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6.xml" ContentType="application/vnd.openxmlformats-officedocument.drawingml.chartshapes+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9.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10.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omments6.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T:\TLC - General Material\Concurrent Engineering\Calculation Sheets\"/>
    </mc:Choice>
  </mc:AlternateContent>
  <bookViews>
    <workbookView xWindow="0" yWindow="0" windowWidth="28800" windowHeight="11610" tabRatio="805" firstSheet="2" activeTab="8"/>
  </bookViews>
  <sheets>
    <sheet name="Cover" sheetId="39" r:id="rId1"/>
    <sheet name="Change Log" sheetId="9" r:id="rId2"/>
    <sheet name="ConCORDE_Info" sheetId="41" r:id="rId3"/>
    <sheet name="Parameters" sheetId="42" r:id="rId4"/>
    <sheet name="States" sheetId="43" r:id="rId5"/>
    <sheet name="Option_default" sheetId="44" r:id="rId6"/>
    <sheet name="Summary_default" sheetId="45" r:id="rId7"/>
    <sheet name="Objectives" sheetId="30" r:id="rId8"/>
    <sheet name="Power- Power Budget  OCDT" sheetId="27" r:id="rId9"/>
    <sheet name="Power- Power Budget" sheetId="10" r:id="rId10"/>
    <sheet name="Power - Secondary Batteries" sheetId="5" r:id="rId11"/>
    <sheet name="Power - Solar Arrays" sheetId="4" r:id="rId12"/>
    <sheet name="Power - Other Primary Sources" sheetId="6" r:id="rId13"/>
    <sheet name="Modes" sheetId="13" r:id="rId14"/>
    <sheet name="ProductTreeMain" sheetId="14" r:id="rId15"/>
    <sheet name="Trade_off" sheetId="29" r:id="rId16"/>
    <sheet name="Foglio1" sheetId="38" r:id="rId17"/>
    <sheet name="Constants" sheetId="12" r:id="rId18"/>
  </sheets>
  <functionGroups builtInGroupCount="18"/>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_1AU" localSheetId="0">#REF!</definedName>
    <definedName name="_1AU" localSheetId="7">#REF!</definedName>
    <definedName name="_1AU" localSheetId="8">#REF!</definedName>
    <definedName name="_1AU" localSheetId="14">#REF!</definedName>
    <definedName name="_1AU" localSheetId="15">#REF!</definedName>
    <definedName name="_1AU">#REF!</definedName>
    <definedName name="_ConCORDE_Info_" localSheetId="0">#REF!</definedName>
    <definedName name="_ConCORDE_Info_" localSheetId="7">#REF!</definedName>
    <definedName name="_ConCORDE_Info_">ConCORDE_Info!$A$1:$C$7</definedName>
    <definedName name="_DomainOfExpertise_" localSheetId="0">#REF!</definedName>
    <definedName name="_DomainOfExpertise_" localSheetId="7">#REF!</definedName>
    <definedName name="_DomainOfExpertise_">ConCORDE_Info!$B$3</definedName>
    <definedName name="_ecc2" localSheetId="0">#REF!</definedName>
    <definedName name="_ecc2" localSheetId="8">#REF!</definedName>
    <definedName name="_ecc2" localSheetId="15">#REF!</definedName>
    <definedName name="_ecc2">#REF!</definedName>
    <definedName name="_EngineeringModel_" localSheetId="0">#REF!</definedName>
    <definedName name="_EngineeringModel_" localSheetId="7">#REF!</definedName>
    <definedName name="_EngineeringModel_">ConCORDE_Info!$B$2</definedName>
    <definedName name="_xlnm._FilterDatabase" localSheetId="3" hidden="1">Parameters!$A$1:$T$177</definedName>
    <definedName name="_IterationNumber_" localSheetId="0">#REF!</definedName>
    <definedName name="_IterationNumber_" localSheetId="7">#REF!</definedName>
    <definedName name="_IterationNumber_">ConCORDE_Info!$B$4</definedName>
    <definedName name="_IterationRevision_" localSheetId="0">#REF!</definedName>
    <definedName name="_IterationRevision_" localSheetId="7">#REF!</definedName>
    <definedName name="_IterationRevision_">ConCORDE_Info!$B$5</definedName>
    <definedName name="_LastModifiedOn_" localSheetId="0">#REF!</definedName>
    <definedName name="_LastModifiedOn_" localSheetId="7">#REF!</definedName>
    <definedName name="_LastModifiedOn_">ConCORDE_Info!$B$6</definedName>
    <definedName name="_Person_" localSheetId="0">#REF!</definedName>
    <definedName name="_Person_" localSheetId="7">#REF!</definedName>
    <definedName name="_Person_">ConCORDE_Info!$B$7</definedName>
    <definedName name="absolute_zero" localSheetId="0">#REF!</definedName>
    <definedName name="absolute_zero" localSheetId="7">#REF!</definedName>
    <definedName name="absolute_zero" localSheetId="8">#REF!</definedName>
    <definedName name="absolute_zero" localSheetId="14">#REF!</definedName>
    <definedName name="absolute_zero" localSheetId="15">#REF!</definedName>
    <definedName name="absolute_zero">#REF!</definedName>
    <definedName name="anscount" hidden="1">6</definedName>
    <definedName name="AOGNC\m\\">[1]Parameters!$I$2</definedName>
    <definedName name="AOGNC\P\\">[1]Parameters!$I$4</definedName>
    <definedName name="AOGNC\P_duty_cyc\\">[1]Parameters!$I$5</definedName>
    <definedName name="AOGNCS\P\\">[2]Parameters!$I$21</definedName>
    <definedName name="Aperture_diameter">'[3]Obs Payload - Optics'!$D$35</definedName>
    <definedName name="atto" localSheetId="0">#REF!</definedName>
    <definedName name="atto" localSheetId="7">#REF!</definedName>
    <definedName name="atto" localSheetId="8">#REF!</definedName>
    <definedName name="atto" localSheetId="14">#REF!</definedName>
    <definedName name="atto" localSheetId="15">#REF!</definedName>
    <definedName name="atto">#REF!</definedName>
    <definedName name="AU" localSheetId="0">#REF!</definedName>
    <definedName name="AU" localSheetId="7">#REF!</definedName>
    <definedName name="AU" localSheetId="8">#REF!</definedName>
    <definedName name="AU" localSheetId="15">#REF!</definedName>
    <definedName name="AU">#REF!</definedName>
    <definedName name="Author">" "</definedName>
    <definedName name="Avg_Solar_Flux">[4]Constants!$B$32</definedName>
    <definedName name="BAT\assump\\">Parameters!$I$2</definedName>
    <definedName name="bat\bat_cap\\">[2]Parameters!$I$2</definedName>
    <definedName name="BAT\diam\\">Parameters!$I$24</definedName>
    <definedName name="BAT\height\\">Parameters!$I$25</definedName>
    <definedName name="BAT\len\\">Parameters!$I$26</definedName>
    <definedName name="BAT\m\\">Parameters!$I$3</definedName>
    <definedName name="BAT\mass_margin\\">Parameters!$I$4</definedName>
    <definedName name="bat\P\\">[2]Parameters!$I$5</definedName>
    <definedName name="BAT\P\CCM\">Parameters!$I$7</definedName>
    <definedName name="BAT\P\CRM\">Parameters!$I$6</definedName>
    <definedName name="BAT\P\ECM\">Parameters!$I$13</definedName>
    <definedName name="BAT\P\ISM\">Parameters!$I$11</definedName>
    <definedName name="BAT\P\LEM\">Parameters!$I$5</definedName>
    <definedName name="BAT\P\MAM\">Parameters!$I$9</definedName>
    <definedName name="BAT\P\NVM\">Parameters!$I$8</definedName>
    <definedName name="BAT\P\RSM\">Parameters!$I$10</definedName>
    <definedName name="BAT\P\SAM\">Parameters!$I$14</definedName>
    <definedName name="BAT\P\SBM\">Parameters!$I$15</definedName>
    <definedName name="BAT\P\SCM\">Parameters!$I$12</definedName>
    <definedName name="bat\P_duty_cyc\\">[2]Parameters!$I$6</definedName>
    <definedName name="BAT\redundancy.k\\">Parameters!$I$18</definedName>
    <definedName name="BAT\redundancy.n\\">Parameters!$I$19</definedName>
    <definedName name="BAT\redundancy.scheme\\">Parameters!$I$16</definedName>
    <definedName name="BAT\redundancy.type\\">Parameters!$I$17</definedName>
    <definedName name="BAT\Temp_oper_max\\">Parameters!$I$20</definedName>
    <definedName name="BAT\Temp_oper_min\\">Parameters!$I$21</definedName>
    <definedName name="BAT\TRL\\">Parameters!$I$22</definedName>
    <definedName name="BAT\Vol\\">Parameters!$I$23</definedName>
    <definedName name="BAT\wid\\">Parameters!$I$27</definedName>
    <definedName name="BCell\assump\\">Parameters!$I$28</definedName>
    <definedName name="BCell\diam\\">Parameters!$I$49</definedName>
    <definedName name="BCell\height\\">Parameters!$I$50</definedName>
    <definedName name="BCell\len\\">Parameters!$I$51</definedName>
    <definedName name="BCell\m\\">Parameters!$I$29</definedName>
    <definedName name="BCell\mass_margin\\">Parameters!$I$30</definedName>
    <definedName name="BCell\P\CCM\">Parameters!$I$33</definedName>
    <definedName name="BCell\P\CRM\">Parameters!$I$32</definedName>
    <definedName name="BCell\P\ECM\">Parameters!$I$39</definedName>
    <definedName name="BCell\P\ISM\">Parameters!$I$37</definedName>
    <definedName name="BCell\P\LEM\">Parameters!$I$31</definedName>
    <definedName name="BCell\P\MAM\">Parameters!$I$35</definedName>
    <definedName name="BCell\P\NVM\">Parameters!$I$34</definedName>
    <definedName name="BCell\P\RSM\">Parameters!$I$36</definedName>
    <definedName name="BCell\P\SAM\">Parameters!$I$40</definedName>
    <definedName name="BCell\P\SBM\">Parameters!$I$41</definedName>
    <definedName name="BCell\P\SCM\">Parameters!$I$38</definedName>
    <definedName name="BCell\redundancy.k\\">Parameters!$I$44</definedName>
    <definedName name="BCell\redundancy.n\\">Parameters!$I$45</definedName>
    <definedName name="BCell\redundancy.scheme\\">Parameters!$I$42</definedName>
    <definedName name="BCell\redundancy.type\\">Parameters!$I$43</definedName>
    <definedName name="BCell\Temp_oper_max\\">Parameters!$I$46</definedName>
    <definedName name="BCell\Temp_oper_min\\">Parameters!$I$47</definedName>
    <definedName name="BCell\TRL\\">Parameters!$I$48</definedName>
    <definedName name="BCell\wid\\">Parameters!$I$52</definedName>
    <definedName name="bmsAddress">""</definedName>
    <definedName name="bmsPhoneFax">""</definedName>
    <definedName name="bmsSitename">""</definedName>
    <definedName name="bmsSitename2">""</definedName>
    <definedName name="Boltzmann_Constant" localSheetId="17">Constants!$B$3</definedName>
    <definedName name="Boltzmann_Constant" localSheetId="13">#REF!</definedName>
    <definedName name="Boltzmann_Constant" localSheetId="7">[5]Constants!$B$3</definedName>
    <definedName name="Boltzmann_Constant" localSheetId="9">[4]Constants!$B$3</definedName>
    <definedName name="Boltzmann_Constant" localSheetId="14">#REF!</definedName>
    <definedName name="Boltzmann_Constant" localSheetId="15">[5]Constants!$B$3</definedName>
    <definedName name="Boltzmann_Constant">Constants!$B$3</definedName>
    <definedName name="Bus_Voltage">'Power - Solar Arrays'!$I$22</definedName>
    <definedName name="c0" localSheetId="17">Constants!$B$1</definedName>
    <definedName name="c0" localSheetId="7">#REF!</definedName>
    <definedName name="c0">Constants!$B$1</definedName>
    <definedName name="CDH\m\\">[1]Parameters!$I$6</definedName>
    <definedName name="CDH\P\\">[1]Parameters!$I$8</definedName>
    <definedName name="CDH\P_duty_cyc\\">[1]Parameters!$I$9</definedName>
    <definedName name="cellname_SUB_aa">[6]Subsystem!$B$13</definedName>
    <definedName name="cellname_SUB_bb">[6]Subsystem!$B$10</definedName>
    <definedName name="cellname_SUB_cc">[6]Subsystem!$B$11</definedName>
    <definedName name="cellname_SUB_dd">[6]Subsystem!$B$12</definedName>
    <definedName name="centi" localSheetId="0">#REF!</definedName>
    <definedName name="centi" localSheetId="7">#REF!</definedName>
    <definedName name="centi" localSheetId="8">#REF!</definedName>
    <definedName name="centi" localSheetId="14">#REF!</definedName>
    <definedName name="centi" localSheetId="15">#REF!</definedName>
    <definedName name="centi">#REF!</definedName>
    <definedName name="Classification">"ESA UNCLASSIFIED - For Official Use"</definedName>
    <definedName name="Classification_Caveat">" "</definedName>
    <definedName name="COMM\m\\">[1]Parameters!$I$10</definedName>
    <definedName name="COMM\P\\">[1]Parameters!$I$12</definedName>
    <definedName name="COMM\P_duty_cyc\\">[1]Parameters!$I$13</definedName>
    <definedName name="Comments">" "</definedName>
    <definedName name="Company">"ESA"</definedName>
    <definedName name="COMS\P\\">[2]Parameters!$I$23</definedName>
    <definedName name="conversion_inch2m" localSheetId="0">#REF!</definedName>
    <definedName name="conversion_inch2m" localSheetId="7">#REF!</definedName>
    <definedName name="conversion_inch2m" localSheetId="8">#REF!</definedName>
    <definedName name="conversion_inch2m" localSheetId="14">#REF!</definedName>
    <definedName name="conversion_inch2m" localSheetId="15">#REF!</definedName>
    <definedName name="conversion_inch2m">#REF!</definedName>
    <definedName name="Current_Magnetic_Torquer" localSheetId="7">'[7]Attitude Control - Sizing'!$Q$66</definedName>
    <definedName name="Current_Magnetic_Torquer">'[8]Attitude Control - Sizing'!$Q$66</definedName>
    <definedName name="DBname" localSheetId="0">#REF!</definedName>
    <definedName name="DBname" localSheetId="7">#REF!</definedName>
    <definedName name="DBname" localSheetId="8">#REF!</definedName>
    <definedName name="DBname" localSheetId="14">#REF!</definedName>
    <definedName name="DBname" localSheetId="15">#REF!</definedName>
    <definedName name="DBname">#REF!</definedName>
    <definedName name="deci" localSheetId="0">#REF!</definedName>
    <definedName name="deci" localSheetId="8">#REF!</definedName>
    <definedName name="deci" localSheetId="14">#REF!</definedName>
    <definedName name="deci" localSheetId="15">#REF!</definedName>
    <definedName name="deci">#REF!</definedName>
    <definedName name="deg" localSheetId="0">#REF!</definedName>
    <definedName name="deg" localSheetId="8">#REF!</definedName>
    <definedName name="deg" localSheetId="15">#REF!</definedName>
    <definedName name="deg">#REF!</definedName>
    <definedName name="degpermin" localSheetId="0">#REF!</definedName>
    <definedName name="degpermin" localSheetId="8">#REF!</definedName>
    <definedName name="degpermin" localSheetId="15">#REF!</definedName>
    <definedName name="degpermin">#REF!</definedName>
    <definedName name="degpermin2" localSheetId="0">#REF!</definedName>
    <definedName name="degpermin2" localSheetId="8">#REF!</definedName>
    <definedName name="degpermin2" localSheetId="15">#REF!</definedName>
    <definedName name="degpermin2">#REF!</definedName>
    <definedName name="deka" localSheetId="0">#REF!</definedName>
    <definedName name="deka" localSheetId="8">#REF!</definedName>
    <definedName name="deka" localSheetId="14">#REF!</definedName>
    <definedName name="deka" localSheetId="15">#REF!</definedName>
    <definedName name="deka">#REF!</definedName>
    <definedName name="departureplanet_OrbitRadius">[9]Constants!$B$9</definedName>
    <definedName name="Distribution">" "</definedName>
    <definedName name="Document_type">" "</definedName>
    <definedName name="Earth_conv_IGRF_radi" localSheetId="0">#REF!</definedName>
    <definedName name="Earth_conv_IGRF_radi" localSheetId="7">#REF!</definedName>
    <definedName name="Earth_conv_IGRF_radi" localSheetId="8">#REF!</definedName>
    <definedName name="Earth_conv_IGRF_radi" localSheetId="14">#REF!</definedName>
    <definedName name="Earth_conv_IGRF_radi" localSheetId="15">#REF!</definedName>
    <definedName name="Earth_conv_IGRF_radi">#REF!</definedName>
    <definedName name="Earth_dyn_form_factor" localSheetId="0">#REF!</definedName>
    <definedName name="Earth_dyn_form_factor" localSheetId="8">#REF!</definedName>
    <definedName name="Earth_dyn_form_factor" localSheetId="14">#REF!</definedName>
    <definedName name="Earth_dyn_form_factor" localSheetId="15">#REF!</definedName>
    <definedName name="Earth_dyn_form_factor">#REF!</definedName>
    <definedName name="Earth_equator_radi" localSheetId="0">#REF!</definedName>
    <definedName name="Earth_equator_radi" localSheetId="8">#REF!</definedName>
    <definedName name="Earth_equator_radi" localSheetId="14">#REF!</definedName>
    <definedName name="Earth_equator_radi" localSheetId="15">#REF!</definedName>
    <definedName name="Earth_equator_radi">#REF!</definedName>
    <definedName name="Earth_flattening_factor" localSheetId="0">#REF!</definedName>
    <definedName name="Earth_flattening_factor" localSheetId="8">#REF!</definedName>
    <definedName name="Earth_flattening_factor" localSheetId="14">#REF!</definedName>
    <definedName name="Earth_flattening_factor" localSheetId="15">#REF!</definedName>
    <definedName name="Earth_flattening_factor">#REF!</definedName>
    <definedName name="Earth_J2" localSheetId="17">Constants!$B$20</definedName>
    <definedName name="Earth_J2" localSheetId="13">#REF!</definedName>
    <definedName name="Earth_J2" localSheetId="7">[10]Constants!#REF!</definedName>
    <definedName name="Earth_J2" localSheetId="9">Constants!$B$12</definedName>
    <definedName name="Earth_J2" localSheetId="14">#REF!</definedName>
    <definedName name="Earth_J2" localSheetId="15">#REF!</definedName>
    <definedName name="Earth_J2">Constants!$B$12</definedName>
    <definedName name="Earth_Mag_Moment" localSheetId="17">Constants!$B$28</definedName>
    <definedName name="Earth_Mag_Moment" localSheetId="13">[8]Constants!$B$28</definedName>
    <definedName name="Earth_Mag_Moment" localSheetId="7">[10]Constants!#REF!</definedName>
    <definedName name="Earth_Mag_Moment" localSheetId="9">Constants!$B$28</definedName>
    <definedName name="Earth_Mag_Moment" localSheetId="14">#REF!</definedName>
    <definedName name="Earth_Mag_Moment" localSheetId="15">#REF!</definedName>
    <definedName name="Earth_Mag_Moment">Constants!$B$28</definedName>
    <definedName name="Earth_mass" localSheetId="0">#REF!</definedName>
    <definedName name="Earth_mass" localSheetId="7">#REF!</definedName>
    <definedName name="Earth_mass" localSheetId="8">#REF!</definedName>
    <definedName name="Earth_mass" localSheetId="14">#REF!</definedName>
    <definedName name="Earth_mass" localSheetId="15">#REF!</definedName>
    <definedName name="Earth_mass">#REF!</definedName>
    <definedName name="Earth_mean_radi" localSheetId="0">#REF!</definedName>
    <definedName name="Earth_mean_radi" localSheetId="8">#REF!</definedName>
    <definedName name="Earth_mean_radi" localSheetId="14">#REF!</definedName>
    <definedName name="Earth_mean_radi" localSheetId="15">#REF!</definedName>
    <definedName name="Earth_mean_radi">#REF!</definedName>
    <definedName name="Earth_Mu" localSheetId="17">Constants!$B$12</definedName>
    <definedName name="Earth_Mu" localSheetId="0">[11]Constants!$B$12</definedName>
    <definedName name="Earth_Mu" localSheetId="13">[8]Constants!$B$12</definedName>
    <definedName name="Earth_Mu" localSheetId="7">[7]Constants!$B$12</definedName>
    <definedName name="Earth_Mu" localSheetId="9">[4]Constants!$B$12</definedName>
    <definedName name="Earth_Mu" localSheetId="8">[2]Constants!$B$12</definedName>
    <definedName name="Earth_Mu" localSheetId="14">[12]Constants!$B$7</definedName>
    <definedName name="Earth_Mu" localSheetId="15">[13]Constants!$B$12</definedName>
    <definedName name="Earth_Mu">Constants!$B$12</definedName>
    <definedName name="Earth_obl_coeff" localSheetId="0">#REF!</definedName>
    <definedName name="Earth_obl_coeff" localSheetId="7">#REF!</definedName>
    <definedName name="Earth_obl_coeff" localSheetId="8">#REF!</definedName>
    <definedName name="Earth_obl_coeff" localSheetId="14">#REF!</definedName>
    <definedName name="Earth_obl_coeff" localSheetId="15">#REF!</definedName>
    <definedName name="Earth_obl_coeff">#REF!</definedName>
    <definedName name="Earth_OrbitRadius" localSheetId="17">Constants!$B$9</definedName>
    <definedName name="Earth_OrbitRadius" localSheetId="7">[14]Constants!$B$9</definedName>
    <definedName name="Earth_OrbitRadius">[4]Constants!$B$9</definedName>
    <definedName name="Earth_OrbPeriod" localSheetId="17">Constants!$B$10</definedName>
    <definedName name="Earth_OrbPeriod">[4]Constants!$B$10</definedName>
    <definedName name="Earth_pole_radi" localSheetId="0">#REF!</definedName>
    <definedName name="Earth_pole_radi" localSheetId="7">#REF!</definedName>
    <definedName name="Earth_pole_radi" localSheetId="8">#REF!</definedName>
    <definedName name="Earth_pole_radi" localSheetId="14">#REF!</definedName>
    <definedName name="Earth_pole_radi" localSheetId="15">#REF!</definedName>
    <definedName name="Earth_pole_radi">#REF!</definedName>
    <definedName name="Earth_Radius" localSheetId="17">Constants!$B$11</definedName>
    <definedName name="Earth_Radius" localSheetId="0">[11]Constants!$B$11</definedName>
    <definedName name="Earth_Radius" localSheetId="13">[8]Constants!$B$11</definedName>
    <definedName name="Earth_Radius" localSheetId="7">[7]Constants!$B$11</definedName>
    <definedName name="Earth_Radius" localSheetId="9">[4]Constants!$B$11</definedName>
    <definedName name="Earth_Radius" localSheetId="8">[2]Constants!$B$11</definedName>
    <definedName name="Earth_Radius" localSheetId="14">[12]Constants!$B$6</definedName>
    <definedName name="Earth_Radius" localSheetId="15">[13]Constants!$B$11</definedName>
    <definedName name="Earth_Radius">Constants!$B$11</definedName>
    <definedName name="Earth_rotation_rate" localSheetId="0">#REF!</definedName>
    <definedName name="Earth_rotation_rate" localSheetId="7">#REF!</definedName>
    <definedName name="Earth_rotation_rate" localSheetId="8">#REF!</definedName>
    <definedName name="Earth_rotation_rate" localSheetId="14">#REF!</definedName>
    <definedName name="Earth_rotation_rate" localSheetId="15">#REF!</definedName>
    <definedName name="Earth_rotation_rate">#REF!</definedName>
    <definedName name="Earth_SidDay" localSheetId="17">Constants!$B$13</definedName>
    <definedName name="Earth_SidDay">Constants!$B$25</definedName>
    <definedName name="Earth_SolarDay" localSheetId="17">Constants!$B$14</definedName>
    <definedName name="Earth_SolarDay" localSheetId="7">[9]Constants!$B$14</definedName>
    <definedName name="Earth_SolarDay">[4]Constants!$B$14</definedName>
    <definedName name="Earth_Vel" localSheetId="17">Constants!$B$27</definedName>
    <definedName name="Earth_Vel" localSheetId="13">#REF!</definedName>
    <definedName name="Earth_Vel" localSheetId="7">[10]Constants!#REF!</definedName>
    <definedName name="Earth_Vel" localSheetId="9">Constants!$B$27</definedName>
    <definedName name="Earth_Vel" localSheetId="14">#REF!</definedName>
    <definedName name="Earth_Vel" localSheetId="15">#REF!</definedName>
    <definedName name="Earth_Vel">Constants!$B$27</definedName>
    <definedName name="ecc" localSheetId="0">#REF!</definedName>
    <definedName name="ecc" localSheetId="7">#REF!</definedName>
    <definedName name="ecc" localSheetId="8">#REF!</definedName>
    <definedName name="ecc" localSheetId="15">#REF!</definedName>
    <definedName name="ecc">#REF!</definedName>
    <definedName name="elementary_charge" localSheetId="0">#REF!</definedName>
    <definedName name="elementary_charge" localSheetId="7">#REF!</definedName>
    <definedName name="elementary_charge" localSheetId="8">#REF!</definedName>
    <definedName name="elementary_charge" localSheetId="14">#REF!</definedName>
    <definedName name="elementary_charge" localSheetId="15">#REF!</definedName>
    <definedName name="elementary_charge">#REF!</definedName>
    <definedName name="EPS\m\\">[1]Parameters!$I$14</definedName>
    <definedName name="EPS\P\\">[1]Parameters!$I$16</definedName>
    <definedName name="EPS\P_duty_cyc\\">[1]Parameters!$I$17</definedName>
    <definedName name="Eq_PWR\assump\\">Parameters!$I$53</definedName>
    <definedName name="Eq_PWR\diam\\">Parameters!$I$74</definedName>
    <definedName name="Eq_PWR\height\\">Parameters!$I$75</definedName>
    <definedName name="Eq_PWR\len\\">Parameters!$I$76</definedName>
    <definedName name="Eq_PWR\m\\">Parameters!$I$54</definedName>
    <definedName name="Eq_PWR\mass_margin\\">Parameters!$I$55</definedName>
    <definedName name="Eq_PWR\P\CCM\">Parameters!$I$58</definedName>
    <definedName name="Eq_PWR\P\CRM\">Parameters!$I$57</definedName>
    <definedName name="Eq_PWR\P\ECM\">Parameters!$I$64</definedName>
    <definedName name="Eq_PWR\P\ISM\">Parameters!$I$62</definedName>
    <definedName name="Eq_PWR\P\LEM\">Parameters!$I$56</definedName>
    <definedName name="Eq_PWR\P\MAM\">Parameters!$I$60</definedName>
    <definedName name="Eq_PWR\P\NVM\">Parameters!$I$59</definedName>
    <definedName name="Eq_PWR\P\RSM\">Parameters!$I$61</definedName>
    <definedName name="Eq_PWR\P\SAM\">Parameters!$I$65</definedName>
    <definedName name="Eq_PWR\P\SBM\">Parameters!$I$66</definedName>
    <definedName name="Eq_PWR\P\SCM\">Parameters!$I$63</definedName>
    <definedName name="Eq_PWR\redundancy.k\\">Parameters!$I$69</definedName>
    <definedName name="Eq_PWR\redundancy.n\\">Parameters!$I$70</definedName>
    <definedName name="Eq_PWR\redundancy.scheme\\">Parameters!$I$67</definedName>
    <definedName name="Eq_PWR\redundancy.type\\">Parameters!$I$68</definedName>
    <definedName name="Eq_PWR\Temp_oper_max\\">Parameters!$I$71</definedName>
    <definedName name="Eq_PWR\Temp_oper_min\\">Parameters!$I$72</definedName>
    <definedName name="Eq_PWR\TRL\\">Parameters!$I$73</definedName>
    <definedName name="Eq_PWR\wid\\">Parameters!$I$77</definedName>
    <definedName name="exa" localSheetId="0">#REF!</definedName>
    <definedName name="exa" localSheetId="7">#REF!</definedName>
    <definedName name="exa" localSheetId="8">#REF!</definedName>
    <definedName name="exa" localSheetId="14">#REF!</definedName>
    <definedName name="exa" localSheetId="15">#REF!</definedName>
    <definedName name="exa">#REF!</definedName>
    <definedName name="femto" localSheetId="0">#REF!</definedName>
    <definedName name="femto" localSheetId="8">#REF!</definedName>
    <definedName name="femto" localSheetId="14">#REF!</definedName>
    <definedName name="femto" localSheetId="15">#REF!</definedName>
    <definedName name="femto">#REF!</definedName>
    <definedName name="Focal_length">'[3]Obs Payload - Optics'!$D$36</definedName>
    <definedName name="fuel_cell_mass">'Power - Other Primary Sources'!$I$26</definedName>
    <definedName name="g" localSheetId="0">#REF!</definedName>
    <definedName name="g" localSheetId="7">#REF!</definedName>
    <definedName name="g" localSheetId="8">#REF!</definedName>
    <definedName name="g" localSheetId="14">#REF!</definedName>
    <definedName name="g" localSheetId="15">#REF!</definedName>
    <definedName name="g">#REF!</definedName>
    <definedName name="G_Universal" localSheetId="0">#REF!</definedName>
    <definedName name="G_Universal" localSheetId="8">#REF!</definedName>
    <definedName name="G_Universal" localSheetId="14">#REF!</definedName>
    <definedName name="G_Universal" localSheetId="15">#REF!</definedName>
    <definedName name="G_Universal">#REF!</definedName>
    <definedName name="giga" localSheetId="0">#REF!</definedName>
    <definedName name="giga" localSheetId="8">#REF!</definedName>
    <definedName name="giga" localSheetId="14">#REF!</definedName>
    <definedName name="giga" localSheetId="15">#REF!</definedName>
    <definedName name="giga">#REF!</definedName>
    <definedName name="GM_Earth" localSheetId="0">#REF!</definedName>
    <definedName name="GM_Earth" localSheetId="8">#REF!</definedName>
    <definedName name="GM_Earth" localSheetId="14">#REF!</definedName>
    <definedName name="GM_Earth" localSheetId="15">#REF!</definedName>
    <definedName name="GM_Earth">#REF!</definedName>
    <definedName name="GM_Mars" localSheetId="0">#REF!</definedName>
    <definedName name="GM_Mars" localSheetId="8">#REF!</definedName>
    <definedName name="GM_Mars" localSheetId="14">#REF!</definedName>
    <definedName name="GM_Mars" localSheetId="15">#REF!</definedName>
    <definedName name="GM_Mars">#REF!</definedName>
    <definedName name="GM_Moon" localSheetId="0">#REF!</definedName>
    <definedName name="GM_Moon" localSheetId="8">#REF!</definedName>
    <definedName name="GM_Moon" localSheetId="14">#REF!</definedName>
    <definedName name="GM_Moon" localSheetId="15">#REF!</definedName>
    <definedName name="GM_Moon">#REF!</definedName>
    <definedName name="GM_Sun" localSheetId="0">#REF!</definedName>
    <definedName name="GM_Sun" localSheetId="8">#REF!</definedName>
    <definedName name="GM_Sun" localSheetId="14">#REF!</definedName>
    <definedName name="GM_Sun" localSheetId="15">#REF!</definedName>
    <definedName name="GM_Sun">#REF!</definedName>
    <definedName name="hecto" localSheetId="0">#REF!</definedName>
    <definedName name="hecto" localSheetId="8">#REF!</definedName>
    <definedName name="hecto" localSheetId="14">#REF!</definedName>
    <definedName name="hecto" localSheetId="15">#REF!</definedName>
    <definedName name="hecto">#REF!</definedName>
    <definedName name="hgeo" localSheetId="0">#REF!</definedName>
    <definedName name="hgeo" localSheetId="8">#REF!</definedName>
    <definedName name="hgeo" localSheetId="15">#REF!</definedName>
    <definedName name="hgeo">#REF!</definedName>
    <definedName name="HTML_CodePage" hidden="1">1252</definedName>
    <definedName name="HTML_Control" localSheetId="0" hidden="1">{"'honey'!$A$1:$M$23"}</definedName>
    <definedName name="HTML_Control" localSheetId="13" hidden="1">{"'honey'!$A$1:$M$23"}</definedName>
    <definedName name="HTML_Control" localSheetId="7" hidden="1">{"'honey'!$A$1:$M$23"}</definedName>
    <definedName name="HTML_Control" localSheetId="8" hidden="1">{"'honey'!$A$1:$M$23"}</definedName>
    <definedName name="HTML_Control" localSheetId="14" hidden="1">{"'honey'!$A$1:$M$23"}</definedName>
    <definedName name="HTML_Control" localSheetId="15" hidden="1">{"'honey'!$A$1:$M$23"}</definedName>
    <definedName name="HTML_Control" hidden="1">{"'honey'!$A$1:$M$23"}</definedName>
    <definedName name="HTML_Controlbis" localSheetId="0" hidden="1">{"'honey'!$A$1:$M$23"}</definedName>
    <definedName name="HTML_Controlbis" localSheetId="13" hidden="1">{"'honey'!$A$1:$M$23"}</definedName>
    <definedName name="HTML_Controlbis" localSheetId="7" hidden="1">{"'honey'!$A$1:$M$23"}</definedName>
    <definedName name="HTML_Controlbis" localSheetId="8" hidden="1">{"'honey'!$A$1:$M$23"}</definedName>
    <definedName name="HTML_Controlbis" localSheetId="14" hidden="1">{"'honey'!$A$1:$M$23"}</definedName>
    <definedName name="HTML_Controlbis" localSheetId="15" hidden="1">{"'honey'!$A$1:$M$23"}</definedName>
    <definedName name="HTML_Controlbis" hidden="1">{"'honey'!$A$1:$M$23"}</definedName>
    <definedName name="HTML_Description" hidden="1">""</definedName>
    <definedName name="HTML_Email" hidden="1">""</definedName>
    <definedName name="HTML_Header" hidden="1">"honey"</definedName>
    <definedName name="HTML_LastUpdate" hidden="1">"24/11/97"</definedName>
    <definedName name="HTML_LineAfter" hidden="1">TRUE</definedName>
    <definedName name="HTML_LineBefore" hidden="1">TRUE</definedName>
    <definedName name="HTML_Name" hidden="1">"Philippe Poinas"</definedName>
    <definedName name="HTML_OBDlg2" hidden="1">TRUE</definedName>
    <definedName name="HTML_OBDlg4" hidden="1">TRUE</definedName>
    <definedName name="HTML_OS" hidden="1">0</definedName>
    <definedName name="HTML_PathFile" hidden="1">"H:\philippe\etc\kermesse\y97\exceltest.html"</definedName>
    <definedName name="HTML_Title" hidden="1">"thermal"</definedName>
    <definedName name="inc" localSheetId="0">#REF!</definedName>
    <definedName name="inc" localSheetId="7">#REF!</definedName>
    <definedName name="inc" localSheetId="8">#REF!</definedName>
    <definedName name="inc" localSheetId="15">#REF!</definedName>
    <definedName name="inc">#REF!</definedName>
    <definedName name="INS\m\\">[1]Parameters!$I$18</definedName>
    <definedName name="INS\P\\">[1]Parameters!$I$20</definedName>
    <definedName name="INS\P_duty_cyc\\">[1]Parameters!$I$21</definedName>
    <definedName name="Issue">"16/07/2018"</definedName>
    <definedName name="Issue_Date" localSheetId="14">"01/01/2000"</definedName>
    <definedName name="Issue_Date">" "</definedName>
    <definedName name="jtwo" localSheetId="0">#REF!</definedName>
    <definedName name="jtwo" localSheetId="7">#REF!</definedName>
    <definedName name="jtwo" localSheetId="8">#REF!</definedName>
    <definedName name="jtwo" localSheetId="15">#REF!</definedName>
    <definedName name="jtwo">#REF!</definedName>
    <definedName name="K" localSheetId="0">#REF!</definedName>
    <definedName name="K" localSheetId="8">#REF!</definedName>
    <definedName name="K" localSheetId="15">#REF!</definedName>
    <definedName name="K">#REF!</definedName>
    <definedName name="kb" localSheetId="0">#REF!</definedName>
    <definedName name="kb" localSheetId="8">#REF!</definedName>
    <definedName name="kb" localSheetId="15">#REF!</definedName>
    <definedName name="kb">#REF!</definedName>
    <definedName name="Keywords">" "</definedName>
    <definedName name="kilo" localSheetId="0">#REF!</definedName>
    <definedName name="kilo" localSheetId="13">#REF!</definedName>
    <definedName name="kilo" localSheetId="7">#REF!</definedName>
    <definedName name="kilo" localSheetId="8">#REF!</definedName>
    <definedName name="kilo" localSheetId="14">#REF!</definedName>
    <definedName name="kilo" localSheetId="15">#REF!</definedName>
    <definedName name="kilo">#REF!</definedName>
    <definedName name="Knudot" localSheetId="0">#REF!</definedName>
    <definedName name="Knudot" localSheetId="8">#REF!</definedName>
    <definedName name="Knudot" localSheetId="15">#REF!</definedName>
    <definedName name="Knudot">#REF!</definedName>
    <definedName name="Knudot2" localSheetId="0">#REF!</definedName>
    <definedName name="Knudot2" localSheetId="8">#REF!</definedName>
    <definedName name="Knudot2" localSheetId="15">#REF!</definedName>
    <definedName name="Knudot2">#REF!</definedName>
    <definedName name="Launch_Adap\m\\" localSheetId="0">#REF!</definedName>
    <definedName name="Launch_Adap\m\\">#REF!</definedName>
    <definedName name="light_year" localSheetId="0">#REF!</definedName>
    <definedName name="light_year" localSheetId="13">#REF!</definedName>
    <definedName name="light_year" localSheetId="8">#REF!</definedName>
    <definedName name="light_year" localSheetId="14">#REF!</definedName>
    <definedName name="light_year" localSheetId="15">#REF!</definedName>
    <definedName name="light_year">#REF!</definedName>
    <definedName name="Mars_mass" localSheetId="0">#REF!</definedName>
    <definedName name="Mars_mass" localSheetId="13">#REF!</definedName>
    <definedName name="Mars_mass" localSheetId="7">#REF!</definedName>
    <definedName name="Mars_mass" localSheetId="8">#REF!</definedName>
    <definedName name="Mars_mass" localSheetId="14">#REF!</definedName>
    <definedName name="Mars_mass" localSheetId="15">#REF!</definedName>
    <definedName name="Mars_mass">#REF!</definedName>
    <definedName name="Mars_mean_radi" localSheetId="0">#REF!</definedName>
    <definedName name="Mars_mean_radi" localSheetId="13">#REF!</definedName>
    <definedName name="Mars_mean_radi" localSheetId="8">#REF!</definedName>
    <definedName name="Mars_mean_radi" localSheetId="14">#REF!</definedName>
    <definedName name="Mars_mean_radi" localSheetId="15">#REF!</definedName>
    <definedName name="Mars_mean_radi">#REF!</definedName>
    <definedName name="Mass" localSheetId="0">#REF!</definedName>
    <definedName name="Mass" localSheetId="13">#REF!</definedName>
    <definedName name="Mass" localSheetId="7">#REF!</definedName>
    <definedName name="Mass" localSheetId="8">#REF!</definedName>
    <definedName name="Mass" localSheetId="14">[12]MainTrade!#REF!</definedName>
    <definedName name="Mass" localSheetId="15">#REF!</definedName>
    <definedName name="Mass">#REF!</definedName>
    <definedName name="Max_Solar_Flux" localSheetId="17">Constants!$B$31</definedName>
    <definedName name="Max_Solar_Flux">[4]Constants!$B$31</definedName>
    <definedName name="MECH\m\\">[1]Parameters!$I$22</definedName>
    <definedName name="MECH\P\\">[1]Parameters!$I$24</definedName>
    <definedName name="MECH\P_duty_cyc\\">[1]Parameters!$I$25</definedName>
    <definedName name="mega" localSheetId="0">#REF!</definedName>
    <definedName name="mega" localSheetId="7">#REF!</definedName>
    <definedName name="mega" localSheetId="8">#REF!</definedName>
    <definedName name="mega" localSheetId="14">#REF!</definedName>
    <definedName name="mega" localSheetId="15">#REF!</definedName>
    <definedName name="mega">#REF!</definedName>
    <definedName name="micro" localSheetId="0">#REF!</definedName>
    <definedName name="micro" localSheetId="8">#REF!</definedName>
    <definedName name="micro" localSheetId="14">#REF!</definedName>
    <definedName name="micro" localSheetId="15">#REF!</definedName>
    <definedName name="micro">#REF!</definedName>
    <definedName name="milli" localSheetId="0">#REF!</definedName>
    <definedName name="milli" localSheetId="8">#REF!</definedName>
    <definedName name="milli" localSheetId="14">#REF!</definedName>
    <definedName name="milli" localSheetId="15">#REF!</definedName>
    <definedName name="milli">#REF!</definedName>
    <definedName name="Momentum_Wheel_Mass" localSheetId="7">'[7]Attitude Control - Sizing'!$Q$20</definedName>
    <definedName name="Momentum_Wheel_Mass">'[8]Attitude Control - Sizing'!$Q$20</definedName>
    <definedName name="mu" localSheetId="17">Constants!$B$12</definedName>
    <definedName name="mu" localSheetId="7">#REF!</definedName>
    <definedName name="mu">Constants!$B$12</definedName>
    <definedName name="nano" localSheetId="0">#REF!</definedName>
    <definedName name="nano" localSheetId="7">#REF!</definedName>
    <definedName name="nano" localSheetId="8">#REF!</definedName>
    <definedName name="nano" localSheetId="14">#REF!</definedName>
    <definedName name="nano" localSheetId="15">#REF!</definedName>
    <definedName name="nano">#REF!</definedName>
    <definedName name="nuclear_reactor_mass">'Power - Other Primary Sources'!$M$26</definedName>
    <definedName name="OrbitOption2\T_d\\">[2]Parameters!$I$32</definedName>
    <definedName name="Originating_Organisation">" "</definedName>
    <definedName name="para_SUB_aa">[6]Subsystem!$A$13</definedName>
    <definedName name="para_SUB_bb">[6]Subsystem!$A$10</definedName>
    <definedName name="para_SUB_cc">[6]Subsystem!$A$11</definedName>
    <definedName name="para_SUB_dd">[6]Subsystem!$A$12</definedName>
    <definedName name="Parameters" localSheetId="0">#REF!</definedName>
    <definedName name="Parameters" localSheetId="7">#REF!</definedName>
    <definedName name="Parameters">Parameters!$A$2:$T$177</definedName>
    <definedName name="PasteSpecial" localSheetId="0">Cover!PasteSpecial</definedName>
    <definedName name="PasteSpecial" localSheetId="13">Modes!PasteSpecial</definedName>
    <definedName name="PasteSpecial" localSheetId="7">Objectives!PasteSpecial</definedName>
    <definedName name="PasteSpecial" localSheetId="8">'Power- Power Budget  OCDT'!PasteSpecial</definedName>
    <definedName name="PasteSpecial" localSheetId="14">ProductTreeMain!PasteSpecial</definedName>
    <definedName name="PasteSpecial" localSheetId="15">Trade_off!PasteSpecial</definedName>
    <definedName name="PasteSpecial">PasteSpecial</definedName>
    <definedName name="PasteSpecial_3" localSheetId="0">Cover!PasteSpecial_3</definedName>
    <definedName name="PasteSpecial_3" localSheetId="13">Modes!PasteSpecial_3</definedName>
    <definedName name="PasteSpecial_3" localSheetId="7">Objectives!PasteSpecial_3</definedName>
    <definedName name="PasteSpecial_3" localSheetId="8">'Power- Power Budget  OCDT'!PasteSpecial_3</definedName>
    <definedName name="PasteSpecial_3" localSheetId="14">ProductTreeMain!PasteSpecial_3</definedName>
    <definedName name="PasteSpecial_3" localSheetId="15">Trade_off!PasteSpecial_3</definedName>
    <definedName name="PasteSpecial_3">PasteSpecial_3</definedName>
    <definedName name="PasteSpecial_6" localSheetId="0">Cover!PasteSpecial_6</definedName>
    <definedName name="PasteSpecial_6" localSheetId="13">Modes!PasteSpecial_6</definedName>
    <definedName name="PasteSpecial_6" localSheetId="7">Objectives!PasteSpecial_6</definedName>
    <definedName name="PasteSpecial_6" localSheetId="8">'Power- Power Budget  OCDT'!PasteSpecial_6</definedName>
    <definedName name="PasteSpecial_6" localSheetId="14">ProductTreeMain!PasteSpecial_6</definedName>
    <definedName name="PasteSpecial_6" localSheetId="15">Trade_off!PasteSpecial_6</definedName>
    <definedName name="PasteSpecial_6">PasteSpecial_6</definedName>
    <definedName name="PasteSpecial_7" localSheetId="0">Cover!PasteSpecial_7</definedName>
    <definedName name="PasteSpecial_7" localSheetId="13">Modes!PasteSpecial_7</definedName>
    <definedName name="PasteSpecial_7" localSheetId="7">Objectives!PasteSpecial_7</definedName>
    <definedName name="PasteSpecial_7" localSheetId="8">'Power- Power Budget  OCDT'!PasteSpecial_7</definedName>
    <definedName name="PasteSpecial_7" localSheetId="14">ProductTreeMain!PasteSpecial_7</definedName>
    <definedName name="PasteSpecial_7" localSheetId="15">Trade_off!PasteSpecial_7</definedName>
    <definedName name="PasteSpecial_7">PasteSpecial_7</definedName>
    <definedName name="PasteSpecial_8" localSheetId="0">Cover!PasteSpecial_8</definedName>
    <definedName name="PasteSpecial_8" localSheetId="13">Modes!PasteSpecial_8</definedName>
    <definedName name="PasteSpecial_8" localSheetId="7">Objectives!PasteSpecial_8</definedName>
    <definedName name="PasteSpecial_8" localSheetId="8">'Power- Power Budget  OCDT'!PasteSpecial_8</definedName>
    <definedName name="PasteSpecial_8" localSheetId="14">ProductTreeMain!PasteSpecial_8</definedName>
    <definedName name="PasteSpecial_8" localSheetId="15">Trade_off!PasteSpecial_8</definedName>
    <definedName name="PasteSpecial_8">PasteSpecial_8</definedName>
    <definedName name="Path">#REF!</definedName>
    <definedName name="PCDU\assump\\">Parameters!$I$78</definedName>
    <definedName name="PCDU\diam\\">Parameters!$I$99</definedName>
    <definedName name="PCDU\height\\">Parameters!$I$100</definedName>
    <definedName name="PCDU\len\\">Parameters!$I$101</definedName>
    <definedName name="PCDU\m\\">Parameters!$I$79</definedName>
    <definedName name="PCDU\mass_margin\\">Parameters!$I$80</definedName>
    <definedName name="pcdu\P\\">[2]Parameters!$I$35</definedName>
    <definedName name="PCDU\P\CCM\">Parameters!$I$83</definedName>
    <definedName name="PCDU\P\CRM\">Parameters!$I$82</definedName>
    <definedName name="PCDU\P\ECM\">Parameters!$I$89</definedName>
    <definedName name="PCDU\P\ISM\">Parameters!$I$87</definedName>
    <definedName name="PCDU\P\LEM\">Parameters!$I$81</definedName>
    <definedName name="PCDU\P\MAM\">Parameters!$I$85</definedName>
    <definedName name="PCDU\P\NVM\">Parameters!$I$84</definedName>
    <definedName name="PCDU\P\RSM\">Parameters!$I$86</definedName>
    <definedName name="PCDU\P\SAM\">Parameters!$I$90</definedName>
    <definedName name="PCDU\P\SBM\">Parameters!$I$91</definedName>
    <definedName name="PCDU\P\SCM\">Parameters!$I$88</definedName>
    <definedName name="pcdu\P_duty_cyc\\">[2]Parameters!$I$36</definedName>
    <definedName name="PCDU\redundancy.k\\">Parameters!$I$94</definedName>
    <definedName name="PCDU\redundancy.n\\">Parameters!$I$95</definedName>
    <definedName name="PCDU\redundancy.scheme\\">Parameters!$I$92</definedName>
    <definedName name="PCDU\redundancy.type\\">Parameters!$I$93</definedName>
    <definedName name="PCDU\Temp_oper_max\\">Parameters!$I$96</definedName>
    <definedName name="PCDU\Temp_oper_min\\">Parameters!$I$97</definedName>
    <definedName name="PCDU\TRL\\">Parameters!$I$98</definedName>
    <definedName name="PCDU\wid\\">Parameters!$I$102</definedName>
    <definedName name="permeability_vacuum" localSheetId="0">#REF!</definedName>
    <definedName name="permeability_vacuum" localSheetId="7">#REF!</definedName>
    <definedName name="permeability_vacuum" localSheetId="8">#REF!</definedName>
    <definedName name="permeability_vacuum" localSheetId="14">#REF!</definedName>
    <definedName name="permeability_vacuum" localSheetId="15">#REF!</definedName>
    <definedName name="permeability_vacuum">#REF!</definedName>
    <definedName name="permittivity_vacuum" localSheetId="0">#REF!</definedName>
    <definedName name="permittivity_vacuum" localSheetId="8">#REF!</definedName>
    <definedName name="permittivity_vacuum" localSheetId="14">#REF!</definedName>
    <definedName name="permittivity_vacuum" localSheetId="15">#REF!</definedName>
    <definedName name="permittivity_vacuum">#REF!</definedName>
    <definedName name="peta" localSheetId="0">#REF!</definedName>
    <definedName name="peta" localSheetId="8">#REF!</definedName>
    <definedName name="peta" localSheetId="14">#REF!</definedName>
    <definedName name="peta" localSheetId="15">#REF!</definedName>
    <definedName name="peta">#REF!</definedName>
    <definedName name="pi" localSheetId="0">#REF!</definedName>
    <definedName name="pi" localSheetId="8">#REF!</definedName>
    <definedName name="pi" localSheetId="14">#REF!</definedName>
    <definedName name="pi" localSheetId="15">#REF!</definedName>
    <definedName name="pi">#REF!</definedName>
    <definedName name="piko" localSheetId="0">#REF!</definedName>
    <definedName name="piko" localSheetId="8">#REF!</definedName>
    <definedName name="piko" localSheetId="14">#REF!</definedName>
    <definedName name="piko" localSheetId="15">#REF!</definedName>
    <definedName name="piko">#REF!</definedName>
    <definedName name="Planck_Constant" localSheetId="17">Constants!$B$2</definedName>
    <definedName name="Planck_Constant" localSheetId="13">#REF!</definedName>
    <definedName name="Planck_Constant" localSheetId="7">#REF!</definedName>
    <definedName name="Planck_Constant" localSheetId="9">[4]Constants!$B$2</definedName>
    <definedName name="Planck_Constant" localSheetId="14">#REF!</definedName>
    <definedName name="Planck_Constant" localSheetId="15">#REF!</definedName>
    <definedName name="Planck_Constant">Constants!$B$2</definedName>
    <definedName name="Planet_Albedo" localSheetId="17">Constants!$B$32</definedName>
    <definedName name="Planet_Albedo" localSheetId="13">[15]Constants!$B$32</definedName>
    <definedName name="Planet_Albedo" localSheetId="7">[16]Constants!$B$32</definedName>
    <definedName name="Planet_Albedo" localSheetId="15">[17]Constants!$B$32</definedName>
    <definedName name="Planet_Albedo">Constants!$B$32</definedName>
    <definedName name="Planet_J2" localSheetId="17">Constants!$B$20</definedName>
    <definedName name="Planet_J2" localSheetId="7">[9]Constants!$B$20</definedName>
    <definedName name="Planet_J2">[4]Constants!$B$20</definedName>
    <definedName name="Planet_Mag_Moment" localSheetId="17">Constants!$B$28</definedName>
    <definedName name="Planet_Mag_Moment">[4]Constants!$B$28</definedName>
    <definedName name="Planet_MaxIR" localSheetId="17">Constants!$B$29</definedName>
    <definedName name="Planet_MaxIR" localSheetId="13">[15]Constants!$B$29</definedName>
    <definedName name="Planet_MaxIR" localSheetId="7">[18]Constants!$B$29</definedName>
    <definedName name="Planet_MaxIR" localSheetId="15">[17]Constants!$B$29</definedName>
    <definedName name="Planet_MaxIR">[4]Constants!$B$29</definedName>
    <definedName name="Planet_MinIR" localSheetId="17">Constants!$B$30</definedName>
    <definedName name="Planet_MinIR" localSheetId="13">[15]Constants!$B$30</definedName>
    <definedName name="Planet_MinIR" localSheetId="7">[18]Constants!$B$30</definedName>
    <definedName name="Planet_MinIR" localSheetId="15">[17]Constants!$B$30</definedName>
    <definedName name="Planet_MinIR">[4]Constants!$B$30</definedName>
    <definedName name="Planet_MoonNode" localSheetId="17">Constants!$B$21</definedName>
    <definedName name="Planet_MoonNode">[4]Constants!$B$21</definedName>
    <definedName name="Planet_MoonPer" localSheetId="17">Constants!$B$23</definedName>
    <definedName name="Planet_MoonPer">[4]Constants!$B$23</definedName>
    <definedName name="Planet_Mu" localSheetId="17">Constants!$B$19</definedName>
    <definedName name="Planet_Mu" localSheetId="13">[15]Constants!$B$19</definedName>
    <definedName name="Planet_Mu" localSheetId="7">[9]Constants!$B$19</definedName>
    <definedName name="Planet_Mu" localSheetId="14">[19]Constants!$B$19</definedName>
    <definedName name="Planet_Mu" localSheetId="15">[17]Constants!$B$19</definedName>
    <definedName name="Planet_Mu">[4]Constants!$B$19</definedName>
    <definedName name="Planet_OrbitRadius" localSheetId="17">Constants!$B$16</definedName>
    <definedName name="Planet_OrbitRadius" localSheetId="7">[9]Constants!$B$16</definedName>
    <definedName name="Planet_OrbitRadius">[4]Constants!$B$16</definedName>
    <definedName name="Planet_OrbPeriod" localSheetId="17">Constants!$B$17</definedName>
    <definedName name="Planet_OrbPeriod">[4]Constants!$B$17</definedName>
    <definedName name="Planet_Radius" localSheetId="17">Constants!$B$18</definedName>
    <definedName name="Planet_Radius" localSheetId="13">[8]Constants!$B$18</definedName>
    <definedName name="Planet_Radius" localSheetId="7">[10]Constants!$B$18</definedName>
    <definedName name="Planet_Radius" localSheetId="14">[19]Constants!$B$18</definedName>
    <definedName name="Planet_Radius" localSheetId="15">[17]Constants!$B$18</definedName>
    <definedName name="Planet_Radius">[4]Constants!$B$18</definedName>
    <definedName name="Planet_SidDay" localSheetId="17">Constants!$B$25</definedName>
    <definedName name="Planet_SidDay">Constants!$B$25</definedName>
    <definedName name="Planet_SolarDay" localSheetId="17">Constants!$B$26</definedName>
    <definedName name="Planet_SolarDay">[4]Constants!$B$26</definedName>
    <definedName name="Planet_SunNode" localSheetId="17">Constants!$B$22</definedName>
    <definedName name="Planet_SunNode">[4]Constants!$B$22</definedName>
    <definedName name="Planet_SunPer" localSheetId="17">Constants!$B$24</definedName>
    <definedName name="Planet_SunPer">[4]Constants!$B$24</definedName>
    <definedName name="Planet_Vel" localSheetId="17">Constants!$B$27</definedName>
    <definedName name="Planet_Vel" localSheetId="7">[9]Constants!$B$27</definedName>
    <definedName name="Planet_Vel">[4]Constants!$B$27</definedName>
    <definedName name="plank" localSheetId="17">Constants!$B$2</definedName>
    <definedName name="plank" localSheetId="7">#REF!</definedName>
    <definedName name="plank">Constants!$B$2</definedName>
    <definedName name="PRESS\m\\" localSheetId="0">#REF!</definedName>
    <definedName name="PRESS\m\\">#REF!</definedName>
    <definedName name="Pressnt\m\\" localSheetId="0">#REF!</definedName>
    <definedName name="Pressnt\m\\" localSheetId="7">[16]Parameters!$I$5</definedName>
    <definedName name="Pressnt\m\\" localSheetId="15">[17]Parameters!$I$5</definedName>
    <definedName name="Pressnt\m\\">#REF!</definedName>
    <definedName name="primary_battery_mass">'Power - Other Primary Sources'!$E$26</definedName>
    <definedName name="_xlnm.Print_Area" localSheetId="12">'Power - Other Primary Sources'!$B$1:$N$21</definedName>
    <definedName name="_xlnm.Print_Area" localSheetId="10">'Power - Secondary Batteries'!$B$1:$K$20</definedName>
    <definedName name="_xlnm.Print_Area" localSheetId="11">'Power - Solar Arrays'!$B$1:$J$36</definedName>
    <definedName name="Prop\m\\" localSheetId="0">#REF!</definedName>
    <definedName name="Prop\m\\" localSheetId="7">[1]Parameters!$I$26</definedName>
    <definedName name="Prop\m\\" localSheetId="8">[2]Parameters!$I$6</definedName>
    <definedName name="Prop\m\\" localSheetId="15">[17]Parameters!$I$6</definedName>
    <definedName name="Prop\m\\">#REF!</definedName>
    <definedName name="Prop\mass_margin\\" localSheetId="0">#REF!</definedName>
    <definedName name="Prop\mass_margin\\">#REF!</definedName>
    <definedName name="Prop\P\\">[1]Parameters!$I$28</definedName>
    <definedName name="Prop\P_duty_cyc\\">[1]Parameters!$I$29</definedName>
    <definedName name="PROPS\P\\default">[2]Parameters!$I$33</definedName>
    <definedName name="PWRS\m\\">Parameters!$I$103</definedName>
    <definedName name="PWRS\mass_margin\\">Parameters!$I$104</definedName>
    <definedName name="PWRS\P\\">[2]Parameters!$I$50</definedName>
    <definedName name="PWRS\P\CCM\">Parameters!$I$107</definedName>
    <definedName name="PWRS\P\CRM\">Parameters!$I$106</definedName>
    <definedName name="PWRS\P\ECM\">Parameters!$I$113</definedName>
    <definedName name="PWRS\P\ISM\">Parameters!$I$111</definedName>
    <definedName name="PWRS\P\LEM\">Parameters!$I$105</definedName>
    <definedName name="PWRS\P\MAM\">Parameters!$I$109</definedName>
    <definedName name="PWRS\P\NVM\">Parameters!$I$108</definedName>
    <definedName name="PWRS\P\RSM\">Parameters!$I$110</definedName>
    <definedName name="PWRS\P\SAM\">Parameters!$I$114</definedName>
    <definedName name="PWRS\P\SBM\">Parameters!$I$115</definedName>
    <definedName name="PWRS\P\SCM\">Parameters!$I$112</definedName>
    <definedName name="PWRS\P_duty_cyc\COM\">[2]Parameters!$I$54</definedName>
    <definedName name="PWRS\P_duty_cyc\CRU\">[2]Parameters!$I$56</definedName>
    <definedName name="PWRS\P_duty_cyc\DEO\">[2]Parameters!$I$57</definedName>
    <definedName name="PWRS\P_duty_cyc\INJ\">[2]Parameters!$I$55</definedName>
    <definedName name="PWRS\P_duty_cyc\LAU\">[2]Parameters!$I$51</definedName>
    <definedName name="PWRS\P_duty_cyc\OBS\">[2]Parameters!$I$53</definedName>
    <definedName name="PWRS\P_duty_cyc\SAF\">[2]Parameters!$I$52</definedName>
    <definedName name="Q" localSheetId="0">#REF!</definedName>
    <definedName name="Q" localSheetId="7">#REF!</definedName>
    <definedName name="Q" localSheetId="8">#REF!</definedName>
    <definedName name="Q" localSheetId="15">#REF!</definedName>
    <definedName name="Q">#REF!</definedName>
    <definedName name="Q_2" localSheetId="0">#REF!</definedName>
    <definedName name="Q_2" localSheetId="8">#REF!</definedName>
    <definedName name="Q_2" localSheetId="15">#REF!</definedName>
    <definedName name="Q_2">#REF!</definedName>
    <definedName name="Q1_2" localSheetId="0">#REF!</definedName>
    <definedName name="Q1_2" localSheetId="8">#REF!</definedName>
    <definedName name="Q1_2" localSheetId="15">#REF!</definedName>
    <definedName name="Q1_2">#REF!</definedName>
    <definedName name="RadToDeg" localSheetId="17">Constants!$B$40</definedName>
    <definedName name="RadToDeg" localSheetId="7">[13]Constants!$B$40</definedName>
    <definedName name="RadToDeg" localSheetId="15">[13]Constants!$B$40</definedName>
    <definedName name="RadToDeg">Constants!$B$40</definedName>
    <definedName name="Rain_Temp" localSheetId="17">Constants!$B$37</definedName>
    <definedName name="Rain_Temp" localSheetId="13">#REF!</definedName>
    <definedName name="Rain_Temp" localSheetId="7">#REF!</definedName>
    <definedName name="Rain_Temp" localSheetId="9">[4]Constants!$B$36</definedName>
    <definedName name="Rain_Temp" localSheetId="14">#REF!</definedName>
    <definedName name="Rain_Temp" localSheetId="15">#REF!</definedName>
    <definedName name="Rain_Temp">Constants!$B$37</definedName>
    <definedName name="Range_default" localSheetId="0">#REF!</definedName>
    <definedName name="Range_default" localSheetId="7">#REF!</definedName>
    <definedName name="Range_default">Option_default!$A$1:$S$2354</definedName>
    <definedName name="Range_TempOpt">#REF!</definedName>
    <definedName name="Re" localSheetId="17">Constants!$B$11</definedName>
    <definedName name="Re" localSheetId="7">#REF!</definedName>
    <definedName name="Re">Constants!$B$11</definedName>
    <definedName name="Reaction_Wheel_Mass" localSheetId="7">'[7]Attitude Control - Sizing'!$Q$30</definedName>
    <definedName name="Reaction_Wheel_Mass">'[8]Attitude Control - Sizing'!$Q$30</definedName>
    <definedName name="Reference">" "</definedName>
    <definedName name="remark_SUB_aa">[6]Subsystem!$H$13</definedName>
    <definedName name="remark_SUB_bb">[6]Subsystem!$H$10</definedName>
    <definedName name="remark_SUB_cc">[6]Subsystem!$H$11</definedName>
    <definedName name="remark_SUB_dd">[6]Subsystem!$H$12</definedName>
    <definedName name="Required_Battery_Capacity">'Power - Secondary Batteries'!$I$24</definedName>
    <definedName name="Revision">" "</definedName>
    <definedName name="rgeo" localSheetId="0">#REF!</definedName>
    <definedName name="rgeo" localSheetId="7">#REF!</definedName>
    <definedName name="rgeo" localSheetId="8">#REF!</definedName>
    <definedName name="rgeo" localSheetId="15">#REF!</definedName>
    <definedName name="rgeo">#REF!</definedName>
    <definedName name="RTG\assump\\">Parameters!$I$116</definedName>
    <definedName name="RTG\diam\\">Parameters!$I$137</definedName>
    <definedName name="RTG\height\\">Parameters!$I$138</definedName>
    <definedName name="RTG\len\\">Parameters!$I$139</definedName>
    <definedName name="RTG\m\\">Parameters!$I$117</definedName>
    <definedName name="RTG\mass_margin\\">Parameters!$I$118</definedName>
    <definedName name="RTG\P\CCM\">Parameters!$I$121</definedName>
    <definedName name="RTG\P\CRM\">Parameters!$I$120</definedName>
    <definedName name="RTG\P\ECM\">Parameters!$I$127</definedName>
    <definedName name="RTG\P\ISM\">Parameters!$I$125</definedName>
    <definedName name="RTG\P\LEM\">Parameters!$I$119</definedName>
    <definedName name="RTG\P\MAM\">Parameters!$I$123</definedName>
    <definedName name="RTG\P\NVM\">Parameters!$I$122</definedName>
    <definedName name="RTG\P\RSM\">Parameters!$I$124</definedName>
    <definedName name="RTG\P\SAM\">Parameters!$I$128</definedName>
    <definedName name="RTG\P\SBM\">Parameters!$I$129</definedName>
    <definedName name="RTG\P\SCM\">Parameters!$I$126</definedName>
    <definedName name="RTG\redundancy.k\\">Parameters!$I$132</definedName>
    <definedName name="RTG\redundancy.n\\">Parameters!$I$133</definedName>
    <definedName name="RTG\redundancy.scheme\\">Parameters!$I$130</definedName>
    <definedName name="RTG\redundancy.type\\">Parameters!$I$131</definedName>
    <definedName name="RTG\Temp_oper_max\\">Parameters!$I$134</definedName>
    <definedName name="RTG\Temp_oper_min\\">Parameters!$I$135</definedName>
    <definedName name="RTG\TRL\\">Parameters!$I$136</definedName>
    <definedName name="RTG\wid\\">Parameters!$I$140</definedName>
    <definedName name="rtg_mass">'Power - Other Primary Sources'!$Q$26</definedName>
    <definedName name="SA\area\\">Parameters!$I$141</definedName>
    <definedName name="SA\assump\\">Parameters!$I$142</definedName>
    <definedName name="SA\diam\\">Parameters!$I$163</definedName>
    <definedName name="SA\height\\">Parameters!$I$164</definedName>
    <definedName name="SA\len\\">Parameters!$I$165</definedName>
    <definedName name="SA\m\\">Parameters!$I$143</definedName>
    <definedName name="SA\mass_margin\\">Parameters!$I$144</definedName>
    <definedName name="SA\P\CCM\">Parameters!$I$147</definedName>
    <definedName name="SA\P\CRM\">Parameters!$I$146</definedName>
    <definedName name="SA\P\ECM\">Parameters!$I$153</definedName>
    <definedName name="SA\P\ISM\">Parameters!$I$151</definedName>
    <definedName name="SA\P\LEM\">Parameters!$I$145</definedName>
    <definedName name="SA\P\MAM\">Parameters!$I$149</definedName>
    <definedName name="SA\P\NVM\">Parameters!$I$148</definedName>
    <definedName name="SA\P\RSM\">Parameters!$I$150</definedName>
    <definedName name="SA\P\SAM\">Parameters!$I$154</definedName>
    <definedName name="SA\P\SBM\">Parameters!$I$155</definedName>
    <definedName name="SA\P\SCM\">Parameters!$I$152</definedName>
    <definedName name="SA\redundancy.k\\">Parameters!$I$158</definedName>
    <definedName name="SA\redundancy.n\\">Parameters!$I$159</definedName>
    <definedName name="SA\redundancy.scheme\\">Parameters!$I$156</definedName>
    <definedName name="SA\redundancy.type\\">Parameters!$I$157</definedName>
    <definedName name="SA\Temp_oper_max\\">Parameters!$I$160</definedName>
    <definedName name="SA\Temp_oper_min\\">Parameters!$I$161</definedName>
    <definedName name="SA\TRL\\">Parameters!$I$162</definedName>
    <definedName name="SA\wid\\">Parameters!$I$166</definedName>
    <definedName name="SC\P_consumed\CCM\">Parameters!$I$169</definedName>
    <definedName name="SC\P_consumed\CRM\">Parameters!$I$168</definedName>
    <definedName name="SC\P_consumed\ECM\">Parameters!$I$175</definedName>
    <definedName name="SC\P_consumed\ISM\">Parameters!$I$173</definedName>
    <definedName name="SC\P_consumed\LEM\">Parameters!$I$167</definedName>
    <definedName name="SC\P_consumed\MAM\">Parameters!$I$171</definedName>
    <definedName name="SC\P_consumed\NVM\">Parameters!$I$170</definedName>
    <definedName name="SC\P_consumed\RSM\">Parameters!$I$172</definedName>
    <definedName name="SC\P_consumed\SAM\">Parameters!$I$176</definedName>
    <definedName name="SC\P_consumed\SBM\">Parameters!$I$177</definedName>
    <definedName name="SC\P_consumed\SCM\">Parameters!$I$174</definedName>
    <definedName name="Secondary_Batteries_Bus_Voltage">'Power - Secondary Batteries'!$I$22</definedName>
    <definedName name="Secondary_Batteries_Mass">'Power - Secondary Batteries'!$I$23</definedName>
    <definedName name="sol" localSheetId="0">#REF!</definedName>
    <definedName name="sol" localSheetId="7">#REF!</definedName>
    <definedName name="sol" localSheetId="8">#REF!</definedName>
    <definedName name="sol" localSheetId="15">#REF!</definedName>
    <definedName name="sol">#REF!</definedName>
    <definedName name="sol_pan\area\\">[2]Parameters!$I$69</definedName>
    <definedName name="sol_pan\diam\\">[2]Parameters!$I$70</definedName>
    <definedName name="sol_pan\height\\">[2]Parameters!$I$71</definedName>
    <definedName name="sol_pan\len\\">[2]Parameters!$I$72</definedName>
    <definedName name="sol_pan\m\\">[2]Parameters!$I$58</definedName>
    <definedName name="sol_pan\P\\">[2]Parameters!$I$60</definedName>
    <definedName name="sol_pan\P_duty_cyc\\">[2]Parameters!$I$61</definedName>
    <definedName name="sol_pan\redundancy.k\\">[2]Parameters!$I$64</definedName>
    <definedName name="sol_pan\redundancy.n\\">[2]Parameters!$I$65</definedName>
    <definedName name="sol_pan\redundancy.scheme\\">[2]Parameters!$I$62</definedName>
    <definedName name="sol_pan\redundancy.type\\">[2]Parameters!$I$63</definedName>
    <definedName name="sol_pan\Temp_oper_max\\">[2]Parameters!$I$66</definedName>
    <definedName name="sol_pan\Temp_oper_min\\">[2]Parameters!$I$67</definedName>
    <definedName name="sol_pan\TRL\\">[2]Parameters!$I$68</definedName>
    <definedName name="sol_pan\wid\\">[2]Parameters!$I$73</definedName>
    <definedName name="Solar_Array_Area">'Power - Solar Arrays'!$I$42</definedName>
    <definedName name="Solar_Array_BOL_Power_Capability">'Power - Solar Arrays'!$I$32</definedName>
    <definedName name="Solar_Array_EOL_Power_Capability">'Power - Solar Arrays'!$I$33</definedName>
    <definedName name="Solar_Arrays_Mass_cilindrical_body_mounted">'Power - Solar Arrays'!$D$46</definedName>
    <definedName name="Solar_Arrays_Mass_deployed">'Power - Solar Arrays'!$D$45</definedName>
    <definedName name="Solar_Arrays_Mass_omnidirectional_body_mounted">'Power - Solar Arrays'!$D$47</definedName>
    <definedName name="Solar_Arrays_Regulator_Converters_Mass">'Power - Solar Arrays'!$D$49</definedName>
    <definedName name="Solar_Arrays_Regulator_Converters_Power_Consumption">'Power - Solar Arrays'!$D$51</definedName>
    <definedName name="Solar_Arrays_Wiring_Mass">'Power - Solar Arrays'!$D$50</definedName>
    <definedName name="Solar_Arrays_Wiring_Power_Consumption">'Power - Solar Arrays'!$D$52</definedName>
    <definedName name="Solar_Arrys_Power_Control_Unit_Mass">'Power - Solar Arrays'!$D$48</definedName>
    <definedName name="Solar_Flux" localSheetId="17">Constants!$B$33</definedName>
    <definedName name="Solar_Flux" localSheetId="0">[11]Constants!$B$33</definedName>
    <definedName name="Solar_Flux" localSheetId="13">[8]Constants!$B$33</definedName>
    <definedName name="Solar_Flux" localSheetId="7">[7]Constants!$B$33</definedName>
    <definedName name="Solar_Flux" localSheetId="8">[2]Constants!$B$33</definedName>
    <definedName name="Solar_Flux" localSheetId="14">#REF!</definedName>
    <definedName name="Solar_Flux" localSheetId="15">#REF!</definedName>
    <definedName name="Solar_Flux">Constants!$B$33</definedName>
    <definedName name="solar_flux_1AU" localSheetId="0">#REF!</definedName>
    <definedName name="solar_flux_1AU" localSheetId="7">#REF!</definedName>
    <definedName name="solar_flux_1AU" localSheetId="8">#REF!</definedName>
    <definedName name="solar_flux_1AU" localSheetId="14">#REF!</definedName>
    <definedName name="solar_flux_1AU" localSheetId="15">#REF!</definedName>
    <definedName name="solar_flux_1AU">#REF!</definedName>
    <definedName name="Solar_mass" localSheetId="0">#REF!</definedName>
    <definedName name="Solar_mass" localSheetId="8">#REF!</definedName>
    <definedName name="Solar_mass" localSheetId="14">#REF!</definedName>
    <definedName name="Solar_mass" localSheetId="15">#REF!</definedName>
    <definedName name="Solar_mass">#REF!</definedName>
    <definedName name="Solar_radius" localSheetId="0">#REF!</definedName>
    <definedName name="Solar_radius" localSheetId="8">#REF!</definedName>
    <definedName name="Solar_radius" localSheetId="14">#REF!</definedName>
    <definedName name="Solar_radius" localSheetId="15">#REF!</definedName>
    <definedName name="Solar_radius">#REF!</definedName>
    <definedName name="solar_thermal_dynamic_mass">'Power - Other Primary Sources'!$U$26</definedName>
    <definedName name="Spacecraft\delta_v\\" localSheetId="0">#REF!</definedName>
    <definedName name="Spacecraft\delta_v\\" localSheetId="7">[16]Parameters!$I$2</definedName>
    <definedName name="Spacecraft\delta_v\\" localSheetId="15">[17]Parameters!$I$2</definedName>
    <definedName name="Spacecraft\delta_v\\">#REF!</definedName>
    <definedName name="Spacecraft\m\\" localSheetId="0">#REF!</definedName>
    <definedName name="Spacecraft\m\\">#REF!</definedName>
    <definedName name="Spacecraft\mass_dry\\" localSheetId="0">#REF!</definedName>
    <definedName name="Spacecraft\mass_dry\\" localSheetId="7">[16]Parameters!$I$3</definedName>
    <definedName name="Spacecraft\mass_dry\\" localSheetId="8">[2]Parameters!$I$3</definedName>
    <definedName name="Spacecraft\mass_dry\\" localSheetId="15">[17]Parameters!$I$3</definedName>
    <definedName name="Spacecraft\mass_dry\\">#REF!</definedName>
    <definedName name="Spacecraft\mass_wet\\" localSheetId="0">#REF!</definedName>
    <definedName name="Spacecraft\mass_wet\\" localSheetId="7">[16]Parameters!$I$4</definedName>
    <definedName name="Spacecraft\mass_wet\\" localSheetId="8">[2]Parameters!$I$4</definedName>
    <definedName name="Spacecraft\mass_wet\\" localSheetId="15">[17]Parameters!$I$4</definedName>
    <definedName name="Spacecraft\mass_wet\\">#REF!</definedName>
    <definedName name="Spacecraft\P_mean\COM\" localSheetId="0">#REF!</definedName>
    <definedName name="Spacecraft\P_mean\COM\">#REF!</definedName>
    <definedName name="Spacecraft\P_mean\LEOP\" localSheetId="0">#REF!</definedName>
    <definedName name="Spacecraft\P_mean\LEOP\">#REF!</definedName>
    <definedName name="Spacecraft\P_mean\MAN\" localSheetId="0">#REF!</definedName>
    <definedName name="Spacecraft\P_mean\MAN\">#REF!</definedName>
    <definedName name="Spacecraft\P_mean\SAFE\" localSheetId="0">#REF!</definedName>
    <definedName name="Spacecraft\P_mean\SAFE\">#REF!</definedName>
    <definedName name="Spacecraft\P_mean\SCI\" localSheetId="0">#REF!</definedName>
    <definedName name="Spacecraft\P_mean\SCI\">#REF!</definedName>
    <definedName name="Spacecraft_Power_Consumption_eclipse">'Power - Solar Arrays'!$D$28</definedName>
    <definedName name="Spacecraft_Power_Consumption_sunlight">'Power - Solar Arrays'!$D$27</definedName>
    <definedName name="Speed_of_Light" localSheetId="17">Constants!$B$1</definedName>
    <definedName name="Speed_of_Light" localSheetId="13">[8]Constants!$B$1</definedName>
    <definedName name="Speed_of_Light" localSheetId="7">[7]Constants!$B$1</definedName>
    <definedName name="Speed_of_Light" localSheetId="9">[4]Constants!$B$1</definedName>
    <definedName name="Speed_of_Light" localSheetId="14">#REF!</definedName>
    <definedName name="Speed_of_Light" localSheetId="15">#REF!</definedName>
    <definedName name="Speed_of_Light">Constants!$B$1</definedName>
    <definedName name="States" localSheetId="0">#REF!</definedName>
    <definedName name="States" localSheetId="7">#REF!</definedName>
    <definedName name="States">States!$A$1:$G$13</definedName>
    <definedName name="Status">" "</definedName>
    <definedName name="Stefan_Boltzmann_Constant" localSheetId="17">Constants!$B$4</definedName>
    <definedName name="Stefan_Boltzmann_Constant" localSheetId="13">#REF!</definedName>
    <definedName name="Stefan_Boltzmann_Constant" localSheetId="7">#REF!</definedName>
    <definedName name="Stefan_Boltzmann_Constant" localSheetId="9">[4]Constants!$B$4</definedName>
    <definedName name="Stefan_Boltzmann_Constant" localSheetId="14">#REF!</definedName>
    <definedName name="Stefan_Boltzmann_Constant" localSheetId="15">#REF!</definedName>
    <definedName name="Stefan_Boltzmann_Constant">Constants!$B$4</definedName>
    <definedName name="Stefan_Boltzmann_Constants" localSheetId="17">Constants!$B$4</definedName>
    <definedName name="Stefan_Boltzmann_Constants" localSheetId="13">[15]Constants!$B$4</definedName>
    <definedName name="Stefan_Boltzmann_Constants" localSheetId="7">[16]Constants!$B$4</definedName>
    <definedName name="Stefan_Boltzmann_Constants" localSheetId="15">[17]Constants!$B$4</definedName>
    <definedName name="Stefan_Boltzmann_Constants">Constants!$B$3</definedName>
    <definedName name="step" localSheetId="0">#REF!</definedName>
    <definedName name="step" localSheetId="7">#REF!</definedName>
    <definedName name="step" localSheetId="8">#REF!</definedName>
    <definedName name="step" localSheetId="15">#REF!</definedName>
    <definedName name="step">#REF!</definedName>
    <definedName name="STR\m\\">[1]Parameters!$I$30</definedName>
    <definedName name="STR\P\\">[1]Parameters!$I$32</definedName>
    <definedName name="STR\P_duty_cyc\\">[1]Parameters!$I$33</definedName>
    <definedName name="SUB_aa">[6]Subsystem!$G$13</definedName>
    <definedName name="SUB_bb">[6]Subsystem!$G$10</definedName>
    <definedName name="SUB_cc">[6]Subsystem!$G$11</definedName>
    <definedName name="SUB_dd">[6]Subsystem!$G$12</definedName>
    <definedName name="Subject">" "</definedName>
    <definedName name="Sun_Mu" localSheetId="17">Constants!$B$7</definedName>
    <definedName name="Sun_Mu" localSheetId="7">[9]Constants!$B$7</definedName>
    <definedName name="Sun_Mu">[4]Constants!$B$7</definedName>
    <definedName name="Sun_radi_1AU" localSheetId="0">#REF!</definedName>
    <definedName name="Sun_radi_1AU" localSheetId="7">#REF!</definedName>
    <definedName name="Sun_radi_1AU" localSheetId="8">#REF!</definedName>
    <definedName name="Sun_radi_1AU" localSheetId="14">#REF!</definedName>
    <definedName name="Sun_radi_1AU" localSheetId="15">#REF!</definedName>
    <definedName name="Sun_radi_1AU">#REF!</definedName>
    <definedName name="temp_deep_space" localSheetId="0">#REF!</definedName>
    <definedName name="temp_deep_space" localSheetId="8">#REF!</definedName>
    <definedName name="temp_deep_space" localSheetId="14">#REF!</definedName>
    <definedName name="temp_deep_space" localSheetId="15">#REF!</definedName>
    <definedName name="temp_deep_space">#REF!</definedName>
    <definedName name="tera" localSheetId="0">#REF!</definedName>
    <definedName name="tera" localSheetId="8">#REF!</definedName>
    <definedName name="tera" localSheetId="14">#REF!</definedName>
    <definedName name="tera" localSheetId="15">#REF!</definedName>
    <definedName name="tera">#REF!</definedName>
    <definedName name="THES\P\\">[2]Parameters!$I$37</definedName>
    <definedName name="THR\m\\">[1]Parameters!$I$34</definedName>
    <definedName name="THR\P\\">[1]Parameters!$I$36</definedName>
    <definedName name="THR\P_duty_cyc\\">[1]Parameters!$I$37</definedName>
    <definedName name="Title">""</definedName>
    <definedName name="tsid" localSheetId="0">#REF!</definedName>
    <definedName name="tsid" localSheetId="7">#REF!</definedName>
    <definedName name="tsid" localSheetId="8">#REF!</definedName>
    <definedName name="tsid" localSheetId="15">#REF!</definedName>
    <definedName name="tsid">#REF!</definedName>
    <definedName name="units_SUB_aa">[6]Subsystem!$E$13</definedName>
    <definedName name="units_SUB_bb">[6]Subsystem!$E$10</definedName>
    <definedName name="units_SUB_cc">[6]Subsystem!$E$11</definedName>
    <definedName name="units_SUB_dd">[6]Subsystem!$E$12</definedName>
    <definedName name="ve" localSheetId="17">Constants!$B$27</definedName>
    <definedName name="ve" localSheetId="7">#REF!</definedName>
    <definedName name="yocto" localSheetId="0">#REF!</definedName>
    <definedName name="yocto" localSheetId="7">#REF!</definedName>
    <definedName name="yocto" localSheetId="8">#REF!</definedName>
    <definedName name="yocto" localSheetId="14">#REF!</definedName>
    <definedName name="yocto" localSheetId="15">#REF!</definedName>
    <definedName name="yocto">#REF!</definedName>
    <definedName name="yotta" localSheetId="0">#REF!</definedName>
    <definedName name="yotta" localSheetId="8">#REF!</definedName>
    <definedName name="yotta" localSheetId="14">#REF!</definedName>
    <definedName name="yotta" localSheetId="15">#REF!</definedName>
    <definedName name="yotta">#REF!</definedName>
    <definedName name="zepto" localSheetId="0">#REF!</definedName>
    <definedName name="zepto" localSheetId="8">#REF!</definedName>
    <definedName name="zepto" localSheetId="14">#REF!</definedName>
    <definedName name="zepto" localSheetId="15">#REF!</definedName>
    <definedName name="zepto">#REF!</definedName>
    <definedName name="zetta" localSheetId="0">#REF!</definedName>
    <definedName name="zetta" localSheetId="8">#REF!</definedName>
    <definedName name="zetta" localSheetId="14">#REF!</definedName>
    <definedName name="zetta" localSheetId="15">#REF!</definedName>
    <definedName name="zetta">#REF!</definedName>
  </definedNames>
  <calcPr calcId="162913"/>
  <pivotCaches>
    <pivotCache cacheId="61" r:id="rId38"/>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3" i="44" l="1"/>
  <c r="F14" i="44"/>
  <c r="F15" i="44"/>
  <c r="F16" i="44"/>
  <c r="F17" i="44"/>
  <c r="F18" i="44"/>
  <c r="F19" i="44"/>
  <c r="F20" i="44"/>
  <c r="F21" i="44"/>
  <c r="F22" i="44"/>
  <c r="F23" i="44"/>
  <c r="F88" i="44"/>
  <c r="F89" i="44"/>
  <c r="F90" i="44"/>
  <c r="F91" i="44"/>
  <c r="F92" i="44"/>
  <c r="F93" i="44"/>
  <c r="F94" i="44"/>
  <c r="F95" i="44"/>
  <c r="F96" i="44"/>
  <c r="F97" i="44"/>
  <c r="F98" i="44"/>
  <c r="F99" i="44"/>
  <c r="F100" i="44"/>
  <c r="F101" i="44"/>
  <c r="F102" i="44"/>
  <c r="F103" i="44"/>
  <c r="F104" i="44"/>
  <c r="F105" i="44"/>
  <c r="F106" i="44"/>
  <c r="F107" i="44"/>
  <c r="F108" i="44"/>
  <c r="F109" i="44"/>
  <c r="F110" i="44"/>
  <c r="F111" i="44"/>
  <c r="F112" i="44"/>
  <c r="F1564" i="44"/>
  <c r="F1565" i="44"/>
  <c r="F1566" i="44"/>
  <c r="F1567" i="44"/>
  <c r="F1568" i="44"/>
  <c r="F1569" i="44"/>
  <c r="F1570" i="44"/>
  <c r="F1571" i="44"/>
  <c r="F1572" i="44"/>
  <c r="F1573" i="44"/>
  <c r="F1574" i="44"/>
  <c r="F1575" i="44"/>
  <c r="F1576" i="44"/>
  <c r="F1577" i="44"/>
  <c r="F1578" i="44"/>
  <c r="F1579" i="44"/>
  <c r="F1580" i="44"/>
  <c r="F1581" i="44"/>
  <c r="F1582" i="44"/>
  <c r="F1583" i="44"/>
  <c r="F1584" i="44"/>
  <c r="F1585" i="44"/>
  <c r="F1586" i="44"/>
  <c r="F1587" i="44"/>
  <c r="F1602" i="44"/>
  <c r="F1603" i="44"/>
  <c r="F1604" i="44"/>
  <c r="F1605" i="44"/>
  <c r="F1606" i="44"/>
  <c r="F1607" i="44"/>
  <c r="F1608" i="44"/>
  <c r="F1609" i="44"/>
  <c r="F1610" i="44"/>
  <c r="F1611" i="44"/>
  <c r="F1612" i="44"/>
  <c r="F1613" i="44"/>
  <c r="F1640" i="44"/>
  <c r="F1641" i="44"/>
  <c r="F1642" i="44"/>
  <c r="F1643" i="44"/>
  <c r="F1644" i="44"/>
  <c r="F1645" i="44"/>
  <c r="F1646" i="44"/>
  <c r="F1647" i="44"/>
  <c r="F1648" i="44"/>
  <c r="F1649" i="44"/>
  <c r="F1650" i="44"/>
  <c r="F1651" i="44"/>
  <c r="F1652" i="44"/>
  <c r="F1653" i="44"/>
  <c r="F1654" i="44"/>
  <c r="F1655" i="44"/>
  <c r="F1656" i="44"/>
  <c r="F1657" i="44"/>
  <c r="F1658" i="44"/>
  <c r="F1659" i="44"/>
  <c r="F1660" i="44"/>
  <c r="F1661" i="44"/>
  <c r="F1662" i="44"/>
  <c r="F1663" i="44"/>
  <c r="F1665" i="44"/>
  <c r="F1666" i="44"/>
  <c r="F1667" i="44"/>
  <c r="F1668" i="44"/>
  <c r="F1669" i="44"/>
  <c r="F1670" i="44"/>
  <c r="F1671" i="44"/>
  <c r="F1672" i="44"/>
  <c r="F1673" i="44"/>
  <c r="F1674" i="44"/>
  <c r="F1675" i="44"/>
  <c r="F1676" i="44"/>
  <c r="F1677" i="44"/>
  <c r="F1678" i="44"/>
  <c r="F1679" i="44"/>
  <c r="F1680" i="44"/>
  <c r="F1681" i="44"/>
  <c r="F1682" i="44"/>
  <c r="F1683" i="44"/>
  <c r="F1684" i="44"/>
  <c r="F1685" i="44"/>
  <c r="F1686" i="44"/>
  <c r="F1687" i="44"/>
  <c r="F1688" i="44"/>
  <c r="F1763" i="44"/>
  <c r="F1764" i="44"/>
  <c r="F1765" i="44"/>
  <c r="F1766" i="44"/>
  <c r="F1767" i="44"/>
  <c r="F1768" i="44"/>
  <c r="F1769" i="44"/>
  <c r="F1770" i="44"/>
  <c r="F1771" i="44"/>
  <c r="F1772" i="44"/>
  <c r="F1773" i="44"/>
  <c r="F1774" i="44"/>
  <c r="F1775" i="44"/>
  <c r="F1776" i="44"/>
  <c r="F1777" i="44"/>
  <c r="F1778" i="44"/>
  <c r="F1779" i="44"/>
  <c r="F1780" i="44"/>
  <c r="F1781" i="44"/>
  <c r="F1782" i="44"/>
  <c r="F1783" i="44"/>
  <c r="F1784" i="44"/>
  <c r="F1785" i="44"/>
  <c r="F1786" i="44"/>
  <c r="F1787" i="44"/>
  <c r="G159" i="42"/>
  <c r="G158" i="42"/>
  <c r="G157" i="42"/>
  <c r="G133" i="42"/>
  <c r="G132" i="42"/>
  <c r="G131" i="42"/>
  <c r="G95" i="42"/>
  <c r="G94" i="42"/>
  <c r="G93" i="42"/>
  <c r="G70" i="42"/>
  <c r="G69" i="42"/>
  <c r="G68" i="42"/>
  <c r="G45" i="42"/>
  <c r="G44" i="42"/>
  <c r="G43" i="42"/>
  <c r="G19" i="42"/>
  <c r="G18" i="42"/>
  <c r="I18" i="42" s="1"/>
  <c r="G17" i="42"/>
  <c r="I17" i="42" s="1"/>
  <c r="I2" i="42"/>
  <c r="I3" i="42"/>
  <c r="I4" i="42"/>
  <c r="I5" i="42"/>
  <c r="I6" i="42"/>
  <c r="I7" i="42"/>
  <c r="I8" i="42"/>
  <c r="I9" i="42"/>
  <c r="I10" i="42"/>
  <c r="I11" i="42"/>
  <c r="I12" i="42"/>
  <c r="I13" i="42"/>
  <c r="I14" i="42"/>
  <c r="I15" i="42"/>
  <c r="I16" i="42"/>
  <c r="I19" i="42"/>
  <c r="I20" i="42"/>
  <c r="I21" i="42"/>
  <c r="I22" i="42"/>
  <c r="I23" i="42"/>
  <c r="I24" i="42"/>
  <c r="I25" i="42"/>
  <c r="I26" i="42"/>
  <c r="I27" i="42"/>
  <c r="I28" i="42"/>
  <c r="I29" i="42"/>
  <c r="I30" i="42"/>
  <c r="I31" i="42"/>
  <c r="I32" i="42"/>
  <c r="I33" i="42"/>
  <c r="I34" i="42"/>
  <c r="I35" i="42"/>
  <c r="I36" i="42"/>
  <c r="I37" i="42"/>
  <c r="I38" i="42"/>
  <c r="I39" i="42"/>
  <c r="I40" i="42"/>
  <c r="I41" i="42"/>
  <c r="I42" i="42"/>
  <c r="I43" i="42"/>
  <c r="I44" i="42"/>
  <c r="I45" i="42"/>
  <c r="I46" i="42"/>
  <c r="I47" i="42"/>
  <c r="I48" i="42"/>
  <c r="I49" i="42"/>
  <c r="I50" i="42"/>
  <c r="I51" i="42"/>
  <c r="I52" i="42"/>
  <c r="I53" i="42"/>
  <c r="I54" i="42"/>
  <c r="I55" i="42"/>
  <c r="I56" i="42"/>
  <c r="I57" i="42"/>
  <c r="I58" i="42"/>
  <c r="I59" i="42"/>
  <c r="I60" i="42"/>
  <c r="I61" i="42"/>
  <c r="I62" i="42"/>
  <c r="I63" i="42"/>
  <c r="I64" i="42"/>
  <c r="I65" i="42"/>
  <c r="I66" i="42"/>
  <c r="I67" i="42"/>
  <c r="I68" i="42"/>
  <c r="I69" i="42"/>
  <c r="I70" i="42"/>
  <c r="I71" i="42"/>
  <c r="I72" i="42"/>
  <c r="I73" i="42"/>
  <c r="I74" i="42"/>
  <c r="I75" i="42"/>
  <c r="I76" i="42"/>
  <c r="I77" i="42"/>
  <c r="I78" i="42"/>
  <c r="I79" i="42"/>
  <c r="I80" i="42"/>
  <c r="I81" i="42"/>
  <c r="I82" i="42"/>
  <c r="I83" i="42"/>
  <c r="I84" i="42"/>
  <c r="I85" i="42"/>
  <c r="I86" i="42"/>
  <c r="I87" i="42"/>
  <c r="I88" i="42"/>
  <c r="I89" i="42"/>
  <c r="I90" i="42"/>
  <c r="I91" i="42"/>
  <c r="I92" i="42"/>
  <c r="I93" i="42"/>
  <c r="I94" i="42"/>
  <c r="I95" i="42"/>
  <c r="I96" i="42"/>
  <c r="I97" i="42"/>
  <c r="I98" i="42"/>
  <c r="I99" i="42"/>
  <c r="I100" i="42"/>
  <c r="I101" i="42"/>
  <c r="I102" i="42"/>
  <c r="I103" i="42"/>
  <c r="I104" i="42"/>
  <c r="I105" i="42"/>
  <c r="I106" i="42"/>
  <c r="I107" i="42"/>
  <c r="I108" i="42"/>
  <c r="I109" i="42"/>
  <c r="I110" i="42"/>
  <c r="I111" i="42"/>
  <c r="I112" i="42"/>
  <c r="I113" i="42"/>
  <c r="I114" i="42"/>
  <c r="I115" i="42"/>
  <c r="I116" i="42"/>
  <c r="I117" i="42"/>
  <c r="I118" i="42"/>
  <c r="I119" i="42"/>
  <c r="I120" i="42"/>
  <c r="I121" i="42"/>
  <c r="I122" i="42"/>
  <c r="I123" i="42"/>
  <c r="I124" i="42"/>
  <c r="I125" i="42"/>
  <c r="I126" i="42"/>
  <c r="I127" i="42"/>
  <c r="I128" i="42"/>
  <c r="I129" i="42"/>
  <c r="I130" i="42"/>
  <c r="I131" i="42"/>
  <c r="I132" i="42"/>
  <c r="I133" i="42"/>
  <c r="I134" i="42"/>
  <c r="I135" i="42"/>
  <c r="I136" i="42"/>
  <c r="I137" i="42"/>
  <c r="I138" i="42"/>
  <c r="I139" i="42"/>
  <c r="I140" i="42"/>
  <c r="I141" i="42"/>
  <c r="I142" i="42"/>
  <c r="I143" i="42"/>
  <c r="I144" i="42"/>
  <c r="I145" i="42"/>
  <c r="I146" i="42"/>
  <c r="I147" i="42"/>
  <c r="I148" i="42"/>
  <c r="I149" i="42"/>
  <c r="I150" i="42"/>
  <c r="I151" i="42"/>
  <c r="I152" i="42"/>
  <c r="I153" i="42"/>
  <c r="I154" i="42"/>
  <c r="I155" i="42"/>
  <c r="I156" i="42"/>
  <c r="I157" i="42"/>
  <c r="I158" i="42"/>
  <c r="I159" i="42"/>
  <c r="I160" i="42"/>
  <c r="I161" i="42"/>
  <c r="I162" i="42"/>
  <c r="I163" i="42"/>
  <c r="I164" i="42"/>
  <c r="I165" i="42"/>
  <c r="I166" i="42"/>
  <c r="I167" i="42"/>
  <c r="I168" i="42"/>
  <c r="I169" i="42"/>
  <c r="I170" i="42"/>
  <c r="I171" i="42"/>
  <c r="I172" i="42"/>
  <c r="I173" i="42"/>
  <c r="I174" i="42"/>
  <c r="I175" i="42"/>
  <c r="I176" i="42"/>
  <c r="I177" i="42"/>
  <c r="I17" i="4" l="1"/>
  <c r="I23" i="4"/>
  <c r="I25" i="4" s="1"/>
  <c r="I24" i="4"/>
  <c r="I11" i="5"/>
  <c r="I22" i="4"/>
  <c r="D13" i="5"/>
  <c r="I20" i="4"/>
  <c r="I19" i="4"/>
  <c r="I14" i="5"/>
  <c r="I15" i="5"/>
  <c r="I37" i="4"/>
  <c r="C9" i="10" l="1"/>
  <c r="I15" i="4" l="1"/>
  <c r="I16" i="4"/>
  <c r="B26" i="29" l="1"/>
  <c r="M26" i="29" s="1"/>
  <c r="B25" i="29"/>
  <c r="B24" i="29"/>
  <c r="P24" i="29" s="1"/>
  <c r="B23" i="29"/>
  <c r="R38" i="29" s="1"/>
  <c r="B22" i="29"/>
  <c r="M22" i="29" s="1"/>
  <c r="B21" i="29"/>
  <c r="B20" i="29"/>
  <c r="B35" i="29" s="1"/>
  <c r="B19" i="29"/>
  <c r="E16" i="29" s="1"/>
  <c r="B18" i="29"/>
  <c r="B33" i="29" s="1"/>
  <c r="B17" i="29"/>
  <c r="S13" i="29"/>
  <c r="Q13" i="29"/>
  <c r="O13" i="29"/>
  <c r="M13" i="29"/>
  <c r="K13" i="29"/>
  <c r="I13" i="29"/>
  <c r="G13" i="29"/>
  <c r="E13" i="29"/>
  <c r="C13" i="29"/>
  <c r="I16" i="29" l="1"/>
  <c r="N22" i="29"/>
  <c r="J16" i="29"/>
  <c r="J21" i="29" s="1"/>
  <c r="G24" i="29" s="1"/>
  <c r="N23" i="29"/>
  <c r="B37" i="29"/>
  <c r="B39" i="29"/>
  <c r="F16" i="29"/>
  <c r="F19" i="29" s="1"/>
  <c r="E20" i="29" s="1"/>
  <c r="M24" i="29"/>
  <c r="R39" i="29"/>
  <c r="N26" i="29"/>
  <c r="J18" i="29"/>
  <c r="D24" i="29" s="1"/>
  <c r="M23" i="29"/>
  <c r="B41" i="29"/>
  <c r="E18" i="29"/>
  <c r="B32" i="29"/>
  <c r="C16" i="29"/>
  <c r="B36" i="29"/>
  <c r="G16" i="29"/>
  <c r="G20" i="29"/>
  <c r="F21" i="29" s="1"/>
  <c r="R40" i="29"/>
  <c r="N25" i="29"/>
  <c r="P25" i="29"/>
  <c r="B40" i="29"/>
  <c r="M25" i="29"/>
  <c r="K16" i="29"/>
  <c r="I22" i="29"/>
  <c r="H23" i="29" s="1"/>
  <c r="I18" i="29"/>
  <c r="D23" i="29" s="1"/>
  <c r="I20" i="29"/>
  <c r="F23" i="29" s="1"/>
  <c r="I21" i="29"/>
  <c r="G23" i="29" s="1"/>
  <c r="I17" i="29"/>
  <c r="C23" i="29" s="1"/>
  <c r="I19" i="29"/>
  <c r="E23" i="29" s="1"/>
  <c r="P26" i="29"/>
  <c r="P23" i="29"/>
  <c r="N24" i="29"/>
  <c r="B34" i="29"/>
  <c r="B38" i="29"/>
  <c r="P22" i="29"/>
  <c r="R37" i="29"/>
  <c r="R41" i="29"/>
  <c r="D16" i="29"/>
  <c r="D17" i="29" s="1"/>
  <c r="C18" i="29" s="1"/>
  <c r="H16" i="29"/>
  <c r="L16" i="29"/>
  <c r="O73" i="27"/>
  <c r="P73" i="27"/>
  <c r="Q73" i="27"/>
  <c r="R73" i="27"/>
  <c r="S73" i="27"/>
  <c r="T73" i="27"/>
  <c r="U73" i="27"/>
  <c r="V73" i="27"/>
  <c r="O74" i="27"/>
  <c r="P74" i="27"/>
  <c r="Q74" i="27"/>
  <c r="R74" i="27"/>
  <c r="S74" i="27"/>
  <c r="T74" i="27"/>
  <c r="U74" i="27"/>
  <c r="V74" i="27"/>
  <c r="O75" i="27"/>
  <c r="P75" i="27"/>
  <c r="Q75" i="27"/>
  <c r="R75" i="27"/>
  <c r="S75" i="27"/>
  <c r="T75" i="27"/>
  <c r="U75" i="27"/>
  <c r="V75" i="27"/>
  <c r="O76" i="27"/>
  <c r="P76" i="27"/>
  <c r="Q76" i="27"/>
  <c r="R76" i="27"/>
  <c r="S76" i="27"/>
  <c r="T76" i="27"/>
  <c r="U76" i="27"/>
  <c r="V76" i="27"/>
  <c r="O77" i="27"/>
  <c r="P77" i="27"/>
  <c r="Q77" i="27"/>
  <c r="R77" i="27"/>
  <c r="S77" i="27"/>
  <c r="T77" i="27"/>
  <c r="U77" i="27"/>
  <c r="V77" i="27"/>
  <c r="O78" i="27"/>
  <c r="P78" i="27"/>
  <c r="Q78" i="27"/>
  <c r="R78" i="27"/>
  <c r="S78" i="27"/>
  <c r="T78" i="27"/>
  <c r="U78" i="27"/>
  <c r="V78" i="27"/>
  <c r="O79" i="27"/>
  <c r="P79" i="27"/>
  <c r="Q79" i="27"/>
  <c r="R79" i="27"/>
  <c r="S79" i="27"/>
  <c r="T79" i="27"/>
  <c r="U79" i="27"/>
  <c r="V79" i="27"/>
  <c r="O80" i="27"/>
  <c r="P80" i="27"/>
  <c r="Q80" i="27"/>
  <c r="R80" i="27"/>
  <c r="S80" i="27"/>
  <c r="T80" i="27"/>
  <c r="U80" i="27"/>
  <c r="V80" i="27"/>
  <c r="O81" i="27"/>
  <c r="P81" i="27"/>
  <c r="Q81" i="27"/>
  <c r="R81" i="27"/>
  <c r="S81" i="27"/>
  <c r="T81" i="27"/>
  <c r="U81" i="27"/>
  <c r="V81" i="27"/>
  <c r="O82" i="27"/>
  <c r="P82" i="27"/>
  <c r="Q82" i="27"/>
  <c r="R82" i="27"/>
  <c r="S82" i="27"/>
  <c r="T82" i="27"/>
  <c r="U82" i="27"/>
  <c r="V82" i="27"/>
  <c r="O83" i="27"/>
  <c r="P83" i="27"/>
  <c r="Q83" i="27"/>
  <c r="R83" i="27"/>
  <c r="S83" i="27"/>
  <c r="T83" i="27"/>
  <c r="U83" i="27"/>
  <c r="V83" i="27"/>
  <c r="O84" i="27"/>
  <c r="P84" i="27"/>
  <c r="Q84" i="27"/>
  <c r="R84" i="27"/>
  <c r="S84" i="27"/>
  <c r="T84" i="27"/>
  <c r="U84" i="27"/>
  <c r="V84" i="27"/>
  <c r="O85" i="27"/>
  <c r="P85" i="27"/>
  <c r="Q85" i="27"/>
  <c r="R85" i="27"/>
  <c r="S85" i="27"/>
  <c r="T85" i="27"/>
  <c r="U85" i="27"/>
  <c r="V85" i="27"/>
  <c r="O86" i="27"/>
  <c r="P86" i="27"/>
  <c r="Q86" i="27"/>
  <c r="R86" i="27"/>
  <c r="S86" i="27"/>
  <c r="T86" i="27"/>
  <c r="U86" i="27"/>
  <c r="V86" i="27"/>
  <c r="O87" i="27"/>
  <c r="P87" i="27"/>
  <c r="Q87" i="27"/>
  <c r="R87" i="27"/>
  <c r="S87" i="27"/>
  <c r="T87" i="27"/>
  <c r="U87" i="27"/>
  <c r="V87" i="27"/>
  <c r="O88" i="27"/>
  <c r="P88" i="27"/>
  <c r="Q88" i="27"/>
  <c r="R88" i="27"/>
  <c r="S88" i="27"/>
  <c r="T88" i="27"/>
  <c r="U88" i="27"/>
  <c r="V88" i="27"/>
  <c r="O89" i="27"/>
  <c r="P89" i="27"/>
  <c r="Q89" i="27"/>
  <c r="R89" i="27"/>
  <c r="S89" i="27"/>
  <c r="T89" i="27"/>
  <c r="U89" i="27"/>
  <c r="V89" i="27"/>
  <c r="O90" i="27"/>
  <c r="P90" i="27"/>
  <c r="Q90" i="27"/>
  <c r="R90" i="27"/>
  <c r="S90" i="27"/>
  <c r="T90" i="27"/>
  <c r="U90" i="27"/>
  <c r="V90" i="27"/>
  <c r="O91" i="27"/>
  <c r="P91" i="27"/>
  <c r="Q91" i="27"/>
  <c r="R91" i="27"/>
  <c r="S91" i="27"/>
  <c r="T91" i="27"/>
  <c r="U91" i="27"/>
  <c r="V91" i="27"/>
  <c r="O92" i="27"/>
  <c r="P92" i="27"/>
  <c r="Q92" i="27"/>
  <c r="R92" i="27"/>
  <c r="S92" i="27"/>
  <c r="T92" i="27"/>
  <c r="U92" i="27"/>
  <c r="V92" i="27"/>
  <c r="O93" i="27"/>
  <c r="P93" i="27"/>
  <c r="Q93" i="27"/>
  <c r="R93" i="27"/>
  <c r="S93" i="27"/>
  <c r="T93" i="27"/>
  <c r="U93" i="27"/>
  <c r="V93" i="27"/>
  <c r="O94" i="27"/>
  <c r="P94" i="27"/>
  <c r="Q94" i="27"/>
  <c r="R94" i="27"/>
  <c r="S94" i="27"/>
  <c r="T94" i="27"/>
  <c r="U94" i="27"/>
  <c r="V94" i="27"/>
  <c r="O95" i="27"/>
  <c r="P95" i="27"/>
  <c r="Q95" i="27"/>
  <c r="R95" i="27"/>
  <c r="S95" i="27"/>
  <c r="T95" i="27"/>
  <c r="U95" i="27"/>
  <c r="V95" i="27"/>
  <c r="O96" i="27"/>
  <c r="P96" i="27"/>
  <c r="Q96" i="27"/>
  <c r="R96" i="27"/>
  <c r="S96" i="27"/>
  <c r="T96" i="27"/>
  <c r="U96" i="27"/>
  <c r="V96" i="27"/>
  <c r="O97" i="27"/>
  <c r="P97" i="27"/>
  <c r="Q97" i="27"/>
  <c r="R97" i="27"/>
  <c r="S97" i="27"/>
  <c r="T97" i="27"/>
  <c r="U97" i="27"/>
  <c r="V97" i="27"/>
  <c r="O98" i="27"/>
  <c r="P98" i="27"/>
  <c r="Q98" i="27"/>
  <c r="R98" i="27"/>
  <c r="S98" i="27"/>
  <c r="T98" i="27"/>
  <c r="U98" i="27"/>
  <c r="V98" i="27"/>
  <c r="O99" i="27"/>
  <c r="P99" i="27"/>
  <c r="Q99" i="27"/>
  <c r="R99" i="27"/>
  <c r="S99" i="27"/>
  <c r="T99" i="27"/>
  <c r="U99" i="27"/>
  <c r="V99" i="27"/>
  <c r="O100" i="27"/>
  <c r="O101" i="27"/>
  <c r="O102" i="27"/>
  <c r="P100" i="27"/>
  <c r="Q100" i="27"/>
  <c r="R100" i="27"/>
  <c r="S100" i="27"/>
  <c r="T100" i="27"/>
  <c r="U100" i="27"/>
  <c r="V100" i="27"/>
  <c r="P101" i="27"/>
  <c r="Q101" i="27"/>
  <c r="R101" i="27"/>
  <c r="S101" i="27"/>
  <c r="T101" i="27"/>
  <c r="U101" i="27"/>
  <c r="V101" i="27"/>
  <c r="P102" i="27"/>
  <c r="Q102" i="27"/>
  <c r="R102" i="27"/>
  <c r="S102" i="27"/>
  <c r="T102" i="27"/>
  <c r="U102" i="27"/>
  <c r="V102" i="27"/>
  <c r="J19" i="29" l="1"/>
  <c r="E24" i="29" s="1"/>
  <c r="J17" i="29"/>
  <c r="C24" i="29" s="1"/>
  <c r="J23" i="29"/>
  <c r="I24" i="29" s="1"/>
  <c r="J20" i="29"/>
  <c r="F24" i="29" s="1"/>
  <c r="J22" i="29"/>
  <c r="H24" i="29" s="1"/>
  <c r="G19" i="29"/>
  <c r="E21" i="29" s="1"/>
  <c r="K24" i="29"/>
  <c r="J25" i="29" s="1"/>
  <c r="K20" i="29"/>
  <c r="F25" i="29" s="1"/>
  <c r="K22" i="29"/>
  <c r="H25" i="29" s="1"/>
  <c r="K18" i="29"/>
  <c r="D25" i="29" s="1"/>
  <c r="K23" i="29"/>
  <c r="I25" i="29" s="1"/>
  <c r="K19" i="29"/>
  <c r="E25" i="29" s="1"/>
  <c r="K21" i="29"/>
  <c r="G25" i="29" s="1"/>
  <c r="K17" i="29"/>
  <c r="C25" i="29" s="1"/>
  <c r="E17" i="29"/>
  <c r="H19" i="29"/>
  <c r="E22" i="29" s="1"/>
  <c r="H17" i="29"/>
  <c r="C22" i="29" s="1"/>
  <c r="H18" i="29"/>
  <c r="D22" i="29" s="1"/>
  <c r="H21" i="29"/>
  <c r="G22" i="29" s="1"/>
  <c r="H20" i="29"/>
  <c r="F22" i="29" s="1"/>
  <c r="L23" i="29"/>
  <c r="I26" i="29" s="1"/>
  <c r="L19" i="29"/>
  <c r="E26" i="29" s="1"/>
  <c r="L25" i="29"/>
  <c r="K26" i="29" s="1"/>
  <c r="L17" i="29"/>
  <c r="C26" i="29" s="1"/>
  <c r="L22" i="29"/>
  <c r="H26" i="29" s="1"/>
  <c r="L18" i="29"/>
  <c r="D26" i="29" s="1"/>
  <c r="L21" i="29"/>
  <c r="G26" i="29" s="1"/>
  <c r="L24" i="29"/>
  <c r="J26" i="29" s="1"/>
  <c r="L20" i="29"/>
  <c r="F26" i="29" s="1"/>
  <c r="D19" i="29"/>
  <c r="F18" i="29"/>
  <c r="D20" i="29" l="1"/>
  <c r="G18" i="29"/>
  <c r="D21" i="29" s="1"/>
  <c r="C19" i="29"/>
  <c r="M19" i="29" s="1"/>
  <c r="F17" i="29"/>
  <c r="M18" i="29" l="1"/>
  <c r="C20" i="29"/>
  <c r="M20" i="29" s="1"/>
  <c r="G17" i="29"/>
  <c r="C21" i="29" s="1"/>
  <c r="M21" i="29" s="1"/>
  <c r="M17" i="29" l="1"/>
  <c r="N17" i="29" l="1"/>
  <c r="N19" i="29"/>
  <c r="N18" i="29"/>
  <c r="N21" i="29"/>
  <c r="P21" i="29" s="1"/>
  <c r="R36" i="29" s="1"/>
  <c r="N20" i="29"/>
  <c r="BB9" i="5"/>
  <c r="BA9" i="5"/>
  <c r="AZ9" i="5"/>
  <c r="AY9" i="5"/>
  <c r="AX9" i="5"/>
  <c r="AW9" i="5"/>
  <c r="AV9" i="5"/>
  <c r="AU9" i="5"/>
  <c r="AT9" i="5"/>
  <c r="AS9" i="5"/>
  <c r="AR9" i="5"/>
  <c r="AQ9" i="5"/>
  <c r="AP9" i="5"/>
  <c r="AO9" i="5"/>
  <c r="AN9" i="5"/>
  <c r="AM9" i="5"/>
  <c r="AL9" i="5"/>
  <c r="AM7" i="5"/>
  <c r="AN7" i="5" s="1"/>
  <c r="AO7" i="5" s="1"/>
  <c r="AP7" i="5" s="1"/>
  <c r="AQ7" i="5" s="1"/>
  <c r="AR7" i="5" s="1"/>
  <c r="AS7" i="5" s="1"/>
  <c r="AT7" i="5" s="1"/>
  <c r="AU7" i="5" s="1"/>
  <c r="AV7" i="5" s="1"/>
  <c r="AW7" i="5" s="1"/>
  <c r="AX7" i="5" s="1"/>
  <c r="AY7" i="5" s="1"/>
  <c r="AZ7" i="5" s="1"/>
  <c r="BA7" i="5" s="1"/>
  <c r="BB7" i="5" s="1"/>
  <c r="P20" i="29" l="1"/>
  <c r="R35" i="29" s="1"/>
  <c r="P18" i="29"/>
  <c r="R33" i="29" s="1"/>
  <c r="P19" i="29"/>
  <c r="R34" i="29" s="1"/>
  <c r="P17" i="29"/>
  <c r="R32" i="29" s="1"/>
  <c r="T25" i="5"/>
  <c r="I43" i="4"/>
  <c r="I12" i="5"/>
  <c r="P42" i="29" l="1"/>
  <c r="L42" i="29"/>
  <c r="H42" i="29"/>
  <c r="D42" i="29"/>
  <c r="N42" i="29"/>
  <c r="J42" i="29"/>
  <c r="F42" i="29"/>
  <c r="Q42" i="29"/>
  <c r="M42" i="29"/>
  <c r="I42" i="29"/>
  <c r="O42" i="29"/>
  <c r="K42" i="29"/>
  <c r="K43" i="29" s="1"/>
  <c r="G42" i="29"/>
  <c r="C42" i="29"/>
  <c r="E42" i="29"/>
  <c r="I10" i="5"/>
  <c r="D43" i="29" l="1"/>
  <c r="F43" i="29"/>
  <c r="C43" i="29"/>
  <c r="I43" i="29"/>
  <c r="J43" i="29"/>
  <c r="L43" i="29"/>
  <c r="Q43" i="29"/>
  <c r="E43" i="29"/>
  <c r="O43" i="29"/>
  <c r="H43" i="29"/>
  <c r="G43" i="29"/>
  <c r="M43" i="29"/>
  <c r="N43" i="29"/>
  <c r="P43" i="29"/>
  <c r="B34" i="12"/>
  <c r="B33" i="12"/>
  <c r="B32" i="12"/>
  <c r="B30" i="12"/>
  <c r="B29" i="12"/>
  <c r="B28" i="12"/>
  <c r="B26" i="12"/>
  <c r="B20" i="12"/>
  <c r="B19" i="12"/>
  <c r="B18" i="12"/>
  <c r="B27" i="12" s="1"/>
  <c r="B17" i="12"/>
  <c r="B16" i="12"/>
  <c r="B14" i="12"/>
  <c r="B12" i="12"/>
  <c r="B11" i="12"/>
  <c r="B10" i="12"/>
  <c r="B9" i="12"/>
  <c r="D23" i="4"/>
  <c r="I31" i="4" s="1"/>
  <c r="I126" i="12"/>
  <c r="I125" i="12"/>
  <c r="I124" i="12"/>
  <c r="I123" i="12"/>
  <c r="I122" i="12"/>
  <c r="I121" i="12"/>
  <c r="I120" i="12"/>
  <c r="I119" i="12"/>
  <c r="I118" i="12"/>
  <c r="I117" i="12"/>
  <c r="I116" i="12"/>
  <c r="I115" i="12"/>
  <c r="H115" i="12"/>
  <c r="G115" i="12"/>
  <c r="I114" i="12"/>
  <c r="E99" i="12"/>
  <c r="E100" i="12" s="1"/>
  <c r="E101" i="12" s="1"/>
  <c r="E102" i="12" s="1"/>
  <c r="E103" i="12" s="1"/>
  <c r="E104" i="12" s="1"/>
  <c r="E105" i="12" s="1"/>
  <c r="E106" i="12" s="1"/>
  <c r="E107" i="12" s="1"/>
  <c r="G98" i="12" s="1"/>
  <c r="G99" i="12" s="1"/>
  <c r="G100" i="12" s="1"/>
  <c r="G101" i="12" s="1"/>
  <c r="G102" i="12" s="1"/>
  <c r="G103" i="12" s="1"/>
  <c r="G104" i="12" s="1"/>
  <c r="G105" i="12" s="1"/>
  <c r="G106" i="12" s="1"/>
  <c r="G107" i="12" s="1"/>
  <c r="J98" i="12" s="1"/>
  <c r="J99" i="12" s="1"/>
  <c r="J100" i="12" s="1"/>
  <c r="J101" i="12" s="1"/>
  <c r="J102" i="12" s="1"/>
  <c r="J103" i="12" s="1"/>
  <c r="J104" i="12" s="1"/>
  <c r="J105" i="12" s="1"/>
  <c r="J106" i="12" s="1"/>
  <c r="J107" i="12" s="1"/>
  <c r="L98" i="12" s="1"/>
  <c r="L99" i="12" s="1"/>
  <c r="L100" i="12" s="1"/>
  <c r="L101" i="12" s="1"/>
  <c r="L102" i="12" s="1"/>
  <c r="L103" i="12" s="1"/>
  <c r="L104" i="12" s="1"/>
  <c r="L105" i="12" s="1"/>
  <c r="L106" i="12" s="1"/>
  <c r="L107" i="12" s="1"/>
  <c r="K98" i="12"/>
  <c r="K99" i="12" s="1"/>
  <c r="K100" i="12" s="1"/>
  <c r="K101" i="12" s="1"/>
  <c r="K102" i="12" s="1"/>
  <c r="K103" i="12" s="1"/>
  <c r="K104" i="12" s="1"/>
  <c r="K105" i="12" s="1"/>
  <c r="K106" i="12" s="1"/>
  <c r="K107" i="12" s="1"/>
  <c r="M98" i="12" s="1"/>
  <c r="M99" i="12" s="1"/>
  <c r="M100" i="12" s="1"/>
  <c r="M101" i="12" s="1"/>
  <c r="M102" i="12" s="1"/>
  <c r="M103" i="12" s="1"/>
  <c r="M104" i="12" s="1"/>
  <c r="M105" i="12" s="1"/>
  <c r="M106" i="12" s="1"/>
  <c r="M107" i="12" s="1"/>
  <c r="U90" i="12"/>
  <c r="T90" i="12"/>
  <c r="AH89" i="12"/>
  <c r="AG89" i="12"/>
  <c r="U89" i="12"/>
  <c r="T89" i="12"/>
  <c r="AK88" i="12"/>
  <c r="AH88" i="12"/>
  <c r="AG88" i="12"/>
  <c r="U88" i="12"/>
  <c r="T88" i="12"/>
  <c r="AH87" i="12"/>
  <c r="AG87" i="12"/>
  <c r="W87" i="12"/>
  <c r="U87" i="12"/>
  <c r="T87" i="12"/>
  <c r="K80" i="12"/>
  <c r="H80" i="12"/>
  <c r="K79" i="12"/>
  <c r="H79" i="12"/>
  <c r="AH74" i="12"/>
  <c r="AG74" i="12"/>
  <c r="U74" i="12"/>
  <c r="T74" i="12"/>
  <c r="AH73" i="12"/>
  <c r="AG73" i="12"/>
  <c r="U73" i="12"/>
  <c r="T73" i="12"/>
  <c r="AH72" i="12"/>
  <c r="AG72" i="12"/>
  <c r="U72" i="12"/>
  <c r="T72" i="12"/>
  <c r="AJ71" i="12"/>
  <c r="AH71" i="12"/>
  <c r="AG71" i="12"/>
  <c r="AL72" i="12" s="1"/>
  <c r="AK73" i="12" s="1"/>
  <c r="W71" i="12"/>
  <c r="U71" i="12"/>
  <c r="T71" i="12"/>
  <c r="AH69" i="12"/>
  <c r="AG69" i="12"/>
  <c r="U69" i="12"/>
  <c r="T69" i="12"/>
  <c r="AH68" i="12"/>
  <c r="AG68" i="12"/>
  <c r="U68" i="12"/>
  <c r="T68" i="12"/>
  <c r="AH67" i="12"/>
  <c r="AG67" i="12"/>
  <c r="U67" i="12"/>
  <c r="T67" i="12"/>
  <c r="AJ66" i="12"/>
  <c r="AH66" i="12"/>
  <c r="AG66" i="12"/>
  <c r="W66" i="12"/>
  <c r="U66" i="12"/>
  <c r="T66" i="12"/>
  <c r="M59" i="12"/>
  <c r="L59" i="12"/>
  <c r="T58" i="12"/>
  <c r="M58" i="12"/>
  <c r="L58" i="12"/>
  <c r="T57" i="12"/>
  <c r="M57" i="12"/>
  <c r="L57" i="12"/>
  <c r="T56" i="12"/>
  <c r="M56" i="12"/>
  <c r="L56" i="12"/>
  <c r="T55" i="12"/>
  <c r="M55" i="12"/>
  <c r="L55" i="12"/>
  <c r="T54" i="12"/>
  <c r="T53" i="12"/>
  <c r="T52" i="12"/>
  <c r="T51" i="12"/>
  <c r="AF50" i="12"/>
  <c r="T49" i="12" s="1"/>
  <c r="T50" i="12"/>
  <c r="S49" i="12"/>
  <c r="V54" i="12" s="1"/>
  <c r="T48" i="12"/>
  <c r="V47" i="12"/>
  <c r="T47" i="12"/>
  <c r="B39" i="12"/>
  <c r="T33" i="12"/>
  <c r="S33" i="12"/>
  <c r="R30" i="12"/>
  <c r="K25" i="12" a="1"/>
  <c r="L25" i="12" s="1"/>
  <c r="G25" i="12"/>
  <c r="B25" i="12"/>
  <c r="K24" i="12" a="1"/>
  <c r="L24" i="12" s="1"/>
  <c r="K23" i="12" a="1"/>
  <c r="L23" i="12" s="1"/>
  <c r="K22" i="12" a="1"/>
  <c r="H22" i="12"/>
  <c r="K21" i="12" a="1"/>
  <c r="L21" i="12" s="1"/>
  <c r="I21" i="12"/>
  <c r="H21" i="12"/>
  <c r="K20" i="12" a="1"/>
  <c r="L20" i="12" s="1"/>
  <c r="G20" i="12"/>
  <c r="K19" i="12" a="1"/>
  <c r="L19" i="12" s="1"/>
  <c r="G19" i="12"/>
  <c r="K18" i="12" a="1"/>
  <c r="L18" i="12" s="1"/>
  <c r="G18" i="12"/>
  <c r="K17" i="12" a="1"/>
  <c r="L17" i="12" s="1"/>
  <c r="G17" i="12"/>
  <c r="K16" i="12" a="1"/>
  <c r="L16" i="12" s="1"/>
  <c r="G16" i="12"/>
  <c r="K15" i="12" a="1"/>
  <c r="L15" i="12" s="1"/>
  <c r="G15" i="12"/>
  <c r="K14" i="12" a="1"/>
  <c r="K14" i="12" s="1"/>
  <c r="I14" i="12"/>
  <c r="K13" i="12" a="1"/>
  <c r="K13" i="12" s="1"/>
  <c r="I13" i="12"/>
  <c r="B13" i="12"/>
  <c r="K12" i="12" a="1"/>
  <c r="K12" i="12" s="1"/>
  <c r="I12" i="12"/>
  <c r="K11" i="12" a="1"/>
  <c r="K11" i="12" s="1"/>
  <c r="I11" i="12"/>
  <c r="Q11" i="12" s="1" a="1"/>
  <c r="R11" i="12" s="1"/>
  <c r="K10" i="12" a="1"/>
  <c r="K10" i="12" s="1"/>
  <c r="I10" i="12"/>
  <c r="K9" i="12" a="1"/>
  <c r="K9" i="12" s="1"/>
  <c r="I9" i="12"/>
  <c r="Q9" i="12" s="1" a="1"/>
  <c r="R9" i="12" s="1"/>
  <c r="K8" i="12" a="1"/>
  <c r="K8" i="12" s="1"/>
  <c r="I8" i="12"/>
  <c r="K7" i="12" a="1"/>
  <c r="K7" i="12" s="1"/>
  <c r="I7" i="12"/>
  <c r="Q7" i="12" s="1" a="1"/>
  <c r="G7" i="12"/>
  <c r="K6" i="12" a="1"/>
  <c r="L6" i="12" s="1"/>
  <c r="H6" i="12"/>
  <c r="K5" i="12" a="1"/>
  <c r="L5" i="12" s="1"/>
  <c r="I5" i="12"/>
  <c r="G5" i="12"/>
  <c r="B4" i="12"/>
  <c r="B3" i="12"/>
  <c r="B2" i="12"/>
  <c r="B1" i="12"/>
  <c r="L7" i="12" l="1"/>
  <c r="W67" i="12"/>
  <c r="X66" i="12" s="1"/>
  <c r="AR68" i="12"/>
  <c r="W73" i="12"/>
  <c r="X72" i="12" s="1"/>
  <c r="Y71" i="12" s="1"/>
  <c r="U47" i="12"/>
  <c r="AR66" i="12"/>
  <c r="AR72" i="12"/>
  <c r="AJ73" i="12"/>
  <c r="AK72" i="12" s="1"/>
  <c r="AL71" i="12" s="1"/>
  <c r="M18" i="12" a="1"/>
  <c r="V48" i="12"/>
  <c r="AA48" i="12" s="1"/>
  <c r="AR71" i="12"/>
  <c r="AL73" i="12"/>
  <c r="K21" i="12"/>
  <c r="AL67" i="12"/>
  <c r="AK68" i="12" s="1"/>
  <c r="Y89" i="12"/>
  <c r="AJ67" i="12"/>
  <c r="AK66" i="12" s="1"/>
  <c r="W68" i="12"/>
  <c r="X67" i="12" s="1"/>
  <c r="Y66" i="12" s="1"/>
  <c r="AL68" i="12"/>
  <c r="AR73" i="12"/>
  <c r="AJ68" i="12"/>
  <c r="AK67" i="12" s="1"/>
  <c r="AL66" i="12" s="1"/>
  <c r="M16" i="12" a="1"/>
  <c r="M16" i="12" s="1"/>
  <c r="V51" i="12"/>
  <c r="X51" i="12" s="1"/>
  <c r="AR67" i="12"/>
  <c r="W72" i="12"/>
  <c r="X71" i="12" s="1"/>
  <c r="AR87" i="12"/>
  <c r="AJ72" i="12"/>
  <c r="AK71" i="12" s="1"/>
  <c r="AP71" i="12" s="1"/>
  <c r="Q13" i="12" a="1"/>
  <c r="R13" i="12" s="1"/>
  <c r="M15" i="12" a="1"/>
  <c r="M15" i="12" s="1"/>
  <c r="M17" i="12" a="1"/>
  <c r="M17" i="12" s="1"/>
  <c r="Q8" i="12" a="1"/>
  <c r="R8" i="12" s="1"/>
  <c r="Q10" i="12" a="1"/>
  <c r="R10" i="12" s="1"/>
  <c r="Q12" i="12" a="1"/>
  <c r="R12" i="12" s="1"/>
  <c r="M19" i="12" a="1"/>
  <c r="N19" i="12" s="1"/>
  <c r="O21" i="12" a="1"/>
  <c r="P21" i="12" s="1"/>
  <c r="N15" i="12"/>
  <c r="R7" i="12"/>
  <c r="Q7" i="12"/>
  <c r="M18" i="12"/>
  <c r="N18" i="12"/>
  <c r="N16" i="12"/>
  <c r="Q9" i="12"/>
  <c r="Q11" i="12"/>
  <c r="Q12" i="12"/>
  <c r="K22" i="12"/>
  <c r="L22" i="12"/>
  <c r="Y51" i="12"/>
  <c r="AE68" i="12"/>
  <c r="AE66" i="12"/>
  <c r="K15" i="12"/>
  <c r="K16" i="12"/>
  <c r="K17" i="12"/>
  <c r="K18" i="12"/>
  <c r="K19" i="12"/>
  <c r="K20" i="12"/>
  <c r="K23" i="12"/>
  <c r="K24" i="12"/>
  <c r="U56" i="12"/>
  <c r="U52" i="12"/>
  <c r="U48" i="12"/>
  <c r="U53" i="12"/>
  <c r="U58" i="12"/>
  <c r="U57" i="12"/>
  <c r="U54" i="12"/>
  <c r="AE73" i="12"/>
  <c r="AE71" i="12"/>
  <c r="K6" i="12"/>
  <c r="L8" i="12"/>
  <c r="L9" i="12"/>
  <c r="L10" i="12"/>
  <c r="L11" i="12"/>
  <c r="L12" i="12"/>
  <c r="L13" i="12"/>
  <c r="L14" i="12"/>
  <c r="K25" i="12"/>
  <c r="I26" i="12"/>
  <c r="I25" i="12"/>
  <c r="I24" i="12"/>
  <c r="H23" i="12"/>
  <c r="O22" i="12" s="1" a="1"/>
  <c r="G22" i="12"/>
  <c r="H26" i="12"/>
  <c r="H25" i="12"/>
  <c r="H24" i="12"/>
  <c r="G23" i="12"/>
  <c r="G21" i="12"/>
  <c r="M20" i="12" s="1" a="1"/>
  <c r="H20" i="12"/>
  <c r="O20" i="12" s="1" a="1"/>
  <c r="H19" i="12"/>
  <c r="H18" i="12"/>
  <c r="H17" i="12"/>
  <c r="H16" i="12"/>
  <c r="H15" i="12"/>
  <c r="G14" i="12"/>
  <c r="M14" i="12" s="1" a="1"/>
  <c r="G13" i="12"/>
  <c r="G12" i="12"/>
  <c r="G11" i="12"/>
  <c r="G10" i="12"/>
  <c r="G9" i="12"/>
  <c r="G8" i="12"/>
  <c r="I6" i="12"/>
  <c r="Q6" i="12" s="1" a="1"/>
  <c r="H5" i="12"/>
  <c r="O5" i="12" s="1" a="1"/>
  <c r="G26" i="12"/>
  <c r="M25" i="12" s="1" a="1"/>
  <c r="Y47" i="12"/>
  <c r="Z47" i="12"/>
  <c r="X47" i="12"/>
  <c r="Y48" i="12"/>
  <c r="U50" i="12"/>
  <c r="X54" i="12"/>
  <c r="Z54" i="12"/>
  <c r="Y54" i="12"/>
  <c r="AP66" i="12"/>
  <c r="AO68" i="12"/>
  <c r="AN68" i="12"/>
  <c r="AN67" i="12"/>
  <c r="AE87" i="12"/>
  <c r="AE89" i="12"/>
  <c r="AE88" i="12"/>
  <c r="Y88" i="12"/>
  <c r="X89" i="12" s="1"/>
  <c r="W88" i="12"/>
  <c r="X87" i="12" s="1"/>
  <c r="AB89" i="12" s="1"/>
  <c r="K5" i="12"/>
  <c r="G6" i="12"/>
  <c r="M6" i="12" s="1" a="1"/>
  <c r="H7" i="12"/>
  <c r="H8" i="12"/>
  <c r="H9" i="12"/>
  <c r="H10" i="12"/>
  <c r="H11" i="12"/>
  <c r="H12" i="12"/>
  <c r="H13" i="12"/>
  <c r="H14" i="12"/>
  <c r="I15" i="12"/>
  <c r="Q14" i="12" s="1" a="1"/>
  <c r="I16" i="12"/>
  <c r="I17" i="12"/>
  <c r="I18" i="12"/>
  <c r="I19" i="12"/>
  <c r="I20" i="12"/>
  <c r="Q20" i="12" s="1" a="1"/>
  <c r="I22" i="12"/>
  <c r="I23" i="12"/>
  <c r="G24" i="12"/>
  <c r="M24" i="12" s="1" a="1"/>
  <c r="AA47" i="12"/>
  <c r="U51" i="12"/>
  <c r="AA54" i="12"/>
  <c r="U55" i="12"/>
  <c r="AO71" i="12"/>
  <c r="V55" i="12"/>
  <c r="V53" i="12"/>
  <c r="V50" i="12"/>
  <c r="V52" i="12"/>
  <c r="AR88" i="12"/>
  <c r="AJ88" i="12"/>
  <c r="AK87" i="12" s="1"/>
  <c r="X48" i="12"/>
  <c r="V56" i="12"/>
  <c r="V57" i="12"/>
  <c r="V58" i="12"/>
  <c r="Y68" i="12"/>
  <c r="Y73" i="12"/>
  <c r="W89" i="12"/>
  <c r="X88" i="12" s="1"/>
  <c r="Y87" i="12" s="1"/>
  <c r="Y67" i="12"/>
  <c r="X68" i="12" s="1"/>
  <c r="AE67" i="12"/>
  <c r="Y72" i="12"/>
  <c r="X73" i="12" s="1"/>
  <c r="AE72" i="12"/>
  <c r="AA66" i="12" l="1"/>
  <c r="Z51" i="12"/>
  <c r="AP72" i="12"/>
  <c r="AP67" i="12"/>
  <c r="AA51" i="12"/>
  <c r="Q13" i="12"/>
  <c r="AC89" i="12"/>
  <c r="AO66" i="12"/>
  <c r="M68" i="12" s="1"/>
  <c r="Z48" i="12"/>
  <c r="AN66" i="12"/>
  <c r="AO67" i="12"/>
  <c r="AP68" i="12"/>
  <c r="Q10" i="12"/>
  <c r="M19" i="12"/>
  <c r="AN71" i="12"/>
  <c r="AO72" i="12"/>
  <c r="M71" i="12" s="1"/>
  <c r="AP73" i="12"/>
  <c r="AB67" i="12"/>
  <c r="AN72" i="12"/>
  <c r="AO73" i="12"/>
  <c r="AC66" i="12"/>
  <c r="AB68" i="12"/>
  <c r="AN73" i="12"/>
  <c r="M12" i="12" a="1"/>
  <c r="N12" i="12" s="1"/>
  <c r="O16" i="12" a="1"/>
  <c r="O25" i="12" a="1"/>
  <c r="P25" i="12" s="1"/>
  <c r="Q24" i="12" a="1"/>
  <c r="Q24" i="12" s="1"/>
  <c r="O10" i="12" a="1"/>
  <c r="P10" i="12" s="1"/>
  <c r="Q8" i="12"/>
  <c r="O21" i="12"/>
  <c r="Q17" i="12" a="1"/>
  <c r="Q17" i="12" s="1"/>
  <c r="O13" i="12" a="1"/>
  <c r="P13" i="12" s="1"/>
  <c r="O9" i="12" a="1"/>
  <c r="N17" i="12"/>
  <c r="Q18" i="12" a="1"/>
  <c r="R18" i="12" s="1"/>
  <c r="M11" i="12" a="1"/>
  <c r="N11" i="12" s="1"/>
  <c r="O15" i="12" a="1"/>
  <c r="O19" i="12" a="1"/>
  <c r="P19" i="12" s="1"/>
  <c r="O24" i="12" a="1"/>
  <c r="O24" i="12" s="1"/>
  <c r="O22" i="12"/>
  <c r="P22" i="12"/>
  <c r="Z52" i="12"/>
  <c r="X52" i="12"/>
  <c r="Y52" i="12"/>
  <c r="AA52" i="12"/>
  <c r="M66" i="12"/>
  <c r="Y57" i="12"/>
  <c r="AA57" i="12"/>
  <c r="Z57" i="12"/>
  <c r="X57" i="12"/>
  <c r="AA55" i="12"/>
  <c r="Z55" i="12"/>
  <c r="Y55" i="12"/>
  <c r="X55" i="12"/>
  <c r="AC88" i="12"/>
  <c r="AB71" i="12"/>
  <c r="Q22" i="12" a="1"/>
  <c r="Q21" i="12" a="1"/>
  <c r="O14" i="12" a="1"/>
  <c r="N6" i="12"/>
  <c r="M6" i="12"/>
  <c r="AB72" i="12"/>
  <c r="AC67" i="12"/>
  <c r="O5" i="12"/>
  <c r="P5" i="12"/>
  <c r="M10" i="12" a="1"/>
  <c r="N14" i="12"/>
  <c r="M14" i="12"/>
  <c r="O18" i="12" a="1"/>
  <c r="M23" i="12" a="1"/>
  <c r="M22" i="12" a="1"/>
  <c r="AC68" i="12"/>
  <c r="AA68" i="12"/>
  <c r="Q5" i="12" a="1"/>
  <c r="AB73" i="12"/>
  <c r="Z56" i="12"/>
  <c r="AA56" i="12"/>
  <c r="Y56" i="12"/>
  <c r="X56" i="12"/>
  <c r="P9" i="12"/>
  <c r="O9" i="12"/>
  <c r="AA71" i="12"/>
  <c r="R6" i="12"/>
  <c r="Q6" i="12"/>
  <c r="P15" i="12"/>
  <c r="O15" i="12"/>
  <c r="O23" i="12" a="1"/>
  <c r="R14" i="12"/>
  <c r="Q14" i="12"/>
  <c r="Y50" i="12"/>
  <c r="X50" i="12"/>
  <c r="Z50" i="12"/>
  <c r="AA50" i="12"/>
  <c r="AC72" i="12"/>
  <c r="M24" i="12"/>
  <c r="N24" i="12"/>
  <c r="R20" i="12"/>
  <c r="Q20" i="12"/>
  <c r="Q16" i="12" a="1"/>
  <c r="O12" i="12" a="1"/>
  <c r="O8" i="12" a="1"/>
  <c r="AA89" i="12"/>
  <c r="AB88" i="12"/>
  <c r="AC87" i="12"/>
  <c r="AA88" i="12"/>
  <c r="AB87" i="12"/>
  <c r="AA72" i="12"/>
  <c r="AB66" i="12"/>
  <c r="M8" i="12" a="1"/>
  <c r="M7" i="12" a="1"/>
  <c r="M12" i="12"/>
  <c r="P16" i="12"/>
  <c r="O16" i="12"/>
  <c r="O20" i="12"/>
  <c r="P20" i="12"/>
  <c r="O25" i="12"/>
  <c r="M25" i="12"/>
  <c r="N25" i="12"/>
  <c r="M20" i="12"/>
  <c r="N20" i="12"/>
  <c r="X58" i="12"/>
  <c r="AA58" i="12"/>
  <c r="Z58" i="12"/>
  <c r="Y58" i="12"/>
  <c r="AN87" i="12"/>
  <c r="AO88" i="12"/>
  <c r="AN88" i="12"/>
  <c r="AO87" i="12"/>
  <c r="AA53" i="12"/>
  <c r="Z53" i="12"/>
  <c r="Y53" i="12"/>
  <c r="X53" i="12"/>
  <c r="AA87" i="12"/>
  <c r="M72" i="12"/>
  <c r="Q23" i="12" a="1"/>
  <c r="Q19" i="12" a="1"/>
  <c r="Q15" i="12" a="1"/>
  <c r="O11" i="12" a="1"/>
  <c r="O7" i="12" a="1"/>
  <c r="AC73" i="12"/>
  <c r="AA73" i="12"/>
  <c r="M9" i="12" a="1"/>
  <c r="M13" i="12" a="1"/>
  <c r="O17" i="12" a="1"/>
  <c r="M21" i="12" a="1"/>
  <c r="Q25" i="12" a="1"/>
  <c r="AA67" i="12"/>
  <c r="O6" i="12" a="1"/>
  <c r="AC71" i="12"/>
  <c r="M5" i="12" a="1"/>
  <c r="M73" i="12" l="1"/>
  <c r="O10" i="12"/>
  <c r="M67" i="12"/>
  <c r="H66" i="12"/>
  <c r="O19" i="12"/>
  <c r="R24" i="12"/>
  <c r="M11" i="12"/>
  <c r="O13" i="12"/>
  <c r="P24" i="12"/>
  <c r="R17" i="12"/>
  <c r="Q18" i="12"/>
  <c r="N5" i="12"/>
  <c r="M5" i="12"/>
  <c r="N9" i="12"/>
  <c r="M9" i="12"/>
  <c r="P12" i="12"/>
  <c r="O12" i="12"/>
  <c r="M21" i="12"/>
  <c r="N21" i="12"/>
  <c r="P23" i="12"/>
  <c r="O23" i="12"/>
  <c r="N22" i="12"/>
  <c r="M22" i="12"/>
  <c r="O6" i="12"/>
  <c r="P6" i="12"/>
  <c r="P17" i="12"/>
  <c r="O17" i="12"/>
  <c r="Q19" i="12"/>
  <c r="R19" i="12"/>
  <c r="M7" i="12"/>
  <c r="N7" i="12"/>
  <c r="Q5" i="12"/>
  <c r="R5" i="12"/>
  <c r="N23" i="12"/>
  <c r="M23" i="12"/>
  <c r="N10" i="12"/>
  <c r="M10" i="12"/>
  <c r="R21" i="12"/>
  <c r="Q21" i="12"/>
  <c r="H67" i="12"/>
  <c r="R25" i="12"/>
  <c r="Q25" i="12"/>
  <c r="P11" i="12"/>
  <c r="O11" i="12"/>
  <c r="H71" i="12"/>
  <c r="H72" i="12"/>
  <c r="H73" i="12"/>
  <c r="Q15" i="12"/>
  <c r="R15" i="12"/>
  <c r="Q16" i="12"/>
  <c r="R16" i="12"/>
  <c r="H68" i="12"/>
  <c r="N13" i="12"/>
  <c r="M13" i="12"/>
  <c r="P7" i="12"/>
  <c r="O7" i="12"/>
  <c r="Q23" i="12"/>
  <c r="R23" i="12"/>
  <c r="G88" i="12"/>
  <c r="G89" i="12"/>
  <c r="G87" i="12"/>
  <c r="L88" i="12"/>
  <c r="L87" i="12"/>
  <c r="N8" i="12"/>
  <c r="M8" i="12"/>
  <c r="P8" i="12"/>
  <c r="O8" i="12"/>
  <c r="P18" i="12"/>
  <c r="O18" i="12"/>
  <c r="P14" i="12"/>
  <c r="O14" i="12"/>
  <c r="R22" i="12"/>
  <c r="Q22" i="12"/>
  <c r="D21" i="4" l="1"/>
  <c r="I18" i="4" s="1"/>
  <c r="I14" i="4"/>
  <c r="I13" i="4"/>
  <c r="C10" i="10" l="1"/>
  <c r="C11" i="10"/>
  <c r="E31" i="10" s="1"/>
  <c r="C12" i="10"/>
  <c r="C32" i="10" s="1"/>
  <c r="C13" i="10"/>
  <c r="E33" i="10" s="1"/>
  <c r="C14" i="10"/>
  <c r="C34" i="10" s="1"/>
  <c r="C15" i="10"/>
  <c r="E35" i="10" s="1"/>
  <c r="C16" i="10"/>
  <c r="E36" i="10" s="1"/>
  <c r="E29" i="10"/>
  <c r="C6" i="10"/>
  <c r="C5" i="10"/>
  <c r="C17" i="10" l="1"/>
  <c r="E30" i="10"/>
  <c r="J23" i="10"/>
  <c r="J22" i="10"/>
  <c r="C7" i="10"/>
  <c r="C36" i="10"/>
  <c r="J25" i="10"/>
  <c r="E32" i="10"/>
  <c r="E34" i="10"/>
  <c r="C29" i="10"/>
  <c r="C31" i="10"/>
  <c r="C33" i="10"/>
  <c r="C35" i="10"/>
  <c r="J20" i="10"/>
  <c r="J24" i="10"/>
  <c r="C30" i="10"/>
  <c r="J21" i="10"/>
  <c r="F14" i="6"/>
  <c r="J14" i="6" s="1"/>
  <c r="D16" i="5"/>
  <c r="D18" i="4"/>
  <c r="D19" i="4" s="1"/>
  <c r="G10" i="10" l="1"/>
  <c r="C37" i="10"/>
  <c r="G9" i="10" s="1"/>
  <c r="G11" i="10"/>
  <c r="D15" i="4" s="1"/>
  <c r="E37" i="10"/>
  <c r="G8" i="10" s="1"/>
  <c r="W32" i="5"/>
  <c r="U32" i="5"/>
  <c r="D27" i="4" l="1"/>
  <c r="D16" i="4"/>
  <c r="D18" i="5" l="1"/>
  <c r="D24" i="4"/>
  <c r="I32" i="4" s="1"/>
  <c r="I33" i="4" s="1"/>
  <c r="F16" i="6"/>
  <c r="F17" i="6"/>
  <c r="J18" i="6"/>
  <c r="V18" i="6"/>
  <c r="R18" i="6"/>
  <c r="N18" i="6"/>
  <c r="V20" i="6"/>
  <c r="V21" i="6"/>
  <c r="I38" i="4"/>
  <c r="D42" i="4" s="1"/>
  <c r="I39" i="4"/>
  <c r="I22" i="5" l="1"/>
  <c r="I44" i="4"/>
  <c r="D29" i="4"/>
  <c r="I45" i="4"/>
  <c r="I46" i="4" l="1"/>
  <c r="D28" i="4"/>
  <c r="D14" i="5"/>
  <c r="D15" i="5" s="1"/>
  <c r="I13" i="5" l="1"/>
  <c r="D17" i="5" s="1"/>
  <c r="I16" i="5"/>
  <c r="I20" i="5" s="1"/>
  <c r="I47" i="4"/>
  <c r="I17" i="5" l="1"/>
  <c r="D20" i="4"/>
  <c r="I28" i="4" s="1"/>
  <c r="I26" i="4" l="1"/>
  <c r="I27" i="4" s="1"/>
  <c r="I35" i="4"/>
  <c r="I42" i="4" s="1"/>
  <c r="E42" i="4"/>
  <c r="D52" i="4" s="1"/>
  <c r="D37" i="4"/>
  <c r="D45" i="4" s="1"/>
  <c r="I24" i="5"/>
  <c r="I18" i="5"/>
  <c r="I23" i="5" s="1"/>
  <c r="D38" i="4"/>
  <c r="D39" i="4"/>
  <c r="D47" i="4" s="1"/>
  <c r="I30" i="4"/>
  <c r="I29" i="4"/>
  <c r="D41" i="4" l="1"/>
  <c r="E41" i="4"/>
  <c r="D51" i="4" s="1"/>
  <c r="D40" i="4"/>
  <c r="D48" i="4" s="1"/>
  <c r="D49" i="4"/>
  <c r="D46" i="4" l="1"/>
  <c r="D50" i="4"/>
  <c r="N14" i="6" l="1"/>
  <c r="M23" i="6" s="1"/>
  <c r="E23" i="6"/>
  <c r="I23" i="6"/>
  <c r="V14" i="6"/>
  <c r="U23" i="6" s="1"/>
  <c r="R14" i="6"/>
  <c r="Q23" i="6" s="1"/>
  <c r="U26" i="6" l="1"/>
  <c r="I26" i="6"/>
  <c r="E26" i="6"/>
  <c r="Q26" i="6"/>
  <c r="M26" i="6"/>
</calcChain>
</file>

<file path=xl/comments1.xml><?xml version="1.0" encoding="utf-8"?>
<comments xmlns="http://schemas.openxmlformats.org/spreadsheetml/2006/main">
  <authors>
    <author>Loris Franchi</author>
  </authors>
  <commentList>
    <comment ref="F8" authorId="0" shapeId="0">
      <text>
        <r>
          <rPr>
            <sz val="9"/>
            <color indexed="81"/>
            <rFont val="Tahoma"/>
            <family val="2"/>
          </rPr>
          <t>Based on subsystem peak power and its operations in sunlight</t>
        </r>
      </text>
    </comment>
    <comment ref="F9" authorId="0" shapeId="0">
      <text>
        <r>
          <rPr>
            <sz val="9"/>
            <color indexed="81"/>
            <rFont val="Tahoma"/>
            <family val="2"/>
          </rPr>
          <t>Based on subsystem peak power and its operations in Ecplise</t>
        </r>
      </text>
    </comment>
    <comment ref="F10" authorId="0" shapeId="0">
      <text>
        <r>
          <rPr>
            <b/>
            <sz val="9"/>
            <color indexed="81"/>
            <rFont val="Tahoma"/>
            <family val="2"/>
          </rPr>
          <t>Loris Franchi:</t>
        </r>
        <r>
          <rPr>
            <sz val="9"/>
            <color indexed="81"/>
            <rFont val="Tahoma"/>
            <family val="2"/>
          </rPr>
          <t xml:space="preserve">
Based on satellite duty cycle in ecipse </t>
        </r>
      </text>
    </comment>
    <comment ref="F11" authorId="0" shapeId="0">
      <text>
        <r>
          <rPr>
            <b/>
            <sz val="9"/>
            <color indexed="81"/>
            <rFont val="Tahoma"/>
            <family val="2"/>
          </rPr>
          <t>Loris Franchi:</t>
        </r>
        <r>
          <rPr>
            <sz val="9"/>
            <color indexed="81"/>
            <rFont val="Tahoma"/>
            <family val="2"/>
          </rPr>
          <t xml:space="preserve">
Based on satellite duty cycle in ecipse </t>
        </r>
      </text>
    </comment>
    <comment ref="A19" authorId="0" shapeId="0">
      <text>
        <r>
          <rPr>
            <b/>
            <sz val="9"/>
            <color indexed="81"/>
            <rFont val="Tahoma"/>
            <family val="2"/>
          </rPr>
          <t>Loris Franchi:</t>
        </r>
        <r>
          <rPr>
            <sz val="9"/>
            <color indexed="81"/>
            <rFont val="Tahoma"/>
            <family val="2"/>
          </rPr>
          <t xml:space="preserve">
Percentage of power with respect to peak power for each subsystem</t>
        </r>
      </text>
    </comment>
    <comment ref="A27" authorId="0" shapeId="0">
      <text>
        <r>
          <rPr>
            <b/>
            <sz val="9"/>
            <color indexed="81"/>
            <rFont val="Tahoma"/>
            <family val="2"/>
          </rPr>
          <t>Loris Franchi:</t>
        </r>
        <r>
          <rPr>
            <sz val="9"/>
            <color indexed="81"/>
            <rFont val="Tahoma"/>
            <family val="2"/>
          </rPr>
          <t xml:space="preserve">
Definition of operations in ecplise and sunlight </t>
        </r>
      </text>
    </comment>
    <comment ref="G27" authorId="0" shapeId="0">
      <text>
        <r>
          <rPr>
            <b/>
            <sz val="9"/>
            <color indexed="81"/>
            <rFont val="Tahoma"/>
            <family val="2"/>
          </rPr>
          <t>Loris Franchi:</t>
        </r>
        <r>
          <rPr>
            <sz val="9"/>
            <color indexed="81"/>
            <rFont val="Tahoma"/>
            <family val="2"/>
          </rPr>
          <t xml:space="preserve">
Operative mode in eclipse and sunlight</t>
        </r>
      </text>
    </comment>
  </commentList>
</comments>
</file>

<file path=xl/comments2.xml><?xml version="1.0" encoding="utf-8"?>
<comments xmlns="http://schemas.openxmlformats.org/spreadsheetml/2006/main">
  <authors>
    <author>David J. Cloud</author>
  </authors>
  <commentList>
    <comment ref="I10" authorId="0" shapeId="0">
      <text>
        <r>
          <rPr>
            <sz val="8"/>
            <color indexed="81"/>
            <rFont val="Times New Roman"/>
            <family val="1"/>
          </rPr>
          <t>1.  Direct input from Cell H9
2.  Set to value depending on the battery technology (Cell H7)</t>
        </r>
      </text>
    </comment>
    <comment ref="I11" authorId="0" shapeId="0">
      <text>
        <r>
          <rPr>
            <sz val="8"/>
            <color indexed="81"/>
            <rFont val="Times New Roman"/>
            <family val="1"/>
          </rPr>
          <t>1.  Direct input from Cell H10
2.  Set to 28</t>
        </r>
      </text>
    </comment>
    <comment ref="I12" authorId="0" shapeId="0">
      <text>
        <r>
          <rPr>
            <sz val="8"/>
            <color indexed="81"/>
            <rFont val="Times New Roman"/>
            <family val="1"/>
          </rPr>
          <t>1.  Direct input from Cell H11
2.  Set to value depending on the battery technology (Cell H7)</t>
        </r>
      </text>
    </comment>
    <comment ref="D13" authorId="0" shapeId="0">
      <text>
        <r>
          <rPr>
            <sz val="8"/>
            <color indexed="81"/>
            <rFont val="Times New Roman"/>
            <family val="1"/>
          </rPr>
          <t>1.  Direct input from Cell C12
2.  Retrieved from "Orbits - Geometry" (circular orbit altitude) if available
3.  Retrieved from "Orbits - Geometry" (perigee altitude) if available
4.  Left blank</t>
        </r>
      </text>
    </comment>
    <comment ref="I13" authorId="0" shapeId="0">
      <text>
        <r>
          <rPr>
            <sz val="8"/>
            <color indexed="81"/>
            <rFont val="Times New Roman"/>
            <family val="1"/>
          </rPr>
          <t>1.  Direct input from Cell H12
2.  Set equal to zero if no eclipse
3.  Set equal to mission duration divided by orbit 
     period (with appropriate units conversion)
4.  Left blank</t>
        </r>
      </text>
    </comment>
    <comment ref="D14" authorId="0" shapeId="0">
      <text>
        <r>
          <rPr>
            <sz val="8"/>
            <color indexed="81"/>
            <rFont val="Times New Roman"/>
            <family val="1"/>
          </rPr>
          <t>Table 6-2, p 137</t>
        </r>
      </text>
    </comment>
    <comment ref="I14" authorId="0" shapeId="0">
      <text>
        <r>
          <rPr>
            <sz val="8"/>
            <color indexed="81"/>
            <rFont val="Times New Roman"/>
            <family val="1"/>
          </rPr>
          <t>1.  Direct input from Cell H13
2.  Calculated using curve fit coefficients stored 
     in "Constants" worksheet (see Fig 11-11, p 421) 
     - constrained to values between 0 and 1
3.  Left blank</t>
        </r>
      </text>
    </comment>
    <comment ref="D15" authorId="0" shapeId="0">
      <text>
        <r>
          <rPr>
            <sz val="8"/>
            <color indexed="81"/>
            <rFont val="Times New Roman"/>
            <family val="1"/>
          </rPr>
          <t>1.  Direct input from Cell C14
2.  Calculated using Eqn 5-4b, p 107
3.  Retrieved from "Power - Solar Arrays"
4.  Left blank</t>
        </r>
      </text>
    </comment>
    <comment ref="D16" authorId="0" shapeId="0">
      <text>
        <r>
          <rPr>
            <sz val="8"/>
            <color indexed="81"/>
            <rFont val="Times New Roman"/>
            <family val="1"/>
          </rPr>
          <t>1.  Direct input from Cell C15
2.  Retrieved from "Orbits - Maneuvers"
3.  Left blank
(Note:  This value is displayed to 3 decimal places so you can see durations in the days and weeks, not to suggest that you should enter values to this precision.)</t>
        </r>
      </text>
    </comment>
    <comment ref="I16" authorId="0" shapeId="0">
      <text>
        <r>
          <rPr>
            <sz val="8"/>
            <color indexed="81"/>
            <rFont val="Times New Roman"/>
            <family val="1"/>
          </rPr>
          <t>Table 11-40, p 422</t>
        </r>
      </text>
    </comment>
    <comment ref="I17" authorId="0" shapeId="0">
      <text>
        <r>
          <rPr>
            <sz val="8"/>
            <color indexed="81"/>
            <rFont val="Tahoma"/>
            <family val="2"/>
          </rPr>
          <t>Table 11-40, p 422</t>
        </r>
      </text>
    </comment>
    <comment ref="D18" authorId="0" shapeId="0">
      <text>
        <r>
          <rPr>
            <sz val="8"/>
            <color indexed="81"/>
            <rFont val="Times New Roman"/>
            <family val="1"/>
          </rPr>
          <t>1.  Direct input from Cell C17
2.  Retrieved from "Power - Solar Arrays"
3.  Left blank</t>
        </r>
      </text>
    </comment>
    <comment ref="I18" authorId="0" shapeId="0">
      <text>
        <r>
          <rPr>
            <sz val="8"/>
            <color indexed="81"/>
            <rFont val="Times New Roman"/>
            <family val="1"/>
          </rPr>
          <t>Set equal to battery capacity (W-hr - Cell I15) divided by energy density (W-hr/kg - Cell I9)</t>
        </r>
      </text>
    </comment>
  </commentList>
</comments>
</file>

<file path=xl/comments3.xml><?xml version="1.0" encoding="utf-8"?>
<comments xmlns="http://schemas.openxmlformats.org/spreadsheetml/2006/main">
  <authors>
    <author>David J. Cloud</author>
    <author>Flavio Brancato</author>
  </authors>
  <commentList>
    <comment ref="I13" authorId="0" shapeId="0">
      <text>
        <r>
          <rPr>
            <sz val="8"/>
            <color indexed="81"/>
            <rFont val="Times New Roman"/>
            <family val="1"/>
          </rPr>
          <t>1.  Direct input from Cell H13
2.  Set equal to 80% (for peak power tracking)</t>
        </r>
      </text>
    </comment>
    <comment ref="I14" authorId="0" shapeId="0">
      <text>
        <r>
          <rPr>
            <sz val="8"/>
            <color indexed="81"/>
            <rFont val="Times New Roman"/>
            <family val="1"/>
          </rPr>
          <t>1.  Direct input from Cell H14
2.  Set equal to 60% (for peak power tracking)</t>
        </r>
      </text>
    </comment>
    <comment ref="D15" authorId="0" shapeId="0">
      <text>
        <r>
          <rPr>
            <sz val="8"/>
            <color indexed="81"/>
            <rFont val="Times New Roman"/>
            <family val="1"/>
          </rPr>
          <t>1.  Direct input from Cell C14
2.  Retrieved from "SC Bus - Preliminary Sizing"
3.  Retrieved from eclipse power (Cell C15) if input directly
4.  Left blank</t>
        </r>
      </text>
    </comment>
    <comment ref="I15" authorId="0" shapeId="0">
      <text>
        <r>
          <rPr>
            <sz val="8"/>
            <color indexed="81"/>
            <rFont val="Times New Roman"/>
            <family val="1"/>
          </rPr>
          <t>1.  Direct input from Cell H16
2.  Set equal to 14.8% (for silicon)</t>
        </r>
      </text>
    </comment>
    <comment ref="D16" authorId="0" shapeId="0">
      <text>
        <r>
          <rPr>
            <sz val="8"/>
            <color indexed="81"/>
            <rFont val="Times New Roman"/>
            <family val="1"/>
          </rPr>
          <t>1.  Direct input from Cell C15
2.  Retrieved from sunlight power (Cell C14) if available
3.  Left blank</t>
        </r>
      </text>
    </comment>
    <comment ref="I16" authorId="0" shapeId="0">
      <text>
        <r>
          <rPr>
            <sz val="8"/>
            <color indexed="81"/>
            <rFont val="Times New Roman"/>
            <family val="1"/>
          </rPr>
          <t>1.  Direct input from Cell H17
2.  Set equal to 77%</t>
        </r>
      </text>
    </comment>
    <comment ref="I17" authorId="0" shapeId="0">
      <text>
        <r>
          <rPr>
            <sz val="8"/>
            <color indexed="81"/>
            <rFont val="Times New Roman"/>
            <family val="1"/>
          </rPr>
          <t>1.  Direct input from Cell H18
2.  Set equal to 3.75% (for silicon)</t>
        </r>
      </text>
    </comment>
    <comment ref="D18" authorId="0" shapeId="0">
      <text>
        <r>
          <rPr>
            <sz val="8"/>
            <color indexed="81"/>
            <rFont val="Times New Roman"/>
            <family val="1"/>
          </rPr>
          <t>1.  Direct input from Cell C17
2.  Retrieved from "Orbits - Geometry" (circular orbit altitude) if available
3.  Retrieved from "Orbits - Geometry" (perigee altitude) if available
4.  Left blank</t>
        </r>
      </text>
    </comment>
    <comment ref="I18" authorId="0" shapeId="0">
      <text>
        <r>
          <rPr>
            <sz val="8"/>
            <color indexed="81"/>
            <rFont val="Times New Roman"/>
            <family val="1"/>
          </rPr>
          <t>Eqn 11-7, p 417</t>
        </r>
      </text>
    </comment>
    <comment ref="D19" authorId="0" shapeId="0">
      <text>
        <r>
          <rPr>
            <sz val="8"/>
            <color indexed="81"/>
            <rFont val="Times New Roman"/>
            <family val="1"/>
          </rPr>
          <t>Table 6-2, p 137</t>
        </r>
      </text>
    </comment>
    <comment ref="I19" authorId="0" shapeId="0">
      <text>
        <r>
          <rPr>
            <sz val="8"/>
            <color indexed="81"/>
            <rFont val="Times New Roman"/>
            <family val="1"/>
          </rPr>
          <t>1.  Direct input from Cell H21
2.  Set equal to 25</t>
        </r>
      </text>
    </comment>
    <comment ref="D20" authorId="0" shapeId="0">
      <text>
        <r>
          <rPr>
            <sz val="8"/>
            <color indexed="81"/>
            <rFont val="Times New Roman"/>
            <family val="1"/>
          </rPr>
          <t>1.  Direct input from Cell C19
2.  Calculated using Eqn 5-4b, p 107
3.  Left blank</t>
        </r>
      </text>
    </comment>
    <comment ref="D21" authorId="0" shapeId="0">
      <text>
        <r>
          <rPr>
            <sz val="8"/>
            <color indexed="81"/>
            <rFont val="Times New Roman"/>
            <family val="1"/>
          </rPr>
          <t>1.  Direct input from Cell C20
2.  Retrieved from "Orbits - Maneuvers"
3.  Left blank
(Note:  This value is displayed to 3 decimal places so you can see durations in the days and weeks, not to suggest that you should enter values to this precision.)</t>
        </r>
      </text>
    </comment>
    <comment ref="I22" authorId="0" shapeId="0">
      <text>
        <r>
          <rPr>
            <sz val="8"/>
            <color indexed="81"/>
            <rFont val="Times New Roman"/>
            <family val="1"/>
          </rPr>
          <t>1.  Direct input from Cell H10
2.  Set to 28</t>
        </r>
      </text>
    </comment>
    <comment ref="D23" authorId="0" shapeId="0">
      <text>
        <r>
          <rPr>
            <sz val="8"/>
            <color indexed="81"/>
            <rFont val="Times New Roman"/>
            <family val="1"/>
          </rPr>
          <t>1.  Direct input from Cell C22
2.  Set equal to solar flux value in "Constants" worksheet</t>
        </r>
      </text>
    </comment>
    <comment ref="I23" authorId="1" shapeId="0">
      <text>
        <r>
          <rPr>
            <sz val="9"/>
            <color indexed="81"/>
            <rFont val="Tahoma"/>
            <family val="2"/>
          </rPr>
          <t>1.  Direct input from Cell H23
2.  Set equal to 0.5% (for silicon)</t>
        </r>
      </text>
    </comment>
    <comment ref="D24" authorId="0" shapeId="0">
      <text>
        <r>
          <rPr>
            <sz val="8"/>
            <color indexed="81"/>
            <rFont val="Times New Roman"/>
            <family val="1"/>
          </rPr>
          <t>1.  Direct input from Cell C23
2.  Set equal to 23.5</t>
        </r>
      </text>
    </comment>
    <comment ref="I24" authorId="1" shapeId="0">
      <text>
        <r>
          <rPr>
            <sz val="9"/>
            <color indexed="81"/>
            <rFont val="Tahoma"/>
            <family val="2"/>
          </rPr>
          <t>1.  Direct input from Cell H24
2.  Set equal to 94 (for silicon)</t>
        </r>
      </text>
    </comment>
    <comment ref="I28" authorId="0" shapeId="0">
      <text>
        <r>
          <rPr>
            <sz val="8"/>
            <color indexed="81"/>
            <rFont val="Times New Roman"/>
            <family val="1"/>
          </rPr>
          <t>Eqn 11-5, p 413</t>
        </r>
      </text>
    </comment>
    <comment ref="I29" authorId="0" shapeId="0">
      <text>
        <r>
          <rPr>
            <sz val="8"/>
            <color indexed="81"/>
            <rFont val="Times New Roman"/>
            <family val="1"/>
          </rPr>
          <t>1.  Direct input from Cell H26
2.  Set equal to total required solar power (Cell I25)
3.  Left blank</t>
        </r>
      </text>
    </comment>
    <comment ref="I30" authorId="0" shapeId="0">
      <text>
        <r>
          <rPr>
            <sz val="8"/>
            <color indexed="81"/>
            <rFont val="Times New Roman"/>
            <family val="1"/>
          </rPr>
          <t>1.  Direct input from Cell H27
2.  Set equal to total required solar power (Cell I25)
3.  Left blank</t>
        </r>
      </text>
    </comment>
    <comment ref="I31" authorId="0" shapeId="0">
      <text>
        <r>
          <rPr>
            <sz val="8"/>
            <color indexed="81"/>
            <rFont val="Times New Roman"/>
            <family val="1"/>
          </rPr>
          <t>Table 11-34, p 412</t>
        </r>
      </text>
    </comment>
    <comment ref="I32" authorId="0" shapeId="0">
      <text>
        <r>
          <rPr>
            <sz val="8"/>
            <color indexed="81"/>
            <rFont val="Times New Roman"/>
            <family val="1"/>
          </rPr>
          <t>Eqn 11-7, p 417</t>
        </r>
      </text>
    </comment>
    <comment ref="I33" authorId="0" shapeId="0">
      <text>
        <r>
          <rPr>
            <sz val="8"/>
            <color indexed="81"/>
            <rFont val="Times New Roman"/>
            <family val="1"/>
          </rPr>
          <t>Eqn 11-8, p 417</t>
        </r>
      </text>
    </comment>
    <comment ref="I35" authorId="0" shapeId="0">
      <text>
        <r>
          <rPr>
            <sz val="8"/>
            <color indexed="81"/>
            <rFont val="Times New Roman"/>
            <family val="1"/>
          </rPr>
          <t>Eqn 11-9, p 417</t>
        </r>
      </text>
    </comment>
    <comment ref="I37" authorId="0" shapeId="0">
      <text>
        <r>
          <rPr>
            <sz val="8"/>
            <color indexed="81"/>
            <rFont val="Times New Roman"/>
            <family val="1"/>
          </rPr>
          <t>1.  Direct input from Cell H22
2.  Retrieved from "SC Bus - Preliminary Sizing" if available
3.  Left blank</t>
        </r>
      </text>
    </comment>
    <comment ref="I38" authorId="0" shapeId="0">
      <text>
        <r>
          <rPr>
            <sz val="8"/>
            <color indexed="81"/>
            <rFont val="Times New Roman"/>
            <family val="1"/>
          </rPr>
          <t>1.  Direct input from Cell H23
2.  Set equal to 4%</t>
        </r>
      </text>
    </comment>
    <comment ref="I39" authorId="0" shapeId="0">
      <text>
        <r>
          <rPr>
            <sz val="8"/>
            <color indexed="81"/>
            <rFont val="Times New Roman"/>
            <family val="1"/>
          </rPr>
          <t>1.  Direct input from Cell H24
2.  Set equal to 5%</t>
        </r>
      </text>
    </comment>
  </commentList>
</comments>
</file>

<file path=xl/comments4.xml><?xml version="1.0" encoding="utf-8"?>
<comments xmlns="http://schemas.openxmlformats.org/spreadsheetml/2006/main">
  <authors>
    <author>David J. Cloud</author>
  </authors>
  <commentList>
    <comment ref="F14" authorId="0" shapeId="0">
      <text>
        <r>
          <rPr>
            <sz val="8"/>
            <color indexed="81"/>
            <rFont val="Times New Roman"/>
            <family val="1"/>
          </rPr>
          <t>1.  Direct input from Cell E14
2.  Retrieved from "SC Bus - Preliminary Sizing"
3.  Left blank</t>
        </r>
      </text>
    </comment>
    <comment ref="J14" authorId="0" shapeId="0">
      <text>
        <r>
          <rPr>
            <sz val="8"/>
            <color indexed="81"/>
            <rFont val="Times New Roman"/>
            <family val="1"/>
          </rPr>
          <t>1.  Direct input from Cell I14
2.  Retrieved from Cell F14
3.  Left blank</t>
        </r>
      </text>
    </comment>
    <comment ref="N14" authorId="0" shapeId="0">
      <text>
        <r>
          <rPr>
            <sz val="8"/>
            <color indexed="81"/>
            <rFont val="Times New Roman"/>
            <family val="1"/>
          </rPr>
          <t>1.  Direct input from Cell M14
2.  Retrieved from Cell F14
3.  Left blank</t>
        </r>
      </text>
    </comment>
    <comment ref="R14" authorId="0" shapeId="0">
      <text>
        <r>
          <rPr>
            <sz val="8"/>
            <color indexed="81"/>
            <rFont val="Times New Roman"/>
            <family val="1"/>
          </rPr>
          <t>1.  Direct input from Cell Q14
2.  Retrieved from Cell F14
3.  Left blank</t>
        </r>
      </text>
    </comment>
    <comment ref="V14" authorId="0" shapeId="0">
      <text>
        <r>
          <rPr>
            <sz val="8"/>
            <color indexed="81"/>
            <rFont val="Times New Roman"/>
            <family val="1"/>
          </rPr>
          <t>1.  Direct input from Cell U14
2.  Retrieved from Cell F14
3.  Left blank</t>
        </r>
      </text>
    </comment>
    <comment ref="F16" authorId="0" shapeId="0">
      <text>
        <r>
          <rPr>
            <sz val="8"/>
            <color indexed="81"/>
            <rFont val="Times New Roman"/>
            <family val="1"/>
          </rPr>
          <t>1.  Direct input from Cell E16
2.  Set equal to 95 (average for silver-zinc 
     batteries in Table 11-38, p 419)</t>
        </r>
      </text>
    </comment>
    <comment ref="F17" authorId="0" shapeId="0">
      <text>
        <r>
          <rPr>
            <sz val="8"/>
            <color indexed="81"/>
            <rFont val="Times New Roman"/>
            <family val="1"/>
          </rPr>
          <t>1.  Direct input from Cell E17
2.  Left blank</t>
        </r>
      </text>
    </comment>
    <comment ref="J18" authorId="0" shapeId="0">
      <text>
        <r>
          <rPr>
            <sz val="8"/>
            <color indexed="81"/>
            <rFont val="Times New Roman"/>
            <family val="1"/>
          </rPr>
          <t>1.  Direct input from Cell I18
2.  Set equal to 275 (see Table 11-33, p 410)</t>
        </r>
      </text>
    </comment>
    <comment ref="N18" authorId="0" shapeId="0">
      <text>
        <r>
          <rPr>
            <sz val="8"/>
            <color indexed="81"/>
            <rFont val="Times New Roman"/>
            <family val="1"/>
          </rPr>
          <t>1.  Direct input from Cell M18
2.  Set equal to 21 (see Table 11-33, p 410)</t>
        </r>
      </text>
    </comment>
    <comment ref="R18" authorId="0" shapeId="0">
      <text>
        <r>
          <rPr>
            <sz val="8"/>
            <color indexed="81"/>
            <rFont val="Times New Roman"/>
            <family val="1"/>
          </rPr>
          <t>1.  Direct input from Cell Q18
2.  Set equal to 12.5 (see Table 11-33, p 410)</t>
        </r>
      </text>
    </comment>
    <comment ref="V18" authorId="0" shapeId="0">
      <text>
        <r>
          <rPr>
            <sz val="8"/>
            <color indexed="81"/>
            <rFont val="Times New Roman"/>
            <family val="1"/>
          </rPr>
          <t>1.  Direct input from Cell U18
2.  Set equal to 12 (see Table 11-33, p 410)</t>
        </r>
      </text>
    </comment>
    <comment ref="V20" authorId="0" shapeId="0">
      <text>
        <r>
          <rPr>
            <sz val="8"/>
            <color indexed="81"/>
            <rFont val="Times New Roman"/>
            <family val="1"/>
          </rPr>
          <t>1.  Direct input from Cell U20
2.  Set equal to solar flux value stored in "Constants" worksheet</t>
        </r>
      </text>
    </comment>
    <comment ref="V21" authorId="0" shapeId="0">
      <text>
        <r>
          <rPr>
            <sz val="8"/>
            <color indexed="81"/>
            <rFont val="Times New Roman"/>
            <family val="1"/>
          </rPr>
          <t>1.  Direct input from Cell U21
2.  Set equal to 23.5</t>
        </r>
      </text>
    </comment>
    <comment ref="E23" authorId="0" shapeId="0">
      <text>
        <r>
          <rPr>
            <sz val="8"/>
            <color indexed="81"/>
            <rFont val="Times New Roman"/>
            <family val="1"/>
          </rPr>
          <t>Equals required spacecraft power (Cell F14) times operating time (Cell F17)
divided by energy density (Cell F16)</t>
        </r>
      </text>
    </comment>
    <comment ref="I23" authorId="0" shapeId="0">
      <text>
        <r>
          <rPr>
            <sz val="8"/>
            <color indexed="81"/>
            <rFont val="Times New Roman"/>
            <family val="1"/>
          </rPr>
          <t>Equals required spacecraft power (Cell J14) divided by power density (Cell J18)</t>
        </r>
      </text>
    </comment>
    <comment ref="M23" authorId="0" shapeId="0">
      <text>
        <r>
          <rPr>
            <sz val="8"/>
            <color indexed="81"/>
            <rFont val="Times New Roman"/>
            <family val="1"/>
          </rPr>
          <t>Equals required spacecraft power (Cell N14) divided by power density (Cell N18)</t>
        </r>
      </text>
    </comment>
    <comment ref="Q23" authorId="0" shapeId="0">
      <text>
        <r>
          <rPr>
            <sz val="8"/>
            <color indexed="81"/>
            <rFont val="Times New Roman"/>
            <family val="1"/>
          </rPr>
          <t>Equals required spacecraft power (Cell R14) divided by power density (Cell R18)</t>
        </r>
      </text>
    </comment>
    <comment ref="U23" authorId="0" shapeId="0">
      <text>
        <r>
          <rPr>
            <sz val="8"/>
            <color indexed="81"/>
            <rFont val="Times New Roman"/>
            <family val="1"/>
          </rPr>
          <t>Equals required spacecraft power (Cell V14) 
divided by power density (Cell V18)
divided by cos(Sun incidence angle) (Cell V21)
divide by Solar flux (Cell V20)
times solar flux value stored in "Constants" worksheet</t>
        </r>
      </text>
    </comment>
  </commentList>
</comments>
</file>

<file path=xl/comments5.xml><?xml version="1.0" encoding="utf-8"?>
<comments xmlns="http://schemas.openxmlformats.org/spreadsheetml/2006/main">
  <authors>
    <author>Loris Franchi</author>
  </authors>
  <commentList>
    <comment ref="D6" authorId="0" shapeId="0">
      <text>
        <r>
          <rPr>
            <b/>
            <sz val="9"/>
            <color indexed="81"/>
            <rFont val="Tahoma"/>
            <family val="2"/>
          </rPr>
          <t>Loris Franchi:</t>
        </r>
        <r>
          <rPr>
            <sz val="9"/>
            <color indexed="81"/>
            <rFont val="Tahoma"/>
            <family val="2"/>
          </rPr>
          <t xml:space="preserve">
Marco was with wrong Sheet name</t>
        </r>
      </text>
    </comment>
  </commentList>
</comments>
</file>

<file path=xl/comments6.xml><?xml version="1.0" encoding="utf-8"?>
<comments xmlns="http://schemas.openxmlformats.org/spreadsheetml/2006/main">
  <authors>
    <author>Loris Franchi</author>
  </authors>
  <commentList>
    <comment ref="U45" authorId="0" shapeId="0">
      <text>
        <r>
          <rPr>
            <b/>
            <sz val="9"/>
            <color indexed="81"/>
            <rFont val="Tahoma"/>
            <family val="2"/>
          </rPr>
          <t>Loris Franchi:</t>
        </r>
        <r>
          <rPr>
            <sz val="9"/>
            <color indexed="81"/>
            <rFont val="Tahoma"/>
            <family val="2"/>
          </rPr>
          <t xml:space="preserve">
Assumed Circular Orbit</t>
        </r>
      </text>
    </comment>
  </commentList>
</comments>
</file>

<file path=xl/sharedStrings.xml><?xml version="1.0" encoding="utf-8"?>
<sst xmlns="http://schemas.openxmlformats.org/spreadsheetml/2006/main" count="29979" uniqueCount="3883">
  <si>
    <t>Estimated Spacecraft Average Power Consumption</t>
  </si>
  <si>
    <t>km</t>
  </si>
  <si>
    <t>Estimated Spacecraft Dry Mass</t>
  </si>
  <si>
    <t>Orbit Altitude (circular orbit)</t>
  </si>
  <si>
    <t>Perigee Altitude (elliptical orbit)</t>
  </si>
  <si>
    <t>Mission Duration</t>
  </si>
  <si>
    <t>Required spacecraft power - sunlight</t>
  </si>
  <si>
    <t>W</t>
  </si>
  <si>
    <t>Total required solar power</t>
  </si>
  <si>
    <t>Required spacecraft power - eclipse</t>
  </si>
  <si>
    <t>Controlled spacecraft power</t>
  </si>
  <si>
    <t>Converted spacecraft power</t>
  </si>
  <si>
    <t>Orbit altitude</t>
  </si>
  <si>
    <t>Orbit period</t>
  </si>
  <si>
    <t>min</t>
  </si>
  <si>
    <t>Ideal solar cell performance</t>
  </si>
  <si>
    <t>W/m^2</t>
  </si>
  <si>
    <t>Maximum eclipse time</t>
  </si>
  <si>
    <t>BOL power capability</t>
  </si>
  <si>
    <t>Mission duration</t>
  </si>
  <si>
    <t>EOL power capability</t>
  </si>
  <si>
    <t>Solar flux</t>
  </si>
  <si>
    <t>Required solar array area</t>
  </si>
  <si>
    <t>m^2</t>
  </si>
  <si>
    <t>Worst-case Sun incidence angle</t>
  </si>
  <si>
    <t>deg</t>
  </si>
  <si>
    <t>Transmission efficiency - sunlight</t>
  </si>
  <si>
    <t>Solar Array Mass &amp; Power Budgets</t>
  </si>
  <si>
    <t>Transmission efficiency - eclipse</t>
  </si>
  <si>
    <t>Mass</t>
  </si>
  <si>
    <t>Power</t>
  </si>
  <si>
    <t>Ideal solar cell efficiency</t>
  </si>
  <si>
    <t>Solar Arrays</t>
  </si>
  <si>
    <t>Inherent degradation</t>
  </si>
  <si>
    <t xml:space="preserve">     Deployed</t>
  </si>
  <si>
    <t>Solar cell degradation per year</t>
  </si>
  <si>
    <t xml:space="preserve">     Cylindrical, body-mounted</t>
  </si>
  <si>
    <t>Lifetime degradation</t>
  </si>
  <si>
    <t xml:space="preserve">     Omnidirectional, body-mounted</t>
  </si>
  <si>
    <t>Power Control Unit</t>
  </si>
  <si>
    <t>W/kg</t>
  </si>
  <si>
    <t>Regulator/Converters</t>
  </si>
  <si>
    <t>Spacecraft dry mass</t>
  </si>
  <si>
    <t>kg</t>
  </si>
  <si>
    <t>Wiring</t>
  </si>
  <si>
    <t>Percent of spacecraft dry mass for wiring</t>
  </si>
  <si>
    <t>Percent of spacecraft power for wiring</t>
  </si>
  <si>
    <t>Required power during eclipse</t>
  </si>
  <si>
    <t>Transmission efficiency</t>
  </si>
  <si>
    <t>Number of charge-discharge cycles</t>
  </si>
  <si>
    <t>Battery capacity</t>
  </si>
  <si>
    <t>W-hr</t>
  </si>
  <si>
    <t>A-hr</t>
  </si>
  <si>
    <t>Energy density</t>
  </si>
  <si>
    <t>W-hr/kg</t>
  </si>
  <si>
    <t>Bus voltage</t>
  </si>
  <si>
    <t>V</t>
  </si>
  <si>
    <t>Mass of batteries</t>
  </si>
  <si>
    <t>(All information on this sheet is contained in the block from Cell A1 to Cell Q17)</t>
  </si>
  <si>
    <t>Fuel Cells</t>
  </si>
  <si>
    <t>Nuclear Reactor</t>
  </si>
  <si>
    <t>hours</t>
  </si>
  <si>
    <t>Propulsion</t>
  </si>
  <si>
    <t>Communications</t>
  </si>
  <si>
    <t>Configuration</t>
  </si>
  <si>
    <t>Payload</t>
  </si>
  <si>
    <t>Speed of Light</t>
  </si>
  <si>
    <t>m/s</t>
  </si>
  <si>
    <t>Planck's Constant</t>
  </si>
  <si>
    <t>W-s^2</t>
  </si>
  <si>
    <t>Boltzmann's Constant</t>
  </si>
  <si>
    <t>W-s/K</t>
  </si>
  <si>
    <t>Density</t>
  </si>
  <si>
    <t xml:space="preserve"> </t>
  </si>
  <si>
    <t>Curve Fit Coefficients</t>
  </si>
  <si>
    <t>Stefan-Boltzmann Constant</t>
  </si>
  <si>
    <t>W/m^2/K^4</t>
  </si>
  <si>
    <t>Altitude</t>
  </si>
  <si>
    <t>Scale Height</t>
  </si>
  <si>
    <t>Min</t>
  </si>
  <si>
    <t>Mean</t>
  </si>
  <si>
    <t>Max</t>
  </si>
  <si>
    <t>km^3/sec^2</t>
  </si>
  <si>
    <t>tesla-m^2</t>
  </si>
  <si>
    <t>Rain Temperature</t>
  </si>
  <si>
    <t>K</t>
  </si>
  <si>
    <t>Conversion from inches to meters</t>
  </si>
  <si>
    <t>m</t>
  </si>
  <si>
    <t>Percentage of</t>
  </si>
  <si>
    <t>S/C dry mass</t>
  </si>
  <si>
    <t>TT&amp;C</t>
  </si>
  <si>
    <t>Structure</t>
  </si>
  <si>
    <t>ADCS</t>
  </si>
  <si>
    <t>Thermal</t>
  </si>
  <si>
    <t>Percent of Operating Power</t>
  </si>
  <si>
    <t>Attitude Control</t>
  </si>
  <si>
    <t>C&amp;DH</t>
  </si>
  <si>
    <t>% between</t>
  </si>
  <si>
    <t>Min Mass</t>
  </si>
  <si>
    <t>Max Mass</t>
  </si>
  <si>
    <t>Min Power</t>
  </si>
  <si>
    <t>Max Power</t>
  </si>
  <si>
    <t>min &amp; max</t>
  </si>
  <si>
    <t>Mass (kg)</t>
  </si>
  <si>
    <t>Power (W)</t>
  </si>
  <si>
    <t>Earth Sensor</t>
  </si>
  <si>
    <t>Sun Sensor</t>
  </si>
  <si>
    <t>Star Sensor</t>
  </si>
  <si>
    <t>Magnetometer</t>
  </si>
  <si>
    <t>Gyroscope</t>
  </si>
  <si>
    <t>Output</t>
  </si>
  <si>
    <t>Input</t>
  </si>
  <si>
    <t>Curve Fit</t>
  </si>
  <si>
    <t>DT D</t>
  </si>
  <si>
    <t>(DT D)^-1</t>
  </si>
  <si>
    <t>DT y</t>
  </si>
  <si>
    <t>Coefficients</t>
  </si>
  <si>
    <t>SSPA</t>
  </si>
  <si>
    <t>TWTA</t>
  </si>
  <si>
    <t>Nickel-Hydrogen</t>
  </si>
  <si>
    <t xml:space="preserve">DOD = </t>
  </si>
  <si>
    <t>log10(cycles)</t>
  </si>
  <si>
    <t>+</t>
  </si>
  <si>
    <t>Nickel-Cadmium</t>
  </si>
  <si>
    <t>For cylinder variable below 300</t>
  </si>
  <si>
    <t>For cylinder variable at or above 300</t>
  </si>
  <si>
    <t>Cylinder</t>
  </si>
  <si>
    <t>Buckling</t>
  </si>
  <si>
    <t>Variable</t>
  </si>
  <si>
    <t>Coeff</t>
  </si>
  <si>
    <t>Fiscal</t>
  </si>
  <si>
    <t>Inflation</t>
  </si>
  <si>
    <t>Year</t>
  </si>
  <si>
    <t>Factor to</t>
  </si>
  <si>
    <t>Base Year 2000</t>
  </si>
  <si>
    <t>Fraction of</t>
  </si>
  <si>
    <t>Non-Recurring</t>
  </si>
  <si>
    <t>Recurring</t>
  </si>
  <si>
    <t>S/C Bus Cost</t>
  </si>
  <si>
    <t>Percentage</t>
  </si>
  <si>
    <t>Spacecraft Bus</t>
  </si>
  <si>
    <t>Integration Assembly &amp; Test</t>
  </si>
  <si>
    <t>Program Level</t>
  </si>
  <si>
    <t>Ground Support Equipment</t>
  </si>
  <si>
    <t>Launch &amp; Orbital Ops Support</t>
  </si>
  <si>
    <t>New design with advanced development</t>
  </si>
  <si>
    <t>Nominal new design</t>
  </si>
  <si>
    <t>Major modification to existing design</t>
  </si>
  <si>
    <t>Moderate modifications to existing design</t>
  </si>
  <si>
    <t>Basically existing design</t>
  </si>
  <si>
    <t>Solar Array Area</t>
  </si>
  <si>
    <t>Ideal Solar Cell Efficiency</t>
  </si>
  <si>
    <t>Inherent Degradation</t>
  </si>
  <si>
    <t>Solar Cell Degradation per year</t>
  </si>
  <si>
    <t>Worst-case Sun Incidence Angle</t>
  </si>
  <si>
    <t>Spacecraft Power Consumption (sunlight)</t>
  </si>
  <si>
    <t>Spacecraft Power Consumption (eclipse)</t>
  </si>
  <si>
    <t>Secondary Batteries Bus Voltage</t>
  </si>
  <si>
    <t>Solar Arrays Mass (deployed)</t>
  </si>
  <si>
    <t>Solar Arrays Mass (cilindrical, body-mounted)</t>
  </si>
  <si>
    <t>Solar Arrays Mass (omnidirectional, body-mounted)</t>
  </si>
  <si>
    <t>Solar Arrys Power Control Unit Mass</t>
  </si>
  <si>
    <t>Solar Arrays Regulator/Converters Mass</t>
  </si>
  <si>
    <t>Solar Arrays Wiring Mass</t>
  </si>
  <si>
    <t>Secondary Batteries Mass</t>
  </si>
  <si>
    <t>Solar Arrays Regulator/Converters Power Consumption</t>
  </si>
  <si>
    <t>Solar Arrays Wiring Power Consumption</t>
  </si>
  <si>
    <t>Solar Array BOL Power Capability</t>
  </si>
  <si>
    <t>Required Battery Capacity</t>
  </si>
  <si>
    <t>%</t>
  </si>
  <si>
    <t>Sizing</t>
  </si>
  <si>
    <t>Cell technology</t>
  </si>
  <si>
    <t>Type</t>
  </si>
  <si>
    <t>Other</t>
  </si>
  <si>
    <t>(All information on this sheet is contained in the block from Cell A1 to Cell R38)</t>
  </si>
  <si>
    <t>Battery technology</t>
  </si>
  <si>
    <t>Efficiency</t>
  </si>
  <si>
    <t>Nickel-Cadmium (Ni-Cd)</t>
  </si>
  <si>
    <t>Nickel-Hydrogen (Ni-H2)</t>
  </si>
  <si>
    <t>Lithium-Ion (Li-Ion)</t>
  </si>
  <si>
    <t>(All information on this sheet is contained in the block from Cell A1 to Cell W25)</t>
  </si>
  <si>
    <t>Primary Batteries</t>
  </si>
  <si>
    <t>Solar Thermal Dynamic</t>
  </si>
  <si>
    <t>Radioisotope (RTG)</t>
  </si>
  <si>
    <t>Required spacecraft power (W)</t>
  </si>
  <si>
    <t>Energy density (W-hr/kg)</t>
  </si>
  <si>
    <t>Operating time (hours)</t>
  </si>
  <si>
    <t>Power density (W/kg)</t>
  </si>
  <si>
    <t>Solar flux (W/m^2)</t>
  </si>
  <si>
    <t>Worst-case Sun incidence angle (deg)</t>
  </si>
  <si>
    <t xml:space="preserve">Power source mass </t>
  </si>
  <si>
    <t>Calculations</t>
  </si>
  <si>
    <t>Inputs from OCDT</t>
  </si>
  <si>
    <t>Outputs to OCDT</t>
  </si>
  <si>
    <t>[m]</t>
  </si>
  <si>
    <t>yr</t>
  </si>
  <si>
    <t>[alt_peri]</t>
  </si>
  <si>
    <t>[alt]</t>
  </si>
  <si>
    <t>[dur]</t>
  </si>
  <si>
    <t>[P_mean]</t>
  </si>
  <si>
    <t>[area]</t>
  </si>
  <si>
    <t xml:space="preserve">Option: </t>
  </si>
  <si>
    <t>Default</t>
  </si>
  <si>
    <t>[V_el]</t>
  </si>
  <si>
    <t>[eff]</t>
  </si>
  <si>
    <t>Solar Array EOL Power Capability</t>
  </si>
  <si>
    <t>[bat_cap]</t>
  </si>
  <si>
    <t>[degrad]</t>
  </si>
  <si>
    <t>[ang_incid_sol]</t>
  </si>
  <si>
    <t>[degr_solar_cell]</t>
  </si>
  <si>
    <t>[P]</t>
  </si>
  <si>
    <t>Name</t>
  </si>
  <si>
    <t>Date</t>
  </si>
  <si>
    <t>Change</t>
  </si>
  <si>
    <t>Sheet Name</t>
  </si>
  <si>
    <t>Reason for Change</t>
  </si>
  <si>
    <t>File version</t>
  </si>
  <si>
    <t>Orbital Period</t>
  </si>
  <si>
    <t>Eclipse Time</t>
  </si>
  <si>
    <t xml:space="preserve">Sunlight </t>
  </si>
  <si>
    <t>Watt</t>
  </si>
  <si>
    <t>Total</t>
  </si>
  <si>
    <t>ADCS Duty</t>
  </si>
  <si>
    <t>C&amp;DH Duty</t>
  </si>
  <si>
    <t>Power Duty</t>
  </si>
  <si>
    <t>Propulsion Duty</t>
  </si>
  <si>
    <t>Structure Duty</t>
  </si>
  <si>
    <t>Thermal Duty</t>
  </si>
  <si>
    <t>TT&amp;C Duty</t>
  </si>
  <si>
    <t>Nominal</t>
  </si>
  <si>
    <t>Idle</t>
  </si>
  <si>
    <t>Safe</t>
  </si>
  <si>
    <t>Science</t>
  </si>
  <si>
    <t>Elclipse Duty</t>
  </si>
  <si>
    <t>Sunlight Duty</t>
  </si>
  <si>
    <t>Operative Modes</t>
  </si>
  <si>
    <t>Eclipse</t>
  </si>
  <si>
    <t>Sunlight</t>
  </si>
  <si>
    <t>Subsystem</t>
  </si>
  <si>
    <t>Cell Nominal 
Voltage [V]</t>
  </si>
  <si>
    <t>Cell Nominal Current [mA]</t>
  </si>
  <si>
    <t>Solar Array Power Density [W/Kg]</t>
  </si>
  <si>
    <t>Type of Solar Cell</t>
  </si>
  <si>
    <t>Efficiency [%]</t>
  </si>
  <si>
    <t>Power Area
Density [W/m2]</t>
  </si>
  <si>
    <t>Performance degradation per year [%]</t>
  </si>
  <si>
    <t>Cost [$K/Kg]</t>
  </si>
  <si>
    <t>Silicon</t>
  </si>
  <si>
    <t>High efficiency Silicon</t>
  </si>
  <si>
    <t>Single-junction GaAs</t>
  </si>
  <si>
    <t>Dual Junction III-V</t>
  </si>
  <si>
    <t>Triple-junction III-V</t>
  </si>
  <si>
    <t>Regulation Type</t>
  </si>
  <si>
    <t>Direct energy transfer</t>
  </si>
  <si>
    <t>Peak power tracking</t>
  </si>
  <si>
    <t>Regulation type</t>
  </si>
  <si>
    <t>Sunlight Efficency</t>
  </si>
  <si>
    <t>Eclipse Efficency</t>
  </si>
  <si>
    <t>Bus Voltage</t>
  </si>
  <si>
    <t>Cell Nominal Voltage</t>
  </si>
  <si>
    <t>Number of cells in serie</t>
  </si>
  <si>
    <t>Number of cells in parallel</t>
  </si>
  <si>
    <t>Number of total cells</t>
  </si>
  <si>
    <t>mA</t>
  </si>
  <si>
    <t>Cell Nominal Current</t>
  </si>
  <si>
    <t>Solar Array Power mass density</t>
  </si>
  <si>
    <t>Power area density</t>
  </si>
  <si>
    <t>Calculations SA</t>
  </si>
  <si>
    <t>Calculation Wirings</t>
  </si>
  <si>
    <t>Input SA</t>
  </si>
  <si>
    <t>Eclipse Power [W]</t>
  </si>
  <si>
    <t>Sunlight Power [W]</t>
  </si>
  <si>
    <t>Operative Mode</t>
  </si>
  <si>
    <t>Output for EPS sizing</t>
  </si>
  <si>
    <t>Sunlight Peak Power</t>
  </si>
  <si>
    <t>Eclipse Peak Power</t>
  </si>
  <si>
    <t xml:space="preserve">Istantaneus Eclipse power </t>
  </si>
  <si>
    <t xml:space="preserve">Istantaneus Sunlight power </t>
  </si>
  <si>
    <t>Yes</t>
  </si>
  <si>
    <t>No</t>
  </si>
  <si>
    <t>Inputs from power budget sheet?</t>
  </si>
  <si>
    <t>Principal Body</t>
  </si>
  <si>
    <t>Summer</t>
  </si>
  <si>
    <t>Winter</t>
  </si>
  <si>
    <t>Planets Data</t>
  </si>
  <si>
    <t>AU</t>
  </si>
  <si>
    <t>Mercury</t>
  </si>
  <si>
    <t>Venus</t>
  </si>
  <si>
    <t>Earth</t>
  </si>
  <si>
    <t>Moon</t>
  </si>
  <si>
    <t>Mars</t>
  </si>
  <si>
    <t>Jupiter</t>
  </si>
  <si>
    <t>Saturn</t>
  </si>
  <si>
    <t>Uranus</t>
  </si>
  <si>
    <t>Neptune</t>
  </si>
  <si>
    <t>Pluto/Charon</t>
  </si>
  <si>
    <t xml:space="preserve"> Subsytems  Peak Power</t>
  </si>
  <si>
    <t>Added Power Budget Sheet</t>
  </si>
  <si>
    <t>Added evaluation of number of cells ( total parallel and series)</t>
  </si>
  <si>
    <t>Added bus regulation type</t>
  </si>
  <si>
    <t>-</t>
  </si>
  <si>
    <t>Added battery energy budget ( charge, discharge, power dissipation and lifetime)</t>
  </si>
  <si>
    <t>Drag Table</t>
  </si>
  <si>
    <t>Sun - Gravitational Constant</t>
  </si>
  <si>
    <t>Radius of Earth Orbit around the Sun</t>
  </si>
  <si>
    <t>Earth - Orbital Period</t>
  </si>
  <si>
    <t>days</t>
  </si>
  <si>
    <t>Earth - Radius</t>
  </si>
  <si>
    <t>Earth - Gravitational Constant</t>
  </si>
  <si>
    <t>Earth - Sidereal Day</t>
  </si>
  <si>
    <t>Earth - Solar Day</t>
  </si>
  <si>
    <t>Radius of Planet Orbit around the Sun (AU)</t>
  </si>
  <si>
    <t>Planet - Orbital Period</t>
  </si>
  <si>
    <t>Planet - Radius</t>
  </si>
  <si>
    <t>Planet - Gravitational Constant</t>
  </si>
  <si>
    <t>Planet - J2</t>
  </si>
  <si>
    <t>Planet - Moon Node Precession Coefficient</t>
  </si>
  <si>
    <t>Planet - Sun Node Precession Coefficient</t>
  </si>
  <si>
    <t>Planet - Moon Perigee Rotation Coefficient</t>
  </si>
  <si>
    <t>Planet - Sun Perigee Rotation Coefficient</t>
  </si>
  <si>
    <t>Planet - Sidereal Day</t>
  </si>
  <si>
    <t>Planet - Solar Day</t>
  </si>
  <si>
    <t>Planet - Velocity at Equator</t>
  </si>
  <si>
    <t>Planet - Magnetic Moment</t>
  </si>
  <si>
    <t>Planet - Maximum IR Emission</t>
  </si>
  <si>
    <t>Mass Distribution for Selected Spacecraft</t>
  </si>
  <si>
    <t>Max_IR</t>
  </si>
  <si>
    <t>Min_IR</t>
  </si>
  <si>
    <t>Albedo</t>
  </si>
  <si>
    <t>Mu</t>
  </si>
  <si>
    <t>Radius</t>
  </si>
  <si>
    <t>J2</t>
  </si>
  <si>
    <t>Solar Day</t>
  </si>
  <si>
    <t>Orbital Period (Sidereal )</t>
  </si>
  <si>
    <t>Magnetic Moment</t>
  </si>
  <si>
    <t>Percent of Atmosphere</t>
  </si>
  <si>
    <t>Planet - Minimum IR Emission</t>
  </si>
  <si>
    <t>Planet - Maximum Solar Flux</t>
  </si>
  <si>
    <t>Planet - Albedo</t>
  </si>
  <si>
    <t>Planet - Average Solar Flux</t>
  </si>
  <si>
    <t>Planet - Percent of Earth's Atmosphere</t>
  </si>
  <si>
    <t>Typical Power Consumption</t>
  </si>
  <si>
    <t>Coversion Rad to Deg</t>
  </si>
  <si>
    <t>Target Body</t>
  </si>
  <si>
    <t>Semi-major Axis (AU)</t>
  </si>
  <si>
    <t>Sidereal Period (days)</t>
  </si>
  <si>
    <t>Synodic Period* (days)</t>
  </si>
  <si>
    <t>Hohmann Transfer Time (days)</t>
  </si>
  <si>
    <t>1st Opposition after 1/0/2001 (MM/DD/YYYY)</t>
  </si>
  <si>
    <t>Earth (E) to Target Body (T)</t>
  </si>
  <si>
    <t>Target Body (T) to Earth (E)</t>
  </si>
  <si>
    <t>Constants and Conversion Factors</t>
  </si>
  <si>
    <t>Departure Time relative to Opposition (days)</t>
  </si>
  <si>
    <t>Arrival Time relative to Opposition (days)</t>
  </si>
  <si>
    <t>1 day</t>
  </si>
  <si>
    <t>sec</t>
  </si>
  <si>
    <t>1 AU</t>
  </si>
  <si>
    <r>
      <t>μ</t>
    </r>
    <r>
      <rPr>
        <b/>
        <vertAlign val="subscript"/>
        <sz val="9"/>
        <rFont val="Geneva"/>
      </rPr>
      <t>Sun</t>
    </r>
  </si>
  <si>
    <r>
      <t>m</t>
    </r>
    <r>
      <rPr>
        <vertAlign val="superscript"/>
        <sz val="10"/>
        <rFont val="Geneva"/>
      </rPr>
      <t>3</t>
    </r>
    <r>
      <rPr>
        <sz val="10"/>
        <rFont val="Geneva"/>
      </rPr>
      <t>/s</t>
    </r>
    <r>
      <rPr>
        <vertAlign val="superscript"/>
        <sz val="10"/>
        <rFont val="Geneva"/>
      </rPr>
      <t>2</t>
    </r>
  </si>
  <si>
    <t>E. semi-major axis</t>
  </si>
  <si>
    <t>Earth sidereal period</t>
  </si>
  <si>
    <t xml:space="preserve">ADCS Sensor Sizing </t>
  </si>
  <si>
    <t>Vesta</t>
  </si>
  <si>
    <t>Ceres</t>
  </si>
  <si>
    <t>Pluto</t>
  </si>
  <si>
    <t xml:space="preserve">Communications - Amplifiers  </t>
  </si>
  <si>
    <t xml:space="preserve">Secondary Batteries - Depth-of-Discharge vs. Cycle Life  </t>
  </si>
  <si>
    <t xml:space="preserve">Buckling Coefficient </t>
  </si>
  <si>
    <t>Inflation Factors</t>
  </si>
  <si>
    <t xml:space="preserve">Small Satellite Cost Breakdown  </t>
  </si>
  <si>
    <t>C&amp;DH Typical SLOC</t>
  </si>
  <si>
    <t>CSC(Computer software componets)</t>
  </si>
  <si>
    <t>SLOC</t>
  </si>
  <si>
    <t>Communication</t>
  </si>
  <si>
    <t>Command Processing</t>
  </si>
  <si>
    <t>Telemetry processing</t>
  </si>
  <si>
    <t>Telemetry processing (with compression)</t>
  </si>
  <si>
    <t>AOCS (sensors)</t>
  </si>
  <si>
    <t>Rate Gyro</t>
  </si>
  <si>
    <t>Magnetormeter</t>
  </si>
  <si>
    <t>Star Tracker (no id)</t>
  </si>
  <si>
    <t xml:space="preserve">Heritage Cost Factors  </t>
  </si>
  <si>
    <t>Star tracker output quaternion</t>
  </si>
  <si>
    <t>GPS(Position/velocity)</t>
  </si>
  <si>
    <t>GPS(Pseudo Range)</t>
  </si>
  <si>
    <t>AOCS</t>
  </si>
  <si>
    <t>Kintetik integration</t>
  </si>
  <si>
    <t>Kalman Filter</t>
  </si>
  <si>
    <t>Error Determination</t>
  </si>
  <si>
    <t>Process Control</t>
  </si>
  <si>
    <t>Ephemerisis Propagator</t>
  </si>
  <si>
    <t>Complex Ephemerisis</t>
  </si>
  <si>
    <t>Orbit Propagator (Linear)</t>
  </si>
  <si>
    <t>Orbit Propagator (Complex Envirolment)</t>
  </si>
  <si>
    <t>Actuator</t>
  </si>
  <si>
    <t>Magnetic control</t>
  </si>
  <si>
    <t>Thruster Control</t>
  </si>
  <si>
    <t>Reaction wheel control</t>
  </si>
  <si>
    <t>CMG control</t>
  </si>
  <si>
    <t>FDIR</t>
  </si>
  <si>
    <t>Monitor</t>
  </si>
  <si>
    <t>Fault identification</t>
  </si>
  <si>
    <t>Fault Correction</t>
  </si>
  <si>
    <t>Utilites</t>
  </si>
  <si>
    <t>Basic Math</t>
  </si>
  <si>
    <t>Trascendental Math</t>
  </si>
  <si>
    <t>Matrix Math</t>
  </si>
  <si>
    <t>Time Mng and conversion</t>
  </si>
  <si>
    <t>Coordinate conversion</t>
  </si>
  <si>
    <t>Momentum Mng</t>
  </si>
  <si>
    <t>Power Mng</t>
  </si>
  <si>
    <t>Thermal Control</t>
  </si>
  <si>
    <t>Dod</t>
  </si>
  <si>
    <t>Number of eclipses / Discharge Cycles</t>
  </si>
  <si>
    <t>Ideal Depth of discharge</t>
  </si>
  <si>
    <t>Actual Depth of discharge</t>
  </si>
  <si>
    <t>State Of Charge at the end of eclipse</t>
  </si>
  <si>
    <t>Self Discharge per day</t>
  </si>
  <si>
    <t>Self Discharge per Day</t>
  </si>
  <si>
    <t>DOD</t>
  </si>
  <si>
    <t>Cycle Life</t>
  </si>
  <si>
    <t>Years</t>
  </si>
  <si>
    <t>Loris Franchi</t>
  </si>
  <si>
    <t>Added central body selection</t>
  </si>
  <si>
    <t>Sizing for peak power?</t>
  </si>
  <si>
    <t>Eclipse and Sunlight Operation Peak Powers</t>
  </si>
  <si>
    <t xml:space="preserve">Operative Modes Eclipse and Sunlight Operations </t>
  </si>
  <si>
    <t>Added residual available energy per battery ( cell I20)</t>
  </si>
  <si>
    <t>Added lithium ion dod vs lifecycle graphs</t>
  </si>
  <si>
    <t>Updated cells technology</t>
  </si>
  <si>
    <r>
      <rPr>
        <b/>
        <sz val="11"/>
        <color theme="1"/>
        <rFont val="Calibri"/>
        <family val="2"/>
        <scheme val="minor"/>
      </rPr>
      <t xml:space="preserve">Mission Phases and System Modes
</t>
    </r>
    <r>
      <rPr>
        <sz val="10"/>
        <rFont val="Times New Roman"/>
        <family val="1"/>
      </rPr>
      <t>Add description here</t>
    </r>
  </si>
  <si>
    <t>Mission Phases</t>
  </si>
  <si>
    <t>Phase</t>
  </si>
  <si>
    <t>Description</t>
  </si>
  <si>
    <t>Mode</t>
  </si>
  <si>
    <t>Launch</t>
  </si>
  <si>
    <t>Acquisition</t>
  </si>
  <si>
    <t>LEOP</t>
  </si>
  <si>
    <t>Orbit Insertion</t>
  </si>
  <si>
    <t>TransferToOrbit</t>
  </si>
  <si>
    <t>Nominal Mission</t>
  </si>
  <si>
    <t>Slew</t>
  </si>
  <si>
    <t>Disposal</t>
  </si>
  <si>
    <t>Contingency</t>
  </si>
  <si>
    <t>Special</t>
  </si>
  <si>
    <t>EPS Modes</t>
  </si>
  <si>
    <t>Trade-off table</t>
  </si>
  <si>
    <t>1. Fill in the names of the trade-off parameters in the green priority list. Leave empty if no parameter</t>
  </si>
  <si>
    <t>&gt;</t>
  </si>
  <si>
    <t>R. Biesbroek</t>
  </si>
  <si>
    <t>=</t>
  </si>
  <si>
    <t>TEC-SYE</t>
  </si>
  <si>
    <t>This will automatically create the weight factor definition table.  (replace them if you do not agree with the outcome)</t>
  </si>
  <si>
    <t>3. Define the options e.g. replace 'text 1' by 'chemical propulsion platform'</t>
  </si>
  <si>
    <t>5. The bottom row will give the ranking of the options, taking into account the weight factors</t>
  </si>
  <si>
    <t>Please fill in only the GREEN parts in the tables!</t>
  </si>
  <si>
    <t>Please insert trade-off parameter names  in the green list and select condition ('&gt;' or '=')from the drop-down menu's: (order in terms of decreasing importance)</t>
  </si>
  <si>
    <t>Parameter1</t>
  </si>
  <si>
    <t>parameter2</t>
  </si>
  <si>
    <t>parameter3</t>
  </si>
  <si>
    <t>parameter4</t>
  </si>
  <si>
    <t>parameter5</t>
  </si>
  <si>
    <t>parameter6</t>
  </si>
  <si>
    <t>parameter7</t>
  </si>
  <si>
    <t>parameter8</t>
  </si>
  <si>
    <t>parameter9</t>
  </si>
  <si>
    <t>parameter10</t>
  </si>
  <si>
    <t>Priority List</t>
  </si>
  <si>
    <t>E</t>
  </si>
  <si>
    <t>Value:</t>
  </si>
  <si>
    <t>Weight factor
definition
table</t>
  </si>
  <si>
    <t>Total score</t>
  </si>
  <si>
    <t>Scaled score
(&gt;=1)</t>
  </si>
  <si>
    <t>Weight factor 
(0..1)</t>
  </si>
  <si>
    <t>Trade-off table. Please define the option names, and fill in the score for each option, for each parameter. The bottom row will show the ranking</t>
  </si>
  <si>
    <t>Options
definition:</t>
  </si>
  <si>
    <t>Option 1</t>
  </si>
  <si>
    <t>Option 2</t>
  </si>
  <si>
    <t>Option 3</t>
  </si>
  <si>
    <t>Option 4</t>
  </si>
  <si>
    <t>Option 5</t>
  </si>
  <si>
    <t>Option 6</t>
  </si>
  <si>
    <t>Option 7</t>
  </si>
  <si>
    <t>Option 8</t>
  </si>
  <si>
    <t>Option 9</t>
  </si>
  <si>
    <t>Option 10</t>
  </si>
  <si>
    <t>Option 11</t>
  </si>
  <si>
    <t>Option 12</t>
  </si>
  <si>
    <t>Option 13</t>
  </si>
  <si>
    <t>Option 14</t>
  </si>
  <si>
    <t>Option 15</t>
  </si>
  <si>
    <t>Weight
Factor
(1..10)</t>
  </si>
  <si>
    <t>text 1</t>
  </si>
  <si>
    <t>text 2</t>
  </si>
  <si>
    <t>text 3</t>
  </si>
  <si>
    <t>text 4</t>
  </si>
  <si>
    <t>text 5</t>
  </si>
  <si>
    <t>text 6</t>
  </si>
  <si>
    <t>text 7</t>
  </si>
  <si>
    <t>text 8</t>
  </si>
  <si>
    <t>text 9</t>
  </si>
  <si>
    <t>text 10</t>
  </si>
  <si>
    <t>text 11</t>
  </si>
  <si>
    <t>text 12</t>
  </si>
  <si>
    <t>text 13</t>
  </si>
  <si>
    <t>text 14</t>
  </si>
  <si>
    <t>text 15</t>
  </si>
  <si>
    <t>Ranking</t>
  </si>
  <si>
    <t>P</t>
  </si>
  <si>
    <t>Product</t>
  </si>
  <si>
    <t>P_duty_cyc</t>
  </si>
  <si>
    <t>COM</t>
  </si>
  <si>
    <t>Row Labels</t>
  </si>
  <si>
    <t>Grand Total</t>
  </si>
  <si>
    <t>Column Labels</t>
  </si>
  <si>
    <t>redundancy.k</t>
  </si>
  <si>
    <t>redundancy.n</t>
  </si>
  <si>
    <t>Sum of Value</t>
  </si>
  <si>
    <t xml:space="preserve">Power Budget Power with respect to operative mode Table
Once that the Power budget pivot table is updated just drag the first line of this table below to each colum and raw </t>
  </si>
  <si>
    <t>Version 1.4</t>
  </si>
  <si>
    <t xml:space="preserve">2. Rank the parameters in order of priority and indicate if a parameter is more important (&gt;) or equally important (=) than the next one. </t>
  </si>
  <si>
    <t>Politecnico di Torino</t>
  </si>
  <si>
    <t>4. Fill in the trade-off table by assigning a score to each option for each key trade-off parameter. Use the same scale, e.g. 1 to 5</t>
  </si>
  <si>
    <t>Cost</t>
  </si>
  <si>
    <t>Equilibrium temperature</t>
  </si>
  <si>
    <t>Key trade-off parameters &amp; weight factor definition. This table is automatically produced and requires no inputs</t>
  </si>
  <si>
    <t>Key trade-off Parameter</t>
  </si>
  <si>
    <t>Add options and parameters to Radar Chart:</t>
  </si>
  <si>
    <t>1. Right click on the radar chart</t>
  </si>
  <si>
    <t xml:space="preserve">2. Click on select data </t>
  </si>
  <si>
    <t>3. In horizontal axes label select or unselect the parameters that will be displayed</t>
  </si>
  <si>
    <t xml:space="preserve">4. in legend entries click add </t>
  </si>
  <si>
    <t>5. Select option name ( row 30 column x ) as series name</t>
  </si>
  <si>
    <t>6. select the value of each parameter related to the option for values</t>
  </si>
  <si>
    <t>For constants please refere to Space mission analysis and design third edition</t>
  </si>
  <si>
    <t>Info Parameter</t>
  </si>
  <si>
    <t>Value</t>
  </si>
  <si>
    <t>_EngineeringModel_</t>
  </si>
  <si>
    <t>_DomainOfExpertise_</t>
  </si>
  <si>
    <t>_IterationNumber_</t>
  </si>
  <si>
    <t>_IterationRevision_</t>
  </si>
  <si>
    <t>_LastModifiedOn_</t>
  </si>
  <si>
    <t>_Person_</t>
  </si>
  <si>
    <t>Kind</t>
  </si>
  <si>
    <t>Owner</t>
  </si>
  <si>
    <t>Identifier</t>
  </si>
  <si>
    <t>Computed</t>
  </si>
  <si>
    <t>Manual</t>
  </si>
  <si>
    <t>Reference</t>
  </si>
  <si>
    <t>Switch</t>
  </si>
  <si>
    <t>Path</t>
  </si>
  <si>
    <t>Actual Value</t>
  </si>
  <si>
    <t>Scale</t>
  </si>
  <si>
    <t>Parameter Type</t>
  </si>
  <si>
    <t>State</t>
  </si>
  <si>
    <t>Option</t>
  </si>
  <si>
    <t>Grouping</t>
  </si>
  <si>
    <t>Parameter Type Categories</t>
  </si>
  <si>
    <t>Unique Id</t>
  </si>
  <si>
    <t>ClassKind</t>
  </si>
  <si>
    <t>Previous Formula</t>
  </si>
  <si>
    <t>Previous Actual Value</t>
  </si>
  <si>
    <t>Snapshot</t>
  </si>
  <si>
    <t>Short Name</t>
  </si>
  <si>
    <t>State Kind</t>
  </si>
  <si>
    <t>Previous Kind</t>
  </si>
  <si>
    <t>AFSL</t>
  </si>
  <si>
    <t>AFS</t>
  </si>
  <si>
    <t>MANDATORY</t>
  </si>
  <si>
    <t>Nested Element</t>
  </si>
  <si>
    <t>Parameter Group</t>
  </si>
  <si>
    <t>Parameter</t>
  </si>
  <si>
    <t>Full Path</t>
  </si>
  <si>
    <t>Margin (%)</t>
  </si>
  <si>
    <t>Margin</t>
  </si>
  <si>
    <t>Parameter Owner</t>
  </si>
  <si>
    <t>Subscriber</t>
  </si>
  <si>
    <t>Element Owner</t>
  </si>
  <si>
    <t>Product/Function</t>
  </si>
  <si>
    <t>Decomposition Level</t>
  </si>
  <si>
    <t>Level 1</t>
  </si>
  <si>
    <t>Level 2</t>
  </si>
  <si>
    <t>Level 3</t>
  </si>
  <si>
    <t>Level 4</t>
  </si>
  <si>
    <t>Level 5</t>
  </si>
  <si>
    <t>_name_</t>
  </si>
  <si>
    <t>Mission</t>
  </si>
  <si>
    <t>Ground_Segment</t>
  </si>
  <si>
    <t>Ground_Seg (Ground_Segment)</t>
  </si>
  <si>
    <t>Launch_Segment</t>
  </si>
  <si>
    <t>Spacecraft</t>
  </si>
  <si>
    <t>AOGNC</t>
  </si>
  <si>
    <t>Function</t>
  </si>
  <si>
    <t>PWR</t>
  </si>
  <si>
    <t>Dimensions</t>
  </si>
  <si>
    <t>redundancy.scheme</t>
  </si>
  <si>
    <t>redundancy.type</t>
  </si>
  <si>
    <t>°C</t>
  </si>
  <si>
    <t>TRL</t>
  </si>
  <si>
    <t>wid</t>
  </si>
  <si>
    <t>INS</t>
  </si>
  <si>
    <t>MEC</t>
  </si>
  <si>
    <t>STR</t>
  </si>
  <si>
    <t>mass (kg)</t>
  </si>
  <si>
    <t>mass margin (%)</t>
  </si>
  <si>
    <t>mass incl. margin (kg)</t>
  </si>
  <si>
    <t>Payload duty</t>
  </si>
  <si>
    <t>Flavio Brancato</t>
  </si>
  <si>
    <t>Modified input for Cell Nominal Voltage and Current</t>
  </si>
  <si>
    <t>(Multiple Items)</t>
  </si>
  <si>
    <r>
      <rPr>
        <b/>
        <sz val="11"/>
        <color theme="1"/>
        <rFont val="Calibri"/>
        <family val="2"/>
        <scheme val="minor"/>
      </rPr>
      <t xml:space="preserve">Power Budget Pivot Table
</t>
    </r>
    <r>
      <rPr>
        <sz val="10"/>
        <rFont val="Times New Roman"/>
        <family val="1"/>
      </rPr>
      <t xml:space="preserve">At the beginning of the study, please link the Pivot Table below to the corresponding OCDT model:
1) Click on the Pivot Table, 2) In the </t>
    </r>
    <r>
      <rPr>
        <i/>
        <sz val="11"/>
        <color theme="1"/>
        <rFont val="Calibri"/>
        <family val="2"/>
        <scheme val="minor"/>
      </rPr>
      <t xml:space="preserve">Pivot Table Tools </t>
    </r>
    <r>
      <rPr>
        <sz val="10"/>
        <rFont val="Times New Roman"/>
        <family val="1"/>
      </rPr>
      <t xml:space="preserve">click on the </t>
    </r>
    <r>
      <rPr>
        <i/>
        <sz val="11"/>
        <color theme="1"/>
        <rFont val="Calibri"/>
        <family val="2"/>
        <scheme val="minor"/>
      </rPr>
      <t xml:space="preserve">Options </t>
    </r>
    <r>
      <rPr>
        <sz val="10"/>
        <rFont val="Times New Roman"/>
        <family val="1"/>
      </rPr>
      <t xml:space="preserve">(Excel 2013: </t>
    </r>
    <r>
      <rPr>
        <i/>
        <sz val="11"/>
        <color theme="1"/>
        <rFont val="Calibri"/>
        <family val="2"/>
        <scheme val="minor"/>
      </rPr>
      <t>Analyze</t>
    </r>
    <r>
      <rPr>
        <sz val="10"/>
        <rFont val="Times New Roman"/>
        <family val="1"/>
      </rPr>
      <t xml:space="preserve">) tab, 3) Click on </t>
    </r>
    <r>
      <rPr>
        <i/>
        <sz val="11"/>
        <color theme="1"/>
        <rFont val="Calibri"/>
        <family val="2"/>
        <scheme val="minor"/>
      </rPr>
      <t>Change Data Source</t>
    </r>
    <r>
      <rPr>
        <sz val="10"/>
        <rFont val="Times New Roman"/>
        <family val="1"/>
      </rPr>
      <t xml:space="preserve">, 4) Click on </t>
    </r>
    <r>
      <rPr>
        <i/>
        <sz val="11"/>
        <color theme="1"/>
        <rFont val="Calibri"/>
        <family val="2"/>
        <scheme val="minor"/>
      </rPr>
      <t>Select a table or range</t>
    </r>
    <r>
      <rPr>
        <sz val="10"/>
        <rFont val="Times New Roman"/>
        <family val="1"/>
      </rPr>
      <t xml:space="preserve">, 5) Enter "Range_Default" or "Range_&lt;name of option&gt;" into the </t>
    </r>
    <r>
      <rPr>
        <i/>
        <sz val="11"/>
        <color theme="1"/>
        <rFont val="Calibri"/>
        <family val="2"/>
        <scheme val="minor"/>
      </rPr>
      <t xml:space="preserve">Table/Range </t>
    </r>
    <r>
      <rPr>
        <sz val="10"/>
        <rFont val="Times New Roman"/>
        <family val="1"/>
      </rPr>
      <t xml:space="preserve">field.
</t>
    </r>
    <r>
      <rPr>
        <b/>
        <sz val="10"/>
        <rFont val="Times New Roman"/>
        <family val="1"/>
      </rPr>
      <t>Rememebr to refresh the table!!!</t>
    </r>
  </si>
  <si>
    <t>ENC_CEC19 (Enceladus_CEC19)</t>
  </si>
  <si>
    <t>PWR (Power)</t>
  </si>
  <si>
    <t>BAT\assump\\</t>
  </si>
  <si>
    <t>MANUAL</t>
  </si>
  <si>
    <t>assump</t>
  </si>
  <si>
    <t>a4061465-7fba-4040-bac0-83a3cd02d3d5</t>
  </si>
  <si>
    <t>ParameterValueSet</t>
  </si>
  <si>
    <t>{"Kind":"P","Identifier":"BAT\\assump\\\\","Computed":"-","Manual":"-","Reference":"-","Switch":"MANUAL","Path":"BAT\\assump\\\\","Actual Value":"","Scale":"","Parameter Type":"assump","State":"","Option":"","Owner":"PWR","Grouping":"","Parameter Type Categories":"","Unique Id":"a4061465-7fba-4040-bac0-83a3cd02d3d5","ClassKind":"ParameterValueSet","Previous Formula":"'-","Previous Actual Value":"'-"}</t>
  </si>
  <si>
    <t>BAT\m\\</t>
  </si>
  <si>
    <t>2aea1654-44b5-49d8-a45a-c16206f8729b</t>
  </si>
  <si>
    <t>8.6</t>
  </si>
  <si>
    <t>{"Kind":"P","Identifier":"BAT\\m\\\\","Computed":"-","Manual":"8.6","Reference":"-","Switch":"MANUAL","Path":"BAT\\m\\\\","Actual Value":"","Scale":"kg","Parameter Type":"m","State":"","Option":"","Owner":"PWR","Grouping":"","Parameter Type Categories":"","Unique Id":"2aea1654-44b5-49d8-a45a-c16206f8729b","ClassKind":"ParameterValueSet","Previous Formula":"'-","Previous Actual Value":"'8.6"}</t>
  </si>
  <si>
    <t>BAT\mass_margin\\</t>
  </si>
  <si>
    <t>mass_margin</t>
  </si>
  <si>
    <t>9903b00b-1a9b-479b-a56e-59046ede9d17</t>
  </si>
  <si>
    <t>10</t>
  </si>
  <si>
    <t>{"Kind":"P","Identifier":"BAT\\mass_margin\\\\","Computed":"-","Manual":"10","Reference":"-","Switch":"MANUAL","Path":"BAT\\mass_margin\\\\","Actual Value":"","Scale":"%","Parameter Type":"mass_margin","State":"","Option":"","Owner":"PWR","Grouping":"","Parameter Type Categories":"","Unique Id":"9903b00b-1a9b-479b-a56e-59046ede9d17","ClassKind":"ParameterValueSet","Previous Formula":"'-","Previous Actual Value":"'10"}</t>
  </si>
  <si>
    <t>BAT\P\LEM\</t>
  </si>
  <si>
    <t>LEM</t>
  </si>
  <si>
    <t>db738cd0-39ee-410f-bb06-771b1579896d</t>
  </si>
  <si>
    <t>{"Kind":"P","Identifier":"BAT\\P\\LEM\\","Computed":"-","Manual":"-","Reference":"-","Switch":"MANUAL","Path":"BAT\\P\\LEM\\","Actual Value":"","Scale":"W","Parameter Type":"P","State":"LEM","Option":"","Owner":"PWR","Grouping":"","Parameter Type Categories":"","Unique Id":"db738cd0-39ee-410f-bb06-771b1579896d","ClassKind":"ParameterValueSet","Previous Formula":"'-","Previous Actual Value":"'-"}</t>
  </si>
  <si>
    <t>BAT\P\CRM\</t>
  </si>
  <si>
    <t>CRM</t>
  </si>
  <si>
    <t>697d9187-5ec4-4bb3-8cb1-6744f1e612ae</t>
  </si>
  <si>
    <t>{"Kind":"P","Identifier":"BAT\\P\\CRM\\","Computed":"-","Manual":"-","Reference":"-","Switch":"MANUAL","Path":"BAT\\P\\CRM\\","Actual Value":"","Scale":"W","Parameter Type":"P","State":"CRM","Option":"","Owner":"PWR","Grouping":"","Parameter Type Categories":"","Unique Id":"697d9187-5ec4-4bb3-8cb1-6744f1e612ae","ClassKind":"ParameterValueSet","Previous Formula":"'-","Previous Actual Value":"'-"}</t>
  </si>
  <si>
    <t>BAT\P\CCM\</t>
  </si>
  <si>
    <t>CCM</t>
  </si>
  <si>
    <t>dcace405-8228-4da7-951e-715d378ca3ed</t>
  </si>
  <si>
    <t>{"Kind":"P","Identifier":"BAT\\P\\CCM\\","Computed":"-","Manual":"-","Reference":"-","Switch":"MANUAL","Path":"BAT\\P\\CCM\\","Actual Value":"","Scale":"W","Parameter Type":"P","State":"CCM","Option":"","Owner":"PWR","Grouping":"","Parameter Type Categories":"","Unique Id":"dcace405-8228-4da7-951e-715d378ca3ed","ClassKind":"ParameterValueSet","Previous Formula":"'-","Previous Actual Value":"'-"}</t>
  </si>
  <si>
    <t>BAT\P\NVM\</t>
  </si>
  <si>
    <t>NVM</t>
  </si>
  <si>
    <t>f383d059-c31d-42fa-aa2f-dcd744231514</t>
  </si>
  <si>
    <t>{"Kind":"P","Identifier":"BAT\\P\\NVM\\","Computed":"-","Manual":"-","Reference":"-","Switch":"MANUAL","Path":"BAT\\P\\NVM\\","Actual Value":"","Scale":"W","Parameter Type":"P","State":"NVM","Option":"","Owner":"PWR","Grouping":"","Parameter Type Categories":"","Unique Id":"f383d059-c31d-42fa-aa2f-dcd744231514","ClassKind":"ParameterValueSet","Previous Formula":"'-","Previous Actual Value":"'-"}</t>
  </si>
  <si>
    <t>BAT\P\MAM\</t>
  </si>
  <si>
    <t>MAM</t>
  </si>
  <si>
    <t>a3d125ab-bfbf-4e21-988b-96be822d35da</t>
  </si>
  <si>
    <t>{"Kind":"P","Identifier":"BAT\\P\\MAM\\","Computed":"-","Manual":"-","Reference":"-","Switch":"MANUAL","Path":"BAT\\P\\MAM\\","Actual Value":"","Scale":"W","Parameter Type":"P","State":"MAM","Option":"","Owner":"PWR","Grouping":"","Parameter Type Categories":"","Unique Id":"a3d125ab-bfbf-4e21-988b-96be822d35da","ClassKind":"ParameterValueSet","Previous Formula":"'-","Previous Actual Value":"'-"}</t>
  </si>
  <si>
    <t>BAT\P\RSM\</t>
  </si>
  <si>
    <t>RSM</t>
  </si>
  <si>
    <t>11193896-a5f1-4fb0-90fa-91089f6708a7</t>
  </si>
  <si>
    <t>{"Kind":"P","Identifier":"BAT\\P\\RSM\\","Computed":"-","Manual":"-","Reference":"-","Switch":"MANUAL","Path":"BAT\\P\\RSM\\","Actual Value":"","Scale":"W","Parameter Type":"P","State":"RSM","Option":"","Owner":"PWR","Grouping":"","Parameter Type Categories":"","Unique Id":"11193896-a5f1-4fb0-90fa-91089f6708a7","ClassKind":"ParameterValueSet","Previous Formula":"'-","Previous Actual Value":"'-"}</t>
  </si>
  <si>
    <t>BAT\P\ISM\</t>
  </si>
  <si>
    <t>ISM</t>
  </si>
  <si>
    <t>b37d6b84-df78-4d08-9f4a-e94226358cfb</t>
  </si>
  <si>
    <t>{"Kind":"P","Identifier":"BAT\\P\\ISM\\","Computed":"-","Manual":"-","Reference":"-","Switch":"MANUAL","Path":"BAT\\P\\ISM\\","Actual Value":"","Scale":"W","Parameter Type":"P","State":"ISM","Option":"","Owner":"PWR","Grouping":"","Parameter Type Categories":"","Unique Id":"b37d6b84-df78-4d08-9f4a-e94226358cfb","ClassKind":"ParameterValueSet","Previous Formula":"'-","Previous Actual Value":"'-"}</t>
  </si>
  <si>
    <t>BAT\P\SCM\</t>
  </si>
  <si>
    <t>SCM</t>
  </si>
  <si>
    <t>8a56b336-953c-46a4-aed9-76caca64b49e</t>
  </si>
  <si>
    <t>{"Kind":"P","Identifier":"BAT\\P\\SCM\\","Computed":"-","Manual":"-","Reference":"-","Switch":"MANUAL","Path":"BAT\\P\\SCM\\","Actual Value":"","Scale":"W","Parameter Type":"P","State":"SCM","Option":"","Owner":"PWR","Grouping":"","Parameter Type Categories":"","Unique Id":"8a56b336-953c-46a4-aed9-76caca64b49e","ClassKind":"ParameterValueSet","Previous Formula":"'-","Previous Actual Value":"'-"}</t>
  </si>
  <si>
    <t>BAT\P\ECM\</t>
  </si>
  <si>
    <t>ECM</t>
  </si>
  <si>
    <t>c971a746-4cf4-4742-9b33-dab922ca26f4</t>
  </si>
  <si>
    <t>{"Kind":"P","Identifier":"BAT\\P\\ECM\\","Computed":"-","Manual":"-","Reference":"-","Switch":"MANUAL","Path":"BAT\\P\\ECM\\","Actual Value":"","Scale":"W","Parameter Type":"P","State":"ECM","Option":"","Owner":"PWR","Grouping":"","Parameter Type Categories":"","Unique Id":"c971a746-4cf4-4742-9b33-dab922ca26f4","ClassKind":"ParameterValueSet","Previous Formula":"'-","Previous Actual Value":"'-"}</t>
  </si>
  <si>
    <t>BAT\P\SAM\</t>
  </si>
  <si>
    <t>SAM</t>
  </si>
  <si>
    <t>ea243740-0036-4ad9-933a-918901efb393</t>
  </si>
  <si>
    <t>{"Kind":"P","Identifier":"BAT\\P\\SAM\\","Computed":"-","Manual":"-","Reference":"-","Switch":"MANUAL","Path":"BAT\\P\\SAM\\","Actual Value":"","Scale":"W","Parameter Type":"P","State":"SAM","Option":"","Owner":"PWR","Grouping":"","Parameter Type Categories":"","Unique Id":"ea243740-0036-4ad9-933a-918901efb393","ClassKind":"ParameterValueSet","Previous Formula":"'-","Previous Actual Value":"'-"}</t>
  </si>
  <si>
    <t>BAT\P\SBM\</t>
  </si>
  <si>
    <t>SBM</t>
  </si>
  <si>
    <t>97b82ec2-c12c-4c7e-8a53-407399e28d8e</t>
  </si>
  <si>
    <t>{"Kind":"P","Identifier":"BAT\\P\\SBM\\","Computed":"-","Manual":"-","Reference":"-","Switch":"MANUAL","Path":"BAT\\P\\SBM\\","Actual Value":"","Scale":"W","Parameter Type":"P","State":"SBM","Option":"","Owner":"PWR","Grouping":"","Parameter Type Categories":"","Unique Id":"97b82ec2-c12c-4c7e-8a53-407399e28d8e","ClassKind":"ParameterValueSet","Previous Formula":"'-","Previous Actual Value":"'-"}</t>
  </si>
  <si>
    <t>BAT\redundancy.scheme\\</t>
  </si>
  <si>
    <t>redundancy.red_scheme</t>
  </si>
  <si>
    <t>861daefb-7bbf-409e-bcc9-29d1e6480487:0</t>
  </si>
  <si>
    <t>{"Kind":"P","Identifier":"BAT\\redundancy.scheme\\\\","Computed":"-","Manual":"-","Reference":"-","Switch":"MANUAL","Path":"BAT\\redundancy.scheme\\\\","Actual Value":"","Scale":"","Parameter Type":"redundancy.red_scheme","State":"","Option":"","Owner":"PWR","Grouping":"","Parameter Type Categories":"","Unique Id":"861daefb-7bbf-409e-bcc9-29d1e6480487:0","ClassKind":"ParameterValueSet","Previous Formula":"'-","Previous Actual Value":"'-"}</t>
  </si>
  <si>
    <t>BAT\redundancy.type\\</t>
  </si>
  <si>
    <t>redundancy.red_type</t>
  </si>
  <si>
    <t>861daefb-7bbf-409e-bcc9-29d1e6480487:1</t>
  </si>
  <si>
    <t>{"Kind":"P","Identifier":"BAT\\redundancy.type\\\\","Computed":"-","Manual":"-","Reference":"-","Switch":"OFFSET:1","Path":"BAT\\redundancy.type\\\\","Actual Value":"","Scale":"","Parameter Type":"redundancy.red_type","State":"","Option":"","Owner":"PWR","Grouping":"","Parameter Type Categories":"","Unique Id":"861daefb-7bbf-409e-bcc9-29d1e6480487:1","ClassKind":"ParameterValueSet","Previous Formula":"'-","Previous Actual Value":"'-"}</t>
  </si>
  <si>
    <t>BAT\redundancy.k\\</t>
  </si>
  <si>
    <t>redundancy.k_out_of_n_items</t>
  </si>
  <si>
    <t>861daefb-7bbf-409e-bcc9-29d1e6480487:2</t>
  </si>
  <si>
    <t>{"Kind":"P","Identifier":"BAT\\redundancy.k\\\\","Computed":"-","Manual":"-","Reference":"-","Switch":"OFFSET:2","Path":"BAT\\redundancy.k\\\\","Actual Value":"","Scale":"-","Parameter Type":"redundancy.k_out_of_n_items","State":"","Option":"","Owner":"PWR","Grouping":"","Parameter Type Categories":"","Unique Id":"861daefb-7bbf-409e-bcc9-29d1e6480487:2","ClassKind":"ParameterValueSet","Previous Formula":"'-","Previous Actual Value":"'-"}</t>
  </si>
  <si>
    <t>BAT\redundancy.n\\</t>
  </si>
  <si>
    <t>redundancy.n_items</t>
  </si>
  <si>
    <t>861daefb-7bbf-409e-bcc9-29d1e6480487:3</t>
  </si>
  <si>
    <t>{"Kind":"P","Identifier":"BAT\\redundancy.n\\\\","Computed":"-","Manual":"-","Reference":"-","Switch":"OFFSET:3","Path":"BAT\\redundancy.n\\\\","Actual Value":"","Scale":"-","Parameter Type":"redundancy.n_items","State":"","Option":"","Owner":"PWR","Grouping":"","Parameter Type Categories":"","Unique Id":"861daefb-7bbf-409e-bcc9-29d1e6480487:3","ClassKind":"ParameterValueSet","Previous Formula":"'-","Previous Actual Value":"'-"}</t>
  </si>
  <si>
    <t>BAT\Temp_oper_max\\</t>
  </si>
  <si>
    <t>Temp_oper_max</t>
  </si>
  <si>
    <t>a7825ba2-a0a4-4b74-a454-279fdc63cb16</t>
  </si>
  <si>
    <t>30</t>
  </si>
  <si>
    <t>{"Kind":"P","Identifier":"BAT\\Temp_oper_max\\\\","Computed":"-","Manual":"30","Reference":"-","Switch":"MANUAL","Path":"BAT\\Temp_oper_max\\\\","Actual Value":"","Scale":"°C","Parameter Type":"Temp_oper_max","State":"","Option":"","Owner":"PWR","Grouping":"","Parameter Type Categories":"","Unique Id":"a7825ba2-a0a4-4b74-a454-279fdc63cb16","ClassKind":"ParameterValueSet","Previous Formula":"'-","Previous Actual Value":"'30"}</t>
  </si>
  <si>
    <t>BAT\Temp_oper_min\\</t>
  </si>
  <si>
    <t>Temp_oper_min</t>
  </si>
  <si>
    <t>fd845643-34d4-465a-8170-95c1fe8cf1c9</t>
  </si>
  <si>
    <t>{"Kind":"P","Identifier":"BAT\\Temp_oper_min\\\\","Computed":"-","Manual":"10","Reference":"-","Switch":"MANUAL","Path":"BAT\\Temp_oper_min\\\\","Actual Value":"","Scale":"°C","Parameter Type":"Temp_oper_min","State":"","Option":"","Owner":"PWR","Grouping":"","Parameter Type Categories":"","Unique Id":"fd845643-34d4-465a-8170-95c1fe8cf1c9","ClassKind":"ParameterValueSet","Previous Formula":"'-","Previous Actual Value":"'10"}</t>
  </si>
  <si>
    <t>BAT\TRL\\</t>
  </si>
  <si>
    <t>7b1135f9-578a-4c96-8073-4960ba0d35e1</t>
  </si>
  <si>
    <t>{"Kind":"P","Identifier":"BAT\\TRL\\\\","Computed":"-","Manual":"-","Reference":"-","Switch":"MANUAL","Path":"BAT\\TRL\\\\","Actual Value":"","Scale":"","Parameter Type":"TRL","State":"","Option":"","Owner":"PWR","Grouping":"","Parameter Type Categories":"","Unique Id":"7b1135f9-578a-4c96-8073-4960ba0d35e1","ClassKind":"ParameterValueSet","Previous Formula":"'-","Previous Actual Value":"'-"}</t>
  </si>
  <si>
    <t>BAT\Vol\\</t>
  </si>
  <si>
    <t>m³</t>
  </si>
  <si>
    <t>Vol</t>
  </si>
  <si>
    <t>262ce098-42f5-4c27-b9d0-9c847a501e8e</t>
  </si>
  <si>
    <t>0.011</t>
  </si>
  <si>
    <t>{"Kind":"P","Identifier":"BAT\\Vol\\\\","Computed":"-","Manual":"0.011","Reference":"-","Switch":"MANUAL","Path":"BAT\\Vol\\\\","Actual Value":"","Scale":"m³","Parameter Type":"Vol","State":"","Option":"","Owner":"PWR","Grouping":"","Parameter Type Categories":"","Unique Id":"262ce098-42f5-4c27-b9d0-9c847a501e8e","ClassKind":"ParameterValueSet","Previous Formula":"'-","Previous Actual Value":"'0.011"}</t>
  </si>
  <si>
    <t>BAT\diam\\</t>
  </si>
  <si>
    <t>mm</t>
  </si>
  <si>
    <t>diam</t>
  </si>
  <si>
    <t>c87faf9c-0ca3-4ab2-b923-107af9565d7c</t>
  </si>
  <si>
    <t>{"Kind":"P","Identifier":"BAT\\diam\\\\","Computed":"-","Manual":"-","Reference":"-","Switch":"MANUAL","Path":"BAT\\diam\\\\","Actual Value":"","Scale":"mm","Parameter Type":"diam","State":"","Option":"","Owner":"PWR","Grouping":"Dimensions","Parameter Type Categories":"","Unique Id":"c87faf9c-0ca3-4ab2-b923-107af9565d7c","ClassKind":"ParameterValueSet","Previous Formula":"'-","Previous Actual Value":"'-"}</t>
  </si>
  <si>
    <t>BAT\height\\</t>
  </si>
  <si>
    <t>height</t>
  </si>
  <si>
    <t>de171817-4c59-43f9-87e8-80268e9556a4</t>
  </si>
  <si>
    <t>{"Kind":"P","Identifier":"BAT\\height\\\\","Computed":"-","Manual":"-","Reference":"-","Switch":"MANUAL","Path":"BAT\\height\\\\","Actual Value":"","Scale":"mm","Parameter Type":"height","State":"","Option":"","Owner":"PWR","Grouping":"Dimensions","Parameter Type Categories":"","Unique Id":"de171817-4c59-43f9-87e8-80268e9556a4","ClassKind":"ParameterValueSet","Previous Formula":"'-","Previous Actual Value":"'-"}</t>
  </si>
  <si>
    <t>BAT\len\\</t>
  </si>
  <si>
    <t>len</t>
  </si>
  <si>
    <t>6bd43eee-7db7-4940-a376-b421ffc1963c</t>
  </si>
  <si>
    <t>{"Kind":"P","Identifier":"BAT\\len\\\\","Computed":"-","Manual":"-","Reference":"-","Switch":"MANUAL","Path":"BAT\\len\\\\","Actual Value":"","Scale":"mm","Parameter Type":"len","State":"","Option":"","Owner":"PWR","Grouping":"Dimensions","Parameter Type Categories":"","Unique Id":"6bd43eee-7db7-4940-a376-b421ffc1963c","ClassKind":"ParameterValueSet","Previous Formula":"'-","Previous Actual Value":"'-"}</t>
  </si>
  <si>
    <t>BAT\wid\\</t>
  </si>
  <si>
    <t>eebd312f-a51b-44ba-ac66-4d6d00d1d51b</t>
  </si>
  <si>
    <t>{"Kind":"P","Identifier":"BAT\\wid\\\\","Computed":"-","Manual":"-","Reference":"-","Switch":"MANUAL","Path":"BAT\\wid\\\\","Actual Value":"","Scale":"mm","Parameter Type":"wid","State":"","Option":"","Owner":"PWR","Grouping":"Dimensions","Parameter Type Categories":"","Unique Id":"eebd312f-a51b-44ba-ac66-4d6d00d1d51b","ClassKind":"ParameterValueSet","Previous Formula":"'-","Previous Actual Value":"'-"}</t>
  </si>
  <si>
    <t>BCell\assump\\</t>
  </si>
  <si>
    <t>d38e2b87-252e-4f50-842a-d66a9f6fe8da</t>
  </si>
  <si>
    <t>{"Kind":"P","Identifier":"BCell\\assump\\\\","Computed":"-","Manual":"-","Reference":"-","Switch":"MANUAL","Path":"BCell\\assump\\\\","Actual Value":"","Scale":"","Parameter Type":"assump","State":"","Option":"","Owner":"PWR","Grouping":"","Parameter Type Categories":"","Unique Id":"d38e2b87-252e-4f50-842a-d66a9f6fe8da","ClassKind":"ParameterValueSet","Previous Formula":"'-","Previous Actual Value":"'-"}</t>
  </si>
  <si>
    <t>BCell\m\\</t>
  </si>
  <si>
    <t>82dde07b-795d-4cd7-ab2b-5bb718c743b8</t>
  </si>
  <si>
    <t>0</t>
  </si>
  <si>
    <t>{"Kind":"P","Identifier":"BCell\\m\\\\","Computed":"-","Manual":"0","Reference":"0.15","Switch":"MANUAL","Path":"BCell\\m\\\\","Actual Value":"","Scale":"kg","Parameter Type":"m","State":"","Option":"","Owner":"PWR","Grouping":"","Parameter Type Categories":"","Unique Id":"82dde07b-795d-4cd7-ab2b-5bb718c743b8","ClassKind":"ParameterValueSet","Previous Formula":"'-","Previous Actual Value":"'0"}</t>
  </si>
  <si>
    <t>BCell\mass_margin\\</t>
  </si>
  <si>
    <t>66da5bbb-7f4c-4e0c-b4df-7dd6a9fac3f6</t>
  </si>
  <si>
    <t>5</t>
  </si>
  <si>
    <t>{"Kind":"P","Identifier":"BCell\\mass_margin\\\\","Computed":"-","Manual":"5","Reference":"-","Switch":"MANUAL","Path":"BCell\\mass_margin\\\\","Actual Value":"","Scale":"%","Parameter Type":"mass_margin","State":"","Option":"","Owner":"PWR","Grouping":"","Parameter Type Categories":"","Unique Id":"66da5bbb-7f4c-4e0c-b4df-7dd6a9fac3f6","ClassKind":"ParameterValueSet","Previous Formula":"'-","Previous Actual Value":"'5"}</t>
  </si>
  <si>
    <t>BCell\P\LEM\</t>
  </si>
  <si>
    <t>388b3f19-86e4-4f3b-be69-49b797a548c2</t>
  </si>
  <si>
    <t>{"Kind":"P","Identifier":"BCell\\P\\LEM\\","Computed":"-","Manual":"-","Reference":"-","Switch":"MANUAL","Path":"BCell\\P\\LEM\\","Actual Value":"","Scale":"W","Parameter Type":"P","State":"LEM","Option":"","Owner":"PWR","Grouping":"","Parameter Type Categories":"","Unique Id":"388b3f19-86e4-4f3b-be69-49b797a548c2","ClassKind":"ParameterValueSet","Previous Formula":"'-","Previous Actual Value":"'-"}</t>
  </si>
  <si>
    <t>BCell\P\CRM\</t>
  </si>
  <si>
    <t>711662c8-c221-4d51-bb05-0c613e683730</t>
  </si>
  <si>
    <t>{"Kind":"P","Identifier":"BCell\\P\\CRM\\","Computed":"-","Manual":"-","Reference":"-","Switch":"MANUAL","Path":"BCell\\P\\CRM\\","Actual Value":"","Scale":"W","Parameter Type":"P","State":"CRM","Option":"","Owner":"PWR","Grouping":"","Parameter Type Categories":"","Unique Id":"711662c8-c221-4d51-bb05-0c613e683730","ClassKind":"ParameterValueSet","Previous Formula":"'-","Previous Actual Value":"'-"}</t>
  </si>
  <si>
    <t>BCell\P\CCM\</t>
  </si>
  <si>
    <t>61a4e6a0-9636-47ce-8020-13550b59cdba</t>
  </si>
  <si>
    <t>{"Kind":"P","Identifier":"BCell\\P\\CCM\\","Computed":"-","Manual":"-","Reference":"-","Switch":"MANUAL","Path":"BCell\\P\\CCM\\","Actual Value":"","Scale":"W","Parameter Type":"P","State":"CCM","Option":"","Owner":"PWR","Grouping":"","Parameter Type Categories":"","Unique Id":"61a4e6a0-9636-47ce-8020-13550b59cdba","ClassKind":"ParameterValueSet","Previous Formula":"'-","Previous Actual Value":"'-"}</t>
  </si>
  <si>
    <t>BCell\P\NVM\</t>
  </si>
  <si>
    <t>b4c765ba-0e5b-4ad7-a5a9-12c3ca7ddd23</t>
  </si>
  <si>
    <t>{"Kind":"P","Identifier":"BCell\\P\\NVM\\","Computed":"-","Manual":"-","Reference":"-","Switch":"MANUAL","Path":"BCell\\P\\NVM\\","Actual Value":"","Scale":"W","Parameter Type":"P","State":"NVM","Option":"","Owner":"PWR","Grouping":"","Parameter Type Categories":"","Unique Id":"b4c765ba-0e5b-4ad7-a5a9-12c3ca7ddd23","ClassKind":"ParameterValueSet","Previous Formula":"'-","Previous Actual Value":"'-"}</t>
  </si>
  <si>
    <t>BCell\P\MAM\</t>
  </si>
  <si>
    <t>68972118-9de0-4155-8dc5-9b33c9ef92a2</t>
  </si>
  <si>
    <t>{"Kind":"P","Identifier":"BCell\\P\\MAM\\","Computed":"-","Manual":"-","Reference":"-","Switch":"MANUAL","Path":"BCell\\P\\MAM\\","Actual Value":"","Scale":"W","Parameter Type":"P","State":"MAM","Option":"","Owner":"PWR","Grouping":"","Parameter Type Categories":"","Unique Id":"68972118-9de0-4155-8dc5-9b33c9ef92a2","ClassKind":"ParameterValueSet","Previous Formula":"'-","Previous Actual Value":"'-"}</t>
  </si>
  <si>
    <t>BCell\P\RSM\</t>
  </si>
  <si>
    <t>05d9b525-505a-49a9-bc85-cc0a8e98acda</t>
  </si>
  <si>
    <t>{"Kind":"P","Identifier":"BCell\\P\\RSM\\","Computed":"-","Manual":"-","Reference":"-","Switch":"MANUAL","Path":"BCell\\P\\RSM\\","Actual Value":"","Scale":"W","Parameter Type":"P","State":"RSM","Option":"","Owner":"PWR","Grouping":"","Parameter Type Categories":"","Unique Id":"05d9b525-505a-49a9-bc85-cc0a8e98acda","ClassKind":"ParameterValueSet","Previous Formula":"'-","Previous Actual Value":"'-"}</t>
  </si>
  <si>
    <t>BCell\P\ISM\</t>
  </si>
  <si>
    <t>66bd2e92-e464-4662-9b0c-68bb3d7ad7f5</t>
  </si>
  <si>
    <t>{"Kind":"P","Identifier":"BCell\\P\\ISM\\","Computed":"-","Manual":"-","Reference":"-","Switch":"MANUAL","Path":"BCell\\P\\ISM\\","Actual Value":"","Scale":"W","Parameter Type":"P","State":"ISM","Option":"","Owner":"PWR","Grouping":"","Parameter Type Categories":"","Unique Id":"66bd2e92-e464-4662-9b0c-68bb3d7ad7f5","ClassKind":"ParameterValueSet","Previous Formula":"'-","Previous Actual Value":"'-"}</t>
  </si>
  <si>
    <t>BCell\P\SCM\</t>
  </si>
  <si>
    <t>fd79b7fb-b99d-4265-b105-d18e923e9930</t>
  </si>
  <si>
    <t>{"Kind":"P","Identifier":"BCell\\P\\SCM\\","Computed":"-","Manual":"-","Reference":"-","Switch":"MANUAL","Path":"BCell\\P\\SCM\\","Actual Value":"","Scale":"W","Parameter Type":"P","State":"SCM","Option":"","Owner":"PWR","Grouping":"","Parameter Type Categories":"","Unique Id":"fd79b7fb-b99d-4265-b105-d18e923e9930","ClassKind":"ParameterValueSet","Previous Formula":"'-","Previous Actual Value":"'-"}</t>
  </si>
  <si>
    <t>BCell\P\ECM\</t>
  </si>
  <si>
    <t>18cdcb00-23c2-48a7-8cc4-b0bc6f96617d</t>
  </si>
  <si>
    <t>{"Kind":"P","Identifier":"BCell\\P\\ECM\\","Computed":"-","Manual":"-","Reference":"-","Switch":"MANUAL","Path":"BCell\\P\\ECM\\","Actual Value":"","Scale":"W","Parameter Type":"P","State":"ECM","Option":"","Owner":"PWR","Grouping":"","Parameter Type Categories":"","Unique Id":"18cdcb00-23c2-48a7-8cc4-b0bc6f96617d","ClassKind":"ParameterValueSet","Previous Formula":"'-","Previous Actual Value":"'-"}</t>
  </si>
  <si>
    <t>BCell\P\SAM\</t>
  </si>
  <si>
    <t>1e925d9d-2a23-428e-a75e-d2ea55d6375f</t>
  </si>
  <si>
    <t>{"Kind":"P","Identifier":"BCell\\P\\SAM\\","Computed":"-","Manual":"-","Reference":"-","Switch":"MANUAL","Path":"BCell\\P\\SAM\\","Actual Value":"","Scale":"W","Parameter Type":"P","State":"SAM","Option":"","Owner":"PWR","Grouping":"","Parameter Type Categories":"","Unique Id":"1e925d9d-2a23-428e-a75e-d2ea55d6375f","ClassKind":"ParameterValueSet","Previous Formula":"'-","Previous Actual Value":"'-"}</t>
  </si>
  <si>
    <t>BCell\P\SBM\</t>
  </si>
  <si>
    <t>41ee5096-90c1-4c3e-b6ea-45ff96f7abed</t>
  </si>
  <si>
    <t>{"Kind":"P","Identifier":"BCell\\P\\SBM\\","Computed":"-","Manual":"-","Reference":"-","Switch":"MANUAL","Path":"BCell\\P\\SBM\\","Actual Value":"","Scale":"W","Parameter Type":"P","State":"SBM","Option":"","Owner":"PWR","Grouping":"","Parameter Type Categories":"","Unique Id":"41ee5096-90c1-4c3e-b6ea-45ff96f7abed","ClassKind":"ParameterValueSet","Previous Formula":"'-","Previous Actual Value":"'-"}</t>
  </si>
  <si>
    <t>BCell\redundancy.scheme\\</t>
  </si>
  <si>
    <t>6344889f-802f-4f6f-98d0-9e99aaf16385:0</t>
  </si>
  <si>
    <t>{"Kind":"P","Identifier":"BCell\\redundancy.scheme\\\\","Computed":"-","Manual":"-","Reference":"-","Switch":"MANUAL","Path":"BCell\\redundancy.scheme\\\\","Actual Value":"","Scale":"","Parameter Type":"redundancy.red_scheme","State":"","Option":"","Owner":"PWR","Grouping":"","Parameter Type Categories":"","Unique Id":"6344889f-802f-4f6f-98d0-9e99aaf16385:0","ClassKind":"ParameterValueSet","Previous Formula":"'-","Previous Actual Value":"'-"}</t>
  </si>
  <si>
    <t>BCell\redundancy.type\\</t>
  </si>
  <si>
    <t>6344889f-802f-4f6f-98d0-9e99aaf16385:1</t>
  </si>
  <si>
    <t>{"Kind":"P","Identifier":"BCell\\redundancy.type\\\\","Computed":"-","Manual":"-","Reference":"-","Switch":"OFFSET:1","Path":"BCell\\redundancy.type\\\\","Actual Value":"","Scale":"","Parameter Type":"redundancy.red_type","State":"","Option":"","Owner":"PWR","Grouping":"","Parameter Type Categories":"","Unique Id":"6344889f-802f-4f6f-98d0-9e99aaf16385:1","ClassKind":"ParameterValueSet","Previous Formula":"'-","Previous Actual Value":"'-"}</t>
  </si>
  <si>
    <t>BCell\redundancy.k\\</t>
  </si>
  <si>
    <t>6344889f-802f-4f6f-98d0-9e99aaf16385:2</t>
  </si>
  <si>
    <t>{"Kind":"P","Identifier":"BCell\\redundancy.k\\\\","Computed":"-","Manual":"-","Reference":"-","Switch":"OFFSET:2","Path":"BCell\\redundancy.k\\\\","Actual Value":"","Scale":"-","Parameter Type":"redundancy.k_out_of_n_items","State":"","Option":"","Owner":"PWR","Grouping":"","Parameter Type Categories":"","Unique Id":"6344889f-802f-4f6f-98d0-9e99aaf16385:2","ClassKind":"ParameterValueSet","Previous Formula":"'-","Previous Actual Value":"'-"}</t>
  </si>
  <si>
    <t>BCell\redundancy.n\\</t>
  </si>
  <si>
    <t>6344889f-802f-4f6f-98d0-9e99aaf16385:3</t>
  </si>
  <si>
    <t>{"Kind":"P","Identifier":"BCell\\redundancy.n\\\\","Computed":"-","Manual":"-","Reference":"-","Switch":"OFFSET:3","Path":"BCell\\redundancy.n\\\\","Actual Value":"","Scale":"-","Parameter Type":"redundancy.n_items","State":"","Option":"","Owner":"PWR","Grouping":"","Parameter Type Categories":"","Unique Id":"6344889f-802f-4f6f-98d0-9e99aaf16385:3","ClassKind":"ParameterValueSet","Previous Formula":"'-","Previous Actual Value":"'-"}</t>
  </si>
  <si>
    <t>BCell\Temp_oper_max\\</t>
  </si>
  <si>
    <t>0ea0c513-c5db-446e-9ee4-6a790546b7cd</t>
  </si>
  <si>
    <t>{"Kind":"P","Identifier":"BCell\\Temp_oper_max\\\\","Computed":"-","Manual":"-","Reference":"30","Switch":"MANUAL","Path":"BCell\\Temp_oper_max\\\\","Actual Value":"","Scale":"°C","Parameter Type":"Temp_oper_max","State":"","Option":"","Owner":"PWR","Grouping":"","Parameter Type Categories":"","Unique Id":"0ea0c513-c5db-446e-9ee4-6a790546b7cd","ClassKind":"ParameterValueSet","Previous Formula":"'-","Previous Actual Value":"'-"}</t>
  </si>
  <si>
    <t>BCell\Temp_oper_min\\</t>
  </si>
  <si>
    <t>a5143751-92b8-4e89-8a6b-c5d9033dbcef</t>
  </si>
  <si>
    <t>{"Kind":"P","Identifier":"BCell\\Temp_oper_min\\\\","Computed":"-","Manual":"-","Reference":"10","Switch":"MANUAL","Path":"BCell\\Temp_oper_min\\\\","Actual Value":"","Scale":"°C","Parameter Type":"Temp_oper_min","State":"","Option":"","Owner":"PWR","Grouping":"","Parameter Type Categories":"","Unique Id":"a5143751-92b8-4e89-8a6b-c5d9033dbcef","ClassKind":"ParameterValueSet","Previous Formula":"'-","Previous Actual Value":"'-"}</t>
  </si>
  <si>
    <t>BCell\TRL\\</t>
  </si>
  <si>
    <t>e750bd60-22da-4224-ac26-320a67452a25</t>
  </si>
  <si>
    <t>{"Kind":"P","Identifier":"BCell\\TRL\\\\","Computed":"-","Manual":"-","Reference":"-","Switch":"MANUAL","Path":"BCell\\TRL\\\\","Actual Value":"","Scale":"","Parameter Type":"TRL","State":"","Option":"","Owner":"PWR","Grouping":"","Parameter Type Categories":"","Unique Id":"e750bd60-22da-4224-ac26-320a67452a25","ClassKind":"ParameterValueSet","Previous Formula":"'-","Previous Actual Value":"'-"}</t>
  </si>
  <si>
    <t>BCell\diam\\</t>
  </si>
  <si>
    <t>ee39fe48-b1d5-4c1e-a62d-1fe134462e1d</t>
  </si>
  <si>
    <t>{"Kind":"P","Identifier":"BCell\\diam\\\\","Computed":"-","Manual":"-","Reference":"-","Switch":"MANUAL","Path":"BCell\\diam\\\\","Actual Value":"","Scale":"mm","Parameter Type":"diam","State":"","Option":"","Owner":"PWR","Grouping":"Dimensions","Parameter Type Categories":"","Unique Id":"ee39fe48-b1d5-4c1e-a62d-1fe134462e1d","ClassKind":"ParameterValueSet","Previous Formula":"'-","Previous Actual Value":"'-"}</t>
  </si>
  <si>
    <t>BCell\height\\</t>
  </si>
  <si>
    <t>62c84410-9f7e-4c0a-a1a1-3a55a02a3b89</t>
  </si>
  <si>
    <t>{"Kind":"P","Identifier":"BCell\\height\\\\","Computed":"-","Manual":"-","Reference":"62.5","Switch":"MANUAL","Path":"BCell\\height\\\\","Actual Value":"","Scale":"mm","Parameter Type":"height","State":"","Option":"","Owner":"PWR","Grouping":"Dimensions","Parameter Type Categories":"","Unique Id":"62c84410-9f7e-4c0a-a1a1-3a55a02a3b89","ClassKind":"ParameterValueSet","Previous Formula":"'-","Previous Actual Value":"'-"}</t>
  </si>
  <si>
    <t>BCell\len\\</t>
  </si>
  <si>
    <t>e7bad53c-f120-45af-8de7-452018185309</t>
  </si>
  <si>
    <t>{"Kind":"P","Identifier":"BCell\\len\\\\","Computed":"-","Manual":"-","Reference":"60.1","Switch":"MANUAL","Path":"BCell\\len\\\\","Actual Value":"","Scale":"mm","Parameter Type":"len","State":"","Option":"","Owner":"PWR","Grouping":"Dimensions","Parameter Type Categories":"","Unique Id":"e7bad53c-f120-45af-8de7-452018185309","ClassKind":"ParameterValueSet","Previous Formula":"'-","Previous Actual Value":"'-"}</t>
  </si>
  <si>
    <t>BCell\wid\\</t>
  </si>
  <si>
    <t>307ac71a-9324-4901-b8ff-7fb95bc550a0</t>
  </si>
  <si>
    <t>{"Kind":"P","Identifier":"BCell\\wid\\\\","Computed":"-","Manual":"-","Reference":"19.6","Switch":"MANUAL","Path":"BCell\\wid\\\\","Actual Value":"","Scale":"mm","Parameter Type":"wid","State":"","Option":"","Owner":"PWR","Grouping":"Dimensions","Parameter Type Categories":"","Unique Id":"307ac71a-9324-4901-b8ff-7fb95bc550a0","ClassKind":"ParameterValueSet","Previous Formula":"'-","Previous Actual Value":"'-"}</t>
  </si>
  <si>
    <t>Eq_PWR\assump\\</t>
  </si>
  <si>
    <t>75a00ef3-8d3e-4d27-9ea0-006e826c2b29</t>
  </si>
  <si>
    <t>{"Kind":"P","Identifier":"Eq_PWR\\assump\\\\","Computed":"-","Manual":"-","Reference":"-","Switch":"MANUAL","Path":"Eq_PWR\\assump\\\\","Actual Value":"","Scale":"","Parameter Type":"assump","State":"","Option":"","Owner":"PWR","Grouping":"","Parameter Type Categories":"","Unique Id":"75a00ef3-8d3e-4d27-9ea0-006e826c2b29","ClassKind":"ParameterValueSet","Previous Formula":"'-","Previous Actual Value":"'-"}</t>
  </si>
  <si>
    <t>Eq_PWR\m\\</t>
  </si>
  <si>
    <t>5e98e6f9-9dc1-4f03-9952-bf2084c51daf</t>
  </si>
  <si>
    <t>{"Kind":"P","Identifier":"Eq_PWR\\m\\\\","Computed":"-","Manual":"-","Reference":"-","Switch":"MANUAL","Path":"Eq_PWR\\m\\\\","Actual Value":"","Scale":"kg","Parameter Type":"m","State":"","Option":"","Owner":"PWR","Grouping":"","Parameter Type Categories":"","Unique Id":"5e98e6f9-9dc1-4f03-9952-bf2084c51daf","ClassKind":"ParameterValueSet","Previous Formula":"'-","Previous Actual Value":"'-"}</t>
  </si>
  <si>
    <t>Eq_PWR\mass_margin\\</t>
  </si>
  <si>
    <t>b0380c5c-e6d6-41c0-93bd-b3ffbfdaf1e5</t>
  </si>
  <si>
    <t>{"Kind":"P","Identifier":"Eq_PWR\\mass_margin\\\\","Computed":"-","Manual":"-","Reference":"-","Switch":"MANUAL","Path":"Eq_PWR\\mass_margin\\\\","Actual Value":"","Scale":"%","Parameter Type":"mass_margin","State":"","Option":"","Owner":"PWR","Grouping":"","Parameter Type Categories":"","Unique Id":"b0380c5c-e6d6-41c0-93bd-b3ffbfdaf1e5","ClassKind":"ParameterValueSet","Previous Formula":"'-","Previous Actual Value":"'-"}</t>
  </si>
  <si>
    <t>Eq_PWR\P\LEM\</t>
  </si>
  <si>
    <t>e6afb0e6-abba-4a4e-9c23-0c8309aa9111</t>
  </si>
  <si>
    <t>{"Kind":"P","Identifier":"Eq_PWR\\P\\LEM\\","Computed":"-","Manual":"-","Reference":"-","Switch":"MANUAL","Path":"Eq_PWR\\P\\LEM\\","Actual Value":"","Scale":"W","Parameter Type":"P","State":"LEM","Option":"","Owner":"PWR","Grouping":"","Parameter Type Categories":"","Unique Id":"e6afb0e6-abba-4a4e-9c23-0c8309aa9111","ClassKind":"ParameterValueSet","Previous Formula":"'-","Previous Actual Value":"'-"}</t>
  </si>
  <si>
    <t>Eq_PWR\P\CRM\</t>
  </si>
  <si>
    <t>a3e17b03-c59b-4173-9533-d98b7c1b6d4c</t>
  </si>
  <si>
    <t>{"Kind":"P","Identifier":"Eq_PWR\\P\\CRM\\","Computed":"-","Manual":"-","Reference":"-","Switch":"MANUAL","Path":"Eq_PWR\\P\\CRM\\","Actual Value":"","Scale":"W","Parameter Type":"P","State":"CRM","Option":"","Owner":"PWR","Grouping":"","Parameter Type Categories":"","Unique Id":"a3e17b03-c59b-4173-9533-d98b7c1b6d4c","ClassKind":"ParameterValueSet","Previous Formula":"'-","Previous Actual Value":"'-"}</t>
  </si>
  <si>
    <t>Eq_PWR\P\CCM\</t>
  </si>
  <si>
    <t>ad224b57-7698-4af5-b5fb-d0c97d7d536c</t>
  </si>
  <si>
    <t>{"Kind":"P","Identifier":"Eq_PWR\\P\\CCM\\","Computed":"-","Manual":"-","Reference":"-","Switch":"MANUAL","Path":"Eq_PWR\\P\\CCM\\","Actual Value":"","Scale":"W","Parameter Type":"P","State":"CCM","Option":"","Owner":"PWR","Grouping":"","Parameter Type Categories":"","Unique Id":"ad224b57-7698-4af5-b5fb-d0c97d7d536c","ClassKind":"ParameterValueSet","Previous Formula":"'-","Previous Actual Value":"'-"}</t>
  </si>
  <si>
    <t>Eq_PWR\P\NVM\</t>
  </si>
  <si>
    <t>6656b848-a016-4cb3-9d78-b2b4e8ba9c07</t>
  </si>
  <si>
    <t>{"Kind":"P","Identifier":"Eq_PWR\\P\\NVM\\","Computed":"-","Manual":"-","Reference":"-","Switch":"MANUAL","Path":"Eq_PWR\\P\\NVM\\","Actual Value":"","Scale":"W","Parameter Type":"P","State":"NVM","Option":"","Owner":"PWR","Grouping":"","Parameter Type Categories":"","Unique Id":"6656b848-a016-4cb3-9d78-b2b4e8ba9c07","ClassKind":"ParameterValueSet","Previous Formula":"'-","Previous Actual Value":"'-"}</t>
  </si>
  <si>
    <t>Eq_PWR\P\MAM\</t>
  </si>
  <si>
    <t>0d6d7e58-c473-4d7b-a8f8-695275d8527b</t>
  </si>
  <si>
    <t>{"Kind":"P","Identifier":"Eq_PWR\\P\\MAM\\","Computed":"-","Manual":"-","Reference":"-","Switch":"MANUAL","Path":"Eq_PWR\\P\\MAM\\","Actual Value":"","Scale":"W","Parameter Type":"P","State":"MAM","Option":"","Owner":"PWR","Grouping":"","Parameter Type Categories":"","Unique Id":"0d6d7e58-c473-4d7b-a8f8-695275d8527b","ClassKind":"ParameterValueSet","Previous Formula":"'-","Previous Actual Value":"'-"}</t>
  </si>
  <si>
    <t>Eq_PWR\P\RSM\</t>
  </si>
  <si>
    <t>65240c8f-8837-4ea9-905b-108d23937112</t>
  </si>
  <si>
    <t>{"Kind":"P","Identifier":"Eq_PWR\\P\\RSM\\","Computed":"-","Manual":"-","Reference":"-","Switch":"MANUAL","Path":"Eq_PWR\\P\\RSM\\","Actual Value":"","Scale":"W","Parameter Type":"P","State":"RSM","Option":"","Owner":"PWR","Grouping":"","Parameter Type Categories":"","Unique Id":"65240c8f-8837-4ea9-905b-108d23937112","ClassKind":"ParameterValueSet","Previous Formula":"'-","Previous Actual Value":"'-"}</t>
  </si>
  <si>
    <t>Eq_PWR\P\ISM\</t>
  </si>
  <si>
    <t>dd3c267b-a599-4a38-82f7-a0d47dc66300</t>
  </si>
  <si>
    <t>{"Kind":"P","Identifier":"Eq_PWR\\P\\ISM\\","Computed":"-","Manual":"-","Reference":"-","Switch":"MANUAL","Path":"Eq_PWR\\P\\ISM\\","Actual Value":"","Scale":"W","Parameter Type":"P","State":"ISM","Option":"","Owner":"PWR","Grouping":"","Parameter Type Categories":"","Unique Id":"dd3c267b-a599-4a38-82f7-a0d47dc66300","ClassKind":"ParameterValueSet","Previous Formula":"'-","Previous Actual Value":"'-"}</t>
  </si>
  <si>
    <t>Eq_PWR\P\SCM\</t>
  </si>
  <si>
    <t>9b44ccd5-8bc3-4796-b68a-a3c9f4b2b2c5</t>
  </si>
  <si>
    <t>{"Kind":"P","Identifier":"Eq_PWR\\P\\SCM\\","Computed":"-","Manual":"-","Reference":"-","Switch":"MANUAL","Path":"Eq_PWR\\P\\SCM\\","Actual Value":"","Scale":"W","Parameter Type":"P","State":"SCM","Option":"","Owner":"PWR","Grouping":"","Parameter Type Categories":"","Unique Id":"9b44ccd5-8bc3-4796-b68a-a3c9f4b2b2c5","ClassKind":"ParameterValueSet","Previous Formula":"'-","Previous Actual Value":"'-"}</t>
  </si>
  <si>
    <t>Eq_PWR\P\ECM\</t>
  </si>
  <si>
    <t>53f4aa7e-fd4a-495b-989b-3ad1a57b7f76</t>
  </si>
  <si>
    <t>{"Kind":"P","Identifier":"Eq_PWR\\P\\ECM\\","Computed":"-","Manual":"-","Reference":"-","Switch":"MANUAL","Path":"Eq_PWR\\P\\ECM\\","Actual Value":"","Scale":"W","Parameter Type":"P","State":"ECM","Option":"","Owner":"PWR","Grouping":"","Parameter Type Categories":"","Unique Id":"53f4aa7e-fd4a-495b-989b-3ad1a57b7f76","ClassKind":"ParameterValueSet","Previous Formula":"'-","Previous Actual Value":"'-"}</t>
  </si>
  <si>
    <t>Eq_PWR\P\SAM\</t>
  </si>
  <si>
    <t>72de7559-81a2-4f79-a4b4-f06eaf98c7ba</t>
  </si>
  <si>
    <t>{"Kind":"P","Identifier":"Eq_PWR\\P\\SAM\\","Computed":"-","Manual":"-","Reference":"-","Switch":"MANUAL","Path":"Eq_PWR\\P\\SAM\\","Actual Value":"","Scale":"W","Parameter Type":"P","State":"SAM","Option":"","Owner":"PWR","Grouping":"","Parameter Type Categories":"","Unique Id":"72de7559-81a2-4f79-a4b4-f06eaf98c7ba","ClassKind":"ParameterValueSet","Previous Formula":"'-","Previous Actual Value":"'-"}</t>
  </si>
  <si>
    <t>Eq_PWR\P\SBM\</t>
  </si>
  <si>
    <t>89755515-529b-49dc-af16-9bbca52f26b1</t>
  </si>
  <si>
    <t>{"Kind":"P","Identifier":"Eq_PWR\\P\\SBM\\","Computed":"-","Manual":"-","Reference":"-","Switch":"MANUAL","Path":"Eq_PWR\\P\\SBM\\","Actual Value":"","Scale":"W","Parameter Type":"P","State":"SBM","Option":"","Owner":"PWR","Grouping":"","Parameter Type Categories":"","Unique Id":"89755515-529b-49dc-af16-9bbca52f26b1","ClassKind":"ParameterValueSet","Previous Formula":"'-","Previous Actual Value":"'-"}</t>
  </si>
  <si>
    <t>Eq_PWR\redundancy.scheme\\</t>
  </si>
  <si>
    <t>2ef8188d-1810-446e-b126-3b6a1c3857f4:0</t>
  </si>
  <si>
    <t>{"Kind":"P","Identifier":"Eq_PWR\\redundancy.scheme\\\\","Computed":"-","Manual":"-","Reference":"-","Switch":"MANUAL","Path":"Eq_PWR\\redundancy.scheme\\\\","Actual Value":"","Scale":"","Parameter Type":"redundancy.red_scheme","State":"","Option":"","Owner":"PWR","Grouping":"","Parameter Type Categories":"","Unique Id":"2ef8188d-1810-446e-b126-3b6a1c3857f4:0","ClassKind":"ParameterValueSet","Previous Formula":"'-","Previous Actual Value":"'-"}</t>
  </si>
  <si>
    <t>Eq_PWR\redundancy.type\\</t>
  </si>
  <si>
    <t>2ef8188d-1810-446e-b126-3b6a1c3857f4:1</t>
  </si>
  <si>
    <t>{"Kind":"P","Identifier":"Eq_PWR\\redundancy.type\\\\","Computed":"-","Manual":"-","Reference":"-","Switch":"OFFSET:1","Path":"Eq_PWR\\redundancy.type\\\\","Actual Value":"","Scale":"","Parameter Type":"redundancy.red_type","State":"","Option":"","Owner":"PWR","Grouping":"","Parameter Type Categories":"","Unique Id":"2ef8188d-1810-446e-b126-3b6a1c3857f4:1","ClassKind":"ParameterValueSet","Previous Formula":"'-","Previous Actual Value":"'-"}</t>
  </si>
  <si>
    <t>Eq_PWR\redundancy.k\\</t>
  </si>
  <si>
    <t>2ef8188d-1810-446e-b126-3b6a1c3857f4:2</t>
  </si>
  <si>
    <t>{"Kind":"P","Identifier":"Eq_PWR\\redundancy.k\\\\","Computed":"-","Manual":"-","Reference":"-","Switch":"OFFSET:2","Path":"Eq_PWR\\redundancy.k\\\\","Actual Value":"","Scale":"-","Parameter Type":"redundancy.k_out_of_n_items","State":"","Option":"","Owner":"PWR","Grouping":"","Parameter Type Categories":"","Unique Id":"2ef8188d-1810-446e-b126-3b6a1c3857f4:2","ClassKind":"ParameterValueSet","Previous Formula":"'-","Previous Actual Value":"'-"}</t>
  </si>
  <si>
    <t>Eq_PWR\redundancy.n\\</t>
  </si>
  <si>
    <t>2ef8188d-1810-446e-b126-3b6a1c3857f4:3</t>
  </si>
  <si>
    <t>{"Kind":"P","Identifier":"Eq_PWR\\redundancy.n\\\\","Computed":"-","Manual":"-","Reference":"-","Switch":"OFFSET:3","Path":"Eq_PWR\\redundancy.n\\\\","Actual Value":"","Scale":"-","Parameter Type":"redundancy.n_items","State":"","Option":"","Owner":"PWR","Grouping":"","Parameter Type Categories":"","Unique Id":"2ef8188d-1810-446e-b126-3b6a1c3857f4:3","ClassKind":"ParameterValueSet","Previous Formula":"'-","Previous Actual Value":"'-"}</t>
  </si>
  <si>
    <t>Eq_PWR\Temp_oper_max\\</t>
  </si>
  <si>
    <t>3069bde2-bf3d-41f6-bbbb-65b9a64100f5</t>
  </si>
  <si>
    <t>{"Kind":"P","Identifier":"Eq_PWR\\Temp_oper_max\\\\","Computed":"-","Manual":"-","Reference":"-","Switch":"MANUAL","Path":"Eq_PWR\\Temp_oper_max\\\\","Actual Value":"","Scale":"°C","Parameter Type":"Temp_oper_max","State":"","Option":"","Owner":"PWR","Grouping":"","Parameter Type Categories":"","Unique Id":"3069bde2-bf3d-41f6-bbbb-65b9a64100f5","ClassKind":"ParameterValueSet","Previous Formula":"'-","Previous Actual Value":"'-"}</t>
  </si>
  <si>
    <t>Eq_PWR\Temp_oper_min\\</t>
  </si>
  <si>
    <t>3f0d5464-2b28-405a-b45c-691dbf77f253</t>
  </si>
  <si>
    <t>{"Kind":"P","Identifier":"Eq_PWR\\Temp_oper_min\\\\","Computed":"-","Manual":"-","Reference":"-","Switch":"MANUAL","Path":"Eq_PWR\\Temp_oper_min\\\\","Actual Value":"","Scale":"°C","Parameter Type":"Temp_oper_min","State":"","Option":"","Owner":"PWR","Grouping":"","Parameter Type Categories":"","Unique Id":"3f0d5464-2b28-405a-b45c-691dbf77f253","ClassKind":"ParameterValueSet","Previous Formula":"'-","Previous Actual Value":"'-"}</t>
  </si>
  <si>
    <t>Eq_PWR\TRL\\</t>
  </si>
  <si>
    <t>959547cd-b818-4c54-aa5b-a0a647250e2a</t>
  </si>
  <si>
    <t>{"Kind":"P","Identifier":"Eq_PWR\\TRL\\\\","Computed":"-","Manual":"-","Reference":"-","Switch":"MANUAL","Path":"Eq_PWR\\TRL\\\\","Actual Value":"","Scale":"","Parameter Type":"TRL","State":"","Option":"","Owner":"PWR","Grouping":"","Parameter Type Categories":"","Unique Id":"959547cd-b818-4c54-aa5b-a0a647250e2a","ClassKind":"ParameterValueSet","Previous Formula":"'-","Previous Actual Value":"'-"}</t>
  </si>
  <si>
    <t>Eq_PWR\diam\\</t>
  </si>
  <si>
    <t>1d9742e6-00a2-4ff5-8214-4cba23c6de5e</t>
  </si>
  <si>
    <t>{"Kind":"P","Identifier":"Eq_PWR\\diam\\\\","Computed":"-","Manual":"-","Reference":"-","Switch":"MANUAL","Path":"Eq_PWR\\diam\\\\","Actual Value":"","Scale":"mm","Parameter Type":"diam","State":"","Option":"","Owner":"PWR","Grouping":"Dimensions","Parameter Type Categories":"","Unique Id":"1d9742e6-00a2-4ff5-8214-4cba23c6de5e","ClassKind":"ParameterValueSet","Previous Formula":"'-","Previous Actual Value":"'-"}</t>
  </si>
  <si>
    <t>Eq_PWR\height\\</t>
  </si>
  <si>
    <t>64eca76c-85a8-47b8-bb48-6511a43f11bc</t>
  </si>
  <si>
    <t>{"Kind":"P","Identifier":"Eq_PWR\\height\\\\","Computed":"-","Manual":"-","Reference":"-","Switch":"MANUAL","Path":"Eq_PWR\\height\\\\","Actual Value":"","Scale":"mm","Parameter Type":"height","State":"","Option":"","Owner":"PWR","Grouping":"Dimensions","Parameter Type Categories":"","Unique Id":"64eca76c-85a8-47b8-bb48-6511a43f11bc","ClassKind":"ParameterValueSet","Previous Formula":"'-","Previous Actual Value":"'-"}</t>
  </si>
  <si>
    <t>Eq_PWR\len\\</t>
  </si>
  <si>
    <t>b9c1123b-a86e-4db4-ade2-6c6dd8191a24</t>
  </si>
  <si>
    <t>{"Kind":"P","Identifier":"Eq_PWR\\len\\\\","Computed":"-","Manual":"-","Reference":"-","Switch":"MANUAL","Path":"Eq_PWR\\len\\\\","Actual Value":"","Scale":"mm","Parameter Type":"len","State":"","Option":"","Owner":"PWR","Grouping":"Dimensions","Parameter Type Categories":"","Unique Id":"b9c1123b-a86e-4db4-ade2-6c6dd8191a24","ClassKind":"ParameterValueSet","Previous Formula":"'-","Previous Actual Value":"'-"}</t>
  </si>
  <si>
    <t>Eq_PWR\wid\\</t>
  </si>
  <si>
    <t>9e1e2169-ac08-4cff-a905-1af53ff4ecdc</t>
  </si>
  <si>
    <t>{"Kind":"P","Identifier":"Eq_PWR\\wid\\\\","Computed":"-","Manual":"-","Reference":"-","Switch":"MANUAL","Path":"Eq_PWR\\wid\\\\","Actual Value":"","Scale":"mm","Parameter Type":"wid","State":"","Option":"","Owner":"PWR","Grouping":"Dimensions","Parameter Type Categories":"","Unique Id":"9e1e2169-ac08-4cff-a905-1af53ff4ecdc","ClassKind":"ParameterValueSet","Previous Formula":"'-","Previous Actual Value":"'-"}</t>
  </si>
  <si>
    <t>PCDU\assump\\</t>
  </si>
  <si>
    <t>54401214-72c0-4d0c-8e24-d3e42ef9394c</t>
  </si>
  <si>
    <t>{"Kind":"P","Identifier":"PCDU\\assump\\\\","Computed":"-","Manual":"-","Reference":"-","Switch":"MANUAL","Path":"PCDU\\assump\\\\","Actual Value":"","Scale":"","Parameter Type":"assump","State":"","Option":"","Owner":"PWR","Grouping":"","Parameter Type Categories":"","Unique Id":"54401214-72c0-4d0c-8e24-d3e42ef9394c","ClassKind":"ParameterValueSet","Previous Formula":"'-","Previous Actual Value":"'-"}</t>
  </si>
  <si>
    <t>PCDU\m\\</t>
  </si>
  <si>
    <t>a302141e-ad13-4951-a1fe-a8f5134f6a84</t>
  </si>
  <si>
    <t>20</t>
  </si>
  <si>
    <t>{"Kind":"P","Identifier":"PCDU\\m\\\\","Computed":"-","Manual":"20","Reference":"-","Switch":"MANUAL","Path":"PCDU\\m\\\\","Actual Value":"","Scale":"kg","Parameter Type":"m","State":"","Option":"","Owner":"PWR","Grouping":"","Parameter Type Categories":"","Unique Id":"a302141e-ad13-4951-a1fe-a8f5134f6a84","ClassKind":"ParameterValueSet","Previous Formula":"'-","Previous Actual Value":"'20"}</t>
  </si>
  <si>
    <t>PCDU\mass_margin\\</t>
  </si>
  <si>
    <t>ed5c66d6-9e35-4cd7-97a3-0603bfde20f5</t>
  </si>
  <si>
    <t>{"Kind":"P","Identifier":"PCDU\\mass_margin\\\\","Computed":"-","Manual":"20","Reference":"-","Switch":"MANUAL","Path":"PCDU\\mass_margin\\\\","Actual Value":"","Scale":"%","Parameter Type":"mass_margin","State":"","Option":"","Owner":"PWR","Grouping":"","Parameter Type Categories":"","Unique Id":"ed5c66d6-9e35-4cd7-97a3-0603bfde20f5","ClassKind":"ParameterValueSet","Previous Formula":"'-","Previous Actual Value":"'20"}</t>
  </si>
  <si>
    <t>PCDU\P\LEM\</t>
  </si>
  <si>
    <t>e24a55b5-aa21-4a50-b898-f9e8b550d66b</t>
  </si>
  <si>
    <t>{"Kind":"P","Identifier":"PCDU\\P\\LEM\\","Computed":"-","Manual":"20","Reference":"-","Switch":"MANUAL","Path":"PCDU\\P\\LEM\\","Actual Value":"","Scale":"W","Parameter Type":"P","State":"LEM","Option":"","Owner":"PWR","Grouping":"","Parameter Type Categories":"","Unique Id":"e24a55b5-aa21-4a50-b898-f9e8b550d66b","ClassKind":"ParameterValueSet","Previous Formula":"'-","Previous Actual Value":"'20"}</t>
  </si>
  <si>
    <t>PCDU\P\CRM\</t>
  </si>
  <si>
    <t>87400b77-e694-4c46-bc96-ed611ae762e9</t>
  </si>
  <si>
    <t>{"Kind":"P","Identifier":"PCDU\\P\\CRM\\","Computed":"-","Manual":"20","Reference":"-","Switch":"MANUAL","Path":"PCDU\\P\\CRM\\","Actual Value":"","Scale":"W","Parameter Type":"P","State":"CRM","Option":"","Owner":"PWR","Grouping":"","Parameter Type Categories":"","Unique Id":"87400b77-e694-4c46-bc96-ed611ae762e9","ClassKind":"ParameterValueSet","Previous Formula":"'-","Previous Actual Value":"'20"}</t>
  </si>
  <si>
    <t>PCDU\P\CCM\</t>
  </si>
  <si>
    <t>b1be6fb7-f648-418b-b8b8-a6116052b1e0</t>
  </si>
  <si>
    <t>{"Kind":"P","Identifier":"PCDU\\P\\CCM\\","Computed":"-","Manual":"20","Reference":"-","Switch":"MANUAL","Path":"PCDU\\P\\CCM\\","Actual Value":"","Scale":"W","Parameter Type":"P","State":"CCM","Option":"","Owner":"PWR","Grouping":"","Parameter Type Categories":"","Unique Id":"b1be6fb7-f648-418b-b8b8-a6116052b1e0","ClassKind":"ParameterValueSet","Previous Formula":"'-","Previous Actual Value":"'20"}</t>
  </si>
  <si>
    <t>PCDU\P\NVM\</t>
  </si>
  <si>
    <t>6f31fc3e-ffe4-4200-b978-728ccefa3bd5</t>
  </si>
  <si>
    <t>{"Kind":"P","Identifier":"PCDU\\P\\NVM\\","Computed":"-","Manual":"20","Reference":"-","Switch":"MANUAL","Path":"PCDU\\P\\NVM\\","Actual Value":"","Scale":"W","Parameter Type":"P","State":"NVM","Option":"","Owner":"PWR","Grouping":"","Parameter Type Categories":"","Unique Id":"6f31fc3e-ffe4-4200-b978-728ccefa3bd5","ClassKind":"ParameterValueSet","Previous Formula":"'-","Previous Actual Value":"'20"}</t>
  </si>
  <si>
    <t>PCDU\P\MAM\</t>
  </si>
  <si>
    <t>7302834f-a63e-47b1-b813-e2908f9f02c5</t>
  </si>
  <si>
    <t>{"Kind":"P","Identifier":"PCDU\\P\\MAM\\","Computed":"-","Manual":"20","Reference":"-","Switch":"MANUAL","Path":"PCDU\\P\\MAM\\","Actual Value":"","Scale":"W","Parameter Type":"P","State":"MAM","Option":"","Owner":"PWR","Grouping":"","Parameter Type Categories":"","Unique Id":"7302834f-a63e-47b1-b813-e2908f9f02c5","ClassKind":"ParameterValueSet","Previous Formula":"'-","Previous Actual Value":"'20"}</t>
  </si>
  <si>
    <t>PCDU\P\RSM\</t>
  </si>
  <si>
    <t>a2ec275c-7388-45f2-a72c-4643788d322b</t>
  </si>
  <si>
    <t>{"Kind":"P","Identifier":"PCDU\\P\\RSM\\","Computed":"-","Manual":"20","Reference":"-","Switch":"MANUAL","Path":"PCDU\\P\\RSM\\","Actual Value":"","Scale":"W","Parameter Type":"P","State":"RSM","Option":"","Owner":"PWR","Grouping":"","Parameter Type Categories":"","Unique Id":"a2ec275c-7388-45f2-a72c-4643788d322b","ClassKind":"ParameterValueSet","Previous Formula":"'-","Previous Actual Value":"'20"}</t>
  </si>
  <si>
    <t>PCDU\P\ISM\</t>
  </si>
  <si>
    <t>689fb44e-7531-4fca-a972-d030774d3467</t>
  </si>
  <si>
    <t>{"Kind":"P","Identifier":"PCDU\\P\\ISM\\","Computed":"-","Manual":"20","Reference":"-","Switch":"MANUAL","Path":"PCDU\\P\\ISM\\","Actual Value":"","Scale":"W","Parameter Type":"P","State":"ISM","Option":"","Owner":"PWR","Grouping":"","Parameter Type Categories":"","Unique Id":"689fb44e-7531-4fca-a972-d030774d3467","ClassKind":"ParameterValueSet","Previous Formula":"'-","Previous Actual Value":"'20"}</t>
  </si>
  <si>
    <t>PCDU\P\SCM\</t>
  </si>
  <si>
    <t>a1f65094-bbe3-467f-9222-b06a99e81f60</t>
  </si>
  <si>
    <t>{"Kind":"P","Identifier":"PCDU\\P\\SCM\\","Computed":"-","Manual":"20","Reference":"-","Switch":"MANUAL","Path":"PCDU\\P\\SCM\\","Actual Value":"","Scale":"W","Parameter Type":"P","State":"SCM","Option":"","Owner":"PWR","Grouping":"","Parameter Type Categories":"","Unique Id":"a1f65094-bbe3-467f-9222-b06a99e81f60","ClassKind":"ParameterValueSet","Previous Formula":"'-","Previous Actual Value":"'20"}</t>
  </si>
  <si>
    <t>PCDU\P\ECM\</t>
  </si>
  <si>
    <t>658a7e22-a216-4b1e-84b6-4929e8282dec</t>
  </si>
  <si>
    <t>{"Kind":"P","Identifier":"PCDU\\P\\ECM\\","Computed":"-","Manual":"20","Reference":"-","Switch":"MANUAL","Path":"PCDU\\P\\ECM\\","Actual Value":"","Scale":"W","Parameter Type":"P","State":"ECM","Option":"","Owner":"PWR","Grouping":"","Parameter Type Categories":"","Unique Id":"658a7e22-a216-4b1e-84b6-4929e8282dec","ClassKind":"ParameterValueSet","Previous Formula":"'-","Previous Actual Value":"'20"}</t>
  </si>
  <si>
    <t>PCDU\P\SAM\</t>
  </si>
  <si>
    <t>1dae8f03-f8d0-4944-af97-6747e836ffb1</t>
  </si>
  <si>
    <t>{"Kind":"P","Identifier":"PCDU\\P\\SAM\\","Computed":"-","Manual":"20","Reference":"-","Switch":"MANUAL","Path":"PCDU\\P\\SAM\\","Actual Value":"","Scale":"W","Parameter Type":"P","State":"SAM","Option":"","Owner":"PWR","Grouping":"","Parameter Type Categories":"","Unique Id":"1dae8f03-f8d0-4944-af97-6747e836ffb1","ClassKind":"ParameterValueSet","Previous Formula":"'-","Previous Actual Value":"'20"}</t>
  </si>
  <si>
    <t>PCDU\P\SBM\</t>
  </si>
  <si>
    <t>dd5a873e-9eb3-4853-8fbf-3748793233b5</t>
  </si>
  <si>
    <t>{"Kind":"P","Identifier":"PCDU\\P\\SBM\\","Computed":"-","Manual":"20","Reference":"-","Switch":"MANUAL","Path":"PCDU\\P\\SBM\\","Actual Value":"","Scale":"W","Parameter Type":"P","State":"SBM","Option":"","Owner":"PWR","Grouping":"","Parameter Type Categories":"","Unique Id":"dd5a873e-9eb3-4853-8fbf-3748793233b5","ClassKind":"ParameterValueSet","Previous Formula":"'-","Previous Actual Value":"'20"}</t>
  </si>
  <si>
    <t>PCDU\redundancy.scheme\\</t>
  </si>
  <si>
    <t>6966864d-1d55-455b-91cd-7b9aa3ee82a9:0</t>
  </si>
  <si>
    <t>{"Kind":"P","Identifier":"PCDU\\redundancy.scheme\\\\","Computed":"-","Manual":"-","Reference":"-","Switch":"MANUAL","Path":"PCDU\\redundancy.scheme\\\\","Actual Value":"","Scale":"","Parameter Type":"redundancy.red_scheme","State":"","Option":"","Owner":"PWR","Grouping":"","Parameter Type Categories":"","Unique Id":"6966864d-1d55-455b-91cd-7b9aa3ee82a9:0","ClassKind":"ParameterValueSet","Previous Formula":"'-","Previous Actual Value":"'-"}</t>
  </si>
  <si>
    <t>PCDU\redundancy.type\\</t>
  </si>
  <si>
    <t>6966864d-1d55-455b-91cd-7b9aa3ee82a9:1</t>
  </si>
  <si>
    <t>{"Kind":"P","Identifier":"PCDU\\redundancy.type\\\\","Computed":"-","Manual":"-","Reference":"-","Switch":"OFFSET:1","Path":"PCDU\\redundancy.type\\\\","Actual Value":"","Scale":"","Parameter Type":"redundancy.red_type","State":"","Option":"","Owner":"PWR","Grouping":"","Parameter Type Categories":"","Unique Id":"6966864d-1d55-455b-91cd-7b9aa3ee82a9:1","ClassKind":"ParameterValueSet","Previous Formula":"'-","Previous Actual Value":"'-"}</t>
  </si>
  <si>
    <t>PCDU\redundancy.k\\</t>
  </si>
  <si>
    <t>6966864d-1d55-455b-91cd-7b9aa3ee82a9:2</t>
  </si>
  <si>
    <t>{"Kind":"P","Identifier":"PCDU\\redundancy.k\\\\","Computed":"-","Manual":"-","Reference":"-","Switch":"OFFSET:2","Path":"PCDU\\redundancy.k\\\\","Actual Value":"","Scale":"-","Parameter Type":"redundancy.k_out_of_n_items","State":"","Option":"","Owner":"PWR","Grouping":"","Parameter Type Categories":"","Unique Id":"6966864d-1d55-455b-91cd-7b9aa3ee82a9:2","ClassKind":"ParameterValueSet","Previous Formula":"'-","Previous Actual Value":"'-"}</t>
  </si>
  <si>
    <t>PCDU\redundancy.n\\</t>
  </si>
  <si>
    <t>6966864d-1d55-455b-91cd-7b9aa3ee82a9:3</t>
  </si>
  <si>
    <t>{"Kind":"P","Identifier":"PCDU\\redundancy.n\\\\","Computed":"-","Manual":"-","Reference":"-","Switch":"OFFSET:3","Path":"PCDU\\redundancy.n\\\\","Actual Value":"","Scale":"-","Parameter Type":"redundancy.n_items","State":"","Option":"","Owner":"PWR","Grouping":"","Parameter Type Categories":"","Unique Id":"6966864d-1d55-455b-91cd-7b9aa3ee82a9:3","ClassKind":"ParameterValueSet","Previous Formula":"'-","Previous Actual Value":"'-"}</t>
  </si>
  <si>
    <t>PCDU\Temp_oper_max\\</t>
  </si>
  <si>
    <t>cbea4846-21d7-4552-bedc-8a6f0d078e98</t>
  </si>
  <si>
    <t>40</t>
  </si>
  <si>
    <t>{"Kind":"P","Identifier":"PCDU\\Temp_oper_max\\\\","Computed":"-","Manual":"40","Reference":"-","Switch":"MANUAL","Path":"PCDU\\Temp_oper_max\\\\","Actual Value":"","Scale":"°C","Parameter Type":"Temp_oper_max","State":"","Option":"","Owner":"PWR","Grouping":"","Parameter Type Categories":"","Unique Id":"cbea4846-21d7-4552-bedc-8a6f0d078e98","ClassKind":"ParameterValueSet","Previous Formula":"'-","Previous Actual Value":"'40"}</t>
  </si>
  <si>
    <t>PCDU\Temp_oper_min\\</t>
  </si>
  <si>
    <t>5ff11098-e9be-45a7-a4cb-93932a378129</t>
  </si>
  <si>
    <t>{"Kind":"P","Identifier":"PCDU\\Temp_oper_min\\\\","Computed":"-","Manual":"10","Reference":"-","Switch":"MANUAL","Path":"PCDU\\Temp_oper_min\\\\","Actual Value":"","Scale":"°C","Parameter Type":"Temp_oper_min","State":"","Option":"","Owner":"PWR","Grouping":"","Parameter Type Categories":"","Unique Id":"5ff11098-e9be-45a7-a4cb-93932a378129","ClassKind":"ParameterValueSet","Previous Formula":"'-","Previous Actual Value":"'10"}</t>
  </si>
  <si>
    <t>PCDU\TRL\\</t>
  </si>
  <si>
    <t>a6f7fe5e-d828-4594-b2c8-6afe98aaf78e</t>
  </si>
  <si>
    <t>{"Kind":"P","Identifier":"PCDU\\TRL\\\\","Computed":"-","Manual":"-","Reference":"-","Switch":"MANUAL","Path":"PCDU\\TRL\\\\","Actual Value":"","Scale":"","Parameter Type":"TRL","State":"","Option":"","Owner":"PWR","Grouping":"","Parameter Type Categories":"","Unique Id":"a6f7fe5e-d828-4594-b2c8-6afe98aaf78e","ClassKind":"ParameterValueSet","Previous Formula":"'-","Previous Actual Value":"'-"}</t>
  </si>
  <si>
    <t>PCDU\diam\\</t>
  </si>
  <si>
    <t>8c0014af-c021-42ad-af8c-0c34f1600050</t>
  </si>
  <si>
    <t>{"Kind":"P","Identifier":"PCDU\\diam\\\\","Computed":"-","Manual":"-","Reference":"-","Switch":"MANUAL","Path":"PCDU\\diam\\\\","Actual Value":"","Scale":"mm","Parameter Type":"diam","State":"","Option":"","Owner":"PWR","Grouping":"Dimensions","Parameter Type Categories":"","Unique Id":"8c0014af-c021-42ad-af8c-0c34f1600050","ClassKind":"ParameterValueSet","Previous Formula":"'-","Previous Actual Value":"'-"}</t>
  </si>
  <si>
    <t>PCDU\height\\</t>
  </si>
  <si>
    <t>39be1605-4660-4929-8f1d-705143b638af</t>
  </si>
  <si>
    <t>{"Kind":"P","Identifier":"PCDU\\height\\\\","Computed":"-","Manual":"-","Reference":"-","Switch":"MANUAL","Path":"PCDU\\height\\\\","Actual Value":"","Scale":"mm","Parameter Type":"height","State":"","Option":"","Owner":"PWR","Grouping":"Dimensions","Parameter Type Categories":"","Unique Id":"39be1605-4660-4929-8f1d-705143b638af","ClassKind":"ParameterValueSet","Previous Formula":"'-","Previous Actual Value":"'-"}</t>
  </si>
  <si>
    <t>PCDU\len\\</t>
  </si>
  <si>
    <t>e78d9d52-8268-4161-bcdc-02710b4dba85</t>
  </si>
  <si>
    <t>{"Kind":"P","Identifier":"PCDU\\len\\\\","Computed":"-","Manual":"-","Reference":"-","Switch":"MANUAL","Path":"PCDU\\len\\\\","Actual Value":"","Scale":"mm","Parameter Type":"len","State":"","Option":"","Owner":"PWR","Grouping":"Dimensions","Parameter Type Categories":"","Unique Id":"e78d9d52-8268-4161-bcdc-02710b4dba85","ClassKind":"ParameterValueSet","Previous Formula":"'-","Previous Actual Value":"'-"}</t>
  </si>
  <si>
    <t>PCDU\wid\\</t>
  </si>
  <si>
    <t>48a9ec44-18bb-47e2-abcd-614d9f09e807</t>
  </si>
  <si>
    <t>{"Kind":"P","Identifier":"PCDU\\wid\\\\","Computed":"-","Manual":"-","Reference":"-","Switch":"MANUAL","Path":"PCDU\\wid\\\\","Actual Value":"","Scale":"mm","Parameter Type":"wid","State":"","Option":"","Owner":"PWR","Grouping":"Dimensions","Parameter Type Categories":"","Unique Id":"48a9ec44-18bb-47e2-abcd-614d9f09e807","ClassKind":"ParameterValueSet","Previous Formula":"'-","Previous Actual Value":"'-"}</t>
  </si>
  <si>
    <t>PWRS\m\\</t>
  </si>
  <si>
    <t>4b7fdb18-8b29-4ff1-918c-eda160fa443e</t>
  </si>
  <si>
    <t>340</t>
  </si>
  <si>
    <t>{"Kind":"P","Identifier":"PWRS\\m\\\\","Computed":"-","Manual":"340","Reference":"-","Switch":"MANUAL","Path":"PWRS\\m\\\\","Actual Value":"","Scale":"kg","Parameter Type":"m","State":"","Option":"","Owner":"PWR","Grouping":"","Parameter Type Categories":"","Unique Id":"4b7fdb18-8b29-4ff1-918c-eda160fa443e","ClassKind":"ParameterValueSet","Previous Formula":"'-","Previous Actual Value":"'340"}</t>
  </si>
  <si>
    <t>PWRS\mass_margin\\</t>
  </si>
  <si>
    <t>af4353fd-83f4-4442-a5dc-5114a9316fec</t>
  </si>
  <si>
    <t>{"Kind":"P","Identifier":"PWRS\\mass_margin\\\\","Computed":"-","Manual":"20","Reference":"-","Switch":"MANUAL","Path":"PWRS\\mass_margin\\\\","Actual Value":"","Scale":"%","Parameter Type":"mass_margin","State":"","Option":"","Owner":"PWR","Grouping":"","Parameter Type Categories":"","Unique Id":"af4353fd-83f4-4442-a5dc-5114a9316fec","ClassKind":"ParameterValueSet","Previous Formula":"'-","Previous Actual Value":"'20"}</t>
  </si>
  <si>
    <t>PWRS\P\LEM\</t>
  </si>
  <si>
    <t>7548d908-12b1-42ae-81e9-89cd8b9f8310</t>
  </si>
  <si>
    <t>{"Kind":"P","Identifier":"PWRS\\P\\LEM\\","Computed":"-","Manual":"-","Reference":"-","Switch":"MANUAL","Path":"PWRS\\P\\LEM\\","Actual Value":"","Scale":"W","Parameter Type":"P","State":"LEM","Option":"","Owner":"PWR","Grouping":"","Parameter Type Categories":"","Unique Id":"7548d908-12b1-42ae-81e9-89cd8b9f8310","ClassKind":"ParameterValueSet","Previous Formula":"'-","Previous Actual Value":"'-"}</t>
  </si>
  <si>
    <t>PWRS\P\CRM\</t>
  </si>
  <si>
    <t>9723f2cf-efe2-4ced-9a98-c637ad82304e</t>
  </si>
  <si>
    <t>{"Kind":"P","Identifier":"PWRS\\P\\CRM\\","Computed":"-","Manual":"-","Reference":"-","Switch":"MANUAL","Path":"PWRS\\P\\CRM\\","Actual Value":"","Scale":"W","Parameter Type":"P","State":"CRM","Option":"","Owner":"PWR","Grouping":"","Parameter Type Categories":"","Unique Id":"9723f2cf-efe2-4ced-9a98-c637ad82304e","ClassKind":"ParameterValueSet","Previous Formula":"'-","Previous Actual Value":"'-"}</t>
  </si>
  <si>
    <t>PWRS\P\CCM\</t>
  </si>
  <si>
    <t>c23ebdff-4927-4967-9850-1795418a8cfb</t>
  </si>
  <si>
    <t>{"Kind":"P","Identifier":"PWRS\\P\\CCM\\","Computed":"-","Manual":"-","Reference":"-","Switch":"MANUAL","Path":"PWRS\\P\\CCM\\","Actual Value":"","Scale":"W","Parameter Type":"P","State":"CCM","Option":"","Owner":"PWR","Grouping":"","Parameter Type Categories":"","Unique Id":"c23ebdff-4927-4967-9850-1795418a8cfb","ClassKind":"ParameterValueSet","Previous Formula":"'-","Previous Actual Value":"'-"}</t>
  </si>
  <si>
    <t>PWRS\P\NVM\</t>
  </si>
  <si>
    <t>fb719d4d-f03d-4039-bca7-444b0cafd570</t>
  </si>
  <si>
    <t>{"Kind":"P","Identifier":"PWRS\\P\\NVM\\","Computed":"-","Manual":"-","Reference":"-","Switch":"MANUAL","Path":"PWRS\\P\\NVM\\","Actual Value":"","Scale":"W","Parameter Type":"P","State":"NVM","Option":"","Owner":"PWR","Grouping":"","Parameter Type Categories":"","Unique Id":"fb719d4d-f03d-4039-bca7-444b0cafd570","ClassKind":"ParameterValueSet","Previous Formula":"'-","Previous Actual Value":"'-"}</t>
  </si>
  <si>
    <t>PWRS\P\MAM\</t>
  </si>
  <si>
    <t>8aeab1e8-5835-4661-a6e5-a75eed947849</t>
  </si>
  <si>
    <t>{"Kind":"P","Identifier":"PWRS\\P\\MAM\\","Computed":"-","Manual":"-","Reference":"-","Switch":"MANUAL","Path":"PWRS\\P\\MAM\\","Actual Value":"","Scale":"W","Parameter Type":"P","State":"MAM","Option":"","Owner":"PWR","Grouping":"","Parameter Type Categories":"","Unique Id":"8aeab1e8-5835-4661-a6e5-a75eed947849","ClassKind":"ParameterValueSet","Previous Formula":"'-","Previous Actual Value":"'-"}</t>
  </si>
  <si>
    <t>PWRS\P\RSM\</t>
  </si>
  <si>
    <t>9ce6dc38-fea9-48a3-841b-b20cc9ce215b</t>
  </si>
  <si>
    <t>{"Kind":"P","Identifier":"PWRS\\P\\RSM\\","Computed":"-","Manual":"-","Reference":"-","Switch":"MANUAL","Path":"PWRS\\P\\RSM\\","Actual Value":"","Scale":"W","Parameter Type":"P","State":"RSM","Option":"","Owner":"PWR","Grouping":"","Parameter Type Categories":"","Unique Id":"9ce6dc38-fea9-48a3-841b-b20cc9ce215b","ClassKind":"ParameterValueSet","Previous Formula":"'-","Previous Actual Value":"'-"}</t>
  </si>
  <si>
    <t>PWRS\P\ISM\</t>
  </si>
  <si>
    <t>d2ef0bb2-c7f1-439c-a7a1-574a22e09f77</t>
  </si>
  <si>
    <t>{"Kind":"P","Identifier":"PWRS\\P\\ISM\\","Computed":"-","Manual":"-","Reference":"-","Switch":"MANUAL","Path":"PWRS\\P\\ISM\\","Actual Value":"","Scale":"W","Parameter Type":"P","State":"ISM","Option":"","Owner":"PWR","Grouping":"","Parameter Type Categories":"","Unique Id":"d2ef0bb2-c7f1-439c-a7a1-574a22e09f77","ClassKind":"ParameterValueSet","Previous Formula":"'-","Previous Actual Value":"'-"}</t>
  </si>
  <si>
    <t>PWRS\P\SCM\</t>
  </si>
  <si>
    <t>4669f980-250c-430e-9006-c95aeab74229</t>
  </si>
  <si>
    <t>{"Kind":"P","Identifier":"PWRS\\P\\SCM\\","Computed":"-","Manual":"-","Reference":"-","Switch":"MANUAL","Path":"PWRS\\P\\SCM\\","Actual Value":"","Scale":"W","Parameter Type":"P","State":"SCM","Option":"","Owner":"PWR","Grouping":"","Parameter Type Categories":"","Unique Id":"4669f980-250c-430e-9006-c95aeab74229","ClassKind":"ParameterValueSet","Previous Formula":"'-","Previous Actual Value":"'-"}</t>
  </si>
  <si>
    <t>PWRS\P\ECM\</t>
  </si>
  <si>
    <t>ad125209-b460-4351-9df4-4cb0b1c08af7</t>
  </si>
  <si>
    <t>{"Kind":"P","Identifier":"PWRS\\P\\ECM\\","Computed":"-","Manual":"-","Reference":"-","Switch":"MANUAL","Path":"PWRS\\P\\ECM\\","Actual Value":"","Scale":"W","Parameter Type":"P","State":"ECM","Option":"","Owner":"PWR","Grouping":"","Parameter Type Categories":"","Unique Id":"ad125209-b460-4351-9df4-4cb0b1c08af7","ClassKind":"ParameterValueSet","Previous Formula":"'-","Previous Actual Value":"'-"}</t>
  </si>
  <si>
    <t>PWRS\P\SAM\</t>
  </si>
  <si>
    <t>71227142-0c1d-46c8-9abd-9c854c5a1b1c</t>
  </si>
  <si>
    <t>{"Kind":"P","Identifier":"PWRS\\P\\SAM\\","Computed":"-","Manual":"-","Reference":"-","Switch":"MANUAL","Path":"PWRS\\P\\SAM\\","Actual Value":"","Scale":"W","Parameter Type":"P","State":"SAM","Option":"","Owner":"PWR","Grouping":"","Parameter Type Categories":"","Unique Id":"71227142-0c1d-46c8-9abd-9c854c5a1b1c","ClassKind":"ParameterValueSet","Previous Formula":"'-","Previous Actual Value":"'-"}</t>
  </si>
  <si>
    <t>PWRS\P\SBM\</t>
  </si>
  <si>
    <t>fc337c48-4c45-42e2-bf49-c7432ebca51e</t>
  </si>
  <si>
    <t>{"Kind":"P","Identifier":"PWRS\\P\\SBM\\","Computed":"-","Manual":"-","Reference":"-","Switch":"MANUAL","Path":"PWRS\\P\\SBM\\","Actual Value":"","Scale":"W","Parameter Type":"P","State":"SBM","Option":"","Owner":"PWR","Grouping":"","Parameter Type Categories":"","Unique Id":"fc337c48-4c45-42e2-bf49-c7432ebca51e","ClassKind":"ParameterValueSet","Previous Formula":"'-","Previous Actual Value":"'-"}</t>
  </si>
  <si>
    <t>RTG\assump\\</t>
  </si>
  <si>
    <t>8428c692-d316-4bd0-ae41-414db832767d</t>
  </si>
  <si>
    <t>{"Kind":"P","Identifier":"RTG\\assump\\\\","Computed":"-","Manual":"-","Reference":"-","Switch":"MANUAL","Path":"RTG\\assump\\\\","Actual Value":"","Scale":"","Parameter Type":"assump","State":"","Option":"","Owner":"PWR","Grouping":"","Parameter Type Categories":"","Unique Id":"8428c692-d316-4bd0-ae41-414db832767d","ClassKind":"ParameterValueSet","Previous Formula":"'-","Previous Actual Value":"'-"}</t>
  </si>
  <si>
    <t>RTG\m\\</t>
  </si>
  <si>
    <t>551f8afa-c9c3-4ca0-aa09-f68bd5c97171</t>
  </si>
  <si>
    <t>50</t>
  </si>
  <si>
    <t>{"Kind":"P","Identifier":"RTG\\m\\\\","Computed":"-","Manual":"50","Reference":"-","Switch":"MANUAL","Path":"RTG\\m\\\\","Actual Value":"","Scale":"kg","Parameter Type":"m","State":"","Option":"","Owner":"PWR","Grouping":"","Parameter Type Categories":"","Unique Id":"551f8afa-c9c3-4ca0-aa09-f68bd5c97171","ClassKind":"ParameterValueSet","Previous Formula":"'-","Previous Actual Value":"'50"}</t>
  </si>
  <si>
    <t>RTG\mass_margin\\</t>
  </si>
  <si>
    <t>605ef0ea-589c-4b41-8d75-8369ed69b512</t>
  </si>
  <si>
    <t>{"Kind":"P","Identifier":"RTG\\mass_margin\\\\","Computed":"-","Manual":"20","Reference":"-","Switch":"MANUAL","Path":"RTG\\mass_margin\\\\","Actual Value":"","Scale":"%","Parameter Type":"mass_margin","State":"","Option":"","Owner":"PWR","Grouping":"","Parameter Type Categories":"","Unique Id":"605ef0ea-589c-4b41-8d75-8369ed69b512","ClassKind":"ParameterValueSet","Previous Formula":"'-","Previous Actual Value":"'20"}</t>
  </si>
  <si>
    <t>RTG\P\LEM\</t>
  </si>
  <si>
    <t>08e7e391-2475-4877-97ce-e5dc83b90257</t>
  </si>
  <si>
    <t>{"Kind":"P","Identifier":"RTG\\P\\LEM\\","Computed":"-","Manual":"-","Reference":"-","Switch":"MANUAL","Path":"RTG\\P\\LEM\\","Actual Value":"","Scale":"W","Parameter Type":"P","State":"LEM","Option":"","Owner":"PWR","Grouping":"","Parameter Type Categories":"","Unique Id":"08e7e391-2475-4877-97ce-e5dc83b90257","ClassKind":"ParameterValueSet","Previous Formula":"'-","Previous Actual Value":"'-"}</t>
  </si>
  <si>
    <t>RTG\P\CRM\</t>
  </si>
  <si>
    <t>fc3a59c3-025a-4bcb-982c-921d9ec832eb</t>
  </si>
  <si>
    <t>{"Kind":"P","Identifier":"RTG\\P\\CRM\\","Computed":"-","Manual":"-","Reference":"-","Switch":"MANUAL","Path":"RTG\\P\\CRM\\","Actual Value":"","Scale":"W","Parameter Type":"P","State":"CRM","Option":"","Owner":"PWR","Grouping":"","Parameter Type Categories":"","Unique Id":"fc3a59c3-025a-4bcb-982c-921d9ec832eb","ClassKind":"ParameterValueSet","Previous Formula":"'-","Previous Actual Value":"'-"}</t>
  </si>
  <si>
    <t>RTG\P\CCM\</t>
  </si>
  <si>
    <t>ad413004-20b1-4427-accb-6f6ef67825ac</t>
  </si>
  <si>
    <t>{"Kind":"P","Identifier":"RTG\\P\\CCM\\","Computed":"-","Manual":"-","Reference":"-","Switch":"MANUAL","Path":"RTG\\P\\CCM\\","Actual Value":"","Scale":"W","Parameter Type":"P","State":"CCM","Option":"","Owner":"PWR","Grouping":"","Parameter Type Categories":"","Unique Id":"ad413004-20b1-4427-accb-6f6ef67825ac","ClassKind":"ParameterValueSet","Previous Formula":"'-","Previous Actual Value":"'-"}</t>
  </si>
  <si>
    <t>RTG\P\NVM\</t>
  </si>
  <si>
    <t>826fcf9b-8e20-4ea2-a579-1f398a92096b</t>
  </si>
  <si>
    <t>{"Kind":"P","Identifier":"RTG\\P\\NVM\\","Computed":"-","Manual":"-","Reference":"-","Switch":"MANUAL","Path":"RTG\\P\\NVM\\","Actual Value":"","Scale":"W","Parameter Type":"P","State":"NVM","Option":"","Owner":"PWR","Grouping":"","Parameter Type Categories":"","Unique Id":"826fcf9b-8e20-4ea2-a579-1f398a92096b","ClassKind":"ParameterValueSet","Previous Formula":"'-","Previous Actual Value":"'-"}</t>
  </si>
  <si>
    <t>RTG\P\MAM\</t>
  </si>
  <si>
    <t>f0fe561d-19e3-4e15-90c5-dca8ab535505</t>
  </si>
  <si>
    <t>{"Kind":"P","Identifier":"RTG\\P\\MAM\\","Computed":"-","Manual":"-","Reference":"-","Switch":"MANUAL","Path":"RTG\\P\\MAM\\","Actual Value":"","Scale":"W","Parameter Type":"P","State":"MAM","Option":"","Owner":"PWR","Grouping":"","Parameter Type Categories":"","Unique Id":"f0fe561d-19e3-4e15-90c5-dca8ab535505","ClassKind":"ParameterValueSet","Previous Formula":"'-","Previous Actual Value":"'-"}</t>
  </si>
  <si>
    <t>RTG\P\RSM\</t>
  </si>
  <si>
    <t>4df04ac7-c70e-460a-ad87-575ecbc9e6e2</t>
  </si>
  <si>
    <t>{"Kind":"P","Identifier":"RTG\\P\\RSM\\","Computed":"-","Manual":"-","Reference":"-","Switch":"MANUAL","Path":"RTG\\P\\RSM\\","Actual Value":"","Scale":"W","Parameter Type":"P","State":"RSM","Option":"","Owner":"PWR","Grouping":"","Parameter Type Categories":"","Unique Id":"4df04ac7-c70e-460a-ad87-575ecbc9e6e2","ClassKind":"ParameterValueSet","Previous Formula":"'-","Previous Actual Value":"'-"}</t>
  </si>
  <si>
    <t>RTG\P\ISM\</t>
  </si>
  <si>
    <t>834073dd-9097-460c-b44e-d57413c3495b</t>
  </si>
  <si>
    <t>{"Kind":"P","Identifier":"RTG\\P\\ISM\\","Computed":"-","Manual":"-","Reference":"-","Switch":"MANUAL","Path":"RTG\\P\\ISM\\","Actual Value":"","Scale":"W","Parameter Type":"P","State":"ISM","Option":"","Owner":"PWR","Grouping":"","Parameter Type Categories":"","Unique Id":"834073dd-9097-460c-b44e-d57413c3495b","ClassKind":"ParameterValueSet","Previous Formula":"'-","Previous Actual Value":"'-"}</t>
  </si>
  <si>
    <t>RTG\P\SCM\</t>
  </si>
  <si>
    <t>0cdf3cf6-f6a9-4f0a-b893-77295876eeb9</t>
  </si>
  <si>
    <t>{"Kind":"P","Identifier":"RTG\\P\\SCM\\","Computed":"-","Manual":"-","Reference":"-","Switch":"MANUAL","Path":"RTG\\P\\SCM\\","Actual Value":"","Scale":"W","Parameter Type":"P","State":"SCM","Option":"","Owner":"PWR","Grouping":"","Parameter Type Categories":"","Unique Id":"0cdf3cf6-f6a9-4f0a-b893-77295876eeb9","ClassKind":"ParameterValueSet","Previous Formula":"'-","Previous Actual Value":"'-"}</t>
  </si>
  <si>
    <t>RTG\P\ECM\</t>
  </si>
  <si>
    <t>6c5dbd80-0e54-4466-b18e-d921c32bca1e</t>
  </si>
  <si>
    <t>{"Kind":"P","Identifier":"RTG\\P\\ECM\\","Computed":"-","Manual":"-","Reference":"-","Switch":"MANUAL","Path":"RTG\\P\\ECM\\","Actual Value":"","Scale":"W","Parameter Type":"P","State":"ECM","Option":"","Owner":"PWR","Grouping":"","Parameter Type Categories":"","Unique Id":"6c5dbd80-0e54-4466-b18e-d921c32bca1e","ClassKind":"ParameterValueSet","Previous Formula":"'-","Previous Actual Value":"'-"}</t>
  </si>
  <si>
    <t>RTG\P\SAM\</t>
  </si>
  <si>
    <t>55f3fab9-8cb6-4fd6-af28-c950c186ea96</t>
  </si>
  <si>
    <t>{"Kind":"P","Identifier":"RTG\\P\\SAM\\","Computed":"-","Manual":"-","Reference":"-","Switch":"MANUAL","Path":"RTG\\P\\SAM\\","Actual Value":"","Scale":"W","Parameter Type":"P","State":"SAM","Option":"","Owner":"PWR","Grouping":"","Parameter Type Categories":"","Unique Id":"55f3fab9-8cb6-4fd6-af28-c950c186ea96","ClassKind":"ParameterValueSet","Previous Formula":"'-","Previous Actual Value":"'-"}</t>
  </si>
  <si>
    <t>RTG\P\SBM\</t>
  </si>
  <si>
    <t>1cec302b-7fe3-44d7-8744-ce7874711324</t>
  </si>
  <si>
    <t>{"Kind":"P","Identifier":"RTG\\P\\SBM\\","Computed":"-","Manual":"-","Reference":"-","Switch":"MANUAL","Path":"RTG\\P\\SBM\\","Actual Value":"","Scale":"W","Parameter Type":"P","State":"SBM","Option":"","Owner":"PWR","Grouping":"","Parameter Type Categories":"","Unique Id":"1cec302b-7fe3-44d7-8744-ce7874711324","ClassKind":"ParameterValueSet","Previous Formula":"'-","Previous Actual Value":"'-"}</t>
  </si>
  <si>
    <t>RTG\redundancy.scheme\\</t>
  </si>
  <si>
    <t>f16a8266-b042-4e24-8a1d-d266d11214f4:0</t>
  </si>
  <si>
    <t>{"Kind":"P","Identifier":"RTG\\redundancy.scheme\\\\","Computed":"-","Manual":"-","Reference":"-","Switch":"MANUAL","Path":"RTG\\redundancy.scheme\\\\","Actual Value":"","Scale":"","Parameter Type":"redundancy.red_scheme","State":"","Option":"","Owner":"PWR","Grouping":"","Parameter Type Categories":"","Unique Id":"f16a8266-b042-4e24-8a1d-d266d11214f4:0","ClassKind":"ParameterValueSet","Previous Formula":"'-","Previous Actual Value":"'-"}</t>
  </si>
  <si>
    <t>RTG\redundancy.type\\</t>
  </si>
  <si>
    <t>f16a8266-b042-4e24-8a1d-d266d11214f4:1</t>
  </si>
  <si>
    <t>{"Kind":"P","Identifier":"RTG\\redundancy.type\\\\","Computed":"-","Manual":"-","Reference":"-","Switch":"OFFSET:1","Path":"RTG\\redundancy.type\\\\","Actual Value":"","Scale":"","Parameter Type":"redundancy.red_type","State":"","Option":"","Owner":"PWR","Grouping":"","Parameter Type Categories":"","Unique Id":"f16a8266-b042-4e24-8a1d-d266d11214f4:1","ClassKind":"ParameterValueSet","Previous Formula":"'-","Previous Actual Value":"'-"}</t>
  </si>
  <si>
    <t>RTG\redundancy.k\\</t>
  </si>
  <si>
    <t>f16a8266-b042-4e24-8a1d-d266d11214f4:2</t>
  </si>
  <si>
    <t>{"Kind":"P","Identifier":"RTG\\redundancy.k\\\\","Computed":"-","Manual":"-","Reference":"-","Switch":"OFFSET:2","Path":"RTG\\redundancy.k\\\\","Actual Value":"","Scale":"-","Parameter Type":"redundancy.k_out_of_n_items","State":"","Option":"","Owner":"PWR","Grouping":"","Parameter Type Categories":"","Unique Id":"f16a8266-b042-4e24-8a1d-d266d11214f4:2","ClassKind":"ParameterValueSet","Previous Formula":"'-","Previous Actual Value":"'-"}</t>
  </si>
  <si>
    <t>RTG\redundancy.n\\</t>
  </si>
  <si>
    <t>f16a8266-b042-4e24-8a1d-d266d11214f4:3</t>
  </si>
  <si>
    <t>{"Kind":"P","Identifier":"RTG\\redundancy.n\\\\","Computed":"-","Manual":"-","Reference":"-","Switch":"OFFSET:3","Path":"RTG\\redundancy.n\\\\","Actual Value":"","Scale":"-","Parameter Type":"redundancy.n_items","State":"","Option":"","Owner":"PWR","Grouping":"","Parameter Type Categories":"","Unique Id":"f16a8266-b042-4e24-8a1d-d266d11214f4:3","ClassKind":"ParameterValueSet","Previous Formula":"'-","Previous Actual Value":"'-"}</t>
  </si>
  <si>
    <t>RTG\Temp_oper_max\\</t>
  </si>
  <si>
    <t>5d41444f-ef21-4b0c-99a7-79ebfd6fddfe</t>
  </si>
  <si>
    <t>{"Kind":"P","Identifier":"RTG\\Temp_oper_max\\\\","Computed":"-","Manual":"-","Reference":"-","Switch":"MANUAL","Path":"RTG\\Temp_oper_max\\\\","Actual Value":"","Scale":"°C","Parameter Type":"Temp_oper_max","State":"","Option":"","Owner":"PWR","Grouping":"","Parameter Type Categories":"","Unique Id":"5d41444f-ef21-4b0c-99a7-79ebfd6fddfe","ClassKind":"ParameterValueSet","Previous Formula":"'-","Previous Actual Value":"'-"}</t>
  </si>
  <si>
    <t>RTG\Temp_oper_min\\</t>
  </si>
  <si>
    <t>d570d1d0-f901-4b92-94e8-26a479ead92e</t>
  </si>
  <si>
    <t>{"Kind":"P","Identifier":"RTG\\Temp_oper_min\\\\","Computed":"-","Manual":"-","Reference":"-","Switch":"MANUAL","Path":"RTG\\Temp_oper_min\\\\","Actual Value":"","Scale":"°C","Parameter Type":"Temp_oper_min","State":"","Option":"","Owner":"PWR","Grouping":"","Parameter Type Categories":"","Unique Id":"d570d1d0-f901-4b92-94e8-26a479ead92e","ClassKind":"ParameterValueSet","Previous Formula":"'-","Previous Actual Value":"'-"}</t>
  </si>
  <si>
    <t>RTG\TRL\\</t>
  </si>
  <si>
    <t>b5c6fd0e-e490-4cce-92b0-a6ee6f2d7435</t>
  </si>
  <si>
    <t>3</t>
  </si>
  <si>
    <t>{"Kind":"P","Identifier":"RTG\\TRL\\\\","Computed":"-","Manual":"3","Reference":"-","Switch":"MANUAL","Path":"RTG\\TRL\\\\","Actual Value":"","Scale":"","Parameter Type":"TRL","State":"","Option":"","Owner":"PWR","Grouping":"","Parameter Type Categories":"","Unique Id":"b5c6fd0e-e490-4cce-92b0-a6ee6f2d7435","ClassKind":"ParameterValueSet","Previous Formula":"'-","Previous Actual Value":"'3"}</t>
  </si>
  <si>
    <t>RTG\diam\\</t>
  </si>
  <si>
    <t>b81d6b1d-dc41-4e5c-a720-1f25c7972566</t>
  </si>
  <si>
    <t>500</t>
  </si>
  <si>
    <t>{"Kind":"P","Identifier":"RTG\\diam\\\\","Computed":"-","Manual":"500","Reference":"-","Switch":"MANUAL","Path":"RTG\\diam\\\\","Actual Value":"","Scale":"mm","Parameter Type":"diam","State":"","Option":"","Owner":"PWR","Grouping":"Dimensions","Parameter Type Categories":"","Unique Id":"b81d6b1d-dc41-4e5c-a720-1f25c7972566","ClassKind":"ParameterValueSet","Previous Formula":"'-","Previous Actual Value":"'500"}</t>
  </si>
  <si>
    <t>RTG\height\\</t>
  </si>
  <si>
    <t>cea21808-f8a5-4732-91db-488e8f274440</t>
  </si>
  <si>
    <t>{"Kind":"P","Identifier":"RTG\\height\\\\","Computed":"-","Manual":"500","Reference":"-","Switch":"MANUAL","Path":"RTG\\height\\\\","Actual Value":"","Scale":"mm","Parameter Type":"height","State":"","Option":"","Owner":"PWR","Grouping":"Dimensions","Parameter Type Categories":"","Unique Id":"cea21808-f8a5-4732-91db-488e8f274440","ClassKind":"ParameterValueSet","Previous Formula":"'-","Previous Actual Value":"'500"}</t>
  </si>
  <si>
    <t>RTG\len\\</t>
  </si>
  <si>
    <t>474e1ebe-c25c-4454-b161-45744fb249af</t>
  </si>
  <si>
    <t>{"Kind":"P","Identifier":"RTG\\len\\\\","Computed":"-","Manual":"-","Reference":"-","Switch":"MANUAL","Path":"RTG\\len\\\\","Actual Value":"","Scale":"mm","Parameter Type":"len","State":"","Option":"","Owner":"PWR","Grouping":"Dimensions","Parameter Type Categories":"","Unique Id":"474e1ebe-c25c-4454-b161-45744fb249af","ClassKind":"ParameterValueSet","Previous Formula":"'-","Previous Actual Value":"'-"}</t>
  </si>
  <si>
    <t>RTG\wid\\</t>
  </si>
  <si>
    <t>8239dffc-451f-435f-a03a-906660066253</t>
  </si>
  <si>
    <t>{"Kind":"P","Identifier":"RTG\\wid\\\\","Computed":"-","Manual":"-","Reference":"-","Switch":"MANUAL","Path":"RTG\\wid\\\\","Actual Value":"","Scale":"mm","Parameter Type":"wid","State":"","Option":"","Owner":"PWR","Grouping":"Dimensions","Parameter Type Categories":"","Unique Id":"8239dffc-451f-435f-a03a-906660066253","ClassKind":"ParameterValueSet","Previous Formula":"'-","Previous Actual Value":"'-"}</t>
  </si>
  <si>
    <t>SA\area\\</t>
  </si>
  <si>
    <t>m²</t>
  </si>
  <si>
    <t>area</t>
  </si>
  <si>
    <t>bacd7ea0-9784-4b02-bcc5-1b62273fdaa9</t>
  </si>
  <si>
    <t>16</t>
  </si>
  <si>
    <t>{"Kind":"P","Identifier":"SA\\area\\\\","Computed":"-","Manual":"16","Reference":"-","Switch":"MANUAL","Path":"SA\\area\\\\","Actual Value":"","Scale":"m²","Parameter Type":"area","State":"","Option":"","Owner":"PWR","Grouping":"","Parameter Type Categories":"","Unique Id":"bacd7ea0-9784-4b02-bcc5-1b62273fdaa9","ClassKind":"ParameterValueSet","Previous Formula":"'-","Previous Actual Value":"'16"}</t>
  </si>
  <si>
    <t>SA\assump\\</t>
  </si>
  <si>
    <t>6ba65c7d-74bc-4537-91ff-3cba382930c3</t>
  </si>
  <si>
    <t>{"Kind":"P","Identifier":"SA\\assump\\\\","Computed":"-","Manual":"-","Reference":"-","Switch":"MANUAL","Path":"SA\\assump\\\\","Actual Value":"","Scale":"","Parameter Type":"assump","State":"","Option":"","Owner":"PWR","Grouping":"","Parameter Type Categories":"","Unique Id":"6ba65c7d-74bc-4537-91ff-3cba382930c3","ClassKind":"ParameterValueSet","Previous Formula":"'-","Previous Actual Value":"'-"}</t>
  </si>
  <si>
    <t>SA\m\\</t>
  </si>
  <si>
    <t>f5270139-9f58-42c1-8351-0ac69af851ac</t>
  </si>
  <si>
    <t>57.6</t>
  </si>
  <si>
    <t>{"Kind":"P","Identifier":"SA\\m\\\\","Computed":"-","Manual":"57.6","Reference":"-","Switch":"MANUAL","Path":"SA\\m\\\\","Actual Value":"","Scale":"kg","Parameter Type":"m","State":"","Option":"","Owner":"PWR","Grouping":"","Parameter Type Categories":"","Unique Id":"f5270139-9f58-42c1-8351-0ac69af851ac","ClassKind":"ParameterValueSet","Previous Formula":"'-","Previous Actual Value":"'57.6"}</t>
  </si>
  <si>
    <t>SA\mass_margin\\</t>
  </si>
  <si>
    <t>edacf1a5-5e14-4a28-857a-9ffad8b45553</t>
  </si>
  <si>
    <t>{"Kind":"P","Identifier":"SA\\mass_margin\\\\","Computed":"-","Manual":"20","Reference":"-","Switch":"MANUAL","Path":"SA\\mass_margin\\\\","Actual Value":"","Scale":"%","Parameter Type":"mass_margin","State":"","Option":"","Owner":"PWR","Grouping":"","Parameter Type Categories":"","Unique Id":"edacf1a5-5e14-4a28-857a-9ffad8b45553","ClassKind":"ParameterValueSet","Previous Formula":"'-","Previous Actual Value":"'20"}</t>
  </si>
  <si>
    <t>SA\P\LEM\</t>
  </si>
  <si>
    <t>1a92bf69-70e6-424c-9ad6-9e3ce70c2adf</t>
  </si>
  <si>
    <t>{"Kind":"P","Identifier":"SA\\P\\LEM\\","Computed":"-","Manual":"-","Reference":"-","Switch":"MANUAL","Path":"SA\\P\\LEM\\","Actual Value":"","Scale":"W","Parameter Type":"P","State":"LEM","Option":"","Owner":"PWR","Grouping":"","Parameter Type Categories":"","Unique Id":"1a92bf69-70e6-424c-9ad6-9e3ce70c2adf","ClassKind":"ParameterValueSet","Previous Formula":"'-","Previous Actual Value":"'-"}</t>
  </si>
  <si>
    <t>SA\P\CRM\</t>
  </si>
  <si>
    <t>aab3d045-0158-4962-820d-e0b737f635e7</t>
  </si>
  <si>
    <t>{"Kind":"P","Identifier":"SA\\P\\CRM\\","Computed":"-","Manual":"-","Reference":"-","Switch":"MANUAL","Path":"SA\\P\\CRM\\","Actual Value":"","Scale":"W","Parameter Type":"P","State":"CRM","Option":"","Owner":"PWR","Grouping":"","Parameter Type Categories":"","Unique Id":"aab3d045-0158-4962-820d-e0b737f635e7","ClassKind":"ParameterValueSet","Previous Formula":"'-","Previous Actual Value":"'-"}</t>
  </si>
  <si>
    <t>SA\P\CCM\</t>
  </si>
  <si>
    <t>51f45981-1c50-40f2-8e25-40382f5ac753</t>
  </si>
  <si>
    <t>{"Kind":"P","Identifier":"SA\\P\\CCM\\","Computed":"-","Manual":"-","Reference":"-","Switch":"MANUAL","Path":"SA\\P\\CCM\\","Actual Value":"","Scale":"W","Parameter Type":"P","State":"CCM","Option":"","Owner":"PWR","Grouping":"","Parameter Type Categories":"","Unique Id":"51f45981-1c50-40f2-8e25-40382f5ac753","ClassKind":"ParameterValueSet","Previous Formula":"'-","Previous Actual Value":"'-"}</t>
  </si>
  <si>
    <t>SA\P\NVM\</t>
  </si>
  <si>
    <t>528216ff-81c6-41d8-ac44-307946409b77</t>
  </si>
  <si>
    <t>{"Kind":"P","Identifier":"SA\\P\\NVM\\","Computed":"-","Manual":"-","Reference":"-","Switch":"MANUAL","Path":"SA\\P\\NVM\\","Actual Value":"","Scale":"W","Parameter Type":"P","State":"NVM","Option":"","Owner":"PWR","Grouping":"","Parameter Type Categories":"","Unique Id":"528216ff-81c6-41d8-ac44-307946409b77","ClassKind":"ParameterValueSet","Previous Formula":"'-","Previous Actual Value":"'-"}</t>
  </si>
  <si>
    <t>SA\P\MAM\</t>
  </si>
  <si>
    <t>4fe38570-a8cf-4ea6-a12c-5dffad1ebabb</t>
  </si>
  <si>
    <t>{"Kind":"P","Identifier":"SA\\P\\MAM\\","Computed":"-","Manual":"-","Reference":"-","Switch":"MANUAL","Path":"SA\\P\\MAM\\","Actual Value":"","Scale":"W","Parameter Type":"P","State":"MAM","Option":"","Owner":"PWR","Grouping":"","Parameter Type Categories":"","Unique Id":"4fe38570-a8cf-4ea6-a12c-5dffad1ebabb","ClassKind":"ParameterValueSet","Previous Formula":"'-","Previous Actual Value":"'-"}</t>
  </si>
  <si>
    <t>SA\P\RSM\</t>
  </si>
  <si>
    <t>dafdadfe-b7cf-44ae-81b1-66c7d5b86908</t>
  </si>
  <si>
    <t>{"Kind":"P","Identifier":"SA\\P\\RSM\\","Computed":"-","Manual":"-","Reference":"-","Switch":"MANUAL","Path":"SA\\P\\RSM\\","Actual Value":"","Scale":"W","Parameter Type":"P","State":"RSM","Option":"","Owner":"PWR","Grouping":"","Parameter Type Categories":"","Unique Id":"dafdadfe-b7cf-44ae-81b1-66c7d5b86908","ClassKind":"ParameterValueSet","Previous Formula":"'-","Previous Actual Value":"'-"}</t>
  </si>
  <si>
    <t>SA\P\ISM\</t>
  </si>
  <si>
    <t>5a036286-2e68-4a1b-829c-b26456a61b8d</t>
  </si>
  <si>
    <t>{"Kind":"P","Identifier":"SA\\P\\ISM\\","Computed":"-","Manual":"-","Reference":"-","Switch":"MANUAL","Path":"SA\\P\\ISM\\","Actual Value":"","Scale":"W","Parameter Type":"P","State":"ISM","Option":"","Owner":"PWR","Grouping":"","Parameter Type Categories":"","Unique Id":"5a036286-2e68-4a1b-829c-b26456a61b8d","ClassKind":"ParameterValueSet","Previous Formula":"'-","Previous Actual Value":"'-"}</t>
  </si>
  <si>
    <t>SA\P\SCM\</t>
  </si>
  <si>
    <t>b3f14e10-3f30-46f6-afc2-b15b7e30e819</t>
  </si>
  <si>
    <t>{"Kind":"P","Identifier":"SA\\P\\SCM\\","Computed":"-","Manual":"-","Reference":"-","Switch":"MANUAL","Path":"SA\\P\\SCM\\","Actual Value":"","Scale":"W","Parameter Type":"P","State":"SCM","Option":"","Owner":"PWR","Grouping":"","Parameter Type Categories":"","Unique Id":"b3f14e10-3f30-46f6-afc2-b15b7e30e819","ClassKind":"ParameterValueSet","Previous Formula":"'-","Previous Actual Value":"'-"}</t>
  </si>
  <si>
    <t>SA\P\ECM\</t>
  </si>
  <si>
    <t>38317942-53cb-42c6-8e30-5a1d3057544c</t>
  </si>
  <si>
    <t>{"Kind":"P","Identifier":"SA\\P\\ECM\\","Computed":"-","Manual":"-","Reference":"-","Switch":"MANUAL","Path":"SA\\P\\ECM\\","Actual Value":"","Scale":"W","Parameter Type":"P","State":"ECM","Option":"","Owner":"PWR","Grouping":"","Parameter Type Categories":"","Unique Id":"38317942-53cb-42c6-8e30-5a1d3057544c","ClassKind":"ParameterValueSet","Previous Formula":"'-","Previous Actual Value":"'-"}</t>
  </si>
  <si>
    <t>SA\P\SAM\</t>
  </si>
  <si>
    <t>38de0340-26d6-4b2b-b0b2-64323dddffdf</t>
  </si>
  <si>
    <t>{"Kind":"P","Identifier":"SA\\P\\SAM\\","Computed":"-","Manual":"-","Reference":"-","Switch":"MANUAL","Path":"SA\\P\\SAM\\","Actual Value":"","Scale":"W","Parameter Type":"P","State":"SAM","Option":"","Owner":"PWR","Grouping":"","Parameter Type Categories":"","Unique Id":"38de0340-26d6-4b2b-b0b2-64323dddffdf","ClassKind":"ParameterValueSet","Previous Formula":"'-","Previous Actual Value":"'-"}</t>
  </si>
  <si>
    <t>SA\P\SBM\</t>
  </si>
  <si>
    <t>f572aba6-4a73-4fd2-b32a-5751f43f962d</t>
  </si>
  <si>
    <t>{"Kind":"P","Identifier":"SA\\P\\SBM\\","Computed":"-","Manual":"-","Reference":"-","Switch":"MANUAL","Path":"SA\\P\\SBM\\","Actual Value":"","Scale":"W","Parameter Type":"P","State":"SBM","Option":"","Owner":"PWR","Grouping":"","Parameter Type Categories":"","Unique Id":"f572aba6-4a73-4fd2-b32a-5751f43f962d","ClassKind":"ParameterValueSet","Previous Formula":"'-","Previous Actual Value":"'-"}</t>
  </si>
  <si>
    <t>SA\redundancy.scheme\\</t>
  </si>
  <si>
    <t>a8c96694-c39c-42dc-a7e1-13d930e5dae7:0</t>
  </si>
  <si>
    <t>{"Kind":"P","Identifier":"SA\\redundancy.scheme\\\\","Computed":"-","Manual":"-","Reference":"-","Switch":"MANUAL","Path":"SA\\redundancy.scheme\\\\","Actual Value":"","Scale":"","Parameter Type":"redundancy.red_scheme","State":"","Option":"","Owner":"PWR","Grouping":"","Parameter Type Categories":"","Unique Id":"a8c96694-c39c-42dc-a7e1-13d930e5dae7:0","ClassKind":"ParameterValueSet","Previous Formula":"'-","Previous Actual Value":"'-"}</t>
  </si>
  <si>
    <t>SA\redundancy.type\\</t>
  </si>
  <si>
    <t>a8c96694-c39c-42dc-a7e1-13d930e5dae7:1</t>
  </si>
  <si>
    <t>{"Kind":"P","Identifier":"SA\\redundancy.type\\\\","Computed":"-","Manual":"-","Reference":"-","Switch":"OFFSET:1","Path":"SA\\redundancy.type\\\\","Actual Value":"","Scale":"","Parameter Type":"redundancy.red_type","State":"","Option":"","Owner":"PWR","Grouping":"","Parameter Type Categories":"","Unique Id":"a8c96694-c39c-42dc-a7e1-13d930e5dae7:1","ClassKind":"ParameterValueSet","Previous Formula":"'-","Previous Actual Value":"'-"}</t>
  </si>
  <si>
    <t>SA\redundancy.k\\</t>
  </si>
  <si>
    <t>a8c96694-c39c-42dc-a7e1-13d930e5dae7:2</t>
  </si>
  <si>
    <t>{"Kind":"P","Identifier":"SA\\redundancy.k\\\\","Computed":"-","Manual":"-","Reference":"-","Switch":"OFFSET:2","Path":"SA\\redundancy.k\\\\","Actual Value":"","Scale":"-","Parameter Type":"redundancy.k_out_of_n_items","State":"","Option":"","Owner":"PWR","Grouping":"","Parameter Type Categories":"","Unique Id":"a8c96694-c39c-42dc-a7e1-13d930e5dae7:2","ClassKind":"ParameterValueSet","Previous Formula":"'-","Previous Actual Value":"'-"}</t>
  </si>
  <si>
    <t>SA\redundancy.n\\</t>
  </si>
  <si>
    <t>a8c96694-c39c-42dc-a7e1-13d930e5dae7:3</t>
  </si>
  <si>
    <t>{"Kind":"P","Identifier":"SA\\redundancy.n\\\\","Computed":"-","Manual":"-","Reference":"-","Switch":"OFFSET:3","Path":"SA\\redundancy.n\\\\","Actual Value":"","Scale":"-","Parameter Type":"redundancy.n_items","State":"","Option":"","Owner":"PWR","Grouping":"","Parameter Type Categories":"","Unique Id":"a8c96694-c39c-42dc-a7e1-13d930e5dae7:3","ClassKind":"ParameterValueSet","Previous Formula":"'-","Previous Actual Value":"'-"}</t>
  </si>
  <si>
    <t>SA\Temp_oper_max\\</t>
  </si>
  <si>
    <t>9fc34a63-1dba-4f2b-abd3-6074a99933e7</t>
  </si>
  <si>
    <t>{"Kind":"P","Identifier":"SA\\Temp_oper_max\\\\","Computed":"-","Manual":"-","Reference":"-","Switch":"MANUAL","Path":"SA\\Temp_oper_max\\\\","Actual Value":"","Scale":"°C","Parameter Type":"Temp_oper_max","State":"","Option":"","Owner":"PWR","Grouping":"","Parameter Type Categories":"","Unique Id":"9fc34a63-1dba-4f2b-abd3-6074a99933e7","ClassKind":"ParameterValueSet","Previous Formula":"'-","Previous Actual Value":"'-"}</t>
  </si>
  <si>
    <t>SA\Temp_oper_min\\</t>
  </si>
  <si>
    <t>2fc15dd9-b010-41bd-83b3-92afde19b608</t>
  </si>
  <si>
    <t>{"Kind":"P","Identifier":"SA\\Temp_oper_min\\\\","Computed":"-","Manual":"-","Reference":"-","Switch":"MANUAL","Path":"SA\\Temp_oper_min\\\\","Actual Value":"","Scale":"°C","Parameter Type":"Temp_oper_min","State":"","Option":"","Owner":"PWR","Grouping":"","Parameter Type Categories":"","Unique Id":"2fc15dd9-b010-41bd-83b3-92afde19b608","ClassKind":"ParameterValueSet","Previous Formula":"'-","Previous Actual Value":"'-"}</t>
  </si>
  <si>
    <t>SA\TRL\\</t>
  </si>
  <si>
    <t>8f363710-b61b-47d9-a29e-c00338198e3a</t>
  </si>
  <si>
    <t>{"Kind":"P","Identifier":"SA\\TRL\\\\","Computed":"-","Manual":"-","Reference":"-","Switch":"MANUAL","Path":"SA\\TRL\\\\","Actual Value":"","Scale":"","Parameter Type":"TRL","State":"","Option":"","Owner":"PWR","Grouping":"","Parameter Type Categories":"","Unique Id":"8f363710-b61b-47d9-a29e-c00338198e3a","ClassKind":"ParameterValueSet","Previous Formula":"'-","Previous Actual Value":"'-"}</t>
  </si>
  <si>
    <t>SA\diam\\</t>
  </si>
  <si>
    <t>5db1bbad-3333-4598-9c64-b90f55d8e6b5</t>
  </si>
  <si>
    <t>{"Kind":"P","Identifier":"SA\\diam\\\\","Computed":"-","Manual":"-","Reference":"-","Switch":"MANUAL","Path":"SA\\diam\\\\","Actual Value":"","Scale":"mm","Parameter Type":"diam","State":"","Option":"","Owner":"PWR","Grouping":"Dimensions","Parameter Type Categories":"","Unique Id":"5db1bbad-3333-4598-9c64-b90f55d8e6b5","ClassKind":"ParameterValueSet","Previous Formula":"'-","Previous Actual Value":"'-"}</t>
  </si>
  <si>
    <t>SA\height\\</t>
  </si>
  <si>
    <t>efe64076-a7b5-4043-8e43-23c5baf5a45f</t>
  </si>
  <si>
    <t>{"Kind":"P","Identifier":"SA\\height\\\\","Computed":"-","Manual":"-","Reference":"-","Switch":"MANUAL","Path":"SA\\height\\\\","Actual Value":"","Scale":"mm","Parameter Type":"height","State":"","Option":"","Owner":"PWR","Grouping":"Dimensions","Parameter Type Categories":"","Unique Id":"efe64076-a7b5-4043-8e43-23c5baf5a45f","ClassKind":"ParameterValueSet","Previous Formula":"'-","Previous Actual Value":"'-"}</t>
  </si>
  <si>
    <t>SA\len\\</t>
  </si>
  <si>
    <t>a45c8a86-e618-4697-a647-71a6cd9adcb3</t>
  </si>
  <si>
    <t>{"Kind":"P","Identifier":"SA\\len\\\\","Computed":"-","Manual":"-","Reference":"-","Switch":"MANUAL","Path":"SA\\len\\\\","Actual Value":"","Scale":"mm","Parameter Type":"len","State":"","Option":"","Owner":"PWR","Grouping":"Dimensions","Parameter Type Categories":"","Unique Id":"a45c8a86-e618-4697-a647-71a6cd9adcb3","ClassKind":"ParameterValueSet","Previous Formula":"'-","Previous Actual Value":"'-"}</t>
  </si>
  <si>
    <t>SA\wid\\</t>
  </si>
  <si>
    <t>eda668c6-d4fa-43ee-bbb7-3cae8abc6d30</t>
  </si>
  <si>
    <t>{"Kind":"P","Identifier":"SA\\wid\\\\","Computed":"-","Manual":"-","Reference":"-","Switch":"MANUAL","Path":"SA\\wid\\\\","Actual Value":"","Scale":"mm","Parameter Type":"wid","State":"","Option":"","Owner":"PWR","Grouping":"Dimensions","Parameter Type Categories":"","Unique Id":"eda668c6-d4fa-43ee-bbb7-3cae8abc6d30","ClassKind":"ParameterValueSet","Previous Formula":"'-","Previous Actual Value":"'-"}</t>
  </si>
  <si>
    <t>SC\P_consumed\LEM\</t>
  </si>
  <si>
    <t>P_consumed</t>
  </si>
  <si>
    <t>97ef388e-3942-4687-88c0-9d0d239d54d9</t>
  </si>
  <si>
    <t>{"Kind":"P","Identifier":"SC\\P_consumed\\LEM\\","Computed":"-","Manual":"-","Reference":"-","Switch":"MANUAL","Path":"SC\\P_consumed\\LEM\\","Actual Value":"","Scale":"W","Parameter Type":"P_consumed","State":"LEM","Option":"","Owner":"PWR","Grouping":"","Parameter Type Categories":"","Unique Id":"97ef388e-3942-4687-88c0-9d0d239d54d9","ClassKind":"ParameterValueSet","Previous Formula":"'-","Previous Actual Value":"'-"}</t>
  </si>
  <si>
    <t>SC\P_consumed\CRM\</t>
  </si>
  <si>
    <t>f68f9fa8-8ac4-4739-8f8d-7bbac508bbd5</t>
  </si>
  <si>
    <t>{"Kind":"P","Identifier":"SC\\P_consumed\\CRM\\","Computed":"-","Manual":"-","Reference":"-","Switch":"MANUAL","Path":"SC\\P_consumed\\CRM\\","Actual Value":"","Scale":"W","Parameter Type":"P_consumed","State":"CRM","Option":"","Owner":"PWR","Grouping":"","Parameter Type Categories":"","Unique Id":"f68f9fa8-8ac4-4739-8f8d-7bbac508bbd5","ClassKind":"ParameterValueSet","Previous Formula":"'-","Previous Actual Value":"'-"}</t>
  </si>
  <si>
    <t>SC\P_consumed\CCM\</t>
  </si>
  <si>
    <t>ccb8d90c-9e90-4148-8c99-c69180d7533a</t>
  </si>
  <si>
    <t>{"Kind":"P","Identifier":"SC\\P_consumed\\CCM\\","Computed":"-","Manual":"-","Reference":"-","Switch":"MANUAL","Path":"SC\\P_consumed\\CCM\\","Actual Value":"","Scale":"W","Parameter Type":"P_consumed","State":"CCM","Option":"","Owner":"PWR","Grouping":"","Parameter Type Categories":"","Unique Id":"ccb8d90c-9e90-4148-8c99-c69180d7533a","ClassKind":"ParameterValueSet","Previous Formula":"'-","Previous Actual Value":"'-"}</t>
  </si>
  <si>
    <t>SC\P_consumed\NVM\</t>
  </si>
  <si>
    <t>d5b91847-ed81-4ba8-8903-4d1bfc971ee2</t>
  </si>
  <si>
    <t>{"Kind":"P","Identifier":"SC\\P_consumed\\NVM\\","Computed":"-","Manual":"-","Reference":"-","Switch":"MANUAL","Path":"SC\\P_consumed\\NVM\\","Actual Value":"","Scale":"W","Parameter Type":"P_consumed","State":"NVM","Option":"","Owner":"PWR","Grouping":"","Parameter Type Categories":"","Unique Id":"d5b91847-ed81-4ba8-8903-4d1bfc971ee2","ClassKind":"ParameterValueSet","Previous Formula":"'-","Previous Actual Value":"'-"}</t>
  </si>
  <si>
    <t>SC\P_consumed\MAM\</t>
  </si>
  <si>
    <t>1218fa06-1e55-4639-a2d6-f8cfb57213a5</t>
  </si>
  <si>
    <t>{"Kind":"P","Identifier":"SC\\P_consumed\\MAM\\","Computed":"-","Manual":"-","Reference":"-","Switch":"MANUAL","Path":"SC\\P_consumed\\MAM\\","Actual Value":"","Scale":"W","Parameter Type":"P_consumed","State":"MAM","Option":"","Owner":"PWR","Grouping":"","Parameter Type Categories":"","Unique Id":"1218fa06-1e55-4639-a2d6-f8cfb57213a5","ClassKind":"ParameterValueSet","Previous Formula":"'-","Previous Actual Value":"'-"}</t>
  </si>
  <si>
    <t>SC\P_consumed\RSM\</t>
  </si>
  <si>
    <t>74552f0b-498d-4673-a533-3441e0190041</t>
  </si>
  <si>
    <t>{"Kind":"P","Identifier":"SC\\P_consumed\\RSM\\","Computed":"-","Manual":"-","Reference":"-","Switch":"MANUAL","Path":"SC\\P_consumed\\RSM\\","Actual Value":"","Scale":"W","Parameter Type":"P_consumed","State":"RSM","Option":"","Owner":"PWR","Grouping":"","Parameter Type Categories":"","Unique Id":"74552f0b-498d-4673-a533-3441e0190041","ClassKind":"ParameterValueSet","Previous Formula":"'-","Previous Actual Value":"'-"}</t>
  </si>
  <si>
    <t>SC\P_consumed\ISM\</t>
  </si>
  <si>
    <t>bab92eb3-e2db-4db8-b6b8-623a6f849780</t>
  </si>
  <si>
    <t>{"Kind":"P","Identifier":"SC\\P_consumed\\ISM\\","Computed":"-","Manual":"-","Reference":"-","Switch":"MANUAL","Path":"SC\\P_consumed\\ISM\\","Actual Value":"","Scale":"W","Parameter Type":"P_consumed","State":"ISM","Option":"","Owner":"PWR","Grouping":"","Parameter Type Categories":"","Unique Id":"bab92eb3-e2db-4db8-b6b8-623a6f849780","ClassKind":"ParameterValueSet","Previous Formula":"'-","Previous Actual Value":"'-"}</t>
  </si>
  <si>
    <t>SC\P_consumed\SCM\</t>
  </si>
  <si>
    <t>95297eaa-d228-48af-97f5-21e0f5c17644</t>
  </si>
  <si>
    <t>{"Kind":"P","Identifier":"SC\\P_consumed\\SCM\\","Computed":"-","Manual":"-","Reference":"-","Switch":"MANUAL","Path":"SC\\P_consumed\\SCM\\","Actual Value":"","Scale":"W","Parameter Type":"P_consumed","State":"SCM","Option":"","Owner":"PWR","Grouping":"","Parameter Type Categories":"","Unique Id":"95297eaa-d228-48af-97f5-21e0f5c17644","ClassKind":"ParameterValueSet","Previous Formula":"'-","Previous Actual Value":"'-"}</t>
  </si>
  <si>
    <t>SC\P_consumed\ECM\</t>
  </si>
  <si>
    <t>06e834e9-dff7-4adb-999d-8f8e542577ea</t>
  </si>
  <si>
    <t>{"Kind":"P","Identifier":"SC\\P_consumed\\ECM\\","Computed":"-","Manual":"-","Reference":"-","Switch":"MANUAL","Path":"SC\\P_consumed\\ECM\\","Actual Value":"","Scale":"W","Parameter Type":"P_consumed","State":"ECM","Option":"","Owner":"PWR","Grouping":"","Parameter Type Categories":"","Unique Id":"06e834e9-dff7-4adb-999d-8f8e542577ea","ClassKind":"ParameterValueSet","Previous Formula":"'-","Previous Actual Value":"'-"}</t>
  </si>
  <si>
    <t>SC\P_consumed\SAM\</t>
  </si>
  <si>
    <t>37e8d6ff-9d43-458b-a38e-aa91bf3c4c7e</t>
  </si>
  <si>
    <t>{"Kind":"P","Identifier":"SC\\P_consumed\\SAM\\","Computed":"-","Manual":"-","Reference":"-","Switch":"MANUAL","Path":"SC\\P_consumed\\SAM\\","Actual Value":"","Scale":"W","Parameter Type":"P_consumed","State":"SAM","Option":"","Owner":"PWR","Grouping":"","Parameter Type Categories":"","Unique Id":"37e8d6ff-9d43-458b-a38e-aa91bf3c4c7e","ClassKind":"ParameterValueSet","Previous Formula":"'-","Previous Actual Value":"'-"}</t>
  </si>
  <si>
    <t>SC\P_consumed\SBM\</t>
  </si>
  <si>
    <t>a9aa6917-9531-4021-a286-87872a5a5ad4</t>
  </si>
  <si>
    <t>{"Kind":"P","Identifier":"SC\\P_consumed\\SBM\\","Computed":"-","Manual":"-","Reference":"-","Switch":"MANUAL","Path":"SC\\P_consumed\\SBM\\","Actual Value":"","Scale":"W","Parameter Type":"P_consumed","State":"SBM","Option":"","Owner":"PWR","Grouping":"","Parameter Type Categories":"","Unique Id":"a9aa6917-9531-4021-a286-87872a5a5ad4","ClassKind":"ParameterValueSet","Previous Formula":"'-","Previous Actual Value":"'-"}</t>
  </si>
  <si>
    <t>Systems modes</t>
  </si>
  <si>
    <t>Sys_modes</t>
  </si>
  <si>
    <t>7da4edbf-3a7b-4891-926a-cf5415dc72ca</t>
  </si>
  <si>
    <t>{"Kind":"AFSL","Name":"Systems modes","Short Name":"Sys_modes","State Kind":"","Unique Id":"7da4edbf-3a7b-4891-926a-cf5415dc72ca","Previous Kind":""}</t>
  </si>
  <si>
    <t>Launch and early operations Mode</t>
  </si>
  <si>
    <t>8607e68b-18c6-4b00-96c4-0dadc43c2e2d</t>
  </si>
  <si>
    <t>{"Kind":"AFS","Name":"Launch and early operations Mode","Short Name":"LEM","State Kind":"MANDATORY","Unique Id":"8607e68b-18c6-4b00-96c4-0dadc43c2e2d","Previous Kind":"MANDATORY"}</t>
  </si>
  <si>
    <t>Cruise Mode</t>
  </si>
  <si>
    <t>019bae10-b045-47a0-a0ec-cd48ef346f9d</t>
  </si>
  <si>
    <t>{"Kind":"AFS","Name":"Cruise Mode","Short Name":"CRM","State Kind":"MANDATORY","Unique Id":"019bae10-b045-47a0-a0ec-cd48ef346f9d","Previous Kind":"MANDATORY"}</t>
  </si>
  <si>
    <t>Cruise Communication Mode</t>
  </si>
  <si>
    <t>82ab5b84-2e96-408f-9dd9-47181ce6e10b</t>
  </si>
  <si>
    <t>{"Kind":"AFS","Name":"Cruise Communication Mode","Short Name":"CCM","State Kind":"MANDATORY","Unique Id":"82ab5b84-2e96-408f-9dd9-47181ce6e10b","Previous Kind":"MANDATORY"}</t>
  </si>
  <si>
    <t>Navigation Mode</t>
  </si>
  <si>
    <t>3d9c06ee-d3e6-45dd-adb4-d28a2aed5a15</t>
  </si>
  <si>
    <t>{"Kind":"AFS","Name":"Navigation Mode","Short Name":"NVM","State Kind":"MANDATORY","Unique Id":"3d9c06ee-d3e6-45dd-adb4-d28a2aed5a15","Previous Kind":"MANDATORY"}</t>
  </si>
  <si>
    <t>Manoeuvre Mode</t>
  </si>
  <si>
    <t>254ccf33-f690-4310-9aff-f5b82fe2660c</t>
  </si>
  <si>
    <t>{"Kind":"AFS","Name":"Manoeuvre Mode","Short Name":"MAM","State Kind":"MANDATORY","Unique Id":"254ccf33-f690-4310-9aff-f5b82fe2660c","Previous Kind":"MANDATORY"}</t>
  </si>
  <si>
    <t>Remote Science Mode</t>
  </si>
  <si>
    <t>9ac53830-c12b-4dd0-a1f1-fe19b7c36d85</t>
  </si>
  <si>
    <t>{"Kind":"AFS","Name":"Remote Science Mode","Short Name":"RSM","State Kind":"MANDATORY","Unique Id":"9ac53830-c12b-4dd0-a1f1-fe19b7c36d85","Previous Kind":"MANDATORY"}</t>
  </si>
  <si>
    <t>In-Situ Science Mode</t>
  </si>
  <si>
    <t>5cbe8cd0-2342-4ffe-bd3b-0409d4f568cd</t>
  </si>
  <si>
    <t>{"Kind":"AFS","Name":"In-Situ Science Mode","Short Name":"ISM","State Kind":"MANDATORY","Unique Id":"5cbe8cd0-2342-4ffe-bd3b-0409d4f568cd","Previous Kind":"MANDATORY"}</t>
  </si>
  <si>
    <t>Science Communications Mode</t>
  </si>
  <si>
    <t>a635ebae-c2eb-40ad-95f0-150c5a1c4897</t>
  </si>
  <si>
    <t>{"Kind":"AFS","Name":"Science Communications Mode","Short Name":"SCM","State Kind":"MANDATORY","Unique Id":"a635ebae-c2eb-40ad-95f0-150c5a1c4897","Previous Kind":"MANDATORY"}</t>
  </si>
  <si>
    <t>Eclipse Mode</t>
  </si>
  <si>
    <t>c5c8a64d-cb38-44a0-84ec-3a492d629c01</t>
  </si>
  <si>
    <t>{"Kind":"AFS","Name":"Eclipse Mode","Short Name":"ECM","State Kind":"MANDATORY","Unique Id":"c5c8a64d-cb38-44a0-84ec-3a492d629c01","Previous Kind":"MANDATORY"}</t>
  </si>
  <si>
    <t>Safe Mode</t>
  </si>
  <si>
    <t>e01987f4-42d4-4918-aa3d-27057662a3cb</t>
  </si>
  <si>
    <t>{"Kind":"AFS","Name":"Safe Mode","Short Name":"SAM","State Kind":"MANDATORY","Unique Id":"e01987f4-42d4-4918-aa3d-27057662a3cb","Previous Kind":"MANDATORY"}</t>
  </si>
  <si>
    <t>Standby Mode</t>
  </si>
  <si>
    <t>2fe5325f-d1a7-4928-81e6-a4d713457e3c</t>
  </si>
  <si>
    <t>{"Kind":"AFS","Name":"Standby Mode","Short Name":"SBM","State Kind":"MANDATORY","Unique Id":"2fe5325f-d1a7-4928-81e6-a4d713457e3c","Previous Kind":"MANDATORY"}</t>
  </si>
  <si>
    <t>\Mission\_name_\\default</t>
  </si>
  <si>
    <t>SYE</t>
  </si>
  <si>
    <t>Mission (Mission)</t>
  </si>
  <si>
    <t>Mission.Ground_Seg</t>
  </si>
  <si>
    <t>\Mission.Ground_Seg\_name_\\default</t>
  </si>
  <si>
    <t>Mission.Launch_Seg</t>
  </si>
  <si>
    <t>\Mission.Launch_Seg\_name_\\default</t>
  </si>
  <si>
    <t>Launch_Seg (Launch_Segment)</t>
  </si>
  <si>
    <t>Mission.Launch_Seg.Lau_Adapt</t>
  </si>
  <si>
    <t>\Mission.Launch_Seg.Lau_Adapt\_name_\\default</t>
  </si>
  <si>
    <t>Launcher Adapter</t>
  </si>
  <si>
    <t>Lau_Adapt (Launcher Adapter)</t>
  </si>
  <si>
    <t>\Mission.Launch_Seg.Lau_Adapt\m\\default</t>
  </si>
  <si>
    <t>Mission.Space_Seg</t>
  </si>
  <si>
    <t>\Mission.Space_Seg\_name_\\default</t>
  </si>
  <si>
    <t>Space_Segment</t>
  </si>
  <si>
    <t>Space_Seg (Space_Segment)</t>
  </si>
  <si>
    <t>Mission.Space_Seg.SC</t>
  </si>
  <si>
    <t>\Mission.Space_Seg.SC\_name_\\default</t>
  </si>
  <si>
    <t>SC (Spacecraft)</t>
  </si>
  <si>
    <t>delta_v_tot</t>
  </si>
  <si>
    <t>\Mission.Space_Seg.SC\delta_v_tot\\default</t>
  </si>
  <si>
    <t>TRA</t>
  </si>
  <si>
    <t>mass_dry</t>
  </si>
  <si>
    <t>\Mission.Space_Seg.SC\mass_dry\\default</t>
  </si>
  <si>
    <t>mass_launch</t>
  </si>
  <si>
    <t>\Mission.Space_Seg.SC\mass_launch\\default</t>
  </si>
  <si>
    <t>mass_wet</t>
  </si>
  <si>
    <t>\Mission.Space_Seg.SC\mass_wet\\default</t>
  </si>
  <si>
    <t>\Mission.Space_Seg.SC\P_consumed\LEM\default</t>
  </si>
  <si>
    <t>\Mission.Space_Seg.SC\P_consumed\CRM\default</t>
  </si>
  <si>
    <t>\Mission.Space_Seg.SC\P_consumed\CCM\default</t>
  </si>
  <si>
    <t>\Mission.Space_Seg.SC\P_consumed\NVM\default</t>
  </si>
  <si>
    <t>\Mission.Space_Seg.SC\P_consumed\MAM\default</t>
  </si>
  <si>
    <t>\Mission.Space_Seg.SC\P_consumed\RSM\default</t>
  </si>
  <si>
    <t>\Mission.Space_Seg.SC\P_consumed\ISM\default</t>
  </si>
  <si>
    <t>\Mission.Space_Seg.SC\P_consumed\SCM\default</t>
  </si>
  <si>
    <t>\Mission.Space_Seg.SC\P_consumed\ECM\default</t>
  </si>
  <si>
    <t>\Mission.Space_Seg.SC\P_consumed\SAM\default</t>
  </si>
  <si>
    <t>\Mission.Space_Seg.SC\P_consumed\SBM\default</t>
  </si>
  <si>
    <t>target_mass</t>
  </si>
  <si>
    <t>\Mission.Space_Seg.SC\target_mass\\default</t>
  </si>
  <si>
    <t>Mission.Space_Seg.SC.Acc</t>
  </si>
  <si>
    <t>\Mission.Space_Seg.SC.Acc\_name_\\default</t>
  </si>
  <si>
    <t>Accelerometer</t>
  </si>
  <si>
    <t>Acc (Accelerometer)</t>
  </si>
  <si>
    <t>\Mission.Space_Seg.SC.Acc\diam\\default</t>
  </si>
  <si>
    <t>\Mission.Space_Seg.SC.Acc\height\\default</t>
  </si>
  <si>
    <t>\Mission.Space_Seg.SC.Acc\len\\default</t>
  </si>
  <si>
    <t>\Mission.Space_Seg.SC.Acc\m\\default</t>
  </si>
  <si>
    <t>\Mission.Space_Seg.SC.Acc\P\LEM\default</t>
  </si>
  <si>
    <t>\Mission.Space_Seg.SC.Acc\P\CRM\default</t>
  </si>
  <si>
    <t>\Mission.Space_Seg.SC.Acc\P\CCM\default</t>
  </si>
  <si>
    <t>\Mission.Space_Seg.SC.Acc\P\NVM\default</t>
  </si>
  <si>
    <t>\Mission.Space_Seg.SC.Acc\P\MAM\default</t>
  </si>
  <si>
    <t>\Mission.Space_Seg.SC.Acc\P\RSM\default</t>
  </si>
  <si>
    <t>\Mission.Space_Seg.SC.Acc\P\ISM\default</t>
  </si>
  <si>
    <t>\Mission.Space_Seg.SC.Acc\P\SCM\default</t>
  </si>
  <si>
    <t>\Mission.Space_Seg.SC.Acc\P\ECM\default</t>
  </si>
  <si>
    <t>\Mission.Space_Seg.SC.Acc\P\SAM\default</t>
  </si>
  <si>
    <t>\Mission.Space_Seg.SC.Acc\P\SBM\default</t>
  </si>
  <si>
    <t>\Mission.Space_Seg.SC.Acc\P_duty_cyc\\default</t>
  </si>
  <si>
    <t>\Mission.Space_Seg.SC.Acc\redundancy.scheme\\default</t>
  </si>
  <si>
    <t>hot</t>
  </si>
  <si>
    <t>\Mission.Space_Seg.SC.Acc\redundancy.type\\default</t>
  </si>
  <si>
    <t>external</t>
  </si>
  <si>
    <t>\Mission.Space_Seg.SC.Acc\redundancy.k\\default</t>
  </si>
  <si>
    <t>\Mission.Space_Seg.SC.Acc\redundancy.n\\default</t>
  </si>
  <si>
    <t>\Mission.Space_Seg.SC.Acc\Temp_oper_max\\default</t>
  </si>
  <si>
    <t>\Mission.Space_Seg.SC.Acc\Temp_oper_min\\default</t>
  </si>
  <si>
    <t>\Mission.Space_Seg.SC.Acc\TRL\\default</t>
  </si>
  <si>
    <t>\Mission.Space_Seg.SC.Acc\wid\\default</t>
  </si>
  <si>
    <t>Mission.Space_Seg.SC.ANF</t>
  </si>
  <si>
    <t>\Mission.Space_Seg.SC.ANF\_name_\\default</t>
  </si>
  <si>
    <t>Antenna Frame</t>
  </si>
  <si>
    <t>ANF (Antenna Frame)</t>
  </si>
  <si>
    <t>\Mission.Space_Seg.SC.ANF\assump\\default</t>
  </si>
  <si>
    <t>\Mission.Space_Seg.SC.ANF\diam\\default</t>
  </si>
  <si>
    <t>\Mission.Space_Seg.SC.ANF\len\\default</t>
  </si>
  <si>
    <t>\Mission.Space_Seg.SC.ANF\m\\default</t>
  </si>
  <si>
    <t>\Mission.Space_Seg.SC.ANF\P\LEM\default</t>
  </si>
  <si>
    <t>\Mission.Space_Seg.SC.ANF\P\CRM\default</t>
  </si>
  <si>
    <t>\Mission.Space_Seg.SC.ANF\P\CCM\default</t>
  </si>
  <si>
    <t>\Mission.Space_Seg.SC.ANF\P\NVM\default</t>
  </si>
  <si>
    <t>\Mission.Space_Seg.SC.ANF\P\MAM\default</t>
  </si>
  <si>
    <t>\Mission.Space_Seg.SC.ANF\P\RSM\default</t>
  </si>
  <si>
    <t>\Mission.Space_Seg.SC.ANF\P\ISM\default</t>
  </si>
  <si>
    <t>\Mission.Space_Seg.SC.ANF\P\SCM\default</t>
  </si>
  <si>
    <t>\Mission.Space_Seg.SC.ANF\P\ECM\default</t>
  </si>
  <si>
    <t>\Mission.Space_Seg.SC.ANF\P\SAM\default</t>
  </si>
  <si>
    <t>\Mission.Space_Seg.SC.ANF\P\SBM\default</t>
  </si>
  <si>
    <t>\Mission.Space_Seg.SC.ANF\redundancy.scheme\\default</t>
  </si>
  <si>
    <t>\Mission.Space_Seg.SC.ANF\redundancy.type\\default</t>
  </si>
  <si>
    <t>\Mission.Space_Seg.SC.ANF\redundancy.k\\default</t>
  </si>
  <si>
    <t>\Mission.Space_Seg.SC.ANF\redundancy.n\\default</t>
  </si>
  <si>
    <t>\Mission.Space_Seg.SC.ANF\Temp_oper_max\\default</t>
  </si>
  <si>
    <t>\Mission.Space_Seg.SC.ANF\Temp_oper_min\\default</t>
  </si>
  <si>
    <t>thickn</t>
  </si>
  <si>
    <t>\Mission.Space_Seg.SC.ANF\thickn\\default</t>
  </si>
  <si>
    <t>\Mission.Space_Seg.SC.ANF\TRL\\default</t>
  </si>
  <si>
    <t>Mission.Space_Seg.SC.AOGNCS</t>
  </si>
  <si>
    <t>\Mission.Space_Seg.SC.AOGNCS\_name_\\default</t>
  </si>
  <si>
    <t>Attitude, Orbit, Guidance, Navigation Control Subsystem</t>
  </si>
  <si>
    <t>AOGNCS (Attitude, Orbit, Guidance, Navigation Control Subsystem)</t>
  </si>
  <si>
    <t>\Mission.Space_Seg.SC.AOGNCS\m\\default</t>
  </si>
  <si>
    <t>\Mission.Space_Seg.SC.AOGNCS\P\LEM\default</t>
  </si>
  <si>
    <t>\Mission.Space_Seg.SC.AOGNCS\P\CRM\default</t>
  </si>
  <si>
    <t>\Mission.Space_Seg.SC.AOGNCS\P\CCM\default</t>
  </si>
  <si>
    <t>\Mission.Space_Seg.SC.AOGNCS\P\NVM\default</t>
  </si>
  <si>
    <t>\Mission.Space_Seg.SC.AOGNCS\P\MAM\default</t>
  </si>
  <si>
    <t>\Mission.Space_Seg.SC.AOGNCS\P\RSM\default</t>
  </si>
  <si>
    <t>\Mission.Space_Seg.SC.AOGNCS\P\ISM\default</t>
  </si>
  <si>
    <t>\Mission.Space_Seg.SC.AOGNCS\P\SCM\default</t>
  </si>
  <si>
    <t>\Mission.Space_Seg.SC.AOGNCS\P\ECM\default</t>
  </si>
  <si>
    <t>\Mission.Space_Seg.SC.AOGNCS\P\SAM\default</t>
  </si>
  <si>
    <t>\Mission.Space_Seg.SC.AOGNCS\P\SBM\default</t>
  </si>
  <si>
    <t>Mission.Space_Seg.SC.BAT</t>
  </si>
  <si>
    <t>\Mission.Space_Seg.SC.BAT\_name_\\default</t>
  </si>
  <si>
    <t>Battery</t>
  </si>
  <si>
    <t>BAT (Battery)</t>
  </si>
  <si>
    <t>\Mission.Space_Seg.SC.BAT\assump\\default</t>
  </si>
  <si>
    <t>\Mission.Space_Seg.SC.BAT\diam\\default</t>
  </si>
  <si>
    <t>\Mission.Space_Seg.SC.BAT\height\\default</t>
  </si>
  <si>
    <t>\Mission.Space_Seg.SC.BAT\len\\default</t>
  </si>
  <si>
    <t>\Mission.Space_Seg.SC.BAT\m\\default</t>
  </si>
  <si>
    <t>\Mission.Space_Seg.SC.BAT\P\LEM\default</t>
  </si>
  <si>
    <t>\Mission.Space_Seg.SC.BAT\P\CRM\default</t>
  </si>
  <si>
    <t>\Mission.Space_Seg.SC.BAT\P\CCM\default</t>
  </si>
  <si>
    <t>\Mission.Space_Seg.SC.BAT\P\NVM\default</t>
  </si>
  <si>
    <t>\Mission.Space_Seg.SC.BAT\P\MAM\default</t>
  </si>
  <si>
    <t>\Mission.Space_Seg.SC.BAT\P\RSM\default</t>
  </si>
  <si>
    <t>\Mission.Space_Seg.SC.BAT\P\ISM\default</t>
  </si>
  <si>
    <t>\Mission.Space_Seg.SC.BAT\P\SCM\default</t>
  </si>
  <si>
    <t>\Mission.Space_Seg.SC.BAT\P\ECM\default</t>
  </si>
  <si>
    <t>\Mission.Space_Seg.SC.BAT\P\SAM\default</t>
  </si>
  <si>
    <t>\Mission.Space_Seg.SC.BAT\P\SBM\default</t>
  </si>
  <si>
    <t>\Mission.Space_Seg.SC.BAT\redundancy.scheme\\default</t>
  </si>
  <si>
    <t>\Mission.Space_Seg.SC.BAT\redundancy.type\\default</t>
  </si>
  <si>
    <t>\Mission.Space_Seg.SC.BAT\redundancy.k\\default</t>
  </si>
  <si>
    <t>\Mission.Space_Seg.SC.BAT\redundancy.n\\default</t>
  </si>
  <si>
    <t>\Mission.Space_Seg.SC.BAT\Temp_oper_max\\default</t>
  </si>
  <si>
    <t>\Mission.Space_Seg.SC.BAT\Temp_oper_min\\default</t>
  </si>
  <si>
    <t>\Mission.Space_Seg.SC.BAT\TRL\\default</t>
  </si>
  <si>
    <t>\Mission.Space_Seg.SC.BAT\Vol\\default</t>
  </si>
  <si>
    <t>\Mission.Space_Seg.SC.BAT\wid\\default</t>
  </si>
  <si>
    <t>Mission.Space_Seg.SC.COMS</t>
  </si>
  <si>
    <t>\Mission.Space_Seg.SC.COMS\_name_\\default</t>
  </si>
  <si>
    <t>Communications Subsystem</t>
  </si>
  <si>
    <t>COMS (Communications Subsystem)</t>
  </si>
  <si>
    <t>\Mission.Space_Seg.SC.COMS\m\\default</t>
  </si>
  <si>
    <t>\Mission.Space_Seg.SC.COMS\P\LEM\default</t>
  </si>
  <si>
    <t>\Mission.Space_Seg.SC.COMS\P\CRM\default</t>
  </si>
  <si>
    <t>\Mission.Space_Seg.SC.COMS\P\CCM\default</t>
  </si>
  <si>
    <t>\Mission.Space_Seg.SC.COMS\P\NVM\default</t>
  </si>
  <si>
    <t>\Mission.Space_Seg.SC.COMS\P\MAM\default</t>
  </si>
  <si>
    <t>\Mission.Space_Seg.SC.COMS\P\RSM\default</t>
  </si>
  <si>
    <t>\Mission.Space_Seg.SC.COMS\P\ISM\default</t>
  </si>
  <si>
    <t>\Mission.Space_Seg.SC.COMS\P\SCM\default</t>
  </si>
  <si>
    <t>\Mission.Space_Seg.SC.COMS\P\ECM\default</t>
  </si>
  <si>
    <t>\Mission.Space_Seg.SC.COMS\P\SAM\default</t>
  </si>
  <si>
    <t>\Mission.Space_Seg.SC.COMS\P\SBM\default</t>
  </si>
  <si>
    <t>Mission.Space_Seg.SC.ctr_prop_eq</t>
  </si>
  <si>
    <t>\Mission.Space_Seg.SC.ctr_prop_eq\_name_\\default</t>
  </si>
  <si>
    <t>Control propullsion equipment</t>
  </si>
  <si>
    <t>PROP</t>
  </si>
  <si>
    <t>ctr_prop_eq (Control propullsion equipment)</t>
  </si>
  <si>
    <t>Mission.Space_Seg.SC.ctr_prop_eq.ctr_prop_thr_01</t>
  </si>
  <si>
    <t>\Mission.Space_Seg.SC.ctr_prop_eq.ctr_prop_thr_01\_name_\\default</t>
  </si>
  <si>
    <t>Arianegroup 10N bipropellant thruster</t>
  </si>
  <si>
    <t>ctr_prop_thr_01 (Arianegroup 10N bipropellant thruster)</t>
  </si>
  <si>
    <t>\Mission.Space_Seg.SC.ctr_prop_eq.ctr_prop_thr_01\m\\default</t>
  </si>
  <si>
    <t>\Mission.Space_Seg.SC.ctr_prop_eq.ctr_prop_thr_01\P\LEM\default</t>
  </si>
  <si>
    <t>\Mission.Space_Seg.SC.ctr_prop_eq.ctr_prop_thr_01\P\CRM\default</t>
  </si>
  <si>
    <t>\Mission.Space_Seg.SC.ctr_prop_eq.ctr_prop_thr_01\P\CCM\default</t>
  </si>
  <si>
    <t>\Mission.Space_Seg.SC.ctr_prop_eq.ctr_prop_thr_01\P\NVM\default</t>
  </si>
  <si>
    <t>\Mission.Space_Seg.SC.ctr_prop_eq.ctr_prop_thr_01\P\MAM\default</t>
  </si>
  <si>
    <t>\Mission.Space_Seg.SC.ctr_prop_eq.ctr_prop_thr_01\P\RSM\default</t>
  </si>
  <si>
    <t>\Mission.Space_Seg.SC.ctr_prop_eq.ctr_prop_thr_01\P\ISM\default</t>
  </si>
  <si>
    <t>\Mission.Space_Seg.SC.ctr_prop_eq.ctr_prop_thr_01\P\SCM\default</t>
  </si>
  <si>
    <t>\Mission.Space_Seg.SC.ctr_prop_eq.ctr_prop_thr_01\P\ECM\default</t>
  </si>
  <si>
    <t>\Mission.Space_Seg.SC.ctr_prop_eq.ctr_prop_thr_01\P\SAM\default</t>
  </si>
  <si>
    <t>\Mission.Space_Seg.SC.ctr_prop_eq.ctr_prop_thr_01\P\SBM\default</t>
  </si>
  <si>
    <t>Mission.Space_Seg.SC.ctr_prop_eq.ctr_prop_thr_02</t>
  </si>
  <si>
    <t>\Mission.Space_Seg.SC.ctr_prop_eq.ctr_prop_thr_02\_name_\\default</t>
  </si>
  <si>
    <t>ctr_prop_thr_02 (Arianegroup 10N bipropellant thruster)</t>
  </si>
  <si>
    <t>\Mission.Space_Seg.SC.ctr_prop_eq.ctr_prop_thr_02\m\\default</t>
  </si>
  <si>
    <t>\Mission.Space_Seg.SC.ctr_prop_eq.ctr_prop_thr_02\P\LEM\default</t>
  </si>
  <si>
    <t>\Mission.Space_Seg.SC.ctr_prop_eq.ctr_prop_thr_02\P\CRM\default</t>
  </si>
  <si>
    <t>\Mission.Space_Seg.SC.ctr_prop_eq.ctr_prop_thr_02\P\CCM\default</t>
  </si>
  <si>
    <t>\Mission.Space_Seg.SC.ctr_prop_eq.ctr_prop_thr_02\P\NVM\default</t>
  </si>
  <si>
    <t>\Mission.Space_Seg.SC.ctr_prop_eq.ctr_prop_thr_02\P\MAM\default</t>
  </si>
  <si>
    <t>\Mission.Space_Seg.SC.ctr_prop_eq.ctr_prop_thr_02\P\RSM\default</t>
  </si>
  <si>
    <t>\Mission.Space_Seg.SC.ctr_prop_eq.ctr_prop_thr_02\P\ISM\default</t>
  </si>
  <si>
    <t>\Mission.Space_Seg.SC.ctr_prop_eq.ctr_prop_thr_02\P\SCM\default</t>
  </si>
  <si>
    <t>\Mission.Space_Seg.SC.ctr_prop_eq.ctr_prop_thr_02\P\ECM\default</t>
  </si>
  <si>
    <t>\Mission.Space_Seg.SC.ctr_prop_eq.ctr_prop_thr_02\P\SAM\default</t>
  </si>
  <si>
    <t>\Mission.Space_Seg.SC.ctr_prop_eq.ctr_prop_thr_02\P\SBM\default</t>
  </si>
  <si>
    <t>Mission.Space_Seg.SC.ctr_prop_eq.ctr_prop_thr_03</t>
  </si>
  <si>
    <t>\Mission.Space_Seg.SC.ctr_prop_eq.ctr_prop_thr_03\_name_\\default</t>
  </si>
  <si>
    <t>ctr_prop_thr_03 (Arianegroup 10N bipropellant thruster)</t>
  </si>
  <si>
    <t>\Mission.Space_Seg.SC.ctr_prop_eq.ctr_prop_thr_03\m\\default</t>
  </si>
  <si>
    <t>\Mission.Space_Seg.SC.ctr_prop_eq.ctr_prop_thr_03\P\LEM\default</t>
  </si>
  <si>
    <t>\Mission.Space_Seg.SC.ctr_prop_eq.ctr_prop_thr_03\P\CRM\default</t>
  </si>
  <si>
    <t>\Mission.Space_Seg.SC.ctr_prop_eq.ctr_prop_thr_03\P\CCM\default</t>
  </si>
  <si>
    <t>\Mission.Space_Seg.SC.ctr_prop_eq.ctr_prop_thr_03\P\NVM\default</t>
  </si>
  <si>
    <t>\Mission.Space_Seg.SC.ctr_prop_eq.ctr_prop_thr_03\P\MAM\default</t>
  </si>
  <si>
    <t>\Mission.Space_Seg.SC.ctr_prop_eq.ctr_prop_thr_03\P\RSM\default</t>
  </si>
  <si>
    <t>\Mission.Space_Seg.SC.ctr_prop_eq.ctr_prop_thr_03\P\ISM\default</t>
  </si>
  <si>
    <t>\Mission.Space_Seg.SC.ctr_prop_eq.ctr_prop_thr_03\P\SCM\default</t>
  </si>
  <si>
    <t>\Mission.Space_Seg.SC.ctr_prop_eq.ctr_prop_thr_03\P\ECM\default</t>
  </si>
  <si>
    <t>\Mission.Space_Seg.SC.ctr_prop_eq.ctr_prop_thr_03\P\SAM\default</t>
  </si>
  <si>
    <t>\Mission.Space_Seg.SC.ctr_prop_eq.ctr_prop_thr_03\P\SBM\default</t>
  </si>
  <si>
    <t>Mission.Space_Seg.SC.ctr_prop_eq.ctr_prop_thr_04</t>
  </si>
  <si>
    <t>\Mission.Space_Seg.SC.ctr_prop_eq.ctr_prop_thr_04\_name_\\default</t>
  </si>
  <si>
    <t>ctr_prop_thr_04 (Arianegroup 10N bipropellant thruster)</t>
  </si>
  <si>
    <t>\Mission.Space_Seg.SC.ctr_prop_eq.ctr_prop_thr_04\m\\default</t>
  </si>
  <si>
    <t>\Mission.Space_Seg.SC.ctr_prop_eq.ctr_prop_thr_04\P\LEM\default</t>
  </si>
  <si>
    <t>\Mission.Space_Seg.SC.ctr_prop_eq.ctr_prop_thr_04\P\CRM\default</t>
  </si>
  <si>
    <t>\Mission.Space_Seg.SC.ctr_prop_eq.ctr_prop_thr_04\P\CCM\default</t>
  </si>
  <si>
    <t>\Mission.Space_Seg.SC.ctr_prop_eq.ctr_prop_thr_04\P\NVM\default</t>
  </si>
  <si>
    <t>\Mission.Space_Seg.SC.ctr_prop_eq.ctr_prop_thr_04\P\MAM\default</t>
  </si>
  <si>
    <t>\Mission.Space_Seg.SC.ctr_prop_eq.ctr_prop_thr_04\P\RSM\default</t>
  </si>
  <si>
    <t>\Mission.Space_Seg.SC.ctr_prop_eq.ctr_prop_thr_04\P\ISM\default</t>
  </si>
  <si>
    <t>\Mission.Space_Seg.SC.ctr_prop_eq.ctr_prop_thr_04\P\SCM\default</t>
  </si>
  <si>
    <t>\Mission.Space_Seg.SC.ctr_prop_eq.ctr_prop_thr_04\P\ECM\default</t>
  </si>
  <si>
    <t>\Mission.Space_Seg.SC.ctr_prop_eq.ctr_prop_thr_04\P\SAM\default</t>
  </si>
  <si>
    <t>\Mission.Space_Seg.SC.ctr_prop_eq.ctr_prop_thr_04\P\SBM\default</t>
  </si>
  <si>
    <t>Mission.Space_Seg.SC.ctr_prop_eq.ctr_prop_thr_05</t>
  </si>
  <si>
    <t>\Mission.Space_Seg.SC.ctr_prop_eq.ctr_prop_thr_05\_name_\\default</t>
  </si>
  <si>
    <t>ctr_prop_thr_05 (Arianegroup 10N bipropellant thruster)</t>
  </si>
  <si>
    <t>\Mission.Space_Seg.SC.ctr_prop_eq.ctr_prop_thr_05\m\\default</t>
  </si>
  <si>
    <t>\Mission.Space_Seg.SC.ctr_prop_eq.ctr_prop_thr_05\P\LEM\default</t>
  </si>
  <si>
    <t>\Mission.Space_Seg.SC.ctr_prop_eq.ctr_prop_thr_05\P\CRM\default</t>
  </si>
  <si>
    <t>\Mission.Space_Seg.SC.ctr_prop_eq.ctr_prop_thr_05\P\CCM\default</t>
  </si>
  <si>
    <t>\Mission.Space_Seg.SC.ctr_prop_eq.ctr_prop_thr_05\P\NVM\default</t>
  </si>
  <si>
    <t>\Mission.Space_Seg.SC.ctr_prop_eq.ctr_prop_thr_05\P\MAM\default</t>
  </si>
  <si>
    <t>\Mission.Space_Seg.SC.ctr_prop_eq.ctr_prop_thr_05\P\RSM\default</t>
  </si>
  <si>
    <t>\Mission.Space_Seg.SC.ctr_prop_eq.ctr_prop_thr_05\P\ISM\default</t>
  </si>
  <si>
    <t>\Mission.Space_Seg.SC.ctr_prop_eq.ctr_prop_thr_05\P\SCM\default</t>
  </si>
  <si>
    <t>\Mission.Space_Seg.SC.ctr_prop_eq.ctr_prop_thr_05\P\ECM\default</t>
  </si>
  <si>
    <t>\Mission.Space_Seg.SC.ctr_prop_eq.ctr_prop_thr_05\P\SAM\default</t>
  </si>
  <si>
    <t>\Mission.Space_Seg.SC.ctr_prop_eq.ctr_prop_thr_05\P\SBM\default</t>
  </si>
  <si>
    <t>Mission.Space_Seg.SC.ctr_prop_eq.ctr_prop_thr_06</t>
  </si>
  <si>
    <t>\Mission.Space_Seg.SC.ctr_prop_eq.ctr_prop_thr_06\_name_\\default</t>
  </si>
  <si>
    <t>ctr_prop_thr_06 (Arianegroup 10N bipropellant thruster)</t>
  </si>
  <si>
    <t>\Mission.Space_Seg.SC.ctr_prop_eq.ctr_prop_thr_06\m\\default</t>
  </si>
  <si>
    <t>\Mission.Space_Seg.SC.ctr_prop_eq.ctr_prop_thr_06\P\LEM\default</t>
  </si>
  <si>
    <t>\Mission.Space_Seg.SC.ctr_prop_eq.ctr_prop_thr_06\P\CRM\default</t>
  </si>
  <si>
    <t>\Mission.Space_Seg.SC.ctr_prop_eq.ctr_prop_thr_06\P\CCM\default</t>
  </si>
  <si>
    <t>\Mission.Space_Seg.SC.ctr_prop_eq.ctr_prop_thr_06\P\NVM\default</t>
  </si>
  <si>
    <t>\Mission.Space_Seg.SC.ctr_prop_eq.ctr_prop_thr_06\P\MAM\default</t>
  </si>
  <si>
    <t>\Mission.Space_Seg.SC.ctr_prop_eq.ctr_prop_thr_06\P\RSM\default</t>
  </si>
  <si>
    <t>\Mission.Space_Seg.SC.ctr_prop_eq.ctr_prop_thr_06\P\ISM\default</t>
  </si>
  <si>
    <t>\Mission.Space_Seg.SC.ctr_prop_eq.ctr_prop_thr_06\P\SCM\default</t>
  </si>
  <si>
    <t>\Mission.Space_Seg.SC.ctr_prop_eq.ctr_prop_thr_06\P\ECM\default</t>
  </si>
  <si>
    <t>\Mission.Space_Seg.SC.ctr_prop_eq.ctr_prop_thr_06\P\SAM\default</t>
  </si>
  <si>
    <t>\Mission.Space_Seg.SC.ctr_prop_eq.ctr_prop_thr_06\P\SBM\default</t>
  </si>
  <si>
    <t>Mission.Space_Seg.SC.ctr_prop_eq.ctr_prop_thr_07</t>
  </si>
  <si>
    <t>\Mission.Space_Seg.SC.ctr_prop_eq.ctr_prop_thr_07\_name_\\default</t>
  </si>
  <si>
    <t>ctr_prop_thr_07 (Arianegroup 10N bipropellant thruster)</t>
  </si>
  <si>
    <t>\Mission.Space_Seg.SC.ctr_prop_eq.ctr_prop_thr_07\m\\default</t>
  </si>
  <si>
    <t>\Mission.Space_Seg.SC.ctr_prop_eq.ctr_prop_thr_07\P\LEM\default</t>
  </si>
  <si>
    <t>\Mission.Space_Seg.SC.ctr_prop_eq.ctr_prop_thr_07\P\CRM\default</t>
  </si>
  <si>
    <t>\Mission.Space_Seg.SC.ctr_prop_eq.ctr_prop_thr_07\P\CCM\default</t>
  </si>
  <si>
    <t>\Mission.Space_Seg.SC.ctr_prop_eq.ctr_prop_thr_07\P\NVM\default</t>
  </si>
  <si>
    <t>\Mission.Space_Seg.SC.ctr_prop_eq.ctr_prop_thr_07\P\MAM\default</t>
  </si>
  <si>
    <t>\Mission.Space_Seg.SC.ctr_prop_eq.ctr_prop_thr_07\P\RSM\default</t>
  </si>
  <si>
    <t>\Mission.Space_Seg.SC.ctr_prop_eq.ctr_prop_thr_07\P\ISM\default</t>
  </si>
  <si>
    <t>\Mission.Space_Seg.SC.ctr_prop_eq.ctr_prop_thr_07\P\SCM\default</t>
  </si>
  <si>
    <t>\Mission.Space_Seg.SC.ctr_prop_eq.ctr_prop_thr_07\P\ECM\default</t>
  </si>
  <si>
    <t>\Mission.Space_Seg.SC.ctr_prop_eq.ctr_prop_thr_07\P\SAM\default</t>
  </si>
  <si>
    <t>\Mission.Space_Seg.SC.ctr_prop_eq.ctr_prop_thr_07\P\SBM\default</t>
  </si>
  <si>
    <t>Mission.Space_Seg.SC.ctr_prop_eq.ctr_prop_thr_08</t>
  </si>
  <si>
    <t>\Mission.Space_Seg.SC.ctr_prop_eq.ctr_prop_thr_08\_name_\\default</t>
  </si>
  <si>
    <t>ctr_prop_thr_08 (Arianegroup 10N bipropellant thruster)</t>
  </si>
  <si>
    <t>\Mission.Space_Seg.SC.ctr_prop_eq.ctr_prop_thr_08\m\\default</t>
  </si>
  <si>
    <t>\Mission.Space_Seg.SC.ctr_prop_eq.ctr_prop_thr_08\P\LEM\default</t>
  </si>
  <si>
    <t>\Mission.Space_Seg.SC.ctr_prop_eq.ctr_prop_thr_08\P\CRM\default</t>
  </si>
  <si>
    <t>\Mission.Space_Seg.SC.ctr_prop_eq.ctr_prop_thr_08\P\CCM\default</t>
  </si>
  <si>
    <t>\Mission.Space_Seg.SC.ctr_prop_eq.ctr_prop_thr_08\P\NVM\default</t>
  </si>
  <si>
    <t>\Mission.Space_Seg.SC.ctr_prop_eq.ctr_prop_thr_08\P\MAM\default</t>
  </si>
  <si>
    <t>\Mission.Space_Seg.SC.ctr_prop_eq.ctr_prop_thr_08\P\RSM\default</t>
  </si>
  <si>
    <t>\Mission.Space_Seg.SC.ctr_prop_eq.ctr_prop_thr_08\P\ISM\default</t>
  </si>
  <si>
    <t>\Mission.Space_Seg.SC.ctr_prop_eq.ctr_prop_thr_08\P\SCM\default</t>
  </si>
  <si>
    <t>\Mission.Space_Seg.SC.ctr_prop_eq.ctr_prop_thr_08\P\ECM\default</t>
  </si>
  <si>
    <t>\Mission.Space_Seg.SC.ctr_prop_eq.ctr_prop_thr_08\P\SAM\default</t>
  </si>
  <si>
    <t>\Mission.Space_Seg.SC.ctr_prop_eq.ctr_prop_thr_08\P\SBM\default</t>
  </si>
  <si>
    <t>Mission.Space_Seg.SC.ctr_prop_eq.ctr_prop_thr_09</t>
  </si>
  <si>
    <t>\Mission.Space_Seg.SC.ctr_prop_eq.ctr_prop_thr_09\_name_\\default</t>
  </si>
  <si>
    <t>ctr_prop_thr_09 (Arianegroup 10N bipropellant thruster)</t>
  </si>
  <si>
    <t>\Mission.Space_Seg.SC.ctr_prop_eq.ctr_prop_thr_09\m\\default</t>
  </si>
  <si>
    <t>\Mission.Space_Seg.SC.ctr_prop_eq.ctr_prop_thr_09\P\LEM\default</t>
  </si>
  <si>
    <t>\Mission.Space_Seg.SC.ctr_prop_eq.ctr_prop_thr_09\P\CRM\default</t>
  </si>
  <si>
    <t>\Mission.Space_Seg.SC.ctr_prop_eq.ctr_prop_thr_09\P\CCM\default</t>
  </si>
  <si>
    <t>\Mission.Space_Seg.SC.ctr_prop_eq.ctr_prop_thr_09\P\NVM\default</t>
  </si>
  <si>
    <t>\Mission.Space_Seg.SC.ctr_prop_eq.ctr_prop_thr_09\P\MAM\default</t>
  </si>
  <si>
    <t>\Mission.Space_Seg.SC.ctr_prop_eq.ctr_prop_thr_09\P\RSM\default</t>
  </si>
  <si>
    <t>\Mission.Space_Seg.SC.ctr_prop_eq.ctr_prop_thr_09\P\ISM\default</t>
  </si>
  <si>
    <t>\Mission.Space_Seg.SC.ctr_prop_eq.ctr_prop_thr_09\P\SCM\default</t>
  </si>
  <si>
    <t>\Mission.Space_Seg.SC.ctr_prop_eq.ctr_prop_thr_09\P\ECM\default</t>
  </si>
  <si>
    <t>\Mission.Space_Seg.SC.ctr_prop_eq.ctr_prop_thr_09\P\SAM\default</t>
  </si>
  <si>
    <t>\Mission.Space_Seg.SC.ctr_prop_eq.ctr_prop_thr_09\P\SBM\default</t>
  </si>
  <si>
    <t>Mission.Space_Seg.SC.ctr_prop_eq.ctr_prop_thr_10</t>
  </si>
  <si>
    <t>\Mission.Space_Seg.SC.ctr_prop_eq.ctr_prop_thr_10\_name_\\default</t>
  </si>
  <si>
    <t>ctr_prop_thr_10 (Arianegroup 10N bipropellant thruster)</t>
  </si>
  <si>
    <t>\Mission.Space_Seg.SC.ctr_prop_eq.ctr_prop_thr_10\m\\default</t>
  </si>
  <si>
    <t>\Mission.Space_Seg.SC.ctr_prop_eq.ctr_prop_thr_10\P\LEM\default</t>
  </si>
  <si>
    <t>\Mission.Space_Seg.SC.ctr_prop_eq.ctr_prop_thr_10\P\CRM\default</t>
  </si>
  <si>
    <t>\Mission.Space_Seg.SC.ctr_prop_eq.ctr_prop_thr_10\P\CCM\default</t>
  </si>
  <si>
    <t>\Mission.Space_Seg.SC.ctr_prop_eq.ctr_prop_thr_10\P\NVM\default</t>
  </si>
  <si>
    <t>\Mission.Space_Seg.SC.ctr_prop_eq.ctr_prop_thr_10\P\MAM\default</t>
  </si>
  <si>
    <t>\Mission.Space_Seg.SC.ctr_prop_eq.ctr_prop_thr_10\P\RSM\default</t>
  </si>
  <si>
    <t>\Mission.Space_Seg.SC.ctr_prop_eq.ctr_prop_thr_10\P\ISM\default</t>
  </si>
  <si>
    <t>\Mission.Space_Seg.SC.ctr_prop_eq.ctr_prop_thr_10\P\SCM\default</t>
  </si>
  <si>
    <t>\Mission.Space_Seg.SC.ctr_prop_eq.ctr_prop_thr_10\P\ECM\default</t>
  </si>
  <si>
    <t>\Mission.Space_Seg.SC.ctr_prop_eq.ctr_prop_thr_10\P\SAM\default</t>
  </si>
  <si>
    <t>\Mission.Space_Seg.SC.ctr_prop_eq.ctr_prop_thr_10\P\SBM\default</t>
  </si>
  <si>
    <t>Mission.Space_Seg.SC.ctr_prop_eq.ctr_prop_thr_11</t>
  </si>
  <si>
    <t>\Mission.Space_Seg.SC.ctr_prop_eq.ctr_prop_thr_11\_name_\\default</t>
  </si>
  <si>
    <t>ctr_prop_thr_11 (Arianegroup 10N bipropellant thruster)</t>
  </si>
  <si>
    <t>\Mission.Space_Seg.SC.ctr_prop_eq.ctr_prop_thr_11\m\\default</t>
  </si>
  <si>
    <t>\Mission.Space_Seg.SC.ctr_prop_eq.ctr_prop_thr_11\P\LEM\default</t>
  </si>
  <si>
    <t>\Mission.Space_Seg.SC.ctr_prop_eq.ctr_prop_thr_11\P\CRM\default</t>
  </si>
  <si>
    <t>\Mission.Space_Seg.SC.ctr_prop_eq.ctr_prop_thr_11\P\CCM\default</t>
  </si>
  <si>
    <t>\Mission.Space_Seg.SC.ctr_prop_eq.ctr_prop_thr_11\P\NVM\default</t>
  </si>
  <si>
    <t>\Mission.Space_Seg.SC.ctr_prop_eq.ctr_prop_thr_11\P\MAM\default</t>
  </si>
  <si>
    <t>\Mission.Space_Seg.SC.ctr_prop_eq.ctr_prop_thr_11\P\RSM\default</t>
  </si>
  <si>
    <t>\Mission.Space_Seg.SC.ctr_prop_eq.ctr_prop_thr_11\P\ISM\default</t>
  </si>
  <si>
    <t>\Mission.Space_Seg.SC.ctr_prop_eq.ctr_prop_thr_11\P\SCM\default</t>
  </si>
  <si>
    <t>\Mission.Space_Seg.SC.ctr_prop_eq.ctr_prop_thr_11\P\ECM\default</t>
  </si>
  <si>
    <t>\Mission.Space_Seg.SC.ctr_prop_eq.ctr_prop_thr_11\P\SAM\default</t>
  </si>
  <si>
    <t>\Mission.Space_Seg.SC.ctr_prop_eq.ctr_prop_thr_11\P\SBM\default</t>
  </si>
  <si>
    <t>Mission.Space_Seg.SC.ctr_prop_eq.ctr_prop_thr_12</t>
  </si>
  <si>
    <t>\Mission.Space_Seg.SC.ctr_prop_eq.ctr_prop_thr_12\_name_\\default</t>
  </si>
  <si>
    <t>ctr_prop_thr_12 (Arianegroup 10N bipropellant thruster)</t>
  </si>
  <si>
    <t>\Mission.Space_Seg.SC.ctr_prop_eq.ctr_prop_thr_12\m\\default</t>
  </si>
  <si>
    <t>\Mission.Space_Seg.SC.ctr_prop_eq.ctr_prop_thr_12\P\LEM\default</t>
  </si>
  <si>
    <t>\Mission.Space_Seg.SC.ctr_prop_eq.ctr_prop_thr_12\P\CRM\default</t>
  </si>
  <si>
    <t>\Mission.Space_Seg.SC.ctr_prop_eq.ctr_prop_thr_12\P\CCM\default</t>
  </si>
  <si>
    <t>\Mission.Space_Seg.SC.ctr_prop_eq.ctr_prop_thr_12\P\NVM\default</t>
  </si>
  <si>
    <t>\Mission.Space_Seg.SC.ctr_prop_eq.ctr_prop_thr_12\P\MAM\default</t>
  </si>
  <si>
    <t>\Mission.Space_Seg.SC.ctr_prop_eq.ctr_prop_thr_12\P\RSM\default</t>
  </si>
  <si>
    <t>\Mission.Space_Seg.SC.ctr_prop_eq.ctr_prop_thr_12\P\ISM\default</t>
  </si>
  <si>
    <t>\Mission.Space_Seg.SC.ctr_prop_eq.ctr_prop_thr_12\P\SCM\default</t>
  </si>
  <si>
    <t>\Mission.Space_Seg.SC.ctr_prop_eq.ctr_prop_thr_12\P\ECM\default</t>
  </si>
  <si>
    <t>\Mission.Space_Seg.SC.ctr_prop_eq.ctr_prop_thr_12\P\SAM\default</t>
  </si>
  <si>
    <t>\Mission.Space_Seg.SC.ctr_prop_eq.ctr_prop_thr_12\P\SBM\default</t>
  </si>
  <si>
    <t>Mission.Space_Seg.SC.ctr_prop_eq.ctr_prop_thr_13</t>
  </si>
  <si>
    <t>\Mission.Space_Seg.SC.ctr_prop_eq.ctr_prop_thr_13\_name_\\default</t>
  </si>
  <si>
    <t>ctr_prop_thr_13 (Arianegroup 10N bipropellant thruster)</t>
  </si>
  <si>
    <t>\Mission.Space_Seg.SC.ctr_prop_eq.ctr_prop_thr_13\m\\default</t>
  </si>
  <si>
    <t>\Mission.Space_Seg.SC.ctr_prop_eq.ctr_prop_thr_13\P\LEM\default</t>
  </si>
  <si>
    <t>\Mission.Space_Seg.SC.ctr_prop_eq.ctr_prop_thr_13\P\CRM\default</t>
  </si>
  <si>
    <t>\Mission.Space_Seg.SC.ctr_prop_eq.ctr_prop_thr_13\P\CCM\default</t>
  </si>
  <si>
    <t>\Mission.Space_Seg.SC.ctr_prop_eq.ctr_prop_thr_13\P\NVM\default</t>
  </si>
  <si>
    <t>\Mission.Space_Seg.SC.ctr_prop_eq.ctr_prop_thr_13\P\MAM\default</t>
  </si>
  <si>
    <t>\Mission.Space_Seg.SC.ctr_prop_eq.ctr_prop_thr_13\P\RSM\default</t>
  </si>
  <si>
    <t>\Mission.Space_Seg.SC.ctr_prop_eq.ctr_prop_thr_13\P\ISM\default</t>
  </si>
  <si>
    <t>\Mission.Space_Seg.SC.ctr_prop_eq.ctr_prop_thr_13\P\SCM\default</t>
  </si>
  <si>
    <t>\Mission.Space_Seg.SC.ctr_prop_eq.ctr_prop_thr_13\P\ECM\default</t>
  </si>
  <si>
    <t>\Mission.Space_Seg.SC.ctr_prop_eq.ctr_prop_thr_13\P\SAM\default</t>
  </si>
  <si>
    <t>\Mission.Space_Seg.SC.ctr_prop_eq.ctr_prop_thr_13\P\SBM\default</t>
  </si>
  <si>
    <t>Mission.Space_Seg.SC.ctr_prop_eq.ctr_prop_thr_14</t>
  </si>
  <si>
    <t>\Mission.Space_Seg.SC.ctr_prop_eq.ctr_prop_thr_14\_name_\\default</t>
  </si>
  <si>
    <t>ctr_prop_thr_14 (Arianegroup 10N bipropellant thruster)</t>
  </si>
  <si>
    <t>\Mission.Space_Seg.SC.ctr_prop_eq.ctr_prop_thr_14\m\\default</t>
  </si>
  <si>
    <t>\Mission.Space_Seg.SC.ctr_prop_eq.ctr_prop_thr_14\P\LEM\default</t>
  </si>
  <si>
    <t>\Mission.Space_Seg.SC.ctr_prop_eq.ctr_prop_thr_14\P\CRM\default</t>
  </si>
  <si>
    <t>\Mission.Space_Seg.SC.ctr_prop_eq.ctr_prop_thr_14\P\CCM\default</t>
  </si>
  <si>
    <t>\Mission.Space_Seg.SC.ctr_prop_eq.ctr_prop_thr_14\P\NVM\default</t>
  </si>
  <si>
    <t>\Mission.Space_Seg.SC.ctr_prop_eq.ctr_prop_thr_14\P\MAM\default</t>
  </si>
  <si>
    <t>\Mission.Space_Seg.SC.ctr_prop_eq.ctr_prop_thr_14\P\RSM\default</t>
  </si>
  <si>
    <t>\Mission.Space_Seg.SC.ctr_prop_eq.ctr_prop_thr_14\P\ISM\default</t>
  </si>
  <si>
    <t>\Mission.Space_Seg.SC.ctr_prop_eq.ctr_prop_thr_14\P\SCM\default</t>
  </si>
  <si>
    <t>\Mission.Space_Seg.SC.ctr_prop_eq.ctr_prop_thr_14\P\ECM\default</t>
  </si>
  <si>
    <t>\Mission.Space_Seg.SC.ctr_prop_eq.ctr_prop_thr_14\P\SAM\default</t>
  </si>
  <si>
    <t>\Mission.Space_Seg.SC.ctr_prop_eq.ctr_prop_thr_14\P\SBM\default</t>
  </si>
  <si>
    <t>Mission.Space_Seg.SC.ctr_prop_eq.ctr_prop_thr_15</t>
  </si>
  <si>
    <t>\Mission.Space_Seg.SC.ctr_prop_eq.ctr_prop_thr_15\_name_\\default</t>
  </si>
  <si>
    <t>ctr_prop_thr_15 (Arianegroup 10N bipropellant thruster)</t>
  </si>
  <si>
    <t>\Mission.Space_Seg.SC.ctr_prop_eq.ctr_prop_thr_15\m\\default</t>
  </si>
  <si>
    <t>\Mission.Space_Seg.SC.ctr_prop_eq.ctr_prop_thr_15\P\LEM\default</t>
  </si>
  <si>
    <t>\Mission.Space_Seg.SC.ctr_prop_eq.ctr_prop_thr_15\P\CRM\default</t>
  </si>
  <si>
    <t>\Mission.Space_Seg.SC.ctr_prop_eq.ctr_prop_thr_15\P\CCM\default</t>
  </si>
  <si>
    <t>\Mission.Space_Seg.SC.ctr_prop_eq.ctr_prop_thr_15\P\NVM\default</t>
  </si>
  <si>
    <t>\Mission.Space_Seg.SC.ctr_prop_eq.ctr_prop_thr_15\P\MAM\default</t>
  </si>
  <si>
    <t>\Mission.Space_Seg.SC.ctr_prop_eq.ctr_prop_thr_15\P\RSM\default</t>
  </si>
  <si>
    <t>\Mission.Space_Seg.SC.ctr_prop_eq.ctr_prop_thr_15\P\ISM\default</t>
  </si>
  <si>
    <t>\Mission.Space_Seg.SC.ctr_prop_eq.ctr_prop_thr_15\P\SCM\default</t>
  </si>
  <si>
    <t>\Mission.Space_Seg.SC.ctr_prop_eq.ctr_prop_thr_15\P\ECM\default</t>
  </si>
  <si>
    <t>\Mission.Space_Seg.SC.ctr_prop_eq.ctr_prop_thr_15\P\SAM\default</t>
  </si>
  <si>
    <t>\Mission.Space_Seg.SC.ctr_prop_eq.ctr_prop_thr_15\P\SBM\default</t>
  </si>
  <si>
    <t>Mission.Space_Seg.SC.ctr_prop_eq.ctr_prop_thr_16</t>
  </si>
  <si>
    <t>\Mission.Space_Seg.SC.ctr_prop_eq.ctr_prop_thr_16\_name_\\default</t>
  </si>
  <si>
    <t>ctr_prop_thr_16 (Arianegroup 10N bipropellant thruster)</t>
  </si>
  <si>
    <t>\Mission.Space_Seg.SC.ctr_prop_eq.ctr_prop_thr_16\m\\default</t>
  </si>
  <si>
    <t>\Mission.Space_Seg.SC.ctr_prop_eq.ctr_prop_thr_16\P\LEM\default</t>
  </si>
  <si>
    <t>\Mission.Space_Seg.SC.ctr_prop_eq.ctr_prop_thr_16\P\CRM\default</t>
  </si>
  <si>
    <t>\Mission.Space_Seg.SC.ctr_prop_eq.ctr_prop_thr_16\P\CCM\default</t>
  </si>
  <si>
    <t>\Mission.Space_Seg.SC.ctr_prop_eq.ctr_prop_thr_16\P\NVM\default</t>
  </si>
  <si>
    <t>\Mission.Space_Seg.SC.ctr_prop_eq.ctr_prop_thr_16\P\MAM\default</t>
  </si>
  <si>
    <t>\Mission.Space_Seg.SC.ctr_prop_eq.ctr_prop_thr_16\P\RSM\default</t>
  </si>
  <si>
    <t>\Mission.Space_Seg.SC.ctr_prop_eq.ctr_prop_thr_16\P\ISM\default</t>
  </si>
  <si>
    <t>\Mission.Space_Seg.SC.ctr_prop_eq.ctr_prop_thr_16\P\SCM\default</t>
  </si>
  <si>
    <t>\Mission.Space_Seg.SC.ctr_prop_eq.ctr_prop_thr_16\P\ECM\default</t>
  </si>
  <si>
    <t>\Mission.Space_Seg.SC.ctr_prop_eq.ctr_prop_thr_16\P\SAM\default</t>
  </si>
  <si>
    <t>\Mission.Space_Seg.SC.ctr_prop_eq.ctr_prop_thr_16\P\SBM\default</t>
  </si>
  <si>
    <t>Mission.Space_Seg.SC.DIP_COM</t>
  </si>
  <si>
    <t>\Mission.Space_Seg.SC.DIP_COM\_name_\\default</t>
  </si>
  <si>
    <t>Diplexer</t>
  </si>
  <si>
    <t>DIP_COM (Diplexer)</t>
  </si>
  <si>
    <t>\Mission.Space_Seg.SC.DIP_COM\diam\\default</t>
  </si>
  <si>
    <t>\Mission.Space_Seg.SC.DIP_COM\height\\default</t>
  </si>
  <si>
    <t>\Mission.Space_Seg.SC.DIP_COM\len\\default</t>
  </si>
  <si>
    <t>\Mission.Space_Seg.SC.DIP_COM\m\\default</t>
  </si>
  <si>
    <t>\Mission.Space_Seg.SC.DIP_COM\P\LEM\default</t>
  </si>
  <si>
    <t>\Mission.Space_Seg.SC.DIP_COM\P\CRM\default</t>
  </si>
  <si>
    <t>\Mission.Space_Seg.SC.DIP_COM\P\CCM\default</t>
  </si>
  <si>
    <t>\Mission.Space_Seg.SC.DIP_COM\P\NVM\default</t>
  </si>
  <si>
    <t>\Mission.Space_Seg.SC.DIP_COM\P\MAM\default</t>
  </si>
  <si>
    <t>\Mission.Space_Seg.SC.DIP_COM\P\RSM\default</t>
  </si>
  <si>
    <t>\Mission.Space_Seg.SC.DIP_COM\P\ISM\default</t>
  </si>
  <si>
    <t>\Mission.Space_Seg.SC.DIP_COM\P\SCM\default</t>
  </si>
  <si>
    <t>\Mission.Space_Seg.SC.DIP_COM\P\ECM\default</t>
  </si>
  <si>
    <t>\Mission.Space_Seg.SC.DIP_COM\P\SAM\default</t>
  </si>
  <si>
    <t>\Mission.Space_Seg.SC.DIP_COM\P\SBM\default</t>
  </si>
  <si>
    <t>\Mission.Space_Seg.SC.DIP_COM\P_duty_cyc\\default</t>
  </si>
  <si>
    <t>\Mission.Space_Seg.SC.DIP_COM\redundancy.scheme\\default</t>
  </si>
  <si>
    <t>\Mission.Space_Seg.SC.DIP_COM\redundancy.type\\default</t>
  </si>
  <si>
    <t>\Mission.Space_Seg.SC.DIP_COM\redundancy.k\\default</t>
  </si>
  <si>
    <t>\Mission.Space_Seg.SC.DIP_COM\redundancy.n\\default</t>
  </si>
  <si>
    <t>\Mission.Space_Seg.SC.DIP_COM\Temp_oper_max\\default</t>
  </si>
  <si>
    <t>\Mission.Space_Seg.SC.DIP_COM\Temp_oper_min\\default</t>
  </si>
  <si>
    <t>\Mission.Space_Seg.SC.DIP_COM\TRL\\default</t>
  </si>
  <si>
    <t>\Mission.Space_Seg.SC.DIP_COM\wid\\default</t>
  </si>
  <si>
    <t>Mission.Space_Seg.SC.EH</t>
  </si>
  <si>
    <t>\Mission.Space_Seg.SC.EH\_name_\\default</t>
  </si>
  <si>
    <t>electric_heaters</t>
  </si>
  <si>
    <t>TC</t>
  </si>
  <si>
    <t>EH (electric_heaters)</t>
  </si>
  <si>
    <t>\Mission.Space_Seg.SC.EH\area\\default</t>
  </si>
  <si>
    <t>\Mission.Space_Seg.SC.EH\assump\\default</t>
  </si>
  <si>
    <t>\Mission.Space_Seg.SC.EH\diam\\default</t>
  </si>
  <si>
    <t>\Mission.Space_Seg.SC.EH\height\\default</t>
  </si>
  <si>
    <t>\Mission.Space_Seg.SC.EH\len\\default</t>
  </si>
  <si>
    <t>\Mission.Space_Seg.SC.EH\m\\default</t>
  </si>
  <si>
    <t>\Mission.Space_Seg.SC.EH\P\LEM\default</t>
  </si>
  <si>
    <t>\Mission.Space_Seg.SC.EH\P\CRM\default</t>
  </si>
  <si>
    <t>\Mission.Space_Seg.SC.EH\P\CCM\default</t>
  </si>
  <si>
    <t>\Mission.Space_Seg.SC.EH\P\NVM\default</t>
  </si>
  <si>
    <t>\Mission.Space_Seg.SC.EH\P\MAM\default</t>
  </si>
  <si>
    <t>\Mission.Space_Seg.SC.EH\P\RSM\default</t>
  </si>
  <si>
    <t>\Mission.Space_Seg.SC.EH\P\ISM\default</t>
  </si>
  <si>
    <t>\Mission.Space_Seg.SC.EH\P\SCM\default</t>
  </si>
  <si>
    <t>\Mission.Space_Seg.SC.EH\P\ECM\default</t>
  </si>
  <si>
    <t>\Mission.Space_Seg.SC.EH\P\SAM\default</t>
  </si>
  <si>
    <t>\Mission.Space_Seg.SC.EH\P\SBM\default</t>
  </si>
  <si>
    <t>\Mission.Space_Seg.SC.EH\redundancy.scheme\\default</t>
  </si>
  <si>
    <t>\Mission.Space_Seg.SC.EH\redundancy.type\\default</t>
  </si>
  <si>
    <t>\Mission.Space_Seg.SC.EH\redundancy.k\\default</t>
  </si>
  <si>
    <t>\Mission.Space_Seg.SC.EH\redundancy.n\\default</t>
  </si>
  <si>
    <t>\Mission.Space_Seg.SC.EH\Temp_oper_max\\default</t>
  </si>
  <si>
    <t>\Mission.Space_Seg.SC.EH\Temp_oper_min\\default</t>
  </si>
  <si>
    <t>\Mission.Space_Seg.SC.EH\TRL\\default</t>
  </si>
  <si>
    <t>\Mission.Space_Seg.SC.EH\wid\\default</t>
  </si>
  <si>
    <t>Mission.Space_Seg.SC.ES</t>
  </si>
  <si>
    <t>\Mission.Space_Seg.SC.ES\_name_\\default</t>
  </si>
  <si>
    <t>Earth_Sensors</t>
  </si>
  <si>
    <t>ES (Earth_Sensors)</t>
  </si>
  <si>
    <t>\Mission.Space_Seg.SC.ES\diam\\default</t>
  </si>
  <si>
    <t>\Mission.Space_Seg.SC.ES\height\\default</t>
  </si>
  <si>
    <t>\Mission.Space_Seg.SC.ES\len\\default</t>
  </si>
  <si>
    <t>\Mission.Space_Seg.SC.ES\m\\default</t>
  </si>
  <si>
    <t>\Mission.Space_Seg.SC.ES\P\LEM\default</t>
  </si>
  <si>
    <t>\Mission.Space_Seg.SC.ES\P\CRM\default</t>
  </si>
  <si>
    <t>\Mission.Space_Seg.SC.ES\P\CCM\default</t>
  </si>
  <si>
    <t>\Mission.Space_Seg.SC.ES\P\NVM\default</t>
  </si>
  <si>
    <t>\Mission.Space_Seg.SC.ES\P\MAM\default</t>
  </si>
  <si>
    <t>\Mission.Space_Seg.SC.ES\P\RSM\default</t>
  </si>
  <si>
    <t>\Mission.Space_Seg.SC.ES\P\ISM\default</t>
  </si>
  <si>
    <t>\Mission.Space_Seg.SC.ES\P\SCM\default</t>
  </si>
  <si>
    <t>\Mission.Space_Seg.SC.ES\P\ECM\default</t>
  </si>
  <si>
    <t>\Mission.Space_Seg.SC.ES\P\SAM\default</t>
  </si>
  <si>
    <t>\Mission.Space_Seg.SC.ES\P\SBM\default</t>
  </si>
  <si>
    <t>\Mission.Space_Seg.SC.ES\P_duty_cyc\\default</t>
  </si>
  <si>
    <t>\Mission.Space_Seg.SC.ES\redundancy.scheme\\default</t>
  </si>
  <si>
    <t>\Mission.Space_Seg.SC.ES\redundancy.type\\default</t>
  </si>
  <si>
    <t>\Mission.Space_Seg.SC.ES\redundancy.k\\default</t>
  </si>
  <si>
    <t>\Mission.Space_Seg.SC.ES\redundancy.n\\default</t>
  </si>
  <si>
    <t>\Mission.Space_Seg.SC.ES\Temp_oper_max\\default</t>
  </si>
  <si>
    <t>\Mission.Space_Seg.SC.ES\Temp_oper_min\\default</t>
  </si>
  <si>
    <t>\Mission.Space_Seg.SC.ES\TRL\\default</t>
  </si>
  <si>
    <t>\Mission.Space_Seg.SC.ES\wid\\default</t>
  </si>
  <si>
    <t>Mission.Space_Seg.SC.GColl</t>
  </si>
  <si>
    <t>\Mission.Space_Seg.SC.GColl\_name_\\default</t>
  </si>
  <si>
    <t>Gas_collection</t>
  </si>
  <si>
    <t>GColl (Gas_collection)</t>
  </si>
  <si>
    <t>\Mission.Space_Seg.SC.GColl\assump\\default</t>
  </si>
  <si>
    <t>\Mission.Space_Seg.SC.GColl\diam\\default</t>
  </si>
  <si>
    <t>\Mission.Space_Seg.SC.GColl\height\\default</t>
  </si>
  <si>
    <t>\Mission.Space_Seg.SC.GColl\len\\default</t>
  </si>
  <si>
    <t>\Mission.Space_Seg.SC.GColl\m\\default</t>
  </si>
  <si>
    <t>\Mission.Space_Seg.SC.GColl\P\LEM\default</t>
  </si>
  <si>
    <t>\Mission.Space_Seg.SC.GColl\P\CRM\default</t>
  </si>
  <si>
    <t>\Mission.Space_Seg.SC.GColl\P\CCM\default</t>
  </si>
  <si>
    <t>\Mission.Space_Seg.SC.GColl\P\NVM\default</t>
  </si>
  <si>
    <t>\Mission.Space_Seg.SC.GColl\P\MAM\default</t>
  </si>
  <si>
    <t>\Mission.Space_Seg.SC.GColl\P\RSM\default</t>
  </si>
  <si>
    <t>\Mission.Space_Seg.SC.GColl\P\ISM\default</t>
  </si>
  <si>
    <t>\Mission.Space_Seg.SC.GColl\P\SCM\default</t>
  </si>
  <si>
    <t>\Mission.Space_Seg.SC.GColl\P\ECM\default</t>
  </si>
  <si>
    <t>\Mission.Space_Seg.SC.GColl\P\SAM\default</t>
  </si>
  <si>
    <t>\Mission.Space_Seg.SC.GColl\P\SBM\default</t>
  </si>
  <si>
    <t>\Mission.Space_Seg.SC.GColl\redundancy.scheme\\default</t>
  </si>
  <si>
    <t>\Mission.Space_Seg.SC.GColl\redundancy.type\\default</t>
  </si>
  <si>
    <t>\Mission.Space_Seg.SC.GColl\redundancy.k\\default</t>
  </si>
  <si>
    <t>\Mission.Space_Seg.SC.GColl\redundancy.n\\default</t>
  </si>
  <si>
    <t>\Mission.Space_Seg.SC.GColl\Temp_oper_max\\default</t>
  </si>
  <si>
    <t>\Mission.Space_Seg.SC.GColl\Temp_oper_min\\default</t>
  </si>
  <si>
    <t>\Mission.Space_Seg.SC.GColl\TRL\\default</t>
  </si>
  <si>
    <t>\Mission.Space_Seg.SC.GColl\wid\\default</t>
  </si>
  <si>
    <t>Mission.Space_Seg.SC.GYRO</t>
  </si>
  <si>
    <t>\Mission.Space_Seg.SC.GYRO\_name_\\default</t>
  </si>
  <si>
    <t>Gyroscopes</t>
  </si>
  <si>
    <t>GYRO (Gyroscopes)</t>
  </si>
  <si>
    <t>\Mission.Space_Seg.SC.GYRO\diam\\default</t>
  </si>
  <si>
    <t>\Mission.Space_Seg.SC.GYRO\height\\default</t>
  </si>
  <si>
    <t>\Mission.Space_Seg.SC.GYRO\len\\default</t>
  </si>
  <si>
    <t>\Mission.Space_Seg.SC.GYRO\m\\default</t>
  </si>
  <si>
    <t>\Mission.Space_Seg.SC.GYRO\P\LEM\default</t>
  </si>
  <si>
    <t>\Mission.Space_Seg.SC.GYRO\P\CRM\default</t>
  </si>
  <si>
    <t>\Mission.Space_Seg.SC.GYRO\P\CCM\default</t>
  </si>
  <si>
    <t>\Mission.Space_Seg.SC.GYRO\P\NVM\default</t>
  </si>
  <si>
    <t>\Mission.Space_Seg.SC.GYRO\P\MAM\default</t>
  </si>
  <si>
    <t>\Mission.Space_Seg.SC.GYRO\P\RSM\default</t>
  </si>
  <si>
    <t>\Mission.Space_Seg.SC.GYRO\P\ISM\default</t>
  </si>
  <si>
    <t>\Mission.Space_Seg.SC.GYRO\P\SCM\default</t>
  </si>
  <si>
    <t>\Mission.Space_Seg.SC.GYRO\P\ECM\default</t>
  </si>
  <si>
    <t>\Mission.Space_Seg.SC.GYRO\P\SAM\default</t>
  </si>
  <si>
    <t>\Mission.Space_Seg.SC.GYRO\P\SBM\default</t>
  </si>
  <si>
    <t>\Mission.Space_Seg.SC.GYRO\P_duty_cyc\\default</t>
  </si>
  <si>
    <t>\Mission.Space_Seg.SC.GYRO\redundancy.scheme\\default</t>
  </si>
  <si>
    <t>\Mission.Space_Seg.SC.GYRO\redundancy.type\\default</t>
  </si>
  <si>
    <t>\Mission.Space_Seg.SC.GYRO\redundancy.k\\default</t>
  </si>
  <si>
    <t>\Mission.Space_Seg.SC.GYRO\redundancy.n\\default</t>
  </si>
  <si>
    <t>\Mission.Space_Seg.SC.GYRO\Temp_oper_max\\default</t>
  </si>
  <si>
    <t>\Mission.Space_Seg.SC.GYRO\Temp_oper_min\\default</t>
  </si>
  <si>
    <t>\Mission.Space_Seg.SC.GYRO\TRL\\default</t>
  </si>
  <si>
    <t>\Mission.Space_Seg.SC.GYRO\wid\\default</t>
  </si>
  <si>
    <t>Mission.Space_Seg.SC.HGA_COM</t>
  </si>
  <si>
    <t>\Mission.Space_Seg.SC.HGA_COM\_name_\\default</t>
  </si>
  <si>
    <t>High gain antenna</t>
  </si>
  <si>
    <t>HGA_COM (High gain antenna)</t>
  </si>
  <si>
    <t>\Mission.Space_Seg.SC.HGA_COM\diam\\default</t>
  </si>
  <si>
    <t>\Mission.Space_Seg.SC.HGA_COM\height\\default</t>
  </si>
  <si>
    <t>\Mission.Space_Seg.SC.HGA_COM\len\\default</t>
  </si>
  <si>
    <t>\Mission.Space_Seg.SC.HGA_COM\m\\default</t>
  </si>
  <si>
    <t>\Mission.Space_Seg.SC.HGA_COM\P\LEM\default</t>
  </si>
  <si>
    <t>\Mission.Space_Seg.SC.HGA_COM\P\CRM\default</t>
  </si>
  <si>
    <t>\Mission.Space_Seg.SC.HGA_COM\P\CCM\default</t>
  </si>
  <si>
    <t>\Mission.Space_Seg.SC.HGA_COM\P\NVM\default</t>
  </si>
  <si>
    <t>\Mission.Space_Seg.SC.HGA_COM\P\MAM\default</t>
  </si>
  <si>
    <t>\Mission.Space_Seg.SC.HGA_COM\P\RSM\default</t>
  </si>
  <si>
    <t>\Mission.Space_Seg.SC.HGA_COM\P\ISM\default</t>
  </si>
  <si>
    <t>\Mission.Space_Seg.SC.HGA_COM\P\SCM\default</t>
  </si>
  <si>
    <t>\Mission.Space_Seg.SC.HGA_COM\P\ECM\default</t>
  </si>
  <si>
    <t>\Mission.Space_Seg.SC.HGA_COM\P\SAM\default</t>
  </si>
  <si>
    <t>\Mission.Space_Seg.SC.HGA_COM\P\SBM\default</t>
  </si>
  <si>
    <t>\Mission.Space_Seg.SC.HGA_COM\P_duty_cyc\\default</t>
  </si>
  <si>
    <t>\Mission.Space_Seg.SC.HGA_COM\redundancy.scheme\\default</t>
  </si>
  <si>
    <t>\Mission.Space_Seg.SC.HGA_COM\redundancy.type\\default</t>
  </si>
  <si>
    <t>\Mission.Space_Seg.SC.HGA_COM\redundancy.k\\default</t>
  </si>
  <si>
    <t>\Mission.Space_Seg.SC.HGA_COM\redundancy.n\\default</t>
  </si>
  <si>
    <t>\Mission.Space_Seg.SC.HGA_COM\Temp_oper_max\\default</t>
  </si>
  <si>
    <t>\Mission.Space_Seg.SC.HGA_COM\Temp_oper_min\\default</t>
  </si>
  <si>
    <t>\Mission.Space_Seg.SC.HGA_COM\TRL\\default</t>
  </si>
  <si>
    <t>\Mission.Space_Seg.SC.HGA_COM\wid\\default</t>
  </si>
  <si>
    <t>Mission.Space_Seg.SC.INS_DUST</t>
  </si>
  <si>
    <t>\Mission.Space_Seg.SC.INS_DUST\_name_\\default</t>
  </si>
  <si>
    <t>Dust Analyser</t>
  </si>
  <si>
    <t>INS_DUST (Dust Analyser)</t>
  </si>
  <si>
    <t>\Mission.Space_Seg.SC.INS_DUST\assump\\default</t>
  </si>
  <si>
    <t>data_rate</t>
  </si>
  <si>
    <t>\Mission.Space_Seg.SC.INS_DUST\data_rate\\default</t>
  </si>
  <si>
    <t>kbit/s</t>
  </si>
  <si>
    <t>\Mission.Space_Seg.SC.INS_DUST\diam\\default</t>
  </si>
  <si>
    <t>FoV_desc</t>
  </si>
  <si>
    <t>\Mission.Space_Seg.SC.INS_DUST\FoV_desc\\default</t>
  </si>
  <si>
    <t>90° × 90°</t>
  </si>
  <si>
    <t>\Mission.Space_Seg.SC.INS_DUST\height\\default</t>
  </si>
  <si>
    <t>\Mission.Space_Seg.SC.INS_DUST\len\\default</t>
  </si>
  <si>
    <t>\Mission.Space_Seg.SC.INS_DUST\m\\default</t>
  </si>
  <si>
    <t>\Mission.Space_Seg.SC.INS_DUST\P\LEM\default</t>
  </si>
  <si>
    <t>\Mission.Space_Seg.SC.INS_DUST\P\CRM\default</t>
  </si>
  <si>
    <t>\Mission.Space_Seg.SC.INS_DUST\P\CCM\default</t>
  </si>
  <si>
    <t>\Mission.Space_Seg.SC.INS_DUST\P\NVM\default</t>
  </si>
  <si>
    <t>\Mission.Space_Seg.SC.INS_DUST\P\MAM\default</t>
  </si>
  <si>
    <t>\Mission.Space_Seg.SC.INS_DUST\P\RSM\default</t>
  </si>
  <si>
    <t>\Mission.Space_Seg.SC.INS_DUST\P\ISM\default</t>
  </si>
  <si>
    <t>\Mission.Space_Seg.SC.INS_DUST\P\SCM\default</t>
  </si>
  <si>
    <t>\Mission.Space_Seg.SC.INS_DUST\P\ECM\default</t>
  </si>
  <si>
    <t>\Mission.Space_Seg.SC.INS_DUST\P\SAM\default</t>
  </si>
  <si>
    <t>\Mission.Space_Seg.SC.INS_DUST\P\SBM\default</t>
  </si>
  <si>
    <t>\Mission.Space_Seg.SC.INS_DUST\redundancy.scheme\\default</t>
  </si>
  <si>
    <t>None</t>
  </si>
  <si>
    <t>\Mission.Space_Seg.SC.INS_DUST\redundancy.type\\default</t>
  </si>
  <si>
    <t>Internal</t>
  </si>
  <si>
    <t>\Mission.Space_Seg.SC.INS_DUST\redundancy.k\\default</t>
  </si>
  <si>
    <t>\Mission.Space_Seg.SC.INS_DUST\redundancy.n\\default</t>
  </si>
  <si>
    <t>\Mission.Space_Seg.SC.INS_DUST\Temp_oper_max\\default</t>
  </si>
  <si>
    <t>\Mission.Space_Seg.SC.INS_DUST\Temp_oper_min\\default</t>
  </si>
  <si>
    <t>\Mission.Space_Seg.SC.INS_DUST\TRL\\default</t>
  </si>
  <si>
    <t>\Mission.Space_Seg.SC.INS_DUST\wid\\default</t>
  </si>
  <si>
    <t>Mission.Space_Seg.SC.INS_EPD</t>
  </si>
  <si>
    <t>\Mission.Space_Seg.SC.INS_EPD\_name_\\default</t>
  </si>
  <si>
    <t>Energetic particle Detector</t>
  </si>
  <si>
    <t>INS_EPD (Energetic particle Detector)</t>
  </si>
  <si>
    <t>\Mission.Space_Seg.SC.INS_EPD\assump\\default</t>
  </si>
  <si>
    <t>\Mission.Space_Seg.SC.INS_EPD\data_rate\\default</t>
  </si>
  <si>
    <t>\Mission.Space_Seg.SC.INS_EPD\diam\\default</t>
  </si>
  <si>
    <t>\Mission.Space_Seg.SC.INS_EPD\FoV_desc\\default</t>
  </si>
  <si>
    <t>90° × 360°</t>
  </si>
  <si>
    <t>\Mission.Space_Seg.SC.INS_EPD\height\\default</t>
  </si>
  <si>
    <t>\Mission.Space_Seg.SC.INS_EPD\len\\default</t>
  </si>
  <si>
    <t>\Mission.Space_Seg.SC.INS_EPD\m\\default</t>
  </si>
  <si>
    <t>\Mission.Space_Seg.SC.INS_EPD\P\LEM\default</t>
  </si>
  <si>
    <t>\Mission.Space_Seg.SC.INS_EPD\P\CRM\default</t>
  </si>
  <si>
    <t>\Mission.Space_Seg.SC.INS_EPD\P\CCM\default</t>
  </si>
  <si>
    <t>\Mission.Space_Seg.SC.INS_EPD\P\NVM\default</t>
  </si>
  <si>
    <t>\Mission.Space_Seg.SC.INS_EPD\P\MAM\default</t>
  </si>
  <si>
    <t>\Mission.Space_Seg.SC.INS_EPD\P\RSM\default</t>
  </si>
  <si>
    <t>\Mission.Space_Seg.SC.INS_EPD\P\ISM\default</t>
  </si>
  <si>
    <t>\Mission.Space_Seg.SC.INS_EPD\P\SCM\default</t>
  </si>
  <si>
    <t>\Mission.Space_Seg.SC.INS_EPD\P\ECM\default</t>
  </si>
  <si>
    <t>\Mission.Space_Seg.SC.INS_EPD\P\SAM\default</t>
  </si>
  <si>
    <t>\Mission.Space_Seg.SC.INS_EPD\P\SBM\default</t>
  </si>
  <si>
    <t>\Mission.Space_Seg.SC.INS_EPD\redundancy.scheme\\default</t>
  </si>
  <si>
    <t>\Mission.Space_Seg.SC.INS_EPD\redundancy.type\\default</t>
  </si>
  <si>
    <t>\Mission.Space_Seg.SC.INS_EPD\redundancy.k\\default</t>
  </si>
  <si>
    <t>\Mission.Space_Seg.SC.INS_EPD\redundancy.n\\default</t>
  </si>
  <si>
    <t>\Mission.Space_Seg.SC.INS_EPD\Temp_oper_max\\default</t>
  </si>
  <si>
    <t>\Mission.Space_Seg.SC.INS_EPD\Temp_oper_min\\default</t>
  </si>
  <si>
    <t>\Mission.Space_Seg.SC.INS_EPD\TRL\\default</t>
  </si>
  <si>
    <t>\Mission.Space_Seg.SC.INS_EPD\wid\\default</t>
  </si>
  <si>
    <t>Mission.Space_Seg.SC.INS_GC</t>
  </si>
  <si>
    <t>\Mission.Space_Seg.SC.INS_GC\_name_\\default</t>
  </si>
  <si>
    <t>Gas Chromatographer</t>
  </si>
  <si>
    <t>INS_GC (Gas Chromatographer)</t>
  </si>
  <si>
    <t>\Mission.Space_Seg.SC.INS_GC\assump\\default</t>
  </si>
  <si>
    <t>\Mission.Space_Seg.SC.INS_GC\data_rate\\default</t>
  </si>
  <si>
    <t>\Mission.Space_Seg.SC.INS_GC\diam\\default</t>
  </si>
  <si>
    <t>\Mission.Space_Seg.SC.INS_GC\FoV_desc\\default</t>
  </si>
  <si>
    <t>\Mission.Space_Seg.SC.INS_GC\height\\default</t>
  </si>
  <si>
    <t>\Mission.Space_Seg.SC.INS_GC\len\\default</t>
  </si>
  <si>
    <t>\Mission.Space_Seg.SC.INS_GC\m\\default</t>
  </si>
  <si>
    <t>\Mission.Space_Seg.SC.INS_GC\P\LEM\default</t>
  </si>
  <si>
    <t>\Mission.Space_Seg.SC.INS_GC\P\CRM\default</t>
  </si>
  <si>
    <t>\Mission.Space_Seg.SC.INS_GC\P\CCM\default</t>
  </si>
  <si>
    <t>\Mission.Space_Seg.SC.INS_GC\P\NVM\default</t>
  </si>
  <si>
    <t>\Mission.Space_Seg.SC.INS_GC\P\MAM\default</t>
  </si>
  <si>
    <t>\Mission.Space_Seg.SC.INS_GC\P\RSM\default</t>
  </si>
  <si>
    <t>\Mission.Space_Seg.SC.INS_GC\P\ISM\default</t>
  </si>
  <si>
    <t>\Mission.Space_Seg.SC.INS_GC\P\SCM\default</t>
  </si>
  <si>
    <t>\Mission.Space_Seg.SC.INS_GC\P\ECM\default</t>
  </si>
  <si>
    <t>\Mission.Space_Seg.SC.INS_GC\P\SAM\default</t>
  </si>
  <si>
    <t>\Mission.Space_Seg.SC.INS_GC\P\SBM\default</t>
  </si>
  <si>
    <t>\Mission.Space_Seg.SC.INS_GC\redundancy.scheme\\default</t>
  </si>
  <si>
    <t>\Mission.Space_Seg.SC.INS_GC\redundancy.type\\default</t>
  </si>
  <si>
    <t>\Mission.Space_Seg.SC.INS_GC\redundancy.k\\default</t>
  </si>
  <si>
    <t>\Mission.Space_Seg.SC.INS_GC\redundancy.n\\default</t>
  </si>
  <si>
    <t>\Mission.Space_Seg.SC.INS_GC\Temp_oper_max\\default</t>
  </si>
  <si>
    <t>\Mission.Space_Seg.SC.INS_GC\Temp_oper_min\\default</t>
  </si>
  <si>
    <t>\Mission.Space_Seg.SC.INS_GC\TRL\\default</t>
  </si>
  <si>
    <t>\Mission.Space_Seg.SC.INS_GC\wid\\default</t>
  </si>
  <si>
    <t>Mission.Space_Seg.SC.INS_INMS</t>
  </si>
  <si>
    <t>\Mission.Space_Seg.SC.INS_INMS\_name_\\default</t>
  </si>
  <si>
    <t>Ion and Neutral Mass Spectrometer</t>
  </si>
  <si>
    <t>INS_INMS (Ion and Neutral Mass Spectrometer)</t>
  </si>
  <si>
    <t>\Mission.Space_Seg.SC.INS_INMS\assump\\default</t>
  </si>
  <si>
    <t>\Mission.Space_Seg.SC.INS_INMS\data_rate\\default</t>
  </si>
  <si>
    <t>\Mission.Space_Seg.SC.INS_INMS\diam\\default</t>
  </si>
  <si>
    <t>\Mission.Space_Seg.SC.INS_INMS\FoV_desc\\default</t>
  </si>
  <si>
    <t xml:space="preserve">
20° × 40°</t>
  </si>
  <si>
    <t>\Mission.Space_Seg.SC.INS_INMS\height\\default</t>
  </si>
  <si>
    <t>\Mission.Space_Seg.SC.INS_INMS\len\\default</t>
  </si>
  <si>
    <t>\Mission.Space_Seg.SC.INS_INMS\m\\default</t>
  </si>
  <si>
    <t>\Mission.Space_Seg.SC.INS_INMS\P\LEM\default</t>
  </si>
  <si>
    <t>\Mission.Space_Seg.SC.INS_INMS\P\CRM\default</t>
  </si>
  <si>
    <t>\Mission.Space_Seg.SC.INS_INMS\P\CCM\default</t>
  </si>
  <si>
    <t>\Mission.Space_Seg.SC.INS_INMS\P\NVM\default</t>
  </si>
  <si>
    <t>\Mission.Space_Seg.SC.INS_INMS\P\MAM\default</t>
  </si>
  <si>
    <t>\Mission.Space_Seg.SC.INS_INMS\P\RSM\default</t>
  </si>
  <si>
    <t>\Mission.Space_Seg.SC.INS_INMS\P\ISM\default</t>
  </si>
  <si>
    <t>\Mission.Space_Seg.SC.INS_INMS\P\SCM\default</t>
  </si>
  <si>
    <t>\Mission.Space_Seg.SC.INS_INMS\P\ECM\default</t>
  </si>
  <si>
    <t>\Mission.Space_Seg.SC.INS_INMS\P\SAM\default</t>
  </si>
  <si>
    <t>\Mission.Space_Seg.SC.INS_INMS\P\SBM\default</t>
  </si>
  <si>
    <t>\Mission.Space_Seg.SC.INS_INMS\redundancy.scheme\\default</t>
  </si>
  <si>
    <t>\Mission.Space_Seg.SC.INS_INMS\redundancy.type\\default</t>
  </si>
  <si>
    <t>\Mission.Space_Seg.SC.INS_INMS\redundancy.k\\default</t>
  </si>
  <si>
    <t>\Mission.Space_Seg.SC.INS_INMS\redundancy.n\\default</t>
  </si>
  <si>
    <t>\Mission.Space_Seg.SC.INS_INMS\Temp_oper_max\\default</t>
  </si>
  <si>
    <t>\Mission.Space_Seg.SC.INS_INMS\Temp_oper_min\\default</t>
  </si>
  <si>
    <t>\Mission.Space_Seg.SC.INS_INMS\TRL\\default</t>
  </si>
  <si>
    <t>\Mission.Space_Seg.SC.INS_INMS\wid\\default</t>
  </si>
  <si>
    <t>Mission.Space_Seg.SC.INS_LALT</t>
  </si>
  <si>
    <t>\Mission.Space_Seg.SC.INS_LALT\_name_\\default</t>
  </si>
  <si>
    <t>Laser Altimeter</t>
  </si>
  <si>
    <t>INS_LALT (Laser Altimeter)</t>
  </si>
  <si>
    <t>\Mission.Space_Seg.SC.INS_LALT\assump\\default</t>
  </si>
  <si>
    <t>\Mission.Space_Seg.SC.INS_LALT\data_rate\\default</t>
  </si>
  <si>
    <t>\Mission.Space_Seg.SC.INS_LALT\diam\\default</t>
  </si>
  <si>
    <t>\Mission.Space_Seg.SC.INS_LALT\FoV_desc\\default</t>
  </si>
  <si>
    <t>4°  half angle</t>
  </si>
  <si>
    <t>\Mission.Space_Seg.SC.INS_LALT\height\\default</t>
  </si>
  <si>
    <t>\Mission.Space_Seg.SC.INS_LALT\len\\default</t>
  </si>
  <si>
    <t>\Mission.Space_Seg.SC.INS_LALT\m\\default</t>
  </si>
  <si>
    <t>\Mission.Space_Seg.SC.INS_LALT\P\LEM\default</t>
  </si>
  <si>
    <t>\Mission.Space_Seg.SC.INS_LALT\P\CRM\default</t>
  </si>
  <si>
    <t>\Mission.Space_Seg.SC.INS_LALT\P\CCM\default</t>
  </si>
  <si>
    <t>\Mission.Space_Seg.SC.INS_LALT\P\NVM\default</t>
  </si>
  <si>
    <t>\Mission.Space_Seg.SC.INS_LALT\P\MAM\default</t>
  </si>
  <si>
    <t>\Mission.Space_Seg.SC.INS_LALT\P\RSM\default</t>
  </si>
  <si>
    <t>\Mission.Space_Seg.SC.INS_LALT\P\ISM\default</t>
  </si>
  <si>
    <t>\Mission.Space_Seg.SC.INS_LALT\P\SCM\default</t>
  </si>
  <si>
    <t>\Mission.Space_Seg.SC.INS_LALT\P\ECM\default</t>
  </si>
  <si>
    <t>\Mission.Space_Seg.SC.INS_LALT\P\SAM\default</t>
  </si>
  <si>
    <t>\Mission.Space_Seg.SC.INS_LALT\P\SBM\default</t>
  </si>
  <si>
    <t>\Mission.Space_Seg.SC.INS_LALT\redundancy.scheme\\default</t>
  </si>
  <si>
    <t>\Mission.Space_Seg.SC.INS_LALT\redundancy.type\\default</t>
  </si>
  <si>
    <t>\Mission.Space_Seg.SC.INS_LALT\redundancy.k\\default</t>
  </si>
  <si>
    <t>\Mission.Space_Seg.SC.INS_LALT\redundancy.n\\default</t>
  </si>
  <si>
    <t>\Mission.Space_Seg.SC.INS_LALT\Temp_oper_max\\default</t>
  </si>
  <si>
    <t>\Mission.Space_Seg.SC.INS_LALT\Temp_oper_min\\default</t>
  </si>
  <si>
    <t>\Mission.Space_Seg.SC.INS_LALT\TRL\\default</t>
  </si>
  <si>
    <t>\Mission.Space_Seg.SC.INS_LALT\wid\\default</t>
  </si>
  <si>
    <t>Mission.Space_Seg.SC.INS_MAC</t>
  </si>
  <si>
    <t>\Mission.Space_Seg.SC.INS_MAC\_name_\\default</t>
  </si>
  <si>
    <t>Medium Angle Camera</t>
  </si>
  <si>
    <t>INS_MAC (Medium Angle Camera)</t>
  </si>
  <si>
    <t>\Mission.Space_Seg.SC.INS_MAC\assump\\default</t>
  </si>
  <si>
    <t>Datarate is one single frame for one second, 14.7 Mbit</t>
  </si>
  <si>
    <t>\Mission.Space_Seg.SC.INS_MAC\data_rate\\default</t>
  </si>
  <si>
    <t>\Mission.Space_Seg.SC.INS_MAC\diam\\default</t>
  </si>
  <si>
    <t>\Mission.Space_Seg.SC.INS_MAC\FoV_desc\\default</t>
  </si>
  <si>
    <t>30°×25°</t>
  </si>
  <si>
    <t>\Mission.Space_Seg.SC.INS_MAC\height\\default</t>
  </si>
  <si>
    <t>\Mission.Space_Seg.SC.INS_MAC\len\\default</t>
  </si>
  <si>
    <t>\Mission.Space_Seg.SC.INS_MAC\m\\default</t>
  </si>
  <si>
    <t>\Mission.Space_Seg.SC.INS_MAC\P\LEM\default</t>
  </si>
  <si>
    <t>\Mission.Space_Seg.SC.INS_MAC\P\CRM\default</t>
  </si>
  <si>
    <t>\Mission.Space_Seg.SC.INS_MAC\P\CCM\default</t>
  </si>
  <si>
    <t>\Mission.Space_Seg.SC.INS_MAC\P\NVM\default</t>
  </si>
  <si>
    <t>\Mission.Space_Seg.SC.INS_MAC\P\MAM\default</t>
  </si>
  <si>
    <t>\Mission.Space_Seg.SC.INS_MAC\P\RSM\default</t>
  </si>
  <si>
    <t>\Mission.Space_Seg.SC.INS_MAC\P\ISM\default</t>
  </si>
  <si>
    <t>\Mission.Space_Seg.SC.INS_MAC\P\SCM\default</t>
  </si>
  <si>
    <t>\Mission.Space_Seg.SC.INS_MAC\P\ECM\default</t>
  </si>
  <si>
    <t>\Mission.Space_Seg.SC.INS_MAC\P\SAM\default</t>
  </si>
  <si>
    <t>\Mission.Space_Seg.SC.INS_MAC\P\SBM\default</t>
  </si>
  <si>
    <t>\Mission.Space_Seg.SC.INS_MAC\redundancy.scheme\\default</t>
  </si>
  <si>
    <t>\Mission.Space_Seg.SC.INS_MAC\redundancy.type\\default</t>
  </si>
  <si>
    <t>\Mission.Space_Seg.SC.INS_MAC\redundancy.k\\default</t>
  </si>
  <si>
    <t>\Mission.Space_Seg.SC.INS_MAC\redundancy.n\\default</t>
  </si>
  <si>
    <t>\Mission.Space_Seg.SC.INS_MAC\Temp_oper_max\\default</t>
  </si>
  <si>
    <t>\Mission.Space_Seg.SC.INS_MAC\Temp_oper_min\\default</t>
  </si>
  <si>
    <t>\Mission.Space_Seg.SC.INS_MAC\TRL\\default</t>
  </si>
  <si>
    <t>\Mission.Space_Seg.SC.INS_MAC\wid\\default</t>
  </si>
  <si>
    <t>Mission.Space_Seg.SC.INS_MAG</t>
  </si>
  <si>
    <t>\Mission.Space_Seg.SC.INS_MAG\_name_\\default</t>
  </si>
  <si>
    <t>INS_MAG (Magnetometer)</t>
  </si>
  <si>
    <t>\Mission.Space_Seg.SC.INS_MAG\assump\\default</t>
  </si>
  <si>
    <t>\Mission.Space_Seg.SC.INS_MAG\data_rate\\default</t>
  </si>
  <si>
    <t>\Mission.Space_Seg.SC.INS_MAG\diam\\default</t>
  </si>
  <si>
    <t>\Mission.Space_Seg.SC.INS_MAG\FoV_desc\\default</t>
  </si>
  <si>
    <t>\Mission.Space_Seg.SC.INS_MAG\height\\default</t>
  </si>
  <si>
    <t>\Mission.Space_Seg.SC.INS_MAG\len\\default</t>
  </si>
  <si>
    <t>\Mission.Space_Seg.SC.INS_MAG\m\\default</t>
  </si>
  <si>
    <t>\Mission.Space_Seg.SC.INS_MAG\P\LEM\default</t>
  </si>
  <si>
    <t>\Mission.Space_Seg.SC.INS_MAG\P\CRM\default</t>
  </si>
  <si>
    <t>\Mission.Space_Seg.SC.INS_MAG\P\CCM\default</t>
  </si>
  <si>
    <t>\Mission.Space_Seg.SC.INS_MAG\P\NVM\default</t>
  </si>
  <si>
    <t>\Mission.Space_Seg.SC.INS_MAG\P\MAM\default</t>
  </si>
  <si>
    <t>\Mission.Space_Seg.SC.INS_MAG\P\RSM\default</t>
  </si>
  <si>
    <t>\Mission.Space_Seg.SC.INS_MAG\P\ISM\default</t>
  </si>
  <si>
    <t>\Mission.Space_Seg.SC.INS_MAG\P\SCM\default</t>
  </si>
  <si>
    <t>\Mission.Space_Seg.SC.INS_MAG\P\ECM\default</t>
  </si>
  <si>
    <t>\Mission.Space_Seg.SC.INS_MAG\P\SAM\default</t>
  </si>
  <si>
    <t>\Mission.Space_Seg.SC.INS_MAG\P\SBM\default</t>
  </si>
  <si>
    <t>\Mission.Space_Seg.SC.INS_MAG\redundancy.scheme\\default</t>
  </si>
  <si>
    <t>\Mission.Space_Seg.SC.INS_MAG\redundancy.type\\default</t>
  </si>
  <si>
    <t>\Mission.Space_Seg.SC.INS_MAG\redundancy.k\\default</t>
  </si>
  <si>
    <t>\Mission.Space_Seg.SC.INS_MAG\redundancy.n\\default</t>
  </si>
  <si>
    <t>\Mission.Space_Seg.SC.INS_MAG\Temp_oper_max\\default</t>
  </si>
  <si>
    <t>\Mission.Space_Seg.SC.INS_MAG\Temp_oper_min\\default</t>
  </si>
  <si>
    <t>\Mission.Space_Seg.SC.INS_MAG\TRL\\default</t>
  </si>
  <si>
    <t>\Mission.Space_Seg.SC.INS_MAG\wid\\default</t>
  </si>
  <si>
    <t>Mission.Space_Seg.SC.INS_NAC</t>
  </si>
  <si>
    <t>\Mission.Space_Seg.SC.INS_NAC\_name_\\default</t>
  </si>
  <si>
    <t>Narrow Angle Camera</t>
  </si>
  <si>
    <t>INS_NAC (Narrow Angle Camera)</t>
  </si>
  <si>
    <t>\Mission.Space_Seg.SC.INS_NAC\assump\\default</t>
  </si>
  <si>
    <t>Datarate is one single frame for one second, 10.2 Mbit</t>
  </si>
  <si>
    <t>\Mission.Space_Seg.SC.INS_NAC\data_rate\\default</t>
  </si>
  <si>
    <t>\Mission.Space_Seg.SC.INS_NAC\diam\\default</t>
  </si>
  <si>
    <t>\Mission.Space_Seg.SC.INS_NAC\FoV_desc\\default</t>
  </si>
  <si>
    <t>1.6°×1.2°</t>
  </si>
  <si>
    <t>\Mission.Space_Seg.SC.INS_NAC\height\\default</t>
  </si>
  <si>
    <t>\Mission.Space_Seg.SC.INS_NAC\len\\default</t>
  </si>
  <si>
    <t>\Mission.Space_Seg.SC.INS_NAC\m\\default</t>
  </si>
  <si>
    <t>\Mission.Space_Seg.SC.INS_NAC\P\LEM\default</t>
  </si>
  <si>
    <t>\Mission.Space_Seg.SC.INS_NAC\P\CRM\default</t>
  </si>
  <si>
    <t>\Mission.Space_Seg.SC.INS_NAC\P\CCM\default</t>
  </si>
  <si>
    <t>\Mission.Space_Seg.SC.INS_NAC\P\NVM\default</t>
  </si>
  <si>
    <t>\Mission.Space_Seg.SC.INS_NAC\P\MAM\default</t>
  </si>
  <si>
    <t>\Mission.Space_Seg.SC.INS_NAC\P\RSM\default</t>
  </si>
  <si>
    <t>\Mission.Space_Seg.SC.INS_NAC\P\ISM\default</t>
  </si>
  <si>
    <t>\Mission.Space_Seg.SC.INS_NAC\P\SCM\default</t>
  </si>
  <si>
    <t>\Mission.Space_Seg.SC.INS_NAC\P\ECM\default</t>
  </si>
  <si>
    <t>\Mission.Space_Seg.SC.INS_NAC\P\SAM\default</t>
  </si>
  <si>
    <t>\Mission.Space_Seg.SC.INS_NAC\P\SBM\default</t>
  </si>
  <si>
    <t>\Mission.Space_Seg.SC.INS_NAC\redundancy.scheme\\default</t>
  </si>
  <si>
    <t>\Mission.Space_Seg.SC.INS_NAC\redundancy.type\\default</t>
  </si>
  <si>
    <t>\Mission.Space_Seg.SC.INS_NAC\redundancy.k\\default</t>
  </si>
  <si>
    <t>\Mission.Space_Seg.SC.INS_NAC\redundancy.n\\default</t>
  </si>
  <si>
    <t>\Mission.Space_Seg.SC.INS_NAC\Temp_oper_max\\default</t>
  </si>
  <si>
    <t>\Mission.Space_Seg.SC.INS_NAC\Temp_oper_min\\default</t>
  </si>
  <si>
    <t>\Mission.Space_Seg.SC.INS_NAC\TRL\\default</t>
  </si>
  <si>
    <t>\Mission.Space_Seg.SC.INS_NAC\wid\\default</t>
  </si>
  <si>
    <t>Mission.Space_Seg.SC.INS_NIR</t>
  </si>
  <si>
    <t>\Mission.Space_Seg.SC.INS_NIR\_name_\\default</t>
  </si>
  <si>
    <t>Near Infrared Spectrometer</t>
  </si>
  <si>
    <t>INS_NIR (Near Infrared Spectrometer)</t>
  </si>
  <si>
    <t>\Mission.Space_Seg.SC.INS_NIR\assump\\default</t>
  </si>
  <si>
    <t>\Mission.Space_Seg.SC.INS_NIR\data_rate\\default</t>
  </si>
  <si>
    <t>\Mission.Space_Seg.SC.INS_NIR\diam\\default</t>
  </si>
  <si>
    <t>\Mission.Space_Seg.SC.INS_NIR\FoV_desc\\default</t>
  </si>
  <si>
    <t>\Mission.Space_Seg.SC.INS_NIR\height\\default</t>
  </si>
  <si>
    <t>\Mission.Space_Seg.SC.INS_NIR\len\\default</t>
  </si>
  <si>
    <t>\Mission.Space_Seg.SC.INS_NIR\m\\default</t>
  </si>
  <si>
    <t>\Mission.Space_Seg.SC.INS_NIR\P\LEM\default</t>
  </si>
  <si>
    <t>\Mission.Space_Seg.SC.INS_NIR\P\CRM\default</t>
  </si>
  <si>
    <t>\Mission.Space_Seg.SC.INS_NIR\P\CCM\default</t>
  </si>
  <si>
    <t>\Mission.Space_Seg.SC.INS_NIR\P\NVM\default</t>
  </si>
  <si>
    <t>\Mission.Space_Seg.SC.INS_NIR\P\MAM\default</t>
  </si>
  <si>
    <t>\Mission.Space_Seg.SC.INS_NIR\P\RSM\default</t>
  </si>
  <si>
    <t>\Mission.Space_Seg.SC.INS_NIR\P\ISM\default</t>
  </si>
  <si>
    <t>\Mission.Space_Seg.SC.INS_NIR\P\SCM\default</t>
  </si>
  <si>
    <t>\Mission.Space_Seg.SC.INS_NIR\P\ECM\default</t>
  </si>
  <si>
    <t>\Mission.Space_Seg.SC.INS_NIR\P\SAM\default</t>
  </si>
  <si>
    <t>\Mission.Space_Seg.SC.INS_NIR\P\SBM\default</t>
  </si>
  <si>
    <t>\Mission.Space_Seg.SC.INS_NIR\redundancy.scheme\\default</t>
  </si>
  <si>
    <t>\Mission.Space_Seg.SC.INS_NIR\redundancy.type\\default</t>
  </si>
  <si>
    <t>\Mission.Space_Seg.SC.INS_NIR\redundancy.k\\default</t>
  </si>
  <si>
    <t>\Mission.Space_Seg.SC.INS_NIR\redundancy.n\\default</t>
  </si>
  <si>
    <t>\Mission.Space_Seg.SC.INS_NIR\Temp_oper_max\\default</t>
  </si>
  <si>
    <t>\Mission.Space_Seg.SC.INS_NIR\Temp_oper_min\\default</t>
  </si>
  <si>
    <t>\Mission.Space_Seg.SC.INS_NIR\TRL\\default</t>
  </si>
  <si>
    <t>\Mission.Space_Seg.SC.INS_NIR\wid\\default</t>
  </si>
  <si>
    <t>Mission.Space_Seg.SC.INS_UVS</t>
  </si>
  <si>
    <t>\Mission.Space_Seg.SC.INS_UVS\_name_\\default</t>
  </si>
  <si>
    <t>Ultra-Violet Spectrometer</t>
  </si>
  <si>
    <t>INS_UVS (Ultra-Violet Spectrometer)</t>
  </si>
  <si>
    <t>\Mission.Space_Seg.SC.INS_UVS\assump\\default</t>
  </si>
  <si>
    <t>\Mission.Space_Seg.SC.INS_UVS\data_rate\\default</t>
  </si>
  <si>
    <t>\Mission.Space_Seg.SC.INS_UVS\diam\\default</t>
  </si>
  <si>
    <t>\Mission.Space_Seg.SC.INS_UVS\FoV_desc\\default</t>
  </si>
  <si>
    <t>2° × 1°</t>
  </si>
  <si>
    <t>\Mission.Space_Seg.SC.INS_UVS\height\\default</t>
  </si>
  <si>
    <t>\Mission.Space_Seg.SC.INS_UVS\len\\default</t>
  </si>
  <si>
    <t>\Mission.Space_Seg.SC.INS_UVS\m\\default</t>
  </si>
  <si>
    <t>\Mission.Space_Seg.SC.INS_UVS\P\LEM\default</t>
  </si>
  <si>
    <t>\Mission.Space_Seg.SC.INS_UVS\P\CRM\default</t>
  </si>
  <si>
    <t>\Mission.Space_Seg.SC.INS_UVS\P\CCM\default</t>
  </si>
  <si>
    <t>\Mission.Space_Seg.SC.INS_UVS\P\NVM\default</t>
  </si>
  <si>
    <t>\Mission.Space_Seg.SC.INS_UVS\P\MAM\default</t>
  </si>
  <si>
    <t>\Mission.Space_Seg.SC.INS_UVS\P\RSM\default</t>
  </si>
  <si>
    <t>\Mission.Space_Seg.SC.INS_UVS\P\ISM\default</t>
  </si>
  <si>
    <t>\Mission.Space_Seg.SC.INS_UVS\P\SCM\default</t>
  </si>
  <si>
    <t>\Mission.Space_Seg.SC.INS_UVS\P\ECM\default</t>
  </si>
  <si>
    <t>\Mission.Space_Seg.SC.INS_UVS\P\SAM\default</t>
  </si>
  <si>
    <t>\Mission.Space_Seg.SC.INS_UVS\P\SBM\default</t>
  </si>
  <si>
    <t>\Mission.Space_Seg.SC.INS_UVS\redundancy.scheme\\default</t>
  </si>
  <si>
    <t>\Mission.Space_Seg.SC.INS_UVS\redundancy.type\\default</t>
  </si>
  <si>
    <t>\Mission.Space_Seg.SC.INS_UVS\redundancy.k\\default</t>
  </si>
  <si>
    <t>\Mission.Space_Seg.SC.INS_UVS\redundancy.n\\default</t>
  </si>
  <si>
    <t>\Mission.Space_Seg.SC.INS_UVS\Temp_oper_max\\default</t>
  </si>
  <si>
    <t>\Mission.Space_Seg.SC.INS_UVS\Temp_oper_min\\default</t>
  </si>
  <si>
    <t>\Mission.Space_Seg.SC.INS_UVS\TRL\\default</t>
  </si>
  <si>
    <t>\Mission.Space_Seg.SC.INS_UVS\wid\\default</t>
  </si>
  <si>
    <t>Mission.Space_Seg.SC.ITR</t>
  </si>
  <si>
    <t>\Mission.Space_Seg.SC.ITR\_name_\\default</t>
  </si>
  <si>
    <t>Inner Trays</t>
  </si>
  <si>
    <t>ITR (Inner Trays)</t>
  </si>
  <si>
    <t>\Mission.Space_Seg.SC.ITR\diam\\default</t>
  </si>
  <si>
    <t>\Mission.Space_Seg.SC.ITR\len\\default</t>
  </si>
  <si>
    <t>\Mission.Space_Seg.SC.ITR\m\\default</t>
  </si>
  <si>
    <t>\Mission.Space_Seg.SC.ITR\P\LEM\default</t>
  </si>
  <si>
    <t>\Mission.Space_Seg.SC.ITR\P\CRM\default</t>
  </si>
  <si>
    <t>\Mission.Space_Seg.SC.ITR\P\CCM\default</t>
  </si>
  <si>
    <t>\Mission.Space_Seg.SC.ITR\P\NVM\default</t>
  </si>
  <si>
    <t>\Mission.Space_Seg.SC.ITR\P\MAM\default</t>
  </si>
  <si>
    <t>\Mission.Space_Seg.SC.ITR\P\RSM\default</t>
  </si>
  <si>
    <t>\Mission.Space_Seg.SC.ITR\P\ISM\default</t>
  </si>
  <si>
    <t>\Mission.Space_Seg.SC.ITR\P\SCM\default</t>
  </si>
  <si>
    <t>\Mission.Space_Seg.SC.ITR\P\ECM\default</t>
  </si>
  <si>
    <t>\Mission.Space_Seg.SC.ITR\P\SAM\default</t>
  </si>
  <si>
    <t>\Mission.Space_Seg.SC.ITR\P\SBM\default</t>
  </si>
  <si>
    <t>\Mission.Space_Seg.SC.ITR\redundancy.scheme\\default</t>
  </si>
  <si>
    <t>\Mission.Space_Seg.SC.ITR\redundancy.type\\default</t>
  </si>
  <si>
    <t>\Mission.Space_Seg.SC.ITR\redundancy.k\\default</t>
  </si>
  <si>
    <t>\Mission.Space_Seg.SC.ITR\redundancy.n\\default</t>
  </si>
  <si>
    <t>\Mission.Space_Seg.SC.ITR\Temp_oper_max\\default</t>
  </si>
  <si>
    <t>\Mission.Space_Seg.SC.ITR\Temp_oper_min\\default</t>
  </si>
  <si>
    <t>\Mission.Space_Seg.SC.ITR\thickn\\default</t>
  </si>
  <si>
    <t>\Mission.Space_Seg.SC.ITR\TRL\\default</t>
  </si>
  <si>
    <t>Mission.Space_Seg.SC.JOI</t>
  </si>
  <si>
    <t>\Mission.Space_Seg.SC.JOI\_name_\\default</t>
  </si>
  <si>
    <t>Joints</t>
  </si>
  <si>
    <t>JOI (Joints)</t>
  </si>
  <si>
    <t>\Mission.Space_Seg.SC.JOI\diam\\default</t>
  </si>
  <si>
    <t>\Mission.Space_Seg.SC.JOI\len\\default</t>
  </si>
  <si>
    <t>\Mission.Space_Seg.SC.JOI\m\\default</t>
  </si>
  <si>
    <t>\Mission.Space_Seg.SC.JOI\P\LEM\default</t>
  </si>
  <si>
    <t>\Mission.Space_Seg.SC.JOI\P\CRM\default</t>
  </si>
  <si>
    <t>\Mission.Space_Seg.SC.JOI\P\CCM\default</t>
  </si>
  <si>
    <t>\Mission.Space_Seg.SC.JOI\P\NVM\default</t>
  </si>
  <si>
    <t>\Mission.Space_Seg.SC.JOI\P\MAM\default</t>
  </si>
  <si>
    <t>\Mission.Space_Seg.SC.JOI\P\RSM\default</t>
  </si>
  <si>
    <t>\Mission.Space_Seg.SC.JOI\P\ISM\default</t>
  </si>
  <si>
    <t>\Mission.Space_Seg.SC.JOI\P\SCM\default</t>
  </si>
  <si>
    <t>\Mission.Space_Seg.SC.JOI\P\ECM\default</t>
  </si>
  <si>
    <t>\Mission.Space_Seg.SC.JOI\P\SAM\default</t>
  </si>
  <si>
    <t>\Mission.Space_Seg.SC.JOI\P\SBM\default</t>
  </si>
  <si>
    <t>\Mission.Space_Seg.SC.JOI\redundancy.scheme\\default</t>
  </si>
  <si>
    <t>\Mission.Space_Seg.SC.JOI\redundancy.type\\default</t>
  </si>
  <si>
    <t>\Mission.Space_Seg.SC.JOI\redundancy.k\\default</t>
  </si>
  <si>
    <t>\Mission.Space_Seg.SC.JOI\redundancy.n\\default</t>
  </si>
  <si>
    <t>\Mission.Space_Seg.SC.JOI\Temp_oper_max\\default</t>
  </si>
  <si>
    <t>\Mission.Space_Seg.SC.JOI\Temp_oper_min\\default</t>
  </si>
  <si>
    <t>\Mission.Space_Seg.SC.JOI\thickn\\default</t>
  </si>
  <si>
    <t>\Mission.Space_Seg.SC.JOI\TRL\\default</t>
  </si>
  <si>
    <t>Mission.Space_Seg.SC.KTR_COM</t>
  </si>
  <si>
    <t>\Mission.Space_Seg.SC.KTR_COM\_name_\\default</t>
  </si>
  <si>
    <t>Ka-band Transmitter</t>
  </si>
  <si>
    <t>KTR_COM (Ka-band Transmitter)</t>
  </si>
  <si>
    <t>\Mission.Space_Seg.SC.KTR_COM\diam\\default</t>
  </si>
  <si>
    <t>\Mission.Space_Seg.SC.KTR_COM\height\\default</t>
  </si>
  <si>
    <t>\Mission.Space_Seg.SC.KTR_COM\len\\default</t>
  </si>
  <si>
    <t>\Mission.Space_Seg.SC.KTR_COM\m\\default</t>
  </si>
  <si>
    <t>\Mission.Space_Seg.SC.KTR_COM\P\LEM\default</t>
  </si>
  <si>
    <t>\Mission.Space_Seg.SC.KTR_COM\P\CRM\default</t>
  </si>
  <si>
    <t>\Mission.Space_Seg.SC.KTR_COM\P\CCM\default</t>
  </si>
  <si>
    <t>\Mission.Space_Seg.SC.KTR_COM\P\NVM\default</t>
  </si>
  <si>
    <t>\Mission.Space_Seg.SC.KTR_COM\P\MAM\default</t>
  </si>
  <si>
    <t>\Mission.Space_Seg.SC.KTR_COM\P\RSM\default</t>
  </si>
  <si>
    <t>\Mission.Space_Seg.SC.KTR_COM\P\ISM\default</t>
  </si>
  <si>
    <t>\Mission.Space_Seg.SC.KTR_COM\P\SCM\default</t>
  </si>
  <si>
    <t>\Mission.Space_Seg.SC.KTR_COM\P\ECM\default</t>
  </si>
  <si>
    <t>\Mission.Space_Seg.SC.KTR_COM\P\SAM\default</t>
  </si>
  <si>
    <t>\Mission.Space_Seg.SC.KTR_COM\P\SBM\default</t>
  </si>
  <si>
    <t>\Mission.Space_Seg.SC.KTR_COM\P_duty_cyc\\default</t>
  </si>
  <si>
    <t>\Mission.Space_Seg.SC.KTR_COM\redundancy.scheme\\default</t>
  </si>
  <si>
    <t>\Mission.Space_Seg.SC.KTR_COM\redundancy.type\\default</t>
  </si>
  <si>
    <t>\Mission.Space_Seg.SC.KTR_COM\redundancy.k\\default</t>
  </si>
  <si>
    <t>\Mission.Space_Seg.SC.KTR_COM\redundancy.n\\default</t>
  </si>
  <si>
    <t>\Mission.Space_Seg.SC.KTR_COM\Temp_oper_max\\default</t>
  </si>
  <si>
    <t>\Mission.Space_Seg.SC.KTR_COM\Temp_oper_min\\default</t>
  </si>
  <si>
    <t>\Mission.Space_Seg.SC.KTR_COM\TRL\\default</t>
  </si>
  <si>
    <t>\Mission.Space_Seg.SC.KTR_COM\wid\\default</t>
  </si>
  <si>
    <t>Mission.Space_Seg.SC.LGA_COM</t>
  </si>
  <si>
    <t>\Mission.Space_Seg.SC.LGA_COM\_name_\\default</t>
  </si>
  <si>
    <t>Low gain antenna</t>
  </si>
  <si>
    <t>LGA_COM (Low gain antenna)</t>
  </si>
  <si>
    <t>\Mission.Space_Seg.SC.LGA_COM\diam\\default</t>
  </si>
  <si>
    <t>\Mission.Space_Seg.SC.LGA_COM\height\\default</t>
  </si>
  <si>
    <t>\Mission.Space_Seg.SC.LGA_COM\len\\default</t>
  </si>
  <si>
    <t>\Mission.Space_Seg.SC.LGA_COM\m\\default</t>
  </si>
  <si>
    <t>\Mission.Space_Seg.SC.LGA_COM\P\LEM\default</t>
  </si>
  <si>
    <t>\Mission.Space_Seg.SC.LGA_COM\P\CRM\default</t>
  </si>
  <si>
    <t>\Mission.Space_Seg.SC.LGA_COM\P\CCM\default</t>
  </si>
  <si>
    <t>\Mission.Space_Seg.SC.LGA_COM\P\NVM\default</t>
  </si>
  <si>
    <t>\Mission.Space_Seg.SC.LGA_COM\P\MAM\default</t>
  </si>
  <si>
    <t>\Mission.Space_Seg.SC.LGA_COM\P\RSM\default</t>
  </si>
  <si>
    <t>\Mission.Space_Seg.SC.LGA_COM\P\ISM\default</t>
  </si>
  <si>
    <t>\Mission.Space_Seg.SC.LGA_COM\P\SCM\default</t>
  </si>
  <si>
    <t>\Mission.Space_Seg.SC.LGA_COM\P\ECM\default</t>
  </si>
  <si>
    <t>\Mission.Space_Seg.SC.LGA_COM\P\SAM\default</t>
  </si>
  <si>
    <t>\Mission.Space_Seg.SC.LGA_COM\P\SBM\default</t>
  </si>
  <si>
    <t>\Mission.Space_Seg.SC.LGA_COM\P_duty_cyc\\default</t>
  </si>
  <si>
    <t>\Mission.Space_Seg.SC.LGA_COM\redundancy.scheme\\default</t>
  </si>
  <si>
    <t>\Mission.Space_Seg.SC.LGA_COM\redundancy.type\\default</t>
  </si>
  <si>
    <t>\Mission.Space_Seg.SC.LGA_COM\redundancy.k\\default</t>
  </si>
  <si>
    <t>\Mission.Space_Seg.SC.LGA_COM\redundancy.n\\default</t>
  </si>
  <si>
    <t>\Mission.Space_Seg.SC.LGA_COM\Temp_oper_max\\default</t>
  </si>
  <si>
    <t>\Mission.Space_Seg.SC.LGA_COM\Temp_oper_min\\default</t>
  </si>
  <si>
    <t>\Mission.Space_Seg.SC.LGA_COM\TRL\\default</t>
  </si>
  <si>
    <t>\Mission.Space_Seg.SC.LGA_COM\wid\\default</t>
  </si>
  <si>
    <t>Mission.Space_Seg.SC.LGA_COM_2</t>
  </si>
  <si>
    <t>\Mission.Space_Seg.SC.LGA_COM_2\_name_\\default</t>
  </si>
  <si>
    <t>Low gain antenna #2</t>
  </si>
  <si>
    <t>LGA_COM_2 (Low gain antenna #2)</t>
  </si>
  <si>
    <t>\Mission.Space_Seg.SC.LGA_COM_2\diam\\default</t>
  </si>
  <si>
    <t>\Mission.Space_Seg.SC.LGA_COM_2\height\\default</t>
  </si>
  <si>
    <t>\Mission.Space_Seg.SC.LGA_COM_2\len\\default</t>
  </si>
  <si>
    <t>\Mission.Space_Seg.SC.LGA_COM_2\m\\default</t>
  </si>
  <si>
    <t>\Mission.Space_Seg.SC.LGA_COM_2\P\LEM\default</t>
  </si>
  <si>
    <t>\Mission.Space_Seg.SC.LGA_COM_2\P\CRM\default</t>
  </si>
  <si>
    <t>\Mission.Space_Seg.SC.LGA_COM_2\P\CCM\default</t>
  </si>
  <si>
    <t>\Mission.Space_Seg.SC.LGA_COM_2\P\NVM\default</t>
  </si>
  <si>
    <t>\Mission.Space_Seg.SC.LGA_COM_2\P\MAM\default</t>
  </si>
  <si>
    <t>\Mission.Space_Seg.SC.LGA_COM_2\P\RSM\default</t>
  </si>
  <si>
    <t>\Mission.Space_Seg.SC.LGA_COM_2\P\ISM\default</t>
  </si>
  <si>
    <t>\Mission.Space_Seg.SC.LGA_COM_2\P\SCM\default</t>
  </si>
  <si>
    <t>\Mission.Space_Seg.SC.LGA_COM_2\P\ECM\default</t>
  </si>
  <si>
    <t>\Mission.Space_Seg.SC.LGA_COM_2\P\SAM\default</t>
  </si>
  <si>
    <t>\Mission.Space_Seg.SC.LGA_COM_2\P\SBM\default</t>
  </si>
  <si>
    <t>\Mission.Space_Seg.SC.LGA_COM_2\P_duty_cyc\\default</t>
  </si>
  <si>
    <t>\Mission.Space_Seg.SC.LGA_COM_2\redundancy.scheme\\default</t>
  </si>
  <si>
    <t>\Mission.Space_Seg.SC.LGA_COM_2\redundancy.type\\default</t>
  </si>
  <si>
    <t>\Mission.Space_Seg.SC.LGA_COM_2\redundancy.k\\default</t>
  </si>
  <si>
    <t>\Mission.Space_Seg.SC.LGA_COM_2\redundancy.n\\default</t>
  </si>
  <si>
    <t>\Mission.Space_Seg.SC.LGA_COM_2\Temp_oper_max\\default</t>
  </si>
  <si>
    <t>\Mission.Space_Seg.SC.LGA_COM_2\Temp_oper_min\\default</t>
  </si>
  <si>
    <t>\Mission.Space_Seg.SC.LGA_COM_2\TRL\\default</t>
  </si>
  <si>
    <t>\Mission.Space_Seg.SC.LGA_COM_2\wid\\default</t>
  </si>
  <si>
    <t>Mission.Space_Seg.SC.LNA_COM</t>
  </si>
  <si>
    <t>\Mission.Space_Seg.SC.LNA_COM\_name_\\default</t>
  </si>
  <si>
    <t>Low noise amplifier</t>
  </si>
  <si>
    <t>LNA_COM (Low noise amplifier)</t>
  </si>
  <si>
    <t>\Mission.Space_Seg.SC.LNA_COM\diam\\default</t>
  </si>
  <si>
    <t>\Mission.Space_Seg.SC.LNA_COM\height\\default</t>
  </si>
  <si>
    <t>\Mission.Space_Seg.SC.LNA_COM\len\\default</t>
  </si>
  <si>
    <t>\Mission.Space_Seg.SC.LNA_COM\m\\default</t>
  </si>
  <si>
    <t>\Mission.Space_Seg.SC.LNA_COM\P\LEM\default</t>
  </si>
  <si>
    <t>\Mission.Space_Seg.SC.LNA_COM\P\CRM\default</t>
  </si>
  <si>
    <t>\Mission.Space_Seg.SC.LNA_COM\P\CCM\default</t>
  </si>
  <si>
    <t>\Mission.Space_Seg.SC.LNA_COM\P\NVM\default</t>
  </si>
  <si>
    <t>\Mission.Space_Seg.SC.LNA_COM\P\MAM\default</t>
  </si>
  <si>
    <t>\Mission.Space_Seg.SC.LNA_COM\P\RSM\default</t>
  </si>
  <si>
    <t>\Mission.Space_Seg.SC.LNA_COM\P\ISM\default</t>
  </si>
  <si>
    <t>\Mission.Space_Seg.SC.LNA_COM\P\SCM\default</t>
  </si>
  <si>
    <t>\Mission.Space_Seg.SC.LNA_COM\P\ECM\default</t>
  </si>
  <si>
    <t>\Mission.Space_Seg.SC.LNA_COM\P\SAM\default</t>
  </si>
  <si>
    <t>\Mission.Space_Seg.SC.LNA_COM\P\SBM\default</t>
  </si>
  <si>
    <t>\Mission.Space_Seg.SC.LNA_COM\P_duty_cyc\\default</t>
  </si>
  <si>
    <t>\Mission.Space_Seg.SC.LNA_COM\redundancy.scheme\\default</t>
  </si>
  <si>
    <t>\Mission.Space_Seg.SC.LNA_COM\redundancy.type\\default</t>
  </si>
  <si>
    <t>\Mission.Space_Seg.SC.LNA_COM\redundancy.k\\default</t>
  </si>
  <si>
    <t>\Mission.Space_Seg.SC.LNA_COM\redundancy.n\\default</t>
  </si>
  <si>
    <t>\Mission.Space_Seg.SC.LNA_COM\Temp_oper_max\\default</t>
  </si>
  <si>
    <t>\Mission.Space_Seg.SC.LNA_COM\Temp_oper_min\\default</t>
  </si>
  <si>
    <t>\Mission.Space_Seg.SC.LNA_COM\TRL\\default</t>
  </si>
  <si>
    <t>\Mission.Space_Seg.SC.LNA_COM\wid\\default</t>
  </si>
  <si>
    <t>Mission.Space_Seg.SC.MA</t>
  </si>
  <si>
    <t>\Mission.Space_Seg.SC.MA\_name_\\default</t>
  </si>
  <si>
    <t>Magnetometer_attachment</t>
  </si>
  <si>
    <t>MA (Magnetometer_attachment)</t>
  </si>
  <si>
    <t>\Mission.Space_Seg.SC.MA\assump\\default</t>
  </si>
  <si>
    <t>\Mission.Space_Seg.SC.MA\diam\\default</t>
  </si>
  <si>
    <t>\Mission.Space_Seg.SC.MA\height\\default</t>
  </si>
  <si>
    <t>\Mission.Space_Seg.SC.MA\len\\default</t>
  </si>
  <si>
    <t>\Mission.Space_Seg.SC.MA\m\\default</t>
  </si>
  <si>
    <t>\Mission.Space_Seg.SC.MA\P\LEM\default</t>
  </si>
  <si>
    <t>\Mission.Space_Seg.SC.MA\P\CRM\default</t>
  </si>
  <si>
    <t>\Mission.Space_Seg.SC.MA\P\CCM\default</t>
  </si>
  <si>
    <t>\Mission.Space_Seg.SC.MA\P\NVM\default</t>
  </si>
  <si>
    <t>\Mission.Space_Seg.SC.MA\P\MAM\default</t>
  </si>
  <si>
    <t>\Mission.Space_Seg.SC.MA\P\RSM\default</t>
  </si>
  <si>
    <t>\Mission.Space_Seg.SC.MA\P\ISM\default</t>
  </si>
  <si>
    <t>\Mission.Space_Seg.SC.MA\P\SCM\default</t>
  </si>
  <si>
    <t>\Mission.Space_Seg.SC.MA\P\ECM\default</t>
  </si>
  <si>
    <t>\Mission.Space_Seg.SC.MA\P\SAM\default</t>
  </si>
  <si>
    <t>\Mission.Space_Seg.SC.MA\P\SBM\default</t>
  </si>
  <si>
    <t>\Mission.Space_Seg.SC.MA\redundancy.scheme\\default</t>
  </si>
  <si>
    <t>\Mission.Space_Seg.SC.MA\redundancy.type\\default</t>
  </si>
  <si>
    <t>\Mission.Space_Seg.SC.MA\redundancy.k\\default</t>
  </si>
  <si>
    <t>\Mission.Space_Seg.SC.MA\redundancy.n\\default</t>
  </si>
  <si>
    <t>\Mission.Space_Seg.SC.MA\Temp_oper_max\\default</t>
  </si>
  <si>
    <t>\Mission.Space_Seg.SC.MA\Temp_oper_min\\default</t>
  </si>
  <si>
    <t>\Mission.Space_Seg.SC.MA\TRL\\default</t>
  </si>
  <si>
    <t>\Mission.Space_Seg.SC.MA\wid\\default</t>
  </si>
  <si>
    <t>Mission.Space_Seg.SC.Main_prop_eq</t>
  </si>
  <si>
    <t>\Mission.Space_Seg.SC.Main_prop_eq\_name_\\default</t>
  </si>
  <si>
    <t>Main propellant equipment</t>
  </si>
  <si>
    <t>Main_prop_eq (Main propellant equipment)</t>
  </si>
  <si>
    <t>Mission.Space_Seg.SC.Main_prop_eq.biprop_eng</t>
  </si>
  <si>
    <t>\Mission.Space_Seg.SC.Main_prop_eq.biprop_eng\_name_\\default</t>
  </si>
  <si>
    <t>S400 Bipropellant engine</t>
  </si>
  <si>
    <t>biprop_eng (S400 Bipropellant engine)</t>
  </si>
  <si>
    <t>\Mission.Space_Seg.SC.Main_prop_eq.biprop_eng\m\\default</t>
  </si>
  <si>
    <t>\Mission.Space_Seg.SC.Main_prop_eq.biprop_eng\P\LEM\default</t>
  </si>
  <si>
    <t>\Mission.Space_Seg.SC.Main_prop_eq.biprop_eng\P\CRM\default</t>
  </si>
  <si>
    <t>\Mission.Space_Seg.SC.Main_prop_eq.biprop_eng\P\CCM\default</t>
  </si>
  <si>
    <t>\Mission.Space_Seg.SC.Main_prop_eq.biprop_eng\P\NVM\default</t>
  </si>
  <si>
    <t>\Mission.Space_Seg.SC.Main_prop_eq.biprop_eng\P\MAM\default</t>
  </si>
  <si>
    <t>\Mission.Space_Seg.SC.Main_prop_eq.biprop_eng\P\RSM\default</t>
  </si>
  <si>
    <t>\Mission.Space_Seg.SC.Main_prop_eq.biprop_eng\P\ISM\default</t>
  </si>
  <si>
    <t>\Mission.Space_Seg.SC.Main_prop_eq.biprop_eng\P\SCM\default</t>
  </si>
  <si>
    <t>\Mission.Space_Seg.SC.Main_prop_eq.biprop_eng\P\ECM\default</t>
  </si>
  <si>
    <t>\Mission.Space_Seg.SC.Main_prop_eq.biprop_eng\P\SAM\default</t>
  </si>
  <si>
    <t>\Mission.Space_Seg.SC.Main_prop_eq.biprop_eng\P\SBM\default</t>
  </si>
  <si>
    <t>Mission.Space_Seg.SC.Main_prop_eq.biprop_eng_2</t>
  </si>
  <si>
    <t>\Mission.Space_Seg.SC.Main_prop_eq.biprop_eng_2\_name_\\default</t>
  </si>
  <si>
    <t>S400 Bipropellant engine #2</t>
  </si>
  <si>
    <t>biprop_eng_2 (S400 Bipropellant engine #2)</t>
  </si>
  <si>
    <t>\Mission.Space_Seg.SC.Main_prop_eq.biprop_eng_2\m\\default</t>
  </si>
  <si>
    <t>\Mission.Space_Seg.SC.Main_prop_eq.biprop_eng_2\P\LEM\default</t>
  </si>
  <si>
    <t>\Mission.Space_Seg.SC.Main_prop_eq.biprop_eng_2\P\CRM\default</t>
  </si>
  <si>
    <t>\Mission.Space_Seg.SC.Main_prop_eq.biprop_eng_2\P\CCM\default</t>
  </si>
  <si>
    <t>\Mission.Space_Seg.SC.Main_prop_eq.biprop_eng_2\P\NVM\default</t>
  </si>
  <si>
    <t>\Mission.Space_Seg.SC.Main_prop_eq.biprop_eng_2\P\MAM\default</t>
  </si>
  <si>
    <t>\Mission.Space_Seg.SC.Main_prop_eq.biprop_eng_2\P\RSM\default</t>
  </si>
  <si>
    <t>\Mission.Space_Seg.SC.Main_prop_eq.biprop_eng_2\P\ISM\default</t>
  </si>
  <si>
    <t>\Mission.Space_Seg.SC.Main_prop_eq.biprop_eng_2\P\SCM\default</t>
  </si>
  <si>
    <t>\Mission.Space_Seg.SC.Main_prop_eq.biprop_eng_2\P\ECM\default</t>
  </si>
  <si>
    <t>\Mission.Space_Seg.SC.Main_prop_eq.biprop_eng_2\P\SAM\default</t>
  </si>
  <si>
    <t>\Mission.Space_Seg.SC.Main_prop_eq.biprop_eng_2\P\SBM\default</t>
  </si>
  <si>
    <t>Mission.Space_Seg.SC.Main_prop_eq.biprop_eng_3</t>
  </si>
  <si>
    <t>\Mission.Space_Seg.SC.Main_prop_eq.biprop_eng_3\_name_\\default</t>
  </si>
  <si>
    <t>S400 Bipropellant engine #3</t>
  </si>
  <si>
    <t>biprop_eng_3 (S400 Bipropellant engine #3)</t>
  </si>
  <si>
    <t>\Mission.Space_Seg.SC.Main_prop_eq.biprop_eng_3\m\\default</t>
  </si>
  <si>
    <t>\Mission.Space_Seg.SC.Main_prop_eq.biprop_eng_3\P\LEM\default</t>
  </si>
  <si>
    <t>\Mission.Space_Seg.SC.Main_prop_eq.biprop_eng_3\P\CRM\default</t>
  </si>
  <si>
    <t>\Mission.Space_Seg.SC.Main_prop_eq.biprop_eng_3\P\CCM\default</t>
  </si>
  <si>
    <t>\Mission.Space_Seg.SC.Main_prop_eq.biprop_eng_3\P\NVM\default</t>
  </si>
  <si>
    <t>\Mission.Space_Seg.SC.Main_prop_eq.biprop_eng_3\P\MAM\default</t>
  </si>
  <si>
    <t>\Mission.Space_Seg.SC.Main_prop_eq.biprop_eng_3\P\RSM\default</t>
  </si>
  <si>
    <t>\Mission.Space_Seg.SC.Main_prop_eq.biprop_eng_3\P\ISM\default</t>
  </si>
  <si>
    <t>\Mission.Space_Seg.SC.Main_prop_eq.biprop_eng_3\P\SCM\default</t>
  </si>
  <si>
    <t>\Mission.Space_Seg.SC.Main_prop_eq.biprop_eng_3\P\ECM\default</t>
  </si>
  <si>
    <t>\Mission.Space_Seg.SC.Main_prop_eq.biprop_eng_3\P\SAM\default</t>
  </si>
  <si>
    <t>\Mission.Space_Seg.SC.Main_prop_eq.biprop_eng_3\P\SBM\default</t>
  </si>
  <si>
    <t>Mission.Space_Seg.SC.Main_prop_eq.biprop_eng_4</t>
  </si>
  <si>
    <t>\Mission.Space_Seg.SC.Main_prop_eq.biprop_eng_4\_name_\\default</t>
  </si>
  <si>
    <t>S400 Bipropellant engine #4</t>
  </si>
  <si>
    <t>biprop_eng_4 (S400 Bipropellant engine #4)</t>
  </si>
  <si>
    <t>\Mission.Space_Seg.SC.Main_prop_eq.biprop_eng_4\m\\default</t>
  </si>
  <si>
    <t>\Mission.Space_Seg.SC.Main_prop_eq.biprop_eng_4\P\LEM\default</t>
  </si>
  <si>
    <t>\Mission.Space_Seg.SC.Main_prop_eq.biprop_eng_4\P\CRM\default</t>
  </si>
  <si>
    <t>\Mission.Space_Seg.SC.Main_prop_eq.biprop_eng_4\P\CCM\default</t>
  </si>
  <si>
    <t>\Mission.Space_Seg.SC.Main_prop_eq.biprop_eng_4\P\NVM\default</t>
  </si>
  <si>
    <t>\Mission.Space_Seg.SC.Main_prop_eq.biprop_eng_4\P\MAM\default</t>
  </si>
  <si>
    <t>\Mission.Space_Seg.SC.Main_prop_eq.biprop_eng_4\P\RSM\default</t>
  </si>
  <si>
    <t>\Mission.Space_Seg.SC.Main_prop_eq.biprop_eng_4\P\ISM\default</t>
  </si>
  <si>
    <t>\Mission.Space_Seg.SC.Main_prop_eq.biprop_eng_4\P\SCM\default</t>
  </si>
  <si>
    <t>\Mission.Space_Seg.SC.Main_prop_eq.biprop_eng_4\P\ECM\default</t>
  </si>
  <si>
    <t>\Mission.Space_Seg.SC.Main_prop_eq.biprop_eng_4\P\SAM\default</t>
  </si>
  <si>
    <t>\Mission.Space_Seg.SC.Main_prop_eq.biprop_eng_4\P\SBM\default</t>
  </si>
  <si>
    <t>Mission.Space_Seg.SC.Main_prop_eq.cvalve_1</t>
  </si>
  <si>
    <t>\Mission.Space_Seg.SC.Main_prop_eq.cvalve_1\_name_\\default</t>
  </si>
  <si>
    <t>Check valve</t>
  </si>
  <si>
    <t>cvalve_1 (Check valve)</t>
  </si>
  <si>
    <t>\Mission.Space_Seg.SC.Main_prop_eq.cvalve_1\m\\default</t>
  </si>
  <si>
    <t>Mission.Space_Seg.SC.Main_prop_eq.cvalve_2</t>
  </si>
  <si>
    <t>\Mission.Space_Seg.SC.Main_prop_eq.cvalve_2\_name_\\default</t>
  </si>
  <si>
    <t>cvalve_2 (Check valve)</t>
  </si>
  <si>
    <t>\Mission.Space_Seg.SC.Main_prop_eq.cvalve_2\m\\default</t>
  </si>
  <si>
    <t>Mission.Space_Seg.SC.Main_prop_eq.cvalve_3</t>
  </si>
  <si>
    <t>\Mission.Space_Seg.SC.Main_prop_eq.cvalve_3\_name_\\default</t>
  </si>
  <si>
    <t>cvalve_3 (Check valve)</t>
  </si>
  <si>
    <t>\Mission.Space_Seg.SC.Main_prop_eq.cvalve_3\m\\default</t>
  </si>
  <si>
    <t>Mission.Space_Seg.SC.Main_prop_eq.cvalve_4</t>
  </si>
  <si>
    <t>\Mission.Space_Seg.SC.Main_prop_eq.cvalve_4\_name_\\default</t>
  </si>
  <si>
    <t>cvalve_4 (Check valve)</t>
  </si>
  <si>
    <t>\Mission.Space_Seg.SC.Main_prop_eq.cvalve_4\m\\default</t>
  </si>
  <si>
    <t>Mission.Space_Seg.SC.Main_prop_eq.cvalve_5</t>
  </si>
  <si>
    <t>\Mission.Space_Seg.SC.Main_prop_eq.cvalve_5\_name_\\default</t>
  </si>
  <si>
    <t>cvalve_5 (Check valve)</t>
  </si>
  <si>
    <t>\Mission.Space_Seg.SC.Main_prop_eq.cvalve_5\m\\default</t>
  </si>
  <si>
    <t>Mission.Space_Seg.SC.Main_prop_eq.cvalve_6</t>
  </si>
  <si>
    <t>\Mission.Space_Seg.SC.Main_prop_eq.cvalve_6\_name_\\default</t>
  </si>
  <si>
    <t>cvalve_6 (Check valve)</t>
  </si>
  <si>
    <t>\Mission.Space_Seg.SC.Main_prop_eq.cvalve_6\m\\default</t>
  </si>
  <si>
    <t>Mission.Space_Seg.SC.Main_prop_eq.cvalve_7</t>
  </si>
  <si>
    <t>\Mission.Space_Seg.SC.Main_prop_eq.cvalve_7\_name_\\default</t>
  </si>
  <si>
    <t>cvalve_7 (Check valve)</t>
  </si>
  <si>
    <t>\Mission.Space_Seg.SC.Main_prop_eq.cvalve_7\m\\default</t>
  </si>
  <si>
    <t>Mission.Space_Seg.SC.Main_prop_eq.cvalve_8</t>
  </si>
  <si>
    <t>\Mission.Space_Seg.SC.Main_prop_eq.cvalve_8\_name_\\default</t>
  </si>
  <si>
    <t>cvalve_8 (Check valve)</t>
  </si>
  <si>
    <t>\Mission.Space_Seg.SC.Main_prop_eq.cvalve_8\m\\default</t>
  </si>
  <si>
    <t>Mission.Space_Seg.SC.Main_prop_eq.filter_1</t>
  </si>
  <si>
    <t>\Mission.Space_Seg.SC.Main_prop_eq.filter_1\_name_\\default</t>
  </si>
  <si>
    <t>Filter</t>
  </si>
  <si>
    <t>filter_1 (Filter)</t>
  </si>
  <si>
    <t>\Mission.Space_Seg.SC.Main_prop_eq.filter_1\m\\default</t>
  </si>
  <si>
    <t>Mission.Space_Seg.SC.Main_prop_eq.filter_2</t>
  </si>
  <si>
    <t>\Mission.Space_Seg.SC.Main_prop_eq.filter_2\_name_\\default</t>
  </si>
  <si>
    <t>filter_2 (Filter)</t>
  </si>
  <si>
    <t>\Mission.Space_Seg.SC.Main_prop_eq.filter_2\m\\default</t>
  </si>
  <si>
    <t>Mission.Space_Seg.SC.Main_prop_eq.filter_3</t>
  </si>
  <si>
    <t>\Mission.Space_Seg.SC.Main_prop_eq.filter_3\_name_\\default</t>
  </si>
  <si>
    <t>filter_3 (Filter)</t>
  </si>
  <si>
    <t>\Mission.Space_Seg.SC.Main_prop_eq.filter_3\m\\default</t>
  </si>
  <si>
    <t>Mission.Space_Seg.SC.Main_prop_eq.filter_4</t>
  </si>
  <si>
    <t>\Mission.Space_Seg.SC.Main_prop_eq.filter_4\_name_\\default</t>
  </si>
  <si>
    <t>filter_4 (Filter)</t>
  </si>
  <si>
    <t>\Mission.Space_Seg.SC.Main_prop_eq.filter_4\m\\default</t>
  </si>
  <si>
    <t>Mission.Space_Seg.SC.Main_prop_eq.filter_5</t>
  </si>
  <si>
    <t>\Mission.Space_Seg.SC.Main_prop_eq.filter_5\_name_\\default</t>
  </si>
  <si>
    <t>filter_5 (Filter)</t>
  </si>
  <si>
    <t>\Mission.Space_Seg.SC.Main_prop_eq.filter_5\m\\default</t>
  </si>
  <si>
    <t>Mission.Space_Seg.SC.Main_prop_eq.filter_6</t>
  </si>
  <si>
    <t>\Mission.Space_Seg.SC.Main_prop_eq.filter_6\_name_\\default</t>
  </si>
  <si>
    <t>filter_6 (Filter)</t>
  </si>
  <si>
    <t>\Mission.Space_Seg.SC.Main_prop_eq.filter_6\m\\default</t>
  </si>
  <si>
    <t>Mission.Space_Seg.SC.Main_prop_eq.Fuel_Tank</t>
  </si>
  <si>
    <t>\Mission.Space_Seg.SC.Main_prop_eq.Fuel_Tank\_name_\\default</t>
  </si>
  <si>
    <t>Fuel Tank</t>
  </si>
  <si>
    <t>Fuel_Tank (Fuel Tank)</t>
  </si>
  <si>
    <t>\Mission.Space_Seg.SC.Main_prop_eq.Fuel_Tank\m\\default</t>
  </si>
  <si>
    <t>Mission.Space_Seg.SC.Main_prop_eq.Fuel_Tank_2</t>
  </si>
  <si>
    <t>\Mission.Space_Seg.SC.Main_prop_eq.Fuel_Tank_2\_name_\\default</t>
  </si>
  <si>
    <t>Fuel Tank #2</t>
  </si>
  <si>
    <t>Fuel_Tank_2 (Fuel Tank #2)</t>
  </si>
  <si>
    <t>\Mission.Space_Seg.SC.Main_prop_eq.Fuel_Tank_2\m\\default</t>
  </si>
  <si>
    <t>Mission.Space_Seg.SC.Main_prop_eq.h_press_lvalve_1</t>
  </si>
  <si>
    <t>\Mission.Space_Seg.SC.Main_prop_eq.h_press_lvalve_1\_name_\\default</t>
  </si>
  <si>
    <t>High pressure latch valve</t>
  </si>
  <si>
    <t>h_press_lvalve_1 (High pressure latch valve)</t>
  </si>
  <si>
    <t>\Mission.Space_Seg.SC.Main_prop_eq.h_press_lvalve_1\m\\default</t>
  </si>
  <si>
    <t>Mission.Space_Seg.SC.Main_prop_eq.h_press_lvalve_2</t>
  </si>
  <si>
    <t>\Mission.Space_Seg.SC.Main_prop_eq.h_press_lvalve_2\_name_\\default</t>
  </si>
  <si>
    <t>h_press_lvalve_2 (High pressure latch valve)</t>
  </si>
  <si>
    <t>\Mission.Space_Seg.SC.Main_prop_eq.h_press_lvalve_2\m\\default</t>
  </si>
  <si>
    <t>Mission.Space_Seg.SC.Main_prop_eq.He_Reg</t>
  </si>
  <si>
    <t>\Mission.Space_Seg.SC.Main_prop_eq.He_Reg\_name_\\default</t>
  </si>
  <si>
    <t>Hellium regulator</t>
  </si>
  <si>
    <t>He_Reg (Hellium regulator)</t>
  </si>
  <si>
    <t>\Mission.Space_Seg.SC.Main_prop_eq.He_Reg\m\\default</t>
  </si>
  <si>
    <t>\Mission.Space_Seg.SC.Main_prop_eq.He_Reg\P\LEM\default</t>
  </si>
  <si>
    <t>\Mission.Space_Seg.SC.Main_prop_eq.He_Reg\P\CRM\default</t>
  </si>
  <si>
    <t>\Mission.Space_Seg.SC.Main_prop_eq.He_Reg\P\CCM\default</t>
  </si>
  <si>
    <t>\Mission.Space_Seg.SC.Main_prop_eq.He_Reg\P\NVM\default</t>
  </si>
  <si>
    <t>\Mission.Space_Seg.SC.Main_prop_eq.He_Reg\P\MAM\default</t>
  </si>
  <si>
    <t>\Mission.Space_Seg.SC.Main_prop_eq.He_Reg\P\RSM\default</t>
  </si>
  <si>
    <t>\Mission.Space_Seg.SC.Main_prop_eq.He_Reg\P\ISM\default</t>
  </si>
  <si>
    <t>\Mission.Space_Seg.SC.Main_prop_eq.He_Reg\P\SCM\default</t>
  </si>
  <si>
    <t>\Mission.Space_Seg.SC.Main_prop_eq.He_Reg\P\ECM\default</t>
  </si>
  <si>
    <t>\Mission.Space_Seg.SC.Main_prop_eq.He_Reg\P\SAM\default</t>
  </si>
  <si>
    <t>\Mission.Space_Seg.SC.Main_prop_eq.He_Reg\P\SBM\default</t>
  </si>
  <si>
    <t>Mission.Space_Seg.SC.Main_prop_eq.He_Reg_2</t>
  </si>
  <si>
    <t>\Mission.Space_Seg.SC.Main_prop_eq.He_Reg_2\_name_\\default</t>
  </si>
  <si>
    <t>Hellium regulator #2</t>
  </si>
  <si>
    <t>He_Reg_2 (Hellium regulator #2)</t>
  </si>
  <si>
    <t>\Mission.Space_Seg.SC.Main_prop_eq.He_Reg_2\m\\default</t>
  </si>
  <si>
    <t>\Mission.Space_Seg.SC.Main_prop_eq.He_Reg_2\P\LEM\default</t>
  </si>
  <si>
    <t>\Mission.Space_Seg.SC.Main_prop_eq.He_Reg_2\P\CRM\default</t>
  </si>
  <si>
    <t>\Mission.Space_Seg.SC.Main_prop_eq.He_Reg_2\P\CCM\default</t>
  </si>
  <si>
    <t>\Mission.Space_Seg.SC.Main_prop_eq.He_Reg_2\P\NVM\default</t>
  </si>
  <si>
    <t>\Mission.Space_Seg.SC.Main_prop_eq.He_Reg_2\P\MAM\default</t>
  </si>
  <si>
    <t>\Mission.Space_Seg.SC.Main_prop_eq.He_Reg_2\P\RSM\default</t>
  </si>
  <si>
    <t>\Mission.Space_Seg.SC.Main_prop_eq.He_Reg_2\P\ISM\default</t>
  </si>
  <si>
    <t>\Mission.Space_Seg.SC.Main_prop_eq.He_Reg_2\P\SCM\default</t>
  </si>
  <si>
    <t>\Mission.Space_Seg.SC.Main_prop_eq.He_Reg_2\P\ECM\default</t>
  </si>
  <si>
    <t>\Mission.Space_Seg.SC.Main_prop_eq.He_Reg_2\P\SAM\default</t>
  </si>
  <si>
    <t>\Mission.Space_Seg.SC.Main_prop_eq.He_Reg_2\P\SBM\default</t>
  </si>
  <si>
    <t>Mission.Space_Seg.SC.Main_prop_eq.He_Reg_3</t>
  </si>
  <si>
    <t>\Mission.Space_Seg.SC.Main_prop_eq.He_Reg_3\_name_\\default</t>
  </si>
  <si>
    <t>Hellium regulator #3</t>
  </si>
  <si>
    <t>He_Reg_3 (Hellium regulator #3)</t>
  </si>
  <si>
    <t>\Mission.Space_Seg.SC.Main_prop_eq.He_Reg_3\m\\default</t>
  </si>
  <si>
    <t>\Mission.Space_Seg.SC.Main_prop_eq.He_Reg_3\P\LEM\default</t>
  </si>
  <si>
    <t>\Mission.Space_Seg.SC.Main_prop_eq.He_Reg_3\P\CRM\default</t>
  </si>
  <si>
    <t>\Mission.Space_Seg.SC.Main_prop_eq.He_Reg_3\P\CCM\default</t>
  </si>
  <si>
    <t>\Mission.Space_Seg.SC.Main_prop_eq.He_Reg_3\P\NVM\default</t>
  </si>
  <si>
    <t>\Mission.Space_Seg.SC.Main_prop_eq.He_Reg_3\P\MAM\default</t>
  </si>
  <si>
    <t>\Mission.Space_Seg.SC.Main_prop_eq.He_Reg_3\P\RSM\default</t>
  </si>
  <si>
    <t>\Mission.Space_Seg.SC.Main_prop_eq.He_Reg_3\P\ISM\default</t>
  </si>
  <si>
    <t>\Mission.Space_Seg.SC.Main_prop_eq.He_Reg_3\P\SCM\default</t>
  </si>
  <si>
    <t>\Mission.Space_Seg.SC.Main_prop_eq.He_Reg_3\P\ECM\default</t>
  </si>
  <si>
    <t>\Mission.Space_Seg.SC.Main_prop_eq.He_Reg_3\P\SAM\default</t>
  </si>
  <si>
    <t>\Mission.Space_Seg.SC.Main_prop_eq.He_Reg_3\P\SBM\default</t>
  </si>
  <si>
    <t>Mission.Space_Seg.SC.Main_prop_eq.He_Reg_4</t>
  </si>
  <si>
    <t>\Mission.Space_Seg.SC.Main_prop_eq.He_Reg_4\_name_\\default</t>
  </si>
  <si>
    <t>Hellium regulator #4</t>
  </si>
  <si>
    <t>He_Reg_4 (Hellium regulator #4)</t>
  </si>
  <si>
    <t>\Mission.Space_Seg.SC.Main_prop_eq.He_Reg_4\m\\default</t>
  </si>
  <si>
    <t>\Mission.Space_Seg.SC.Main_prop_eq.He_Reg_4\P\LEM\default</t>
  </si>
  <si>
    <t>\Mission.Space_Seg.SC.Main_prop_eq.He_Reg_4\P\CRM\default</t>
  </si>
  <si>
    <t>\Mission.Space_Seg.SC.Main_prop_eq.He_Reg_4\P\CCM\default</t>
  </si>
  <si>
    <t>\Mission.Space_Seg.SC.Main_prop_eq.He_Reg_4\P\NVM\default</t>
  </si>
  <si>
    <t>\Mission.Space_Seg.SC.Main_prop_eq.He_Reg_4\P\MAM\default</t>
  </si>
  <si>
    <t>\Mission.Space_Seg.SC.Main_prop_eq.He_Reg_4\P\RSM\default</t>
  </si>
  <si>
    <t>\Mission.Space_Seg.SC.Main_prop_eq.He_Reg_4\P\ISM\default</t>
  </si>
  <si>
    <t>\Mission.Space_Seg.SC.Main_prop_eq.He_Reg_4\P\SCM\default</t>
  </si>
  <si>
    <t>\Mission.Space_Seg.SC.Main_prop_eq.He_Reg_4\P\ECM\default</t>
  </si>
  <si>
    <t>\Mission.Space_Seg.SC.Main_prop_eq.He_Reg_4\P\SAM\default</t>
  </si>
  <si>
    <t>\Mission.Space_Seg.SC.Main_prop_eq.He_Reg_4\P\SBM\default</t>
  </si>
  <si>
    <t>Mission.Space_Seg.SC.Main_prop_eq.l_press_lvalve_01</t>
  </si>
  <si>
    <t>\Mission.Space_Seg.SC.Main_prop_eq.l_press_lvalve_01\_name_\\default</t>
  </si>
  <si>
    <t>Low pressure latch valve</t>
  </si>
  <si>
    <t>l_press_lvalve_01 (Low pressure latch valve)</t>
  </si>
  <si>
    <t>\Mission.Space_Seg.SC.Main_prop_eq.l_press_lvalve_01\m\\default</t>
  </si>
  <si>
    <t>Mission.Space_Seg.SC.Main_prop_eq.l_press_lvalve_02</t>
  </si>
  <si>
    <t>\Mission.Space_Seg.SC.Main_prop_eq.l_press_lvalve_02\_name_\\default</t>
  </si>
  <si>
    <t>l_press_lvalve_02 (Low pressure latch valve)</t>
  </si>
  <si>
    <t>\Mission.Space_Seg.SC.Main_prop_eq.l_press_lvalve_02\m\\default</t>
  </si>
  <si>
    <t>Mission.Space_Seg.SC.Main_prop_eq.l_press_lvalve_03</t>
  </si>
  <si>
    <t>\Mission.Space_Seg.SC.Main_prop_eq.l_press_lvalve_03\_name_\\default</t>
  </si>
  <si>
    <t>l_press_lvalve_03 (Low pressure latch valve)</t>
  </si>
  <si>
    <t>\Mission.Space_Seg.SC.Main_prop_eq.l_press_lvalve_03\m\\default</t>
  </si>
  <si>
    <t>Mission.Space_Seg.SC.Main_prop_eq.l_press_lvalve_04</t>
  </si>
  <si>
    <t>\Mission.Space_Seg.SC.Main_prop_eq.l_press_lvalve_04\_name_\\default</t>
  </si>
  <si>
    <t>l_press_lvalve_04 (Low pressure latch valve)</t>
  </si>
  <si>
    <t>\Mission.Space_Seg.SC.Main_prop_eq.l_press_lvalve_04\m\\default</t>
  </si>
  <si>
    <t>Mission.Space_Seg.SC.Main_prop_eq.l_press_lvalve_05</t>
  </si>
  <si>
    <t>\Mission.Space_Seg.SC.Main_prop_eq.l_press_lvalve_05\_name_\\default</t>
  </si>
  <si>
    <t>l_press_lvalve_05 (Low pressure latch valve)</t>
  </si>
  <si>
    <t>\Mission.Space_Seg.SC.Main_prop_eq.l_press_lvalve_05\m\\default</t>
  </si>
  <si>
    <t>Mission.Space_Seg.SC.Main_prop_eq.l_press_lvalve_06</t>
  </si>
  <si>
    <t>\Mission.Space_Seg.SC.Main_prop_eq.l_press_lvalve_06\_name_\\default</t>
  </si>
  <si>
    <t>l_press_lvalve_06 (Low pressure latch valve)</t>
  </si>
  <si>
    <t>\Mission.Space_Seg.SC.Main_prop_eq.l_press_lvalve_06\m\\default</t>
  </si>
  <si>
    <t>Mission.Space_Seg.SC.Main_prop_eq.l_press_lvalve_07</t>
  </si>
  <si>
    <t>\Mission.Space_Seg.SC.Main_prop_eq.l_press_lvalve_07\_name_\\default</t>
  </si>
  <si>
    <t>l_press_lvalve_07 (Low pressure latch valve)</t>
  </si>
  <si>
    <t>\Mission.Space_Seg.SC.Main_prop_eq.l_press_lvalve_07\m\\default</t>
  </si>
  <si>
    <t>Mission.Space_Seg.SC.Main_prop_eq.l_press_lvalve_08</t>
  </si>
  <si>
    <t>\Mission.Space_Seg.SC.Main_prop_eq.l_press_lvalve_08\_name_\\default</t>
  </si>
  <si>
    <t>l_press_lvalve_08 (Low pressure latch valve)</t>
  </si>
  <si>
    <t>\Mission.Space_Seg.SC.Main_prop_eq.l_press_lvalve_08\m\\default</t>
  </si>
  <si>
    <t>Mission.Space_Seg.SC.Main_prop_eq.l_press_lvalve_09</t>
  </si>
  <si>
    <t>\Mission.Space_Seg.SC.Main_prop_eq.l_press_lvalve_09\_name_\\default</t>
  </si>
  <si>
    <t>l_press_lvalve_09 (Low pressure latch valve)</t>
  </si>
  <si>
    <t>\Mission.Space_Seg.SC.Main_prop_eq.l_press_lvalve_09\m\\default</t>
  </si>
  <si>
    <t>Mission.Space_Seg.SC.Main_prop_eq.l_press_lvalve_10</t>
  </si>
  <si>
    <t>\Mission.Space_Seg.SC.Main_prop_eq.l_press_lvalve_10\_name_\\default</t>
  </si>
  <si>
    <t>l_press_lvalve_10 (Low pressure latch valve)</t>
  </si>
  <si>
    <t>\Mission.Space_Seg.SC.Main_prop_eq.l_press_lvalve_10\m\\default</t>
  </si>
  <si>
    <t>Mission.Space_Seg.SC.Main_prop_eq.l_press_lvalve_11</t>
  </si>
  <si>
    <t>\Mission.Space_Seg.SC.Main_prop_eq.l_press_lvalve_11\_name_\\default</t>
  </si>
  <si>
    <t>l_press_lvalve_11 (Low pressure latch valve)</t>
  </si>
  <si>
    <t>\Mission.Space_Seg.SC.Main_prop_eq.l_press_lvalve_11\m\\default</t>
  </si>
  <si>
    <t>Mission.Space_Seg.SC.Main_prop_eq.l_press_lvalve_12</t>
  </si>
  <si>
    <t>\Mission.Space_Seg.SC.Main_prop_eq.l_press_lvalve_12\_name_\\default</t>
  </si>
  <si>
    <t>l_press_lvalve_12 (Low pressure latch valve)</t>
  </si>
  <si>
    <t>\Mission.Space_Seg.SC.Main_prop_eq.l_press_lvalve_12\m\\default</t>
  </si>
  <si>
    <t>Mission.Space_Seg.SC.Main_prop_eq.l_press_lvalve_13</t>
  </si>
  <si>
    <t>\Mission.Space_Seg.SC.Main_prop_eq.l_press_lvalve_13\_name_\\default</t>
  </si>
  <si>
    <t>l_press_lvalve_13 (Low pressure latch valve)</t>
  </si>
  <si>
    <t>\Mission.Space_Seg.SC.Main_prop_eq.l_press_lvalve_13\m\\default</t>
  </si>
  <si>
    <t>Mission.Space_Seg.SC.Main_prop_eq.l_press_lvalve_14</t>
  </si>
  <si>
    <t>\Mission.Space_Seg.SC.Main_prop_eq.l_press_lvalve_14\_name_\\default</t>
  </si>
  <si>
    <t>l_press_lvalve_14 (Low pressure latch valve)</t>
  </si>
  <si>
    <t>\Mission.Space_Seg.SC.Main_prop_eq.l_press_lvalve_14\m\\default</t>
  </si>
  <si>
    <t>Mission.Space_Seg.SC.Main_prop_eq.l_press_lvalve_15</t>
  </si>
  <si>
    <t>\Mission.Space_Seg.SC.Main_prop_eq.l_press_lvalve_15\_name_\\default</t>
  </si>
  <si>
    <t>l_press_lvalve_15 (Low pressure latch valve)</t>
  </si>
  <si>
    <t>\Mission.Space_Seg.SC.Main_prop_eq.l_press_lvalve_15\m\\default</t>
  </si>
  <si>
    <t>Mission.Space_Seg.SC.Main_prop_eq.l_press_lvalve_16</t>
  </si>
  <si>
    <t>\Mission.Space_Seg.SC.Main_prop_eq.l_press_lvalve_16\_name_\\default</t>
  </si>
  <si>
    <t>l_press_lvalve_16 (Low pressure latch valve)</t>
  </si>
  <si>
    <t>\Mission.Space_Seg.SC.Main_prop_eq.l_press_lvalve_16\m\\default</t>
  </si>
  <si>
    <t>Mission.Space_Seg.SC.Main_prop_eq.l_press_lvalve_17</t>
  </si>
  <si>
    <t>\Mission.Space_Seg.SC.Main_prop_eq.l_press_lvalve_17\_name_\\default</t>
  </si>
  <si>
    <t>l_press_lvalve_17 (Low pressure latch valve)</t>
  </si>
  <si>
    <t>\Mission.Space_Seg.SC.Main_prop_eq.l_press_lvalve_17\m\\default</t>
  </si>
  <si>
    <t>Mission.Space_Seg.SC.Main_prop_eq.l_press_lvalve_18</t>
  </si>
  <si>
    <t>\Mission.Space_Seg.SC.Main_prop_eq.l_press_lvalve_18\_name_\\default</t>
  </si>
  <si>
    <t>l_press_lvalve_18 (Low pressure latch valve)</t>
  </si>
  <si>
    <t>\Mission.Space_Seg.SC.Main_prop_eq.l_press_lvalve_18\m\\default</t>
  </si>
  <si>
    <t>Mission.Space_Seg.SC.Main_prop_eq.l_press_lvalve_19</t>
  </si>
  <si>
    <t>\Mission.Space_Seg.SC.Main_prop_eq.l_press_lvalve_19\_name_\\default</t>
  </si>
  <si>
    <t>l_press_lvalve_19 (Low pressure latch valve)</t>
  </si>
  <si>
    <t>\Mission.Space_Seg.SC.Main_prop_eq.l_press_lvalve_19\m\\default</t>
  </si>
  <si>
    <t>Mission.Space_Seg.SC.Main_prop_eq.l_press_lvalve_20</t>
  </si>
  <si>
    <t>\Mission.Space_Seg.SC.Main_prop_eq.l_press_lvalve_20\_name_\\default</t>
  </si>
  <si>
    <t>l_press_lvalve_20 (Low pressure latch valve)</t>
  </si>
  <si>
    <t>\Mission.Space_Seg.SC.Main_prop_eq.l_press_lvalve_20\m\\default</t>
  </si>
  <si>
    <t>Mission.Space_Seg.SC.Main_prop_eq.l_press_lvalve_21</t>
  </si>
  <si>
    <t>\Mission.Space_Seg.SC.Main_prop_eq.l_press_lvalve_21\_name_\\default</t>
  </si>
  <si>
    <t>l_press_lvalve_21 (Low pressure latch valve)</t>
  </si>
  <si>
    <t>\Mission.Space_Seg.SC.Main_prop_eq.l_press_lvalve_21\m\\default</t>
  </si>
  <si>
    <t>Mission.Space_Seg.SC.Main_prop_eq.l_press_lvalve_22</t>
  </si>
  <si>
    <t>\Mission.Space_Seg.SC.Main_prop_eq.l_press_lvalve_22\_name_\\default</t>
  </si>
  <si>
    <t>l_press_lvalve_22 (Low pressure latch valve)</t>
  </si>
  <si>
    <t>\Mission.Space_Seg.SC.Main_prop_eq.l_press_lvalve_22\m\\default</t>
  </si>
  <si>
    <t>Mission.Space_Seg.SC.Main_prop_eq.l_press_lvalve_23</t>
  </si>
  <si>
    <t>\Mission.Space_Seg.SC.Main_prop_eq.l_press_lvalve_23\_name_\\default</t>
  </si>
  <si>
    <t>l_press_lvalve_23 (Low pressure latch valve)</t>
  </si>
  <si>
    <t>\Mission.Space_Seg.SC.Main_prop_eq.l_press_lvalve_23\m\\default</t>
  </si>
  <si>
    <t>Mission.Space_Seg.SC.Main_prop_eq.l_press_lvalve_24</t>
  </si>
  <si>
    <t>\Mission.Space_Seg.SC.Main_prop_eq.l_press_lvalve_24\_name_\\default</t>
  </si>
  <si>
    <t>l_press_lvalve_24 (Low pressure latch valve)</t>
  </si>
  <si>
    <t>\Mission.Space_Seg.SC.Main_prop_eq.l_press_lvalve_24\m\\default</t>
  </si>
  <si>
    <t>Mission.Space_Seg.SC.Main_prop_eq.l_press_lvalve_25</t>
  </si>
  <si>
    <t>\Mission.Space_Seg.SC.Main_prop_eq.l_press_lvalve_25\_name_\\default</t>
  </si>
  <si>
    <t>l_press_lvalve_25 (Low pressure latch valve)</t>
  </si>
  <si>
    <t>\Mission.Space_Seg.SC.Main_prop_eq.l_press_lvalve_25\m\\default</t>
  </si>
  <si>
    <t>Mission.Space_Seg.SC.Main_prop_eq.l_press_lvalve_26</t>
  </si>
  <si>
    <t>\Mission.Space_Seg.SC.Main_prop_eq.l_press_lvalve_26\_name_\\default</t>
  </si>
  <si>
    <t>l_press_lvalve_26 (Low pressure latch valve)</t>
  </si>
  <si>
    <t>\Mission.Space_Seg.SC.Main_prop_eq.l_press_lvalve_26\m\\default</t>
  </si>
  <si>
    <t>Mission.Space_Seg.SC.Main_prop_eq.l_press_lvalve_27</t>
  </si>
  <si>
    <t>\Mission.Space_Seg.SC.Main_prop_eq.l_press_lvalve_27\_name_\\default</t>
  </si>
  <si>
    <t>l_press_lvalve_27 (Low pressure latch valve)</t>
  </si>
  <si>
    <t>\Mission.Space_Seg.SC.Main_prop_eq.l_press_lvalve_27\m\\default</t>
  </si>
  <si>
    <t>Mission.Space_Seg.SC.Main_prop_eq.l_press_lvalve_28</t>
  </si>
  <si>
    <t>\Mission.Space_Seg.SC.Main_prop_eq.l_press_lvalve_28\_name_\\default</t>
  </si>
  <si>
    <t>l_press_lvalve_28 (Low pressure latch valve)</t>
  </si>
  <si>
    <t>\Mission.Space_Seg.SC.Main_prop_eq.l_press_lvalve_28\m\\default</t>
  </si>
  <si>
    <t>Mission.Space_Seg.SC.Main_prop_eq.l_press_lvalve_29</t>
  </si>
  <si>
    <t>\Mission.Space_Seg.SC.Main_prop_eq.l_press_lvalve_29\_name_\\default</t>
  </si>
  <si>
    <t>l_press_lvalve_29 (Low pressure latch valve)</t>
  </si>
  <si>
    <t>\Mission.Space_Seg.SC.Main_prop_eq.l_press_lvalve_29\m\\default</t>
  </si>
  <si>
    <t>Mission.Space_Seg.SC.Main_prop_eq.l_press_lvalve_30</t>
  </si>
  <si>
    <t>\Mission.Space_Seg.SC.Main_prop_eq.l_press_lvalve_30\_name_\\default</t>
  </si>
  <si>
    <t>l_press_lvalve_30 (Low pressure latch valve)</t>
  </si>
  <si>
    <t>\Mission.Space_Seg.SC.Main_prop_eq.l_press_lvalve_30\m\\default</t>
  </si>
  <si>
    <t>Mission.Space_Seg.SC.Main_prop_eq.l_press_lvalve_31</t>
  </si>
  <si>
    <t>\Mission.Space_Seg.SC.Main_prop_eq.l_press_lvalve_31\_name_\\default</t>
  </si>
  <si>
    <t>l_press_lvalve_31 (Low pressure latch valve)</t>
  </si>
  <si>
    <t>\Mission.Space_Seg.SC.Main_prop_eq.l_press_lvalve_31\m\\default</t>
  </si>
  <si>
    <t>Mission.Space_Seg.SC.Main_prop_eq.l_press_lvalve_32</t>
  </si>
  <si>
    <t>\Mission.Space_Seg.SC.Main_prop_eq.l_press_lvalve_32\_name_\\default</t>
  </si>
  <si>
    <t>l_press_lvalve_32 (Low pressure latch valve)</t>
  </si>
  <si>
    <t>\Mission.Space_Seg.SC.Main_prop_eq.l_press_lvalve_32\m\\default</t>
  </si>
  <si>
    <t>Mission.Space_Seg.SC.Main_prop_eq.Oxid_Tank</t>
  </si>
  <si>
    <t>\Mission.Space_Seg.SC.Main_prop_eq.Oxid_Tank\_name_\\default</t>
  </si>
  <si>
    <t>Oxidizer Tank</t>
  </si>
  <si>
    <t>Oxid_Tank (Oxidizer Tank)</t>
  </si>
  <si>
    <t>\Mission.Space_Seg.SC.Main_prop_eq.Oxid_Tank\m\\default</t>
  </si>
  <si>
    <t>Mission.Space_Seg.SC.Main_prop_eq.Oxid_Tank_2</t>
  </si>
  <si>
    <t>\Mission.Space_Seg.SC.Main_prop_eq.Oxid_Tank_2\_name_\\default</t>
  </si>
  <si>
    <t>Oxidizer Tank #2</t>
  </si>
  <si>
    <t>Oxid_Tank_2 (Oxidizer Tank #2)</t>
  </si>
  <si>
    <t>\Mission.Space_Seg.SC.Main_prop_eq.Oxid_Tank_2\m\\default</t>
  </si>
  <si>
    <t>Mission.Space_Seg.SC.Main_prop_eq.pipes_01</t>
  </si>
  <si>
    <t>\Mission.Space_Seg.SC.Main_prop_eq.pipes_01\_name_\\default</t>
  </si>
  <si>
    <t>Piping</t>
  </si>
  <si>
    <t>pipes_01 (Piping)</t>
  </si>
  <si>
    <t>\Mission.Space_Seg.SC.Main_prop_eq.pipes_01\assump\\default</t>
  </si>
  <si>
    <t>\Mission.Space_Seg.SC.Main_prop_eq.pipes_01\diam\\default</t>
  </si>
  <si>
    <t>\Mission.Space_Seg.SC.Main_prop_eq.pipes_01\height\\default</t>
  </si>
  <si>
    <t>\Mission.Space_Seg.SC.Main_prop_eq.pipes_01\len\\default</t>
  </si>
  <si>
    <t>\Mission.Space_Seg.SC.Main_prop_eq.pipes_01\m\\default</t>
  </si>
  <si>
    <t>\Mission.Space_Seg.SC.Main_prop_eq.pipes_01\redundancy.scheme\\default</t>
  </si>
  <si>
    <t>\Mission.Space_Seg.SC.Main_prop_eq.pipes_01\redundancy.type\\default</t>
  </si>
  <si>
    <t>\Mission.Space_Seg.SC.Main_prop_eq.pipes_01\redundancy.k\\default</t>
  </si>
  <si>
    <t>\Mission.Space_Seg.SC.Main_prop_eq.pipes_01\redundancy.n\\default</t>
  </si>
  <si>
    <t>\Mission.Space_Seg.SC.Main_prop_eq.pipes_01\Temp_oper_max\\default</t>
  </si>
  <si>
    <t>\Mission.Space_Seg.SC.Main_prop_eq.pipes_01\Temp_oper_min\\default</t>
  </si>
  <si>
    <t>\Mission.Space_Seg.SC.Main_prop_eq.pipes_01\TRL\\default</t>
  </si>
  <si>
    <t>\Mission.Space_Seg.SC.Main_prop_eq.pipes_01\wid\\default</t>
  </si>
  <si>
    <t>Mission.Space_Seg.SC.Main_prop_eq.pipes_02</t>
  </si>
  <si>
    <t>\Mission.Space_Seg.SC.Main_prop_eq.pipes_02\_name_\\default</t>
  </si>
  <si>
    <t>pipes_02 (Piping)</t>
  </si>
  <si>
    <t>\Mission.Space_Seg.SC.Main_prop_eq.pipes_02\assump\\default</t>
  </si>
  <si>
    <t>\Mission.Space_Seg.SC.Main_prop_eq.pipes_02\diam\\default</t>
  </si>
  <si>
    <t>\Mission.Space_Seg.SC.Main_prop_eq.pipes_02\height\\default</t>
  </si>
  <si>
    <t>\Mission.Space_Seg.SC.Main_prop_eq.pipes_02\len\\default</t>
  </si>
  <si>
    <t>\Mission.Space_Seg.SC.Main_prop_eq.pipes_02\m\\default</t>
  </si>
  <si>
    <t>\Mission.Space_Seg.SC.Main_prop_eq.pipes_02\redundancy.scheme\\default</t>
  </si>
  <si>
    <t>\Mission.Space_Seg.SC.Main_prop_eq.pipes_02\redundancy.type\\default</t>
  </si>
  <si>
    <t>\Mission.Space_Seg.SC.Main_prop_eq.pipes_02\redundancy.k\\default</t>
  </si>
  <si>
    <t>\Mission.Space_Seg.SC.Main_prop_eq.pipes_02\redundancy.n\\default</t>
  </si>
  <si>
    <t>\Mission.Space_Seg.SC.Main_prop_eq.pipes_02\Temp_oper_max\\default</t>
  </si>
  <si>
    <t>\Mission.Space_Seg.SC.Main_prop_eq.pipes_02\Temp_oper_min\\default</t>
  </si>
  <si>
    <t>\Mission.Space_Seg.SC.Main_prop_eq.pipes_02\TRL\\default</t>
  </si>
  <si>
    <t>\Mission.Space_Seg.SC.Main_prop_eq.pipes_02\wid\\default</t>
  </si>
  <si>
    <t>Mission.Space_Seg.SC.Main_prop_eq.pipes_03</t>
  </si>
  <si>
    <t>\Mission.Space_Seg.SC.Main_prop_eq.pipes_03\_name_\\default</t>
  </si>
  <si>
    <t>pipes_03 (Piping)</t>
  </si>
  <si>
    <t>\Mission.Space_Seg.SC.Main_prop_eq.pipes_03\assump\\default</t>
  </si>
  <si>
    <t>\Mission.Space_Seg.SC.Main_prop_eq.pipes_03\diam\\default</t>
  </si>
  <si>
    <t>\Mission.Space_Seg.SC.Main_prop_eq.pipes_03\height\\default</t>
  </si>
  <si>
    <t>\Mission.Space_Seg.SC.Main_prop_eq.pipes_03\len\\default</t>
  </si>
  <si>
    <t>\Mission.Space_Seg.SC.Main_prop_eq.pipes_03\m\\default</t>
  </si>
  <si>
    <t>\Mission.Space_Seg.SC.Main_prop_eq.pipes_03\redundancy.scheme\\default</t>
  </si>
  <si>
    <t>\Mission.Space_Seg.SC.Main_prop_eq.pipes_03\redundancy.type\\default</t>
  </si>
  <si>
    <t>\Mission.Space_Seg.SC.Main_prop_eq.pipes_03\redundancy.k\\default</t>
  </si>
  <si>
    <t>\Mission.Space_Seg.SC.Main_prop_eq.pipes_03\redundancy.n\\default</t>
  </si>
  <si>
    <t>\Mission.Space_Seg.SC.Main_prop_eq.pipes_03\Temp_oper_max\\default</t>
  </si>
  <si>
    <t>\Mission.Space_Seg.SC.Main_prop_eq.pipes_03\Temp_oper_min\\default</t>
  </si>
  <si>
    <t>\Mission.Space_Seg.SC.Main_prop_eq.pipes_03\TRL\\default</t>
  </si>
  <si>
    <t>\Mission.Space_Seg.SC.Main_prop_eq.pipes_03\wid\\default</t>
  </si>
  <si>
    <t>Mission.Space_Seg.SC.Main_prop_eq.pipes_04</t>
  </si>
  <si>
    <t>\Mission.Space_Seg.SC.Main_prop_eq.pipes_04\_name_\\default</t>
  </si>
  <si>
    <t>pipes_04 (Piping)</t>
  </si>
  <si>
    <t>\Mission.Space_Seg.SC.Main_prop_eq.pipes_04\assump\\default</t>
  </si>
  <si>
    <t>\Mission.Space_Seg.SC.Main_prop_eq.pipes_04\diam\\default</t>
  </si>
  <si>
    <t>\Mission.Space_Seg.SC.Main_prop_eq.pipes_04\height\\default</t>
  </si>
  <si>
    <t>\Mission.Space_Seg.SC.Main_prop_eq.pipes_04\len\\default</t>
  </si>
  <si>
    <t>\Mission.Space_Seg.SC.Main_prop_eq.pipes_04\m\\default</t>
  </si>
  <si>
    <t>\Mission.Space_Seg.SC.Main_prop_eq.pipes_04\redundancy.scheme\\default</t>
  </si>
  <si>
    <t>\Mission.Space_Seg.SC.Main_prop_eq.pipes_04\redundancy.type\\default</t>
  </si>
  <si>
    <t>\Mission.Space_Seg.SC.Main_prop_eq.pipes_04\redundancy.k\\default</t>
  </si>
  <si>
    <t>\Mission.Space_Seg.SC.Main_prop_eq.pipes_04\redundancy.n\\default</t>
  </si>
  <si>
    <t>\Mission.Space_Seg.SC.Main_prop_eq.pipes_04\Temp_oper_max\\default</t>
  </si>
  <si>
    <t>\Mission.Space_Seg.SC.Main_prop_eq.pipes_04\Temp_oper_min\\default</t>
  </si>
  <si>
    <t>\Mission.Space_Seg.SC.Main_prop_eq.pipes_04\TRL\\default</t>
  </si>
  <si>
    <t>\Mission.Space_Seg.SC.Main_prop_eq.pipes_04\wid\\default</t>
  </si>
  <si>
    <t>Mission.Space_Seg.SC.Main_prop_eq.pipes_05</t>
  </si>
  <si>
    <t>\Mission.Space_Seg.SC.Main_prop_eq.pipes_05\_name_\\default</t>
  </si>
  <si>
    <t>pipes_05 (Piping)</t>
  </si>
  <si>
    <t>\Mission.Space_Seg.SC.Main_prop_eq.pipes_05\assump\\default</t>
  </si>
  <si>
    <t>\Mission.Space_Seg.SC.Main_prop_eq.pipes_05\diam\\default</t>
  </si>
  <si>
    <t>\Mission.Space_Seg.SC.Main_prop_eq.pipes_05\height\\default</t>
  </si>
  <si>
    <t>\Mission.Space_Seg.SC.Main_prop_eq.pipes_05\len\\default</t>
  </si>
  <si>
    <t>\Mission.Space_Seg.SC.Main_prop_eq.pipes_05\m\\default</t>
  </si>
  <si>
    <t>\Mission.Space_Seg.SC.Main_prop_eq.pipes_05\redundancy.scheme\\default</t>
  </si>
  <si>
    <t>\Mission.Space_Seg.SC.Main_prop_eq.pipes_05\redundancy.type\\default</t>
  </si>
  <si>
    <t>\Mission.Space_Seg.SC.Main_prop_eq.pipes_05\redundancy.k\\default</t>
  </si>
  <si>
    <t>\Mission.Space_Seg.SC.Main_prop_eq.pipes_05\redundancy.n\\default</t>
  </si>
  <si>
    <t>\Mission.Space_Seg.SC.Main_prop_eq.pipes_05\Temp_oper_max\\default</t>
  </si>
  <si>
    <t>\Mission.Space_Seg.SC.Main_prop_eq.pipes_05\Temp_oper_min\\default</t>
  </si>
  <si>
    <t>\Mission.Space_Seg.SC.Main_prop_eq.pipes_05\TRL\\default</t>
  </si>
  <si>
    <t>\Mission.Space_Seg.SC.Main_prop_eq.pipes_05\wid\\default</t>
  </si>
  <si>
    <t>Mission.Space_Seg.SC.Main_prop_eq.pipes_06</t>
  </si>
  <si>
    <t>\Mission.Space_Seg.SC.Main_prop_eq.pipes_06\_name_\\default</t>
  </si>
  <si>
    <t>pipes_06 (Piping)</t>
  </si>
  <si>
    <t>\Mission.Space_Seg.SC.Main_prop_eq.pipes_06\assump\\default</t>
  </si>
  <si>
    <t>\Mission.Space_Seg.SC.Main_prop_eq.pipes_06\diam\\default</t>
  </si>
  <si>
    <t>\Mission.Space_Seg.SC.Main_prop_eq.pipes_06\height\\default</t>
  </si>
  <si>
    <t>\Mission.Space_Seg.SC.Main_prop_eq.pipes_06\len\\default</t>
  </si>
  <si>
    <t>\Mission.Space_Seg.SC.Main_prop_eq.pipes_06\m\\default</t>
  </si>
  <si>
    <t>\Mission.Space_Seg.SC.Main_prop_eq.pipes_06\redundancy.scheme\\default</t>
  </si>
  <si>
    <t>\Mission.Space_Seg.SC.Main_prop_eq.pipes_06\redundancy.type\\default</t>
  </si>
  <si>
    <t>\Mission.Space_Seg.SC.Main_prop_eq.pipes_06\redundancy.k\\default</t>
  </si>
  <si>
    <t>\Mission.Space_Seg.SC.Main_prop_eq.pipes_06\redundancy.n\\default</t>
  </si>
  <si>
    <t>\Mission.Space_Seg.SC.Main_prop_eq.pipes_06\Temp_oper_max\\default</t>
  </si>
  <si>
    <t>\Mission.Space_Seg.SC.Main_prop_eq.pipes_06\Temp_oper_min\\default</t>
  </si>
  <si>
    <t>\Mission.Space_Seg.SC.Main_prop_eq.pipes_06\TRL\\default</t>
  </si>
  <si>
    <t>\Mission.Space_Seg.SC.Main_prop_eq.pipes_06\wid\\default</t>
  </si>
  <si>
    <t>Mission.Space_Seg.SC.Main_prop_eq.pipes_07</t>
  </si>
  <si>
    <t>\Mission.Space_Seg.SC.Main_prop_eq.pipes_07\_name_\\default</t>
  </si>
  <si>
    <t>pipes_07 (Piping)</t>
  </si>
  <si>
    <t>\Mission.Space_Seg.SC.Main_prop_eq.pipes_07\assump\\default</t>
  </si>
  <si>
    <t>\Mission.Space_Seg.SC.Main_prop_eq.pipes_07\diam\\default</t>
  </si>
  <si>
    <t>\Mission.Space_Seg.SC.Main_prop_eq.pipes_07\height\\default</t>
  </si>
  <si>
    <t>\Mission.Space_Seg.SC.Main_prop_eq.pipes_07\len\\default</t>
  </si>
  <si>
    <t>\Mission.Space_Seg.SC.Main_prop_eq.pipes_07\m\\default</t>
  </si>
  <si>
    <t>\Mission.Space_Seg.SC.Main_prop_eq.pipes_07\redundancy.scheme\\default</t>
  </si>
  <si>
    <t>\Mission.Space_Seg.SC.Main_prop_eq.pipes_07\redundancy.type\\default</t>
  </si>
  <si>
    <t>\Mission.Space_Seg.SC.Main_prop_eq.pipes_07\redundancy.k\\default</t>
  </si>
  <si>
    <t>\Mission.Space_Seg.SC.Main_prop_eq.pipes_07\redundancy.n\\default</t>
  </si>
  <si>
    <t>\Mission.Space_Seg.SC.Main_prop_eq.pipes_07\Temp_oper_max\\default</t>
  </si>
  <si>
    <t>\Mission.Space_Seg.SC.Main_prop_eq.pipes_07\Temp_oper_min\\default</t>
  </si>
  <si>
    <t>\Mission.Space_Seg.SC.Main_prop_eq.pipes_07\TRL\\default</t>
  </si>
  <si>
    <t>\Mission.Space_Seg.SC.Main_prop_eq.pipes_07\wid\\default</t>
  </si>
  <si>
    <t>Mission.Space_Seg.SC.Main_prop_eq.pipes_08</t>
  </si>
  <si>
    <t>\Mission.Space_Seg.SC.Main_prop_eq.pipes_08\_name_\\default</t>
  </si>
  <si>
    <t>pipes_08 (Piping)</t>
  </si>
  <si>
    <t>\Mission.Space_Seg.SC.Main_prop_eq.pipes_08\assump\\default</t>
  </si>
  <si>
    <t>\Mission.Space_Seg.SC.Main_prop_eq.pipes_08\diam\\default</t>
  </si>
  <si>
    <t>\Mission.Space_Seg.SC.Main_prop_eq.pipes_08\height\\default</t>
  </si>
  <si>
    <t>\Mission.Space_Seg.SC.Main_prop_eq.pipes_08\len\\default</t>
  </si>
  <si>
    <t>\Mission.Space_Seg.SC.Main_prop_eq.pipes_08\m\\default</t>
  </si>
  <si>
    <t>\Mission.Space_Seg.SC.Main_prop_eq.pipes_08\redundancy.scheme\\default</t>
  </si>
  <si>
    <t>\Mission.Space_Seg.SC.Main_prop_eq.pipes_08\redundancy.type\\default</t>
  </si>
  <si>
    <t>\Mission.Space_Seg.SC.Main_prop_eq.pipes_08\redundancy.k\\default</t>
  </si>
  <si>
    <t>\Mission.Space_Seg.SC.Main_prop_eq.pipes_08\redundancy.n\\default</t>
  </si>
  <si>
    <t>\Mission.Space_Seg.SC.Main_prop_eq.pipes_08\Temp_oper_max\\default</t>
  </si>
  <si>
    <t>\Mission.Space_Seg.SC.Main_prop_eq.pipes_08\Temp_oper_min\\default</t>
  </si>
  <si>
    <t>\Mission.Space_Seg.SC.Main_prop_eq.pipes_08\TRL\\default</t>
  </si>
  <si>
    <t>\Mission.Space_Seg.SC.Main_prop_eq.pipes_08\wid\\default</t>
  </si>
  <si>
    <t>Mission.Space_Seg.SC.Main_prop_eq.pipes_09</t>
  </si>
  <si>
    <t>\Mission.Space_Seg.SC.Main_prop_eq.pipes_09\_name_\\default</t>
  </si>
  <si>
    <t>pipes_09 (Piping)</t>
  </si>
  <si>
    <t>\Mission.Space_Seg.SC.Main_prop_eq.pipes_09\assump\\default</t>
  </si>
  <si>
    <t>\Mission.Space_Seg.SC.Main_prop_eq.pipes_09\diam\\default</t>
  </si>
  <si>
    <t>\Mission.Space_Seg.SC.Main_prop_eq.pipes_09\height\\default</t>
  </si>
  <si>
    <t>\Mission.Space_Seg.SC.Main_prop_eq.pipes_09\len\\default</t>
  </si>
  <si>
    <t>\Mission.Space_Seg.SC.Main_prop_eq.pipes_09\m\\default</t>
  </si>
  <si>
    <t>\Mission.Space_Seg.SC.Main_prop_eq.pipes_09\redundancy.scheme\\default</t>
  </si>
  <si>
    <t>\Mission.Space_Seg.SC.Main_prop_eq.pipes_09\redundancy.type\\default</t>
  </si>
  <si>
    <t>\Mission.Space_Seg.SC.Main_prop_eq.pipes_09\redundancy.k\\default</t>
  </si>
  <si>
    <t>\Mission.Space_Seg.SC.Main_prop_eq.pipes_09\redundancy.n\\default</t>
  </si>
  <si>
    <t>\Mission.Space_Seg.SC.Main_prop_eq.pipes_09\Temp_oper_max\\default</t>
  </si>
  <si>
    <t>\Mission.Space_Seg.SC.Main_prop_eq.pipes_09\Temp_oper_min\\default</t>
  </si>
  <si>
    <t>\Mission.Space_Seg.SC.Main_prop_eq.pipes_09\TRL\\default</t>
  </si>
  <si>
    <t>\Mission.Space_Seg.SC.Main_prop_eq.pipes_09\wid\\default</t>
  </si>
  <si>
    <t>Mission.Space_Seg.SC.Main_prop_eq.pipes_10</t>
  </si>
  <si>
    <t>\Mission.Space_Seg.SC.Main_prop_eq.pipes_10\_name_\\default</t>
  </si>
  <si>
    <t>pipes_10 (Piping)</t>
  </si>
  <si>
    <t>\Mission.Space_Seg.SC.Main_prop_eq.pipes_10\assump\\default</t>
  </si>
  <si>
    <t>\Mission.Space_Seg.SC.Main_prop_eq.pipes_10\diam\\default</t>
  </si>
  <si>
    <t>\Mission.Space_Seg.SC.Main_prop_eq.pipes_10\height\\default</t>
  </si>
  <si>
    <t>\Mission.Space_Seg.SC.Main_prop_eq.pipes_10\len\\default</t>
  </si>
  <si>
    <t>\Mission.Space_Seg.SC.Main_prop_eq.pipes_10\m\\default</t>
  </si>
  <si>
    <t>\Mission.Space_Seg.SC.Main_prop_eq.pipes_10\redundancy.scheme\\default</t>
  </si>
  <si>
    <t>\Mission.Space_Seg.SC.Main_prop_eq.pipes_10\redundancy.type\\default</t>
  </si>
  <si>
    <t>\Mission.Space_Seg.SC.Main_prop_eq.pipes_10\redundancy.k\\default</t>
  </si>
  <si>
    <t>\Mission.Space_Seg.SC.Main_prop_eq.pipes_10\redundancy.n\\default</t>
  </si>
  <si>
    <t>\Mission.Space_Seg.SC.Main_prop_eq.pipes_10\Temp_oper_max\\default</t>
  </si>
  <si>
    <t>\Mission.Space_Seg.SC.Main_prop_eq.pipes_10\Temp_oper_min\\default</t>
  </si>
  <si>
    <t>\Mission.Space_Seg.SC.Main_prop_eq.pipes_10\TRL\\default</t>
  </si>
  <si>
    <t>\Mission.Space_Seg.SC.Main_prop_eq.pipes_10\wid\\default</t>
  </si>
  <si>
    <t>Mission.Space_Seg.SC.Main_prop_eq.pipes_11</t>
  </si>
  <si>
    <t>\Mission.Space_Seg.SC.Main_prop_eq.pipes_11\_name_\\default</t>
  </si>
  <si>
    <t>pipes_11 (Piping)</t>
  </si>
  <si>
    <t>\Mission.Space_Seg.SC.Main_prop_eq.pipes_11\assump\\default</t>
  </si>
  <si>
    <t>\Mission.Space_Seg.SC.Main_prop_eq.pipes_11\diam\\default</t>
  </si>
  <si>
    <t>\Mission.Space_Seg.SC.Main_prop_eq.pipes_11\height\\default</t>
  </si>
  <si>
    <t>\Mission.Space_Seg.SC.Main_prop_eq.pipes_11\len\\default</t>
  </si>
  <si>
    <t>\Mission.Space_Seg.SC.Main_prop_eq.pipes_11\m\\default</t>
  </si>
  <si>
    <t>\Mission.Space_Seg.SC.Main_prop_eq.pipes_11\redundancy.scheme\\default</t>
  </si>
  <si>
    <t>\Mission.Space_Seg.SC.Main_prop_eq.pipes_11\redundancy.type\\default</t>
  </si>
  <si>
    <t>\Mission.Space_Seg.SC.Main_prop_eq.pipes_11\redundancy.k\\default</t>
  </si>
  <si>
    <t>\Mission.Space_Seg.SC.Main_prop_eq.pipes_11\redundancy.n\\default</t>
  </si>
  <si>
    <t>\Mission.Space_Seg.SC.Main_prop_eq.pipes_11\Temp_oper_max\\default</t>
  </si>
  <si>
    <t>\Mission.Space_Seg.SC.Main_prop_eq.pipes_11\Temp_oper_min\\default</t>
  </si>
  <si>
    <t>\Mission.Space_Seg.SC.Main_prop_eq.pipes_11\TRL\\default</t>
  </si>
  <si>
    <t>\Mission.Space_Seg.SC.Main_prop_eq.pipes_11\wid\\default</t>
  </si>
  <si>
    <t>Mission.Space_Seg.SC.Main_prop_eq.pipes_12</t>
  </si>
  <si>
    <t>\Mission.Space_Seg.SC.Main_prop_eq.pipes_12\_name_\\default</t>
  </si>
  <si>
    <t>pipes_12 (Piping)</t>
  </si>
  <si>
    <t>\Mission.Space_Seg.SC.Main_prop_eq.pipes_12\assump\\default</t>
  </si>
  <si>
    <t>\Mission.Space_Seg.SC.Main_prop_eq.pipes_12\diam\\default</t>
  </si>
  <si>
    <t>\Mission.Space_Seg.SC.Main_prop_eq.pipes_12\height\\default</t>
  </si>
  <si>
    <t>\Mission.Space_Seg.SC.Main_prop_eq.pipes_12\len\\default</t>
  </si>
  <si>
    <t>\Mission.Space_Seg.SC.Main_prop_eq.pipes_12\m\\default</t>
  </si>
  <si>
    <t>\Mission.Space_Seg.SC.Main_prop_eq.pipes_12\redundancy.scheme\\default</t>
  </si>
  <si>
    <t>\Mission.Space_Seg.SC.Main_prop_eq.pipes_12\redundancy.type\\default</t>
  </si>
  <si>
    <t>\Mission.Space_Seg.SC.Main_prop_eq.pipes_12\redundancy.k\\default</t>
  </si>
  <si>
    <t>\Mission.Space_Seg.SC.Main_prop_eq.pipes_12\redundancy.n\\default</t>
  </si>
  <si>
    <t>\Mission.Space_Seg.SC.Main_prop_eq.pipes_12\Temp_oper_max\\default</t>
  </si>
  <si>
    <t>\Mission.Space_Seg.SC.Main_prop_eq.pipes_12\Temp_oper_min\\default</t>
  </si>
  <si>
    <t>\Mission.Space_Seg.SC.Main_prop_eq.pipes_12\TRL\\default</t>
  </si>
  <si>
    <t>\Mission.Space_Seg.SC.Main_prop_eq.pipes_12\wid\\default</t>
  </si>
  <si>
    <t>Mission.Space_Seg.SC.Main_prop_eq.pipes_13</t>
  </si>
  <si>
    <t>\Mission.Space_Seg.SC.Main_prop_eq.pipes_13\_name_\\default</t>
  </si>
  <si>
    <t>pipes_13 (Piping)</t>
  </si>
  <si>
    <t>\Mission.Space_Seg.SC.Main_prop_eq.pipes_13\assump\\default</t>
  </si>
  <si>
    <t>\Mission.Space_Seg.SC.Main_prop_eq.pipes_13\diam\\default</t>
  </si>
  <si>
    <t>\Mission.Space_Seg.SC.Main_prop_eq.pipes_13\height\\default</t>
  </si>
  <si>
    <t>\Mission.Space_Seg.SC.Main_prop_eq.pipes_13\len\\default</t>
  </si>
  <si>
    <t>\Mission.Space_Seg.SC.Main_prop_eq.pipes_13\m\\default</t>
  </si>
  <si>
    <t>\Mission.Space_Seg.SC.Main_prop_eq.pipes_13\redundancy.scheme\\default</t>
  </si>
  <si>
    <t>\Mission.Space_Seg.SC.Main_prop_eq.pipes_13\redundancy.type\\default</t>
  </si>
  <si>
    <t>\Mission.Space_Seg.SC.Main_prop_eq.pipes_13\redundancy.k\\default</t>
  </si>
  <si>
    <t>\Mission.Space_Seg.SC.Main_prop_eq.pipes_13\redundancy.n\\default</t>
  </si>
  <si>
    <t>\Mission.Space_Seg.SC.Main_prop_eq.pipes_13\Temp_oper_max\\default</t>
  </si>
  <si>
    <t>\Mission.Space_Seg.SC.Main_prop_eq.pipes_13\Temp_oper_min\\default</t>
  </si>
  <si>
    <t>\Mission.Space_Seg.SC.Main_prop_eq.pipes_13\TRL\\default</t>
  </si>
  <si>
    <t>\Mission.Space_Seg.SC.Main_prop_eq.pipes_13\wid\\default</t>
  </si>
  <si>
    <t>Mission.Space_Seg.SC.Main_prop_eq.pipes_14</t>
  </si>
  <si>
    <t>\Mission.Space_Seg.SC.Main_prop_eq.pipes_14\_name_\\default</t>
  </si>
  <si>
    <t>pipes_14 (Piping)</t>
  </si>
  <si>
    <t>\Mission.Space_Seg.SC.Main_prop_eq.pipes_14\assump\\default</t>
  </si>
  <si>
    <t>\Mission.Space_Seg.SC.Main_prop_eq.pipes_14\diam\\default</t>
  </si>
  <si>
    <t>\Mission.Space_Seg.SC.Main_prop_eq.pipes_14\height\\default</t>
  </si>
  <si>
    <t>\Mission.Space_Seg.SC.Main_prop_eq.pipes_14\len\\default</t>
  </si>
  <si>
    <t>\Mission.Space_Seg.SC.Main_prop_eq.pipes_14\m\\default</t>
  </si>
  <si>
    <t>\Mission.Space_Seg.SC.Main_prop_eq.pipes_14\redundancy.scheme\\default</t>
  </si>
  <si>
    <t>\Mission.Space_Seg.SC.Main_prop_eq.pipes_14\redundancy.type\\default</t>
  </si>
  <si>
    <t>\Mission.Space_Seg.SC.Main_prop_eq.pipes_14\redundancy.k\\default</t>
  </si>
  <si>
    <t>\Mission.Space_Seg.SC.Main_prop_eq.pipes_14\redundancy.n\\default</t>
  </si>
  <si>
    <t>\Mission.Space_Seg.SC.Main_prop_eq.pipes_14\Temp_oper_max\\default</t>
  </si>
  <si>
    <t>\Mission.Space_Seg.SC.Main_prop_eq.pipes_14\Temp_oper_min\\default</t>
  </si>
  <si>
    <t>\Mission.Space_Seg.SC.Main_prop_eq.pipes_14\TRL\\default</t>
  </si>
  <si>
    <t>\Mission.Space_Seg.SC.Main_prop_eq.pipes_14\wid\\default</t>
  </si>
  <si>
    <t>Mission.Space_Seg.SC.Main_prop_eq.pipes_15</t>
  </si>
  <si>
    <t>\Mission.Space_Seg.SC.Main_prop_eq.pipes_15\_name_\\default</t>
  </si>
  <si>
    <t>pipes_15 (Piping)</t>
  </si>
  <si>
    <t>\Mission.Space_Seg.SC.Main_prop_eq.pipes_15\assump\\default</t>
  </si>
  <si>
    <t>\Mission.Space_Seg.SC.Main_prop_eq.pipes_15\diam\\default</t>
  </si>
  <si>
    <t>\Mission.Space_Seg.SC.Main_prop_eq.pipes_15\height\\default</t>
  </si>
  <si>
    <t>\Mission.Space_Seg.SC.Main_prop_eq.pipes_15\len\\default</t>
  </si>
  <si>
    <t>\Mission.Space_Seg.SC.Main_prop_eq.pipes_15\m\\default</t>
  </si>
  <si>
    <t>\Mission.Space_Seg.SC.Main_prop_eq.pipes_15\redundancy.scheme\\default</t>
  </si>
  <si>
    <t>\Mission.Space_Seg.SC.Main_prop_eq.pipes_15\redundancy.type\\default</t>
  </si>
  <si>
    <t>\Mission.Space_Seg.SC.Main_prop_eq.pipes_15\redundancy.k\\default</t>
  </si>
  <si>
    <t>\Mission.Space_Seg.SC.Main_prop_eq.pipes_15\redundancy.n\\default</t>
  </si>
  <si>
    <t>\Mission.Space_Seg.SC.Main_prop_eq.pipes_15\Temp_oper_max\\default</t>
  </si>
  <si>
    <t>\Mission.Space_Seg.SC.Main_prop_eq.pipes_15\Temp_oper_min\\default</t>
  </si>
  <si>
    <t>\Mission.Space_Seg.SC.Main_prop_eq.pipes_15\TRL\\default</t>
  </si>
  <si>
    <t>\Mission.Space_Seg.SC.Main_prop_eq.pipes_15\wid\\default</t>
  </si>
  <si>
    <t>Mission.Space_Seg.SC.Main_prop_eq.pipes_16</t>
  </si>
  <si>
    <t>\Mission.Space_Seg.SC.Main_prop_eq.pipes_16\_name_\\default</t>
  </si>
  <si>
    <t>pipes_16 (Piping)</t>
  </si>
  <si>
    <t>\Mission.Space_Seg.SC.Main_prop_eq.pipes_16\assump\\default</t>
  </si>
  <si>
    <t>\Mission.Space_Seg.SC.Main_prop_eq.pipes_16\diam\\default</t>
  </si>
  <si>
    <t>\Mission.Space_Seg.SC.Main_prop_eq.pipes_16\height\\default</t>
  </si>
  <si>
    <t>\Mission.Space_Seg.SC.Main_prop_eq.pipes_16\len\\default</t>
  </si>
  <si>
    <t>\Mission.Space_Seg.SC.Main_prop_eq.pipes_16\m\\default</t>
  </si>
  <si>
    <t>\Mission.Space_Seg.SC.Main_prop_eq.pipes_16\redundancy.scheme\\default</t>
  </si>
  <si>
    <t>\Mission.Space_Seg.SC.Main_prop_eq.pipes_16\redundancy.type\\default</t>
  </si>
  <si>
    <t>\Mission.Space_Seg.SC.Main_prop_eq.pipes_16\redundancy.k\\default</t>
  </si>
  <si>
    <t>\Mission.Space_Seg.SC.Main_prop_eq.pipes_16\redundancy.n\\default</t>
  </si>
  <si>
    <t>\Mission.Space_Seg.SC.Main_prop_eq.pipes_16\Temp_oper_max\\default</t>
  </si>
  <si>
    <t>\Mission.Space_Seg.SC.Main_prop_eq.pipes_16\Temp_oper_min\\default</t>
  </si>
  <si>
    <t>\Mission.Space_Seg.SC.Main_prop_eq.pipes_16\TRL\\default</t>
  </si>
  <si>
    <t>\Mission.Space_Seg.SC.Main_prop_eq.pipes_16\wid\\default</t>
  </si>
  <si>
    <t>Mission.Space_Seg.SC.Main_prop_eq.pipes_17</t>
  </si>
  <si>
    <t>\Mission.Space_Seg.SC.Main_prop_eq.pipes_17\_name_\\default</t>
  </si>
  <si>
    <t>pipes_17 (Piping)</t>
  </si>
  <si>
    <t>\Mission.Space_Seg.SC.Main_prop_eq.pipes_17\assump\\default</t>
  </si>
  <si>
    <t>\Mission.Space_Seg.SC.Main_prop_eq.pipes_17\diam\\default</t>
  </si>
  <si>
    <t>\Mission.Space_Seg.SC.Main_prop_eq.pipes_17\height\\default</t>
  </si>
  <si>
    <t>\Mission.Space_Seg.SC.Main_prop_eq.pipes_17\len\\default</t>
  </si>
  <si>
    <t>\Mission.Space_Seg.SC.Main_prop_eq.pipes_17\m\\default</t>
  </si>
  <si>
    <t>\Mission.Space_Seg.SC.Main_prop_eq.pipes_17\redundancy.scheme\\default</t>
  </si>
  <si>
    <t>\Mission.Space_Seg.SC.Main_prop_eq.pipes_17\redundancy.type\\default</t>
  </si>
  <si>
    <t>\Mission.Space_Seg.SC.Main_prop_eq.pipes_17\redundancy.k\\default</t>
  </si>
  <si>
    <t>\Mission.Space_Seg.SC.Main_prop_eq.pipes_17\redundancy.n\\default</t>
  </si>
  <si>
    <t>\Mission.Space_Seg.SC.Main_prop_eq.pipes_17\Temp_oper_max\\default</t>
  </si>
  <si>
    <t>\Mission.Space_Seg.SC.Main_prop_eq.pipes_17\Temp_oper_min\\default</t>
  </si>
  <si>
    <t>\Mission.Space_Seg.SC.Main_prop_eq.pipes_17\TRL\\default</t>
  </si>
  <si>
    <t>\Mission.Space_Seg.SC.Main_prop_eq.pipes_17\wid\\default</t>
  </si>
  <si>
    <t>Mission.Space_Seg.SC.Main_prop_eq.pipes_18</t>
  </si>
  <si>
    <t>\Mission.Space_Seg.SC.Main_prop_eq.pipes_18\_name_\\default</t>
  </si>
  <si>
    <t>pipes_18 (Piping)</t>
  </si>
  <si>
    <t>\Mission.Space_Seg.SC.Main_prop_eq.pipes_18\assump\\default</t>
  </si>
  <si>
    <t>\Mission.Space_Seg.SC.Main_prop_eq.pipes_18\diam\\default</t>
  </si>
  <si>
    <t>\Mission.Space_Seg.SC.Main_prop_eq.pipes_18\height\\default</t>
  </si>
  <si>
    <t>\Mission.Space_Seg.SC.Main_prop_eq.pipes_18\len\\default</t>
  </si>
  <si>
    <t>\Mission.Space_Seg.SC.Main_prop_eq.pipes_18\m\\default</t>
  </si>
  <si>
    <t>\Mission.Space_Seg.SC.Main_prop_eq.pipes_18\redundancy.scheme\\default</t>
  </si>
  <si>
    <t>\Mission.Space_Seg.SC.Main_prop_eq.pipes_18\redundancy.type\\default</t>
  </si>
  <si>
    <t>\Mission.Space_Seg.SC.Main_prop_eq.pipes_18\redundancy.k\\default</t>
  </si>
  <si>
    <t>\Mission.Space_Seg.SC.Main_prop_eq.pipes_18\redundancy.n\\default</t>
  </si>
  <si>
    <t>\Mission.Space_Seg.SC.Main_prop_eq.pipes_18\Temp_oper_max\\default</t>
  </si>
  <si>
    <t>\Mission.Space_Seg.SC.Main_prop_eq.pipes_18\Temp_oper_min\\default</t>
  </si>
  <si>
    <t>\Mission.Space_Seg.SC.Main_prop_eq.pipes_18\TRL\\default</t>
  </si>
  <si>
    <t>\Mission.Space_Seg.SC.Main_prop_eq.pipes_18\wid\\default</t>
  </si>
  <si>
    <t>Mission.Space_Seg.SC.Main_prop_eq.pipes_19</t>
  </si>
  <si>
    <t>\Mission.Space_Seg.SC.Main_prop_eq.pipes_19\_name_\\default</t>
  </si>
  <si>
    <t>pipes_19 (Piping)</t>
  </si>
  <si>
    <t>\Mission.Space_Seg.SC.Main_prop_eq.pipes_19\assump\\default</t>
  </si>
  <si>
    <t>\Mission.Space_Seg.SC.Main_prop_eq.pipes_19\diam\\default</t>
  </si>
  <si>
    <t>\Mission.Space_Seg.SC.Main_prop_eq.pipes_19\height\\default</t>
  </si>
  <si>
    <t>\Mission.Space_Seg.SC.Main_prop_eq.pipes_19\len\\default</t>
  </si>
  <si>
    <t>\Mission.Space_Seg.SC.Main_prop_eq.pipes_19\m\\default</t>
  </si>
  <si>
    <t>\Mission.Space_Seg.SC.Main_prop_eq.pipes_19\redundancy.scheme\\default</t>
  </si>
  <si>
    <t>\Mission.Space_Seg.SC.Main_prop_eq.pipes_19\redundancy.type\\default</t>
  </si>
  <si>
    <t>\Mission.Space_Seg.SC.Main_prop_eq.pipes_19\redundancy.k\\default</t>
  </si>
  <si>
    <t>\Mission.Space_Seg.SC.Main_prop_eq.pipes_19\redundancy.n\\default</t>
  </si>
  <si>
    <t>\Mission.Space_Seg.SC.Main_prop_eq.pipes_19\Temp_oper_max\\default</t>
  </si>
  <si>
    <t>\Mission.Space_Seg.SC.Main_prop_eq.pipes_19\Temp_oper_min\\default</t>
  </si>
  <si>
    <t>\Mission.Space_Seg.SC.Main_prop_eq.pipes_19\TRL\\default</t>
  </si>
  <si>
    <t>\Mission.Space_Seg.SC.Main_prop_eq.pipes_19\wid\\default</t>
  </si>
  <si>
    <t>Mission.Space_Seg.SC.Main_prop_eq.pipes_20</t>
  </si>
  <si>
    <t>\Mission.Space_Seg.SC.Main_prop_eq.pipes_20\_name_\\default</t>
  </si>
  <si>
    <t>pipes_20 (Piping)</t>
  </si>
  <si>
    <t>\Mission.Space_Seg.SC.Main_prop_eq.pipes_20\assump\\default</t>
  </si>
  <si>
    <t>\Mission.Space_Seg.SC.Main_prop_eq.pipes_20\diam\\default</t>
  </si>
  <si>
    <t>\Mission.Space_Seg.SC.Main_prop_eq.pipes_20\height\\default</t>
  </si>
  <si>
    <t>\Mission.Space_Seg.SC.Main_prop_eq.pipes_20\len\\default</t>
  </si>
  <si>
    <t>\Mission.Space_Seg.SC.Main_prop_eq.pipes_20\m\\default</t>
  </si>
  <si>
    <t>\Mission.Space_Seg.SC.Main_prop_eq.pipes_20\redundancy.scheme\\default</t>
  </si>
  <si>
    <t>\Mission.Space_Seg.SC.Main_prop_eq.pipes_20\redundancy.type\\default</t>
  </si>
  <si>
    <t>\Mission.Space_Seg.SC.Main_prop_eq.pipes_20\redundancy.k\\default</t>
  </si>
  <si>
    <t>\Mission.Space_Seg.SC.Main_prop_eq.pipes_20\redundancy.n\\default</t>
  </si>
  <si>
    <t>\Mission.Space_Seg.SC.Main_prop_eq.pipes_20\Temp_oper_max\\default</t>
  </si>
  <si>
    <t>\Mission.Space_Seg.SC.Main_prop_eq.pipes_20\Temp_oper_min\\default</t>
  </si>
  <si>
    <t>\Mission.Space_Seg.SC.Main_prop_eq.pipes_20\TRL\\default</t>
  </si>
  <si>
    <t>\Mission.Space_Seg.SC.Main_prop_eq.pipes_20\wid\\default</t>
  </si>
  <si>
    <t>Mission.Space_Seg.SC.Main_prop_eq.pipes_21</t>
  </si>
  <si>
    <t>\Mission.Space_Seg.SC.Main_prop_eq.pipes_21\_name_\\default</t>
  </si>
  <si>
    <t>pipes_21 (Piping)</t>
  </si>
  <si>
    <t>\Mission.Space_Seg.SC.Main_prop_eq.pipes_21\assump\\default</t>
  </si>
  <si>
    <t>\Mission.Space_Seg.SC.Main_prop_eq.pipes_21\diam\\default</t>
  </si>
  <si>
    <t>\Mission.Space_Seg.SC.Main_prop_eq.pipes_21\height\\default</t>
  </si>
  <si>
    <t>\Mission.Space_Seg.SC.Main_prop_eq.pipes_21\len\\default</t>
  </si>
  <si>
    <t>\Mission.Space_Seg.SC.Main_prop_eq.pipes_21\m\\default</t>
  </si>
  <si>
    <t>\Mission.Space_Seg.SC.Main_prop_eq.pipes_21\redundancy.scheme\\default</t>
  </si>
  <si>
    <t>\Mission.Space_Seg.SC.Main_prop_eq.pipes_21\redundancy.type\\default</t>
  </si>
  <si>
    <t>\Mission.Space_Seg.SC.Main_prop_eq.pipes_21\redundancy.k\\default</t>
  </si>
  <si>
    <t>\Mission.Space_Seg.SC.Main_prop_eq.pipes_21\redundancy.n\\default</t>
  </si>
  <si>
    <t>\Mission.Space_Seg.SC.Main_prop_eq.pipes_21\Temp_oper_max\\default</t>
  </si>
  <si>
    <t>\Mission.Space_Seg.SC.Main_prop_eq.pipes_21\Temp_oper_min\\default</t>
  </si>
  <si>
    <t>\Mission.Space_Seg.SC.Main_prop_eq.pipes_21\TRL\\default</t>
  </si>
  <si>
    <t>\Mission.Space_Seg.SC.Main_prop_eq.pipes_21\wid\\default</t>
  </si>
  <si>
    <t>Mission.Space_Seg.SC.Main_prop_eq.pipes_22</t>
  </si>
  <si>
    <t>\Mission.Space_Seg.SC.Main_prop_eq.pipes_22\_name_\\default</t>
  </si>
  <si>
    <t>pipes_22 (Piping)</t>
  </si>
  <si>
    <t>\Mission.Space_Seg.SC.Main_prop_eq.pipes_22\assump\\default</t>
  </si>
  <si>
    <t>\Mission.Space_Seg.SC.Main_prop_eq.pipes_22\diam\\default</t>
  </si>
  <si>
    <t>\Mission.Space_Seg.SC.Main_prop_eq.pipes_22\height\\default</t>
  </si>
  <si>
    <t>\Mission.Space_Seg.SC.Main_prop_eq.pipes_22\len\\default</t>
  </si>
  <si>
    <t>\Mission.Space_Seg.SC.Main_prop_eq.pipes_22\m\\default</t>
  </si>
  <si>
    <t>\Mission.Space_Seg.SC.Main_prop_eq.pipes_22\redundancy.scheme\\default</t>
  </si>
  <si>
    <t>\Mission.Space_Seg.SC.Main_prop_eq.pipes_22\redundancy.type\\default</t>
  </si>
  <si>
    <t>\Mission.Space_Seg.SC.Main_prop_eq.pipes_22\redundancy.k\\default</t>
  </si>
  <si>
    <t>\Mission.Space_Seg.SC.Main_prop_eq.pipes_22\redundancy.n\\default</t>
  </si>
  <si>
    <t>\Mission.Space_Seg.SC.Main_prop_eq.pipes_22\Temp_oper_max\\default</t>
  </si>
  <si>
    <t>\Mission.Space_Seg.SC.Main_prop_eq.pipes_22\Temp_oper_min\\default</t>
  </si>
  <si>
    <t>\Mission.Space_Seg.SC.Main_prop_eq.pipes_22\TRL\\default</t>
  </si>
  <si>
    <t>\Mission.Space_Seg.SC.Main_prop_eq.pipes_22\wid\\default</t>
  </si>
  <si>
    <t>Mission.Space_Seg.SC.Main_prop_eq.Press_Tank</t>
  </si>
  <si>
    <t>\Mission.Space_Seg.SC.Main_prop_eq.Press_Tank\_name_\\default</t>
  </si>
  <si>
    <t>Pressurant Tank</t>
  </si>
  <si>
    <t>Press_Tank (Pressurant Tank)</t>
  </si>
  <si>
    <t>\Mission.Space_Seg.SC.Main_prop_eq.Press_Tank\m\\default</t>
  </si>
  <si>
    <t>Mission.Space_Seg.SC.Main_prop_eq.Press_Tank_2</t>
  </si>
  <si>
    <t>\Mission.Space_Seg.SC.Main_prop_eq.Press_Tank_2\_name_\\default</t>
  </si>
  <si>
    <t>Pressurant Tank #2</t>
  </si>
  <si>
    <t>Press_Tank_2 (Pressurant Tank #2)</t>
  </si>
  <si>
    <t>\Mission.Space_Seg.SC.Main_prop_eq.Press_Tank_2\m\\default</t>
  </si>
  <si>
    <t>Mission.Space_Seg.SC.Main_prop_eq.pvalve_01</t>
  </si>
  <si>
    <t>\Mission.Space_Seg.SC.Main_prop_eq.pvalve_01\_name_\\default</t>
  </si>
  <si>
    <t>Pyrovalve</t>
  </si>
  <si>
    <t>pvalve_01 (Pyrovalve)</t>
  </si>
  <si>
    <t>\Mission.Space_Seg.SC.Main_prop_eq.pvalve_01\m\\default</t>
  </si>
  <si>
    <t>Mission.Space_Seg.SC.Main_prop_eq.pvalve_02</t>
  </si>
  <si>
    <t>\Mission.Space_Seg.SC.Main_prop_eq.pvalve_02\_name_\\default</t>
  </si>
  <si>
    <t>pvalve_02 (Pyrovalve)</t>
  </si>
  <si>
    <t>\Mission.Space_Seg.SC.Main_prop_eq.pvalve_02\m\\default</t>
  </si>
  <si>
    <t>Mission.Space_Seg.SC.Main_prop_eq.pvalve_03</t>
  </si>
  <si>
    <t>\Mission.Space_Seg.SC.Main_prop_eq.pvalve_03\_name_\\default</t>
  </si>
  <si>
    <t>pvalve_03 (Pyrovalve)</t>
  </si>
  <si>
    <t>\Mission.Space_Seg.SC.Main_prop_eq.pvalve_03\m\\default</t>
  </si>
  <si>
    <t>Mission.Space_Seg.SC.Main_prop_eq.pvalve_04</t>
  </si>
  <si>
    <t>\Mission.Space_Seg.SC.Main_prop_eq.pvalve_04\_name_\\default</t>
  </si>
  <si>
    <t>pvalve_04 (Pyrovalve)</t>
  </si>
  <si>
    <t>\Mission.Space_Seg.SC.Main_prop_eq.pvalve_04\m\\default</t>
  </si>
  <si>
    <t>Mission.Space_Seg.SC.Main_prop_eq.pvalve_05</t>
  </si>
  <si>
    <t>\Mission.Space_Seg.SC.Main_prop_eq.pvalve_05\_name_\\default</t>
  </si>
  <si>
    <t>pvalve_05 (Pyrovalve)</t>
  </si>
  <si>
    <t>\Mission.Space_Seg.SC.Main_prop_eq.pvalve_05\m\\default</t>
  </si>
  <si>
    <t>Mission.Space_Seg.SC.Main_prop_eq.pvalve_06</t>
  </si>
  <si>
    <t>\Mission.Space_Seg.SC.Main_prop_eq.pvalve_06\_name_\\default</t>
  </si>
  <si>
    <t>pvalve_06 (Pyrovalve)</t>
  </si>
  <si>
    <t>\Mission.Space_Seg.SC.Main_prop_eq.pvalve_06\m\\default</t>
  </si>
  <si>
    <t>Mission.Space_Seg.SC.Main_prop_eq.pvalve_07</t>
  </si>
  <si>
    <t>\Mission.Space_Seg.SC.Main_prop_eq.pvalve_07\_name_\\default</t>
  </si>
  <si>
    <t>pvalve_07 (Pyrovalve)</t>
  </si>
  <si>
    <t>\Mission.Space_Seg.SC.Main_prop_eq.pvalve_07\m\\default</t>
  </si>
  <si>
    <t>Mission.Space_Seg.SC.Main_prop_eq.pvalve_08</t>
  </si>
  <si>
    <t>\Mission.Space_Seg.SC.Main_prop_eq.pvalve_08\_name_\\default</t>
  </si>
  <si>
    <t>pvalve_08 (Pyrovalve)</t>
  </si>
  <si>
    <t>\Mission.Space_Seg.SC.Main_prop_eq.pvalve_08\m\\default</t>
  </si>
  <si>
    <t>Mission.Space_Seg.SC.Main_prop_eq.pvalve_09</t>
  </si>
  <si>
    <t>\Mission.Space_Seg.SC.Main_prop_eq.pvalve_09\_name_\\default</t>
  </si>
  <si>
    <t>pvalve_09 (Pyrovalve)</t>
  </si>
  <si>
    <t>\Mission.Space_Seg.SC.Main_prop_eq.pvalve_09\m\\default</t>
  </si>
  <si>
    <t>Mission.Space_Seg.SC.Main_prop_eq.pvalve_10</t>
  </si>
  <si>
    <t>\Mission.Space_Seg.SC.Main_prop_eq.pvalve_10\_name_\\default</t>
  </si>
  <si>
    <t>pvalve_10 (Pyrovalve)</t>
  </si>
  <si>
    <t>\Mission.Space_Seg.SC.Main_prop_eq.pvalve_10\m\\default</t>
  </si>
  <si>
    <t>Mission.Space_Seg.SC.Main_prop_eq.pvalve_11</t>
  </si>
  <si>
    <t>\Mission.Space_Seg.SC.Main_prop_eq.pvalve_11\_name_\\default</t>
  </si>
  <si>
    <t>pvalve_11 (Pyrovalve)</t>
  </si>
  <si>
    <t>\Mission.Space_Seg.SC.Main_prop_eq.pvalve_11\m\\default</t>
  </si>
  <si>
    <t>Mission.Space_Seg.SC.Main_prop_eq.pvalve_12</t>
  </si>
  <si>
    <t>\Mission.Space_Seg.SC.Main_prop_eq.pvalve_12\_name_\\default</t>
  </si>
  <si>
    <t>pvalve_12 (Pyrovalve)</t>
  </si>
  <si>
    <t>\Mission.Space_Seg.SC.Main_prop_eq.pvalve_12\m\\default</t>
  </si>
  <si>
    <t>Mission.Space_Seg.SC.Main_prop_eq.pvalve_13</t>
  </si>
  <si>
    <t>\Mission.Space_Seg.SC.Main_prop_eq.pvalve_13\_name_\\default</t>
  </si>
  <si>
    <t>pvalve_13 (Pyrovalve)</t>
  </si>
  <si>
    <t>\Mission.Space_Seg.SC.Main_prop_eq.pvalve_13\m\\default</t>
  </si>
  <si>
    <t>Mission.Space_Seg.SC.Main_prop_eq.pvalve_14</t>
  </si>
  <si>
    <t>\Mission.Space_Seg.SC.Main_prop_eq.pvalve_14\_name_\\default</t>
  </si>
  <si>
    <t>pvalve_14 (Pyrovalve)</t>
  </si>
  <si>
    <t>\Mission.Space_Seg.SC.Main_prop_eq.pvalve_14\m\\default</t>
  </si>
  <si>
    <t>Mission.Space_Seg.SC.MECS</t>
  </si>
  <si>
    <t>\Mission.Space_Seg.SC.MECS\_name_\\default</t>
  </si>
  <si>
    <t>Mechanisms Subsystem</t>
  </si>
  <si>
    <t>MECS (Mechanisms Subsystem)</t>
  </si>
  <si>
    <t>\Mission.Space_Seg.SC.MECS\m\\default</t>
  </si>
  <si>
    <t>\Mission.Space_Seg.SC.MECS\P\LEM\default</t>
  </si>
  <si>
    <t>\Mission.Space_Seg.SC.MECS\P\CRM\default</t>
  </si>
  <si>
    <t>\Mission.Space_Seg.SC.MECS\P\CCM\default</t>
  </si>
  <si>
    <t>\Mission.Space_Seg.SC.MECS\P\NVM\default</t>
  </si>
  <si>
    <t>\Mission.Space_Seg.SC.MECS\P\MAM\default</t>
  </si>
  <si>
    <t>\Mission.Space_Seg.SC.MECS\P\RSM\default</t>
  </si>
  <si>
    <t>\Mission.Space_Seg.SC.MECS\P\ISM\default</t>
  </si>
  <si>
    <t>\Mission.Space_Seg.SC.MECS\P\SCM\default</t>
  </si>
  <si>
    <t>\Mission.Space_Seg.SC.MECS\P\ECM\default</t>
  </si>
  <si>
    <t>\Mission.Space_Seg.SC.MECS\P\SAM\default</t>
  </si>
  <si>
    <t>\Mission.Space_Seg.SC.MECS\P\SBM\default</t>
  </si>
  <si>
    <t>Mission.Space_Seg.SC.MLI</t>
  </si>
  <si>
    <t>\Mission.Space_Seg.SC.MLI\_name_\\default</t>
  </si>
  <si>
    <t>Mutilayer_insulation</t>
  </si>
  <si>
    <t>MLI (Mutilayer_insulation)</t>
  </si>
  <si>
    <t>\Mission.Space_Seg.SC.MLI\area\\default</t>
  </si>
  <si>
    <t>\Mission.Space_Seg.SC.MLI\assump\\default</t>
  </si>
  <si>
    <t>\Mission.Space_Seg.SC.MLI\diam\\default</t>
  </si>
  <si>
    <t>\Mission.Space_Seg.SC.MLI\height\\default</t>
  </si>
  <si>
    <t>\Mission.Space_Seg.SC.MLI\len\\default</t>
  </si>
  <si>
    <t>\Mission.Space_Seg.SC.MLI\m\\default</t>
  </si>
  <si>
    <t>\Mission.Space_Seg.SC.MLI\P\LEM\default</t>
  </si>
  <si>
    <t>\Mission.Space_Seg.SC.MLI\P\CRM\default</t>
  </si>
  <si>
    <t>\Mission.Space_Seg.SC.MLI\P\CCM\default</t>
  </si>
  <si>
    <t>\Mission.Space_Seg.SC.MLI\P\NVM\default</t>
  </si>
  <si>
    <t>\Mission.Space_Seg.SC.MLI\P\MAM\default</t>
  </si>
  <si>
    <t>\Mission.Space_Seg.SC.MLI\P\RSM\default</t>
  </si>
  <si>
    <t>\Mission.Space_Seg.SC.MLI\P\ISM\default</t>
  </si>
  <si>
    <t>\Mission.Space_Seg.SC.MLI\P\SCM\default</t>
  </si>
  <si>
    <t>\Mission.Space_Seg.SC.MLI\P\ECM\default</t>
  </si>
  <si>
    <t>\Mission.Space_Seg.SC.MLI\P\SAM\default</t>
  </si>
  <si>
    <t>\Mission.Space_Seg.SC.MLI\P\SBM\default</t>
  </si>
  <si>
    <t>\Mission.Space_Seg.SC.MLI\redundancy.scheme\\default</t>
  </si>
  <si>
    <t>\Mission.Space_Seg.SC.MLI\redundancy.type\\default</t>
  </si>
  <si>
    <t>\Mission.Space_Seg.SC.MLI\redundancy.k\\default</t>
  </si>
  <si>
    <t>\Mission.Space_Seg.SC.MLI\redundancy.n\\default</t>
  </si>
  <si>
    <t>\Mission.Space_Seg.SC.MLI\Temp_oper_max\\default</t>
  </si>
  <si>
    <t>\Mission.Space_Seg.SC.MLI\Temp_oper_min\\default</t>
  </si>
  <si>
    <t>\Mission.Space_Seg.SC.MLI\TRL\\default</t>
  </si>
  <si>
    <t>\Mission.Space_Seg.SC.MLI\wid\\default</t>
  </si>
  <si>
    <t>Mission.Space_Seg.SC.OBC_COM</t>
  </si>
  <si>
    <t>\Mission.Space_Seg.SC.OBC_COM\_name_\\default</t>
  </si>
  <si>
    <t>Onboard computer</t>
  </si>
  <si>
    <t>OBC_COM (Onboard computer)</t>
  </si>
  <si>
    <t>\Mission.Space_Seg.SC.OBC_COM\diam\\default</t>
  </si>
  <si>
    <t>\Mission.Space_Seg.SC.OBC_COM\height\\default</t>
  </si>
  <si>
    <t>\Mission.Space_Seg.SC.OBC_COM\len\\default</t>
  </si>
  <si>
    <t>\Mission.Space_Seg.SC.OBC_COM\m\\default</t>
  </si>
  <si>
    <t>\Mission.Space_Seg.SC.OBC_COM\P\LEM\default</t>
  </si>
  <si>
    <t>\Mission.Space_Seg.SC.OBC_COM\P\CRM\default</t>
  </si>
  <si>
    <t>\Mission.Space_Seg.SC.OBC_COM\P\CCM\default</t>
  </si>
  <si>
    <t>\Mission.Space_Seg.SC.OBC_COM\P\NVM\default</t>
  </si>
  <si>
    <t>\Mission.Space_Seg.SC.OBC_COM\P\MAM\default</t>
  </si>
  <si>
    <t>\Mission.Space_Seg.SC.OBC_COM\P\RSM\default</t>
  </si>
  <si>
    <t>\Mission.Space_Seg.SC.OBC_COM\P\ISM\default</t>
  </si>
  <si>
    <t>\Mission.Space_Seg.SC.OBC_COM\P\SCM\default</t>
  </si>
  <si>
    <t>\Mission.Space_Seg.SC.OBC_COM\P\ECM\default</t>
  </si>
  <si>
    <t>\Mission.Space_Seg.SC.OBC_COM\P\SAM\default</t>
  </si>
  <si>
    <t>\Mission.Space_Seg.SC.OBC_COM\P\SBM\default</t>
  </si>
  <si>
    <t>\Mission.Space_Seg.SC.OBC_COM\P_duty_cyc\\default</t>
  </si>
  <si>
    <t>\Mission.Space_Seg.SC.OBC_COM\redundancy.scheme\\default</t>
  </si>
  <si>
    <t>\Mission.Space_Seg.SC.OBC_COM\redundancy.type\\default</t>
  </si>
  <si>
    <t>\Mission.Space_Seg.SC.OBC_COM\redundancy.k\\default</t>
  </si>
  <si>
    <t>\Mission.Space_Seg.SC.OBC_COM\redundancy.n\\default</t>
  </si>
  <si>
    <t>\Mission.Space_Seg.SC.OBC_COM\Temp_oper_max\\default</t>
  </si>
  <si>
    <t>\Mission.Space_Seg.SC.OBC_COM\Temp_oper_min\\default</t>
  </si>
  <si>
    <t>\Mission.Space_Seg.SC.OBC_COM\TRL\\default</t>
  </si>
  <si>
    <t>\Mission.Space_Seg.SC.OBC_COM\wid\\default</t>
  </si>
  <si>
    <t>Mission.Space_Seg.SC.PAF1666</t>
  </si>
  <si>
    <t>\Mission.Space_Seg.SC.PAF1666\_name_\\default</t>
  </si>
  <si>
    <t>Payload attachement fitting 1666</t>
  </si>
  <si>
    <t>PAF1666 (Payload attachement fitting 1666)</t>
  </si>
  <si>
    <t>\Mission.Space_Seg.SC.PAF1666\diam\\default</t>
  </si>
  <si>
    <t>\Mission.Space_Seg.SC.PAF1666\len\\default</t>
  </si>
  <si>
    <t>\Mission.Space_Seg.SC.PAF1666\m\\default</t>
  </si>
  <si>
    <t>\Mission.Space_Seg.SC.PAF1666\P\LEM\default</t>
  </si>
  <si>
    <t>\Mission.Space_Seg.SC.PAF1666\P\CRM\default</t>
  </si>
  <si>
    <t>\Mission.Space_Seg.SC.PAF1666\P\CCM\default</t>
  </si>
  <si>
    <t>\Mission.Space_Seg.SC.PAF1666\P\NVM\default</t>
  </si>
  <si>
    <t>\Mission.Space_Seg.SC.PAF1666\P\MAM\default</t>
  </si>
  <si>
    <t>\Mission.Space_Seg.SC.PAF1666\P\RSM\default</t>
  </si>
  <si>
    <t>\Mission.Space_Seg.SC.PAF1666\P\ISM\default</t>
  </si>
  <si>
    <t>\Mission.Space_Seg.SC.PAF1666\P\SCM\default</t>
  </si>
  <si>
    <t>\Mission.Space_Seg.SC.PAF1666\P\ECM\default</t>
  </si>
  <si>
    <t>\Mission.Space_Seg.SC.PAF1666\P\SAM\default</t>
  </si>
  <si>
    <t>\Mission.Space_Seg.SC.PAF1666\P\SBM\default</t>
  </si>
  <si>
    <t>\Mission.Space_Seg.SC.PAF1666\redundancy.scheme\\default</t>
  </si>
  <si>
    <t>\Mission.Space_Seg.SC.PAF1666\redundancy.type\\default</t>
  </si>
  <si>
    <t>\Mission.Space_Seg.SC.PAF1666\redundancy.k\\default</t>
  </si>
  <si>
    <t>\Mission.Space_Seg.SC.PAF1666\redundancy.n\\default</t>
  </si>
  <si>
    <t>\Mission.Space_Seg.SC.PAF1666\Temp_oper_max\\default</t>
  </si>
  <si>
    <t>\Mission.Space_Seg.SC.PAF1666\Temp_oper_min\\default</t>
  </si>
  <si>
    <t>\Mission.Space_Seg.SC.PAF1666\thickn\\default</t>
  </si>
  <si>
    <t>\Mission.Space_Seg.SC.PAF1666\TRL\\default</t>
  </si>
  <si>
    <t>Mission.Space_Seg.SC.PCDU</t>
  </si>
  <si>
    <t>\Mission.Space_Seg.SC.PCDU\_name_\\default</t>
  </si>
  <si>
    <t>PCDU</t>
  </si>
  <si>
    <t>PCDU (PCDU)</t>
  </si>
  <si>
    <t>\Mission.Space_Seg.SC.PCDU\assump\\default</t>
  </si>
  <si>
    <t>\Mission.Space_Seg.SC.PCDU\diam\\default</t>
  </si>
  <si>
    <t>\Mission.Space_Seg.SC.PCDU\height\\default</t>
  </si>
  <si>
    <t>\Mission.Space_Seg.SC.PCDU\len\\default</t>
  </si>
  <si>
    <t>\Mission.Space_Seg.SC.PCDU\m\\default</t>
  </si>
  <si>
    <t>\Mission.Space_Seg.SC.PCDU\P\LEM\default</t>
  </si>
  <si>
    <t>\Mission.Space_Seg.SC.PCDU\P\CRM\default</t>
  </si>
  <si>
    <t>\Mission.Space_Seg.SC.PCDU\P\CCM\default</t>
  </si>
  <si>
    <t>\Mission.Space_Seg.SC.PCDU\P\NVM\default</t>
  </si>
  <si>
    <t>\Mission.Space_Seg.SC.PCDU\P\MAM\default</t>
  </si>
  <si>
    <t>\Mission.Space_Seg.SC.PCDU\P\RSM\default</t>
  </si>
  <si>
    <t>\Mission.Space_Seg.SC.PCDU\P\ISM\default</t>
  </si>
  <si>
    <t>\Mission.Space_Seg.SC.PCDU\P\SCM\default</t>
  </si>
  <si>
    <t>\Mission.Space_Seg.SC.PCDU\P\ECM\default</t>
  </si>
  <si>
    <t>\Mission.Space_Seg.SC.PCDU\P\SAM\default</t>
  </si>
  <si>
    <t>\Mission.Space_Seg.SC.PCDU\P\SBM\default</t>
  </si>
  <si>
    <t>\Mission.Space_Seg.SC.PCDU\redundancy.scheme\\default</t>
  </si>
  <si>
    <t>\Mission.Space_Seg.SC.PCDU\redundancy.type\\default</t>
  </si>
  <si>
    <t>\Mission.Space_Seg.SC.PCDU\redundancy.k\\default</t>
  </si>
  <si>
    <t>\Mission.Space_Seg.SC.PCDU\redundancy.n\\default</t>
  </si>
  <si>
    <t>\Mission.Space_Seg.SC.PCDU\Temp_oper_max\\default</t>
  </si>
  <si>
    <t>\Mission.Space_Seg.SC.PCDU\Temp_oper_min\\default</t>
  </si>
  <si>
    <t>\Mission.Space_Seg.SC.PCDU\TRL\\default</t>
  </si>
  <si>
    <t>\Mission.Space_Seg.SC.PCDU\wid\\default</t>
  </si>
  <si>
    <t>Mission.Space_Seg.SC.PROPS</t>
  </si>
  <si>
    <t>\Mission.Space_Seg.SC.PROPS\_name_\\default</t>
  </si>
  <si>
    <t>Propulsion Subsystem</t>
  </si>
  <si>
    <t>PROPS (Propulsion Subsystem)</t>
  </si>
  <si>
    <t>\Mission.Space_Seg.SC.PROPS\m\\default</t>
  </si>
  <si>
    <t>\Mission.Space_Seg.SC.PROPS\P\LEM\default</t>
  </si>
  <si>
    <t>\Mission.Space_Seg.SC.PROPS\P\CRM\default</t>
  </si>
  <si>
    <t>\Mission.Space_Seg.SC.PROPS\P\CCM\default</t>
  </si>
  <si>
    <t>\Mission.Space_Seg.SC.PROPS\P\NVM\default</t>
  </si>
  <si>
    <t>\Mission.Space_Seg.SC.PROPS\P\MAM\default</t>
  </si>
  <si>
    <t>\Mission.Space_Seg.SC.PROPS\P\RSM\default</t>
  </si>
  <si>
    <t>\Mission.Space_Seg.SC.PROPS\P\ISM\default</t>
  </si>
  <si>
    <t>\Mission.Space_Seg.SC.PROPS\P\SCM\default</t>
  </si>
  <si>
    <t>\Mission.Space_Seg.SC.PROPS\P\ECM\default</t>
  </si>
  <si>
    <t>\Mission.Space_Seg.SC.PROPS\P\SAM\default</t>
  </si>
  <si>
    <t>\Mission.Space_Seg.SC.PROPS\P\SBM\default</t>
  </si>
  <si>
    <t>Mission.Space_Seg.SC.PWRS</t>
  </si>
  <si>
    <t>\Mission.Space_Seg.SC.PWRS\_name_\\default</t>
  </si>
  <si>
    <t>Power Subsystem</t>
  </si>
  <si>
    <t>PWRS (Power Subsystem)</t>
  </si>
  <si>
    <t>\Mission.Space_Seg.SC.PWRS\m\\default</t>
  </si>
  <si>
    <t>\Mission.Space_Seg.SC.PWRS\P\LEM\default</t>
  </si>
  <si>
    <t>\Mission.Space_Seg.SC.PWRS\P\CRM\default</t>
  </si>
  <si>
    <t>\Mission.Space_Seg.SC.PWRS\P\CCM\default</t>
  </si>
  <si>
    <t>\Mission.Space_Seg.SC.PWRS\P\NVM\default</t>
  </si>
  <si>
    <t>\Mission.Space_Seg.SC.PWRS\P\MAM\default</t>
  </si>
  <si>
    <t>\Mission.Space_Seg.SC.PWRS\P\RSM\default</t>
  </si>
  <si>
    <t>\Mission.Space_Seg.SC.PWRS\P\ISM\default</t>
  </si>
  <si>
    <t>\Mission.Space_Seg.SC.PWRS\P\SCM\default</t>
  </si>
  <si>
    <t>\Mission.Space_Seg.SC.PWRS\P\ECM\default</t>
  </si>
  <si>
    <t>\Mission.Space_Seg.SC.PWRS\P\SAM\default</t>
  </si>
  <si>
    <t>\Mission.Space_Seg.SC.PWRS\P\SBM\default</t>
  </si>
  <si>
    <t>Mission.Space_Seg.SC.RHU</t>
  </si>
  <si>
    <t>\Mission.Space_Seg.SC.RHU\_name_\\default</t>
  </si>
  <si>
    <t>Radioheater_unit</t>
  </si>
  <si>
    <t>RHU (Radioheater_unit)</t>
  </si>
  <si>
    <t>\Mission.Space_Seg.SC.RHU\assump\\default</t>
  </si>
  <si>
    <t>\Mission.Space_Seg.SC.RHU\diam\\default</t>
  </si>
  <si>
    <t>\Mission.Space_Seg.SC.RHU\height\\default</t>
  </si>
  <si>
    <t>\Mission.Space_Seg.SC.RHU\len\\default</t>
  </si>
  <si>
    <t>\Mission.Space_Seg.SC.RHU\m\\default</t>
  </si>
  <si>
    <t>\Mission.Space_Seg.SC.RHU\P\LEM\default</t>
  </si>
  <si>
    <t>\Mission.Space_Seg.SC.RHU\P\CRM\default</t>
  </si>
  <si>
    <t>\Mission.Space_Seg.SC.RHU\P\CCM\default</t>
  </si>
  <si>
    <t>\Mission.Space_Seg.SC.RHU\P\NVM\default</t>
  </si>
  <si>
    <t>\Mission.Space_Seg.SC.RHU\P\MAM\default</t>
  </si>
  <si>
    <t>\Mission.Space_Seg.SC.RHU\P\RSM\default</t>
  </si>
  <si>
    <t>\Mission.Space_Seg.SC.RHU\P\ISM\default</t>
  </si>
  <si>
    <t>\Mission.Space_Seg.SC.RHU\P\SCM\default</t>
  </si>
  <si>
    <t>\Mission.Space_Seg.SC.RHU\P\ECM\default</t>
  </si>
  <si>
    <t>\Mission.Space_Seg.SC.RHU\P\SAM\default</t>
  </si>
  <si>
    <t>\Mission.Space_Seg.SC.RHU\P\SBM\default</t>
  </si>
  <si>
    <t>\Mission.Space_Seg.SC.RHU\redundancy.scheme\\default</t>
  </si>
  <si>
    <t>\Mission.Space_Seg.SC.RHU\redundancy.type\\default</t>
  </si>
  <si>
    <t>\Mission.Space_Seg.SC.RHU\redundancy.k\\default</t>
  </si>
  <si>
    <t>\Mission.Space_Seg.SC.RHU\redundancy.n\\default</t>
  </si>
  <si>
    <t>\Mission.Space_Seg.SC.RHU\Temp_oper_max\\default</t>
  </si>
  <si>
    <t>\Mission.Space_Seg.SC.RHU\Temp_oper_min\\default</t>
  </si>
  <si>
    <t>\Mission.Space_Seg.SC.RHU\TRL\\default</t>
  </si>
  <si>
    <t>\Mission.Space_Seg.SC.RHU\wid\\default</t>
  </si>
  <si>
    <t>Mission.Space_Seg.SC.RTG</t>
  </si>
  <si>
    <t>\Mission.Space_Seg.SC.RTG\_name_\\default</t>
  </si>
  <si>
    <t>EU RTG</t>
  </si>
  <si>
    <t>RTG (EU RTG)</t>
  </si>
  <si>
    <t>\Mission.Space_Seg.SC.RTG\assump\\default</t>
  </si>
  <si>
    <t>\Mission.Space_Seg.SC.RTG\diam\\default</t>
  </si>
  <si>
    <t>\Mission.Space_Seg.SC.RTG\height\\default</t>
  </si>
  <si>
    <t>\Mission.Space_Seg.SC.RTG\len\\default</t>
  </si>
  <si>
    <t>\Mission.Space_Seg.SC.RTG\m\\default</t>
  </si>
  <si>
    <t>\Mission.Space_Seg.SC.RTG\P\LEM\default</t>
  </si>
  <si>
    <t>\Mission.Space_Seg.SC.RTG\P\CRM\default</t>
  </si>
  <si>
    <t>\Mission.Space_Seg.SC.RTG\P\CCM\default</t>
  </si>
  <si>
    <t>\Mission.Space_Seg.SC.RTG\P\NVM\default</t>
  </si>
  <si>
    <t>\Mission.Space_Seg.SC.RTG\P\MAM\default</t>
  </si>
  <si>
    <t>\Mission.Space_Seg.SC.RTG\P\RSM\default</t>
  </si>
  <si>
    <t>\Mission.Space_Seg.SC.RTG\P\ISM\default</t>
  </si>
  <si>
    <t>\Mission.Space_Seg.SC.RTG\P\SCM\default</t>
  </si>
  <si>
    <t>\Mission.Space_Seg.SC.RTG\P\ECM\default</t>
  </si>
  <si>
    <t>\Mission.Space_Seg.SC.RTG\P\SAM\default</t>
  </si>
  <si>
    <t>\Mission.Space_Seg.SC.RTG\P\SBM\default</t>
  </si>
  <si>
    <t>\Mission.Space_Seg.SC.RTG\redundancy.scheme\\default</t>
  </si>
  <si>
    <t>\Mission.Space_Seg.SC.RTG\redundancy.type\\default</t>
  </si>
  <si>
    <t>\Mission.Space_Seg.SC.RTG\redundancy.k\\default</t>
  </si>
  <si>
    <t>\Mission.Space_Seg.SC.RTG\redundancy.n\\default</t>
  </si>
  <si>
    <t>\Mission.Space_Seg.SC.RTG\Temp_oper_max\\default</t>
  </si>
  <si>
    <t>\Mission.Space_Seg.SC.RTG\Temp_oper_min\\default</t>
  </si>
  <si>
    <t>\Mission.Space_Seg.SC.RTG\TRL\\default</t>
  </si>
  <si>
    <t>\Mission.Space_Seg.SC.RTG\wid\\default</t>
  </si>
  <si>
    <t>Mission.Space_Seg.SC.RTG_2</t>
  </si>
  <si>
    <t>\Mission.Space_Seg.SC.RTG_2\_name_\\default</t>
  </si>
  <si>
    <t>EU RTG #2</t>
  </si>
  <si>
    <t>RTG_2 (EU RTG #2)</t>
  </si>
  <si>
    <t>\Mission.Space_Seg.SC.RTG_2\assump\\default</t>
  </si>
  <si>
    <t>\Mission.Space_Seg.SC.RTG_2\diam\\default</t>
  </si>
  <si>
    <t>\Mission.Space_Seg.SC.RTG_2\height\\default</t>
  </si>
  <si>
    <t>\Mission.Space_Seg.SC.RTG_2\len\\default</t>
  </si>
  <si>
    <t>\Mission.Space_Seg.SC.RTG_2\m\\default</t>
  </si>
  <si>
    <t>\Mission.Space_Seg.SC.RTG_2\P\LEM\default</t>
  </si>
  <si>
    <t>\Mission.Space_Seg.SC.RTG_2\P\CRM\default</t>
  </si>
  <si>
    <t>\Mission.Space_Seg.SC.RTG_2\P\CCM\default</t>
  </si>
  <si>
    <t>\Mission.Space_Seg.SC.RTG_2\P\NVM\default</t>
  </si>
  <si>
    <t>\Mission.Space_Seg.SC.RTG_2\P\MAM\default</t>
  </si>
  <si>
    <t>\Mission.Space_Seg.SC.RTG_2\P\RSM\default</t>
  </si>
  <si>
    <t>\Mission.Space_Seg.SC.RTG_2\P\ISM\default</t>
  </si>
  <si>
    <t>\Mission.Space_Seg.SC.RTG_2\P\SCM\default</t>
  </si>
  <si>
    <t>\Mission.Space_Seg.SC.RTG_2\P\ECM\default</t>
  </si>
  <si>
    <t>\Mission.Space_Seg.SC.RTG_2\P\SAM\default</t>
  </si>
  <si>
    <t>\Mission.Space_Seg.SC.RTG_2\P\SBM\default</t>
  </si>
  <si>
    <t>\Mission.Space_Seg.SC.RTG_2\redundancy.scheme\\default</t>
  </si>
  <si>
    <t>\Mission.Space_Seg.SC.RTG_2\redundancy.type\\default</t>
  </si>
  <si>
    <t>\Mission.Space_Seg.SC.RTG_2\redundancy.k\\default</t>
  </si>
  <si>
    <t>\Mission.Space_Seg.SC.RTG_2\redundancy.n\\default</t>
  </si>
  <si>
    <t>\Mission.Space_Seg.SC.RTG_2\Temp_oper_max\\default</t>
  </si>
  <si>
    <t>\Mission.Space_Seg.SC.RTG_2\Temp_oper_min\\default</t>
  </si>
  <si>
    <t>\Mission.Space_Seg.SC.RTG_2\TRL\\default</t>
  </si>
  <si>
    <t>\Mission.Space_Seg.SC.RTG_2\wid\\default</t>
  </si>
  <si>
    <t>Mission.Space_Seg.SC.RTGS</t>
  </si>
  <si>
    <t>\Mission.Space_Seg.SC.RTGS\_name_\\default</t>
  </si>
  <si>
    <t>RTG Supports</t>
  </si>
  <si>
    <t>RTGS (RTG Supports)</t>
  </si>
  <si>
    <t>\Mission.Space_Seg.SC.RTGS\diam\\default</t>
  </si>
  <si>
    <t>\Mission.Space_Seg.SC.RTGS\len\\default</t>
  </si>
  <si>
    <t>\Mission.Space_Seg.SC.RTGS\m\\default</t>
  </si>
  <si>
    <t>\Mission.Space_Seg.SC.RTGS\P\LEM\default</t>
  </si>
  <si>
    <t>\Mission.Space_Seg.SC.RTGS\P\CRM\default</t>
  </si>
  <si>
    <t>\Mission.Space_Seg.SC.RTGS\P\CCM\default</t>
  </si>
  <si>
    <t>\Mission.Space_Seg.SC.RTGS\P\NVM\default</t>
  </si>
  <si>
    <t>\Mission.Space_Seg.SC.RTGS\P\MAM\default</t>
  </si>
  <si>
    <t>\Mission.Space_Seg.SC.RTGS\P\RSM\default</t>
  </si>
  <si>
    <t>\Mission.Space_Seg.SC.RTGS\P\ISM\default</t>
  </si>
  <si>
    <t>\Mission.Space_Seg.SC.RTGS\P\SCM\default</t>
  </si>
  <si>
    <t>\Mission.Space_Seg.SC.RTGS\P\ECM\default</t>
  </si>
  <si>
    <t>\Mission.Space_Seg.SC.RTGS\P\SAM\default</t>
  </si>
  <si>
    <t>\Mission.Space_Seg.SC.RTGS\P\SBM\default</t>
  </si>
  <si>
    <t>\Mission.Space_Seg.SC.RTGS\redundancy.scheme\\default</t>
  </si>
  <si>
    <t>\Mission.Space_Seg.SC.RTGS\redundancy.type\\default</t>
  </si>
  <si>
    <t>\Mission.Space_Seg.SC.RTGS\redundancy.k\\default</t>
  </si>
  <si>
    <t>\Mission.Space_Seg.SC.RTGS\redundancy.n\\default</t>
  </si>
  <si>
    <t>\Mission.Space_Seg.SC.RTGS\Temp_oper_max\\default</t>
  </si>
  <si>
    <t>\Mission.Space_Seg.SC.RTGS\Temp_oper_min\\default</t>
  </si>
  <si>
    <t>\Mission.Space_Seg.SC.RTGS\thickn\\default</t>
  </si>
  <si>
    <t>\Mission.Space_Seg.SC.RTGS\TRL\\default</t>
  </si>
  <si>
    <t>Mission.Space_Seg.SC.RWUS</t>
  </si>
  <si>
    <t>\Mission.Space_Seg.SC.RWUS\_name_\\default</t>
  </si>
  <si>
    <t>Reaction_Wheel</t>
  </si>
  <si>
    <t>RWUS (Reaction_Wheel)</t>
  </si>
  <si>
    <t>\Mission.Space_Seg.SC.RWUS\diam\\default</t>
  </si>
  <si>
    <t>\Mission.Space_Seg.SC.RWUS\height\\default</t>
  </si>
  <si>
    <t>\Mission.Space_Seg.SC.RWUS\len\\default</t>
  </si>
  <si>
    <t>\Mission.Space_Seg.SC.RWUS\m\\default</t>
  </si>
  <si>
    <t>\Mission.Space_Seg.SC.RWUS\P\LEM\default</t>
  </si>
  <si>
    <t>\Mission.Space_Seg.SC.RWUS\P\CRM\default</t>
  </si>
  <si>
    <t>\Mission.Space_Seg.SC.RWUS\P\CCM\default</t>
  </si>
  <si>
    <t>\Mission.Space_Seg.SC.RWUS\P\NVM\default</t>
  </si>
  <si>
    <t>\Mission.Space_Seg.SC.RWUS\P\MAM\default</t>
  </si>
  <si>
    <t>\Mission.Space_Seg.SC.RWUS\P\RSM\default</t>
  </si>
  <si>
    <t>\Mission.Space_Seg.SC.RWUS\P\ISM\default</t>
  </si>
  <si>
    <t>\Mission.Space_Seg.SC.RWUS\P\SCM\default</t>
  </si>
  <si>
    <t>\Mission.Space_Seg.SC.RWUS\P\ECM\default</t>
  </si>
  <si>
    <t>\Mission.Space_Seg.SC.RWUS\P\SAM\default</t>
  </si>
  <si>
    <t>\Mission.Space_Seg.SC.RWUS\P\SBM\default</t>
  </si>
  <si>
    <t>\Mission.Space_Seg.SC.RWUS\P_duty_cyc\\default</t>
  </si>
  <si>
    <t>\Mission.Space_Seg.SC.RWUS\redundancy.scheme\\default</t>
  </si>
  <si>
    <t>cold</t>
  </si>
  <si>
    <t>\Mission.Space_Seg.SC.RWUS\redundancy.type\\default</t>
  </si>
  <si>
    <t>\Mission.Space_Seg.SC.RWUS\redundancy.k\\default</t>
  </si>
  <si>
    <t>\Mission.Space_Seg.SC.RWUS\redundancy.n\\default</t>
  </si>
  <si>
    <t>\Mission.Space_Seg.SC.RWUS\Temp_oper_max\\default</t>
  </si>
  <si>
    <t>ND</t>
  </si>
  <si>
    <t>\Mission.Space_Seg.SC.RWUS\Temp_oper_min\\default</t>
  </si>
  <si>
    <t>\Mission.Space_Seg.SC.RWUS\TRL\\default</t>
  </si>
  <si>
    <t>\Mission.Space_Seg.SC.RWUS\wid\\default</t>
  </si>
  <si>
    <t>Mission.Space_Seg.SC.Rx_tel_COM</t>
  </si>
  <si>
    <t>\Mission.Space_Seg.SC.Rx_tel_COM\_name_\\default</t>
  </si>
  <si>
    <t>Receiver</t>
  </si>
  <si>
    <t>Rx_tel_COM (Receiver)</t>
  </si>
  <si>
    <t>\Mission.Space_Seg.SC.Rx_tel_COM\diam\\default</t>
  </si>
  <si>
    <t>\Mission.Space_Seg.SC.Rx_tel_COM\height\\default</t>
  </si>
  <si>
    <t>\Mission.Space_Seg.SC.Rx_tel_COM\len\\default</t>
  </si>
  <si>
    <t>\Mission.Space_Seg.SC.Rx_tel_COM\m\\default</t>
  </si>
  <si>
    <t>\Mission.Space_Seg.SC.Rx_tel_COM\P\LEM\default</t>
  </si>
  <si>
    <t>\Mission.Space_Seg.SC.Rx_tel_COM\P\CRM\default</t>
  </si>
  <si>
    <t>\Mission.Space_Seg.SC.Rx_tel_COM\P\CCM\default</t>
  </si>
  <si>
    <t>\Mission.Space_Seg.SC.Rx_tel_COM\P\NVM\default</t>
  </si>
  <si>
    <t>\Mission.Space_Seg.SC.Rx_tel_COM\P\MAM\default</t>
  </si>
  <si>
    <t>\Mission.Space_Seg.SC.Rx_tel_COM\P\RSM\default</t>
  </si>
  <si>
    <t>\Mission.Space_Seg.SC.Rx_tel_COM\P\ISM\default</t>
  </si>
  <si>
    <t>\Mission.Space_Seg.SC.Rx_tel_COM\P\SCM\default</t>
  </si>
  <si>
    <t>\Mission.Space_Seg.SC.Rx_tel_COM\P\ECM\default</t>
  </si>
  <si>
    <t>\Mission.Space_Seg.SC.Rx_tel_COM\P\SAM\default</t>
  </si>
  <si>
    <t>\Mission.Space_Seg.SC.Rx_tel_COM\P\SBM\default</t>
  </si>
  <si>
    <t>\Mission.Space_Seg.SC.Rx_tel_COM\P_duty_cyc\\default</t>
  </si>
  <si>
    <t>\Mission.Space_Seg.SC.Rx_tel_COM\redundancy.scheme\\default</t>
  </si>
  <si>
    <t>\Mission.Space_Seg.SC.Rx_tel_COM\redundancy.type\\default</t>
  </si>
  <si>
    <t>\Mission.Space_Seg.SC.Rx_tel_COM\redundancy.k\\default</t>
  </si>
  <si>
    <t>\Mission.Space_Seg.SC.Rx_tel_COM\redundancy.n\\default</t>
  </si>
  <si>
    <t>\Mission.Space_Seg.SC.Rx_tel_COM\Temp_oper_max\\default</t>
  </si>
  <si>
    <t>\Mission.Space_Seg.SC.Rx_tel_COM\Temp_oper_min\\default</t>
  </si>
  <si>
    <t>\Mission.Space_Seg.SC.Rx_tel_COM\TRL\\default</t>
  </si>
  <si>
    <t>\Mission.Space_Seg.SC.Rx_tel_COM\wid\\default</t>
  </si>
  <si>
    <t>Mission.Space_Seg.SC.SA</t>
  </si>
  <si>
    <t>\Mission.Space_Seg.SC.SA\_name_\\default</t>
  </si>
  <si>
    <t>Solar array</t>
  </si>
  <si>
    <t>SA (Solar array)</t>
  </si>
  <si>
    <t>\Mission.Space_Seg.SC.SA\area\\default</t>
  </si>
  <si>
    <t>\Mission.Space_Seg.SC.SA\assump\\default</t>
  </si>
  <si>
    <t>\Mission.Space_Seg.SC.SA\diam\\default</t>
  </si>
  <si>
    <t>\Mission.Space_Seg.SC.SA\height\\default</t>
  </si>
  <si>
    <t>\Mission.Space_Seg.SC.SA\len\\default</t>
  </si>
  <si>
    <t>\Mission.Space_Seg.SC.SA\m\\default</t>
  </si>
  <si>
    <t>\Mission.Space_Seg.SC.SA\P\LEM\default</t>
  </si>
  <si>
    <t>\Mission.Space_Seg.SC.SA\P\CRM\default</t>
  </si>
  <si>
    <t>\Mission.Space_Seg.SC.SA\P\CCM\default</t>
  </si>
  <si>
    <t>\Mission.Space_Seg.SC.SA\P\NVM\default</t>
  </si>
  <si>
    <t>\Mission.Space_Seg.SC.SA\P\MAM\default</t>
  </si>
  <si>
    <t>\Mission.Space_Seg.SC.SA\P\RSM\default</t>
  </si>
  <si>
    <t>\Mission.Space_Seg.SC.SA\P\ISM\default</t>
  </si>
  <si>
    <t>\Mission.Space_Seg.SC.SA\P\SCM\default</t>
  </si>
  <si>
    <t>\Mission.Space_Seg.SC.SA\P\ECM\default</t>
  </si>
  <si>
    <t>\Mission.Space_Seg.SC.SA\P\SAM\default</t>
  </si>
  <si>
    <t>\Mission.Space_Seg.SC.SA\P\SBM\default</t>
  </si>
  <si>
    <t>\Mission.Space_Seg.SC.SA\redundancy.scheme\\default</t>
  </si>
  <si>
    <t>\Mission.Space_Seg.SC.SA\redundancy.type\\default</t>
  </si>
  <si>
    <t>\Mission.Space_Seg.SC.SA\redundancy.k\\default</t>
  </si>
  <si>
    <t>\Mission.Space_Seg.SC.SA\redundancy.n\\default</t>
  </si>
  <si>
    <t>\Mission.Space_Seg.SC.SA\Temp_oper_max\\default</t>
  </si>
  <si>
    <t>\Mission.Space_Seg.SC.SA\Temp_oper_min\\default</t>
  </si>
  <si>
    <t>\Mission.Space_Seg.SC.SA\TRL\\default</t>
  </si>
  <si>
    <t>\Mission.Space_Seg.SC.SA\wid\\default</t>
  </si>
  <si>
    <t>Mission.Space_Seg.SC.SAF_1</t>
  </si>
  <si>
    <t>\Mission.Space_Seg.SC.SAF_1\_name_\\default</t>
  </si>
  <si>
    <t>Solar_array_folding</t>
  </si>
  <si>
    <t>SAF_1 (Solar_array_folding)</t>
  </si>
  <si>
    <t>\Mission.Space_Seg.SC.SAF_1\assump\\default</t>
  </si>
  <si>
    <t>\Mission.Space_Seg.SC.SAF_1\diam\\default</t>
  </si>
  <si>
    <t>\Mission.Space_Seg.SC.SAF_1\height\\default</t>
  </si>
  <si>
    <t>\Mission.Space_Seg.SC.SAF_1\len\\default</t>
  </si>
  <si>
    <t>\Mission.Space_Seg.SC.SAF_1\m\\default</t>
  </si>
  <si>
    <t>\Mission.Space_Seg.SC.SAF_1\P\LEM\default</t>
  </si>
  <si>
    <t>\Mission.Space_Seg.SC.SAF_1\P\CRM\default</t>
  </si>
  <si>
    <t>\Mission.Space_Seg.SC.SAF_1\P\CCM\default</t>
  </si>
  <si>
    <t>\Mission.Space_Seg.SC.SAF_1\P\NVM\default</t>
  </si>
  <si>
    <t>\Mission.Space_Seg.SC.SAF_1\P\MAM\default</t>
  </si>
  <si>
    <t>\Mission.Space_Seg.SC.SAF_1\P\RSM\default</t>
  </si>
  <si>
    <t>\Mission.Space_Seg.SC.SAF_1\P\ISM\default</t>
  </si>
  <si>
    <t>\Mission.Space_Seg.SC.SAF_1\P\SCM\default</t>
  </si>
  <si>
    <t>\Mission.Space_Seg.SC.SAF_1\P\ECM\default</t>
  </si>
  <si>
    <t>\Mission.Space_Seg.SC.SAF_1\P\SAM\default</t>
  </si>
  <si>
    <t>\Mission.Space_Seg.SC.SAF_1\P\SBM\default</t>
  </si>
  <si>
    <t>\Mission.Space_Seg.SC.SAF_1\redundancy.scheme\\default</t>
  </si>
  <si>
    <t>Active (or Hot)</t>
  </si>
  <si>
    <t>\Mission.Space_Seg.SC.SAF_1\redundancy.type\\default</t>
  </si>
  <si>
    <t>\Mission.Space_Seg.SC.SAF_1\redundancy.k\\default</t>
  </si>
  <si>
    <t>\Mission.Space_Seg.SC.SAF_1\redundancy.n\\default</t>
  </si>
  <si>
    <t>\Mission.Space_Seg.SC.SAF_1\Temp_oper_max\\default</t>
  </si>
  <si>
    <t>\Mission.Space_Seg.SC.SAF_1\Temp_oper_min\\default</t>
  </si>
  <si>
    <t>\Mission.Space_Seg.SC.SAF_1\TRL\\default</t>
  </si>
  <si>
    <t>\Mission.Space_Seg.SC.SAF_1\wid\\default</t>
  </si>
  <si>
    <t>Mission.Space_Seg.SC.SAF_2</t>
  </si>
  <si>
    <t>\Mission.Space_Seg.SC.SAF_2\_name_\\default</t>
  </si>
  <si>
    <t>SAF_2 (Solar_array_folding)</t>
  </si>
  <si>
    <t>\Mission.Space_Seg.SC.SAF_2\assump\\default</t>
  </si>
  <si>
    <t>\Mission.Space_Seg.SC.SAF_2\diam\\default</t>
  </si>
  <si>
    <t>\Mission.Space_Seg.SC.SAF_2\height\\default</t>
  </si>
  <si>
    <t>\Mission.Space_Seg.SC.SAF_2\len\\default</t>
  </si>
  <si>
    <t>\Mission.Space_Seg.SC.SAF_2\m\\default</t>
  </si>
  <si>
    <t>\Mission.Space_Seg.SC.SAF_2\P\LEM\default</t>
  </si>
  <si>
    <t>\Mission.Space_Seg.SC.SAF_2\P\CRM\default</t>
  </si>
  <si>
    <t>\Mission.Space_Seg.SC.SAF_2\P\CCM\default</t>
  </si>
  <si>
    <t>\Mission.Space_Seg.SC.SAF_2\P\NVM\default</t>
  </si>
  <si>
    <t>\Mission.Space_Seg.SC.SAF_2\P\MAM\default</t>
  </si>
  <si>
    <t>\Mission.Space_Seg.SC.SAF_2\P\RSM\default</t>
  </si>
  <si>
    <t>\Mission.Space_Seg.SC.SAF_2\P\ISM\default</t>
  </si>
  <si>
    <t>\Mission.Space_Seg.SC.SAF_2\P\SCM\default</t>
  </si>
  <si>
    <t>\Mission.Space_Seg.SC.SAF_2\P\ECM\default</t>
  </si>
  <si>
    <t>\Mission.Space_Seg.SC.SAF_2\P\SAM\default</t>
  </si>
  <si>
    <t>\Mission.Space_Seg.SC.SAF_2\P\SBM\default</t>
  </si>
  <si>
    <t>\Mission.Space_Seg.SC.SAF_2\redundancy.scheme\\default</t>
  </si>
  <si>
    <t>\Mission.Space_Seg.SC.SAF_2\redundancy.type\\default</t>
  </si>
  <si>
    <t>\Mission.Space_Seg.SC.SAF_2\redundancy.k\\default</t>
  </si>
  <si>
    <t>\Mission.Space_Seg.SC.SAF_2\redundancy.n\\default</t>
  </si>
  <si>
    <t>\Mission.Space_Seg.SC.SAF_2\Temp_oper_max\\default</t>
  </si>
  <si>
    <t>\Mission.Space_Seg.SC.SAF_2\Temp_oper_min\\default</t>
  </si>
  <si>
    <t>\Mission.Space_Seg.SC.SAF_2\TRL\\default</t>
  </si>
  <si>
    <t>\Mission.Space_Seg.SC.SAF_2\wid\\default</t>
  </si>
  <si>
    <t>Mission.Space_Seg.SC.SAF_3</t>
  </si>
  <si>
    <t>\Mission.Space_Seg.SC.SAF_3\_name_\\default</t>
  </si>
  <si>
    <t>SAF_3 (Solar_array_folding)</t>
  </si>
  <si>
    <t>\Mission.Space_Seg.SC.SAF_3\assump\\default</t>
  </si>
  <si>
    <t>\Mission.Space_Seg.SC.SAF_3\diam\\default</t>
  </si>
  <si>
    <t>\Mission.Space_Seg.SC.SAF_3\height\\default</t>
  </si>
  <si>
    <t>\Mission.Space_Seg.SC.SAF_3\len\\default</t>
  </si>
  <si>
    <t>\Mission.Space_Seg.SC.SAF_3\m\\default</t>
  </si>
  <si>
    <t>\Mission.Space_Seg.SC.SAF_3\P\LEM\default</t>
  </si>
  <si>
    <t>\Mission.Space_Seg.SC.SAF_3\P\CRM\default</t>
  </si>
  <si>
    <t>\Mission.Space_Seg.SC.SAF_3\P\CCM\default</t>
  </si>
  <si>
    <t>\Mission.Space_Seg.SC.SAF_3\P\NVM\default</t>
  </si>
  <si>
    <t>\Mission.Space_Seg.SC.SAF_3\P\MAM\default</t>
  </si>
  <si>
    <t>\Mission.Space_Seg.SC.SAF_3\P\RSM\default</t>
  </si>
  <si>
    <t>\Mission.Space_Seg.SC.SAF_3\P\ISM\default</t>
  </si>
  <si>
    <t>\Mission.Space_Seg.SC.SAF_3\P\SCM\default</t>
  </si>
  <si>
    <t>\Mission.Space_Seg.SC.SAF_3\P\ECM\default</t>
  </si>
  <si>
    <t>\Mission.Space_Seg.SC.SAF_3\P\SAM\default</t>
  </si>
  <si>
    <t>\Mission.Space_Seg.SC.SAF_3\P\SBM\default</t>
  </si>
  <si>
    <t>\Mission.Space_Seg.SC.SAF_3\redundancy.scheme\\default</t>
  </si>
  <si>
    <t>\Mission.Space_Seg.SC.SAF_3\redundancy.type\\default</t>
  </si>
  <si>
    <t>\Mission.Space_Seg.SC.SAF_3\redundancy.k\\default</t>
  </si>
  <si>
    <t>\Mission.Space_Seg.SC.SAF_3\redundancy.n\\default</t>
  </si>
  <si>
    <t>\Mission.Space_Seg.SC.SAF_3\Temp_oper_max\\default</t>
  </si>
  <si>
    <t>\Mission.Space_Seg.SC.SAF_3\Temp_oper_min\\default</t>
  </si>
  <si>
    <t>\Mission.Space_Seg.SC.SAF_3\TRL\\default</t>
  </si>
  <si>
    <t>\Mission.Space_Seg.SC.SAF_3\wid\\default</t>
  </si>
  <si>
    <t>Mission.Space_Seg.SC.SHD</t>
  </si>
  <si>
    <t>\Mission.Space_Seg.SC.SHD\_name_\\default</t>
  </si>
  <si>
    <t>Shield</t>
  </si>
  <si>
    <t>SHD (Shield)</t>
  </si>
  <si>
    <t>\Mission.Space_Seg.SC.SHD\assump\\default</t>
  </si>
  <si>
    <t>\Mission.Space_Seg.SC.SHD\diam\\default</t>
  </si>
  <si>
    <t>\Mission.Space_Seg.SC.SHD\len\\default</t>
  </si>
  <si>
    <t>\Mission.Space_Seg.SC.SHD\m\\default</t>
  </si>
  <si>
    <t>\Mission.Space_Seg.SC.SHD\P\LEM\default</t>
  </si>
  <si>
    <t>\Mission.Space_Seg.SC.SHD\P\CRM\default</t>
  </si>
  <si>
    <t>\Mission.Space_Seg.SC.SHD\P\CCM\default</t>
  </si>
  <si>
    <t>\Mission.Space_Seg.SC.SHD\P\NVM\default</t>
  </si>
  <si>
    <t>\Mission.Space_Seg.SC.SHD\P\MAM\default</t>
  </si>
  <si>
    <t>\Mission.Space_Seg.SC.SHD\P\RSM\default</t>
  </si>
  <si>
    <t>\Mission.Space_Seg.SC.SHD\P\ISM\default</t>
  </si>
  <si>
    <t>\Mission.Space_Seg.SC.SHD\P\SCM\default</t>
  </si>
  <si>
    <t>\Mission.Space_Seg.SC.SHD\P\ECM\default</t>
  </si>
  <si>
    <t>\Mission.Space_Seg.SC.SHD\P\SAM\default</t>
  </si>
  <si>
    <t>\Mission.Space_Seg.SC.SHD\P\SBM\default</t>
  </si>
  <si>
    <t>\Mission.Space_Seg.SC.SHD\redundancy.scheme\\default</t>
  </si>
  <si>
    <t>\Mission.Space_Seg.SC.SHD\redundancy.type\\default</t>
  </si>
  <si>
    <t>\Mission.Space_Seg.SC.SHD\redundancy.k\\default</t>
  </si>
  <si>
    <t>\Mission.Space_Seg.SC.SHD\redundancy.n\\default</t>
  </si>
  <si>
    <t>\Mission.Space_Seg.SC.SHD\Temp_oper_max\\default</t>
  </si>
  <si>
    <t>\Mission.Space_Seg.SC.SHD\Temp_oper_min\\default</t>
  </si>
  <si>
    <t>\Mission.Space_Seg.SC.SHD\thickn\\default</t>
  </si>
  <si>
    <t>\Mission.Space_Seg.SC.SHD\TRL\\default</t>
  </si>
  <si>
    <t>Mission.Space_Seg.SC.Skn</t>
  </si>
  <si>
    <t>\Mission.Space_Seg.SC.Skn\_name_\\default</t>
  </si>
  <si>
    <t>Skin</t>
  </si>
  <si>
    <t>Skn (Skin)</t>
  </si>
  <si>
    <t>\Mission.Space_Seg.SC.Skn\diam\\default</t>
  </si>
  <si>
    <t>\Mission.Space_Seg.SC.Skn\len\\default</t>
  </si>
  <si>
    <t>\Mission.Space_Seg.SC.Skn\m\\default</t>
  </si>
  <si>
    <t>\Mission.Space_Seg.SC.Skn\P\LEM\default</t>
  </si>
  <si>
    <t>\Mission.Space_Seg.SC.Skn\P\CRM\default</t>
  </si>
  <si>
    <t>\Mission.Space_Seg.SC.Skn\P\CCM\default</t>
  </si>
  <si>
    <t>\Mission.Space_Seg.SC.Skn\P\NVM\default</t>
  </si>
  <si>
    <t>\Mission.Space_Seg.SC.Skn\P\MAM\default</t>
  </si>
  <si>
    <t>\Mission.Space_Seg.SC.Skn\P\RSM\default</t>
  </si>
  <si>
    <t>\Mission.Space_Seg.SC.Skn\P\ISM\default</t>
  </si>
  <si>
    <t>\Mission.Space_Seg.SC.Skn\P\SCM\default</t>
  </si>
  <si>
    <t>\Mission.Space_Seg.SC.Skn\P\ECM\default</t>
  </si>
  <si>
    <t>\Mission.Space_Seg.SC.Skn\P\SAM\default</t>
  </si>
  <si>
    <t>\Mission.Space_Seg.SC.Skn\P\SBM\default</t>
  </si>
  <si>
    <t>\Mission.Space_Seg.SC.Skn\redundancy.scheme\\default</t>
  </si>
  <si>
    <t>\Mission.Space_Seg.SC.Skn\redundancy.type\\default</t>
  </si>
  <si>
    <t>\Mission.Space_Seg.SC.Skn\redundancy.k\\default</t>
  </si>
  <si>
    <t>\Mission.Space_Seg.SC.Skn\redundancy.n\\default</t>
  </si>
  <si>
    <t>\Mission.Space_Seg.SC.Skn\Temp_oper_max\\default</t>
  </si>
  <si>
    <t>\Mission.Space_Seg.SC.Skn\Temp_oper_min\\default</t>
  </si>
  <si>
    <t>\Mission.Space_Seg.SC.Skn\thickn\\default</t>
  </si>
  <si>
    <t>\Mission.Space_Seg.SC.Skn\TRL\\default</t>
  </si>
  <si>
    <t>Mission.Space_Seg.SC.SS</t>
  </si>
  <si>
    <t>\Mission.Space_Seg.SC.SS\_name_\\default</t>
  </si>
  <si>
    <t>Sun_Sensor</t>
  </si>
  <si>
    <t>SS (Sun_Sensor)</t>
  </si>
  <si>
    <t>\Mission.Space_Seg.SC.SS\diam\\default</t>
  </si>
  <si>
    <t>\Mission.Space_Seg.SC.SS\height\\default</t>
  </si>
  <si>
    <t>\Mission.Space_Seg.SC.SS\len\\default</t>
  </si>
  <si>
    <t>\Mission.Space_Seg.SC.SS\m\\default</t>
  </si>
  <si>
    <t>\Mission.Space_Seg.SC.SS\P\LEM\default</t>
  </si>
  <si>
    <t>\Mission.Space_Seg.SC.SS\P\CRM\default</t>
  </si>
  <si>
    <t>\Mission.Space_Seg.SC.SS\P\CCM\default</t>
  </si>
  <si>
    <t>\Mission.Space_Seg.SC.SS\P\NVM\default</t>
  </si>
  <si>
    <t>\Mission.Space_Seg.SC.SS\P\MAM\default</t>
  </si>
  <si>
    <t>\Mission.Space_Seg.SC.SS\P\RSM\default</t>
  </si>
  <si>
    <t>\Mission.Space_Seg.SC.SS\P\ISM\default</t>
  </si>
  <si>
    <t>\Mission.Space_Seg.SC.SS\P\SCM\default</t>
  </si>
  <si>
    <t>\Mission.Space_Seg.SC.SS\P\ECM\default</t>
  </si>
  <si>
    <t>\Mission.Space_Seg.SC.SS\P\SAM\default</t>
  </si>
  <si>
    <t>\Mission.Space_Seg.SC.SS\P\SBM\default</t>
  </si>
  <si>
    <t>\Mission.Space_Seg.SC.SS\P_duty_cyc\\default</t>
  </si>
  <si>
    <t>\Mission.Space_Seg.SC.SS\redundancy.scheme\\default</t>
  </si>
  <si>
    <t>\Mission.Space_Seg.SC.SS\redundancy.type\\default</t>
  </si>
  <si>
    <t>\Mission.Space_Seg.SC.SS\redundancy.k\\default</t>
  </si>
  <si>
    <t>\Mission.Space_Seg.SC.SS\redundancy.n\\default</t>
  </si>
  <si>
    <t>\Mission.Space_Seg.SC.SS\Temp_oper_max\\default</t>
  </si>
  <si>
    <t>\Mission.Space_Seg.SC.SS\Temp_oper_min\\default</t>
  </si>
  <si>
    <t>\Mission.Space_Seg.SC.SS\TRL\\default</t>
  </si>
  <si>
    <t>\Mission.Space_Seg.SC.SS\wid\\default</t>
  </si>
  <si>
    <t>Mission.Space_Seg.SC.ST</t>
  </si>
  <si>
    <t>\Mission.Space_Seg.SC.ST\_name_\\default</t>
  </si>
  <si>
    <t>Star_Tracker</t>
  </si>
  <si>
    <t>ST (Star_Tracker)</t>
  </si>
  <si>
    <t>\Mission.Space_Seg.SC.ST\diam\\default</t>
  </si>
  <si>
    <t>\Mission.Space_Seg.SC.ST\height\\default</t>
  </si>
  <si>
    <t>\Mission.Space_Seg.SC.ST\len\\default</t>
  </si>
  <si>
    <t>\Mission.Space_Seg.SC.ST\m\\default</t>
  </si>
  <si>
    <t>\Mission.Space_Seg.SC.ST\P\LEM\default</t>
  </si>
  <si>
    <t>\Mission.Space_Seg.SC.ST\P\CRM\default</t>
  </si>
  <si>
    <t>\Mission.Space_Seg.SC.ST\P\CCM\default</t>
  </si>
  <si>
    <t>\Mission.Space_Seg.SC.ST\P\NVM\default</t>
  </si>
  <si>
    <t>\Mission.Space_Seg.SC.ST\P\MAM\default</t>
  </si>
  <si>
    <t>\Mission.Space_Seg.SC.ST\P\RSM\default</t>
  </si>
  <si>
    <t>\Mission.Space_Seg.SC.ST\P\ISM\default</t>
  </si>
  <si>
    <t>\Mission.Space_Seg.SC.ST\P\SCM\default</t>
  </si>
  <si>
    <t>\Mission.Space_Seg.SC.ST\P\ECM\default</t>
  </si>
  <si>
    <t>\Mission.Space_Seg.SC.ST\P\SAM\default</t>
  </si>
  <si>
    <t>\Mission.Space_Seg.SC.ST\P\SBM\default</t>
  </si>
  <si>
    <t>\Mission.Space_Seg.SC.ST\P_duty_cyc\\default</t>
  </si>
  <si>
    <t>\Mission.Space_Seg.SC.ST\redundancy.scheme\\default</t>
  </si>
  <si>
    <t>\Mission.Space_Seg.SC.ST\redundancy.type\\default</t>
  </si>
  <si>
    <t>\Mission.Space_Seg.SC.ST\redundancy.k\\default</t>
  </si>
  <si>
    <t>\Mission.Space_Seg.SC.ST\redundancy.n\\default</t>
  </si>
  <si>
    <t>\Mission.Space_Seg.SC.ST\Temp_oper_max\\default</t>
  </si>
  <si>
    <t>\Mission.Space_Seg.SC.ST\Temp_oper_min\\default</t>
  </si>
  <si>
    <t>\Mission.Space_Seg.SC.ST\TRL\\default</t>
  </si>
  <si>
    <t>\Mission.Space_Seg.SC.ST\wid\\default</t>
  </si>
  <si>
    <t>Mission.Space_Seg.SC.Stg</t>
  </si>
  <si>
    <t>\Mission.Space_Seg.SC.Stg\_name_\\default</t>
  </si>
  <si>
    <t>Stringers</t>
  </si>
  <si>
    <t>Stg (Stringers)</t>
  </si>
  <si>
    <t>\Mission.Space_Seg.SC.Stg\diam\\default</t>
  </si>
  <si>
    <t>\Mission.Space_Seg.SC.Stg\len\\default</t>
  </si>
  <si>
    <t>\Mission.Space_Seg.SC.Stg\m\\default</t>
  </si>
  <si>
    <t>\Mission.Space_Seg.SC.Stg\P\LEM\default</t>
  </si>
  <si>
    <t>\Mission.Space_Seg.SC.Stg\P\CRM\default</t>
  </si>
  <si>
    <t>\Mission.Space_Seg.SC.Stg\P\CCM\default</t>
  </si>
  <si>
    <t>\Mission.Space_Seg.SC.Stg\P\NVM\default</t>
  </si>
  <si>
    <t>\Mission.Space_Seg.SC.Stg\P\MAM\default</t>
  </si>
  <si>
    <t>\Mission.Space_Seg.SC.Stg\P\RSM\default</t>
  </si>
  <si>
    <t>\Mission.Space_Seg.SC.Stg\P\ISM\default</t>
  </si>
  <si>
    <t>\Mission.Space_Seg.SC.Stg\P\SCM\default</t>
  </si>
  <si>
    <t>\Mission.Space_Seg.SC.Stg\P\ECM\default</t>
  </si>
  <si>
    <t>\Mission.Space_Seg.SC.Stg\P\SAM\default</t>
  </si>
  <si>
    <t>\Mission.Space_Seg.SC.Stg\P\SBM\default</t>
  </si>
  <si>
    <t>\Mission.Space_Seg.SC.Stg\redundancy.scheme\\default</t>
  </si>
  <si>
    <t>\Mission.Space_Seg.SC.Stg\redundancy.type\\default</t>
  </si>
  <si>
    <t>\Mission.Space_Seg.SC.Stg\redundancy.k\\default</t>
  </si>
  <si>
    <t>\Mission.Space_Seg.SC.Stg\redundancy.n\\default</t>
  </si>
  <si>
    <t>\Mission.Space_Seg.SC.Stg\Temp_oper_max\\default</t>
  </si>
  <si>
    <t>\Mission.Space_Seg.SC.Stg\Temp_oper_min\\default</t>
  </si>
  <si>
    <t>\Mission.Space_Seg.SC.Stg\thickn\\default</t>
  </si>
  <si>
    <t>\Mission.Space_Seg.SC.Stg\TRL\\default</t>
  </si>
  <si>
    <t>Mission.Space_Seg.SC.STRS</t>
  </si>
  <si>
    <t>\Mission.Space_Seg.SC.STRS\_name_\\default</t>
  </si>
  <si>
    <t>Structures Subsystem</t>
  </si>
  <si>
    <t>STRS (Structures Subsystem)</t>
  </si>
  <si>
    <t>\Mission.Space_Seg.SC.STRS\m\\default</t>
  </si>
  <si>
    <t>\Mission.Space_Seg.SC.STRS\P\LEM\default</t>
  </si>
  <si>
    <t>\Mission.Space_Seg.SC.STRS\P\CRM\default</t>
  </si>
  <si>
    <t>\Mission.Space_Seg.SC.STRS\P\CCM\default</t>
  </si>
  <si>
    <t>\Mission.Space_Seg.SC.STRS\P\NVM\default</t>
  </si>
  <si>
    <t>\Mission.Space_Seg.SC.STRS\P\MAM\default</t>
  </si>
  <si>
    <t>\Mission.Space_Seg.SC.STRS\P\RSM\default</t>
  </si>
  <si>
    <t>\Mission.Space_Seg.SC.STRS\P\ISM\default</t>
  </si>
  <si>
    <t>\Mission.Space_Seg.SC.STRS\P\SCM\default</t>
  </si>
  <si>
    <t>\Mission.Space_Seg.SC.STRS\P\ECM\default</t>
  </si>
  <si>
    <t>\Mission.Space_Seg.SC.STRS\P\SAM\default</t>
  </si>
  <si>
    <t>\Mission.Space_Seg.SC.STRS\P\SBM\default</t>
  </si>
  <si>
    <t>Mission.Space_Seg.SC.TCS</t>
  </si>
  <si>
    <t>\Mission.Space_Seg.SC.TCS\_name_\\default</t>
  </si>
  <si>
    <t>Thermal Control Subsystem</t>
  </si>
  <si>
    <t>TCS (Thermal Control Subsystem)</t>
  </si>
  <si>
    <t>\Mission.Space_Seg.SC.TCS\m\\default</t>
  </si>
  <si>
    <t>\Mission.Space_Seg.SC.TCS\P\LEM\default</t>
  </si>
  <si>
    <t>\Mission.Space_Seg.SC.TCS\P\CRM\default</t>
  </si>
  <si>
    <t>\Mission.Space_Seg.SC.TCS\P\CCM\default</t>
  </si>
  <si>
    <t>\Mission.Space_Seg.SC.TCS\P\NVM\default</t>
  </si>
  <si>
    <t>\Mission.Space_Seg.SC.TCS\P\MAM\default</t>
  </si>
  <si>
    <t>\Mission.Space_Seg.SC.TCS\P\RSM\default</t>
  </si>
  <si>
    <t>\Mission.Space_Seg.SC.TCS\P\ISM\default</t>
  </si>
  <si>
    <t>\Mission.Space_Seg.SC.TCS\P\SCM\default</t>
  </si>
  <si>
    <t>\Mission.Space_Seg.SC.TCS\P\ECM\default</t>
  </si>
  <si>
    <t>\Mission.Space_Seg.SC.TCS\P\SAM\default</t>
  </si>
  <si>
    <t>\Mission.Space_Seg.SC.TCS\P\SBM\default</t>
  </si>
  <si>
    <t>Mission.Space_Seg.SC.TL_1</t>
  </si>
  <si>
    <t>\Mission.Space_Seg.SC.TL_1\_name_\\default</t>
  </si>
  <si>
    <t>Thermal_louvers</t>
  </si>
  <si>
    <t>TL_1 (Thermal_louvers)</t>
  </si>
  <si>
    <t>\Mission.Space_Seg.SC.TL_1\assump\\default</t>
  </si>
  <si>
    <t>\Mission.Space_Seg.SC.TL_1\diam\\default</t>
  </si>
  <si>
    <t>\Mission.Space_Seg.SC.TL_1\height\\default</t>
  </si>
  <si>
    <t>\Mission.Space_Seg.SC.TL_1\len\\default</t>
  </si>
  <si>
    <t>\Mission.Space_Seg.SC.TL_1\m\\default</t>
  </si>
  <si>
    <t>\Mission.Space_Seg.SC.TL_1\P\LEM\default</t>
  </si>
  <si>
    <t>\Mission.Space_Seg.SC.TL_1\P\CRM\default</t>
  </si>
  <si>
    <t>\Mission.Space_Seg.SC.TL_1\P\CCM\default</t>
  </si>
  <si>
    <t>\Mission.Space_Seg.SC.TL_1\P\NVM\default</t>
  </si>
  <si>
    <t>\Mission.Space_Seg.SC.TL_1\P\MAM\default</t>
  </si>
  <si>
    <t>\Mission.Space_Seg.SC.TL_1\P\RSM\default</t>
  </si>
  <si>
    <t>\Mission.Space_Seg.SC.TL_1\P\ISM\default</t>
  </si>
  <si>
    <t>\Mission.Space_Seg.SC.TL_1\P\SCM\default</t>
  </si>
  <si>
    <t>\Mission.Space_Seg.SC.TL_1\P\ECM\default</t>
  </si>
  <si>
    <t>\Mission.Space_Seg.SC.TL_1\P\SAM\default</t>
  </si>
  <si>
    <t>\Mission.Space_Seg.SC.TL_1\P\SBM\default</t>
  </si>
  <si>
    <t>\Mission.Space_Seg.SC.TL_1\redundancy.scheme\\default</t>
  </si>
  <si>
    <t>\Mission.Space_Seg.SC.TL_1\redundancy.type\\default</t>
  </si>
  <si>
    <t>\Mission.Space_Seg.SC.TL_1\redundancy.k\\default</t>
  </si>
  <si>
    <t>\Mission.Space_Seg.SC.TL_1\redundancy.n\\default</t>
  </si>
  <si>
    <t>\Mission.Space_Seg.SC.TL_1\Temp_oper_max\\default</t>
  </si>
  <si>
    <t>\Mission.Space_Seg.SC.TL_1\Temp_oper_min\\default</t>
  </si>
  <si>
    <t>\Mission.Space_Seg.SC.TL_1\TRL\\default</t>
  </si>
  <si>
    <t>\Mission.Space_Seg.SC.TL_1\wid\\default</t>
  </si>
  <si>
    <t>Mission.Space_Seg.SC.TL_2</t>
  </si>
  <si>
    <t>\Mission.Space_Seg.SC.TL_2\_name_\\default</t>
  </si>
  <si>
    <t>TL_2 (Thermal_louvers)</t>
  </si>
  <si>
    <t>\Mission.Space_Seg.SC.TL_2\assump\\default</t>
  </si>
  <si>
    <t>\Mission.Space_Seg.SC.TL_2\diam\\default</t>
  </si>
  <si>
    <t>\Mission.Space_Seg.SC.TL_2\height\\default</t>
  </si>
  <si>
    <t>\Mission.Space_Seg.SC.TL_2\len\\default</t>
  </si>
  <si>
    <t>\Mission.Space_Seg.SC.TL_2\m\\default</t>
  </si>
  <si>
    <t>\Mission.Space_Seg.SC.TL_2\P\LEM\default</t>
  </si>
  <si>
    <t>\Mission.Space_Seg.SC.TL_2\P\CRM\default</t>
  </si>
  <si>
    <t>\Mission.Space_Seg.SC.TL_2\P\CCM\default</t>
  </si>
  <si>
    <t>\Mission.Space_Seg.SC.TL_2\P\NVM\default</t>
  </si>
  <si>
    <t>\Mission.Space_Seg.SC.TL_2\P\MAM\default</t>
  </si>
  <si>
    <t>\Mission.Space_Seg.SC.TL_2\P\RSM\default</t>
  </si>
  <si>
    <t>\Mission.Space_Seg.SC.TL_2\P\ISM\default</t>
  </si>
  <si>
    <t>\Mission.Space_Seg.SC.TL_2\P\SCM\default</t>
  </si>
  <si>
    <t>\Mission.Space_Seg.SC.TL_2\P\ECM\default</t>
  </si>
  <si>
    <t>\Mission.Space_Seg.SC.TL_2\P\SAM\default</t>
  </si>
  <si>
    <t>\Mission.Space_Seg.SC.TL_2\P\SBM\default</t>
  </si>
  <si>
    <t>\Mission.Space_Seg.SC.TL_2\redundancy.scheme\\default</t>
  </si>
  <si>
    <t>\Mission.Space_Seg.SC.TL_2\redundancy.type\\default</t>
  </si>
  <si>
    <t>\Mission.Space_Seg.SC.TL_2\redundancy.k\\default</t>
  </si>
  <si>
    <t>\Mission.Space_Seg.SC.TL_2\redundancy.n\\default</t>
  </si>
  <si>
    <t>\Mission.Space_Seg.SC.TL_2\Temp_oper_max\\default</t>
  </si>
  <si>
    <t>\Mission.Space_Seg.SC.TL_2\Temp_oper_min\\default</t>
  </si>
  <si>
    <t>\Mission.Space_Seg.SC.TL_2\TRL\\default</t>
  </si>
  <si>
    <t>\Mission.Space_Seg.SC.TL_2\wid\\default</t>
  </si>
  <si>
    <t>Mission.Space_Seg.SC.TL_3</t>
  </si>
  <si>
    <t>\Mission.Space_Seg.SC.TL_3\_name_\\default</t>
  </si>
  <si>
    <t>TL_3 (Thermal_louvers)</t>
  </si>
  <si>
    <t>\Mission.Space_Seg.SC.TL_3\assump\\default</t>
  </si>
  <si>
    <t>\Mission.Space_Seg.SC.TL_3\diam\\default</t>
  </si>
  <si>
    <t>\Mission.Space_Seg.SC.TL_3\height\\default</t>
  </si>
  <si>
    <t>\Mission.Space_Seg.SC.TL_3\len\\default</t>
  </si>
  <si>
    <t>\Mission.Space_Seg.SC.TL_3\m\\default</t>
  </si>
  <si>
    <t>\Mission.Space_Seg.SC.TL_3\P\LEM\default</t>
  </si>
  <si>
    <t>\Mission.Space_Seg.SC.TL_3\P\CRM\default</t>
  </si>
  <si>
    <t>\Mission.Space_Seg.SC.TL_3\P\CCM\default</t>
  </si>
  <si>
    <t>\Mission.Space_Seg.SC.TL_3\P\NVM\default</t>
  </si>
  <si>
    <t>\Mission.Space_Seg.SC.TL_3\P\MAM\default</t>
  </si>
  <si>
    <t>\Mission.Space_Seg.SC.TL_3\P\RSM\default</t>
  </si>
  <si>
    <t>\Mission.Space_Seg.SC.TL_3\P\ISM\default</t>
  </si>
  <si>
    <t>\Mission.Space_Seg.SC.TL_3\P\SCM\default</t>
  </si>
  <si>
    <t>\Mission.Space_Seg.SC.TL_3\P\ECM\default</t>
  </si>
  <si>
    <t>\Mission.Space_Seg.SC.TL_3\P\SAM\default</t>
  </si>
  <si>
    <t>\Mission.Space_Seg.SC.TL_3\P\SBM\default</t>
  </si>
  <si>
    <t>\Mission.Space_Seg.SC.TL_3\redundancy.scheme\\default</t>
  </si>
  <si>
    <t>\Mission.Space_Seg.SC.TL_3\redundancy.type\\default</t>
  </si>
  <si>
    <t>\Mission.Space_Seg.SC.TL_3\redundancy.k\\default</t>
  </si>
  <si>
    <t>\Mission.Space_Seg.SC.TL_3\redundancy.n\\default</t>
  </si>
  <si>
    <t>\Mission.Space_Seg.SC.TL_3\Temp_oper_max\\default</t>
  </si>
  <si>
    <t>\Mission.Space_Seg.SC.TL_3\Temp_oper_min\\default</t>
  </si>
  <si>
    <t>\Mission.Space_Seg.SC.TL_3\TRL\\default</t>
  </si>
  <si>
    <t>\Mission.Space_Seg.SC.TL_3\wid\\default</t>
  </si>
  <si>
    <t>Mission.Space_Seg.SC.TSUP</t>
  </si>
  <si>
    <t>\Mission.Space_Seg.SC.TSUP\_name_\\default</t>
  </si>
  <si>
    <t>Tanks Supports</t>
  </si>
  <si>
    <t>TSUP (Tanks Supports)</t>
  </si>
  <si>
    <t>\Mission.Space_Seg.SC.TSUP\diam\\default</t>
  </si>
  <si>
    <t>\Mission.Space_Seg.SC.TSUP\len\\default</t>
  </si>
  <si>
    <t>\Mission.Space_Seg.SC.TSUP\m\\default</t>
  </si>
  <si>
    <t>\Mission.Space_Seg.SC.TSUP\P\LEM\default</t>
  </si>
  <si>
    <t>\Mission.Space_Seg.SC.TSUP\P\CRM\default</t>
  </si>
  <si>
    <t>\Mission.Space_Seg.SC.TSUP\P\CCM\default</t>
  </si>
  <si>
    <t>\Mission.Space_Seg.SC.TSUP\P\NVM\default</t>
  </si>
  <si>
    <t>\Mission.Space_Seg.SC.TSUP\P\MAM\default</t>
  </si>
  <si>
    <t>\Mission.Space_Seg.SC.TSUP\P\RSM\default</t>
  </si>
  <si>
    <t>\Mission.Space_Seg.SC.TSUP\P\ISM\default</t>
  </si>
  <si>
    <t>\Mission.Space_Seg.SC.TSUP\P\SCM\default</t>
  </si>
  <si>
    <t>\Mission.Space_Seg.SC.TSUP\P\ECM\default</t>
  </si>
  <si>
    <t>\Mission.Space_Seg.SC.TSUP\P\SAM\default</t>
  </si>
  <si>
    <t>\Mission.Space_Seg.SC.TSUP\P\SBM\default</t>
  </si>
  <si>
    <t>\Mission.Space_Seg.SC.TSUP\redundancy.scheme\\default</t>
  </si>
  <si>
    <t>\Mission.Space_Seg.SC.TSUP\redundancy.type\\default</t>
  </si>
  <si>
    <t>\Mission.Space_Seg.SC.TSUP\redundancy.k\\default</t>
  </si>
  <si>
    <t>\Mission.Space_Seg.SC.TSUP\redundancy.n\\default</t>
  </si>
  <si>
    <t>\Mission.Space_Seg.SC.TSUP\Temp_oper_max\\default</t>
  </si>
  <si>
    <t>\Mission.Space_Seg.SC.TSUP\Temp_oper_min\\default</t>
  </si>
  <si>
    <t>\Mission.Space_Seg.SC.TSUP\thickn\\default</t>
  </si>
  <si>
    <t>\Mission.Space_Seg.SC.TSUP\TRL\\default</t>
  </si>
  <si>
    <t>Mission.Space_Seg.SC.TWTA_COM</t>
  </si>
  <si>
    <t>\Mission.Space_Seg.SC.TWTA_COM\_name_\\default</t>
  </si>
  <si>
    <t>Traveling-wave tube amplifier</t>
  </si>
  <si>
    <t>TWTA_COM (Traveling-wave tube amplifier)</t>
  </si>
  <si>
    <t>\Mission.Space_Seg.SC.TWTA_COM\diam\\default</t>
  </si>
  <si>
    <t>\Mission.Space_Seg.SC.TWTA_COM\height\\default</t>
  </si>
  <si>
    <t>\Mission.Space_Seg.SC.TWTA_COM\len\\default</t>
  </si>
  <si>
    <t>\Mission.Space_Seg.SC.TWTA_COM\m\\default</t>
  </si>
  <si>
    <t>\Mission.Space_Seg.SC.TWTA_COM\P\LEM\default</t>
  </si>
  <si>
    <t>\Mission.Space_Seg.SC.TWTA_COM\P\CRM\default</t>
  </si>
  <si>
    <t>\Mission.Space_Seg.SC.TWTA_COM\P\CCM\default</t>
  </si>
  <si>
    <t>\Mission.Space_Seg.SC.TWTA_COM\P\NVM\default</t>
  </si>
  <si>
    <t>\Mission.Space_Seg.SC.TWTA_COM\P\MAM\default</t>
  </si>
  <si>
    <t>\Mission.Space_Seg.SC.TWTA_COM\P\RSM\default</t>
  </si>
  <si>
    <t>\Mission.Space_Seg.SC.TWTA_COM\P\ISM\default</t>
  </si>
  <si>
    <t>\Mission.Space_Seg.SC.TWTA_COM\P\SCM\default</t>
  </si>
  <si>
    <t>\Mission.Space_Seg.SC.TWTA_COM\P\ECM\default</t>
  </si>
  <si>
    <t>\Mission.Space_Seg.SC.TWTA_COM\P\SAM\default</t>
  </si>
  <si>
    <t>\Mission.Space_Seg.SC.TWTA_COM\P\SBM\default</t>
  </si>
  <si>
    <t>\Mission.Space_Seg.SC.TWTA_COM\P_duty_cyc\\default</t>
  </si>
  <si>
    <t>\Mission.Space_Seg.SC.TWTA_COM\redundancy.scheme\\default</t>
  </si>
  <si>
    <t>\Mission.Space_Seg.SC.TWTA_COM\redundancy.type\\default</t>
  </si>
  <si>
    <t>\Mission.Space_Seg.SC.TWTA_COM\redundancy.k\\default</t>
  </si>
  <si>
    <t>\Mission.Space_Seg.SC.TWTA_COM\redundancy.n\\default</t>
  </si>
  <si>
    <t>\Mission.Space_Seg.SC.TWTA_COM\Temp_oper_max\\default</t>
  </si>
  <si>
    <t>\Mission.Space_Seg.SC.TWTA_COM\Temp_oper_min\\default</t>
  </si>
  <si>
    <t>\Mission.Space_Seg.SC.TWTA_COM\TRL\\default</t>
  </si>
  <si>
    <t>\Mission.Space_Seg.SC.TWTA_COM\wid\\default</t>
  </si>
  <si>
    <t>Mission.Space_Seg.SC.WC</t>
  </si>
  <si>
    <t>\Mission.Space_Seg.SC.WC\_name_\\default</t>
  </si>
  <si>
    <t>White_coating</t>
  </si>
  <si>
    <t>WC (White_coating)</t>
  </si>
  <si>
    <t>\Mission.Space_Seg.SC.WC\assump\\default</t>
  </si>
  <si>
    <t>\Mission.Space_Seg.SC.WC\diam\\default</t>
  </si>
  <si>
    <t>\Mission.Space_Seg.SC.WC\height\\default</t>
  </si>
  <si>
    <t>\Mission.Space_Seg.SC.WC\len\\default</t>
  </si>
  <si>
    <t>\Mission.Space_Seg.SC.WC\m\\default</t>
  </si>
  <si>
    <t>\Mission.Space_Seg.SC.WC\P\LEM\default</t>
  </si>
  <si>
    <t>\Mission.Space_Seg.SC.WC\P\CRM\default</t>
  </si>
  <si>
    <t>\Mission.Space_Seg.SC.WC\P\CCM\default</t>
  </si>
  <si>
    <t>\Mission.Space_Seg.SC.WC\P\NVM\default</t>
  </si>
  <si>
    <t>\Mission.Space_Seg.SC.WC\P\MAM\default</t>
  </si>
  <si>
    <t>\Mission.Space_Seg.SC.WC\P\RSM\default</t>
  </si>
  <si>
    <t>\Mission.Space_Seg.SC.WC\P\ISM\default</t>
  </si>
  <si>
    <t>\Mission.Space_Seg.SC.WC\P\SCM\default</t>
  </si>
  <si>
    <t>\Mission.Space_Seg.SC.WC\P\ECM\default</t>
  </si>
  <si>
    <t>\Mission.Space_Seg.SC.WC\P\SAM\default</t>
  </si>
  <si>
    <t>\Mission.Space_Seg.SC.WC\P\SBM\default</t>
  </si>
  <si>
    <t>\Mission.Space_Seg.SC.WC\redundancy.scheme\\default</t>
  </si>
  <si>
    <t>\Mission.Space_Seg.SC.WC\redundancy.type\\default</t>
  </si>
  <si>
    <t>\Mission.Space_Seg.SC.WC\redundancy.k\\default</t>
  </si>
  <si>
    <t>\Mission.Space_Seg.SC.WC\redundancy.n\\default</t>
  </si>
  <si>
    <t>\Mission.Space_Seg.SC.WC\Temp_oper_max\\default</t>
  </si>
  <si>
    <t>\Mission.Space_Seg.SC.WC\Temp_oper_min\\default</t>
  </si>
  <si>
    <t>\Mission.Space_Seg.SC.WC\TRL\\default</t>
  </si>
  <si>
    <t>\Mission.Space_Seg.SC.WC\wid\\default</t>
  </si>
  <si>
    <t>Mission.Space_Seg.SC.XTR_COM</t>
  </si>
  <si>
    <t>\Mission.Space_Seg.SC.XTR_COM\_name_\\default</t>
  </si>
  <si>
    <t>Low data rate transmitter</t>
  </si>
  <si>
    <t>XTR_COM (Low data rate transmitter)</t>
  </si>
  <si>
    <t>\Mission.Space_Seg.SC.XTR_COM\diam\\default</t>
  </si>
  <si>
    <t>\Mission.Space_Seg.SC.XTR_COM\height\\default</t>
  </si>
  <si>
    <t>\Mission.Space_Seg.SC.XTR_COM\len\\default</t>
  </si>
  <si>
    <t>\Mission.Space_Seg.SC.XTR_COM\m\\default</t>
  </si>
  <si>
    <t>\Mission.Space_Seg.SC.XTR_COM\P\LEM\default</t>
  </si>
  <si>
    <t>\Mission.Space_Seg.SC.XTR_COM\P\CRM\default</t>
  </si>
  <si>
    <t>\Mission.Space_Seg.SC.XTR_COM\P\CCM\default</t>
  </si>
  <si>
    <t>\Mission.Space_Seg.SC.XTR_COM\P\NVM\default</t>
  </si>
  <si>
    <t>\Mission.Space_Seg.SC.XTR_COM\P\MAM\default</t>
  </si>
  <si>
    <t>\Mission.Space_Seg.SC.XTR_COM\P\RSM\default</t>
  </si>
  <si>
    <t>\Mission.Space_Seg.SC.XTR_COM\P\ISM\default</t>
  </si>
  <si>
    <t>\Mission.Space_Seg.SC.XTR_COM\P\SCM\default</t>
  </si>
  <si>
    <t>\Mission.Space_Seg.SC.XTR_COM\P\ECM\default</t>
  </si>
  <si>
    <t>\Mission.Space_Seg.SC.XTR_COM\P\SAM\default</t>
  </si>
  <si>
    <t>\Mission.Space_Seg.SC.XTR_COM\P\SBM\default</t>
  </si>
  <si>
    <t>\Mission.Space_Seg.SC.XTR_COM\P_duty_cyc\\default</t>
  </si>
  <si>
    <t>\Mission.Space_Seg.SC.XTR_COM\redundancy.scheme\\default</t>
  </si>
  <si>
    <t>\Mission.Space_Seg.SC.XTR_COM\redundancy.type\\default</t>
  </si>
  <si>
    <t>\Mission.Space_Seg.SC.XTR_COM\redundancy.k\\default</t>
  </si>
  <si>
    <t>\Mission.Space_Seg.SC.XTR_COM\redundancy.n\\default</t>
  </si>
  <si>
    <t>\Mission.Space_Seg.SC.XTR_COM\Temp_oper_max\\default</t>
  </si>
  <si>
    <t>\Mission.Space_Seg.SC.XTR_COM\Temp_oper_min\\default</t>
  </si>
  <si>
    <t>\Mission.Space_Seg.SC.XTR_COM\TRL\\default</t>
  </si>
  <si>
    <t>\Mission.Space_Seg.SC.XTR_COM\wid\\default</t>
  </si>
  <si>
    <t>(blank)</t>
  </si>
  <si>
    <t>2019-11-21 18:11:37</t>
  </si>
  <si>
    <t>LEM Total</t>
  </si>
  <si>
    <t>CRM Total</t>
  </si>
  <si>
    <t>CCM Total</t>
  </si>
  <si>
    <t>NVM Total</t>
  </si>
  <si>
    <t>MAM Total</t>
  </si>
  <si>
    <t>RSM Total</t>
  </si>
  <si>
    <t>ISM Total</t>
  </si>
  <si>
    <t>SCM Total</t>
  </si>
  <si>
    <t>ECM Total</t>
  </si>
  <si>
    <t>SAM Total</t>
  </si>
  <si>
    <t>SBM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</si>
</sst>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000E+00"/>
    <numFmt numFmtId="165" formatCode="0.0"/>
    <numFmt numFmtId="166" formatCode="0.000"/>
    <numFmt numFmtId="167" formatCode="0.0%"/>
    <numFmt numFmtId="168" formatCode="0.000E+00"/>
    <numFmt numFmtId="169" formatCode="0.0000"/>
    <numFmt numFmtId="170" formatCode="m/d/yyyy;@"/>
    <numFmt numFmtId="171" formatCode="#,##0.000"/>
  </numFmts>
  <fonts count="64">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Times New Roman"/>
      <family val="1"/>
    </font>
    <font>
      <b/>
      <sz val="11"/>
      <color indexed="63"/>
      <name val="Calibri"/>
      <family val="2"/>
    </font>
    <font>
      <b/>
      <sz val="18"/>
      <color indexed="56"/>
      <name val="Cambria"/>
      <family val="2"/>
    </font>
    <font>
      <b/>
      <sz val="11"/>
      <color indexed="8"/>
      <name val="Calibri"/>
      <family val="2"/>
    </font>
    <font>
      <sz val="11"/>
      <color indexed="10"/>
      <name val="Calibri"/>
      <family val="2"/>
    </font>
    <font>
      <b/>
      <sz val="10"/>
      <name val="Times New Roman"/>
      <family val="1"/>
    </font>
    <font>
      <i/>
      <sz val="10"/>
      <name val="Times New Roman"/>
      <family val="1"/>
    </font>
    <font>
      <b/>
      <sz val="14"/>
      <name val="Times New Roman"/>
      <family val="1"/>
    </font>
    <font>
      <b/>
      <i/>
      <sz val="11"/>
      <name val="Times New Roman"/>
      <family val="1"/>
    </font>
    <font>
      <sz val="8"/>
      <color indexed="81"/>
      <name val="Times New Roman"/>
      <family val="1"/>
    </font>
    <font>
      <sz val="8"/>
      <color indexed="81"/>
      <name val="Tahoma"/>
      <family val="2"/>
    </font>
    <font>
      <b/>
      <sz val="11"/>
      <name val="Times New Roman"/>
      <family val="1"/>
    </font>
    <font>
      <sz val="16"/>
      <name val="Times New Roman"/>
      <family val="1"/>
    </font>
    <font>
      <sz val="10"/>
      <color rgb="FF538DD5"/>
      <name val="Times New Roman"/>
      <family val="1"/>
    </font>
    <font>
      <b/>
      <i/>
      <sz val="10"/>
      <name val="Times New Roman"/>
      <family val="1"/>
    </font>
    <font>
      <b/>
      <sz val="10"/>
      <name val="Segoe UI"/>
      <family val="2"/>
    </font>
    <font>
      <sz val="10"/>
      <name val="Segoe UI"/>
      <family val="2"/>
    </font>
    <font>
      <i/>
      <sz val="10"/>
      <name val="Segoe UI"/>
      <family val="2"/>
    </font>
    <font>
      <i/>
      <sz val="9"/>
      <name val="Segoe UI"/>
      <family val="2"/>
    </font>
    <font>
      <sz val="10"/>
      <name val="Arial"/>
      <family val="2"/>
    </font>
    <font>
      <sz val="10"/>
      <name val="Geneva"/>
    </font>
    <font>
      <b/>
      <sz val="10"/>
      <name val="Geneva"/>
    </font>
    <font>
      <b/>
      <sz val="9"/>
      <name val="Geneva"/>
    </font>
    <font>
      <b/>
      <i/>
      <sz val="10"/>
      <name val="Geneva"/>
    </font>
    <font>
      <b/>
      <sz val="9"/>
      <name val="Georgia"/>
      <family val="1"/>
    </font>
    <font>
      <b/>
      <vertAlign val="subscript"/>
      <sz val="9"/>
      <name val="Geneva"/>
    </font>
    <font>
      <vertAlign val="superscript"/>
      <sz val="10"/>
      <name val="Geneva"/>
    </font>
    <font>
      <sz val="8"/>
      <name val="Segoe UI"/>
      <family val="2"/>
    </font>
    <font>
      <b/>
      <sz val="8"/>
      <name val="Segoe UI"/>
      <family val="2"/>
    </font>
    <font>
      <b/>
      <i/>
      <sz val="8"/>
      <name val="Segoe UI"/>
      <family val="2"/>
    </font>
    <font>
      <b/>
      <sz val="9"/>
      <color indexed="81"/>
      <name val="Tahoma"/>
      <family val="2"/>
    </font>
    <font>
      <sz val="9"/>
      <color indexed="81"/>
      <name val="Tahoma"/>
      <family val="2"/>
    </font>
    <font>
      <sz val="10"/>
      <color rgb="FF000000"/>
      <name val="Times New Roman"/>
      <family val="1"/>
    </font>
    <font>
      <b/>
      <sz val="10"/>
      <color rgb="FF538DD5"/>
      <name val="Arial"/>
      <family val="2"/>
    </font>
    <font>
      <b/>
      <sz val="11"/>
      <color theme="1"/>
      <name val="Calibri"/>
      <family val="2"/>
      <scheme val="minor"/>
    </font>
    <font>
      <sz val="10"/>
      <color theme="1"/>
      <name val="Georgia"/>
      <family val="1"/>
    </font>
    <font>
      <sz val="12"/>
      <color theme="1"/>
      <name val="Georgia"/>
      <family val="1"/>
    </font>
    <font>
      <b/>
      <sz val="12"/>
      <color theme="1"/>
      <name val="Georgia"/>
      <family val="1"/>
    </font>
    <font>
      <sz val="11"/>
      <color indexed="8"/>
      <name val="Georgia"/>
      <family val="2"/>
    </font>
    <font>
      <sz val="11"/>
      <color indexed="9"/>
      <name val="Georgia"/>
      <family val="2"/>
    </font>
    <font>
      <sz val="11"/>
      <color rgb="FF000000"/>
      <name val="Georgia"/>
      <family val="2"/>
    </font>
    <font>
      <b/>
      <sz val="18"/>
      <color theme="1"/>
      <name val="Calibri"/>
      <family val="2"/>
      <scheme val="minor"/>
    </font>
    <font>
      <i/>
      <sz val="11"/>
      <color theme="1"/>
      <name val="Calibri"/>
      <family val="2"/>
      <scheme val="minor"/>
    </font>
    <font>
      <b/>
      <i/>
      <sz val="11"/>
      <color theme="4" tint="-0.499984740745262"/>
      <name val="Calibri"/>
      <family val="2"/>
      <scheme val="minor"/>
    </font>
    <font>
      <b/>
      <sz val="22"/>
      <name val="Segoe UI"/>
      <family val="2"/>
    </font>
    <font>
      <sz val="10"/>
      <color theme="3" tint="0.39997558519241921"/>
      <name val="Times New Roman"/>
      <family val="1"/>
    </font>
  </fonts>
  <fills count="5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22"/>
        <bgColor indexed="64"/>
      </patternFill>
    </fill>
    <fill>
      <patternFill patternType="solid">
        <fgColor theme="3" tint="0.39997558519241921"/>
        <bgColor indexed="64"/>
      </patternFill>
    </fill>
    <fill>
      <patternFill patternType="solid">
        <fgColor theme="0"/>
        <bgColor indexed="64"/>
      </patternFill>
    </fill>
    <fill>
      <patternFill patternType="solid">
        <fgColor theme="9" tint="0.79998168889431442"/>
        <bgColor indexed="64"/>
      </patternFill>
    </fill>
    <fill>
      <gradientFill degree="270">
        <stop position="0">
          <color theme="4" tint="0.80001220740379042"/>
        </stop>
        <stop position="1">
          <color theme="4"/>
        </stop>
      </gradientFill>
    </fill>
    <fill>
      <patternFill patternType="solid">
        <fgColor theme="4" tint="0.79998168889431442"/>
        <bgColor indexed="64"/>
      </patternFill>
    </fill>
    <fill>
      <patternFill patternType="solid">
        <fgColor theme="5" tint="0.79998168889431442"/>
        <bgColor indexed="64"/>
      </patternFill>
    </fill>
    <fill>
      <gradientFill degree="270">
        <stop position="0">
          <color theme="5" tint="0.80001220740379042"/>
        </stop>
        <stop position="1">
          <color theme="5" tint="-0.25098422193060094"/>
        </stop>
      </gradientFill>
    </fill>
    <fill>
      <patternFill patternType="solid">
        <fgColor theme="8" tint="0.79998168889431442"/>
        <bgColor indexed="64"/>
      </patternFill>
    </fill>
    <fill>
      <gradientFill degree="270">
        <stop position="0">
          <color theme="8" tint="0.80001220740379042"/>
        </stop>
        <stop position="1">
          <color theme="8" tint="-0.25098422193060094"/>
        </stop>
      </gradientFill>
    </fill>
    <fill>
      <patternFill patternType="solid">
        <fgColor theme="4"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FFFF66"/>
        <bgColor indexed="64"/>
      </patternFill>
    </fill>
    <fill>
      <patternFill patternType="solid">
        <fgColor rgb="FFFFFFCC"/>
        <bgColor indexed="64"/>
      </patternFill>
    </fill>
    <fill>
      <patternFill patternType="solid">
        <fgColor rgb="FF00B0F0"/>
        <bgColor indexed="64"/>
      </patternFill>
    </fill>
    <fill>
      <patternFill patternType="solid">
        <fgColor rgb="FFFFFF99"/>
        <bgColor indexed="64"/>
      </patternFill>
    </fill>
    <fill>
      <patternFill patternType="solid">
        <fgColor rgb="FFDCE6F1"/>
        <bgColor indexed="64"/>
      </patternFill>
    </fill>
    <fill>
      <patternFill patternType="solid">
        <fgColor rgb="FF538DD5"/>
        <bgColor indexed="64"/>
      </patternFill>
    </fill>
    <fill>
      <patternFill patternType="solid">
        <fgColor rgb="FF95B3D7"/>
        <bgColor indexed="64"/>
      </patternFill>
    </fill>
    <fill>
      <patternFill patternType="solid">
        <fgColor rgb="FFDA9694"/>
        <bgColor indexed="64"/>
      </patternFill>
    </fill>
    <fill>
      <patternFill patternType="solid">
        <fgColor rgb="FFF2DCDB"/>
        <bgColor indexed="64"/>
      </patternFill>
    </fill>
    <fill>
      <patternFill patternType="solid">
        <fgColor rgb="FFFABF8F"/>
        <bgColor indexed="64"/>
      </patternFill>
    </fill>
    <fill>
      <patternFill patternType="solid">
        <fgColor rgb="FFFDE9D9"/>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indexed="62"/>
        <bgColor indexed="64"/>
      </patternFill>
    </fill>
    <fill>
      <patternFill patternType="solid">
        <fgColor rgb="FF92D05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249977111117893"/>
        <bgColor indexed="64"/>
      </patternFill>
    </fill>
  </fills>
  <borders count="13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ck">
        <color theme="4" tint="-0.249977111117893"/>
      </left>
      <right/>
      <top style="thick">
        <color theme="4" tint="-0.249977111117893"/>
      </top>
      <bottom/>
      <diagonal/>
    </border>
    <border>
      <left/>
      <right/>
      <top style="thick">
        <color theme="4" tint="-0.249977111117893"/>
      </top>
      <bottom/>
      <diagonal/>
    </border>
    <border>
      <left/>
      <right style="thick">
        <color theme="4" tint="-0.249977111117893"/>
      </right>
      <top style="thick">
        <color theme="4" tint="-0.249977111117893"/>
      </top>
      <bottom/>
      <diagonal/>
    </border>
    <border>
      <left style="thick">
        <color theme="4" tint="-0.249977111117893"/>
      </left>
      <right/>
      <top/>
      <bottom/>
      <diagonal/>
    </border>
    <border>
      <left/>
      <right style="thick">
        <color theme="4" tint="-0.249977111117893"/>
      </right>
      <top/>
      <bottom/>
      <diagonal/>
    </border>
    <border>
      <left style="thick">
        <color theme="4" tint="-0.249977111117893"/>
      </left>
      <right/>
      <top/>
      <bottom style="thick">
        <color theme="4" tint="-0.249977111117893"/>
      </bottom>
      <diagonal/>
    </border>
    <border>
      <left/>
      <right/>
      <top/>
      <bottom style="thick">
        <color theme="4" tint="-0.249977111117893"/>
      </bottom>
      <diagonal/>
    </border>
    <border>
      <left/>
      <right style="thick">
        <color theme="4" tint="-0.249977111117893"/>
      </right>
      <top/>
      <bottom style="thick">
        <color theme="4" tint="-0.249977111117893"/>
      </bottom>
      <diagonal/>
    </border>
    <border>
      <left/>
      <right style="thin">
        <color theme="4" tint="-0.249977111117893"/>
      </right>
      <top/>
      <bottom style="thick">
        <color theme="4" tint="-0.249977111117893"/>
      </bottom>
      <diagonal/>
    </border>
    <border>
      <left/>
      <right style="thin">
        <color theme="4" tint="-0.249977111117893"/>
      </right>
      <top/>
      <bottom/>
      <diagonal/>
    </border>
    <border>
      <left style="thick">
        <color theme="5" tint="-0.249977111117893"/>
      </left>
      <right/>
      <top style="thick">
        <color theme="5" tint="-0.249977111117893"/>
      </top>
      <bottom/>
      <diagonal/>
    </border>
    <border>
      <left/>
      <right/>
      <top style="thick">
        <color theme="5" tint="-0.249977111117893"/>
      </top>
      <bottom/>
      <diagonal/>
    </border>
    <border>
      <left/>
      <right style="thick">
        <color theme="5" tint="-0.249977111117893"/>
      </right>
      <top style="thick">
        <color theme="5" tint="-0.249977111117893"/>
      </top>
      <bottom/>
      <diagonal/>
    </border>
    <border>
      <left style="thick">
        <color theme="5" tint="-0.249977111117893"/>
      </left>
      <right/>
      <top/>
      <bottom/>
      <diagonal/>
    </border>
    <border>
      <left/>
      <right style="thick">
        <color theme="5" tint="-0.249977111117893"/>
      </right>
      <top/>
      <bottom/>
      <diagonal/>
    </border>
    <border>
      <left style="thick">
        <color theme="5" tint="-0.249977111117893"/>
      </left>
      <right/>
      <top/>
      <bottom style="thick">
        <color theme="5" tint="-0.249977111117893"/>
      </bottom>
      <diagonal/>
    </border>
    <border>
      <left/>
      <right/>
      <top/>
      <bottom style="thick">
        <color theme="5" tint="-0.249977111117893"/>
      </bottom>
      <diagonal/>
    </border>
    <border>
      <left/>
      <right style="thick">
        <color theme="5" tint="-0.249977111117893"/>
      </right>
      <top/>
      <bottom style="thick">
        <color theme="5" tint="-0.249977111117893"/>
      </bottom>
      <diagonal/>
    </border>
    <border>
      <left style="thick">
        <color theme="8" tint="-0.249977111117893"/>
      </left>
      <right/>
      <top style="thick">
        <color theme="8" tint="-0.249977111117893"/>
      </top>
      <bottom/>
      <diagonal/>
    </border>
    <border>
      <left/>
      <right/>
      <top style="thick">
        <color theme="8" tint="-0.249977111117893"/>
      </top>
      <bottom/>
      <diagonal/>
    </border>
    <border>
      <left/>
      <right style="thick">
        <color theme="8" tint="-0.249977111117893"/>
      </right>
      <top style="thick">
        <color theme="8" tint="-0.249977111117893"/>
      </top>
      <bottom/>
      <diagonal/>
    </border>
    <border>
      <left style="thick">
        <color theme="8" tint="-0.249977111117893"/>
      </left>
      <right/>
      <top/>
      <bottom/>
      <diagonal/>
    </border>
    <border>
      <left/>
      <right style="thick">
        <color theme="8" tint="-0.249977111117893"/>
      </right>
      <top/>
      <bottom/>
      <diagonal/>
    </border>
    <border>
      <left style="thick">
        <color theme="8" tint="-0.249977111117893"/>
      </left>
      <right/>
      <top/>
      <bottom style="thick">
        <color theme="8" tint="-0.249977111117893"/>
      </bottom>
      <diagonal/>
    </border>
    <border>
      <left/>
      <right/>
      <top/>
      <bottom style="thick">
        <color theme="8" tint="-0.249977111117893"/>
      </bottom>
      <diagonal/>
    </border>
    <border>
      <left/>
      <right style="thick">
        <color theme="8" tint="-0.249977111117893"/>
      </right>
      <top/>
      <bottom style="thick">
        <color theme="8" tint="-0.249977111117893"/>
      </bottom>
      <diagonal/>
    </border>
    <border>
      <left style="thick">
        <color theme="8" tint="-0.249977111117893"/>
      </left>
      <right style="thick">
        <color theme="4" tint="-0.249977111117893"/>
      </right>
      <top/>
      <bottom/>
      <diagonal/>
    </border>
    <border>
      <left style="thin">
        <color theme="4" tint="-0.249977111117893"/>
      </left>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ck">
        <color theme="4" tint="-0.499984740745262"/>
      </bottom>
      <diagonal/>
    </border>
    <border>
      <left style="thick">
        <color theme="5" tint="-0.499984740745262"/>
      </left>
      <right/>
      <top style="thick">
        <color theme="5" tint="-0.499984740745262"/>
      </top>
      <bottom/>
      <diagonal/>
    </border>
    <border>
      <left/>
      <right/>
      <top style="thick">
        <color theme="5" tint="-0.499984740745262"/>
      </top>
      <bottom/>
      <diagonal/>
    </border>
    <border>
      <left/>
      <right style="thick">
        <color theme="5" tint="-0.499984740745262"/>
      </right>
      <top style="thick">
        <color theme="5" tint="-0.499984740745262"/>
      </top>
      <bottom/>
      <diagonal/>
    </border>
    <border>
      <left style="thick">
        <color theme="5" tint="-0.499984740745262"/>
      </left>
      <right/>
      <top/>
      <bottom/>
      <diagonal/>
    </border>
    <border>
      <left/>
      <right style="thick">
        <color theme="5" tint="-0.499984740745262"/>
      </right>
      <top/>
      <bottom/>
      <diagonal/>
    </border>
    <border>
      <left style="thick">
        <color theme="5" tint="-0.499984740745262"/>
      </left>
      <right/>
      <top/>
      <bottom style="thick">
        <color theme="5" tint="-0.499984740745262"/>
      </bottom>
      <diagonal/>
    </border>
    <border>
      <left/>
      <right/>
      <top/>
      <bottom style="thick">
        <color theme="5" tint="-0.499984740745262"/>
      </bottom>
      <diagonal/>
    </border>
    <border>
      <left/>
      <right style="thick">
        <color theme="5" tint="-0.499984740745262"/>
      </right>
      <top/>
      <bottom style="thick">
        <color theme="5" tint="-0.499984740745262"/>
      </bottom>
      <diagonal/>
    </border>
    <border>
      <left style="thick">
        <color rgb="FF996600"/>
      </left>
      <right/>
      <top style="thick">
        <color rgb="FF996600"/>
      </top>
      <bottom style="thick">
        <color rgb="FF996600"/>
      </bottom>
      <diagonal/>
    </border>
    <border>
      <left/>
      <right/>
      <top style="thick">
        <color rgb="FF996600"/>
      </top>
      <bottom style="thick">
        <color rgb="FF996600"/>
      </bottom>
      <diagonal/>
    </border>
    <border>
      <left/>
      <right style="thick">
        <color rgb="FF996600"/>
      </right>
      <top style="thick">
        <color rgb="FF996600"/>
      </top>
      <bottom style="thick">
        <color rgb="FF996600"/>
      </bottom>
      <diagonal/>
    </border>
    <border>
      <left style="thick">
        <color rgb="FF996600"/>
      </left>
      <right/>
      <top/>
      <bottom/>
      <diagonal/>
    </border>
    <border>
      <left/>
      <right style="thick">
        <color rgb="FF996600"/>
      </right>
      <top/>
      <bottom/>
      <diagonal/>
    </border>
    <border>
      <left style="thick">
        <color rgb="FF996600"/>
      </left>
      <right/>
      <top/>
      <bottom style="thick">
        <color rgb="FF996600"/>
      </bottom>
      <diagonal/>
    </border>
    <border>
      <left/>
      <right/>
      <top/>
      <bottom style="thick">
        <color rgb="FF996600"/>
      </bottom>
      <diagonal/>
    </border>
    <border>
      <left/>
      <right style="thick">
        <color rgb="FF996600"/>
      </right>
      <top/>
      <bottom style="thick">
        <color rgb="FF996600"/>
      </bottom>
      <diagonal/>
    </border>
    <border>
      <left style="thick">
        <color rgb="FF996600"/>
      </left>
      <right/>
      <top style="thick">
        <color rgb="FF996600"/>
      </top>
      <bottom/>
      <diagonal/>
    </border>
    <border>
      <left/>
      <right/>
      <top style="thick">
        <color rgb="FF996600"/>
      </top>
      <bottom/>
      <diagonal/>
    </border>
    <border>
      <left/>
      <right style="thick">
        <color rgb="FF996600"/>
      </right>
      <top style="thick">
        <color rgb="FF996600"/>
      </top>
      <bottom/>
      <diagonal/>
    </border>
    <border>
      <left style="thick">
        <color theme="4" tint="-0.499984740745262"/>
      </left>
      <right/>
      <top style="thick">
        <color theme="4" tint="-0.499984740745262"/>
      </top>
      <bottom/>
      <diagonal/>
    </border>
    <border>
      <left/>
      <right/>
      <top style="thick">
        <color theme="4" tint="-0.499984740745262"/>
      </top>
      <bottom/>
      <diagonal/>
    </border>
    <border>
      <left/>
      <right style="thick">
        <color theme="4" tint="-0.499984740745262"/>
      </right>
      <top style="thick">
        <color theme="4" tint="-0.499984740745262"/>
      </top>
      <bottom/>
      <diagonal/>
    </border>
    <border>
      <left style="thick">
        <color theme="4" tint="-0.499984740745262"/>
      </left>
      <right/>
      <top/>
      <bottom/>
      <diagonal/>
    </border>
    <border>
      <left/>
      <right style="thick">
        <color theme="4" tint="-0.499984740745262"/>
      </right>
      <top/>
      <bottom/>
      <diagonal/>
    </border>
    <border>
      <left style="thick">
        <color theme="4" tint="-0.499984740745262"/>
      </left>
      <right/>
      <top/>
      <bottom style="thick">
        <color theme="4" tint="-0.499984740745262"/>
      </bottom>
      <diagonal/>
    </border>
    <border>
      <left/>
      <right style="thick">
        <color theme="4" tint="-0.499984740745262"/>
      </right>
      <top/>
      <bottom style="thick">
        <color theme="4" tint="-0.499984740745262"/>
      </bottom>
      <diagonal/>
    </border>
    <border>
      <left style="thick">
        <color theme="3" tint="-0.499984740745262"/>
      </left>
      <right/>
      <top style="thick">
        <color theme="3" tint="-0.499984740745262"/>
      </top>
      <bottom/>
      <diagonal/>
    </border>
    <border>
      <left/>
      <right/>
      <top style="thick">
        <color theme="3" tint="-0.499984740745262"/>
      </top>
      <bottom/>
      <diagonal/>
    </border>
    <border>
      <left/>
      <right style="thick">
        <color theme="3" tint="-0.499984740745262"/>
      </right>
      <top style="thick">
        <color theme="3" tint="-0.499984740745262"/>
      </top>
      <bottom/>
      <diagonal/>
    </border>
    <border>
      <left style="thick">
        <color theme="3" tint="-0.499984740745262"/>
      </left>
      <right/>
      <top/>
      <bottom/>
      <diagonal/>
    </border>
    <border>
      <left/>
      <right style="thick">
        <color theme="3" tint="-0.499984740745262"/>
      </right>
      <top/>
      <bottom/>
      <diagonal/>
    </border>
    <border>
      <left style="thick">
        <color theme="3" tint="-0.499984740745262"/>
      </left>
      <right/>
      <top/>
      <bottom style="thick">
        <color theme="3" tint="-0.499984740745262"/>
      </bottom>
      <diagonal/>
    </border>
    <border>
      <left/>
      <right/>
      <top/>
      <bottom style="thick">
        <color theme="3" tint="-0.499984740745262"/>
      </bottom>
      <diagonal/>
    </border>
    <border>
      <left/>
      <right style="thick">
        <color theme="3" tint="-0.499984740745262"/>
      </right>
      <top/>
      <bottom style="thick">
        <color theme="3" tint="-0.499984740745262"/>
      </bottom>
      <diagonal/>
    </border>
    <border>
      <left style="thick">
        <color theme="9" tint="-0.499984740745262"/>
      </left>
      <right/>
      <top style="thick">
        <color theme="9" tint="-0.499984740745262"/>
      </top>
      <bottom/>
      <diagonal/>
    </border>
    <border>
      <left/>
      <right/>
      <top style="thick">
        <color theme="9" tint="-0.499984740745262"/>
      </top>
      <bottom/>
      <diagonal/>
    </border>
    <border>
      <left/>
      <right style="thick">
        <color theme="9" tint="-0.499984740745262"/>
      </right>
      <top style="thick">
        <color theme="9" tint="-0.499984740745262"/>
      </top>
      <bottom/>
      <diagonal/>
    </border>
    <border>
      <left style="thick">
        <color theme="9" tint="-0.499984740745262"/>
      </left>
      <right/>
      <top/>
      <bottom/>
      <diagonal/>
    </border>
    <border>
      <left/>
      <right style="thick">
        <color theme="9" tint="-0.499984740745262"/>
      </right>
      <top/>
      <bottom/>
      <diagonal/>
    </border>
    <border>
      <left style="thick">
        <color theme="9" tint="-0.499984740745262"/>
      </left>
      <right/>
      <top/>
      <bottom style="thick">
        <color theme="9" tint="-0.499984740745262"/>
      </bottom>
      <diagonal/>
    </border>
    <border>
      <left/>
      <right/>
      <top/>
      <bottom style="thick">
        <color theme="9" tint="-0.499984740745262"/>
      </bottom>
      <diagonal/>
    </border>
    <border>
      <left/>
      <right style="thick">
        <color theme="9" tint="-0.499984740745262"/>
      </right>
      <top/>
      <bottom style="thick">
        <color theme="9"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right/>
      <top/>
      <bottom style="thick">
        <color auto="1"/>
      </bottom>
      <diagonal/>
    </border>
    <border>
      <left/>
      <right style="thick">
        <color auto="1"/>
      </right>
      <top/>
      <bottom style="thick">
        <color auto="1"/>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s>
  <cellStyleXfs count="133">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1" applyNumberFormat="0" applyAlignment="0" applyProtection="0"/>
    <xf numFmtId="0" fontId="9" fillId="21" borderId="2" applyNumberFormat="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6" applyNumberFormat="0" applyFill="0" applyAlignment="0" applyProtection="0"/>
    <xf numFmtId="0" fontId="17" fillId="22" borderId="0" applyNumberFormat="0" applyBorder="0" applyAlignment="0" applyProtection="0"/>
    <xf numFmtId="0" fontId="18" fillId="23" borderId="7" applyNumberFormat="0" applyFont="0" applyAlignment="0" applyProtection="0"/>
    <xf numFmtId="0" fontId="19" fillId="20" borderId="8" applyNumberFormat="0" applyAlignment="0" applyProtection="0"/>
    <xf numFmtId="9" fontId="4" fillId="0" borderId="0" applyFont="0" applyFill="0" applyBorder="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5" fillId="7" borderId="1" applyNumberFormat="0" applyAlignment="0" applyProtection="0"/>
    <xf numFmtId="0" fontId="19" fillId="20" borderId="8" applyNumberFormat="0" applyAlignment="0" applyProtection="0"/>
    <xf numFmtId="0" fontId="8" fillId="20" borderId="1" applyNumberFormat="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21" fillId="0" borderId="9" applyNumberFormat="0" applyFill="0" applyAlignment="0" applyProtection="0"/>
    <xf numFmtId="0" fontId="9" fillId="21" borderId="2" applyNumberFormat="0" applyAlignment="0" applyProtection="0"/>
    <xf numFmtId="0" fontId="20" fillId="0" borderId="0" applyNumberFormat="0" applyFill="0" applyBorder="0" applyAlignment="0" applyProtection="0"/>
    <xf numFmtId="0" fontId="17" fillId="22" borderId="0" applyNumberFormat="0" applyBorder="0" applyAlignment="0" applyProtection="0"/>
    <xf numFmtId="0" fontId="7" fillId="3" borderId="0" applyNumberFormat="0" applyBorder="0" applyAlignment="0" applyProtection="0"/>
    <xf numFmtId="0" fontId="10" fillId="0" borderId="0" applyNumberFormat="0" applyFill="0" applyBorder="0" applyAlignment="0" applyProtection="0"/>
    <xf numFmtId="0" fontId="18" fillId="23" borderId="7" applyNumberFormat="0" applyFont="0" applyAlignment="0" applyProtection="0"/>
    <xf numFmtId="0" fontId="16" fillId="0" borderId="6" applyNumberFormat="0" applyFill="0" applyAlignment="0" applyProtection="0"/>
    <xf numFmtId="0" fontId="22" fillId="0" borderId="0" applyNumberFormat="0" applyFill="0" applyBorder="0" applyAlignment="0" applyProtection="0"/>
    <xf numFmtId="0" fontId="11" fillId="4" borderId="0" applyNumberFormat="0" applyBorder="0" applyAlignment="0" applyProtection="0"/>
    <xf numFmtId="0" fontId="37" fillId="0" borderId="0"/>
    <xf numFmtId="0" fontId="3" fillId="0" borderId="0"/>
    <xf numFmtId="0" fontId="56" fillId="0" borderId="0" applyProtection="0"/>
    <xf numFmtId="0" fontId="56" fillId="0" borderId="0" applyProtection="0"/>
    <xf numFmtId="0" fontId="58" fillId="0" borderId="0" applyProtection="0"/>
    <xf numFmtId="0" fontId="18" fillId="0" borderId="0"/>
    <xf numFmtId="0" fontId="2" fillId="0" borderId="0"/>
    <xf numFmtId="0" fontId="21" fillId="0" borderId="9" applyNumberFormat="0" applyFill="0" applyAlignment="0" applyProtection="0"/>
    <xf numFmtId="0" fontId="15" fillId="7" borderId="1" applyNumberFormat="0" applyAlignment="0" applyProtection="0"/>
    <xf numFmtId="0" fontId="19" fillId="20" borderId="8" applyNumberFormat="0" applyAlignment="0" applyProtection="0"/>
    <xf numFmtId="0" fontId="22" fillId="0" borderId="0" applyNumberFormat="0" applyFill="0" applyBorder="0" applyAlignment="0" applyProtection="0"/>
    <xf numFmtId="0" fontId="7" fillId="3" borderId="0" applyNumberFormat="0" applyBorder="0" applyAlignment="0" applyProtection="0"/>
    <xf numFmtId="0" fontId="11" fillId="4" borderId="0" applyNumberFormat="0" applyBorder="0" applyAlignment="0" applyProtection="0"/>
    <xf numFmtId="0" fontId="20" fillId="0" borderId="0" applyNumberFormat="0" applyFill="0" applyBorder="0" applyAlignment="0" applyProtection="0"/>
    <xf numFmtId="0" fontId="10" fillId="0" borderId="0" applyNumberFormat="0" applyFill="0" applyBorder="0" applyAlignment="0" applyProtection="0"/>
    <xf numFmtId="0" fontId="16" fillId="0" borderId="6" applyNumberFormat="0" applyFill="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8" fillId="23" borderId="7" applyNumberFormat="0" applyFont="0" applyAlignment="0" applyProtection="0"/>
    <xf numFmtId="0" fontId="17" fillId="22" borderId="0" applyNumberFormat="0" applyBorder="0" applyAlignment="0" applyProtection="0"/>
    <xf numFmtId="0" fontId="9" fillId="21" borderId="2" applyNumberFormat="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5" fillId="0" borderId="0"/>
    <xf numFmtId="0" fontId="1" fillId="0" borderId="0"/>
  </cellStyleXfs>
  <cellXfs count="566">
    <xf numFmtId="0" fontId="0" fillId="0" borderId="0" xfId="0"/>
    <xf numFmtId="0" fontId="18" fillId="26" borderId="0" xfId="0" applyFont="1" applyFill="1" applyBorder="1"/>
    <xf numFmtId="0" fontId="18" fillId="26" borderId="0" xfId="0" applyFont="1" applyFill="1"/>
    <xf numFmtId="0" fontId="23" fillId="26" borderId="0" xfId="0" applyFont="1" applyFill="1"/>
    <xf numFmtId="0" fontId="18" fillId="26" borderId="0" xfId="0" applyFont="1" applyFill="1" applyProtection="1"/>
    <xf numFmtId="0" fontId="23" fillId="26" borderId="0" xfId="0" applyFont="1" applyFill="1" applyAlignment="1" applyProtection="1">
      <alignment horizontal="center"/>
    </xf>
    <xf numFmtId="0" fontId="25" fillId="27" borderId="0" xfId="0" applyFont="1" applyFill="1" applyAlignment="1" applyProtection="1">
      <alignment horizontal="centerContinuous"/>
    </xf>
    <xf numFmtId="0" fontId="18" fillId="27" borderId="0" xfId="0" applyFont="1" applyFill="1" applyAlignment="1" applyProtection="1">
      <alignment horizontal="centerContinuous"/>
    </xf>
    <xf numFmtId="0" fontId="23" fillId="27" borderId="0" xfId="0" applyFont="1" applyFill="1" applyAlignment="1" applyProtection="1">
      <alignment horizontal="centerContinuous"/>
    </xf>
    <xf numFmtId="0" fontId="18" fillId="27" borderId="0" xfId="0" applyFont="1" applyFill="1" applyAlignment="1" applyProtection="1">
      <alignment horizontal="left"/>
    </xf>
    <xf numFmtId="0" fontId="23" fillId="27" borderId="0" xfId="0" applyFont="1" applyFill="1" applyAlignment="1" applyProtection="1">
      <alignment horizontal="center"/>
    </xf>
    <xf numFmtId="0" fontId="18" fillId="27" borderId="0" xfId="0" applyFont="1" applyFill="1" applyProtection="1"/>
    <xf numFmtId="0" fontId="25" fillId="27" borderId="0" xfId="0" applyFont="1" applyFill="1" applyAlignment="1">
      <alignment horizontal="centerContinuous"/>
    </xf>
    <xf numFmtId="0" fontId="23" fillId="27" borderId="0" xfId="0" applyFont="1" applyFill="1" applyAlignment="1">
      <alignment horizontal="centerContinuous"/>
    </xf>
    <xf numFmtId="0" fontId="18" fillId="27" borderId="0" xfId="0" applyFont="1" applyFill="1" applyAlignment="1">
      <alignment horizontal="centerContinuous"/>
    </xf>
    <xf numFmtId="0" fontId="18" fillId="27" borderId="0" xfId="0" applyFont="1" applyFill="1"/>
    <xf numFmtId="165" fontId="23" fillId="30" borderId="0" xfId="0" applyNumberFormat="1" applyFont="1" applyFill="1" applyBorder="1" applyProtection="1"/>
    <xf numFmtId="0" fontId="23" fillId="30" borderId="0" xfId="0" applyFont="1" applyFill="1" applyAlignment="1" applyProtection="1">
      <alignment horizontal="center"/>
    </xf>
    <xf numFmtId="165" fontId="23" fillId="31" borderId="0" xfId="0" applyNumberFormat="1" applyFont="1" applyFill="1" applyBorder="1" applyAlignment="1" applyProtection="1">
      <alignment horizontal="center"/>
    </xf>
    <xf numFmtId="0" fontId="23" fillId="31" borderId="24" xfId="0" applyFont="1" applyFill="1" applyBorder="1" applyProtection="1"/>
    <xf numFmtId="165" fontId="23" fillId="31" borderId="25" xfId="0" applyNumberFormat="1" applyFont="1" applyFill="1" applyBorder="1" applyAlignment="1" applyProtection="1">
      <alignment horizontal="center"/>
    </xf>
    <xf numFmtId="0" fontId="23" fillId="31" borderId="28" xfId="0" applyFont="1" applyFill="1" applyBorder="1" applyAlignment="1" applyProtection="1">
      <alignment horizontal="center"/>
    </xf>
    <xf numFmtId="0" fontId="23" fillId="33" borderId="33" xfId="0" applyFont="1" applyFill="1" applyBorder="1" applyAlignment="1" applyProtection="1">
      <alignment horizontal="center"/>
    </xf>
    <xf numFmtId="165" fontId="23" fillId="33" borderId="0" xfId="0" applyNumberFormat="1" applyFont="1" applyFill="1" applyBorder="1" applyProtection="1"/>
    <xf numFmtId="166" fontId="23" fillId="33" borderId="0" xfId="0" applyNumberFormat="1" applyFont="1" applyFill="1" applyBorder="1" applyProtection="1"/>
    <xf numFmtId="0" fontId="23" fillId="33" borderId="0" xfId="0" applyNumberFormat="1" applyFont="1" applyFill="1" applyBorder="1" applyProtection="1"/>
    <xf numFmtId="2" fontId="23" fillId="33" borderId="0" xfId="0" applyNumberFormat="1" applyFont="1" applyFill="1" applyBorder="1" applyProtection="1"/>
    <xf numFmtId="0" fontId="23" fillId="33" borderId="36" xfId="0" applyFont="1" applyFill="1" applyBorder="1" applyAlignment="1" applyProtection="1">
      <alignment horizontal="center"/>
    </xf>
    <xf numFmtId="167" fontId="23" fillId="30" borderId="0" xfId="57" applyNumberFormat="1" applyFont="1" applyFill="1" applyProtection="1"/>
    <xf numFmtId="165" fontId="23" fillId="30" borderId="0" xfId="0" applyNumberFormat="1" applyFont="1" applyFill="1" applyProtection="1"/>
    <xf numFmtId="0" fontId="23" fillId="30" borderId="15" xfId="0" applyFont="1" applyFill="1" applyBorder="1" applyAlignment="1" applyProtection="1">
      <alignment horizontal="center"/>
    </xf>
    <xf numFmtId="167" fontId="23" fillId="30" borderId="0" xfId="57" applyNumberFormat="1" applyFont="1" applyFill="1" applyBorder="1" applyProtection="1"/>
    <xf numFmtId="10" fontId="23" fillId="30" borderId="0" xfId="57" applyNumberFormat="1" applyFont="1" applyFill="1" applyBorder="1" applyProtection="1"/>
    <xf numFmtId="2" fontId="23" fillId="30" borderId="0" xfId="0" applyNumberFormat="1" applyFont="1" applyFill="1" applyBorder="1" applyProtection="1"/>
    <xf numFmtId="1" fontId="23" fillId="30" borderId="0" xfId="0" applyNumberFormat="1" applyFont="1" applyFill="1" applyProtection="1"/>
    <xf numFmtId="0" fontId="23" fillId="30" borderId="17" xfId="0" applyFont="1" applyFill="1" applyBorder="1" applyAlignment="1" applyProtection="1">
      <alignment horizontal="center"/>
    </xf>
    <xf numFmtId="0" fontId="0" fillId="26" borderId="0" xfId="0" applyFont="1" applyFill="1" applyProtection="1"/>
    <xf numFmtId="0" fontId="23" fillId="27" borderId="0" xfId="0" applyFont="1" applyFill="1"/>
    <xf numFmtId="0" fontId="26" fillId="27" borderId="0" xfId="0" applyFont="1" applyFill="1" applyAlignment="1">
      <alignment horizontal="center"/>
    </xf>
    <xf numFmtId="0" fontId="18" fillId="30" borderId="14" xfId="0" applyFont="1" applyFill="1" applyBorder="1"/>
    <xf numFmtId="0" fontId="23" fillId="30" borderId="0" xfId="0" applyFont="1" applyFill="1" applyBorder="1"/>
    <xf numFmtId="0" fontId="18" fillId="30" borderId="0" xfId="0" applyFont="1" applyFill="1" applyBorder="1"/>
    <xf numFmtId="0" fontId="18" fillId="30" borderId="15" xfId="0" applyFont="1" applyFill="1" applyBorder="1"/>
    <xf numFmtId="0" fontId="23" fillId="30" borderId="0" xfId="0" applyFont="1" applyFill="1" applyBorder="1" applyAlignment="1">
      <alignment horizontal="center"/>
    </xf>
    <xf numFmtId="165" fontId="23" fillId="30" borderId="0" xfId="0" applyNumberFormat="1" applyFont="1" applyFill="1" applyBorder="1"/>
    <xf numFmtId="2" fontId="23" fillId="30" borderId="0" xfId="0" applyNumberFormat="1" applyFont="1" applyFill="1" applyBorder="1"/>
    <xf numFmtId="2" fontId="23" fillId="30" borderId="0" xfId="57" applyNumberFormat="1" applyFont="1" applyFill="1" applyBorder="1"/>
    <xf numFmtId="0" fontId="18" fillId="30" borderId="17" xfId="0" applyFont="1" applyFill="1" applyBorder="1"/>
    <xf numFmtId="0" fontId="18" fillId="30" borderId="18" xfId="0" applyFont="1" applyFill="1" applyBorder="1"/>
    <xf numFmtId="0" fontId="23" fillId="30" borderId="20" xfId="0" applyFont="1" applyFill="1" applyBorder="1" applyAlignment="1">
      <alignment horizontal="center" vertical="center"/>
    </xf>
    <xf numFmtId="0" fontId="18" fillId="30" borderId="20" xfId="0" applyFont="1" applyFill="1" applyBorder="1"/>
    <xf numFmtId="165" fontId="23" fillId="30" borderId="20" xfId="0" applyNumberFormat="1" applyFont="1" applyFill="1" applyBorder="1" applyProtection="1"/>
    <xf numFmtId="165" fontId="23" fillId="30" borderId="20" xfId="0" applyNumberFormat="1" applyFont="1" applyFill="1" applyBorder="1"/>
    <xf numFmtId="0" fontId="18" fillId="30" borderId="19" xfId="0" applyFont="1" applyFill="1" applyBorder="1"/>
    <xf numFmtId="0" fontId="0" fillId="30" borderId="20" xfId="0" applyFill="1" applyBorder="1" applyAlignment="1">
      <alignment vertical="center"/>
    </xf>
    <xf numFmtId="0" fontId="23" fillId="30" borderId="20" xfId="0" applyFont="1" applyFill="1" applyBorder="1" applyAlignment="1">
      <alignment horizontal="center" vertical="center" wrapText="1"/>
    </xf>
    <xf numFmtId="0" fontId="0" fillId="27" borderId="17" xfId="0" applyFill="1" applyBorder="1" applyAlignment="1"/>
    <xf numFmtId="0" fontId="18" fillId="30" borderId="38" xfId="0" applyFont="1" applyFill="1" applyBorder="1"/>
    <xf numFmtId="0" fontId="23" fillId="30" borderId="0" xfId="0" applyFont="1" applyFill="1" applyAlignment="1">
      <alignment horizontal="right"/>
    </xf>
    <xf numFmtId="0" fontId="23" fillId="31" borderId="0" xfId="0" applyFont="1" applyFill="1" applyBorder="1" applyAlignment="1" applyProtection="1">
      <alignment vertical="center"/>
    </xf>
    <xf numFmtId="0" fontId="23" fillId="31" borderId="25" xfId="0" applyFont="1" applyFill="1" applyBorder="1" applyAlignment="1" applyProtection="1">
      <alignment vertical="center"/>
    </xf>
    <xf numFmtId="2" fontId="23" fillId="28" borderId="0" xfId="0" applyNumberFormat="1" applyFont="1" applyFill="1" applyBorder="1" applyProtection="1"/>
    <xf numFmtId="0" fontId="23" fillId="28" borderId="33" xfId="0" applyFont="1" applyFill="1" applyBorder="1" applyAlignment="1" applyProtection="1">
      <alignment horizontal="center"/>
    </xf>
    <xf numFmtId="0" fontId="23" fillId="28" borderId="15" xfId="0" applyFont="1" applyFill="1" applyBorder="1" applyAlignment="1" applyProtection="1">
      <alignment horizontal="center"/>
    </xf>
    <xf numFmtId="165" fontId="23" fillId="28" borderId="0" xfId="0" applyNumberFormat="1" applyFont="1" applyFill="1" applyBorder="1" applyAlignment="1" applyProtection="1">
      <alignment horizontal="center"/>
    </xf>
    <xf numFmtId="165" fontId="23" fillId="28" borderId="25" xfId="0" applyNumberFormat="1" applyFont="1" applyFill="1" applyBorder="1" applyAlignment="1" applyProtection="1">
      <alignment horizontal="center"/>
    </xf>
    <xf numFmtId="0" fontId="0" fillId="28" borderId="24" xfId="0" applyFont="1" applyFill="1" applyBorder="1" applyProtection="1"/>
    <xf numFmtId="0" fontId="0" fillId="28" borderId="0" xfId="0" applyFont="1" applyFill="1" applyBorder="1" applyProtection="1"/>
    <xf numFmtId="0" fontId="0" fillId="28" borderId="32" xfId="0" applyFont="1" applyFill="1" applyBorder="1" applyProtection="1"/>
    <xf numFmtId="2" fontId="0" fillId="28" borderId="0" xfId="0" applyNumberFormat="1" applyFont="1" applyFill="1" applyBorder="1" applyProtection="1"/>
    <xf numFmtId="0" fontId="0" fillId="27" borderId="0" xfId="0" applyFont="1" applyFill="1" applyProtection="1"/>
    <xf numFmtId="0" fontId="0" fillId="33" borderId="32" xfId="0" applyFont="1" applyFill="1" applyBorder="1" applyProtection="1"/>
    <xf numFmtId="0" fontId="0" fillId="33" borderId="0" xfId="0" applyFont="1" applyFill="1" applyBorder="1" applyProtection="1"/>
    <xf numFmtId="0" fontId="0" fillId="30" borderId="14" xfId="0" applyFont="1" applyFill="1" applyBorder="1" applyProtection="1"/>
    <xf numFmtId="0" fontId="0" fillId="30" borderId="0" xfId="0" applyFont="1" applyFill="1" applyBorder="1" applyProtection="1"/>
    <xf numFmtId="0" fontId="0" fillId="30" borderId="0" xfId="0" applyFont="1" applyFill="1" applyProtection="1"/>
    <xf numFmtId="0" fontId="0" fillId="30" borderId="0" xfId="0" applyFont="1" applyFill="1" applyProtection="1">
      <protection locked="0"/>
    </xf>
    <xf numFmtId="0" fontId="0" fillId="27" borderId="37" xfId="0" applyFont="1" applyFill="1" applyBorder="1" applyProtection="1"/>
    <xf numFmtId="0" fontId="0" fillId="33" borderId="34" xfId="0" applyFont="1" applyFill="1" applyBorder="1" applyProtection="1"/>
    <xf numFmtId="0" fontId="0" fillId="33" borderId="35" xfId="0" applyFont="1" applyFill="1" applyBorder="1" applyProtection="1"/>
    <xf numFmtId="0" fontId="0" fillId="31" borderId="24" xfId="0" applyFont="1" applyFill="1" applyBorder="1" applyProtection="1"/>
    <xf numFmtId="0" fontId="0" fillId="31" borderId="0" xfId="0" applyFont="1" applyFill="1" applyBorder="1" applyProtection="1"/>
    <xf numFmtId="0" fontId="0" fillId="31" borderId="25" xfId="0" applyFont="1" applyFill="1" applyBorder="1" applyProtection="1"/>
    <xf numFmtId="0" fontId="0" fillId="28" borderId="14" xfId="0" applyFont="1" applyFill="1" applyBorder="1" applyProtection="1"/>
    <xf numFmtId="0" fontId="0" fillId="30" borderId="16" xfId="0" applyFont="1" applyFill="1" applyBorder="1" applyProtection="1"/>
    <xf numFmtId="0" fontId="0" fillId="30" borderId="17" xfId="0" applyFont="1" applyFill="1" applyBorder="1" applyProtection="1"/>
    <xf numFmtId="0" fontId="0" fillId="31" borderId="26" xfId="0" applyFont="1" applyFill="1" applyBorder="1" applyProtection="1"/>
    <xf numFmtId="0" fontId="0" fillId="31" borderId="27" xfId="0" applyFont="1" applyFill="1" applyBorder="1" applyProtection="1"/>
    <xf numFmtId="165" fontId="23" fillId="28" borderId="0" xfId="0" applyNumberFormat="1" applyFont="1" applyFill="1" applyBorder="1" applyProtection="1"/>
    <xf numFmtId="0" fontId="0" fillId="28" borderId="0" xfId="0" applyFont="1" applyFill="1" applyProtection="1"/>
    <xf numFmtId="0" fontId="0" fillId="27" borderId="15" xfId="0" applyFont="1" applyFill="1" applyBorder="1" applyProtection="1"/>
    <xf numFmtId="0" fontId="0" fillId="30" borderId="15" xfId="0" applyFont="1" applyFill="1" applyBorder="1" applyProtection="1"/>
    <xf numFmtId="0" fontId="23" fillId="30" borderId="0" xfId="0" applyFont="1" applyFill="1" applyProtection="1"/>
    <xf numFmtId="0" fontId="0" fillId="30" borderId="18" xfId="0" applyFont="1" applyFill="1" applyBorder="1" applyProtection="1"/>
    <xf numFmtId="0" fontId="18" fillId="37" borderId="0" xfId="0" applyFont="1" applyFill="1" applyBorder="1"/>
    <xf numFmtId="165" fontId="23" fillId="37" borderId="0" xfId="0" applyNumberFormat="1" applyFont="1" applyFill="1" applyBorder="1"/>
    <xf numFmtId="0" fontId="23" fillId="37" borderId="0" xfId="0" applyFont="1" applyFill="1" applyAlignment="1">
      <alignment horizontal="right"/>
    </xf>
    <xf numFmtId="165" fontId="23" fillId="37" borderId="20" xfId="0" applyNumberFormat="1" applyFont="1" applyFill="1" applyBorder="1"/>
    <xf numFmtId="0" fontId="18" fillId="37" borderId="15" xfId="0" applyFont="1" applyFill="1" applyBorder="1"/>
    <xf numFmtId="0" fontId="18" fillId="28" borderId="0" xfId="0" applyFont="1" applyFill="1" applyBorder="1"/>
    <xf numFmtId="165" fontId="23" fillId="28" borderId="0" xfId="0" applyNumberFormat="1" applyFont="1" applyFill="1" applyBorder="1"/>
    <xf numFmtId="165" fontId="23" fillId="28" borderId="20" xfId="0" applyNumberFormat="1" applyFont="1" applyFill="1" applyBorder="1"/>
    <xf numFmtId="0" fontId="0" fillId="28" borderId="0" xfId="0" applyFont="1" applyFill="1" applyBorder="1" applyAlignment="1">
      <alignment horizontal="left"/>
    </xf>
    <xf numFmtId="0" fontId="23" fillId="30" borderId="14" xfId="0" applyFont="1" applyFill="1" applyBorder="1"/>
    <xf numFmtId="0" fontId="23" fillId="28" borderId="14" xfId="0" applyFont="1" applyFill="1" applyBorder="1"/>
    <xf numFmtId="0" fontId="18" fillId="30" borderId="16" xfId="0" applyFont="1" applyFill="1" applyBorder="1"/>
    <xf numFmtId="0" fontId="23" fillId="30" borderId="0" xfId="0" applyFont="1" applyFill="1" applyAlignment="1">
      <alignment horizontal="center"/>
    </xf>
    <xf numFmtId="0" fontId="23" fillId="28" borderId="0" xfId="0" applyFont="1" applyFill="1" applyAlignment="1">
      <alignment horizontal="center"/>
    </xf>
    <xf numFmtId="0" fontId="18" fillId="28" borderId="15" xfId="0" applyFont="1" applyFill="1" applyBorder="1"/>
    <xf numFmtId="0" fontId="18" fillId="28" borderId="38" xfId="0" applyFont="1" applyFill="1" applyBorder="1"/>
    <xf numFmtId="0" fontId="18" fillId="37" borderId="38" xfId="0" applyFont="1" applyFill="1" applyBorder="1"/>
    <xf numFmtId="0" fontId="18" fillId="35" borderId="0" xfId="0" applyFont="1" applyFill="1" applyBorder="1"/>
    <xf numFmtId="0" fontId="18" fillId="35" borderId="15" xfId="0" applyFont="1" applyFill="1" applyBorder="1"/>
    <xf numFmtId="0" fontId="18" fillId="27" borderId="0" xfId="0" applyFont="1" applyFill="1" applyAlignment="1" applyProtection="1">
      <alignment horizontal="right"/>
    </xf>
    <xf numFmtId="0" fontId="23" fillId="27" borderId="0" xfId="0" applyFont="1" applyFill="1" applyProtection="1"/>
    <xf numFmtId="0" fontId="0" fillId="38" borderId="14" xfId="0" applyFont="1" applyFill="1" applyBorder="1"/>
    <xf numFmtId="0" fontId="23" fillId="38" borderId="0" xfId="0" applyFont="1" applyFill="1" applyBorder="1"/>
    <xf numFmtId="0" fontId="18" fillId="38" borderId="0" xfId="0" applyFont="1" applyFill="1" applyBorder="1"/>
    <xf numFmtId="0" fontId="18" fillId="38" borderId="15" xfId="0" applyFont="1" applyFill="1" applyBorder="1"/>
    <xf numFmtId="0" fontId="18" fillId="39" borderId="14" xfId="0" applyFont="1" applyFill="1" applyBorder="1"/>
    <xf numFmtId="0" fontId="0" fillId="39" borderId="0" xfId="0" applyFont="1" applyFill="1" applyBorder="1"/>
    <xf numFmtId="0" fontId="18" fillId="39" borderId="0" xfId="0" applyFont="1" applyFill="1" applyBorder="1"/>
    <xf numFmtId="0" fontId="23" fillId="39" borderId="0" xfId="0" applyFont="1" applyFill="1" applyBorder="1" applyAlignment="1">
      <alignment horizontal="center"/>
    </xf>
    <xf numFmtId="0" fontId="18" fillId="39" borderId="15" xfId="0" applyFont="1" applyFill="1" applyBorder="1"/>
    <xf numFmtId="166" fontId="24" fillId="39" borderId="10" xfId="0" applyNumberFormat="1" applyFont="1" applyFill="1" applyBorder="1" applyProtection="1">
      <protection locked="0"/>
    </xf>
    <xf numFmtId="0" fontId="0" fillId="39" borderId="32" xfId="0" applyFont="1" applyFill="1" applyBorder="1" applyProtection="1"/>
    <xf numFmtId="0" fontId="0" fillId="39" borderId="0" xfId="0" applyFont="1" applyFill="1" applyBorder="1" applyProtection="1"/>
    <xf numFmtId="0" fontId="23" fillId="39" borderId="33" xfId="0" applyFont="1" applyFill="1" applyBorder="1" applyAlignment="1" applyProtection="1">
      <alignment horizontal="center"/>
    </xf>
    <xf numFmtId="0" fontId="0" fillId="39" borderId="14" xfId="0" applyFont="1" applyFill="1" applyBorder="1" applyProtection="1"/>
    <xf numFmtId="0" fontId="23" fillId="39" borderId="15" xfId="0" applyFont="1" applyFill="1" applyBorder="1" applyAlignment="1" applyProtection="1">
      <alignment horizontal="center"/>
    </xf>
    <xf numFmtId="0" fontId="30" fillId="40" borderId="39" xfId="0" applyFont="1" applyFill="1" applyBorder="1" applyAlignment="1">
      <alignment horizontal="center"/>
    </xf>
    <xf numFmtId="0" fontId="30" fillId="40" borderId="40" xfId="0" applyFont="1" applyFill="1" applyBorder="1" applyAlignment="1">
      <alignment horizontal="center"/>
    </xf>
    <xf numFmtId="0" fontId="0" fillId="42" borderId="0" xfId="0" applyFont="1" applyFill="1" applyBorder="1" applyProtection="1"/>
    <xf numFmtId="0" fontId="0" fillId="30" borderId="0" xfId="0" applyFont="1" applyFill="1" applyBorder="1" applyProtection="1">
      <protection locked="0"/>
    </xf>
    <xf numFmtId="0" fontId="18" fillId="42" borderId="0" xfId="0" applyFont="1" applyFill="1" applyBorder="1" applyProtection="1"/>
    <xf numFmtId="0" fontId="0" fillId="28" borderId="16" xfId="0" applyFont="1" applyFill="1" applyBorder="1" applyProtection="1"/>
    <xf numFmtId="0" fontId="0" fillId="28" borderId="17" xfId="0" applyFont="1" applyFill="1" applyBorder="1" applyProtection="1"/>
    <xf numFmtId="2" fontId="23" fillId="28" borderId="17" xfId="0" applyNumberFormat="1" applyFont="1" applyFill="1" applyBorder="1" applyProtection="1"/>
    <xf numFmtId="0" fontId="23" fillId="28" borderId="18" xfId="0" applyFont="1" applyFill="1" applyBorder="1" applyAlignment="1" applyProtection="1">
      <alignment horizontal="center"/>
    </xf>
    <xf numFmtId="0" fontId="18" fillId="43" borderId="0" xfId="0" applyFont="1" applyFill="1" applyProtection="1"/>
    <xf numFmtId="0" fontId="31" fillId="26" borderId="0" xfId="0" applyFont="1" applyFill="1" applyProtection="1"/>
    <xf numFmtId="9" fontId="31" fillId="26" borderId="0" xfId="0" applyNumberFormat="1" applyFont="1" applyFill="1" applyProtection="1"/>
    <xf numFmtId="0" fontId="0" fillId="46" borderId="0" xfId="0" applyFont="1" applyFill="1" applyBorder="1" applyProtection="1"/>
    <xf numFmtId="0" fontId="0" fillId="48" borderId="14" xfId="0" applyFont="1" applyFill="1" applyBorder="1" applyProtection="1"/>
    <xf numFmtId="0" fontId="0" fillId="0" borderId="0" xfId="0" applyFont="1"/>
    <xf numFmtId="0" fontId="0" fillId="41" borderId="53" xfId="0" applyFont="1" applyFill="1" applyBorder="1"/>
    <xf numFmtId="0" fontId="0" fillId="41" borderId="0" xfId="0" applyFont="1" applyFill="1" applyBorder="1"/>
    <xf numFmtId="2" fontId="23" fillId="41" borderId="0" xfId="0" applyNumberFormat="1" applyFont="1" applyFill="1" applyBorder="1" applyProtection="1"/>
    <xf numFmtId="0" fontId="23" fillId="41" borderId="54" xfId="0" applyFont="1" applyFill="1" applyBorder="1"/>
    <xf numFmtId="0" fontId="0" fillId="41" borderId="55" xfId="0" applyFont="1" applyFill="1" applyBorder="1"/>
    <xf numFmtId="0" fontId="0" fillId="41" borderId="56" xfId="0" applyFont="1" applyFill="1" applyBorder="1"/>
    <xf numFmtId="2" fontId="23" fillId="41" borderId="56" xfId="0" applyNumberFormat="1" applyFont="1" applyFill="1" applyBorder="1" applyProtection="1"/>
    <xf numFmtId="0" fontId="23" fillId="41" borderId="57" xfId="0" applyFont="1" applyFill="1" applyBorder="1"/>
    <xf numFmtId="0" fontId="0" fillId="48" borderId="79" xfId="0" applyFont="1" applyFill="1" applyBorder="1"/>
    <xf numFmtId="165" fontId="23" fillId="48" borderId="0" xfId="0" applyNumberFormat="1" applyFont="1" applyFill="1" applyBorder="1"/>
    <xf numFmtId="0" fontId="23" fillId="48" borderId="80" xfId="0" applyFont="1" applyFill="1" applyBorder="1"/>
    <xf numFmtId="0" fontId="0" fillId="41" borderId="58" xfId="0" applyFont="1" applyFill="1" applyBorder="1"/>
    <xf numFmtId="0" fontId="0" fillId="41" borderId="59" xfId="0" applyFont="1" applyFill="1" applyBorder="1"/>
    <xf numFmtId="0" fontId="23" fillId="41" borderId="60" xfId="0" applyFont="1" applyFill="1" applyBorder="1"/>
    <xf numFmtId="0" fontId="23" fillId="48" borderId="0" xfId="0" applyFont="1" applyFill="1" applyBorder="1"/>
    <xf numFmtId="0" fontId="0" fillId="48" borderId="81" xfId="0" applyFont="1" applyFill="1" applyBorder="1"/>
    <xf numFmtId="0" fontId="23" fillId="48" borderId="82" xfId="0" applyFont="1" applyFill="1" applyBorder="1"/>
    <xf numFmtId="0" fontId="23" fillId="48" borderId="83" xfId="0" applyFont="1" applyFill="1" applyBorder="1"/>
    <xf numFmtId="0" fontId="23" fillId="45" borderId="42" xfId="0" applyFont="1" applyFill="1" applyBorder="1"/>
    <xf numFmtId="0" fontId="32" fillId="45" borderId="43" xfId="0" applyFont="1" applyFill="1" applyBorder="1"/>
    <xf numFmtId="0" fontId="32" fillId="45" borderId="44" xfId="0" applyFont="1" applyFill="1" applyBorder="1"/>
    <xf numFmtId="0" fontId="0" fillId="46" borderId="45" xfId="0" applyFont="1" applyFill="1" applyBorder="1"/>
    <xf numFmtId="10" fontId="24" fillId="46" borderId="0" xfId="0" applyNumberFormat="1" applyFont="1" applyFill="1" applyBorder="1" applyProtection="1">
      <protection locked="0"/>
    </xf>
    <xf numFmtId="0" fontId="0" fillId="46" borderId="46" xfId="0" applyFont="1" applyFill="1" applyBorder="1"/>
    <xf numFmtId="0" fontId="0" fillId="46" borderId="47" xfId="0" applyFont="1" applyFill="1" applyBorder="1"/>
    <xf numFmtId="10" fontId="24" fillId="46" borderId="48" xfId="0" applyNumberFormat="1" applyFont="1" applyFill="1" applyBorder="1" applyProtection="1">
      <protection locked="0"/>
    </xf>
    <xf numFmtId="0" fontId="0" fillId="46" borderId="49" xfId="0" applyFont="1" applyFill="1" applyBorder="1"/>
    <xf numFmtId="0" fontId="23" fillId="42" borderId="71" xfId="0" applyFont="1" applyFill="1" applyBorder="1"/>
    <xf numFmtId="0" fontId="0" fillId="42" borderId="0" xfId="0" applyFont="1" applyFill="1" applyBorder="1"/>
    <xf numFmtId="0" fontId="0" fillId="42" borderId="72" xfId="0" applyFont="1" applyFill="1" applyBorder="1"/>
    <xf numFmtId="0" fontId="24" fillId="42" borderId="71" xfId="0" applyFont="1" applyFill="1" applyBorder="1"/>
    <xf numFmtId="10" fontId="24" fillId="42" borderId="0" xfId="0" applyNumberFormat="1" applyFont="1" applyFill="1" applyBorder="1" applyProtection="1">
      <protection locked="0"/>
    </xf>
    <xf numFmtId="165" fontId="24" fillId="42" borderId="0" xfId="0" applyNumberFormat="1" applyFont="1" applyFill="1" applyBorder="1" applyProtection="1">
      <protection locked="0"/>
    </xf>
    <xf numFmtId="165" fontId="24" fillId="42" borderId="72" xfId="0" applyNumberFormat="1" applyFont="1" applyFill="1" applyBorder="1" applyProtection="1">
      <protection locked="0"/>
    </xf>
    <xf numFmtId="0" fontId="23" fillId="42" borderId="64" xfId="0" applyFont="1" applyFill="1" applyBorder="1"/>
    <xf numFmtId="0" fontId="23" fillId="42" borderId="0" xfId="0" applyFont="1" applyFill="1" applyBorder="1"/>
    <xf numFmtId="165" fontId="24" fillId="42" borderId="65" xfId="0" applyNumberFormat="1" applyFont="1" applyFill="1" applyBorder="1" applyProtection="1">
      <protection locked="0"/>
    </xf>
    <xf numFmtId="0" fontId="0" fillId="42" borderId="64" xfId="0" applyFont="1" applyFill="1" applyBorder="1"/>
    <xf numFmtId="0" fontId="23" fillId="42" borderId="65" xfId="0" applyFont="1" applyFill="1" applyBorder="1"/>
    <xf numFmtId="0" fontId="0" fillId="42" borderId="71" xfId="0" applyFont="1" applyFill="1" applyBorder="1"/>
    <xf numFmtId="0" fontId="32" fillId="42" borderId="73" xfId="0" applyFont="1" applyFill="1" applyBorder="1"/>
    <xf numFmtId="165" fontId="24" fillId="42" borderId="74" xfId="0" applyNumberFormat="1" applyFont="1" applyFill="1" applyBorder="1" applyProtection="1">
      <protection locked="0"/>
    </xf>
    <xf numFmtId="165" fontId="24" fillId="42" borderId="75" xfId="0" applyNumberFormat="1" applyFont="1" applyFill="1" applyBorder="1" applyProtection="1">
      <protection locked="0"/>
    </xf>
    <xf numFmtId="0" fontId="0" fillId="42" borderId="66" xfId="0" applyFont="1" applyFill="1" applyBorder="1"/>
    <xf numFmtId="10" fontId="24" fillId="42" borderId="41" xfId="0" applyNumberFormat="1" applyFont="1" applyFill="1" applyBorder="1" applyProtection="1">
      <protection locked="0"/>
    </xf>
    <xf numFmtId="0" fontId="23" fillId="42" borderId="67" xfId="0" applyFont="1" applyFill="1" applyBorder="1"/>
    <xf numFmtId="0" fontId="0" fillId="33" borderId="0" xfId="0" applyFont="1" applyFill="1" applyBorder="1" applyAlignment="1" applyProtection="1">
      <alignment horizontal="right"/>
    </xf>
    <xf numFmtId="165" fontId="23" fillId="41" borderId="59" xfId="0" applyNumberFormat="1" applyFont="1" applyFill="1" applyBorder="1"/>
    <xf numFmtId="165" fontId="23" fillId="41" borderId="0" xfId="0" applyNumberFormat="1" applyFont="1" applyFill="1" applyBorder="1"/>
    <xf numFmtId="165" fontId="23" fillId="41" borderId="56" xfId="0" applyNumberFormat="1" applyFont="1" applyFill="1" applyBorder="1"/>
    <xf numFmtId="1" fontId="23" fillId="33" borderId="0" xfId="0" applyNumberFormat="1" applyFont="1" applyFill="1" applyBorder="1" applyProtection="1"/>
    <xf numFmtId="0" fontId="33" fillId="0" borderId="84" xfId="0" applyFont="1" applyBorder="1" applyProtection="1"/>
    <xf numFmtId="164" fontId="34" fillId="0" borderId="85" xfId="0" applyNumberFormat="1" applyFont="1" applyBorder="1" applyProtection="1"/>
    <xf numFmtId="0" fontId="34" fillId="0" borderId="86" xfId="0" applyFont="1" applyBorder="1" applyAlignment="1" applyProtection="1">
      <alignment horizontal="center"/>
    </xf>
    <xf numFmtId="0" fontId="34" fillId="0" borderId="0" xfId="0" applyFont="1" applyBorder="1" applyProtection="1"/>
    <xf numFmtId="0" fontId="33" fillId="0" borderId="0" xfId="0" applyFont="1" applyBorder="1" applyAlignment="1" applyProtection="1">
      <alignment horizontal="left"/>
    </xf>
    <xf numFmtId="0" fontId="33" fillId="0" borderId="87" xfId="0" applyFont="1" applyBorder="1" applyProtection="1"/>
    <xf numFmtId="164" fontId="34" fillId="0" borderId="0" xfId="0" applyNumberFormat="1" applyFont="1" applyBorder="1" applyProtection="1"/>
    <xf numFmtId="0" fontId="34" fillId="0" borderId="88" xfId="0" applyFont="1" applyBorder="1" applyAlignment="1" applyProtection="1">
      <alignment horizontal="center"/>
    </xf>
    <xf numFmtId="11" fontId="34" fillId="0" borderId="0" xfId="0" applyNumberFormat="1" applyFont="1" applyBorder="1" applyProtection="1"/>
    <xf numFmtId="0" fontId="33" fillId="40" borderId="10" xfId="0" applyFont="1" applyFill="1" applyBorder="1" applyAlignment="1" applyProtection="1">
      <alignment horizontal="left"/>
    </xf>
    <xf numFmtId="0" fontId="34" fillId="0" borderId="85" xfId="0" applyFont="1" applyBorder="1" applyProtection="1"/>
    <xf numFmtId="0" fontId="35" fillId="0" borderId="85" xfId="0" applyFont="1" applyBorder="1" applyAlignment="1" applyProtection="1">
      <alignment horizontal="centerContinuous"/>
    </xf>
    <xf numFmtId="0" fontId="34" fillId="0" borderId="85" xfId="0" applyFont="1" applyBorder="1" applyAlignment="1" applyProtection="1">
      <alignment horizontal="centerContinuous"/>
    </xf>
    <xf numFmtId="0" fontId="34" fillId="0" borderId="86" xfId="0" applyFont="1" applyBorder="1" applyAlignment="1" applyProtection="1">
      <alignment horizontal="centerContinuous"/>
    </xf>
    <xf numFmtId="0" fontId="34" fillId="0" borderId="84" xfId="0" applyFont="1" applyBorder="1" applyAlignment="1" applyProtection="1">
      <alignment horizontal="centerContinuous"/>
    </xf>
    <xf numFmtId="11" fontId="34" fillId="0" borderId="85" xfId="0" applyNumberFormat="1" applyFont="1" applyBorder="1" applyAlignment="1" applyProtection="1">
      <alignment horizontal="centerContinuous"/>
    </xf>
    <xf numFmtId="0" fontId="33" fillId="0" borderId="89" xfId="0" applyFont="1" applyBorder="1" applyProtection="1"/>
    <xf numFmtId="164" fontId="34" fillId="0" borderId="90" xfId="0" applyNumberFormat="1" applyFont="1" applyBorder="1" applyProtection="1"/>
    <xf numFmtId="0" fontId="34" fillId="0" borderId="91" xfId="0" applyFont="1" applyFill="1" applyBorder="1" applyAlignment="1" applyProtection="1">
      <alignment horizontal="center"/>
    </xf>
    <xf numFmtId="0" fontId="36" fillId="0" borderId="87" xfId="0" applyFont="1" applyBorder="1" applyAlignment="1" applyProtection="1">
      <alignment horizontal="center"/>
    </xf>
    <xf numFmtId="0" fontId="36" fillId="0" borderId="0" xfId="0" applyFont="1" applyBorder="1" applyAlignment="1" applyProtection="1">
      <alignment horizontal="center"/>
    </xf>
    <xf numFmtId="0" fontId="36" fillId="0" borderId="0" xfId="0" applyFont="1" applyBorder="1" applyAlignment="1" applyProtection="1">
      <alignment horizontal="centerContinuous"/>
    </xf>
    <xf numFmtId="0" fontId="36" fillId="0" borderId="88" xfId="0" applyFont="1" applyBorder="1" applyAlignment="1" applyProtection="1">
      <alignment horizontal="centerContinuous"/>
    </xf>
    <xf numFmtId="0" fontId="36" fillId="0" borderId="87" xfId="0" applyFont="1" applyBorder="1" applyAlignment="1" applyProtection="1">
      <alignment horizontal="centerContinuous"/>
    </xf>
    <xf numFmtId="0" fontId="34" fillId="0" borderId="88" xfId="0" applyFont="1" applyBorder="1" applyAlignment="1" applyProtection="1">
      <alignment horizontal="centerContinuous"/>
    </xf>
    <xf numFmtId="0" fontId="34" fillId="0" borderId="0" xfId="0" applyFont="1" applyBorder="1" applyAlignment="1" applyProtection="1">
      <alignment horizontal="center"/>
    </xf>
    <xf numFmtId="0" fontId="34" fillId="0" borderId="87" xfId="0" applyFont="1" applyBorder="1" applyProtection="1"/>
    <xf numFmtId="0" fontId="34" fillId="0" borderId="88" xfId="0" applyFont="1" applyBorder="1" applyProtection="1"/>
    <xf numFmtId="11" fontId="34" fillId="0" borderId="87" xfId="0" applyNumberFormat="1" applyFont="1" applyBorder="1" applyProtection="1"/>
    <xf numFmtId="11" fontId="34" fillId="0" borderId="88" xfId="0" applyNumberFormat="1" applyFont="1" applyBorder="1" applyProtection="1"/>
    <xf numFmtId="0" fontId="33" fillId="0" borderId="92" xfId="0" applyFont="1" applyFill="1" applyBorder="1" applyProtection="1"/>
    <xf numFmtId="0" fontId="34" fillId="0" borderId="93" xfId="0" applyFont="1" applyBorder="1" applyProtection="1"/>
    <xf numFmtId="0" fontId="34" fillId="0" borderId="94" xfId="0" applyFont="1" applyBorder="1" applyAlignment="1" applyProtection="1">
      <alignment horizontal="center"/>
    </xf>
    <xf numFmtId="0" fontId="33" fillId="0" borderId="84" xfId="0" applyFont="1" applyFill="1" applyBorder="1" applyProtection="1"/>
    <xf numFmtId="168" fontId="34" fillId="0" borderId="85" xfId="0" applyNumberFormat="1" applyFont="1" applyBorder="1" applyProtection="1"/>
    <xf numFmtId="0" fontId="33" fillId="0" borderId="87" xfId="0" applyFont="1" applyFill="1" applyBorder="1" applyProtection="1"/>
    <xf numFmtId="0" fontId="34" fillId="0" borderId="0" xfId="0" applyFont="1" applyFill="1" applyBorder="1" applyProtection="1"/>
    <xf numFmtId="169" fontId="34" fillId="0" borderId="0" xfId="0" applyNumberFormat="1" applyFont="1" applyBorder="1" applyProtection="1"/>
    <xf numFmtId="0" fontId="33" fillId="0" borderId="89" xfId="0" applyFont="1" applyFill="1" applyBorder="1" applyProtection="1"/>
    <xf numFmtId="169" fontId="34" fillId="0" borderId="90" xfId="0" applyNumberFormat="1" applyFont="1" applyBorder="1" applyProtection="1"/>
    <xf numFmtId="0" fontId="34" fillId="0" borderId="91" xfId="0" applyFont="1" applyBorder="1" applyAlignment="1" applyProtection="1">
      <alignment horizontal="center"/>
    </xf>
    <xf numFmtId="0" fontId="34" fillId="0" borderId="89" xfId="0" applyFont="1" applyBorder="1" applyProtection="1"/>
    <xf numFmtId="0" fontId="34" fillId="0" borderId="90" xfId="0" applyFont="1" applyBorder="1" applyProtection="1"/>
    <xf numFmtId="11" fontId="34" fillId="0" borderId="90" xfId="0" applyNumberFormat="1" applyFont="1" applyBorder="1" applyProtection="1"/>
    <xf numFmtId="0" fontId="34" fillId="0" borderId="91" xfId="0" applyFont="1" applyBorder="1" applyProtection="1"/>
    <xf numFmtId="11" fontId="34" fillId="0" borderId="89" xfId="0" applyNumberFormat="1" applyFont="1" applyBorder="1" applyProtection="1"/>
    <xf numFmtId="2" fontId="34" fillId="0" borderId="0" xfId="0" applyNumberFormat="1" applyFont="1" applyBorder="1" applyProtection="1"/>
    <xf numFmtId="11" fontId="34" fillId="0" borderId="0" xfId="0" applyNumberFormat="1" applyFont="1" applyProtection="1"/>
    <xf numFmtId="168" fontId="34" fillId="0" borderId="0" xfId="0" applyNumberFormat="1" applyFont="1" applyBorder="1" applyProtection="1"/>
    <xf numFmtId="165" fontId="34" fillId="0" borderId="0" xfId="0" applyNumberFormat="1" applyFont="1" applyBorder="1" applyProtection="1"/>
    <xf numFmtId="0" fontId="34" fillId="0" borderId="86" xfId="0" applyFont="1" applyBorder="1" applyProtection="1"/>
    <xf numFmtId="0" fontId="33" fillId="40" borderId="95" xfId="0" applyFont="1" applyFill="1" applyBorder="1" applyAlignment="1" applyProtection="1"/>
    <xf numFmtId="0" fontId="34" fillId="0" borderId="85" xfId="0" applyFont="1" applyBorder="1" applyAlignment="1" applyProtection="1">
      <alignment horizontal="center"/>
    </xf>
    <xf numFmtId="0" fontId="34" fillId="0" borderId="96" xfId="0" applyFont="1" applyBorder="1" applyAlignment="1" applyProtection="1">
      <alignment horizontal="center"/>
    </xf>
    <xf numFmtId="0" fontId="34" fillId="0" borderId="97" xfId="0" applyFont="1" applyBorder="1" applyProtection="1"/>
    <xf numFmtId="0" fontId="34" fillId="0" borderId="87" xfId="0" applyFont="1" applyBorder="1" applyAlignment="1" applyProtection="1">
      <alignment horizontal="left"/>
    </xf>
    <xf numFmtId="10" fontId="34" fillId="0" borderId="98" xfId="0" applyNumberFormat="1" applyFont="1" applyBorder="1" applyProtection="1"/>
    <xf numFmtId="10" fontId="34" fillId="0" borderId="0" xfId="0" applyNumberFormat="1" applyFont="1" applyBorder="1" applyProtection="1"/>
    <xf numFmtId="10" fontId="34" fillId="0" borderId="0" xfId="57" applyNumberFormat="1" applyFont="1" applyBorder="1" applyProtection="1"/>
    <xf numFmtId="10" fontId="34" fillId="0" borderId="88" xfId="57" applyNumberFormat="1" applyFont="1" applyBorder="1" applyProtection="1"/>
    <xf numFmtId="167" fontId="34" fillId="0" borderId="90" xfId="57" applyNumberFormat="1" applyFont="1" applyBorder="1" applyProtection="1"/>
    <xf numFmtId="0" fontId="34" fillId="0" borderId="87" xfId="0" applyFont="1" applyFill="1" applyBorder="1" applyProtection="1"/>
    <xf numFmtId="0" fontId="34" fillId="0" borderId="89" xfId="0" applyFont="1" applyFill="1" applyBorder="1" applyProtection="1"/>
    <xf numFmtId="10" fontId="34" fillId="0" borderId="90" xfId="57" applyNumberFormat="1" applyFont="1" applyFill="1" applyBorder="1" applyProtection="1"/>
    <xf numFmtId="0" fontId="33" fillId="0" borderId="92" xfId="0" applyFont="1" applyBorder="1" applyProtection="1"/>
    <xf numFmtId="0" fontId="34" fillId="0" borderId="0" xfId="0" applyFont="1" applyBorder="1" applyAlignment="1" applyProtection="1">
      <alignment horizontal="centerContinuous"/>
    </xf>
    <xf numFmtId="0" fontId="34" fillId="0" borderId="89" xfId="0" applyFont="1" applyBorder="1" applyAlignment="1" applyProtection="1">
      <alignment horizontal="left"/>
    </xf>
    <xf numFmtId="0" fontId="34" fillId="0" borderId="90" xfId="0" applyFont="1" applyBorder="1" applyAlignment="1" applyProtection="1">
      <alignment horizontal="center"/>
    </xf>
    <xf numFmtId="0" fontId="34" fillId="0" borderId="99" xfId="0" applyFont="1" applyBorder="1" applyProtection="1"/>
    <xf numFmtId="10" fontId="34" fillId="0" borderId="100" xfId="0" applyNumberFormat="1" applyFont="1" applyBorder="1" applyProtection="1"/>
    <xf numFmtId="0" fontId="38" fillId="0" borderId="101" xfId="84" applyFont="1" applyBorder="1" applyAlignment="1">
      <alignment horizontal="right" vertical="center"/>
    </xf>
    <xf numFmtId="0" fontId="38" fillId="0" borderId="94" xfId="84" applyFont="1" applyBorder="1"/>
    <xf numFmtId="10" fontId="34" fillId="0" borderId="0" xfId="57" applyNumberFormat="1" applyFont="1" applyFill="1" applyBorder="1" applyProtection="1"/>
    <xf numFmtId="10" fontId="34" fillId="0" borderId="88" xfId="57" applyNumberFormat="1" applyFont="1" applyFill="1" applyBorder="1" applyProtection="1"/>
    <xf numFmtId="0" fontId="39" fillId="25" borderId="92" xfId="84" applyFont="1" applyFill="1" applyBorder="1" applyAlignment="1">
      <alignment horizontal="center" vertical="center" wrapText="1"/>
    </xf>
    <xf numFmtId="0" fontId="39" fillId="25" borderId="93" xfId="84" applyFont="1" applyFill="1" applyBorder="1" applyAlignment="1">
      <alignment horizontal="center" vertical="center"/>
    </xf>
    <xf numFmtId="0" fontId="39" fillId="25" borderId="94" xfId="84" applyFont="1" applyFill="1" applyBorder="1" applyAlignment="1">
      <alignment horizontal="center" vertical="center" wrapText="1"/>
    </xf>
    <xf numFmtId="0" fontId="40" fillId="44" borderId="109" xfId="84" applyFont="1" applyFill="1" applyBorder="1" applyAlignment="1">
      <alignment horizontal="center" vertical="center" wrapText="1"/>
    </xf>
    <xf numFmtId="0" fontId="40" fillId="44" borderId="110" xfId="84" applyFont="1" applyFill="1" applyBorder="1" applyAlignment="1">
      <alignment horizontal="center" vertical="center" wrapText="1"/>
    </xf>
    <xf numFmtId="0" fontId="40" fillId="25" borderId="111" xfId="84" applyFont="1" applyFill="1" applyBorder="1" applyAlignment="1">
      <alignment horizontal="right" vertical="center"/>
    </xf>
    <xf numFmtId="3" fontId="38" fillId="0" borderId="112" xfId="84" applyNumberFormat="1" applyFont="1" applyBorder="1" applyAlignment="1">
      <alignment horizontal="right" vertical="center" wrapText="1"/>
    </xf>
    <xf numFmtId="0" fontId="38" fillId="0" borderId="88" xfId="84" applyFont="1" applyBorder="1" applyAlignment="1">
      <alignment horizontal="left" vertical="center" wrapText="1"/>
    </xf>
    <xf numFmtId="0" fontId="41" fillId="42" borderId="87" xfId="84" applyFont="1" applyFill="1" applyBorder="1" applyAlignment="1">
      <alignment horizontal="center" vertical="center"/>
    </xf>
    <xf numFmtId="166" fontId="38" fillId="42" borderId="0" xfId="84" applyNumberFormat="1" applyFont="1" applyFill="1" applyBorder="1" applyAlignment="1">
      <alignment horizontal="center" vertical="center"/>
    </xf>
    <xf numFmtId="165" fontId="38" fillId="42" borderId="0" xfId="84" applyNumberFormat="1" applyFont="1" applyFill="1" applyBorder="1" applyAlignment="1">
      <alignment horizontal="center" vertical="center"/>
    </xf>
    <xf numFmtId="169" fontId="38" fillId="42" borderId="0" xfId="84" applyNumberFormat="1" applyFont="1" applyFill="1" applyBorder="1" applyAlignment="1">
      <alignment horizontal="center" vertical="center"/>
    </xf>
    <xf numFmtId="170" fontId="38" fillId="42" borderId="0" xfId="84" applyNumberFormat="1" applyFont="1" applyFill="1" applyBorder="1" applyAlignment="1">
      <alignment horizontal="center" vertical="center"/>
    </xf>
    <xf numFmtId="165" fontId="38" fillId="42" borderId="88" xfId="84" applyNumberFormat="1" applyFont="1" applyFill="1" applyBorder="1" applyAlignment="1">
      <alignment horizontal="center" vertical="center"/>
    </xf>
    <xf numFmtId="0" fontId="40" fillId="25" borderId="113" xfId="84" applyFont="1" applyFill="1" applyBorder="1" applyAlignment="1">
      <alignment horizontal="right" vertical="center"/>
    </xf>
    <xf numFmtId="168" fontId="38" fillId="0" borderId="112" xfId="84" applyNumberFormat="1" applyFont="1" applyBorder="1" applyAlignment="1">
      <alignment horizontal="right" vertical="center" wrapText="1"/>
    </xf>
    <xf numFmtId="10" fontId="34" fillId="0" borderId="90" xfId="57" applyNumberFormat="1" applyFont="1" applyBorder="1" applyProtection="1"/>
    <xf numFmtId="10" fontId="34" fillId="0" borderId="91" xfId="57" applyNumberFormat="1" applyFont="1" applyBorder="1" applyProtection="1"/>
    <xf numFmtId="0" fontId="42" fillId="25" borderId="113" xfId="84" applyFont="1" applyFill="1" applyBorder="1" applyAlignment="1">
      <alignment horizontal="right" vertical="center"/>
    </xf>
    <xf numFmtId="166" fontId="38" fillId="0" borderId="112" xfId="84" applyNumberFormat="1" applyFont="1" applyBorder="1" applyAlignment="1">
      <alignment horizontal="right" vertical="center" wrapText="1"/>
    </xf>
    <xf numFmtId="0" fontId="40" fillId="25" borderId="114" xfId="84" applyFont="1" applyFill="1" applyBorder="1" applyAlignment="1">
      <alignment horizontal="right" vertical="center"/>
    </xf>
    <xf numFmtId="171" fontId="38" fillId="0" borderId="115" xfId="84" applyNumberFormat="1" applyFont="1" applyBorder="1" applyAlignment="1">
      <alignment horizontal="right" vertical="center" wrapText="1"/>
    </xf>
    <xf numFmtId="0" fontId="38" fillId="0" borderId="91" xfId="84" applyFont="1" applyBorder="1" applyAlignment="1">
      <alignment horizontal="left" vertical="center" wrapText="1"/>
    </xf>
    <xf numFmtId="11" fontId="34" fillId="0" borderId="86" xfId="0" applyNumberFormat="1" applyFont="1" applyBorder="1" applyProtection="1"/>
    <xf numFmtId="0" fontId="34" fillId="0" borderId="0" xfId="0" applyFont="1" applyFill="1" applyBorder="1" applyAlignment="1" applyProtection="1">
      <alignment horizontal="center"/>
    </xf>
    <xf numFmtId="165" fontId="34" fillId="0" borderId="0" xfId="0" applyNumberFormat="1" applyFont="1" applyFill="1" applyBorder="1" applyProtection="1"/>
    <xf numFmtId="167" fontId="34" fillId="0" borderId="0" xfId="57" applyNumberFormat="1" applyFont="1" applyFill="1" applyBorder="1" applyProtection="1"/>
    <xf numFmtId="165" fontId="34" fillId="0" borderId="88" xfId="0" applyNumberFormat="1" applyFont="1" applyBorder="1" applyProtection="1"/>
    <xf numFmtId="0" fontId="41" fillId="42" borderId="89" xfId="84" applyFont="1" applyFill="1" applyBorder="1" applyAlignment="1">
      <alignment horizontal="center" vertical="center"/>
    </xf>
    <xf numFmtId="166" fontId="38" fillId="42" borderId="90" xfId="84" applyNumberFormat="1" applyFont="1" applyFill="1" applyBorder="1" applyAlignment="1">
      <alignment horizontal="center" vertical="center"/>
    </xf>
    <xf numFmtId="165" fontId="38" fillId="42" borderId="90" xfId="84" applyNumberFormat="1" applyFont="1" applyFill="1" applyBorder="1" applyAlignment="1">
      <alignment horizontal="center" vertical="center"/>
    </xf>
    <xf numFmtId="169" fontId="38" fillId="42" borderId="90" xfId="84" applyNumberFormat="1" applyFont="1" applyFill="1" applyBorder="1" applyAlignment="1">
      <alignment horizontal="center" vertical="center"/>
    </xf>
    <xf numFmtId="170" fontId="38" fillId="42" borderId="90" xfId="84" applyNumberFormat="1" applyFont="1" applyFill="1" applyBorder="1" applyAlignment="1">
      <alignment horizontal="center" vertical="center"/>
    </xf>
    <xf numFmtId="165" fontId="38" fillId="42" borderId="91" xfId="84" applyNumberFormat="1" applyFont="1" applyFill="1" applyBorder="1" applyAlignment="1">
      <alignment horizontal="center" vertical="center"/>
    </xf>
    <xf numFmtId="165" fontId="34" fillId="0" borderId="90" xfId="0" applyNumberFormat="1" applyFont="1" applyFill="1" applyBorder="1" applyProtection="1"/>
    <xf numFmtId="167" fontId="34" fillId="0" borderId="90" xfId="57" applyNumberFormat="1" applyFont="1" applyFill="1" applyBorder="1" applyProtection="1"/>
    <xf numFmtId="165" fontId="34" fillId="0" borderId="90" xfId="0" applyNumberFormat="1" applyFont="1" applyBorder="1" applyProtection="1"/>
    <xf numFmtId="165" fontId="34" fillId="0" borderId="91" xfId="0" applyNumberFormat="1" applyFont="1" applyBorder="1" applyProtection="1"/>
    <xf numFmtId="0" fontId="33" fillId="40" borderId="84" xfId="0" applyFont="1" applyFill="1" applyBorder="1" applyAlignment="1" applyProtection="1">
      <alignment horizontal="left"/>
    </xf>
    <xf numFmtId="0" fontId="33" fillId="40" borderId="85" xfId="0" applyFont="1" applyFill="1" applyBorder="1" applyAlignment="1" applyProtection="1">
      <alignment horizontal="centerContinuous"/>
    </xf>
    <xf numFmtId="0" fontId="33" fillId="0" borderId="85" xfId="0" applyFont="1" applyBorder="1" applyAlignment="1" applyProtection="1">
      <alignment horizontal="centerContinuous"/>
    </xf>
    <xf numFmtId="0" fontId="33" fillId="0" borderId="86" xfId="0" applyFont="1" applyBorder="1" applyAlignment="1" applyProtection="1">
      <alignment horizontal="centerContinuous"/>
    </xf>
    <xf numFmtId="0" fontId="34" fillId="0" borderId="84" xfId="0" applyFont="1" applyBorder="1" applyAlignment="1" applyProtection="1">
      <alignment horizontal="center"/>
    </xf>
    <xf numFmtId="0" fontId="34" fillId="0" borderId="87" xfId="0" applyFont="1" applyBorder="1" applyAlignment="1" applyProtection="1">
      <alignment horizontal="center"/>
    </xf>
    <xf numFmtId="166" fontId="34" fillId="0" borderId="0" xfId="0" applyNumberFormat="1" applyFont="1" applyBorder="1" applyProtection="1"/>
    <xf numFmtId="166" fontId="34" fillId="0" borderId="88" xfId="0" applyNumberFormat="1" applyFont="1" applyBorder="1" applyProtection="1"/>
    <xf numFmtId="2" fontId="45" fillId="0" borderId="0" xfId="0" applyNumberFormat="1" applyFont="1" applyAlignment="1" applyProtection="1">
      <alignment horizontal="left" indent="1"/>
    </xf>
    <xf numFmtId="166" fontId="34" fillId="0" borderId="90" xfId="0" applyNumberFormat="1" applyFont="1" applyBorder="1" applyProtection="1"/>
    <xf numFmtId="0" fontId="34" fillId="40" borderId="85" xfId="0" applyFont="1" applyFill="1" applyBorder="1" applyAlignment="1" applyProtection="1">
      <alignment horizontal="centerContinuous"/>
    </xf>
    <xf numFmtId="0" fontId="34" fillId="0" borderId="0" xfId="0" quotePrefix="1" applyFont="1" applyBorder="1" applyAlignment="1" applyProtection="1">
      <alignment horizontal="center"/>
    </xf>
    <xf numFmtId="0" fontId="34" fillId="0" borderId="90" xfId="0" quotePrefix="1" applyFont="1" applyBorder="1" applyAlignment="1" applyProtection="1">
      <alignment horizontal="center"/>
    </xf>
    <xf numFmtId="0" fontId="33" fillId="0" borderId="0" xfId="0" applyFont="1" applyBorder="1" applyAlignment="1" applyProtection="1">
      <alignment horizontal="centerContinuous"/>
    </xf>
    <xf numFmtId="0" fontId="34" fillId="0" borderId="87" xfId="0" applyFont="1" applyBorder="1" applyAlignment="1" applyProtection="1">
      <alignment horizontal="centerContinuous"/>
    </xf>
    <xf numFmtId="166" fontId="34" fillId="0" borderId="91" xfId="0" applyNumberFormat="1" applyFont="1" applyBorder="1" applyProtection="1"/>
    <xf numFmtId="0" fontId="33" fillId="40" borderId="84" xfId="0" applyFont="1" applyFill="1" applyBorder="1" applyProtection="1"/>
    <xf numFmtId="0" fontId="34" fillId="40" borderId="85" xfId="0" applyFont="1" applyFill="1" applyBorder="1" applyProtection="1"/>
    <xf numFmtId="0" fontId="45" fillId="0" borderId="87" xfId="0" applyFont="1" applyBorder="1" applyAlignment="1" applyProtection="1">
      <alignment horizontal="center"/>
    </xf>
    <xf numFmtId="167" fontId="45" fillId="0" borderId="0" xfId="57" applyNumberFormat="1" applyFont="1" applyBorder="1" applyAlignment="1" applyProtection="1">
      <alignment horizontal="center"/>
    </xf>
    <xf numFmtId="0" fontId="45" fillId="0" borderId="0" xfId="0" applyFont="1" applyBorder="1" applyAlignment="1" applyProtection="1">
      <alignment horizontal="center"/>
    </xf>
    <xf numFmtId="0" fontId="45" fillId="24" borderId="118" xfId="0" applyFont="1" applyFill="1" applyBorder="1" applyProtection="1"/>
    <xf numFmtId="0" fontId="45" fillId="0" borderId="88" xfId="0" applyFont="1" applyBorder="1" applyProtection="1"/>
    <xf numFmtId="0" fontId="45" fillId="0" borderId="89" xfId="0" applyFont="1" applyBorder="1" applyAlignment="1" applyProtection="1">
      <alignment horizontal="center"/>
    </xf>
    <xf numFmtId="167" fontId="45" fillId="0" borderId="90" xfId="57" applyNumberFormat="1" applyFont="1" applyBorder="1" applyAlignment="1" applyProtection="1">
      <alignment horizontal="center"/>
    </xf>
    <xf numFmtId="0" fontId="45" fillId="0" borderId="90" xfId="0" applyFont="1" applyBorder="1" applyAlignment="1" applyProtection="1">
      <alignment horizontal="center"/>
    </xf>
    <xf numFmtId="0" fontId="45" fillId="0" borderId="0" xfId="0" applyFont="1" applyProtection="1"/>
    <xf numFmtId="0" fontId="34" fillId="0" borderId="84" xfId="0" applyFont="1" applyBorder="1" applyProtection="1"/>
    <xf numFmtId="0" fontId="45" fillId="0" borderId="85" xfId="0" applyFont="1" applyBorder="1" applyAlignment="1" applyProtection="1">
      <alignment horizontal="center"/>
    </xf>
    <xf numFmtId="0" fontId="45" fillId="0" borderId="86" xfId="0" applyFont="1" applyBorder="1" applyAlignment="1" applyProtection="1">
      <alignment horizontal="center"/>
    </xf>
    <xf numFmtId="0" fontId="46" fillId="40" borderId="84" xfId="0" applyFont="1" applyFill="1" applyBorder="1" applyProtection="1"/>
    <xf numFmtId="0" fontId="45" fillId="0" borderId="88" xfId="0" applyFont="1" applyBorder="1" applyAlignment="1" applyProtection="1">
      <alignment horizontal="center"/>
    </xf>
    <xf numFmtId="0" fontId="45" fillId="0" borderId="87" xfId="0" applyFont="1" applyBorder="1" applyProtection="1"/>
    <xf numFmtId="0" fontId="45" fillId="0" borderId="0" xfId="0" applyFont="1" applyBorder="1" applyProtection="1"/>
    <xf numFmtId="10" fontId="45" fillId="0" borderId="0" xfId="57" applyNumberFormat="1" applyFont="1" applyBorder="1" applyProtection="1"/>
    <xf numFmtId="167" fontId="45" fillId="0" borderId="0" xfId="57" applyNumberFormat="1" applyFont="1" applyBorder="1" applyProtection="1"/>
    <xf numFmtId="167" fontId="45" fillId="0" borderId="88" xfId="0" applyNumberFormat="1" applyFont="1" applyBorder="1" applyProtection="1"/>
    <xf numFmtId="0" fontId="34" fillId="0" borderId="87" xfId="0" applyFont="1" applyBorder="1"/>
    <xf numFmtId="0" fontId="34" fillId="0" borderId="88" xfId="0" applyFont="1" applyBorder="1"/>
    <xf numFmtId="0" fontId="34" fillId="0" borderId="0" xfId="0" applyFont="1" applyFill="1"/>
    <xf numFmtId="10" fontId="46" fillId="0" borderId="0" xfId="57" applyNumberFormat="1" applyFont="1" applyBorder="1" applyProtection="1"/>
    <xf numFmtId="167" fontId="46" fillId="0" borderId="0" xfId="57" applyNumberFormat="1" applyFont="1" applyBorder="1" applyProtection="1"/>
    <xf numFmtId="167" fontId="46" fillId="0" borderId="88" xfId="57" applyNumberFormat="1" applyFont="1" applyBorder="1" applyProtection="1"/>
    <xf numFmtId="0" fontId="34" fillId="0" borderId="0" xfId="0" applyFont="1" applyFill="1" applyBorder="1"/>
    <xf numFmtId="10" fontId="47" fillId="0" borderId="0" xfId="57" applyNumberFormat="1" applyFont="1" applyBorder="1" applyProtection="1"/>
    <xf numFmtId="167" fontId="47" fillId="0" borderId="0" xfId="57" applyNumberFormat="1" applyFont="1" applyBorder="1" applyProtection="1"/>
    <xf numFmtId="0" fontId="35" fillId="0" borderId="0" xfId="57" applyNumberFormat="1" applyFont="1" applyFill="1" applyBorder="1" applyProtection="1">
      <protection locked="0"/>
    </xf>
    <xf numFmtId="10" fontId="35" fillId="0" borderId="0" xfId="57" applyNumberFormat="1" applyFont="1" applyFill="1" applyBorder="1" applyProtection="1">
      <protection locked="0"/>
    </xf>
    <xf numFmtId="10" fontId="45" fillId="0" borderId="87" xfId="0" applyNumberFormat="1" applyFont="1" applyBorder="1" applyProtection="1"/>
    <xf numFmtId="0" fontId="45" fillId="0" borderId="89" xfId="0" applyFont="1" applyBorder="1" applyProtection="1"/>
    <xf numFmtId="0" fontId="45" fillId="0" borderId="90" xfId="0" applyFont="1" applyBorder="1" applyProtection="1"/>
    <xf numFmtId="10" fontId="45" fillId="0" borderId="90" xfId="57" applyNumberFormat="1" applyFont="1" applyBorder="1" applyProtection="1"/>
    <xf numFmtId="167" fontId="45" fillId="0" borderId="90" xfId="57" applyNumberFormat="1" applyFont="1" applyBorder="1" applyProtection="1"/>
    <xf numFmtId="167" fontId="45" fillId="0" borderId="91" xfId="0" applyNumberFormat="1" applyFont="1" applyBorder="1" applyProtection="1"/>
    <xf numFmtId="9" fontId="34" fillId="0" borderId="88" xfId="57" applyFont="1" applyBorder="1" applyProtection="1"/>
    <xf numFmtId="9" fontId="34" fillId="0" borderId="88" xfId="57" applyFont="1" applyFill="1" applyBorder="1" applyProtection="1"/>
    <xf numFmtId="9" fontId="34" fillId="0" borderId="91" xfId="57" applyFont="1" applyFill="1" applyBorder="1" applyProtection="1"/>
    <xf numFmtId="0" fontId="34" fillId="0" borderId="89" xfId="0" applyFont="1" applyBorder="1"/>
    <xf numFmtId="0" fontId="34" fillId="0" borderId="91" xfId="0" applyFont="1" applyBorder="1"/>
    <xf numFmtId="10" fontId="23" fillId="30" borderId="0" xfId="0" applyNumberFormat="1" applyFont="1" applyFill="1" applyAlignment="1" applyProtection="1">
      <alignment horizontal="right"/>
    </xf>
    <xf numFmtId="167" fontId="23" fillId="30" borderId="0" xfId="0" applyNumberFormat="1" applyFont="1" applyFill="1" applyProtection="1"/>
    <xf numFmtId="0" fontId="31" fillId="43" borderId="0" xfId="0" applyFont="1" applyFill="1" applyProtection="1"/>
    <xf numFmtId="0" fontId="51" fillId="43" borderId="0" xfId="0" applyFont="1" applyFill="1" applyAlignment="1">
      <alignment horizontal="center"/>
    </xf>
    <xf numFmtId="0" fontId="51" fillId="43" borderId="0" xfId="0" applyFont="1" applyFill="1"/>
    <xf numFmtId="3" fontId="51" fillId="43" borderId="0" xfId="0" applyNumberFormat="1" applyFont="1" applyFill="1"/>
    <xf numFmtId="165" fontId="51" fillId="43" borderId="0" xfId="0" applyNumberFormat="1" applyFont="1" applyFill="1"/>
    <xf numFmtId="0" fontId="53" fillId="27" borderId="0" xfId="85" applyFont="1" applyFill="1" applyAlignment="1">
      <alignment vertical="center" wrapText="1"/>
    </xf>
    <xf numFmtId="0" fontId="53" fillId="0" borderId="0" xfId="85" applyFont="1" applyFill="1" applyAlignment="1">
      <alignment vertical="center" wrapText="1"/>
    </xf>
    <xf numFmtId="0" fontId="54" fillId="0" borderId="0" xfId="85" applyFont="1" applyAlignment="1">
      <alignment horizontal="left" vertical="center"/>
    </xf>
    <xf numFmtId="0" fontId="55" fillId="50" borderId="0" xfId="85" applyFont="1" applyFill="1" applyAlignment="1">
      <alignment horizontal="left" vertical="center"/>
    </xf>
    <xf numFmtId="0" fontId="54" fillId="27" borderId="0" xfId="85" applyFont="1" applyFill="1" applyAlignment="1">
      <alignment horizontal="left" vertical="center"/>
    </xf>
    <xf numFmtId="0" fontId="54" fillId="51" borderId="122" xfId="85" applyFont="1" applyFill="1" applyBorder="1" applyAlignment="1">
      <alignment horizontal="left" vertical="center"/>
    </xf>
    <xf numFmtId="0" fontId="54" fillId="27" borderId="122" xfId="85" applyFont="1" applyFill="1" applyBorder="1" applyAlignment="1">
      <alignment horizontal="left" vertical="center"/>
    </xf>
    <xf numFmtId="10" fontId="23" fillId="28" borderId="0" xfId="0" applyNumberFormat="1" applyFont="1" applyFill="1" applyBorder="1" applyProtection="1"/>
    <xf numFmtId="0" fontId="57" fillId="0" borderId="0" xfId="86" applyFont="1"/>
    <xf numFmtId="0" fontId="56" fillId="0" borderId="0" xfId="86"/>
    <xf numFmtId="0" fontId="56" fillId="0" borderId="0" xfId="87"/>
    <xf numFmtId="0" fontId="56" fillId="52" borderId="0" xfId="86" applyFill="1"/>
    <xf numFmtId="0" fontId="58" fillId="0" borderId="0" xfId="88"/>
    <xf numFmtId="0" fontId="0" fillId="0" borderId="0" xfId="0" applyAlignment="1">
      <alignment horizontal="left"/>
    </xf>
    <xf numFmtId="0" fontId="0" fillId="0" borderId="0" xfId="0" pivotButton="1"/>
    <xf numFmtId="0" fontId="1" fillId="27" borderId="0" xfId="132" applyFill="1"/>
    <xf numFmtId="0" fontId="59" fillId="27" borderId="0" xfId="132" applyFont="1" applyFill="1"/>
    <xf numFmtId="0" fontId="1" fillId="27" borderId="0" xfId="132" applyFont="1" applyFill="1"/>
    <xf numFmtId="0" fontId="1" fillId="27" borderId="0" xfId="132" applyFont="1" applyFill="1" applyAlignment="1"/>
    <xf numFmtId="0" fontId="52" fillId="27" borderId="0" xfId="132" applyFont="1" applyFill="1"/>
    <xf numFmtId="0" fontId="60" fillId="27" borderId="0" xfId="132" applyFont="1" applyFill="1"/>
    <xf numFmtId="0" fontId="61" fillId="49" borderId="123" xfId="132" applyFont="1" applyFill="1" applyBorder="1" applyAlignment="1">
      <alignment horizontal="center" vertical="center" wrapText="1"/>
    </xf>
    <xf numFmtId="0" fontId="1" fillId="53" borderId="85" xfId="132" applyFont="1" applyFill="1" applyBorder="1" applyAlignment="1">
      <alignment horizontal="center"/>
    </xf>
    <xf numFmtId="0" fontId="1" fillId="53" borderId="85" xfId="132" applyFill="1" applyBorder="1" applyAlignment="1">
      <alignment horizontal="center"/>
    </xf>
    <xf numFmtId="0" fontId="1" fillId="53" borderId="86" xfId="132" applyFill="1" applyBorder="1" applyAlignment="1">
      <alignment horizontal="center"/>
    </xf>
    <xf numFmtId="0" fontId="1" fillId="54" borderId="123" xfId="132" applyFill="1" applyBorder="1"/>
    <xf numFmtId="0" fontId="1" fillId="54" borderId="93" xfId="132" applyFill="1" applyBorder="1"/>
    <xf numFmtId="0" fontId="1" fillId="54" borderId="94" xfId="132" applyFill="1" applyBorder="1"/>
    <xf numFmtId="0" fontId="1" fillId="49" borderId="123" xfId="132" applyFont="1" applyFill="1" applyBorder="1" applyAlignment="1">
      <alignment wrapText="1"/>
    </xf>
    <xf numFmtId="0" fontId="1" fillId="49" borderId="85" xfId="132" applyFill="1" applyBorder="1" applyAlignment="1">
      <alignment horizontal="center" textRotation="90"/>
    </xf>
    <xf numFmtId="0" fontId="52" fillId="49" borderId="123" xfId="132" applyFont="1" applyFill="1" applyBorder="1" applyAlignment="1">
      <alignment horizontal="center" textRotation="90"/>
    </xf>
    <xf numFmtId="0" fontId="1" fillId="49" borderId="124" xfId="132" applyFill="1" applyBorder="1" applyAlignment="1">
      <alignment horizontal="center" vertical="center" wrapText="1"/>
    </xf>
    <xf numFmtId="0" fontId="1" fillId="49" borderId="125" xfId="132" applyFill="1" applyBorder="1"/>
    <xf numFmtId="0" fontId="52" fillId="49" borderId="87" xfId="132" applyFont="1" applyFill="1" applyBorder="1"/>
    <xf numFmtId="0" fontId="1" fillId="55" borderId="95" xfId="132" applyFill="1" applyBorder="1" applyAlignment="1">
      <alignment horizontal="center" vertical="center"/>
    </xf>
    <xf numFmtId="0" fontId="1" fillId="56" borderId="126" xfId="132" applyFill="1" applyBorder="1" applyAlignment="1">
      <alignment horizontal="center" vertical="center"/>
    </xf>
    <xf numFmtId="0" fontId="1" fillId="56" borderId="127" xfId="132" applyFill="1" applyBorder="1" applyAlignment="1">
      <alignment horizontal="center" vertical="center"/>
    </xf>
    <xf numFmtId="0" fontId="1" fillId="49" borderId="86" xfId="132" applyFill="1" applyBorder="1" applyAlignment="1">
      <alignment horizontal="center" vertical="center"/>
    </xf>
    <xf numFmtId="2" fontId="1" fillId="49" borderId="124" xfId="132" applyNumberFormat="1" applyFill="1" applyBorder="1" applyAlignment="1">
      <alignment horizontal="center" vertical="center"/>
    </xf>
    <xf numFmtId="2" fontId="1" fillId="27" borderId="0" xfId="132" applyNumberFormat="1" applyFill="1"/>
    <xf numFmtId="0" fontId="1" fillId="56" borderId="128" xfId="132" applyFill="1" applyBorder="1" applyAlignment="1">
      <alignment horizontal="center" vertical="center"/>
    </xf>
    <xf numFmtId="0" fontId="1" fillId="55" borderId="10" xfId="132" applyFill="1" applyBorder="1" applyAlignment="1">
      <alignment horizontal="center" vertical="center"/>
    </xf>
    <xf numFmtId="0" fontId="1" fillId="56" borderId="10" xfId="132" applyFill="1" applyBorder="1" applyAlignment="1">
      <alignment horizontal="center" vertical="center"/>
    </xf>
    <xf numFmtId="0" fontId="1" fillId="56" borderId="118" xfId="132" applyFill="1" applyBorder="1" applyAlignment="1">
      <alignment horizontal="center" vertical="center"/>
    </xf>
    <xf numFmtId="0" fontId="1" fillId="49" borderId="88" xfId="132" applyFill="1" applyBorder="1" applyAlignment="1">
      <alignment horizontal="center" vertical="center"/>
    </xf>
    <xf numFmtId="2" fontId="1" fillId="49" borderId="125" xfId="132" applyNumberFormat="1" applyFill="1" applyBorder="1" applyAlignment="1">
      <alignment horizontal="center" vertical="center"/>
    </xf>
    <xf numFmtId="0" fontId="1" fillId="49" borderId="129" xfId="132" applyFill="1" applyBorder="1"/>
    <xf numFmtId="0" fontId="52" fillId="49" borderId="89" xfId="132" applyFont="1" applyFill="1" applyBorder="1"/>
    <xf numFmtId="0" fontId="1" fillId="56" borderId="130" xfId="132" applyFill="1" applyBorder="1" applyAlignment="1">
      <alignment horizontal="center" vertical="center"/>
    </xf>
    <xf numFmtId="0" fontId="1" fillId="56" borderId="109" xfId="132" applyFill="1" applyBorder="1" applyAlignment="1">
      <alignment horizontal="center" vertical="center"/>
    </xf>
    <xf numFmtId="0" fontId="1" fillId="55" borderId="110" xfId="132" applyFill="1" applyBorder="1" applyAlignment="1">
      <alignment horizontal="center" vertical="center"/>
    </xf>
    <xf numFmtId="0" fontId="1" fillId="49" borderId="91" xfId="132" applyFill="1" applyBorder="1" applyAlignment="1">
      <alignment horizontal="center" vertical="center"/>
    </xf>
    <xf numFmtId="2" fontId="1" fillId="49" borderId="129" xfId="132" applyNumberFormat="1" applyFill="1" applyBorder="1" applyAlignment="1">
      <alignment horizontal="center" vertical="center"/>
    </xf>
    <xf numFmtId="0" fontId="52" fillId="49" borderId="84" xfId="132" applyFont="1" applyFill="1" applyBorder="1" applyAlignment="1">
      <alignment horizontal="center" textRotation="90"/>
    </xf>
    <xf numFmtId="0" fontId="52" fillId="49" borderId="85" xfId="132" applyFont="1" applyFill="1" applyBorder="1" applyAlignment="1">
      <alignment horizontal="center" textRotation="90"/>
    </xf>
    <xf numFmtId="0" fontId="1" fillId="53" borderId="131" xfId="132" applyFill="1" applyBorder="1" applyAlignment="1">
      <alignment horizontal="center" textRotation="90"/>
    </xf>
    <xf numFmtId="0" fontId="1" fillId="53" borderId="39" xfId="132" applyFill="1" applyBorder="1" applyAlignment="1">
      <alignment horizontal="center" textRotation="90"/>
    </xf>
    <xf numFmtId="0" fontId="1" fillId="53" borderId="40" xfId="132" applyFill="1" applyBorder="1" applyAlignment="1">
      <alignment horizontal="center" textRotation="90"/>
    </xf>
    <xf numFmtId="0" fontId="1" fillId="53" borderId="132" xfId="132" applyFill="1" applyBorder="1" applyAlignment="1">
      <alignment horizontal="center" vertical="center"/>
    </xf>
    <xf numFmtId="0" fontId="1" fillId="53" borderId="133" xfId="132" applyFill="1" applyBorder="1" applyAlignment="1">
      <alignment horizontal="center" vertical="center"/>
    </xf>
    <xf numFmtId="0" fontId="1" fillId="53" borderId="134" xfId="132" applyFill="1" applyBorder="1" applyAlignment="1">
      <alignment horizontal="center" vertical="center"/>
    </xf>
    <xf numFmtId="0" fontId="1" fillId="53" borderId="128" xfId="132" applyFill="1" applyBorder="1" applyAlignment="1">
      <alignment horizontal="center" vertical="center"/>
    </xf>
    <xf numFmtId="0" fontId="1" fillId="53" borderId="10" xfId="132" applyFill="1" applyBorder="1" applyAlignment="1">
      <alignment horizontal="center" vertical="center"/>
    </xf>
    <xf numFmtId="0" fontId="1" fillId="53" borderId="116" xfId="132" applyFill="1" applyBorder="1" applyAlignment="1">
      <alignment horizontal="center" vertical="center"/>
    </xf>
    <xf numFmtId="0" fontId="1" fillId="0" borderId="0" xfId="132"/>
    <xf numFmtId="0" fontId="1" fillId="53" borderId="0" xfId="132" applyFill="1" applyBorder="1" applyAlignment="1">
      <alignment horizontal="center" vertical="center"/>
    </xf>
    <xf numFmtId="0" fontId="1" fillId="53" borderId="130" xfId="132" applyFill="1" applyBorder="1" applyAlignment="1">
      <alignment horizontal="center" vertical="center"/>
    </xf>
    <xf numFmtId="0" fontId="1" fillId="53" borderId="109" xfId="132" applyFill="1" applyBorder="1" applyAlignment="1">
      <alignment horizontal="center" vertical="center"/>
    </xf>
    <xf numFmtId="0" fontId="1" fillId="53" borderId="135" xfId="132" applyFill="1" applyBorder="1" applyAlignment="1">
      <alignment horizontal="center" vertical="center"/>
    </xf>
    <xf numFmtId="0" fontId="52" fillId="49" borderId="123" xfId="132" applyFont="1" applyFill="1" applyBorder="1"/>
    <xf numFmtId="1" fontId="1" fillId="49" borderId="92" xfId="132" applyNumberFormat="1" applyFill="1" applyBorder="1" applyAlignment="1">
      <alignment horizontal="center" vertical="center"/>
    </xf>
    <xf numFmtId="1" fontId="1" fillId="49" borderId="93" xfId="132" applyNumberFormat="1" applyFill="1" applyBorder="1" applyAlignment="1">
      <alignment horizontal="center" vertical="center"/>
    </xf>
    <xf numFmtId="1" fontId="1" fillId="49" borderId="94" xfId="132" applyNumberFormat="1" applyFill="1" applyBorder="1" applyAlignment="1">
      <alignment horizontal="center" vertical="center"/>
    </xf>
    <xf numFmtId="0" fontId="1" fillId="49" borderId="88" xfId="132" applyFill="1" applyBorder="1"/>
    <xf numFmtId="0" fontId="52" fillId="49" borderId="129" xfId="132" applyFont="1" applyFill="1" applyBorder="1"/>
    <xf numFmtId="0" fontId="52" fillId="49" borderId="92" xfId="132" applyFont="1" applyFill="1" applyBorder="1" applyAlignment="1">
      <alignment horizontal="center" vertical="center"/>
    </xf>
    <xf numFmtId="0" fontId="52" fillId="49" borderId="93" xfId="132" applyFont="1" applyFill="1" applyBorder="1" applyAlignment="1">
      <alignment horizontal="center" vertical="center"/>
    </xf>
    <xf numFmtId="0" fontId="52" fillId="49" borderId="94" xfId="132" applyFont="1" applyFill="1" applyBorder="1" applyAlignment="1">
      <alignment horizontal="center" vertical="center"/>
    </xf>
    <xf numFmtId="0" fontId="1" fillId="49" borderId="91" xfId="132" applyFill="1" applyBorder="1"/>
    <xf numFmtId="0" fontId="52" fillId="27" borderId="84" xfId="132" applyFont="1" applyFill="1" applyBorder="1"/>
    <xf numFmtId="0" fontId="1" fillId="27" borderId="85" xfId="132" applyFill="1" applyBorder="1"/>
    <xf numFmtId="0" fontId="1" fillId="27" borderId="86" xfId="132" applyFill="1" applyBorder="1"/>
    <xf numFmtId="0" fontId="1" fillId="27" borderId="87" xfId="132" applyFont="1" applyFill="1" applyBorder="1"/>
    <xf numFmtId="0" fontId="1" fillId="27" borderId="0" xfId="132" applyFill="1" applyBorder="1"/>
    <xf numFmtId="0" fontId="1" fillId="27" borderId="88" xfId="132" applyFill="1" applyBorder="1"/>
    <xf numFmtId="0" fontId="1" fillId="27" borderId="89" xfId="132" applyFont="1" applyFill="1" applyBorder="1"/>
    <xf numFmtId="0" fontId="1" fillId="27" borderId="90" xfId="132" applyFill="1" applyBorder="1"/>
    <xf numFmtId="0" fontId="1" fillId="27" borderId="91" xfId="132" applyFill="1" applyBorder="1"/>
    <xf numFmtId="0" fontId="62" fillId="0" borderId="0" xfId="0" applyFont="1" applyBorder="1" applyAlignment="1" applyProtection="1"/>
    <xf numFmtId="0" fontId="18" fillId="0" borderId="0" xfId="89"/>
    <xf numFmtId="0" fontId="0" fillId="0" borderId="0" xfId="0" quotePrefix="1" applyAlignment="1">
      <alignment horizontal="left"/>
    </xf>
    <xf numFmtId="2" fontId="0" fillId="0" borderId="0" xfId="0" pivotButton="1" applyNumberFormat="1"/>
    <xf numFmtId="2" fontId="0" fillId="0" borderId="0" xfId="0" applyNumberFormat="1"/>
    <xf numFmtId="2" fontId="0" fillId="0" borderId="0" xfId="0" applyNumberFormat="1" applyAlignment="1">
      <alignment horizontal="left"/>
    </xf>
    <xf numFmtId="0" fontId="32" fillId="45" borderId="43" xfId="0" applyFont="1" applyFill="1" applyBorder="1" applyAlignment="1">
      <alignment horizontal="center"/>
    </xf>
    <xf numFmtId="0" fontId="63" fillId="26" borderId="0" xfId="0" applyFont="1" applyFill="1" applyProtection="1"/>
    <xf numFmtId="9" fontId="63" fillId="26" borderId="0" xfId="0" applyNumberFormat="1" applyFont="1" applyFill="1" applyProtection="1"/>
    <xf numFmtId="0" fontId="0" fillId="49" borderId="119" xfId="0" applyFont="1" applyFill="1" applyBorder="1" applyAlignment="1">
      <alignment horizontal="left" vertical="center" wrapText="1"/>
    </xf>
    <xf numFmtId="0" fontId="0" fillId="49" borderId="120" xfId="0" applyFont="1" applyFill="1" applyBorder="1" applyAlignment="1">
      <alignment horizontal="left" vertical="center" wrapText="1"/>
    </xf>
    <xf numFmtId="0" fontId="0" fillId="49" borderId="121" xfId="0" applyFont="1" applyFill="1" applyBorder="1" applyAlignment="1">
      <alignment horizontal="left" vertical="center" wrapText="1"/>
    </xf>
    <xf numFmtId="0" fontId="52" fillId="49" borderId="119" xfId="0" applyFont="1" applyFill="1" applyBorder="1" applyAlignment="1">
      <alignment horizontal="left" vertical="center" wrapText="1"/>
    </xf>
    <xf numFmtId="0" fontId="23" fillId="44" borderId="68" xfId="0" applyFont="1" applyFill="1" applyBorder="1" applyAlignment="1">
      <alignment horizontal="center"/>
    </xf>
    <xf numFmtId="0" fontId="23" fillId="44" borderId="69" xfId="0" applyFont="1" applyFill="1" applyBorder="1" applyAlignment="1">
      <alignment horizontal="center"/>
    </xf>
    <xf numFmtId="0" fontId="23" fillId="44" borderId="70" xfId="0" applyFont="1" applyFill="1" applyBorder="1" applyAlignment="1">
      <alignment horizontal="center"/>
    </xf>
    <xf numFmtId="0" fontId="23" fillId="47" borderId="76" xfId="0" applyFont="1" applyFill="1" applyBorder="1" applyAlignment="1" applyProtection="1">
      <alignment horizontal="center"/>
    </xf>
    <xf numFmtId="0" fontId="23" fillId="47" borderId="77" xfId="0" applyFont="1" applyFill="1" applyBorder="1" applyAlignment="1" applyProtection="1">
      <alignment horizontal="center"/>
    </xf>
    <xf numFmtId="0" fontId="23" fillId="47" borderId="78" xfId="0" applyFont="1" applyFill="1" applyBorder="1" applyAlignment="1" applyProtection="1">
      <alignment horizontal="center"/>
    </xf>
    <xf numFmtId="0" fontId="23" fillId="44" borderId="61" xfId="0" applyFont="1" applyFill="1" applyBorder="1" applyAlignment="1">
      <alignment horizontal="center"/>
    </xf>
    <xf numFmtId="0" fontId="23" fillId="44" borderId="62" xfId="0" applyFont="1" applyFill="1" applyBorder="1" applyAlignment="1">
      <alignment horizontal="center"/>
    </xf>
    <xf numFmtId="0" fontId="23" fillId="44" borderId="63" xfId="0" applyFont="1" applyFill="1" applyBorder="1" applyAlignment="1">
      <alignment horizontal="center"/>
    </xf>
    <xf numFmtId="0" fontId="23" fillId="38" borderId="50" xfId="0" applyFont="1" applyFill="1" applyBorder="1" applyAlignment="1" applyProtection="1">
      <alignment horizontal="center"/>
    </xf>
    <xf numFmtId="0" fontId="23" fillId="38" borderId="51" xfId="0" applyFont="1" applyFill="1" applyBorder="1" applyAlignment="1" applyProtection="1">
      <alignment horizontal="center"/>
    </xf>
    <xf numFmtId="0" fontId="23" fillId="38" borderId="52" xfId="0" applyFont="1" applyFill="1" applyBorder="1" applyAlignment="1" applyProtection="1">
      <alignment horizontal="center"/>
    </xf>
    <xf numFmtId="0" fontId="23" fillId="37" borderId="14" xfId="0" applyFont="1" applyFill="1" applyBorder="1" applyAlignment="1" applyProtection="1">
      <alignment horizontal="center"/>
    </xf>
    <xf numFmtId="0" fontId="23" fillId="37" borderId="0" xfId="0" applyFont="1" applyFill="1" applyAlignment="1" applyProtection="1">
      <alignment horizontal="center"/>
    </xf>
    <xf numFmtId="0" fontId="23" fillId="37" borderId="15" xfId="0" applyFont="1" applyFill="1" applyBorder="1" applyAlignment="1" applyProtection="1">
      <alignment horizontal="center"/>
    </xf>
    <xf numFmtId="0" fontId="26" fillId="0" borderId="0" xfId="0" applyFont="1" applyAlignment="1" applyProtection="1">
      <alignment horizontal="center"/>
    </xf>
    <xf numFmtId="0" fontId="0" fillId="0" borderId="0" xfId="0" applyAlignment="1"/>
    <xf numFmtId="0" fontId="29" fillId="34" borderId="29" xfId="0" applyFont="1" applyFill="1" applyBorder="1" applyAlignment="1" applyProtection="1">
      <alignment horizontal="center" vertical="center"/>
    </xf>
    <xf numFmtId="0" fontId="29" fillId="34" borderId="30" xfId="0" applyFont="1" applyFill="1" applyBorder="1" applyAlignment="1">
      <alignment horizontal="center" vertical="center"/>
    </xf>
    <xf numFmtId="0" fontId="29" fillId="34" borderId="31" xfId="0" applyFont="1" applyFill="1" applyBorder="1" applyAlignment="1">
      <alignment horizontal="center" vertical="center"/>
    </xf>
    <xf numFmtId="0" fontId="29" fillId="29" borderId="11" xfId="0" applyFont="1" applyFill="1" applyBorder="1" applyAlignment="1" applyProtection="1">
      <alignment horizontal="center" vertical="center"/>
    </xf>
    <xf numFmtId="0" fontId="29" fillId="29" borderId="12" xfId="0" applyFont="1" applyFill="1" applyBorder="1" applyAlignment="1">
      <alignment horizontal="center" vertical="center"/>
    </xf>
    <xf numFmtId="0" fontId="29" fillId="29" borderId="13" xfId="0" applyFont="1" applyFill="1" applyBorder="1" applyAlignment="1">
      <alignment horizontal="center" vertical="center"/>
    </xf>
    <xf numFmtId="0" fontId="23" fillId="36" borderId="32" xfId="0" applyFont="1" applyFill="1" applyBorder="1" applyAlignment="1" applyProtection="1">
      <alignment horizontal="center"/>
    </xf>
    <xf numFmtId="0" fontId="23" fillId="36" borderId="0" xfId="0" applyFont="1" applyFill="1" applyBorder="1" applyAlignment="1" applyProtection="1">
      <alignment horizontal="center"/>
    </xf>
    <xf numFmtId="0" fontId="23" fillId="36" borderId="33" xfId="0" applyFont="1" applyFill="1" applyBorder="1" applyAlignment="1" applyProtection="1">
      <alignment horizontal="center"/>
    </xf>
    <xf numFmtId="0" fontId="23" fillId="35" borderId="14" xfId="0" applyFont="1" applyFill="1" applyBorder="1" applyAlignment="1" applyProtection="1">
      <alignment horizontal="center"/>
    </xf>
    <xf numFmtId="0" fontId="23" fillId="35" borderId="0" xfId="0" applyFont="1" applyFill="1" applyAlignment="1" applyProtection="1">
      <alignment horizontal="center"/>
    </xf>
    <xf numFmtId="0" fontId="23" fillId="35" borderId="15" xfId="0" applyFont="1" applyFill="1" applyBorder="1" applyAlignment="1" applyProtection="1">
      <alignment horizontal="center"/>
    </xf>
    <xf numFmtId="0" fontId="23" fillId="38" borderId="32" xfId="0" applyFont="1" applyFill="1" applyBorder="1" applyAlignment="1" applyProtection="1">
      <alignment horizontal="center"/>
    </xf>
    <xf numFmtId="0" fontId="23" fillId="38" borderId="0" xfId="0" applyFont="1" applyFill="1" applyBorder="1" applyAlignment="1" applyProtection="1">
      <alignment horizontal="center"/>
    </xf>
    <xf numFmtId="0" fontId="23" fillId="38" borderId="33" xfId="0" applyFont="1" applyFill="1" applyBorder="1" applyAlignment="1" applyProtection="1">
      <alignment horizontal="center"/>
    </xf>
    <xf numFmtId="0" fontId="23" fillId="47" borderId="24" xfId="0" applyFont="1" applyFill="1" applyBorder="1" applyAlignment="1" applyProtection="1">
      <alignment horizontal="center"/>
    </xf>
    <xf numFmtId="0" fontId="23" fillId="47" borderId="0" xfId="0" applyFont="1" applyFill="1" applyBorder="1" applyAlignment="1" applyProtection="1">
      <alignment horizontal="center"/>
    </xf>
    <xf numFmtId="0" fontId="23" fillId="47" borderId="25" xfId="0" applyFont="1" applyFill="1" applyBorder="1" applyAlignment="1" applyProtection="1">
      <alignment horizontal="center"/>
    </xf>
    <xf numFmtId="0" fontId="29" fillId="32" borderId="21" xfId="0" applyFont="1" applyFill="1" applyBorder="1" applyAlignment="1" applyProtection="1">
      <alignment horizontal="center" vertical="center"/>
    </xf>
    <xf numFmtId="0" fontId="29" fillId="32" borderId="22" xfId="0" applyFont="1" applyFill="1" applyBorder="1" applyAlignment="1" applyProtection="1">
      <alignment horizontal="center" vertical="center"/>
    </xf>
    <xf numFmtId="0" fontId="29" fillId="32" borderId="23" xfId="0" applyFont="1" applyFill="1" applyBorder="1" applyAlignment="1" applyProtection="1">
      <alignment horizontal="center" vertical="center"/>
    </xf>
    <xf numFmtId="0" fontId="23" fillId="45" borderId="24" xfId="0" applyFont="1" applyFill="1" applyBorder="1" applyAlignment="1" applyProtection="1">
      <alignment horizontal="center"/>
    </xf>
    <xf numFmtId="0" fontId="0" fillId="45" borderId="0" xfId="0" applyFont="1" applyFill="1" applyBorder="1" applyAlignment="1" applyProtection="1">
      <alignment horizontal="center"/>
    </xf>
    <xf numFmtId="0" fontId="0" fillId="45" borderId="25" xfId="0" applyFont="1" applyFill="1" applyBorder="1" applyAlignment="1" applyProtection="1">
      <alignment horizontal="center"/>
    </xf>
    <xf numFmtId="0" fontId="23" fillId="38" borderId="14" xfId="0" applyFont="1" applyFill="1" applyBorder="1" applyAlignment="1" applyProtection="1">
      <alignment horizontal="center"/>
    </xf>
    <xf numFmtId="0" fontId="23" fillId="38" borderId="15" xfId="0" applyFont="1" applyFill="1" applyBorder="1" applyAlignment="1" applyProtection="1">
      <alignment horizontal="center"/>
    </xf>
    <xf numFmtId="0" fontId="23" fillId="37" borderId="32" xfId="0" applyFont="1" applyFill="1" applyBorder="1" applyAlignment="1" applyProtection="1">
      <alignment horizontal="center"/>
    </xf>
    <xf numFmtId="0" fontId="23" fillId="37" borderId="0" xfId="0" applyFont="1" applyFill="1" applyBorder="1" applyAlignment="1" applyProtection="1">
      <alignment horizontal="center"/>
    </xf>
    <xf numFmtId="0" fontId="23" fillId="37" borderId="33" xfId="0" applyFont="1" applyFill="1" applyBorder="1" applyAlignment="1" applyProtection="1">
      <alignment horizontal="center"/>
    </xf>
    <xf numFmtId="0" fontId="23" fillId="44" borderId="14" xfId="0" applyFont="1" applyFill="1" applyBorder="1" applyAlignment="1" applyProtection="1">
      <alignment horizontal="center"/>
    </xf>
    <xf numFmtId="0" fontId="23" fillId="44" borderId="0" xfId="0" applyFont="1" applyFill="1" applyBorder="1" applyAlignment="1" applyProtection="1">
      <alignment horizontal="center"/>
    </xf>
    <xf numFmtId="0" fontId="23" fillId="44" borderId="15" xfId="0" applyFont="1" applyFill="1" applyBorder="1" applyAlignment="1" applyProtection="1">
      <alignment horizontal="center"/>
    </xf>
    <xf numFmtId="0" fontId="23" fillId="35" borderId="0" xfId="0" applyFont="1" applyFill="1" applyBorder="1" applyAlignment="1" applyProtection="1">
      <alignment horizontal="center"/>
    </xf>
    <xf numFmtId="0" fontId="23" fillId="37" borderId="14" xfId="0" applyFont="1" applyFill="1" applyBorder="1" applyAlignment="1">
      <alignment horizontal="center"/>
    </xf>
    <xf numFmtId="0" fontId="23" fillId="37" borderId="0" xfId="0" applyFont="1" applyFill="1" applyBorder="1" applyAlignment="1">
      <alignment horizontal="center"/>
    </xf>
    <xf numFmtId="0" fontId="23" fillId="35" borderId="14" xfId="0" applyFont="1" applyFill="1" applyBorder="1" applyAlignment="1">
      <alignment horizontal="center"/>
    </xf>
    <xf numFmtId="0" fontId="23" fillId="35" borderId="0" xfId="0" applyFont="1" applyFill="1" applyBorder="1" applyAlignment="1">
      <alignment horizontal="center"/>
    </xf>
    <xf numFmtId="0" fontId="26" fillId="0" borderId="0" xfId="0" applyFont="1" applyAlignment="1">
      <alignment horizontal="center"/>
    </xf>
    <xf numFmtId="0" fontId="23" fillId="30" borderId="0" xfId="0" applyFont="1" applyFill="1" applyBorder="1" applyAlignment="1">
      <alignment horizontal="center" vertical="center"/>
    </xf>
    <xf numFmtId="0" fontId="0" fillId="30" borderId="0" xfId="0" applyFill="1" applyBorder="1" applyAlignment="1">
      <alignment vertical="center"/>
    </xf>
    <xf numFmtId="0" fontId="23" fillId="30" borderId="0" xfId="0" applyFont="1" applyFill="1" applyBorder="1" applyAlignment="1">
      <alignment horizontal="center" vertical="center" wrapText="1"/>
    </xf>
    <xf numFmtId="0" fontId="29" fillId="29" borderId="14" xfId="0" applyFont="1" applyFill="1" applyBorder="1" applyAlignment="1">
      <alignment horizontal="center" vertical="center"/>
    </xf>
    <xf numFmtId="0" fontId="29" fillId="29" borderId="0" xfId="0" applyFont="1" applyFill="1" applyBorder="1" applyAlignment="1">
      <alignment horizontal="center" vertical="center"/>
    </xf>
    <xf numFmtId="0" fontId="4" fillId="0" borderId="15" xfId="0" applyFont="1" applyBorder="1" applyAlignment="1"/>
    <xf numFmtId="0" fontId="3" fillId="49" borderId="119" xfId="85" applyFont="1" applyFill="1" applyBorder="1" applyAlignment="1">
      <alignment horizontal="left" vertical="center" wrapText="1"/>
    </xf>
    <xf numFmtId="0" fontId="3" fillId="49" borderId="120" xfId="85" applyFont="1" applyFill="1" applyBorder="1" applyAlignment="1">
      <alignment horizontal="left" vertical="center" wrapText="1"/>
    </xf>
    <xf numFmtId="0" fontId="3" fillId="49" borderId="121" xfId="85" applyFont="1" applyFill="1" applyBorder="1" applyAlignment="1">
      <alignment horizontal="left" vertical="center" wrapText="1"/>
    </xf>
    <xf numFmtId="0" fontId="61" fillId="49" borderId="124" xfId="132" applyFont="1" applyFill="1" applyBorder="1" applyAlignment="1">
      <alignment horizontal="center" vertical="center" wrapText="1"/>
    </xf>
    <xf numFmtId="0" fontId="61" fillId="49" borderId="129" xfId="132" applyFont="1" applyFill="1" applyBorder="1" applyAlignment="1">
      <alignment horizontal="center" vertical="center" wrapText="1"/>
    </xf>
    <xf numFmtId="0" fontId="1" fillId="49" borderId="124" xfId="132" applyFill="1" applyBorder="1" applyAlignment="1">
      <alignment horizontal="right" vertical="center" wrapText="1"/>
    </xf>
    <xf numFmtId="0" fontId="1" fillId="49" borderId="89" xfId="132" applyFill="1" applyBorder="1" applyAlignment="1">
      <alignment horizontal="right" vertical="center"/>
    </xf>
    <xf numFmtId="0" fontId="1" fillId="49" borderId="124" xfId="132" applyFill="1" applyBorder="1" applyAlignment="1">
      <alignment horizontal="center" vertical="center" wrapText="1"/>
    </xf>
    <xf numFmtId="0" fontId="1" fillId="49" borderId="88" xfId="132" applyFill="1" applyBorder="1" applyAlignment="1">
      <alignment horizontal="center" vertical="center" wrapText="1"/>
    </xf>
    <xf numFmtId="0" fontId="1" fillId="49" borderId="124" xfId="132" applyFont="1" applyFill="1" applyBorder="1" applyAlignment="1">
      <alignment horizontal="center" vertical="center" textRotation="90"/>
    </xf>
    <xf numFmtId="0" fontId="1" fillId="49" borderId="125" xfId="132" applyFill="1" applyBorder="1" applyAlignment="1">
      <alignment horizontal="center" vertical="center" textRotation="90"/>
    </xf>
    <xf numFmtId="0" fontId="1" fillId="49" borderId="129" xfId="132" applyFill="1" applyBorder="1" applyAlignment="1">
      <alignment horizontal="center" vertical="center" textRotation="90"/>
    </xf>
    <xf numFmtId="0" fontId="39" fillId="44" borderId="103" xfId="84" applyFont="1" applyFill="1" applyBorder="1" applyAlignment="1">
      <alignment horizontal="center" vertical="center" wrapText="1"/>
    </xf>
    <xf numFmtId="0" fontId="39" fillId="44" borderId="108" xfId="84" applyFont="1" applyFill="1" applyBorder="1" applyAlignment="1">
      <alignment horizontal="center" vertical="center" wrapText="1"/>
    </xf>
    <xf numFmtId="0" fontId="40" fillId="44" borderId="104" xfId="84" applyFont="1" applyFill="1" applyBorder="1" applyAlignment="1">
      <alignment horizontal="center" vertical="center" wrapText="1"/>
    </xf>
    <xf numFmtId="0" fontId="40" fillId="44" borderId="105" xfId="84" applyFont="1" applyFill="1" applyBorder="1" applyAlignment="1">
      <alignment horizontal="center" vertical="center" wrapText="1"/>
    </xf>
    <xf numFmtId="0" fontId="40" fillId="44" borderId="106" xfId="84" applyFont="1" applyFill="1" applyBorder="1" applyAlignment="1">
      <alignment horizontal="center" vertical="center" wrapText="1"/>
    </xf>
    <xf numFmtId="0" fontId="33" fillId="40" borderId="116" xfId="0" applyFont="1" applyFill="1" applyBorder="1" applyAlignment="1" applyProtection="1">
      <alignment horizontal="center"/>
    </xf>
    <xf numFmtId="0" fontId="33" fillId="40" borderId="117" xfId="0" applyFont="1" applyFill="1" applyBorder="1" applyAlignment="1" applyProtection="1">
      <alignment horizontal="center"/>
    </xf>
    <xf numFmtId="0" fontId="33" fillId="40" borderId="10" xfId="0" applyFont="1" applyFill="1" applyBorder="1" applyAlignment="1" applyProtection="1">
      <alignment horizontal="center"/>
    </xf>
    <xf numFmtId="0" fontId="39" fillId="44" borderId="102" xfId="84" applyFont="1" applyFill="1" applyBorder="1" applyAlignment="1">
      <alignment horizontal="center" vertical="center" wrapText="1"/>
    </xf>
    <xf numFmtId="0" fontId="39" fillId="44" borderId="107" xfId="84" applyFont="1" applyFill="1" applyBorder="1" applyAlignment="1">
      <alignment horizontal="center" vertical="center" wrapText="1"/>
    </xf>
    <xf numFmtId="0" fontId="0" fillId="0" borderId="0" xfId="0" applyProtection="1"/>
    <xf numFmtId="0" fontId="0" fillId="0" borderId="0" xfId="0" applyProtection="1">
      <protection locked="0"/>
    </xf>
    <xf numFmtId="0" fontId="0" fillId="0" borderId="0" xfId="0" quotePrefix="1" applyProtection="1"/>
    <xf numFmtId="11" fontId="0" fillId="0" borderId="0" xfId="0" applyNumberFormat="1" applyProtection="1"/>
    <xf numFmtId="0" fontId="0" fillId="0" borderId="0" xfId="0" applyAlignment="1">
      <alignment wrapText="1"/>
    </xf>
    <xf numFmtId="0" fontId="0" fillId="0" borderId="0" xfId="0" applyNumberFormat="1"/>
    <xf numFmtId="2" fontId="0" fillId="0" borderId="0" xfId="0" applyNumberFormat="1" applyAlignment="1">
      <alignment horizontal="left" indent="1"/>
    </xf>
    <xf numFmtId="2" fontId="0" fillId="0" borderId="0" xfId="0" applyNumberFormat="1" applyAlignment="1">
      <alignment horizontal="left" indent="2"/>
    </xf>
  </cellXfs>
  <cellStyles count="133">
    <cellStyle name="????" xfId="91"/>
    <cellStyle name="???? " xfId="92"/>
    <cellStyle name="?????" xfId="93"/>
    <cellStyle name="????? ??????????????" xfId="94"/>
    <cellStyle name="??????" xfId="95"/>
    <cellStyle name="???????" xfId="96"/>
    <cellStyle name="????????" xfId="97"/>
    <cellStyle name="?????????" xfId="98"/>
    <cellStyle name="????????? ??????" xfId="99"/>
    <cellStyle name="????????? 1" xfId="100"/>
    <cellStyle name="????????? 2" xfId="101"/>
    <cellStyle name="????????? 3" xfId="102"/>
    <cellStyle name="????????? 4" xfId="103"/>
    <cellStyle name="??????????" xfId="104"/>
    <cellStyle name="???????????" xfId="105"/>
    <cellStyle name="??????????? ??????" xfId="106"/>
    <cellStyle name="??????1" xfId="107"/>
    <cellStyle name="??????2" xfId="108"/>
    <cellStyle name="??????3" xfId="109"/>
    <cellStyle name="??????4" xfId="110"/>
    <cellStyle name="??????5" xfId="111"/>
    <cellStyle name="??????6" xfId="112"/>
    <cellStyle name="20% - ??????1" xfId="113"/>
    <cellStyle name="20% - ??????2" xfId="114"/>
    <cellStyle name="20% - ??????3" xfId="115"/>
    <cellStyle name="20% - ??????4" xfId="116"/>
    <cellStyle name="20% - ??????5" xfId="117"/>
    <cellStyle name="20% - ??????6" xfId="11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20% - Акцент1" xfId="7"/>
    <cellStyle name="20% - Акцент2" xfId="8"/>
    <cellStyle name="20% - Акцент3" xfId="9"/>
    <cellStyle name="20% - Акцент4" xfId="10"/>
    <cellStyle name="20% - Акцент5" xfId="11"/>
    <cellStyle name="20% - Акцент6" xfId="12"/>
    <cellStyle name="40% - ??????1" xfId="119"/>
    <cellStyle name="40% - ??????2" xfId="120"/>
    <cellStyle name="40% - ??????3" xfId="121"/>
    <cellStyle name="40% - ??????4" xfId="122"/>
    <cellStyle name="40% - ??????5" xfId="123"/>
    <cellStyle name="40% - ??????6" xfId="124"/>
    <cellStyle name="40% - Accent1" xfId="13" builtinId="31" customBuiltin="1"/>
    <cellStyle name="40% - Accent2" xfId="14" builtinId="35" customBuiltin="1"/>
    <cellStyle name="40% - Accent3" xfId="15" builtinId="39" customBuiltin="1"/>
    <cellStyle name="40% - Accent4" xfId="16" builtinId="43" customBuiltin="1"/>
    <cellStyle name="40% - Accent5" xfId="17" builtinId="47" customBuiltin="1"/>
    <cellStyle name="40% - Accent6" xfId="18" builtinId="51" customBuiltin="1"/>
    <cellStyle name="40% - Акцент1" xfId="19"/>
    <cellStyle name="40% - Акцент2" xfId="20"/>
    <cellStyle name="40% - Акцент3" xfId="21"/>
    <cellStyle name="40% - Акцент4" xfId="22"/>
    <cellStyle name="40% - Акцент5" xfId="23"/>
    <cellStyle name="40% - Акцент6" xfId="24"/>
    <cellStyle name="60% - ??????1" xfId="125"/>
    <cellStyle name="60% - ??????2" xfId="126"/>
    <cellStyle name="60% - ??????3" xfId="127"/>
    <cellStyle name="60% - ??????4" xfId="128"/>
    <cellStyle name="60% - ??????5" xfId="129"/>
    <cellStyle name="60% - ??????6" xfId="130"/>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60% - Акцент1" xfId="31"/>
    <cellStyle name="60% - Акцент2" xfId="32"/>
    <cellStyle name="60% - Акцент3" xfId="33"/>
    <cellStyle name="60% - Акцент4" xfId="34"/>
    <cellStyle name="60% - Акцент5" xfId="35"/>
    <cellStyle name="60% - Акцент6" xfId="36"/>
    <cellStyle name="Accent1" xfId="37" builtinId="29" customBuiltin="1"/>
    <cellStyle name="Accent2" xfId="38" builtinId="33" customBuiltin="1"/>
    <cellStyle name="Accent3" xfId="39" builtinId="37" customBuiltin="1"/>
    <cellStyle name="Accent4" xfId="40" builtinId="41" customBuiltin="1"/>
    <cellStyle name="Accent5" xfId="41" builtinId="45" customBuiltin="1"/>
    <cellStyle name="Accent6" xfId="42" builtinId="49" customBuiltin="1"/>
    <cellStyle name="Bad" xfId="43" builtinId="27" customBuiltin="1"/>
    <cellStyle name="Calculation" xfId="44" builtinId="22" customBuiltin="1"/>
    <cellStyle name="Check Cell" xfId="45" builtinId="23" customBuiltin="1"/>
    <cellStyle name="Explanatory Text" xfId="46" builtinId="53" customBuiltin="1"/>
    <cellStyle name="Good" xfId="47" builtinId="26" customBuiltin="1"/>
    <cellStyle name="Heading 1" xfId="48" builtinId="16" customBuiltin="1"/>
    <cellStyle name="Heading 2" xfId="49" builtinId="17" customBuiltin="1"/>
    <cellStyle name="Heading 3" xfId="50" builtinId="18" customBuiltin="1"/>
    <cellStyle name="Heading 4" xfId="51" builtinId="19" customBuiltin="1"/>
    <cellStyle name="Input" xfId="52" builtinId="20" customBuiltin="1"/>
    <cellStyle name="Linked Cell" xfId="53" builtinId="24" customBuiltin="1"/>
    <cellStyle name="Neutral" xfId="54" builtinId="28" customBuiltin="1"/>
    <cellStyle name="Normal" xfId="0" builtinId="0"/>
    <cellStyle name="Normal 2" xfId="88"/>
    <cellStyle name="Normal 2 2" xfId="89"/>
    <cellStyle name="Normal 2_Db" xfId="86"/>
    <cellStyle name="Normal 3" xfId="84"/>
    <cellStyle name="Normal 4" xfId="85"/>
    <cellStyle name="Normal 4 2" xfId="90"/>
    <cellStyle name="Normal 4 2 2" xfId="132"/>
    <cellStyle name="Normal 4_Db" xfId="131"/>
    <cellStyle name="Normal_Db" xfId="87"/>
    <cellStyle name="Note" xfId="55" builtinId="10" customBuiltin="1"/>
    <cellStyle name="Output" xfId="56" builtinId="21" customBuiltin="1"/>
    <cellStyle name="Percent" xfId="57" builtinId="5"/>
    <cellStyle name="Title" xfId="58" builtinId="15" customBuiltin="1"/>
    <cellStyle name="Total" xfId="59" builtinId="25" customBuiltin="1"/>
    <cellStyle name="Warning Text" xfId="60" builtinId="11" customBuiltin="1"/>
    <cellStyle name="Акцент1" xfId="61"/>
    <cellStyle name="Акцент2" xfId="62"/>
    <cellStyle name="Акцент3" xfId="63"/>
    <cellStyle name="Акцент4" xfId="64"/>
    <cellStyle name="Акцент5" xfId="65"/>
    <cellStyle name="Акцент6" xfId="66"/>
    <cellStyle name="Ввод " xfId="67"/>
    <cellStyle name="Вывод" xfId="68"/>
    <cellStyle name="Вычисление" xfId="69"/>
    <cellStyle name="Заголовок 1" xfId="70"/>
    <cellStyle name="Заголовок 2" xfId="71"/>
    <cellStyle name="Заголовок 3" xfId="72"/>
    <cellStyle name="Заголовок 4" xfId="73"/>
    <cellStyle name="Итог" xfId="74"/>
    <cellStyle name="Контрольная ячейка" xfId="75"/>
    <cellStyle name="Название" xfId="76"/>
    <cellStyle name="Нейтральный" xfId="77"/>
    <cellStyle name="Плохой" xfId="78"/>
    <cellStyle name="Пояснение" xfId="79"/>
    <cellStyle name="Примечание" xfId="80"/>
    <cellStyle name="Связанная ячейка" xfId="81"/>
    <cellStyle name="Текст предупреждения" xfId="82"/>
    <cellStyle name="Хороший" xfId="83"/>
  </cellStyles>
  <dxfs count="26">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s>
  <tableStyles count="0" defaultTableStyle="TableStyleMedium9" defaultPivotStyle="PivotStyleLight16"/>
  <colors>
    <mruColors>
      <color rgb="FF538DD5"/>
      <color rgb="FFFDE9D9"/>
      <color rgb="FFFABF8F"/>
      <color rgb="FFDCE6F1"/>
      <color rgb="FF996600"/>
      <color rgb="FFFF9900"/>
      <color rgb="FFF2DCDB"/>
      <color rgb="FFDA9694"/>
      <color rgb="FF95B3D7"/>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9" Type="http://schemas.openxmlformats.org/officeDocument/2006/relationships/theme" Target="theme/theme1.xml"/><Relationship Id="rId21" Type="http://schemas.openxmlformats.org/officeDocument/2006/relationships/externalLink" Target="externalLinks/externalLink3.xml"/><Relationship Id="rId34" Type="http://schemas.openxmlformats.org/officeDocument/2006/relationships/externalLink" Target="externalLinks/externalLink16.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externalLink" Target="externalLinks/externalLink11.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32" Type="http://schemas.openxmlformats.org/officeDocument/2006/relationships/externalLink" Target="externalLinks/externalLink14.xml"/><Relationship Id="rId37" Type="http://schemas.openxmlformats.org/officeDocument/2006/relationships/externalLink" Target="externalLinks/externalLink19.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externalLink" Target="externalLinks/externalLink10.xml"/><Relationship Id="rId36" Type="http://schemas.openxmlformats.org/officeDocument/2006/relationships/externalLink" Target="externalLinks/externalLink18.xml"/><Relationship Id="rId10" Type="http://schemas.openxmlformats.org/officeDocument/2006/relationships/worksheet" Target="worksheets/sheet10.xml"/><Relationship Id="rId19" Type="http://schemas.openxmlformats.org/officeDocument/2006/relationships/externalLink" Target="externalLinks/externalLink1.xml"/><Relationship Id="rId31"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externalLink" Target="externalLinks/externalLink12.xml"/><Relationship Id="rId35" Type="http://schemas.openxmlformats.org/officeDocument/2006/relationships/externalLink" Target="externalLinks/externalLink17.xml"/><Relationship Id="rId43" Type="http://schemas.microsoft.com/office/2006/relationships/vbaProject" Target="vbaProject.bin"/><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33" Type="http://schemas.openxmlformats.org/officeDocument/2006/relationships/externalLink" Target="externalLinks/externalLink15.xml"/><Relationship Id="rId38" Type="http://schemas.openxmlformats.org/officeDocument/2006/relationships/pivotCacheDefinition" Target="pivotCache/pivotCacheDefinition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6.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Peak Power Per</a:t>
            </a:r>
            <a:r>
              <a:rPr lang="en-GB" baseline="0"/>
              <a:t> Operative Mode</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v>Peak Powers</c:v>
          </c:tx>
          <c:spPr>
            <a:solidFill>
              <a:schemeClr val="accent1"/>
            </a:solidFill>
            <a:ln>
              <a:noFill/>
            </a:ln>
            <a:effectLst/>
            <a:sp3d/>
          </c:spPr>
          <c:invertIfNegative val="0"/>
          <c:cat>
            <c:numRef>
              <c:f>'Power- Power Budget  OCDT'!$P$6:$W$6</c:f>
              <c:numCache>
                <c:formatCode>General</c:formatCode>
                <c:ptCount val="8"/>
              </c:numCache>
            </c:numRef>
          </c:cat>
          <c:val>
            <c:numRef>
              <c:f>'Power- Power Budget  OCDT'!$P$10:$W$10</c:f>
              <c:numCache>
                <c:formatCode>General</c:formatCode>
                <c:ptCount val="8"/>
                <c:pt idx="1">
                  <c:v>0</c:v>
                </c:pt>
                <c:pt idx="3">
                  <c:v>0</c:v>
                </c:pt>
                <c:pt idx="5">
                  <c:v>0</c:v>
                </c:pt>
                <c:pt idx="7">
                  <c:v>0</c:v>
                </c:pt>
              </c:numCache>
            </c:numRef>
          </c:val>
          <c:extLst>
            <c:ext xmlns:c16="http://schemas.microsoft.com/office/drawing/2014/chart" uri="{C3380CC4-5D6E-409C-BE32-E72D297353CC}">
              <c16:uniqueId val="{00000004-2165-49F9-A140-9E28591B5D13}"/>
            </c:ext>
          </c:extLst>
        </c:ser>
        <c:dLbls>
          <c:showLegendKey val="0"/>
          <c:showVal val="0"/>
          <c:showCatName val="0"/>
          <c:showSerName val="0"/>
          <c:showPercent val="0"/>
          <c:showBubbleSize val="0"/>
        </c:dLbls>
        <c:gapWidth val="150"/>
        <c:shape val="box"/>
        <c:axId val="660918632"/>
        <c:axId val="660916008"/>
        <c:axId val="0"/>
      </c:bar3DChart>
      <c:catAx>
        <c:axId val="660918632"/>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0916008"/>
        <c:crosses val="autoZero"/>
        <c:auto val="1"/>
        <c:lblAlgn val="ctr"/>
        <c:lblOffset val="100"/>
        <c:noMultiLvlLbl val="0"/>
      </c:catAx>
      <c:valAx>
        <c:axId val="6609160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0918632"/>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Battery Energy Budget</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Battery energy in a orbit BOL</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1107"/>
              <c:pt idx="0">
                <c:v>0</c:v>
              </c:pt>
              <c:pt idx="1">
                <c:v>8.3340836617004175E-3</c:v>
              </c:pt>
              <c:pt idx="2">
                <c:v>1.6668167323400835E-2</c:v>
              </c:pt>
              <c:pt idx="3">
                <c:v>2.5002250985101258E-2</c:v>
              </c:pt>
              <c:pt idx="4">
                <c:v>3.333633464680167E-2</c:v>
              </c:pt>
              <c:pt idx="5">
                <c:v>4.1670418308502086E-2</c:v>
              </c:pt>
              <c:pt idx="6">
                <c:v>5.0004501970202515E-2</c:v>
              </c:pt>
              <c:pt idx="7">
                <c:v>5.8338585631902931E-2</c:v>
              </c:pt>
              <c:pt idx="8">
                <c:v>6.667266929360334E-2</c:v>
              </c:pt>
              <c:pt idx="9">
                <c:v>7.5006752955303763E-2</c:v>
              </c:pt>
              <c:pt idx="10">
                <c:v>8.3340836617004171E-2</c:v>
              </c:pt>
              <c:pt idx="11">
                <c:v>9.1674920278704594E-2</c:v>
              </c:pt>
              <c:pt idx="12">
                <c:v>0.10000900394040503</c:v>
              </c:pt>
              <c:pt idx="13">
                <c:v>0.10834308760210544</c:v>
              </c:pt>
              <c:pt idx="14">
                <c:v>0.11667717126380586</c:v>
              </c:pt>
              <c:pt idx="15">
                <c:v>0.12501125492550627</c:v>
              </c:pt>
              <c:pt idx="16">
                <c:v>0.13334533858720668</c:v>
              </c:pt>
              <c:pt idx="17">
                <c:v>0.14167942224890712</c:v>
              </c:pt>
              <c:pt idx="18">
                <c:v>0.15001350591060753</c:v>
              </c:pt>
              <c:pt idx="19">
                <c:v>0.15834758957230793</c:v>
              </c:pt>
              <c:pt idx="20">
                <c:v>0.16668167323400834</c:v>
              </c:pt>
              <c:pt idx="21">
                <c:v>0.17501575689570878</c:v>
              </c:pt>
              <c:pt idx="22">
                <c:v>0.18334984055740919</c:v>
              </c:pt>
              <c:pt idx="23">
                <c:v>0.1916839242191096</c:v>
              </c:pt>
              <c:pt idx="24">
                <c:v>0.20001800788081006</c:v>
              </c:pt>
              <c:pt idx="25">
                <c:v>0.20835209154251047</c:v>
              </c:pt>
              <c:pt idx="26">
                <c:v>0.21668617520421088</c:v>
              </c:pt>
              <c:pt idx="27">
                <c:v>0.22502025886591129</c:v>
              </c:pt>
              <c:pt idx="28">
                <c:v>0.23335434252761172</c:v>
              </c:pt>
              <c:pt idx="29">
                <c:v>0.24168842618931213</c:v>
              </c:pt>
              <c:pt idx="30">
                <c:v>0.25002250985101254</c:v>
              </c:pt>
              <c:pt idx="31">
                <c:v>0.25835659351271295</c:v>
              </c:pt>
              <c:pt idx="32">
                <c:v>0.26669067717441336</c:v>
              </c:pt>
              <c:pt idx="33">
                <c:v>0.27502476083611377</c:v>
              </c:pt>
              <c:pt idx="34">
                <c:v>0.28335884449781423</c:v>
              </c:pt>
              <c:pt idx="35">
                <c:v>0.29169292815951464</c:v>
              </c:pt>
              <c:pt idx="36">
                <c:v>0.30002701182121505</c:v>
              </c:pt>
              <c:pt idx="37">
                <c:v>0.30836109548291546</c:v>
              </c:pt>
              <c:pt idx="38">
                <c:v>0.31669517914461587</c:v>
              </c:pt>
              <c:pt idx="39">
                <c:v>0.32502926280631628</c:v>
              </c:pt>
              <c:pt idx="40">
                <c:v>0.33336334646801669</c:v>
              </c:pt>
              <c:pt idx="41">
                <c:v>0.34169743012971715</c:v>
              </c:pt>
              <c:pt idx="42">
                <c:v>0.35003151379141756</c:v>
              </c:pt>
              <c:pt idx="43">
                <c:v>0.35836559745311797</c:v>
              </c:pt>
              <c:pt idx="44">
                <c:v>0.36669968111481838</c:v>
              </c:pt>
              <c:pt idx="45">
                <c:v>0.37503376477651879</c:v>
              </c:pt>
              <c:pt idx="46">
                <c:v>0.38336784843821919</c:v>
              </c:pt>
              <c:pt idx="47">
                <c:v>0.3917019320999196</c:v>
              </c:pt>
              <c:pt idx="48">
                <c:v>0.40003601576162012</c:v>
              </c:pt>
              <c:pt idx="49">
                <c:v>0.40837009942332053</c:v>
              </c:pt>
              <c:pt idx="50">
                <c:v>0.41670418308502094</c:v>
              </c:pt>
              <c:pt idx="51">
                <c:v>0.42503826674672135</c:v>
              </c:pt>
              <c:pt idx="52">
                <c:v>0.43337235040842176</c:v>
              </c:pt>
              <c:pt idx="53">
                <c:v>0.44170643407012217</c:v>
              </c:pt>
              <c:pt idx="54">
                <c:v>0.45004051773182258</c:v>
              </c:pt>
              <c:pt idx="55">
                <c:v>0.45837460139352298</c:v>
              </c:pt>
              <c:pt idx="56">
                <c:v>0.46670868505522345</c:v>
              </c:pt>
              <c:pt idx="57">
                <c:v>0.47504276871692386</c:v>
              </c:pt>
              <c:pt idx="58">
                <c:v>0.48337685237862427</c:v>
              </c:pt>
              <c:pt idx="59">
                <c:v>0.49171093604032468</c:v>
              </c:pt>
              <c:pt idx="60">
                <c:v>0.50004501970202508</c:v>
              </c:pt>
              <c:pt idx="61">
                <c:v>0.50837910336372549</c:v>
              </c:pt>
              <c:pt idx="62">
                <c:v>0.5167131870254259</c:v>
              </c:pt>
              <c:pt idx="63">
                <c:v>0.52504727068712631</c:v>
              </c:pt>
              <c:pt idx="64">
                <c:v>0.53338135434882672</c:v>
              </c:pt>
              <c:pt idx="65">
                <c:v>0.54171543801052724</c:v>
              </c:pt>
              <c:pt idx="66">
                <c:v>0.55004952167222754</c:v>
              </c:pt>
              <c:pt idx="67">
                <c:v>0.55838360533392806</c:v>
              </c:pt>
              <c:pt idx="68">
                <c:v>0.56671768899562847</c:v>
              </c:pt>
              <c:pt idx="69">
                <c:v>0.57505177265732887</c:v>
              </c:pt>
              <c:pt idx="70">
                <c:v>0.58338585631902928</c:v>
              </c:pt>
              <c:pt idx="71">
                <c:v>0.59171993998072969</c:v>
              </c:pt>
              <c:pt idx="72">
                <c:v>0.6000540236424301</c:v>
              </c:pt>
              <c:pt idx="73">
                <c:v>0.60838810730413051</c:v>
              </c:pt>
              <c:pt idx="74">
                <c:v>0.61672219096583092</c:v>
              </c:pt>
              <c:pt idx="75">
                <c:v>0.62505627462753144</c:v>
              </c:pt>
              <c:pt idx="76">
                <c:v>0.63339035828923174</c:v>
              </c:pt>
              <c:pt idx="77">
                <c:v>0.64172444195093226</c:v>
              </c:pt>
              <c:pt idx="78">
                <c:v>0.65005852561263255</c:v>
              </c:pt>
              <c:pt idx="79">
                <c:v>0.65839260927433307</c:v>
              </c:pt>
              <c:pt idx="80">
                <c:v>0.66672669293603337</c:v>
              </c:pt>
              <c:pt idx="81">
                <c:v>0.67506077659773389</c:v>
              </c:pt>
              <c:pt idx="82">
                <c:v>0.6833948602594343</c:v>
              </c:pt>
              <c:pt idx="83">
                <c:v>0.69172894392113471</c:v>
              </c:pt>
              <c:pt idx="84">
                <c:v>0.70006302758283512</c:v>
              </c:pt>
              <c:pt idx="85">
                <c:v>0.70839711124453553</c:v>
              </c:pt>
              <c:pt idx="86">
                <c:v>0.71673119490623594</c:v>
              </c:pt>
              <c:pt idx="87">
                <c:v>0.72506527856793634</c:v>
              </c:pt>
              <c:pt idx="88">
                <c:v>0.73339936222963675</c:v>
              </c:pt>
              <c:pt idx="89">
                <c:v>0.74173344589133727</c:v>
              </c:pt>
              <c:pt idx="90">
                <c:v>0.75006752955303757</c:v>
              </c:pt>
              <c:pt idx="91">
                <c:v>0.75840161321473809</c:v>
              </c:pt>
              <c:pt idx="92">
                <c:v>0.76673569687643839</c:v>
              </c:pt>
              <c:pt idx="93">
                <c:v>0.77506978053813891</c:v>
              </c:pt>
              <c:pt idx="94">
                <c:v>0.78340386419983921</c:v>
              </c:pt>
              <c:pt idx="95">
                <c:v>0.79173794786153973</c:v>
              </c:pt>
              <c:pt idx="96">
                <c:v>0.80007203152324025</c:v>
              </c:pt>
              <c:pt idx="97">
                <c:v>0.80840611518494054</c:v>
              </c:pt>
              <c:pt idx="98">
                <c:v>0.81674019884664106</c:v>
              </c:pt>
              <c:pt idx="99">
                <c:v>0.82507428250834136</c:v>
              </c:pt>
              <c:pt idx="100">
                <c:v>0.83340836617004188</c:v>
              </c:pt>
              <c:pt idx="101">
                <c:v>0.84174244983174218</c:v>
              </c:pt>
              <c:pt idx="102">
                <c:v>0.8500765334934427</c:v>
              </c:pt>
              <c:pt idx="103">
                <c:v>0.858410617155143</c:v>
              </c:pt>
              <c:pt idx="104">
                <c:v>0.86674470081684352</c:v>
              </c:pt>
              <c:pt idx="105">
                <c:v>0.87507878447854393</c:v>
              </c:pt>
              <c:pt idx="106">
                <c:v>0.88341286814024433</c:v>
              </c:pt>
              <c:pt idx="107">
                <c:v>0.89174695180194474</c:v>
              </c:pt>
              <c:pt idx="108">
                <c:v>0.90008103546364515</c:v>
              </c:pt>
              <c:pt idx="109">
                <c:v>0.90841511912534556</c:v>
              </c:pt>
              <c:pt idx="110">
                <c:v>0.91674920278704597</c:v>
              </c:pt>
              <c:pt idx="111">
                <c:v>0.92508328644874638</c:v>
              </c:pt>
              <c:pt idx="112">
                <c:v>0.9334173701104469</c:v>
              </c:pt>
              <c:pt idx="113">
                <c:v>0.9417514537721472</c:v>
              </c:pt>
              <c:pt idx="114">
                <c:v>0.95008553743384772</c:v>
              </c:pt>
              <c:pt idx="115">
                <c:v>0.95841962109554801</c:v>
              </c:pt>
              <c:pt idx="116">
                <c:v>0.96675370475724853</c:v>
              </c:pt>
              <c:pt idx="117">
                <c:v>0.97508778841894883</c:v>
              </c:pt>
              <c:pt idx="118">
                <c:v>0.98342187208064935</c:v>
              </c:pt>
              <c:pt idx="119">
                <c:v>0.99175595574234976</c:v>
              </c:pt>
              <c:pt idx="120">
                <c:v>1.0000900394040502</c:v>
              </c:pt>
              <c:pt idx="121">
                <c:v>1.0084241230657505</c:v>
              </c:pt>
              <c:pt idx="122">
                <c:v>1.016758206727451</c:v>
              </c:pt>
              <c:pt idx="123">
                <c:v>1.0250922903891513</c:v>
              </c:pt>
              <c:pt idx="124">
                <c:v>1.0334263740508518</c:v>
              </c:pt>
              <c:pt idx="125">
                <c:v>1.0417604577125521</c:v>
              </c:pt>
              <c:pt idx="126">
                <c:v>1.0500945413742526</c:v>
              </c:pt>
              <c:pt idx="127">
                <c:v>1.0584286250359531</c:v>
              </c:pt>
              <c:pt idx="128">
                <c:v>1.0667627086976534</c:v>
              </c:pt>
              <c:pt idx="129">
                <c:v>1.075096792359354</c:v>
              </c:pt>
              <c:pt idx="130">
                <c:v>1.0834308760210545</c:v>
              </c:pt>
              <c:pt idx="131">
                <c:v>1.0917649596827548</c:v>
              </c:pt>
              <c:pt idx="132">
                <c:v>1.1000990433444551</c:v>
              </c:pt>
              <c:pt idx="133">
                <c:v>1.1084331270061556</c:v>
              </c:pt>
              <c:pt idx="134">
                <c:v>1.1167672106678561</c:v>
              </c:pt>
              <c:pt idx="135">
                <c:v>1.1251012943295564</c:v>
              </c:pt>
              <c:pt idx="136">
                <c:v>1.1334353779912569</c:v>
              </c:pt>
              <c:pt idx="137">
                <c:v>1.1417694616529572</c:v>
              </c:pt>
              <c:pt idx="138">
                <c:v>1.1501035453146577</c:v>
              </c:pt>
              <c:pt idx="139">
                <c:v>1.158437628976358</c:v>
              </c:pt>
              <c:pt idx="140">
                <c:v>1.1667717126380586</c:v>
              </c:pt>
              <c:pt idx="141">
                <c:v>1.1751057962997591</c:v>
              </c:pt>
              <c:pt idx="142">
                <c:v>1.1834398799614594</c:v>
              </c:pt>
              <c:pt idx="143">
                <c:v>1.1917739636231597</c:v>
              </c:pt>
              <c:pt idx="144">
                <c:v>1.2001080472848602</c:v>
              </c:pt>
              <c:pt idx="145">
                <c:v>1.2084421309465607</c:v>
              </c:pt>
              <c:pt idx="146">
                <c:v>1.216776214608261</c:v>
              </c:pt>
              <c:pt idx="147">
                <c:v>1.2251102982699613</c:v>
              </c:pt>
              <c:pt idx="148">
                <c:v>1.2334443819316618</c:v>
              </c:pt>
              <c:pt idx="149">
                <c:v>1.2417784655933624</c:v>
              </c:pt>
              <c:pt idx="150">
                <c:v>1.2501125492550629</c:v>
              </c:pt>
              <c:pt idx="151">
                <c:v>1.258446632916763</c:v>
              </c:pt>
              <c:pt idx="152">
                <c:v>1.2667807165784635</c:v>
              </c:pt>
              <c:pt idx="153">
                <c:v>1.275114800240164</c:v>
              </c:pt>
              <c:pt idx="154">
                <c:v>1.2834488839018645</c:v>
              </c:pt>
              <c:pt idx="155">
                <c:v>1.2917829675635646</c:v>
              </c:pt>
              <c:pt idx="156">
                <c:v>1.3001170512252651</c:v>
              </c:pt>
              <c:pt idx="157">
                <c:v>1.3084511348869656</c:v>
              </c:pt>
              <c:pt idx="158">
                <c:v>1.3167852185486661</c:v>
              </c:pt>
              <c:pt idx="159">
                <c:v>1.3251193022103664</c:v>
              </c:pt>
              <c:pt idx="160">
                <c:v>1.3334533858720667</c:v>
              </c:pt>
              <c:pt idx="161">
                <c:v>1.3417874695337673</c:v>
              </c:pt>
              <c:pt idx="162">
                <c:v>1.3501215531954678</c:v>
              </c:pt>
              <c:pt idx="163">
                <c:v>1.3584556368571683</c:v>
              </c:pt>
              <c:pt idx="164">
                <c:v>1.3667897205188686</c:v>
              </c:pt>
              <c:pt idx="165">
                <c:v>1.3751238041805689</c:v>
              </c:pt>
              <c:pt idx="166">
                <c:v>1.3834578878422694</c:v>
              </c:pt>
              <c:pt idx="167">
                <c:v>1.3917919715039699</c:v>
              </c:pt>
              <c:pt idx="168">
                <c:v>1.4001260551656702</c:v>
              </c:pt>
              <c:pt idx="169">
                <c:v>1.4084601388273705</c:v>
              </c:pt>
              <c:pt idx="170">
                <c:v>1.4167942224890711</c:v>
              </c:pt>
              <c:pt idx="171">
                <c:v>1.4251283061507716</c:v>
              </c:pt>
              <c:pt idx="172">
                <c:v>1.4334623898124719</c:v>
              </c:pt>
              <c:pt idx="173">
                <c:v>1.4417964734741724</c:v>
              </c:pt>
              <c:pt idx="174">
                <c:v>1.4501305571358727</c:v>
              </c:pt>
              <c:pt idx="175">
                <c:v>1.4584646407975732</c:v>
              </c:pt>
              <c:pt idx="176">
                <c:v>1.4667987244592735</c:v>
              </c:pt>
              <c:pt idx="177">
                <c:v>1.475132808120974</c:v>
              </c:pt>
              <c:pt idx="178">
                <c:v>1.4834668917826745</c:v>
              </c:pt>
              <c:pt idx="179">
                <c:v>1.4918009754443748</c:v>
              </c:pt>
              <c:pt idx="180">
                <c:v>1.5001350591060751</c:v>
              </c:pt>
              <c:pt idx="181">
                <c:v>1.5084691427677757</c:v>
              </c:pt>
              <c:pt idx="182">
                <c:v>1.5168032264294762</c:v>
              </c:pt>
              <c:pt idx="183">
                <c:v>1.5251373100911765</c:v>
              </c:pt>
              <c:pt idx="184">
                <c:v>1.5334713937528768</c:v>
              </c:pt>
              <c:pt idx="185">
                <c:v>1.5418054774145773</c:v>
              </c:pt>
              <c:pt idx="186">
                <c:v>1.5501395610762778</c:v>
              </c:pt>
              <c:pt idx="187">
                <c:v>1.5584736447379783</c:v>
              </c:pt>
              <c:pt idx="188">
                <c:v>1.5668077283996784</c:v>
              </c:pt>
              <c:pt idx="189">
                <c:v>1.5751418120613789</c:v>
              </c:pt>
              <c:pt idx="190">
                <c:v>1.5834758957230795</c:v>
              </c:pt>
              <c:pt idx="191">
                <c:v>1.59180997938478</c:v>
              </c:pt>
              <c:pt idx="192">
                <c:v>1.6001440630464805</c:v>
              </c:pt>
              <c:pt idx="193">
                <c:v>1.6084781467081806</c:v>
              </c:pt>
              <c:pt idx="194">
                <c:v>1.6168122303698811</c:v>
              </c:pt>
              <c:pt idx="195">
                <c:v>1.6251463140315816</c:v>
              </c:pt>
              <c:pt idx="196">
                <c:v>1.6334803976932821</c:v>
              </c:pt>
              <c:pt idx="197">
                <c:v>1.6418144813549822</c:v>
              </c:pt>
              <c:pt idx="198">
                <c:v>1.6501485650166827</c:v>
              </c:pt>
              <c:pt idx="199">
                <c:v>1.6584826486783832</c:v>
              </c:pt>
              <c:pt idx="200">
                <c:v>1.6668167323400838</c:v>
              </c:pt>
              <c:pt idx="201">
                <c:v>1.6751508160017841</c:v>
              </c:pt>
              <c:pt idx="202">
                <c:v>1.6834848996634844</c:v>
              </c:pt>
              <c:pt idx="203">
                <c:v>1.6918189833251849</c:v>
              </c:pt>
              <c:pt idx="204">
                <c:v>1.7001530669868854</c:v>
              </c:pt>
              <c:pt idx="205">
                <c:v>1.7084871506485857</c:v>
              </c:pt>
              <c:pt idx="206">
                <c:v>1.716821234310286</c:v>
              </c:pt>
              <c:pt idx="207">
                <c:v>1.7251553179719865</c:v>
              </c:pt>
              <c:pt idx="208">
                <c:v>1.733489401633687</c:v>
              </c:pt>
              <c:pt idx="209">
                <c:v>1.7418234852953873</c:v>
              </c:pt>
              <c:pt idx="210">
                <c:v>1.7501575689570879</c:v>
              </c:pt>
              <c:pt idx="211">
                <c:v>1.7584916526187881</c:v>
              </c:pt>
              <c:pt idx="212">
                <c:v>1.7668257362804887</c:v>
              </c:pt>
              <c:pt idx="213">
                <c:v>1.775159819942189</c:v>
              </c:pt>
              <c:pt idx="214">
                <c:v>1.7834939036038895</c:v>
              </c:pt>
              <c:pt idx="215">
                <c:v>1.79182798726559</c:v>
              </c:pt>
              <c:pt idx="216">
                <c:v>1.8001620709272903</c:v>
              </c:pt>
              <c:pt idx="217">
                <c:v>1.8084961545889906</c:v>
              </c:pt>
              <c:pt idx="218">
                <c:v>1.8168302382506911</c:v>
              </c:pt>
              <c:pt idx="219">
                <c:v>1.8251643219123916</c:v>
              </c:pt>
              <c:pt idx="220">
                <c:v>1.8334984055740919</c:v>
              </c:pt>
              <c:pt idx="221">
                <c:v>1.8418324892357922</c:v>
              </c:pt>
              <c:pt idx="222">
                <c:v>1.8501665728974928</c:v>
              </c:pt>
              <c:pt idx="223">
                <c:v>1.8585006565591933</c:v>
              </c:pt>
              <c:pt idx="224">
                <c:v>1.8668347402208938</c:v>
              </c:pt>
              <c:pt idx="225">
                <c:v>1.8751688238825941</c:v>
              </c:pt>
              <c:pt idx="226">
                <c:v>1.8835029075442944</c:v>
              </c:pt>
              <c:pt idx="227">
                <c:v>1.8918369912059949</c:v>
              </c:pt>
              <c:pt idx="228">
                <c:v>1.9001710748676954</c:v>
              </c:pt>
              <c:pt idx="229">
                <c:v>1.908505158529396</c:v>
              </c:pt>
              <c:pt idx="230">
                <c:v>1.916839242191096</c:v>
              </c:pt>
              <c:pt idx="231">
                <c:v>1.9251733258527965</c:v>
              </c:pt>
              <c:pt idx="232">
                <c:v>1.9335074095144971</c:v>
              </c:pt>
              <c:pt idx="233">
                <c:v>1.9418414931761976</c:v>
              </c:pt>
              <c:pt idx="234">
                <c:v>1.9501755768378977</c:v>
              </c:pt>
              <c:pt idx="235">
                <c:v>1.9585096604995982</c:v>
              </c:pt>
              <c:pt idx="236">
                <c:v>1.9668437441612987</c:v>
              </c:pt>
              <c:pt idx="237">
                <c:v>1.9751778278229992</c:v>
              </c:pt>
              <c:pt idx="238">
                <c:v>1.9835119114846995</c:v>
              </c:pt>
              <c:pt idx="239">
                <c:v>1.9918459951463998</c:v>
              </c:pt>
              <c:pt idx="240">
                <c:v>2.0001800788081003</c:v>
              </c:pt>
              <c:pt idx="241">
                <c:v>2.0085141624698006</c:v>
              </c:pt>
              <c:pt idx="242">
                <c:v>2.0168482461315009</c:v>
              </c:pt>
              <c:pt idx="243">
                <c:v>2.0251823297932017</c:v>
              </c:pt>
              <c:pt idx="244">
                <c:v>2.033516413454902</c:v>
              </c:pt>
              <c:pt idx="245">
                <c:v>2.0418504971166027</c:v>
              </c:pt>
              <c:pt idx="246">
                <c:v>2.0501845807783026</c:v>
              </c:pt>
              <c:pt idx="247">
                <c:v>2.0585186644400033</c:v>
              </c:pt>
              <c:pt idx="248">
                <c:v>2.0668527481017036</c:v>
              </c:pt>
              <c:pt idx="249">
                <c:v>2.0751868317634043</c:v>
              </c:pt>
              <c:pt idx="250">
                <c:v>2.0835209154251042</c:v>
              </c:pt>
              <c:pt idx="251">
                <c:v>2.0918549990868049</c:v>
              </c:pt>
              <c:pt idx="252">
                <c:v>2.1001890827485052</c:v>
              </c:pt>
              <c:pt idx="253">
                <c:v>2.108523166410206</c:v>
              </c:pt>
              <c:pt idx="254">
                <c:v>2.1168572500719063</c:v>
              </c:pt>
              <c:pt idx="255">
                <c:v>2.1251913337336066</c:v>
              </c:pt>
              <c:pt idx="256">
                <c:v>2.1335254173953069</c:v>
              </c:pt>
              <c:pt idx="257">
                <c:v>2.1418595010570072</c:v>
              </c:pt>
              <c:pt idx="258">
                <c:v>2.1501935847187079</c:v>
              </c:pt>
              <c:pt idx="259">
                <c:v>2.1585276683804082</c:v>
              </c:pt>
              <c:pt idx="260">
                <c:v>2.166861752042109</c:v>
              </c:pt>
              <c:pt idx="261">
                <c:v>2.1751958357038093</c:v>
              </c:pt>
              <c:pt idx="262">
                <c:v>2.1835299193655096</c:v>
              </c:pt>
              <c:pt idx="263">
                <c:v>2.1918640030272103</c:v>
              </c:pt>
              <c:pt idx="264">
                <c:v>2.2001980866889101</c:v>
              </c:pt>
              <c:pt idx="265">
                <c:v>2.2085321703506104</c:v>
              </c:pt>
              <c:pt idx="266">
                <c:v>2.2168662540123112</c:v>
              </c:pt>
              <c:pt idx="267">
                <c:v>2.2252003376740115</c:v>
              </c:pt>
              <c:pt idx="268">
                <c:v>2.2335344213357122</c:v>
              </c:pt>
              <c:pt idx="269">
                <c:v>2.2418685049974125</c:v>
              </c:pt>
              <c:pt idx="270">
                <c:v>2.2502025886591128</c:v>
              </c:pt>
              <c:pt idx="271">
                <c:v>2.2585366723208136</c:v>
              </c:pt>
              <c:pt idx="272">
                <c:v>2.2668707559825139</c:v>
              </c:pt>
              <c:pt idx="273">
                <c:v>2.2752048396442137</c:v>
              </c:pt>
              <c:pt idx="274">
                <c:v>2.2835389233059145</c:v>
              </c:pt>
              <c:pt idx="275">
                <c:v>2.2918730069676148</c:v>
              </c:pt>
              <c:pt idx="276">
                <c:v>2.3002070906293155</c:v>
              </c:pt>
              <c:pt idx="277">
                <c:v>2.3085411742910158</c:v>
              </c:pt>
              <c:pt idx="278">
                <c:v>2.3168752579527161</c:v>
              </c:pt>
              <c:pt idx="279">
                <c:v>2.3252093416144168</c:v>
              </c:pt>
              <c:pt idx="280">
                <c:v>2.3335434252761171</c:v>
              </c:pt>
              <c:pt idx="281">
                <c:v>2.3418775089378174</c:v>
              </c:pt>
              <c:pt idx="282">
                <c:v>2.3502115925995182</c:v>
              </c:pt>
              <c:pt idx="283">
                <c:v>2.358545676261218</c:v>
              </c:pt>
              <c:pt idx="284">
                <c:v>2.3668797599229188</c:v>
              </c:pt>
              <c:pt idx="285">
                <c:v>2.3752138435846191</c:v>
              </c:pt>
              <c:pt idx="286">
                <c:v>2.3835479272463194</c:v>
              </c:pt>
              <c:pt idx="287">
                <c:v>2.3918820109080201</c:v>
              </c:pt>
              <c:pt idx="288">
                <c:v>2.4002160945697204</c:v>
              </c:pt>
              <c:pt idx="289">
                <c:v>2.4085501782314211</c:v>
              </c:pt>
              <c:pt idx="290">
                <c:v>2.4168842618931214</c:v>
              </c:pt>
              <c:pt idx="291">
                <c:v>2.4252183455548217</c:v>
              </c:pt>
              <c:pt idx="292">
                <c:v>2.433552429216522</c:v>
              </c:pt>
              <c:pt idx="293">
                <c:v>2.4418865128782223</c:v>
              </c:pt>
              <c:pt idx="294">
                <c:v>2.4502205965399226</c:v>
              </c:pt>
              <c:pt idx="295">
                <c:v>2.4585546802016234</c:v>
              </c:pt>
              <c:pt idx="296">
                <c:v>2.4668887638633237</c:v>
              </c:pt>
              <c:pt idx="297">
                <c:v>2.4752228475250244</c:v>
              </c:pt>
              <c:pt idx="298">
                <c:v>2.4835569311867247</c:v>
              </c:pt>
              <c:pt idx="299">
                <c:v>2.491891014848425</c:v>
              </c:pt>
              <c:pt idx="300">
                <c:v>2.5002250985101258</c:v>
              </c:pt>
              <c:pt idx="301">
                <c:v>2.5085591821718256</c:v>
              </c:pt>
              <c:pt idx="302">
                <c:v>2.5168932658335259</c:v>
              </c:pt>
              <c:pt idx="303">
                <c:v>2.5252273494952266</c:v>
              </c:pt>
              <c:pt idx="304">
                <c:v>2.5335614331569269</c:v>
              </c:pt>
              <c:pt idx="305">
                <c:v>2.5418955168186277</c:v>
              </c:pt>
              <c:pt idx="306">
                <c:v>2.550229600480328</c:v>
              </c:pt>
              <c:pt idx="307">
                <c:v>2.5585636841420283</c:v>
              </c:pt>
              <c:pt idx="308">
                <c:v>2.566897767803729</c:v>
              </c:pt>
              <c:pt idx="309">
                <c:v>2.5752318514654293</c:v>
              </c:pt>
              <c:pt idx="310">
                <c:v>2.5835659351271292</c:v>
              </c:pt>
              <c:pt idx="311">
                <c:v>2.5919000187888299</c:v>
              </c:pt>
              <c:pt idx="312">
                <c:v>2.6002341024505302</c:v>
              </c:pt>
              <c:pt idx="313">
                <c:v>2.608568186112231</c:v>
              </c:pt>
              <c:pt idx="314">
                <c:v>2.6169022697739313</c:v>
              </c:pt>
              <c:pt idx="315">
                <c:v>2.6252363534356316</c:v>
              </c:pt>
              <c:pt idx="316">
                <c:v>2.6335704370973323</c:v>
              </c:pt>
              <c:pt idx="317">
                <c:v>2.6419045207590326</c:v>
              </c:pt>
              <c:pt idx="318">
                <c:v>2.6502386044207329</c:v>
              </c:pt>
              <c:pt idx="319">
                <c:v>2.6585726880824336</c:v>
              </c:pt>
              <c:pt idx="320">
                <c:v>2.6669067717441335</c:v>
              </c:pt>
              <c:pt idx="321">
                <c:v>2.6752408554058342</c:v>
              </c:pt>
              <c:pt idx="322">
                <c:v>2.6835749390675345</c:v>
              </c:pt>
              <c:pt idx="323">
                <c:v>2.6919090227292348</c:v>
              </c:pt>
              <c:pt idx="324">
                <c:v>2.7002431063909356</c:v>
              </c:pt>
              <c:pt idx="325">
                <c:v>2.7085771900526359</c:v>
              </c:pt>
              <c:pt idx="326">
                <c:v>2.7169112737143366</c:v>
              </c:pt>
              <c:pt idx="327">
                <c:v>2.7252453573760369</c:v>
              </c:pt>
              <c:pt idx="328">
                <c:v>2.7335794410377372</c:v>
              </c:pt>
              <c:pt idx="329">
                <c:v>2.7419135246994375</c:v>
              </c:pt>
              <c:pt idx="330">
                <c:v>2.7502476083611378</c:v>
              </c:pt>
              <c:pt idx="331">
                <c:v>2.7585816920228381</c:v>
              </c:pt>
              <c:pt idx="332">
                <c:v>2.7669157756845388</c:v>
              </c:pt>
              <c:pt idx="333">
                <c:v>2.7752498593462391</c:v>
              </c:pt>
              <c:pt idx="334">
                <c:v>2.7835839430079399</c:v>
              </c:pt>
              <c:pt idx="335">
                <c:v>2.7919180266696402</c:v>
              </c:pt>
              <c:pt idx="336">
                <c:v>2.8002521103313405</c:v>
              </c:pt>
              <c:pt idx="337">
                <c:v>2.8085861939930412</c:v>
              </c:pt>
              <c:pt idx="338">
                <c:v>2.8169202776547411</c:v>
              </c:pt>
              <c:pt idx="339">
                <c:v>2.8252543613164414</c:v>
              </c:pt>
              <c:pt idx="340">
                <c:v>2.8335884449781421</c:v>
              </c:pt>
              <c:pt idx="341">
                <c:v>2.8419225286398424</c:v>
              </c:pt>
              <c:pt idx="342">
                <c:v>2.8502566123015431</c:v>
              </c:pt>
              <c:pt idx="343">
                <c:v>2.8585906959632434</c:v>
              </c:pt>
              <c:pt idx="344">
                <c:v>2.8669247796249437</c:v>
              </c:pt>
              <c:pt idx="345">
                <c:v>2.8752588632866445</c:v>
              </c:pt>
              <c:pt idx="346">
                <c:v>2.8835929469483448</c:v>
              </c:pt>
              <c:pt idx="347">
                <c:v>2.8919270306100446</c:v>
              </c:pt>
              <c:pt idx="348">
                <c:v>2.9002611142717454</c:v>
              </c:pt>
              <c:pt idx="349">
                <c:v>2.9085951979334457</c:v>
              </c:pt>
              <c:pt idx="350">
                <c:v>2.9169292815951464</c:v>
              </c:pt>
              <c:pt idx="351">
                <c:v>2.9252633652568467</c:v>
              </c:pt>
              <c:pt idx="352">
                <c:v>2.933597448918547</c:v>
              </c:pt>
              <c:pt idx="353">
                <c:v>2.9419315325802478</c:v>
              </c:pt>
              <c:pt idx="354">
                <c:v>2.9502656162419481</c:v>
              </c:pt>
              <c:pt idx="355">
                <c:v>2.9585996999036488</c:v>
              </c:pt>
              <c:pt idx="356">
                <c:v>2.9669337835653491</c:v>
              </c:pt>
              <c:pt idx="357">
                <c:v>2.9752678672270489</c:v>
              </c:pt>
              <c:pt idx="358">
                <c:v>2.9836019508887497</c:v>
              </c:pt>
              <c:pt idx="359">
                <c:v>2.99193603455045</c:v>
              </c:pt>
              <c:pt idx="360">
                <c:v>3.0002701182121503</c:v>
              </c:pt>
              <c:pt idx="361">
                <c:v>3.008604201873851</c:v>
              </c:pt>
              <c:pt idx="362">
                <c:v>3.0169382855355513</c:v>
              </c:pt>
              <c:pt idx="363">
                <c:v>3.0252723691972521</c:v>
              </c:pt>
              <c:pt idx="364">
                <c:v>3.0336064528589524</c:v>
              </c:pt>
              <c:pt idx="365">
                <c:v>3.0419405365206527</c:v>
              </c:pt>
              <c:pt idx="366">
                <c:v>3.050274620182353</c:v>
              </c:pt>
              <c:pt idx="367">
                <c:v>3.0586087038440533</c:v>
              </c:pt>
              <c:pt idx="368">
                <c:v>3.0669427875057536</c:v>
              </c:pt>
              <c:pt idx="369">
                <c:v>3.0752768711674543</c:v>
              </c:pt>
              <c:pt idx="370">
                <c:v>3.0836109548291546</c:v>
              </c:pt>
              <c:pt idx="371">
                <c:v>3.0919450384908553</c:v>
              </c:pt>
              <c:pt idx="372">
                <c:v>3.1002791221525556</c:v>
              </c:pt>
              <c:pt idx="373">
                <c:v>3.1086132058142559</c:v>
              </c:pt>
              <c:pt idx="374">
                <c:v>3.1169472894759567</c:v>
              </c:pt>
              <c:pt idx="375">
                <c:v>3.1252813731376565</c:v>
              </c:pt>
              <c:pt idx="376">
                <c:v>3.1336154567993568</c:v>
              </c:pt>
              <c:pt idx="377">
                <c:v>3.1419495404610576</c:v>
              </c:pt>
              <c:pt idx="378">
                <c:v>3.1502836241227579</c:v>
              </c:pt>
              <c:pt idx="379">
                <c:v>3.1586177077844586</c:v>
              </c:pt>
              <c:pt idx="380">
                <c:v>3.1669517914461589</c:v>
              </c:pt>
              <c:pt idx="381">
                <c:v>3.1752858751078592</c:v>
              </c:pt>
              <c:pt idx="382">
                <c:v>3.1836199587695599</c:v>
              </c:pt>
              <c:pt idx="383">
                <c:v>3.1919540424312602</c:v>
              </c:pt>
              <c:pt idx="384">
                <c:v>3.200288126092961</c:v>
              </c:pt>
              <c:pt idx="385">
                <c:v>3.2086222097546608</c:v>
              </c:pt>
              <c:pt idx="386">
                <c:v>3.2169562934163611</c:v>
              </c:pt>
              <c:pt idx="387">
                <c:v>3.2252903770780619</c:v>
              </c:pt>
              <c:pt idx="388">
                <c:v>3.2336244607397622</c:v>
              </c:pt>
              <c:pt idx="389">
                <c:v>3.2419585444014625</c:v>
              </c:pt>
              <c:pt idx="390">
                <c:v>3.2502926280631632</c:v>
              </c:pt>
              <c:pt idx="391">
                <c:v>3.2586267117248635</c:v>
              </c:pt>
              <c:pt idx="392">
                <c:v>3.2669607953865643</c:v>
              </c:pt>
              <c:pt idx="393">
                <c:v>3.2752948790482646</c:v>
              </c:pt>
              <c:pt idx="394">
                <c:v>3.2836289627099644</c:v>
              </c:pt>
              <c:pt idx="395">
                <c:v>3.2919630463716651</c:v>
              </c:pt>
              <c:pt idx="396">
                <c:v>3.3002971300333654</c:v>
              </c:pt>
              <c:pt idx="397">
                <c:v>3.3086312136950657</c:v>
              </c:pt>
              <c:pt idx="398">
                <c:v>3.3169652973567665</c:v>
              </c:pt>
              <c:pt idx="399">
                <c:v>3.3252993810184668</c:v>
              </c:pt>
              <c:pt idx="400">
                <c:v>3.3336334646801675</c:v>
              </c:pt>
              <c:pt idx="401">
                <c:v>3.3419675483418678</c:v>
              </c:pt>
              <c:pt idx="402">
                <c:v>3.3503016320035681</c:v>
              </c:pt>
              <c:pt idx="403">
                <c:v>3.3586357156652684</c:v>
              </c:pt>
              <c:pt idx="404">
                <c:v>3.3669697993269687</c:v>
              </c:pt>
              <c:pt idx="405">
                <c:v>3.375303882988669</c:v>
              </c:pt>
              <c:pt idx="406">
                <c:v>3.3836379666503698</c:v>
              </c:pt>
              <c:pt idx="407">
                <c:v>3.3919720503120701</c:v>
              </c:pt>
              <c:pt idx="408">
                <c:v>3.4003061339737708</c:v>
              </c:pt>
              <c:pt idx="409">
                <c:v>3.4086402176354711</c:v>
              </c:pt>
              <c:pt idx="410">
                <c:v>3.4169743012971714</c:v>
              </c:pt>
              <c:pt idx="411">
                <c:v>3.4253083849588721</c:v>
              </c:pt>
              <c:pt idx="412">
                <c:v>3.433642468620572</c:v>
              </c:pt>
              <c:pt idx="413">
                <c:v>3.4419765522822723</c:v>
              </c:pt>
              <c:pt idx="414">
                <c:v>3.450310635943973</c:v>
              </c:pt>
              <c:pt idx="415">
                <c:v>3.4586447196056733</c:v>
              </c:pt>
              <c:pt idx="416">
                <c:v>3.4669788032673741</c:v>
              </c:pt>
              <c:pt idx="417">
                <c:v>3.4753128869290744</c:v>
              </c:pt>
              <c:pt idx="418">
                <c:v>3.4836469705907747</c:v>
              </c:pt>
              <c:pt idx="419">
                <c:v>3.4919810542524754</c:v>
              </c:pt>
              <c:pt idx="420">
                <c:v>3.5003151379141757</c:v>
              </c:pt>
              <c:pt idx="421">
                <c:v>3.5086492215758764</c:v>
              </c:pt>
              <c:pt idx="422">
                <c:v>3.5169833052375763</c:v>
              </c:pt>
              <c:pt idx="423">
                <c:v>3.5253173888992766</c:v>
              </c:pt>
              <c:pt idx="424">
                <c:v>3.5336514725609773</c:v>
              </c:pt>
              <c:pt idx="425">
                <c:v>3.5419855562226776</c:v>
              </c:pt>
              <c:pt idx="426">
                <c:v>3.5503196398843779</c:v>
              </c:pt>
              <c:pt idx="427">
                <c:v>3.5586537235460787</c:v>
              </c:pt>
              <c:pt idx="428">
                <c:v>3.566987807207779</c:v>
              </c:pt>
              <c:pt idx="429">
                <c:v>3.5753218908694797</c:v>
              </c:pt>
              <c:pt idx="430">
                <c:v>3.58365597453118</c:v>
              </c:pt>
              <c:pt idx="431">
                <c:v>3.5919900581928799</c:v>
              </c:pt>
              <c:pt idx="432">
                <c:v>3.6003241418545806</c:v>
              </c:pt>
              <c:pt idx="433">
                <c:v>3.6086582255162809</c:v>
              </c:pt>
              <c:pt idx="434">
                <c:v>3.6169923091779812</c:v>
              </c:pt>
              <c:pt idx="435">
                <c:v>3.6253263928396819</c:v>
              </c:pt>
              <c:pt idx="436">
                <c:v>3.6336604765013822</c:v>
              </c:pt>
              <c:pt idx="437">
                <c:v>3.641994560163083</c:v>
              </c:pt>
              <c:pt idx="438">
                <c:v>3.6503286438247833</c:v>
              </c:pt>
              <c:pt idx="439">
                <c:v>3.6586627274864836</c:v>
              </c:pt>
              <c:pt idx="440">
                <c:v>3.6669968111481839</c:v>
              </c:pt>
              <c:pt idx="441">
                <c:v>3.6753308948098842</c:v>
              </c:pt>
              <c:pt idx="442">
                <c:v>3.6836649784715845</c:v>
              </c:pt>
              <c:pt idx="443">
                <c:v>3.6919990621332852</c:v>
              </c:pt>
              <c:pt idx="444">
                <c:v>3.7003331457949855</c:v>
              </c:pt>
              <c:pt idx="445">
                <c:v>3.7086672294566863</c:v>
              </c:pt>
              <c:pt idx="446">
                <c:v>3.7170013131183866</c:v>
              </c:pt>
              <c:pt idx="447">
                <c:v>3.7253353967800868</c:v>
              </c:pt>
              <c:pt idx="448">
                <c:v>3.7336694804417876</c:v>
              </c:pt>
              <c:pt idx="449">
                <c:v>3.7420035641034874</c:v>
              </c:pt>
              <c:pt idx="450">
                <c:v>3.7503376477651882</c:v>
              </c:pt>
              <c:pt idx="451">
                <c:v>3.7586717314268885</c:v>
              </c:pt>
              <c:pt idx="452">
                <c:v>3.7670058150885888</c:v>
              </c:pt>
              <c:pt idx="453">
                <c:v>3.7753398987502895</c:v>
              </c:pt>
              <c:pt idx="454">
                <c:v>3.7836739824119898</c:v>
              </c:pt>
              <c:pt idx="455">
                <c:v>3.7920080660736901</c:v>
              </c:pt>
              <c:pt idx="456">
                <c:v>3.8003421497353909</c:v>
              </c:pt>
              <c:pt idx="457">
                <c:v>3.8086762333970912</c:v>
              </c:pt>
              <c:pt idx="458">
                <c:v>3.8170103170587919</c:v>
              </c:pt>
              <c:pt idx="459">
                <c:v>3.8253444007204918</c:v>
              </c:pt>
              <c:pt idx="460">
                <c:v>3.8336784843821921</c:v>
              </c:pt>
              <c:pt idx="461">
                <c:v>3.8420125680438928</c:v>
              </c:pt>
              <c:pt idx="462">
                <c:v>3.8503466517055931</c:v>
              </c:pt>
              <c:pt idx="463">
                <c:v>3.8586807353672934</c:v>
              </c:pt>
              <c:pt idx="464">
                <c:v>3.8670148190289941</c:v>
              </c:pt>
              <c:pt idx="465">
                <c:v>3.8753489026906944</c:v>
              </c:pt>
              <c:pt idx="466">
                <c:v>3.8836829863523952</c:v>
              </c:pt>
              <c:pt idx="467">
                <c:v>3.8920170700140955</c:v>
              </c:pt>
              <c:pt idx="468">
                <c:v>3.9003511536757953</c:v>
              </c:pt>
              <c:pt idx="469">
                <c:v>3.9086852373374961</c:v>
              </c:pt>
              <c:pt idx="470">
                <c:v>3.9170193209991964</c:v>
              </c:pt>
              <c:pt idx="471">
                <c:v>3.9253534046608967</c:v>
              </c:pt>
              <c:pt idx="472">
                <c:v>3.9336874883225974</c:v>
              </c:pt>
              <c:pt idx="473">
                <c:v>3.9420215719842977</c:v>
              </c:pt>
              <c:pt idx="474">
                <c:v>3.9503556556459984</c:v>
              </c:pt>
              <c:pt idx="475">
                <c:v>3.9586897393076987</c:v>
              </c:pt>
              <c:pt idx="476">
                <c:v>3.967023822969399</c:v>
              </c:pt>
              <c:pt idx="477">
                <c:v>3.9753579066310993</c:v>
              </c:pt>
              <c:pt idx="478">
                <c:v>3.9836919902927996</c:v>
              </c:pt>
              <c:pt idx="479">
                <c:v>3.9920260739544999</c:v>
              </c:pt>
              <c:pt idx="480">
                <c:v>4.0003601576162007</c:v>
              </c:pt>
              <c:pt idx="481">
                <c:v>4.008694241277901</c:v>
              </c:pt>
              <c:pt idx="482">
                <c:v>4.0170283249396013</c:v>
              </c:pt>
              <c:pt idx="483">
                <c:v>4.0253624086013016</c:v>
              </c:pt>
              <c:pt idx="484">
                <c:v>4.0336964922630019</c:v>
              </c:pt>
              <c:pt idx="485">
                <c:v>4.0420305759247031</c:v>
              </c:pt>
              <c:pt idx="486">
                <c:v>4.0503646595864033</c:v>
              </c:pt>
              <c:pt idx="487">
                <c:v>4.0586987432481036</c:v>
              </c:pt>
              <c:pt idx="488">
                <c:v>4.0670328269098039</c:v>
              </c:pt>
              <c:pt idx="489">
                <c:v>4.0753669105715042</c:v>
              </c:pt>
              <c:pt idx="490">
                <c:v>4.0837009942332054</c:v>
              </c:pt>
              <c:pt idx="491">
                <c:v>4.0920350778949048</c:v>
              </c:pt>
              <c:pt idx="492">
                <c:v>4.1003691615566051</c:v>
              </c:pt>
              <c:pt idx="493">
                <c:v>4.1087032452183063</c:v>
              </c:pt>
              <c:pt idx="494">
                <c:v>4.1170373288800066</c:v>
              </c:pt>
              <c:pt idx="495">
                <c:v>4.1253714125417069</c:v>
              </c:pt>
              <c:pt idx="496">
                <c:v>4.1337054962034072</c:v>
              </c:pt>
              <c:pt idx="497">
                <c:v>4.1420395798651075</c:v>
              </c:pt>
              <c:pt idx="498">
                <c:v>4.1503736635268087</c:v>
              </c:pt>
              <c:pt idx="499">
                <c:v>4.158707747188509</c:v>
              </c:pt>
              <c:pt idx="500">
                <c:v>4.1670418308502084</c:v>
              </c:pt>
              <c:pt idx="501">
                <c:v>4.1753759145119096</c:v>
              </c:pt>
              <c:pt idx="502">
                <c:v>4.1837099981736099</c:v>
              </c:pt>
              <c:pt idx="503">
                <c:v>4.1920440818353102</c:v>
              </c:pt>
              <c:pt idx="504">
                <c:v>4.2003781654970105</c:v>
              </c:pt>
              <c:pt idx="505">
                <c:v>4.2087122491587108</c:v>
              </c:pt>
              <c:pt idx="506">
                <c:v>4.217046332820412</c:v>
              </c:pt>
              <c:pt idx="507">
                <c:v>4.2253804164821123</c:v>
              </c:pt>
              <c:pt idx="508">
                <c:v>4.2337145001438126</c:v>
              </c:pt>
              <c:pt idx="509">
                <c:v>4.2420485838055129</c:v>
              </c:pt>
              <c:pt idx="510">
                <c:v>4.2503826674672132</c:v>
              </c:pt>
              <c:pt idx="511">
                <c:v>4.2587167511289135</c:v>
              </c:pt>
              <c:pt idx="512">
                <c:v>4.2670508347906138</c:v>
              </c:pt>
              <c:pt idx="513">
                <c:v>4.2753849184523149</c:v>
              </c:pt>
              <c:pt idx="514">
                <c:v>4.2837190021140144</c:v>
              </c:pt>
              <c:pt idx="515">
                <c:v>4.2920530857757155</c:v>
              </c:pt>
              <c:pt idx="516">
                <c:v>4.3003871694374158</c:v>
              </c:pt>
              <c:pt idx="517">
                <c:v>4.3087212530991161</c:v>
              </c:pt>
              <c:pt idx="518">
                <c:v>4.3170553367608164</c:v>
              </c:pt>
              <c:pt idx="519">
                <c:v>4.3253894204225167</c:v>
              </c:pt>
              <c:pt idx="520">
                <c:v>4.3337235040842179</c:v>
              </c:pt>
              <c:pt idx="521">
                <c:v>4.3420575877459173</c:v>
              </c:pt>
              <c:pt idx="522">
                <c:v>4.3503916714076185</c:v>
              </c:pt>
              <c:pt idx="523">
                <c:v>4.3587257550693188</c:v>
              </c:pt>
              <c:pt idx="524">
                <c:v>4.3670598387310191</c:v>
              </c:pt>
              <c:pt idx="525">
                <c:v>4.3753939223927194</c:v>
              </c:pt>
              <c:pt idx="526">
                <c:v>4.3837280060544206</c:v>
              </c:pt>
              <c:pt idx="527">
                <c:v>4.39206208971612</c:v>
              </c:pt>
              <c:pt idx="528">
                <c:v>4.4003961733778203</c:v>
              </c:pt>
              <c:pt idx="529">
                <c:v>4.4087302570395215</c:v>
              </c:pt>
              <c:pt idx="530">
                <c:v>4.4170643407012209</c:v>
              </c:pt>
              <c:pt idx="531">
                <c:v>4.4253984243629221</c:v>
              </c:pt>
              <c:pt idx="532">
                <c:v>4.4337325080246224</c:v>
              </c:pt>
              <c:pt idx="533">
                <c:v>4.4420665916863227</c:v>
              </c:pt>
              <c:pt idx="534">
                <c:v>4.450400675348023</c:v>
              </c:pt>
              <c:pt idx="535">
                <c:v>4.4587347590097242</c:v>
              </c:pt>
              <c:pt idx="536">
                <c:v>4.4670688426714245</c:v>
              </c:pt>
              <c:pt idx="537">
                <c:v>4.4754029263331239</c:v>
              </c:pt>
              <c:pt idx="538">
                <c:v>4.4837370099948251</c:v>
              </c:pt>
              <c:pt idx="539">
                <c:v>4.4920710936565253</c:v>
              </c:pt>
              <c:pt idx="540">
                <c:v>4.5004051773182256</c:v>
              </c:pt>
              <c:pt idx="541">
                <c:v>4.5087392609799259</c:v>
              </c:pt>
              <c:pt idx="542">
                <c:v>4.5170733446416271</c:v>
              </c:pt>
              <c:pt idx="543">
                <c:v>4.5254074283033265</c:v>
              </c:pt>
              <c:pt idx="544">
                <c:v>4.5337415119650277</c:v>
              </c:pt>
              <c:pt idx="545">
                <c:v>4.542075595626728</c:v>
              </c:pt>
              <c:pt idx="546">
                <c:v>4.5504096792884274</c:v>
              </c:pt>
              <c:pt idx="547">
                <c:v>4.5587437629501286</c:v>
              </c:pt>
              <c:pt idx="548">
                <c:v>4.5670778466118289</c:v>
              </c:pt>
              <c:pt idx="549">
                <c:v>4.5754119302735301</c:v>
              </c:pt>
              <c:pt idx="550">
                <c:v>4.5837460139352295</c:v>
              </c:pt>
              <c:pt idx="551">
                <c:v>4.5920800975969307</c:v>
              </c:pt>
              <c:pt idx="552">
                <c:v>4.600414181258631</c:v>
              </c:pt>
              <c:pt idx="553">
                <c:v>4.6087482649203313</c:v>
              </c:pt>
              <c:pt idx="554">
                <c:v>4.6170823485820316</c:v>
              </c:pt>
              <c:pt idx="555">
                <c:v>4.6254164322437328</c:v>
              </c:pt>
              <c:pt idx="556">
                <c:v>4.6337505159054322</c:v>
              </c:pt>
              <c:pt idx="557">
                <c:v>4.6420845995671325</c:v>
              </c:pt>
              <c:pt idx="558">
                <c:v>4.6504186832288337</c:v>
              </c:pt>
              <c:pt idx="559">
                <c:v>4.6587527668905331</c:v>
              </c:pt>
              <c:pt idx="560">
                <c:v>4.6670868505522343</c:v>
              </c:pt>
              <c:pt idx="561">
                <c:v>4.6754209342139346</c:v>
              </c:pt>
              <c:pt idx="562">
                <c:v>4.6837550178756349</c:v>
              </c:pt>
              <c:pt idx="563">
                <c:v>4.6920891015373352</c:v>
              </c:pt>
              <c:pt idx="564">
                <c:v>4.7004231851990363</c:v>
              </c:pt>
              <c:pt idx="565">
                <c:v>4.7087572688607366</c:v>
              </c:pt>
              <c:pt idx="566">
                <c:v>4.7170913525224361</c:v>
              </c:pt>
              <c:pt idx="567">
                <c:v>4.7254254361841372</c:v>
              </c:pt>
              <c:pt idx="568">
                <c:v>4.7337595198458375</c:v>
              </c:pt>
              <c:pt idx="569">
                <c:v>4.7420936035075378</c:v>
              </c:pt>
              <c:pt idx="570">
                <c:v>4.7504276871692381</c:v>
              </c:pt>
              <c:pt idx="571">
                <c:v>4.7587617708309393</c:v>
              </c:pt>
              <c:pt idx="572">
                <c:v>4.7670958544926387</c:v>
              </c:pt>
              <c:pt idx="573">
                <c:v>4.7754299381543399</c:v>
              </c:pt>
              <c:pt idx="574">
                <c:v>4.7837640218160402</c:v>
              </c:pt>
              <c:pt idx="575">
                <c:v>4.7920981054777396</c:v>
              </c:pt>
              <c:pt idx="576">
                <c:v>4.8004321891394408</c:v>
              </c:pt>
              <c:pt idx="577">
                <c:v>4.8087662728011411</c:v>
              </c:pt>
              <c:pt idx="578">
                <c:v>4.8171003564628423</c:v>
              </c:pt>
              <c:pt idx="579">
                <c:v>4.8254344401245417</c:v>
              </c:pt>
              <c:pt idx="580">
                <c:v>4.8337685237862429</c:v>
              </c:pt>
              <c:pt idx="581">
                <c:v>4.8421026074479432</c:v>
              </c:pt>
              <c:pt idx="582">
                <c:v>4.8504366911096435</c:v>
              </c:pt>
              <c:pt idx="583">
                <c:v>4.8587707747713438</c:v>
              </c:pt>
              <c:pt idx="584">
                <c:v>4.8671048584330441</c:v>
              </c:pt>
              <c:pt idx="585">
                <c:v>4.8754389420947444</c:v>
              </c:pt>
              <c:pt idx="586">
                <c:v>4.8837730257564447</c:v>
              </c:pt>
              <c:pt idx="587">
                <c:v>4.8921071094181459</c:v>
              </c:pt>
              <c:pt idx="588">
                <c:v>4.9004411930798453</c:v>
              </c:pt>
              <c:pt idx="589">
                <c:v>4.9087752767415465</c:v>
              </c:pt>
              <c:pt idx="590">
                <c:v>4.9171093604032468</c:v>
              </c:pt>
              <c:pt idx="591">
                <c:v>4.9254434440649471</c:v>
              </c:pt>
              <c:pt idx="592">
                <c:v>4.9337775277266473</c:v>
              </c:pt>
              <c:pt idx="593">
                <c:v>4.9421116113883476</c:v>
              </c:pt>
              <c:pt idx="594">
                <c:v>4.9504456950500488</c:v>
              </c:pt>
              <c:pt idx="595">
                <c:v>4.9587797787117482</c:v>
              </c:pt>
              <c:pt idx="596">
                <c:v>4.9671138623734494</c:v>
              </c:pt>
              <c:pt idx="597">
                <c:v>4.9754479460351497</c:v>
              </c:pt>
              <c:pt idx="598">
                <c:v>4.98378202969685</c:v>
              </c:pt>
              <c:pt idx="599">
                <c:v>4.9921161133585503</c:v>
              </c:pt>
              <c:pt idx="600">
                <c:v>5.0004501970202515</c:v>
              </c:pt>
              <c:pt idx="601">
                <c:v>5.0087842806819509</c:v>
              </c:pt>
              <c:pt idx="602">
                <c:v>5.0171183643436512</c:v>
              </c:pt>
              <c:pt idx="603">
                <c:v>5.0254524480053524</c:v>
              </c:pt>
              <c:pt idx="604">
                <c:v>5.0337865316670518</c:v>
              </c:pt>
              <c:pt idx="605">
                <c:v>5.042120615328753</c:v>
              </c:pt>
              <c:pt idx="606">
                <c:v>5.0504546989904533</c:v>
              </c:pt>
              <c:pt idx="607">
                <c:v>5.0587887826521536</c:v>
              </c:pt>
              <c:pt idx="608">
                <c:v>5.0671228663138539</c:v>
              </c:pt>
              <c:pt idx="609">
                <c:v>5.0754569499755551</c:v>
              </c:pt>
              <c:pt idx="610">
                <c:v>5.0837910336372554</c:v>
              </c:pt>
              <c:pt idx="611">
                <c:v>5.0921251172989548</c:v>
              </c:pt>
              <c:pt idx="612">
                <c:v>5.100459200960656</c:v>
              </c:pt>
              <c:pt idx="613">
                <c:v>5.1087932846223563</c:v>
              </c:pt>
              <c:pt idx="614">
                <c:v>5.1171273682840566</c:v>
              </c:pt>
              <c:pt idx="615">
                <c:v>5.1254614519457569</c:v>
              </c:pt>
              <c:pt idx="616">
                <c:v>5.133795535607458</c:v>
              </c:pt>
              <c:pt idx="617">
                <c:v>5.1421296192691575</c:v>
              </c:pt>
              <c:pt idx="618">
                <c:v>5.1504637029308586</c:v>
              </c:pt>
              <c:pt idx="619">
                <c:v>5.1587977865925589</c:v>
              </c:pt>
              <c:pt idx="620">
                <c:v>5.1671318702542584</c:v>
              </c:pt>
              <c:pt idx="621">
                <c:v>5.1754659539159595</c:v>
              </c:pt>
              <c:pt idx="622">
                <c:v>5.1838000375776598</c:v>
              </c:pt>
              <c:pt idx="623">
                <c:v>5.192134121239361</c:v>
              </c:pt>
              <c:pt idx="624">
                <c:v>5.2004682049010604</c:v>
              </c:pt>
              <c:pt idx="625">
                <c:v>5.2088022885627616</c:v>
              </c:pt>
              <c:pt idx="626">
                <c:v>5.2171363722244619</c:v>
              </c:pt>
              <c:pt idx="627">
                <c:v>5.2254704558861622</c:v>
              </c:pt>
              <c:pt idx="628">
                <c:v>5.2338045395478625</c:v>
              </c:pt>
              <c:pt idx="629">
                <c:v>5.2421386232095637</c:v>
              </c:pt>
              <c:pt idx="630">
                <c:v>5.2504727068712631</c:v>
              </c:pt>
              <c:pt idx="631">
                <c:v>5.2588067905329634</c:v>
              </c:pt>
              <c:pt idx="632">
                <c:v>5.2671408741946646</c:v>
              </c:pt>
              <c:pt idx="633">
                <c:v>5.275474957856364</c:v>
              </c:pt>
              <c:pt idx="634">
                <c:v>5.2838090415180652</c:v>
              </c:pt>
              <c:pt idx="635">
                <c:v>5.2921431251797655</c:v>
              </c:pt>
              <c:pt idx="636">
                <c:v>5.3004772088414658</c:v>
              </c:pt>
              <c:pt idx="637">
                <c:v>5.3088112925031661</c:v>
              </c:pt>
              <c:pt idx="638">
                <c:v>5.3171453761648673</c:v>
              </c:pt>
              <c:pt idx="639">
                <c:v>5.3254794598265676</c:v>
              </c:pt>
              <c:pt idx="640">
                <c:v>5.333813543488267</c:v>
              </c:pt>
              <c:pt idx="641">
                <c:v>5.3421476271499682</c:v>
              </c:pt>
              <c:pt idx="642">
                <c:v>5.3504817108116685</c:v>
              </c:pt>
              <c:pt idx="643">
                <c:v>5.3588157944733688</c:v>
              </c:pt>
              <c:pt idx="644">
                <c:v>5.3671498781350691</c:v>
              </c:pt>
              <c:pt idx="645">
                <c:v>5.3754839617967702</c:v>
              </c:pt>
              <c:pt idx="646">
                <c:v>5.3838180454584696</c:v>
              </c:pt>
              <c:pt idx="647">
                <c:v>5.3921521291201708</c:v>
              </c:pt>
              <c:pt idx="648">
                <c:v>5.4004862127818711</c:v>
              </c:pt>
              <c:pt idx="649">
                <c:v>5.4088202964435705</c:v>
              </c:pt>
              <c:pt idx="650">
                <c:v>5.4171543801052717</c:v>
              </c:pt>
              <c:pt idx="651">
                <c:v>5.425488463766972</c:v>
              </c:pt>
              <c:pt idx="652">
                <c:v>5.4338225474286732</c:v>
              </c:pt>
              <c:pt idx="653">
                <c:v>5.4421566310903726</c:v>
              </c:pt>
              <c:pt idx="654">
                <c:v>5.4504907147520738</c:v>
              </c:pt>
              <c:pt idx="655">
                <c:v>5.4588247984137741</c:v>
              </c:pt>
              <c:pt idx="656">
                <c:v>5.4671588820754744</c:v>
              </c:pt>
              <c:pt idx="657">
                <c:v>5.4754929657371747</c:v>
              </c:pt>
              <c:pt idx="658">
                <c:v>5.483827049398875</c:v>
              </c:pt>
              <c:pt idx="659">
                <c:v>5.4921611330605753</c:v>
              </c:pt>
              <c:pt idx="660">
                <c:v>5.5004952167222756</c:v>
              </c:pt>
              <c:pt idx="661">
                <c:v>5.5088293003839768</c:v>
              </c:pt>
              <c:pt idx="662">
                <c:v>5.5171633840456762</c:v>
              </c:pt>
              <c:pt idx="663">
                <c:v>5.5254974677073774</c:v>
              </c:pt>
              <c:pt idx="664">
                <c:v>5.5338315513690777</c:v>
              </c:pt>
              <c:pt idx="665">
                <c:v>5.542165635030778</c:v>
              </c:pt>
              <c:pt idx="666">
                <c:v>5.5504997186924783</c:v>
              </c:pt>
              <c:pt idx="667">
                <c:v>5.5588338023541786</c:v>
              </c:pt>
              <c:pt idx="668">
                <c:v>5.5671678860158798</c:v>
              </c:pt>
              <c:pt idx="669">
                <c:v>5.5755019696775792</c:v>
              </c:pt>
              <c:pt idx="670">
                <c:v>5.5838360533392803</c:v>
              </c:pt>
              <c:pt idx="671">
                <c:v>5.5921701370009806</c:v>
              </c:pt>
              <c:pt idx="672">
                <c:v>5.6005042206626809</c:v>
              </c:pt>
              <c:pt idx="673">
                <c:v>5.6088383043243812</c:v>
              </c:pt>
              <c:pt idx="674">
                <c:v>5.6171723879860824</c:v>
              </c:pt>
              <c:pt idx="675">
                <c:v>5.6255064716477818</c:v>
              </c:pt>
              <c:pt idx="676">
                <c:v>5.6338405553094821</c:v>
              </c:pt>
              <c:pt idx="677">
                <c:v>5.6421746389711833</c:v>
              </c:pt>
              <c:pt idx="678">
                <c:v>5.6505087226328827</c:v>
              </c:pt>
              <c:pt idx="679">
                <c:v>5.6588428062945839</c:v>
              </c:pt>
              <c:pt idx="680">
                <c:v>5.6671768899562842</c:v>
              </c:pt>
              <c:pt idx="681">
                <c:v>5.6755109736179854</c:v>
              </c:pt>
              <c:pt idx="682">
                <c:v>5.6838450572796848</c:v>
              </c:pt>
              <c:pt idx="683">
                <c:v>5.692179140941386</c:v>
              </c:pt>
              <c:pt idx="684">
                <c:v>5.7005132246030863</c:v>
              </c:pt>
              <c:pt idx="685">
                <c:v>5.7088473082647857</c:v>
              </c:pt>
              <c:pt idx="686">
                <c:v>5.7171813919264869</c:v>
              </c:pt>
              <c:pt idx="687">
                <c:v>5.7255154755881872</c:v>
              </c:pt>
              <c:pt idx="688">
                <c:v>5.7338495592498875</c:v>
              </c:pt>
              <c:pt idx="689">
                <c:v>5.7421836429115878</c:v>
              </c:pt>
              <c:pt idx="690">
                <c:v>5.750517726573289</c:v>
              </c:pt>
              <c:pt idx="691">
                <c:v>5.7588518102349884</c:v>
              </c:pt>
              <c:pt idx="692">
                <c:v>5.7671858938966896</c:v>
              </c:pt>
              <c:pt idx="693">
                <c:v>5.7755199775583899</c:v>
              </c:pt>
              <c:pt idx="694">
                <c:v>5.7838540612200893</c:v>
              </c:pt>
              <c:pt idx="695">
                <c:v>5.7921881448817905</c:v>
              </c:pt>
              <c:pt idx="696">
                <c:v>5.8005222285434908</c:v>
              </c:pt>
              <c:pt idx="697">
                <c:v>5.8088563122051919</c:v>
              </c:pt>
              <c:pt idx="698">
                <c:v>5.8171903958668914</c:v>
              </c:pt>
              <c:pt idx="699">
                <c:v>5.8255244795285925</c:v>
              </c:pt>
              <c:pt idx="700">
                <c:v>5.8338585631902928</c:v>
              </c:pt>
              <c:pt idx="701">
                <c:v>5.8421926468519931</c:v>
              </c:pt>
              <c:pt idx="702">
                <c:v>5.8505267305136934</c:v>
              </c:pt>
              <c:pt idx="703">
                <c:v>5.8588608141753946</c:v>
              </c:pt>
              <c:pt idx="704">
                <c:v>5.867194897837094</c:v>
              </c:pt>
              <c:pt idx="705">
                <c:v>5.8755289814987943</c:v>
              </c:pt>
              <c:pt idx="706">
                <c:v>5.8838630651604955</c:v>
              </c:pt>
              <c:pt idx="707">
                <c:v>5.8921971488221949</c:v>
              </c:pt>
              <c:pt idx="708">
                <c:v>5.9005312324838961</c:v>
              </c:pt>
              <c:pt idx="709">
                <c:v>5.9088653161455964</c:v>
              </c:pt>
              <c:pt idx="710">
                <c:v>5.9171993998072976</c:v>
              </c:pt>
              <c:pt idx="711">
                <c:v>5.925533483468997</c:v>
              </c:pt>
              <c:pt idx="712">
                <c:v>5.9338675671306982</c:v>
              </c:pt>
              <c:pt idx="713">
                <c:v>5.9422016507923985</c:v>
              </c:pt>
              <c:pt idx="714">
                <c:v>5.9505357344540979</c:v>
              </c:pt>
              <c:pt idx="715">
                <c:v>5.9588698181157991</c:v>
              </c:pt>
              <c:pt idx="716">
                <c:v>5.9672039017774994</c:v>
              </c:pt>
              <c:pt idx="717">
                <c:v>5.9755379854391997</c:v>
              </c:pt>
              <c:pt idx="718">
                <c:v>5.9838720691009</c:v>
              </c:pt>
              <c:pt idx="719">
                <c:v>5.9922061527626012</c:v>
              </c:pt>
              <c:pt idx="720">
                <c:v>6.0005402364243006</c:v>
              </c:pt>
              <c:pt idx="721">
                <c:v>6.0088743200860018</c:v>
              </c:pt>
              <c:pt idx="722">
                <c:v>6.0172084037477021</c:v>
              </c:pt>
              <c:pt idx="723">
                <c:v>6.0255424874094015</c:v>
              </c:pt>
              <c:pt idx="724">
                <c:v>6.0338765710711026</c:v>
              </c:pt>
              <c:pt idx="725">
                <c:v>6.0422106547328029</c:v>
              </c:pt>
              <c:pt idx="726">
                <c:v>6.0505447383945041</c:v>
              </c:pt>
              <c:pt idx="727">
                <c:v>6.0588788220562035</c:v>
              </c:pt>
              <c:pt idx="728">
                <c:v>6.0672129057179047</c:v>
              </c:pt>
              <c:pt idx="729">
                <c:v>6.075546989379605</c:v>
              </c:pt>
              <c:pt idx="730">
                <c:v>6.0838810730413053</c:v>
              </c:pt>
              <c:pt idx="731">
                <c:v>6.0922151567030056</c:v>
              </c:pt>
              <c:pt idx="732">
                <c:v>6.1005492403647059</c:v>
              </c:pt>
              <c:pt idx="733">
                <c:v>6.1088833240264062</c:v>
              </c:pt>
              <c:pt idx="734">
                <c:v>6.1172174076881065</c:v>
              </c:pt>
              <c:pt idx="735">
                <c:v>6.1255514913498077</c:v>
              </c:pt>
              <c:pt idx="736">
                <c:v>6.1338855750115071</c:v>
              </c:pt>
              <c:pt idx="737">
                <c:v>6.1422196586732083</c:v>
              </c:pt>
              <c:pt idx="738">
                <c:v>6.1505537423349086</c:v>
              </c:pt>
              <c:pt idx="739">
                <c:v>6.1588878259966098</c:v>
              </c:pt>
              <c:pt idx="740">
                <c:v>6.1672219096583092</c:v>
              </c:pt>
              <c:pt idx="741">
                <c:v>6.1755559933200095</c:v>
              </c:pt>
              <c:pt idx="742">
                <c:v>6.1838900769817107</c:v>
              </c:pt>
              <c:pt idx="743">
                <c:v>6.1922241606434101</c:v>
              </c:pt>
              <c:pt idx="744">
                <c:v>6.2005582443051113</c:v>
              </c:pt>
              <c:pt idx="745">
                <c:v>6.2088923279668116</c:v>
              </c:pt>
              <c:pt idx="746">
                <c:v>6.2172264116285119</c:v>
              </c:pt>
              <c:pt idx="747">
                <c:v>6.2255604952902122</c:v>
              </c:pt>
              <c:pt idx="748">
                <c:v>6.2338945789519133</c:v>
              </c:pt>
              <c:pt idx="749">
                <c:v>6.2422286626136128</c:v>
              </c:pt>
              <c:pt idx="750">
                <c:v>6.2505627462753131</c:v>
              </c:pt>
              <c:pt idx="751">
                <c:v>6.2588968299370142</c:v>
              </c:pt>
              <c:pt idx="752">
                <c:v>6.2672309135987136</c:v>
              </c:pt>
              <c:pt idx="753">
                <c:v>6.2755649972604148</c:v>
              </c:pt>
              <c:pt idx="754">
                <c:v>6.2838990809221151</c:v>
              </c:pt>
              <c:pt idx="755">
                <c:v>6.2922331645838163</c:v>
              </c:pt>
              <c:pt idx="756">
                <c:v>6.3005672482455157</c:v>
              </c:pt>
              <c:pt idx="757">
                <c:v>6.3089013319072169</c:v>
              </c:pt>
              <c:pt idx="758">
                <c:v>6.3172354155689172</c:v>
              </c:pt>
              <c:pt idx="759">
                <c:v>6.3255694992306166</c:v>
              </c:pt>
              <c:pt idx="760">
                <c:v>6.3339035828923178</c:v>
              </c:pt>
              <c:pt idx="761">
                <c:v>6.3422376665540181</c:v>
              </c:pt>
              <c:pt idx="762">
                <c:v>6.3505717502157184</c:v>
              </c:pt>
              <c:pt idx="763">
                <c:v>6.3589058338774187</c:v>
              </c:pt>
              <c:pt idx="764">
                <c:v>6.3672399175391199</c:v>
              </c:pt>
              <c:pt idx="765">
                <c:v>6.3755740012008193</c:v>
              </c:pt>
              <c:pt idx="766">
                <c:v>6.3839080848625205</c:v>
              </c:pt>
              <c:pt idx="767">
                <c:v>6.3922421685242208</c:v>
              </c:pt>
              <c:pt idx="768">
                <c:v>6.400576252185922</c:v>
              </c:pt>
              <c:pt idx="769">
                <c:v>6.4089103358476214</c:v>
              </c:pt>
              <c:pt idx="770">
                <c:v>6.4172444195093217</c:v>
              </c:pt>
              <c:pt idx="771">
                <c:v>6.4255785031710229</c:v>
              </c:pt>
              <c:pt idx="772">
                <c:v>6.4339125868327223</c:v>
              </c:pt>
              <c:pt idx="773">
                <c:v>6.4422466704944235</c:v>
              </c:pt>
              <c:pt idx="774">
                <c:v>6.4505807541561238</c:v>
              </c:pt>
              <c:pt idx="775">
                <c:v>6.4589148378178241</c:v>
              </c:pt>
              <c:pt idx="776">
                <c:v>6.4672489214795243</c:v>
              </c:pt>
              <c:pt idx="777">
                <c:v>6.4755830051412255</c:v>
              </c:pt>
              <c:pt idx="778">
                <c:v>6.4839170888029249</c:v>
              </c:pt>
              <c:pt idx="779">
                <c:v>6.4922511724646252</c:v>
              </c:pt>
              <c:pt idx="780">
                <c:v>6.5005852561263264</c:v>
              </c:pt>
              <c:pt idx="781">
                <c:v>6.5089193397880258</c:v>
              </c:pt>
              <c:pt idx="782">
                <c:v>6.517253423449727</c:v>
              </c:pt>
              <c:pt idx="783">
                <c:v>6.5255875071114273</c:v>
              </c:pt>
              <c:pt idx="784">
                <c:v>6.5339215907731285</c:v>
              </c:pt>
              <c:pt idx="785">
                <c:v>6.5422556744348279</c:v>
              </c:pt>
              <c:pt idx="786">
                <c:v>6.5505897580965291</c:v>
              </c:pt>
              <c:pt idx="787">
                <c:v>6.5589238417582294</c:v>
              </c:pt>
              <c:pt idx="788">
                <c:v>6.5672579254199288</c:v>
              </c:pt>
              <c:pt idx="789">
                <c:v>6.57559200908163</c:v>
              </c:pt>
              <c:pt idx="790">
                <c:v>6.5839260927433303</c:v>
              </c:pt>
              <c:pt idx="791">
                <c:v>6.5922601764050306</c:v>
              </c:pt>
              <c:pt idx="792">
                <c:v>6.6005942600667309</c:v>
              </c:pt>
              <c:pt idx="793">
                <c:v>6.6089283437284321</c:v>
              </c:pt>
              <c:pt idx="794">
                <c:v>6.6172624273901315</c:v>
              </c:pt>
              <c:pt idx="795">
                <c:v>6.6255965110518327</c:v>
              </c:pt>
              <c:pt idx="796">
                <c:v>6.633930594713533</c:v>
              </c:pt>
              <c:pt idx="797">
                <c:v>6.6422646783752324</c:v>
              </c:pt>
              <c:pt idx="798">
                <c:v>6.6505987620369336</c:v>
              </c:pt>
              <c:pt idx="799">
                <c:v>6.6589328456986339</c:v>
              </c:pt>
              <c:pt idx="800">
                <c:v>6.667266929360335</c:v>
              </c:pt>
              <c:pt idx="801">
                <c:v>6.6756010130220345</c:v>
              </c:pt>
              <c:pt idx="802">
                <c:v>6.6839350966837356</c:v>
              </c:pt>
              <c:pt idx="803">
                <c:v>6.6922691803454359</c:v>
              </c:pt>
              <c:pt idx="804">
                <c:v>6.7006032640071362</c:v>
              </c:pt>
              <c:pt idx="805">
                <c:v>6.7089373476688365</c:v>
              </c:pt>
              <c:pt idx="806">
                <c:v>6.7172714313305368</c:v>
              </c:pt>
              <c:pt idx="807">
                <c:v>6.7256055149922371</c:v>
              </c:pt>
              <c:pt idx="808">
                <c:v>6.7339395986539374</c:v>
              </c:pt>
              <c:pt idx="809">
                <c:v>6.7422736823156386</c:v>
              </c:pt>
              <c:pt idx="810">
                <c:v>6.750607765977338</c:v>
              </c:pt>
              <c:pt idx="811">
                <c:v>6.7589418496390392</c:v>
              </c:pt>
              <c:pt idx="812">
                <c:v>6.7672759333007395</c:v>
              </c:pt>
              <c:pt idx="813">
                <c:v>6.7756100169624407</c:v>
              </c:pt>
              <c:pt idx="814">
                <c:v>6.7839441006241401</c:v>
              </c:pt>
              <c:pt idx="815">
                <c:v>6.7922781842858404</c:v>
              </c:pt>
              <c:pt idx="816">
                <c:v>6.8006122679475416</c:v>
              </c:pt>
              <c:pt idx="817">
                <c:v>6.808946351609241</c:v>
              </c:pt>
              <c:pt idx="818">
                <c:v>6.8172804352709422</c:v>
              </c:pt>
              <c:pt idx="819">
                <c:v>6.8256145189326425</c:v>
              </c:pt>
              <c:pt idx="820">
                <c:v>6.8339486025943428</c:v>
              </c:pt>
              <c:pt idx="821">
                <c:v>6.8422826862560431</c:v>
              </c:pt>
              <c:pt idx="822">
                <c:v>6.8506167699177443</c:v>
              </c:pt>
              <c:pt idx="823">
                <c:v>6.8589508535794437</c:v>
              </c:pt>
              <c:pt idx="824">
                <c:v>6.867284937241144</c:v>
              </c:pt>
              <c:pt idx="825">
                <c:v>6.8756190209028452</c:v>
              </c:pt>
              <c:pt idx="826">
                <c:v>6.8839531045645446</c:v>
              </c:pt>
              <c:pt idx="827">
                <c:v>6.8922871882262458</c:v>
              </c:pt>
              <c:pt idx="828">
                <c:v>6.9006212718879461</c:v>
              </c:pt>
              <c:pt idx="829">
                <c:v>6.9089553555496472</c:v>
              </c:pt>
              <c:pt idx="830">
                <c:v>6.9172894392113466</c:v>
              </c:pt>
              <c:pt idx="831">
                <c:v>6.9256235228730478</c:v>
              </c:pt>
              <c:pt idx="832">
                <c:v>6.9339576065347481</c:v>
              </c:pt>
              <c:pt idx="833">
                <c:v>6.9422916901964475</c:v>
              </c:pt>
              <c:pt idx="834">
                <c:v>6.9506257738581487</c:v>
              </c:pt>
              <c:pt idx="835">
                <c:v>6.958959857519849</c:v>
              </c:pt>
              <c:pt idx="836">
                <c:v>6.9672939411815493</c:v>
              </c:pt>
              <c:pt idx="837">
                <c:v>6.9756280248432496</c:v>
              </c:pt>
              <c:pt idx="838">
                <c:v>6.9839621085049508</c:v>
              </c:pt>
              <c:pt idx="839">
                <c:v>6.9922961921666502</c:v>
              </c:pt>
              <c:pt idx="840">
                <c:v>7.0006302758283514</c:v>
              </c:pt>
              <c:pt idx="841">
                <c:v>7.0089643594900517</c:v>
              </c:pt>
              <c:pt idx="842">
                <c:v>7.0172984431517529</c:v>
              </c:pt>
              <c:pt idx="843">
                <c:v>7.0256325268134523</c:v>
              </c:pt>
              <c:pt idx="844">
                <c:v>7.0339666104751526</c:v>
              </c:pt>
              <c:pt idx="845">
                <c:v>7.0423006941368538</c:v>
              </c:pt>
              <c:pt idx="846">
                <c:v>7.0506347777985532</c:v>
              </c:pt>
              <c:pt idx="847">
                <c:v>7.0589688614602544</c:v>
              </c:pt>
              <c:pt idx="848">
                <c:v>7.0673029451219547</c:v>
              </c:pt>
              <c:pt idx="849">
                <c:v>7.075637028783655</c:v>
              </c:pt>
              <c:pt idx="850">
                <c:v>7.0839711124453553</c:v>
              </c:pt>
              <c:pt idx="851">
                <c:v>7.0923051961070565</c:v>
              </c:pt>
              <c:pt idx="852">
                <c:v>7.1006392797687559</c:v>
              </c:pt>
              <c:pt idx="853">
                <c:v>7.1089733634304562</c:v>
              </c:pt>
              <c:pt idx="854">
                <c:v>7.1173074470921573</c:v>
              </c:pt>
              <c:pt idx="855">
                <c:v>7.1256415307538568</c:v>
              </c:pt>
              <c:pt idx="856">
                <c:v>7.1339756144155579</c:v>
              </c:pt>
              <c:pt idx="857">
                <c:v>7.1423096980772582</c:v>
              </c:pt>
              <c:pt idx="858">
                <c:v>7.1506437817389594</c:v>
              </c:pt>
              <c:pt idx="859">
                <c:v>7.1589778654006588</c:v>
              </c:pt>
              <c:pt idx="860">
                <c:v>7.16731194906236</c:v>
              </c:pt>
              <c:pt idx="861">
                <c:v>7.1756460327240603</c:v>
              </c:pt>
              <c:pt idx="862">
                <c:v>7.1839801163857597</c:v>
              </c:pt>
              <c:pt idx="863">
                <c:v>7.1923142000474609</c:v>
              </c:pt>
              <c:pt idx="864">
                <c:v>7.2006482837091612</c:v>
              </c:pt>
              <c:pt idx="865">
                <c:v>7.2089823673708615</c:v>
              </c:pt>
              <c:pt idx="866">
                <c:v>7.2173164510325618</c:v>
              </c:pt>
              <c:pt idx="867">
                <c:v>7.225650534694263</c:v>
              </c:pt>
              <c:pt idx="868">
                <c:v>7.2339846183559624</c:v>
              </c:pt>
              <c:pt idx="869">
                <c:v>7.2423187020176636</c:v>
              </c:pt>
              <c:pt idx="870">
                <c:v>7.2506527856793639</c:v>
              </c:pt>
              <c:pt idx="871">
                <c:v>7.2589868693410642</c:v>
              </c:pt>
              <c:pt idx="872">
                <c:v>7.2673209530027645</c:v>
              </c:pt>
              <c:pt idx="873">
                <c:v>7.2756550366644648</c:v>
              </c:pt>
              <c:pt idx="874">
                <c:v>7.283989120326166</c:v>
              </c:pt>
              <c:pt idx="875">
                <c:v>7.2923232039878654</c:v>
              </c:pt>
              <c:pt idx="876">
                <c:v>7.3006572876495666</c:v>
              </c:pt>
              <c:pt idx="877">
                <c:v>7.3089913713112669</c:v>
              </c:pt>
              <c:pt idx="878">
                <c:v>7.3173254549729672</c:v>
              </c:pt>
              <c:pt idx="879">
                <c:v>7.3256595386346675</c:v>
              </c:pt>
              <c:pt idx="880">
                <c:v>7.3339936222963678</c:v>
              </c:pt>
              <c:pt idx="881">
                <c:v>7.3423277059580681</c:v>
              </c:pt>
              <c:pt idx="882">
                <c:v>7.3506617896197683</c:v>
              </c:pt>
              <c:pt idx="883">
                <c:v>7.3589958732814695</c:v>
              </c:pt>
              <c:pt idx="884">
                <c:v>7.3673299569431689</c:v>
              </c:pt>
              <c:pt idx="885">
                <c:v>7.3756640406048701</c:v>
              </c:pt>
              <c:pt idx="886">
                <c:v>7.3839981242665704</c:v>
              </c:pt>
              <c:pt idx="887">
                <c:v>7.3923322079282716</c:v>
              </c:pt>
              <c:pt idx="888">
                <c:v>7.400666291589971</c:v>
              </c:pt>
              <c:pt idx="889">
                <c:v>7.4090003752516713</c:v>
              </c:pt>
              <c:pt idx="890">
                <c:v>7.4173344589133725</c:v>
              </c:pt>
              <c:pt idx="891">
                <c:v>7.4256685425750719</c:v>
              </c:pt>
              <c:pt idx="892">
                <c:v>7.4340026262367731</c:v>
              </c:pt>
              <c:pt idx="893">
                <c:v>7.4423367098984734</c:v>
              </c:pt>
              <c:pt idx="894">
                <c:v>7.4506707935601737</c:v>
              </c:pt>
              <c:pt idx="895">
                <c:v>7.459004877221874</c:v>
              </c:pt>
              <c:pt idx="896">
                <c:v>7.4673389608835752</c:v>
              </c:pt>
              <c:pt idx="897">
                <c:v>7.4756730445452746</c:v>
              </c:pt>
              <c:pt idx="898">
                <c:v>7.4840071282069749</c:v>
              </c:pt>
              <c:pt idx="899">
                <c:v>7.4923412118686761</c:v>
              </c:pt>
              <c:pt idx="900">
                <c:v>7.5006752955303764</c:v>
              </c:pt>
              <c:pt idx="901">
                <c:v>7.5090093791920767</c:v>
              </c:pt>
              <c:pt idx="902">
                <c:v>7.517343462853777</c:v>
              </c:pt>
              <c:pt idx="903">
                <c:v>7.5256775465154782</c:v>
              </c:pt>
              <c:pt idx="904">
                <c:v>7.5340116301771776</c:v>
              </c:pt>
              <c:pt idx="905">
                <c:v>7.5423457138388788</c:v>
              </c:pt>
              <c:pt idx="906">
                <c:v>7.550679797500579</c:v>
              </c:pt>
              <c:pt idx="907">
                <c:v>7.5590138811622785</c:v>
              </c:pt>
              <c:pt idx="908">
                <c:v>7.5673479648239796</c:v>
              </c:pt>
              <c:pt idx="909">
                <c:v>7.5756820484856799</c:v>
              </c:pt>
              <c:pt idx="910">
                <c:v>7.5840161321473802</c:v>
              </c:pt>
              <c:pt idx="911">
                <c:v>7.5923502158090805</c:v>
              </c:pt>
              <c:pt idx="912">
                <c:v>7.6006842994707817</c:v>
              </c:pt>
              <c:pt idx="913">
                <c:v>7.6090183831324811</c:v>
              </c:pt>
              <c:pt idx="914">
                <c:v>7.6173524667941823</c:v>
              </c:pt>
              <c:pt idx="915">
                <c:v>7.6256865504558826</c:v>
              </c:pt>
              <c:pt idx="916">
                <c:v>7.6340206341175838</c:v>
              </c:pt>
              <c:pt idx="917">
                <c:v>7.6423547177792832</c:v>
              </c:pt>
              <c:pt idx="918">
                <c:v>7.6506888014409835</c:v>
              </c:pt>
              <c:pt idx="919">
                <c:v>7.6590228851026847</c:v>
              </c:pt>
              <c:pt idx="920">
                <c:v>7.6673569687643841</c:v>
              </c:pt>
              <c:pt idx="921">
                <c:v>7.6756910524260853</c:v>
              </c:pt>
              <c:pt idx="922">
                <c:v>7.6840251360877856</c:v>
              </c:pt>
              <c:pt idx="923">
                <c:v>7.6923592197494859</c:v>
              </c:pt>
              <c:pt idx="924">
                <c:v>7.7006933034111862</c:v>
              </c:pt>
              <c:pt idx="925">
                <c:v>7.7090273870728874</c:v>
              </c:pt>
              <c:pt idx="926">
                <c:v>7.7173614707345868</c:v>
              </c:pt>
              <c:pt idx="927">
                <c:v>7.7256955543962871</c:v>
              </c:pt>
              <c:pt idx="928">
                <c:v>7.7340296380579883</c:v>
              </c:pt>
              <c:pt idx="929">
                <c:v>7.7423637217196886</c:v>
              </c:pt>
              <c:pt idx="930">
                <c:v>7.7506978053813889</c:v>
              </c:pt>
              <c:pt idx="931">
                <c:v>7.7590318890430892</c:v>
              </c:pt>
              <c:pt idx="932">
                <c:v>7.7673659727047903</c:v>
              </c:pt>
              <c:pt idx="933">
                <c:v>7.7757000563664898</c:v>
              </c:pt>
              <c:pt idx="934">
                <c:v>7.7840341400281909</c:v>
              </c:pt>
              <c:pt idx="935">
                <c:v>7.7923682236898912</c:v>
              </c:pt>
              <c:pt idx="936">
                <c:v>7.8007023073515906</c:v>
              </c:pt>
              <c:pt idx="937">
                <c:v>7.8090363910132918</c:v>
              </c:pt>
              <c:pt idx="938">
                <c:v>7.8173704746749921</c:v>
              </c:pt>
              <c:pt idx="939">
                <c:v>7.8257045583366924</c:v>
              </c:pt>
              <c:pt idx="940">
                <c:v>7.8340386419983927</c:v>
              </c:pt>
              <c:pt idx="941">
                <c:v>7.8423727256600939</c:v>
              </c:pt>
              <c:pt idx="942">
                <c:v>7.8507068093217933</c:v>
              </c:pt>
              <c:pt idx="943">
                <c:v>7.8590408929834945</c:v>
              </c:pt>
              <c:pt idx="944">
                <c:v>7.8673749766451948</c:v>
              </c:pt>
              <c:pt idx="945">
                <c:v>7.8757090603068951</c:v>
              </c:pt>
              <c:pt idx="946">
                <c:v>7.8840431439685954</c:v>
              </c:pt>
              <c:pt idx="947">
                <c:v>7.8923772276302957</c:v>
              </c:pt>
              <c:pt idx="948">
                <c:v>7.9007113112919969</c:v>
              </c:pt>
              <c:pt idx="949">
                <c:v>7.9090453949536963</c:v>
              </c:pt>
              <c:pt idx="950">
                <c:v>7.9173794786153975</c:v>
              </c:pt>
              <c:pt idx="951">
                <c:v>7.9257135622770978</c:v>
              </c:pt>
              <c:pt idx="952">
                <c:v>7.9340476459387981</c:v>
              </c:pt>
              <c:pt idx="953">
                <c:v>7.9423817296004984</c:v>
              </c:pt>
              <c:pt idx="954">
                <c:v>7.9507158132621987</c:v>
              </c:pt>
              <c:pt idx="955">
                <c:v>7.959049896923899</c:v>
              </c:pt>
              <c:pt idx="956">
                <c:v>7.9673839805855993</c:v>
              </c:pt>
              <c:pt idx="957">
                <c:v>7.9757180642473005</c:v>
              </c:pt>
              <c:pt idx="958">
                <c:v>7.9840521479089999</c:v>
              </c:pt>
              <c:pt idx="959">
                <c:v>7.992386231570701</c:v>
              </c:pt>
              <c:pt idx="960">
                <c:v>8.0007203152324013</c:v>
              </c:pt>
              <c:pt idx="961">
                <c:v>8.0090543988941025</c:v>
              </c:pt>
              <c:pt idx="962">
                <c:v>8.0173884825558019</c:v>
              </c:pt>
              <c:pt idx="963">
                <c:v>8.0257225662175031</c:v>
              </c:pt>
              <c:pt idx="964">
                <c:v>8.0340566498792025</c:v>
              </c:pt>
              <c:pt idx="965">
                <c:v>8.0423907335409037</c:v>
              </c:pt>
              <c:pt idx="966">
                <c:v>8.0507248172026031</c:v>
              </c:pt>
              <c:pt idx="967">
                <c:v>8.0590589008643043</c:v>
              </c:pt>
              <c:pt idx="968">
                <c:v>8.0673929845260037</c:v>
              </c:pt>
              <c:pt idx="969">
                <c:v>8.0757270681877049</c:v>
              </c:pt>
              <c:pt idx="970">
                <c:v>8.0840611518494061</c:v>
              </c:pt>
              <c:pt idx="971">
                <c:v>8.0923952355111055</c:v>
              </c:pt>
              <c:pt idx="972">
                <c:v>8.1007293191728067</c:v>
              </c:pt>
              <c:pt idx="973">
                <c:v>8.1090634028345061</c:v>
              </c:pt>
              <c:pt idx="974">
                <c:v>8.1173974864962073</c:v>
              </c:pt>
              <c:pt idx="975">
                <c:v>8.1257315701579067</c:v>
              </c:pt>
              <c:pt idx="976">
                <c:v>8.1340656538196079</c:v>
              </c:pt>
              <c:pt idx="977">
                <c:v>8.1423997374813091</c:v>
              </c:pt>
              <c:pt idx="978">
                <c:v>8.1507338211430085</c:v>
              </c:pt>
              <c:pt idx="979">
                <c:v>8.1590679048047097</c:v>
              </c:pt>
              <c:pt idx="980">
                <c:v>8.1674019884664109</c:v>
              </c:pt>
              <c:pt idx="981">
                <c:v>8.1757360721281103</c:v>
              </c:pt>
              <c:pt idx="982">
                <c:v>8.1840701557898097</c:v>
              </c:pt>
              <c:pt idx="983">
                <c:v>8.1924042394515109</c:v>
              </c:pt>
              <c:pt idx="984">
                <c:v>8.2007383231132103</c:v>
              </c:pt>
              <c:pt idx="985">
                <c:v>8.2090724067749115</c:v>
              </c:pt>
              <c:pt idx="986">
                <c:v>8.2174064904366126</c:v>
              </c:pt>
              <c:pt idx="987">
                <c:v>8.2257405740983121</c:v>
              </c:pt>
              <c:pt idx="988">
                <c:v>8.2340746577600132</c:v>
              </c:pt>
              <c:pt idx="989">
                <c:v>8.2424087414217144</c:v>
              </c:pt>
              <c:pt idx="990">
                <c:v>8.2507428250834138</c:v>
              </c:pt>
              <c:pt idx="991">
                <c:v>8.2590769087451132</c:v>
              </c:pt>
              <c:pt idx="992">
                <c:v>8.2674109924068144</c:v>
              </c:pt>
              <c:pt idx="993">
                <c:v>8.2757450760685156</c:v>
              </c:pt>
              <c:pt idx="994">
                <c:v>8.284079159730215</c:v>
              </c:pt>
              <c:pt idx="995">
                <c:v>8.2924132433919162</c:v>
              </c:pt>
              <c:pt idx="996">
                <c:v>8.3007473270536174</c:v>
              </c:pt>
              <c:pt idx="997">
                <c:v>8.3090814107153168</c:v>
              </c:pt>
              <c:pt idx="998">
                <c:v>8.317415494377018</c:v>
              </c:pt>
              <c:pt idx="999">
                <c:v>8.3257495780387174</c:v>
              </c:pt>
              <c:pt idx="1000">
                <c:v>8.3340836617004168</c:v>
              </c:pt>
              <c:pt idx="1001">
                <c:v>8.342417745362118</c:v>
              </c:pt>
              <c:pt idx="1002">
                <c:v>8.3507518290238192</c:v>
              </c:pt>
              <c:pt idx="1003">
                <c:v>8.3590859126855204</c:v>
              </c:pt>
              <c:pt idx="1004">
                <c:v>8.3674199963472198</c:v>
              </c:pt>
              <c:pt idx="1005">
                <c:v>8.375754080008921</c:v>
              </c:pt>
              <c:pt idx="1006">
                <c:v>8.3840881636706204</c:v>
              </c:pt>
              <c:pt idx="1007">
                <c:v>8.3924222473323216</c:v>
              </c:pt>
              <c:pt idx="1008">
                <c:v>8.400756330994021</c:v>
              </c:pt>
              <c:pt idx="1009">
                <c:v>8.4090904146557222</c:v>
              </c:pt>
              <c:pt idx="1010">
                <c:v>8.4174244983174216</c:v>
              </c:pt>
              <c:pt idx="1011">
                <c:v>8.4257585819791228</c:v>
              </c:pt>
              <c:pt idx="1012">
                <c:v>8.4340926656408239</c:v>
              </c:pt>
              <c:pt idx="1013">
                <c:v>8.4424267493025233</c:v>
              </c:pt>
              <c:pt idx="1014">
                <c:v>8.4507608329642245</c:v>
              </c:pt>
              <c:pt idx="1015">
                <c:v>8.4590949166259239</c:v>
              </c:pt>
              <c:pt idx="1016">
                <c:v>8.4674290002876251</c:v>
              </c:pt>
              <c:pt idx="1017">
                <c:v>8.4757630839493245</c:v>
              </c:pt>
              <c:pt idx="1018">
                <c:v>8.4840971676110257</c:v>
              </c:pt>
              <c:pt idx="1019">
                <c:v>8.4924312512727269</c:v>
              </c:pt>
              <c:pt idx="1020">
                <c:v>8.5007653349344263</c:v>
              </c:pt>
              <c:pt idx="1021">
                <c:v>8.5090994185961275</c:v>
              </c:pt>
              <c:pt idx="1022">
                <c:v>8.5174335022578269</c:v>
              </c:pt>
              <c:pt idx="1023">
                <c:v>8.5257675859195281</c:v>
              </c:pt>
              <c:pt idx="1024">
                <c:v>8.5341016695812275</c:v>
              </c:pt>
              <c:pt idx="1025">
                <c:v>8.5424357532429287</c:v>
              </c:pt>
              <c:pt idx="1026">
                <c:v>8.5507698369046299</c:v>
              </c:pt>
              <c:pt idx="1027">
                <c:v>8.5591039205663311</c:v>
              </c:pt>
              <c:pt idx="1028">
                <c:v>8.5674380042280287</c:v>
              </c:pt>
              <c:pt idx="1029">
                <c:v>8.5757720878897299</c:v>
              </c:pt>
              <c:pt idx="1030">
                <c:v>8.5841061715514311</c:v>
              </c:pt>
              <c:pt idx="1031">
                <c:v>8.5924402552131305</c:v>
              </c:pt>
              <c:pt idx="1032">
                <c:v>8.6007743388748317</c:v>
              </c:pt>
              <c:pt idx="1033">
                <c:v>8.6091084225365329</c:v>
              </c:pt>
              <c:pt idx="1034">
                <c:v>8.6174425061982323</c:v>
              </c:pt>
              <c:pt idx="1035">
                <c:v>8.6257765898599317</c:v>
              </c:pt>
              <c:pt idx="1036">
                <c:v>8.6341106735216329</c:v>
              </c:pt>
              <c:pt idx="1037">
                <c:v>8.642444757183334</c:v>
              </c:pt>
              <c:pt idx="1038">
                <c:v>8.6507788408450335</c:v>
              </c:pt>
              <c:pt idx="1039">
                <c:v>8.6591129245067346</c:v>
              </c:pt>
              <c:pt idx="1040">
                <c:v>8.6674470081684358</c:v>
              </c:pt>
              <c:pt idx="1041">
                <c:v>8.6757810918301352</c:v>
              </c:pt>
              <c:pt idx="1042">
                <c:v>8.6841151754918346</c:v>
              </c:pt>
              <c:pt idx="1043">
                <c:v>8.6924492591535358</c:v>
              </c:pt>
              <c:pt idx="1044">
                <c:v>8.700783342815237</c:v>
              </c:pt>
              <c:pt idx="1045">
                <c:v>8.7091174264769382</c:v>
              </c:pt>
              <c:pt idx="1046">
                <c:v>8.7174515101386376</c:v>
              </c:pt>
              <c:pt idx="1047">
                <c:v>8.725785593800337</c:v>
              </c:pt>
              <c:pt idx="1048">
                <c:v>8.7341196774620382</c:v>
              </c:pt>
              <c:pt idx="1049">
                <c:v>8.7424537611237376</c:v>
              </c:pt>
              <c:pt idx="1050">
                <c:v>8.7507878447854388</c:v>
              </c:pt>
              <c:pt idx="1051">
                <c:v>8.75912192844714</c:v>
              </c:pt>
              <c:pt idx="1052">
                <c:v>8.7674560121088412</c:v>
              </c:pt>
              <c:pt idx="1053">
                <c:v>8.7757900957705388</c:v>
              </c:pt>
              <c:pt idx="1054">
                <c:v>8.78412417943224</c:v>
              </c:pt>
              <c:pt idx="1055">
                <c:v>8.7924582630939412</c:v>
              </c:pt>
              <c:pt idx="1056">
                <c:v>8.8007923467556406</c:v>
              </c:pt>
              <c:pt idx="1057">
                <c:v>8.8091264304173418</c:v>
              </c:pt>
              <c:pt idx="1058">
                <c:v>8.817460514079043</c:v>
              </c:pt>
              <c:pt idx="1059">
                <c:v>8.8257945977407442</c:v>
              </c:pt>
              <c:pt idx="1060">
                <c:v>8.8341286814024418</c:v>
              </c:pt>
              <c:pt idx="1061">
                <c:v>8.842462765064143</c:v>
              </c:pt>
              <c:pt idx="1062">
                <c:v>8.8507968487258442</c:v>
              </c:pt>
              <c:pt idx="1063">
                <c:v>8.8591309323875453</c:v>
              </c:pt>
              <c:pt idx="1064">
                <c:v>8.8674650160492448</c:v>
              </c:pt>
              <c:pt idx="1065">
                <c:v>8.8757990997109459</c:v>
              </c:pt>
              <c:pt idx="1066">
                <c:v>8.8841331833726453</c:v>
              </c:pt>
              <c:pt idx="1067">
                <c:v>8.8924672670343448</c:v>
              </c:pt>
              <c:pt idx="1068">
                <c:v>8.9008013506960459</c:v>
              </c:pt>
              <c:pt idx="1069">
                <c:v>8.9091354343577471</c:v>
              </c:pt>
              <c:pt idx="1070">
                <c:v>8.9174695180194483</c:v>
              </c:pt>
              <c:pt idx="1071">
                <c:v>8.9258036016811477</c:v>
              </c:pt>
              <c:pt idx="1072">
                <c:v>8.9341376853428489</c:v>
              </c:pt>
              <c:pt idx="1073">
                <c:v>8.9424717690045483</c:v>
              </c:pt>
              <c:pt idx="1074">
                <c:v>8.9508058526662477</c:v>
              </c:pt>
              <c:pt idx="1075">
                <c:v>8.9591399363279489</c:v>
              </c:pt>
              <c:pt idx="1076">
                <c:v>8.9674740199896501</c:v>
              </c:pt>
              <c:pt idx="1077">
                <c:v>8.9758081036513513</c:v>
              </c:pt>
              <c:pt idx="1078">
                <c:v>8.9841421873130507</c:v>
              </c:pt>
              <c:pt idx="1079">
                <c:v>8.9924762709747501</c:v>
              </c:pt>
              <c:pt idx="1080">
                <c:v>9.0008103546364513</c:v>
              </c:pt>
              <c:pt idx="1081">
                <c:v>9.0091444382981525</c:v>
              </c:pt>
              <c:pt idx="1082">
                <c:v>9.0174785219598519</c:v>
              </c:pt>
              <c:pt idx="1083">
                <c:v>9.0258126056215531</c:v>
              </c:pt>
              <c:pt idx="1084">
                <c:v>9.0341466892832543</c:v>
              </c:pt>
              <c:pt idx="1085">
                <c:v>9.0424807729449537</c:v>
              </c:pt>
              <c:pt idx="1086">
                <c:v>9.0508148566066531</c:v>
              </c:pt>
              <c:pt idx="1087">
                <c:v>9.0591489402683543</c:v>
              </c:pt>
              <c:pt idx="1088">
                <c:v>9.0674830239300555</c:v>
              </c:pt>
              <c:pt idx="1089">
                <c:v>9.0758171075917549</c:v>
              </c:pt>
              <c:pt idx="1090">
                <c:v>9.084151191253456</c:v>
              </c:pt>
              <c:pt idx="1091">
                <c:v>9.0924852749151572</c:v>
              </c:pt>
              <c:pt idx="1092">
                <c:v>9.1008193585768549</c:v>
              </c:pt>
              <c:pt idx="1093">
                <c:v>9.1091534422385561</c:v>
              </c:pt>
              <c:pt idx="1094">
                <c:v>9.1174875259002572</c:v>
              </c:pt>
              <c:pt idx="1095">
                <c:v>9.1258216095619584</c:v>
              </c:pt>
              <c:pt idx="1096">
                <c:v>9.1341556932236578</c:v>
              </c:pt>
              <c:pt idx="1097">
                <c:v>9.142489776885359</c:v>
              </c:pt>
              <c:pt idx="1098">
                <c:v>9.1508238605470602</c:v>
              </c:pt>
              <c:pt idx="1099">
                <c:v>9.1591579442087596</c:v>
              </c:pt>
              <c:pt idx="1100">
                <c:v>9.167492027870459</c:v>
              </c:pt>
              <c:pt idx="1101">
                <c:v>9.1758261115321602</c:v>
              </c:pt>
              <c:pt idx="1102">
                <c:v>9.1841601951938614</c:v>
              </c:pt>
              <c:pt idx="1103">
                <c:v>9.1924942788555608</c:v>
              </c:pt>
              <c:pt idx="1104">
                <c:v>9.200828362517262</c:v>
              </c:pt>
              <c:pt idx="1105">
                <c:v>9.2091624461789614</c:v>
              </c:pt>
              <c:pt idx="1106">
                <c:v>9.2174965298406626</c:v>
              </c:pt>
              <c:pt idx="1107">
                <c:v>9.225830613502362</c:v>
              </c:pt>
              <c:pt idx="1108">
                <c:v>9.2341646971640632</c:v>
              </c:pt>
              <c:pt idx="1109">
                <c:v>9.2424987808257644</c:v>
              </c:pt>
              <c:pt idx="1110">
                <c:v>9.2508328644874656</c:v>
              </c:pt>
              <c:pt idx="1111">
                <c:v>9.2591669481491632</c:v>
              </c:pt>
              <c:pt idx="1112">
                <c:v>9.2675010318108644</c:v>
              </c:pt>
              <c:pt idx="1113">
                <c:v>9.2758351154725656</c:v>
              </c:pt>
              <c:pt idx="1114">
                <c:v>9.284169199134265</c:v>
              </c:pt>
              <c:pt idx="1115">
                <c:v>9.2925032827959662</c:v>
              </c:pt>
              <c:pt idx="1116">
                <c:v>9.3008373664576673</c:v>
              </c:pt>
              <c:pt idx="1117">
                <c:v>9.3091714501193685</c:v>
              </c:pt>
              <c:pt idx="1118">
                <c:v>9.3175055337810662</c:v>
              </c:pt>
              <c:pt idx="1119">
                <c:v>9.3258396174427673</c:v>
              </c:pt>
              <c:pt idx="1120">
                <c:v>9.3341737011044685</c:v>
              </c:pt>
              <c:pt idx="1121">
                <c:v>9.3425077847661679</c:v>
              </c:pt>
              <c:pt idx="1122">
                <c:v>9.3508418684278691</c:v>
              </c:pt>
              <c:pt idx="1123">
                <c:v>9.3591759520895703</c:v>
              </c:pt>
              <c:pt idx="1124">
                <c:v>9.3675100357512697</c:v>
              </c:pt>
              <c:pt idx="1125">
                <c:v>9.3758441194129691</c:v>
              </c:pt>
              <c:pt idx="1126">
                <c:v>9.3841782030746703</c:v>
              </c:pt>
              <c:pt idx="1127">
                <c:v>9.3925122867363715</c:v>
              </c:pt>
              <c:pt idx="1128">
                <c:v>9.4008463703980727</c:v>
              </c:pt>
              <c:pt idx="1129">
                <c:v>9.4091804540597721</c:v>
              </c:pt>
              <c:pt idx="1130">
                <c:v>9.4175145377214733</c:v>
              </c:pt>
              <c:pt idx="1131">
                <c:v>9.4258486213831727</c:v>
              </c:pt>
              <c:pt idx="1132">
                <c:v>9.4341827050448721</c:v>
              </c:pt>
              <c:pt idx="1133">
                <c:v>9.4425167887065733</c:v>
              </c:pt>
              <c:pt idx="1134">
                <c:v>9.4508508723682745</c:v>
              </c:pt>
              <c:pt idx="1135">
                <c:v>9.4591849560299757</c:v>
              </c:pt>
              <c:pt idx="1136">
                <c:v>9.4675190396916751</c:v>
              </c:pt>
              <c:pt idx="1137">
                <c:v>9.4758531233533745</c:v>
              </c:pt>
              <c:pt idx="1138">
                <c:v>9.4841872070150757</c:v>
              </c:pt>
              <c:pt idx="1139">
                <c:v>9.4925212906767751</c:v>
              </c:pt>
              <c:pt idx="1140">
                <c:v>9.5008553743384763</c:v>
              </c:pt>
              <c:pt idx="1141">
                <c:v>9.5091894580001775</c:v>
              </c:pt>
              <c:pt idx="1142">
                <c:v>9.5175235416618786</c:v>
              </c:pt>
              <c:pt idx="1143">
                <c:v>9.525857625323578</c:v>
              </c:pt>
              <c:pt idx="1144">
                <c:v>9.5341917089852775</c:v>
              </c:pt>
              <c:pt idx="1145">
                <c:v>9.5425257926469786</c:v>
              </c:pt>
              <c:pt idx="1146">
                <c:v>9.5508598763086798</c:v>
              </c:pt>
              <c:pt idx="1147">
                <c:v>9.5591939599703792</c:v>
              </c:pt>
              <c:pt idx="1148">
                <c:v>9.5675280436320804</c:v>
              </c:pt>
              <c:pt idx="1149">
                <c:v>9.5758621272937816</c:v>
              </c:pt>
              <c:pt idx="1150">
                <c:v>9.5841962109554792</c:v>
              </c:pt>
              <c:pt idx="1151">
                <c:v>9.5925302946171804</c:v>
              </c:pt>
              <c:pt idx="1152">
                <c:v>9.6008643782788816</c:v>
              </c:pt>
              <c:pt idx="1153">
                <c:v>9.6091984619405828</c:v>
              </c:pt>
              <c:pt idx="1154">
                <c:v>9.6175325456022822</c:v>
              </c:pt>
              <c:pt idx="1155">
                <c:v>9.6258666292639834</c:v>
              </c:pt>
              <c:pt idx="1156">
                <c:v>9.6342007129256846</c:v>
              </c:pt>
              <c:pt idx="1157">
                <c:v>9.6425347965873822</c:v>
              </c:pt>
              <c:pt idx="1158">
                <c:v>9.6508688802490834</c:v>
              </c:pt>
              <c:pt idx="1159">
                <c:v>9.6592029639107846</c:v>
              </c:pt>
              <c:pt idx="1160">
                <c:v>9.6675370475724858</c:v>
              </c:pt>
              <c:pt idx="1161">
                <c:v>9.6758711312341852</c:v>
              </c:pt>
              <c:pt idx="1162">
                <c:v>9.6842052148958864</c:v>
              </c:pt>
              <c:pt idx="1163">
                <c:v>9.6925392985575858</c:v>
              </c:pt>
              <c:pt idx="1164">
                <c:v>9.700873382219287</c:v>
              </c:pt>
              <c:pt idx="1165">
                <c:v>9.7092074658809864</c:v>
              </c:pt>
              <c:pt idx="1166">
                <c:v>9.7175415495426876</c:v>
              </c:pt>
              <c:pt idx="1167">
                <c:v>9.7258756332043887</c:v>
              </c:pt>
              <c:pt idx="1168">
                <c:v>9.7342097168660882</c:v>
              </c:pt>
              <c:pt idx="1169">
                <c:v>9.7425438005277876</c:v>
              </c:pt>
              <c:pt idx="1170">
                <c:v>9.7508778841894888</c:v>
              </c:pt>
              <c:pt idx="1171">
                <c:v>9.7592119678511899</c:v>
              </c:pt>
              <c:pt idx="1172">
                <c:v>9.7675460515128893</c:v>
              </c:pt>
              <c:pt idx="1173">
                <c:v>9.7758801351745905</c:v>
              </c:pt>
              <c:pt idx="1174">
                <c:v>9.7842142188362917</c:v>
              </c:pt>
              <c:pt idx="1175">
                <c:v>9.7925483024979929</c:v>
              </c:pt>
              <c:pt idx="1176">
                <c:v>9.8008823861596905</c:v>
              </c:pt>
              <c:pt idx="1177">
                <c:v>9.8092164698213917</c:v>
              </c:pt>
              <c:pt idx="1178">
                <c:v>9.8175505534830929</c:v>
              </c:pt>
              <c:pt idx="1179">
                <c:v>9.8258846371447923</c:v>
              </c:pt>
              <c:pt idx="1180">
                <c:v>9.8342187208064935</c:v>
              </c:pt>
              <c:pt idx="1181">
                <c:v>9.8425528044681947</c:v>
              </c:pt>
              <c:pt idx="1182">
                <c:v>9.8508868881298941</c:v>
              </c:pt>
              <c:pt idx="1183">
                <c:v>9.8592209717915935</c:v>
              </c:pt>
              <c:pt idx="1184">
                <c:v>9.8675550554532947</c:v>
              </c:pt>
              <c:pt idx="1185">
                <c:v>9.8758891391149959</c:v>
              </c:pt>
              <c:pt idx="1186">
                <c:v>9.8842232227766953</c:v>
              </c:pt>
              <c:pt idx="1187">
                <c:v>9.8925573064383965</c:v>
              </c:pt>
              <c:pt idx="1188">
                <c:v>9.9008913901000977</c:v>
              </c:pt>
              <c:pt idx="1189">
                <c:v>9.9092254737617971</c:v>
              </c:pt>
              <c:pt idx="1190">
                <c:v>9.9175595574234965</c:v>
              </c:pt>
              <c:pt idx="1191">
                <c:v>9.9258936410851977</c:v>
              </c:pt>
              <c:pt idx="1192">
                <c:v>9.9342277247468989</c:v>
              </c:pt>
              <c:pt idx="1193">
                <c:v>9.9425618084086</c:v>
              </c:pt>
              <c:pt idx="1194">
                <c:v>9.9508958920702995</c:v>
              </c:pt>
              <c:pt idx="1195">
                <c:v>9.9592299757319989</c:v>
              </c:pt>
              <c:pt idx="1196">
                <c:v>9.9675640593937</c:v>
              </c:pt>
              <c:pt idx="1197">
                <c:v>9.9758981430553995</c:v>
              </c:pt>
              <c:pt idx="1198">
                <c:v>9.9842322267171006</c:v>
              </c:pt>
              <c:pt idx="1199">
                <c:v>9.9925663103788018</c:v>
              </c:pt>
              <c:pt idx="1200">
                <c:v>10.000900394040503</c:v>
              </c:pt>
              <c:pt idx="1201">
                <c:v>10.009234477702202</c:v>
              </c:pt>
              <c:pt idx="1202">
                <c:v>10.017568561363902</c:v>
              </c:pt>
              <c:pt idx="1203">
                <c:v>10.025902645025603</c:v>
              </c:pt>
              <c:pt idx="1204">
                <c:v>10.034236728687302</c:v>
              </c:pt>
              <c:pt idx="1205">
                <c:v>10.042570812349004</c:v>
              </c:pt>
              <c:pt idx="1206">
                <c:v>10.050904896010705</c:v>
              </c:pt>
              <c:pt idx="1207">
                <c:v>10.059238979672406</c:v>
              </c:pt>
              <c:pt idx="1208">
                <c:v>10.067573063334104</c:v>
              </c:pt>
              <c:pt idx="1209">
                <c:v>10.075907146995805</c:v>
              </c:pt>
              <c:pt idx="1210">
                <c:v>10.084241230657506</c:v>
              </c:pt>
              <c:pt idx="1211">
                <c:v>10.092575314319207</c:v>
              </c:pt>
              <c:pt idx="1212">
                <c:v>10.100909397980907</c:v>
              </c:pt>
              <c:pt idx="1213">
                <c:v>10.109243481642608</c:v>
              </c:pt>
              <c:pt idx="1214">
                <c:v>10.117577565304307</c:v>
              </c:pt>
              <c:pt idx="1215">
                <c:v>10.125911648966007</c:v>
              </c:pt>
              <c:pt idx="1216">
                <c:v>10.134245732627708</c:v>
              </c:pt>
              <c:pt idx="1217">
                <c:v>10.142579816289409</c:v>
              </c:pt>
              <c:pt idx="1218">
                <c:v>10.15091389995111</c:v>
              </c:pt>
              <c:pt idx="1219">
                <c:v>10.15924798361281</c:v>
              </c:pt>
              <c:pt idx="1220">
                <c:v>10.167582067274511</c:v>
              </c:pt>
              <c:pt idx="1221">
                <c:v>10.17591615093621</c:v>
              </c:pt>
              <c:pt idx="1222">
                <c:v>10.18425023459791</c:v>
              </c:pt>
              <c:pt idx="1223">
                <c:v>10.192584318259611</c:v>
              </c:pt>
              <c:pt idx="1224">
                <c:v>10.200918401921312</c:v>
              </c:pt>
              <c:pt idx="1225">
                <c:v>10.209252485583013</c:v>
              </c:pt>
              <c:pt idx="1226">
                <c:v>10.217586569244713</c:v>
              </c:pt>
              <c:pt idx="1227">
                <c:v>10.225920652906412</c:v>
              </c:pt>
              <c:pt idx="1228">
                <c:v>10.234254736568113</c:v>
              </c:pt>
              <c:pt idx="1229">
                <c:v>10.242588820229814</c:v>
              </c:pt>
              <c:pt idx="1230">
                <c:v>10.250922903891514</c:v>
              </c:pt>
              <c:pt idx="1231">
                <c:v>10.259256987553215</c:v>
              </c:pt>
              <c:pt idx="1232">
                <c:v>10.267591071214916</c:v>
              </c:pt>
              <c:pt idx="1233">
                <c:v>10.275925154876616</c:v>
              </c:pt>
              <c:pt idx="1234">
                <c:v>10.284259238538315</c:v>
              </c:pt>
              <c:pt idx="1235">
                <c:v>10.292593322200016</c:v>
              </c:pt>
              <c:pt idx="1236">
                <c:v>10.300927405861717</c:v>
              </c:pt>
              <c:pt idx="1237">
                <c:v>10.309261489523417</c:v>
              </c:pt>
              <c:pt idx="1238">
                <c:v>10.317595573185118</c:v>
              </c:pt>
              <c:pt idx="1239">
                <c:v>10.325929656846819</c:v>
              </c:pt>
              <c:pt idx="1240">
                <c:v>10.334263740508517</c:v>
              </c:pt>
              <c:pt idx="1241">
                <c:v>10.342597824170218</c:v>
              </c:pt>
              <c:pt idx="1242">
                <c:v>10.350931907831919</c:v>
              </c:pt>
              <c:pt idx="1243">
                <c:v>10.35926599149362</c:v>
              </c:pt>
              <c:pt idx="1244">
                <c:v>10.36760007515532</c:v>
              </c:pt>
              <c:pt idx="1245">
                <c:v>10.375934158817021</c:v>
              </c:pt>
              <c:pt idx="1246">
                <c:v>10.384268242478722</c:v>
              </c:pt>
              <c:pt idx="1247">
                <c:v>10.392602326140421</c:v>
              </c:pt>
              <c:pt idx="1248">
                <c:v>10.400936409802121</c:v>
              </c:pt>
              <c:pt idx="1249">
                <c:v>10.409270493463822</c:v>
              </c:pt>
              <c:pt idx="1250">
                <c:v>10.417604577125523</c:v>
              </c:pt>
              <c:pt idx="1251">
                <c:v>10.425938660787223</c:v>
              </c:pt>
              <c:pt idx="1252">
                <c:v>10.434272744448924</c:v>
              </c:pt>
              <c:pt idx="1253">
                <c:v>10.442606828110623</c:v>
              </c:pt>
              <c:pt idx="1254">
                <c:v>10.450940911772324</c:v>
              </c:pt>
              <c:pt idx="1255">
                <c:v>10.459274995434024</c:v>
              </c:pt>
              <c:pt idx="1256">
                <c:v>10.467609079095725</c:v>
              </c:pt>
              <c:pt idx="1257">
                <c:v>10.475943162757426</c:v>
              </c:pt>
              <c:pt idx="1258">
                <c:v>10.484277246419127</c:v>
              </c:pt>
              <c:pt idx="1259">
                <c:v>10.492611330080827</c:v>
              </c:pt>
              <c:pt idx="1260">
                <c:v>10.500945413742526</c:v>
              </c:pt>
              <c:pt idx="1261">
                <c:v>10.509279497404227</c:v>
              </c:pt>
              <c:pt idx="1262">
                <c:v>10.517613581065927</c:v>
              </c:pt>
              <c:pt idx="1263">
                <c:v>10.525947664727628</c:v>
              </c:pt>
              <c:pt idx="1264">
                <c:v>10.534281748389329</c:v>
              </c:pt>
              <c:pt idx="1265">
                <c:v>10.54261583205103</c:v>
              </c:pt>
              <c:pt idx="1266">
                <c:v>10.550949915712728</c:v>
              </c:pt>
              <c:pt idx="1267">
                <c:v>10.559283999374429</c:v>
              </c:pt>
              <c:pt idx="1268">
                <c:v>10.56761808303613</c:v>
              </c:pt>
              <c:pt idx="1269">
                <c:v>10.57595216669783</c:v>
              </c:pt>
              <c:pt idx="1270">
                <c:v>10.584286250359531</c:v>
              </c:pt>
              <c:pt idx="1271">
                <c:v>10.592620334021232</c:v>
              </c:pt>
              <c:pt idx="1272">
                <c:v>10.600954417682932</c:v>
              </c:pt>
              <c:pt idx="1273">
                <c:v>10.609288501344631</c:v>
              </c:pt>
              <c:pt idx="1274">
                <c:v>10.617622585006332</c:v>
              </c:pt>
              <c:pt idx="1275">
                <c:v>10.625956668668033</c:v>
              </c:pt>
              <c:pt idx="1276">
                <c:v>10.634290752329735</c:v>
              </c:pt>
              <c:pt idx="1277">
                <c:v>10.642624835991434</c:v>
              </c:pt>
              <c:pt idx="1278">
                <c:v>10.650958919653135</c:v>
              </c:pt>
              <c:pt idx="1279">
                <c:v>10.659293003314835</c:v>
              </c:pt>
              <c:pt idx="1280">
                <c:v>10.667627086976534</c:v>
              </c:pt>
              <c:pt idx="1281">
                <c:v>10.675961170638235</c:v>
              </c:pt>
              <c:pt idx="1282">
                <c:v>10.684295254299936</c:v>
              </c:pt>
              <c:pt idx="1283">
                <c:v>10.692629337961638</c:v>
              </c:pt>
              <c:pt idx="1284">
                <c:v>10.700963421623337</c:v>
              </c:pt>
              <c:pt idx="1285">
                <c:v>10.709297505285036</c:v>
              </c:pt>
              <c:pt idx="1286">
                <c:v>10.717631588946738</c:v>
              </c:pt>
              <c:pt idx="1287">
                <c:v>10.725965672608437</c:v>
              </c:pt>
              <c:pt idx="1288">
                <c:v>10.734299756270138</c:v>
              </c:pt>
              <c:pt idx="1289">
                <c:v>10.742633839931839</c:v>
              </c:pt>
              <c:pt idx="1290">
                <c:v>10.75096792359354</c:v>
              </c:pt>
              <c:pt idx="1291">
                <c:v>10.75930200725524</c:v>
              </c:pt>
              <c:pt idx="1292">
                <c:v>10.767636090916939</c:v>
              </c:pt>
              <c:pt idx="1293">
                <c:v>10.77597017457864</c:v>
              </c:pt>
              <c:pt idx="1294">
                <c:v>10.784304258240342</c:v>
              </c:pt>
              <c:pt idx="1295">
                <c:v>10.792638341902041</c:v>
              </c:pt>
              <c:pt idx="1296">
                <c:v>10.800972425563742</c:v>
              </c:pt>
              <c:pt idx="1297">
                <c:v>10.809306509225443</c:v>
              </c:pt>
              <c:pt idx="1298">
                <c:v>10.817640592887141</c:v>
              </c:pt>
              <c:pt idx="1299">
                <c:v>10.825974676548842</c:v>
              </c:pt>
              <c:pt idx="1300">
                <c:v>10.834308760210543</c:v>
              </c:pt>
              <c:pt idx="1301">
                <c:v>10.842642843872245</c:v>
              </c:pt>
              <c:pt idx="1302">
                <c:v>10.850976927533944</c:v>
              </c:pt>
              <c:pt idx="1303">
                <c:v>10.859311011195645</c:v>
              </c:pt>
              <c:pt idx="1304">
                <c:v>10.867645094857346</c:v>
              </c:pt>
              <c:pt idx="1305">
                <c:v>10.875979178519044</c:v>
              </c:pt>
              <c:pt idx="1306">
                <c:v>10.884313262180745</c:v>
              </c:pt>
              <c:pt idx="1307">
                <c:v>10.892647345842446</c:v>
              </c:pt>
              <c:pt idx="1308">
                <c:v>10.900981429504148</c:v>
              </c:pt>
              <c:pt idx="1309">
                <c:v>10.909315513165847</c:v>
              </c:pt>
              <c:pt idx="1310">
                <c:v>10.917649596827548</c:v>
              </c:pt>
              <c:pt idx="1311">
                <c:v>10.925983680489248</c:v>
              </c:pt>
              <c:pt idx="1312">
                <c:v>10.934317764150949</c:v>
              </c:pt>
              <c:pt idx="1313">
                <c:v>10.942651847812648</c:v>
              </c:pt>
              <c:pt idx="1314">
                <c:v>10.950985931474349</c:v>
              </c:pt>
              <c:pt idx="1315">
                <c:v>10.959320015136051</c:v>
              </c:pt>
              <c:pt idx="1316">
                <c:v>10.96765409879775</c:v>
              </c:pt>
              <c:pt idx="1317">
                <c:v>10.975988182459451</c:v>
              </c:pt>
              <c:pt idx="1318">
                <c:v>10.984322266121151</c:v>
              </c:pt>
              <c:pt idx="1319">
                <c:v>10.992656349782852</c:v>
              </c:pt>
              <c:pt idx="1320">
                <c:v>11.000990433444551</c:v>
              </c:pt>
              <c:pt idx="1321">
                <c:v>11.009324517106252</c:v>
              </c:pt>
              <c:pt idx="1322">
                <c:v>11.017658600767954</c:v>
              </c:pt>
              <c:pt idx="1323">
                <c:v>11.025992684429655</c:v>
              </c:pt>
              <c:pt idx="1324">
                <c:v>11.034326768091352</c:v>
              </c:pt>
              <c:pt idx="1325">
                <c:v>11.042660851753054</c:v>
              </c:pt>
              <c:pt idx="1326">
                <c:v>11.050994935414755</c:v>
              </c:pt>
              <c:pt idx="1327">
                <c:v>11.059329019076454</c:v>
              </c:pt>
              <c:pt idx="1328">
                <c:v>11.067663102738155</c:v>
              </c:pt>
              <c:pt idx="1329">
                <c:v>11.075997186399857</c:v>
              </c:pt>
              <c:pt idx="1330">
                <c:v>11.084331270061556</c:v>
              </c:pt>
              <c:pt idx="1331">
                <c:v>11.092665353723255</c:v>
              </c:pt>
              <c:pt idx="1332">
                <c:v>11.100999437384957</c:v>
              </c:pt>
              <c:pt idx="1333">
                <c:v>11.109333521046658</c:v>
              </c:pt>
              <c:pt idx="1334">
                <c:v>11.117667604708357</c:v>
              </c:pt>
              <c:pt idx="1335">
                <c:v>11.126001688370058</c:v>
              </c:pt>
              <c:pt idx="1336">
                <c:v>11.13433577203176</c:v>
              </c:pt>
              <c:pt idx="1337">
                <c:v>11.142669855693459</c:v>
              </c:pt>
              <c:pt idx="1338">
                <c:v>11.151003939355158</c:v>
              </c:pt>
              <c:pt idx="1339">
                <c:v>11.15933802301686</c:v>
              </c:pt>
              <c:pt idx="1340">
                <c:v>11.167672106678561</c:v>
              </c:pt>
              <c:pt idx="1341">
                <c:v>11.176006190340262</c:v>
              </c:pt>
              <c:pt idx="1342">
                <c:v>11.184340274001961</c:v>
              </c:pt>
              <c:pt idx="1343">
                <c:v>11.192674357663661</c:v>
              </c:pt>
              <c:pt idx="1344">
                <c:v>11.201008441325362</c:v>
              </c:pt>
              <c:pt idx="1345">
                <c:v>11.209342524987061</c:v>
              </c:pt>
              <c:pt idx="1346">
                <c:v>11.217676608648762</c:v>
              </c:pt>
              <c:pt idx="1347">
                <c:v>11.226010692310464</c:v>
              </c:pt>
              <c:pt idx="1348">
                <c:v>11.234344775972165</c:v>
              </c:pt>
              <c:pt idx="1349">
                <c:v>11.242678859633864</c:v>
              </c:pt>
              <c:pt idx="1350">
                <c:v>11.251012943295564</c:v>
              </c:pt>
              <c:pt idx="1351">
                <c:v>11.259347026957265</c:v>
              </c:pt>
              <c:pt idx="1352">
                <c:v>11.267681110618964</c:v>
              </c:pt>
              <c:pt idx="1353">
                <c:v>11.276015194280665</c:v>
              </c:pt>
              <c:pt idx="1354">
                <c:v>11.284349277942367</c:v>
              </c:pt>
              <c:pt idx="1355">
                <c:v>11.292683361604068</c:v>
              </c:pt>
              <c:pt idx="1356">
                <c:v>11.301017445265765</c:v>
              </c:pt>
              <c:pt idx="1357">
                <c:v>11.309351528927467</c:v>
              </c:pt>
              <c:pt idx="1358">
                <c:v>11.317685612589168</c:v>
              </c:pt>
              <c:pt idx="1359">
                <c:v>11.326019696250869</c:v>
              </c:pt>
              <c:pt idx="1360">
                <c:v>11.334353779912568</c:v>
              </c:pt>
              <c:pt idx="1361">
                <c:v>11.34268786357427</c:v>
              </c:pt>
              <c:pt idx="1362">
                <c:v>11.351021947235971</c:v>
              </c:pt>
              <c:pt idx="1363">
                <c:v>11.359356030897668</c:v>
              </c:pt>
              <c:pt idx="1364">
                <c:v>11.36769011455937</c:v>
              </c:pt>
              <c:pt idx="1365">
                <c:v>11.376024198221071</c:v>
              </c:pt>
              <c:pt idx="1366">
                <c:v>11.384358281882772</c:v>
              </c:pt>
              <c:pt idx="1367">
                <c:v>11.392692365544471</c:v>
              </c:pt>
              <c:pt idx="1368">
                <c:v>11.401026449206173</c:v>
              </c:pt>
              <c:pt idx="1369">
                <c:v>11.409360532867872</c:v>
              </c:pt>
              <c:pt idx="1370">
                <c:v>11.417694616529571</c:v>
              </c:pt>
              <c:pt idx="1371">
                <c:v>11.426028700191273</c:v>
              </c:pt>
              <c:pt idx="1372">
                <c:v>11.434362783852974</c:v>
              </c:pt>
              <c:pt idx="1373">
                <c:v>11.442696867514675</c:v>
              </c:pt>
              <c:pt idx="1374">
                <c:v>11.451030951176374</c:v>
              </c:pt>
              <c:pt idx="1375">
                <c:v>11.459365034838074</c:v>
              </c:pt>
              <c:pt idx="1376">
                <c:v>11.467699118499775</c:v>
              </c:pt>
              <c:pt idx="1377">
                <c:v>11.476033202161476</c:v>
              </c:pt>
              <c:pt idx="1378">
                <c:v>11.484367285823176</c:v>
              </c:pt>
              <c:pt idx="1379">
                <c:v>11.492701369484877</c:v>
              </c:pt>
              <c:pt idx="1380">
                <c:v>11.501035453146578</c:v>
              </c:pt>
              <c:pt idx="1381">
                <c:v>11.509369536808277</c:v>
              </c:pt>
              <c:pt idx="1382">
                <c:v>11.517703620469977</c:v>
              </c:pt>
              <c:pt idx="1383">
                <c:v>11.526037704131678</c:v>
              </c:pt>
              <c:pt idx="1384">
                <c:v>11.534371787793379</c:v>
              </c:pt>
              <c:pt idx="1385">
                <c:v>11.542705871455079</c:v>
              </c:pt>
              <c:pt idx="1386">
                <c:v>11.55103995511678</c:v>
              </c:pt>
              <c:pt idx="1387">
                <c:v>11.559374038778481</c:v>
              </c:pt>
              <c:pt idx="1388">
                <c:v>11.567708122440179</c:v>
              </c:pt>
              <c:pt idx="1389">
                <c:v>11.57604220610188</c:v>
              </c:pt>
              <c:pt idx="1390">
                <c:v>11.584376289763581</c:v>
              </c:pt>
              <c:pt idx="1391">
                <c:v>11.592710373425282</c:v>
              </c:pt>
              <c:pt idx="1392">
                <c:v>11.601044457086982</c:v>
              </c:pt>
              <c:pt idx="1393">
                <c:v>11.609378540748683</c:v>
              </c:pt>
              <c:pt idx="1394">
                <c:v>11.617712624410384</c:v>
              </c:pt>
              <c:pt idx="1395">
                <c:v>11.626046708072083</c:v>
              </c:pt>
              <c:pt idx="1396">
                <c:v>11.634380791733783</c:v>
              </c:pt>
              <c:pt idx="1397">
                <c:v>11.642714875395484</c:v>
              </c:pt>
              <c:pt idx="1398">
                <c:v>11.651048959057185</c:v>
              </c:pt>
              <c:pt idx="1399">
                <c:v>11.659383042718884</c:v>
              </c:pt>
              <c:pt idx="1400">
                <c:v>11.667717126380586</c:v>
              </c:pt>
              <c:pt idx="1401">
                <c:v>11.676051210042285</c:v>
              </c:pt>
              <c:pt idx="1402">
                <c:v>11.684385293703986</c:v>
              </c:pt>
              <c:pt idx="1403">
                <c:v>11.692719377365686</c:v>
              </c:pt>
              <c:pt idx="1404">
                <c:v>11.701053461027387</c:v>
              </c:pt>
              <c:pt idx="1405">
                <c:v>11.709387544689088</c:v>
              </c:pt>
              <c:pt idx="1406">
                <c:v>11.717721628350789</c:v>
              </c:pt>
              <c:pt idx="1407">
                <c:v>11.726055712012489</c:v>
              </c:pt>
              <c:pt idx="1408">
                <c:v>11.734389795674188</c:v>
              </c:pt>
              <c:pt idx="1409">
                <c:v>11.742723879335889</c:v>
              </c:pt>
              <c:pt idx="1410">
                <c:v>11.751057962997589</c:v>
              </c:pt>
              <c:pt idx="1411">
                <c:v>11.75939204665929</c:v>
              </c:pt>
              <c:pt idx="1412">
                <c:v>11.767726130320991</c:v>
              </c:pt>
              <c:pt idx="1413">
                <c:v>11.776060213982692</c:v>
              </c:pt>
              <c:pt idx="1414">
                <c:v>11.78439429764439</c:v>
              </c:pt>
              <c:pt idx="1415">
                <c:v>11.792728381306091</c:v>
              </c:pt>
              <c:pt idx="1416">
                <c:v>11.801062464967792</c:v>
              </c:pt>
              <c:pt idx="1417">
                <c:v>11.809396548629492</c:v>
              </c:pt>
              <c:pt idx="1418">
                <c:v>11.817730632291193</c:v>
              </c:pt>
              <c:pt idx="1419">
                <c:v>11.826064715952894</c:v>
              </c:pt>
              <c:pt idx="1420">
                <c:v>11.834398799614595</c:v>
              </c:pt>
              <c:pt idx="1421">
                <c:v>11.842732883276293</c:v>
              </c:pt>
              <c:pt idx="1422">
                <c:v>11.851066966937994</c:v>
              </c:pt>
              <c:pt idx="1423">
                <c:v>11.859401050599695</c:v>
              </c:pt>
              <c:pt idx="1424">
                <c:v>11.867735134261396</c:v>
              </c:pt>
              <c:pt idx="1425">
                <c:v>11.876069217923096</c:v>
              </c:pt>
              <c:pt idx="1426">
                <c:v>11.884403301584797</c:v>
              </c:pt>
              <c:pt idx="1427">
                <c:v>11.892737385246496</c:v>
              </c:pt>
              <c:pt idx="1428">
                <c:v>11.901071468908196</c:v>
              </c:pt>
              <c:pt idx="1429">
                <c:v>11.909405552569897</c:v>
              </c:pt>
              <c:pt idx="1430">
                <c:v>11.917739636231598</c:v>
              </c:pt>
              <c:pt idx="1431">
                <c:v>11.926073719893299</c:v>
              </c:pt>
              <c:pt idx="1432">
                <c:v>11.934407803554999</c:v>
              </c:pt>
              <c:pt idx="1433">
                <c:v>11.942741887216698</c:v>
              </c:pt>
              <c:pt idx="1434">
                <c:v>11.951075970878399</c:v>
              </c:pt>
              <c:pt idx="1435">
                <c:v>11.959410054540099</c:v>
              </c:pt>
              <c:pt idx="1436">
                <c:v>11.9677441382018</c:v>
              </c:pt>
              <c:pt idx="1437">
                <c:v>11.976078221863501</c:v>
              </c:pt>
              <c:pt idx="1438">
                <c:v>11.984412305525202</c:v>
              </c:pt>
              <c:pt idx="1439">
                <c:v>11.992746389186902</c:v>
              </c:pt>
              <c:pt idx="1440">
                <c:v>12.001080472848601</c:v>
              </c:pt>
              <c:pt idx="1441">
                <c:v>12.009414556510302</c:v>
              </c:pt>
              <c:pt idx="1442">
                <c:v>12.017748640172004</c:v>
              </c:pt>
              <c:pt idx="1443">
                <c:v>12.026082723833703</c:v>
              </c:pt>
              <c:pt idx="1444">
                <c:v>12.034416807495404</c:v>
              </c:pt>
              <c:pt idx="1445">
                <c:v>12.042750891157105</c:v>
              </c:pt>
              <c:pt idx="1446">
                <c:v>12.051084974818803</c:v>
              </c:pt>
              <c:pt idx="1447">
                <c:v>12.059419058480504</c:v>
              </c:pt>
              <c:pt idx="1448">
                <c:v>12.067753142142205</c:v>
              </c:pt>
              <c:pt idx="1449">
                <c:v>12.076087225803906</c:v>
              </c:pt>
              <c:pt idx="1450">
                <c:v>12.084421309465606</c:v>
              </c:pt>
              <c:pt idx="1451">
                <c:v>12.092755393127307</c:v>
              </c:pt>
              <c:pt idx="1452">
                <c:v>12.101089476789008</c:v>
              </c:pt>
              <c:pt idx="1453">
                <c:v>12.109423560450706</c:v>
              </c:pt>
              <c:pt idx="1454">
                <c:v>12.117757644112407</c:v>
              </c:pt>
              <c:pt idx="1455">
                <c:v>12.126091727774108</c:v>
              </c:pt>
              <c:pt idx="1456">
                <c:v>12.134425811435809</c:v>
              </c:pt>
              <c:pt idx="1457">
                <c:v>12.142759895097509</c:v>
              </c:pt>
              <c:pt idx="1458">
                <c:v>12.15109397875921</c:v>
              </c:pt>
              <c:pt idx="1459">
                <c:v>12.159428062420909</c:v>
              </c:pt>
              <c:pt idx="1460">
                <c:v>12.167762146082611</c:v>
              </c:pt>
              <c:pt idx="1461">
                <c:v>12.17609622974431</c:v>
              </c:pt>
              <c:pt idx="1462">
                <c:v>12.184430313406011</c:v>
              </c:pt>
              <c:pt idx="1463">
                <c:v>12.192764397067712</c:v>
              </c:pt>
              <c:pt idx="1464">
                <c:v>12.201098480729412</c:v>
              </c:pt>
              <c:pt idx="1465">
                <c:v>12.209432564391113</c:v>
              </c:pt>
              <c:pt idx="1466">
                <c:v>12.217766648052812</c:v>
              </c:pt>
              <c:pt idx="1467">
                <c:v>12.226100731714514</c:v>
              </c:pt>
              <c:pt idx="1468">
                <c:v>12.234434815376213</c:v>
              </c:pt>
              <c:pt idx="1469">
                <c:v>12.242768899037914</c:v>
              </c:pt>
              <c:pt idx="1470">
                <c:v>12.251102982699615</c:v>
              </c:pt>
              <c:pt idx="1471">
                <c:v>12.259437066361317</c:v>
              </c:pt>
              <c:pt idx="1472">
                <c:v>12.267771150023014</c:v>
              </c:pt>
              <c:pt idx="1473">
                <c:v>12.276105233684715</c:v>
              </c:pt>
              <c:pt idx="1474">
                <c:v>12.284439317346417</c:v>
              </c:pt>
              <c:pt idx="1475">
                <c:v>12.292773401008116</c:v>
              </c:pt>
              <c:pt idx="1476">
                <c:v>12.301107484669817</c:v>
              </c:pt>
              <c:pt idx="1477">
                <c:v>12.309441568331518</c:v>
              </c:pt>
              <c:pt idx="1478">
                <c:v>12.31777565199322</c:v>
              </c:pt>
              <c:pt idx="1479">
                <c:v>12.326109735654917</c:v>
              </c:pt>
              <c:pt idx="1480">
                <c:v>12.334443819316618</c:v>
              </c:pt>
              <c:pt idx="1481">
                <c:v>12.34277790297832</c:v>
              </c:pt>
              <c:pt idx="1482">
                <c:v>12.351111986640019</c:v>
              </c:pt>
              <c:pt idx="1483">
                <c:v>12.35944607030172</c:v>
              </c:pt>
              <c:pt idx="1484">
                <c:v>12.367780153963421</c:v>
              </c:pt>
              <c:pt idx="1485">
                <c:v>12.376114237625121</c:v>
              </c:pt>
              <c:pt idx="1486">
                <c:v>12.38444832128682</c:v>
              </c:pt>
              <c:pt idx="1487">
                <c:v>12.392782404948521</c:v>
              </c:pt>
              <c:pt idx="1488">
                <c:v>12.401116488610223</c:v>
              </c:pt>
              <c:pt idx="1489">
                <c:v>12.409450572271924</c:v>
              </c:pt>
              <c:pt idx="1490">
                <c:v>12.417784655933623</c:v>
              </c:pt>
              <c:pt idx="1491">
                <c:v>12.426118739595323</c:v>
              </c:pt>
              <c:pt idx="1492">
                <c:v>12.434452823257024</c:v>
              </c:pt>
              <c:pt idx="1493">
                <c:v>12.442786906918723</c:v>
              </c:pt>
              <c:pt idx="1494">
                <c:v>12.451120990580424</c:v>
              </c:pt>
              <c:pt idx="1495">
                <c:v>12.459455074242126</c:v>
              </c:pt>
              <c:pt idx="1496">
                <c:v>12.467789157903827</c:v>
              </c:pt>
              <c:pt idx="1497">
                <c:v>12.476123241565526</c:v>
              </c:pt>
              <c:pt idx="1498">
                <c:v>12.484457325227226</c:v>
              </c:pt>
              <c:pt idx="1499">
                <c:v>12.492791408888927</c:v>
              </c:pt>
              <c:pt idx="1500">
                <c:v>12.501125492550626</c:v>
              </c:pt>
              <c:pt idx="1501">
                <c:v>12.509459576212327</c:v>
              </c:pt>
              <c:pt idx="1502">
                <c:v>12.517793659874028</c:v>
              </c:pt>
              <c:pt idx="1503">
                <c:v>12.52612774353573</c:v>
              </c:pt>
              <c:pt idx="1504">
                <c:v>12.534461827197427</c:v>
              </c:pt>
              <c:pt idx="1505">
                <c:v>12.542795910859128</c:v>
              </c:pt>
              <c:pt idx="1506">
                <c:v>12.55112999452083</c:v>
              </c:pt>
              <c:pt idx="1507">
                <c:v>12.559464078182531</c:v>
              </c:pt>
              <c:pt idx="1508">
                <c:v>12.56779816184423</c:v>
              </c:pt>
              <c:pt idx="1509">
                <c:v>12.576132245505931</c:v>
              </c:pt>
              <c:pt idx="1510">
                <c:v>12.584466329167633</c:v>
              </c:pt>
              <c:pt idx="1511">
                <c:v>12.59280041282933</c:v>
              </c:pt>
              <c:pt idx="1512">
                <c:v>12.601134496491031</c:v>
              </c:pt>
              <c:pt idx="1513">
                <c:v>12.609468580152733</c:v>
              </c:pt>
              <c:pt idx="1514">
                <c:v>12.617802663814434</c:v>
              </c:pt>
              <c:pt idx="1515">
                <c:v>12.626136747476133</c:v>
              </c:pt>
              <c:pt idx="1516">
                <c:v>12.634470831137834</c:v>
              </c:pt>
              <c:pt idx="1517">
                <c:v>12.642804914799534</c:v>
              </c:pt>
              <c:pt idx="1518">
                <c:v>12.651138998461233</c:v>
              </c:pt>
              <c:pt idx="1519">
                <c:v>12.659473082122934</c:v>
              </c:pt>
              <c:pt idx="1520">
                <c:v>12.667807165784636</c:v>
              </c:pt>
              <c:pt idx="1521">
                <c:v>12.676141249446337</c:v>
              </c:pt>
              <c:pt idx="1522">
                <c:v>12.684475333108036</c:v>
              </c:pt>
              <c:pt idx="1523">
                <c:v>12.692809416769737</c:v>
              </c:pt>
              <c:pt idx="1524">
                <c:v>12.701143500431437</c:v>
              </c:pt>
              <c:pt idx="1525">
                <c:v>12.709477584093138</c:v>
              </c:pt>
              <c:pt idx="1526">
                <c:v>12.717811667754837</c:v>
              </c:pt>
              <c:pt idx="1527">
                <c:v>12.726145751416539</c:v>
              </c:pt>
              <c:pt idx="1528">
                <c:v>12.73447983507824</c:v>
              </c:pt>
              <c:pt idx="1529">
                <c:v>12.742813918739939</c:v>
              </c:pt>
              <c:pt idx="1530">
                <c:v>12.751148002401639</c:v>
              </c:pt>
              <c:pt idx="1531">
                <c:v>12.75948208606334</c:v>
              </c:pt>
              <c:pt idx="1532">
                <c:v>12.767816169725041</c:v>
              </c:pt>
              <c:pt idx="1533">
                <c:v>12.77615025338674</c:v>
              </c:pt>
              <c:pt idx="1534">
                <c:v>12.784484337048442</c:v>
              </c:pt>
              <c:pt idx="1535">
                <c:v>12.792818420710143</c:v>
              </c:pt>
              <c:pt idx="1536">
                <c:v>12.801152504371844</c:v>
              </c:pt>
              <c:pt idx="1537">
                <c:v>12.809486588033542</c:v>
              </c:pt>
              <c:pt idx="1538">
                <c:v>12.817820671695243</c:v>
              </c:pt>
              <c:pt idx="1539">
                <c:v>12.826154755356944</c:v>
              </c:pt>
              <c:pt idx="1540">
                <c:v>12.834488839018643</c:v>
              </c:pt>
              <c:pt idx="1541">
                <c:v>12.842822922680345</c:v>
              </c:pt>
              <c:pt idx="1542">
                <c:v>12.851157006342046</c:v>
              </c:pt>
              <c:pt idx="1543">
                <c:v>12.859491090003745</c:v>
              </c:pt>
              <c:pt idx="1544">
                <c:v>12.867825173665445</c:v>
              </c:pt>
              <c:pt idx="1545">
                <c:v>12.876159257327146</c:v>
              </c:pt>
              <c:pt idx="1546">
                <c:v>12.884493340988847</c:v>
              </c:pt>
              <c:pt idx="1547">
                <c:v>12.892827424650546</c:v>
              </c:pt>
              <c:pt idx="1548">
                <c:v>12.901161508312248</c:v>
              </c:pt>
              <c:pt idx="1549">
                <c:v>12.909495591973947</c:v>
              </c:pt>
              <c:pt idx="1550">
                <c:v>12.917829675635648</c:v>
              </c:pt>
              <c:pt idx="1551">
                <c:v>12.926163759297348</c:v>
              </c:pt>
              <c:pt idx="1552">
                <c:v>12.934497842959049</c:v>
              </c:pt>
              <c:pt idx="1553">
                <c:v>12.94283192662075</c:v>
              </c:pt>
              <c:pt idx="1554">
                <c:v>12.951166010282451</c:v>
              </c:pt>
              <c:pt idx="1555">
                <c:v>12.95950009394415</c:v>
              </c:pt>
              <c:pt idx="1556">
                <c:v>12.96783417760585</c:v>
              </c:pt>
              <c:pt idx="1557">
                <c:v>12.976168261267551</c:v>
              </c:pt>
              <c:pt idx="1558">
                <c:v>12.98450234492925</c:v>
              </c:pt>
              <c:pt idx="1559">
                <c:v>12.992836428590952</c:v>
              </c:pt>
              <c:pt idx="1560">
                <c:v>13.001170512252653</c:v>
              </c:pt>
              <c:pt idx="1561">
                <c:v>13.009504595914354</c:v>
              </c:pt>
              <c:pt idx="1562">
                <c:v>13.017838679576052</c:v>
              </c:pt>
              <c:pt idx="1563">
                <c:v>13.026172763237753</c:v>
              </c:pt>
              <c:pt idx="1564">
                <c:v>13.034506846899454</c:v>
              </c:pt>
              <c:pt idx="1565">
                <c:v>13.042840930561153</c:v>
              </c:pt>
              <c:pt idx="1566">
                <c:v>13.051175014222855</c:v>
              </c:pt>
              <c:pt idx="1567">
                <c:v>13.059509097884556</c:v>
              </c:pt>
              <c:pt idx="1568">
                <c:v>13.067843181546257</c:v>
              </c:pt>
              <c:pt idx="1569">
                <c:v>13.076177265207955</c:v>
              </c:pt>
              <c:pt idx="1570">
                <c:v>13.084511348869656</c:v>
              </c:pt>
              <c:pt idx="1571">
                <c:v>13.092845432531357</c:v>
              </c:pt>
              <c:pt idx="1572">
                <c:v>13.101179516193058</c:v>
              </c:pt>
              <c:pt idx="1573">
                <c:v>13.109513599854758</c:v>
              </c:pt>
              <c:pt idx="1574">
                <c:v>13.117847683516459</c:v>
              </c:pt>
              <c:pt idx="1575">
                <c:v>13.126181767178158</c:v>
              </c:pt>
              <c:pt idx="1576">
                <c:v>13.134515850839858</c:v>
              </c:pt>
              <c:pt idx="1577">
                <c:v>13.142849934501559</c:v>
              </c:pt>
              <c:pt idx="1578">
                <c:v>13.15118401816326</c:v>
              </c:pt>
              <c:pt idx="1579">
                <c:v>13.159518101824961</c:v>
              </c:pt>
              <c:pt idx="1580">
                <c:v>13.167852185486661</c:v>
              </c:pt>
              <c:pt idx="1581">
                <c:v>13.176186269148362</c:v>
              </c:pt>
              <c:pt idx="1582">
                <c:v>13.184520352810061</c:v>
              </c:pt>
              <c:pt idx="1583">
                <c:v>13.192854436471761</c:v>
              </c:pt>
              <c:pt idx="1584">
                <c:v>13.201188520133462</c:v>
              </c:pt>
              <c:pt idx="1585">
                <c:v>13.209522603795163</c:v>
              </c:pt>
              <c:pt idx="1586">
                <c:v>13.217856687456864</c:v>
              </c:pt>
              <c:pt idx="1587">
                <c:v>13.226190771118564</c:v>
              </c:pt>
              <c:pt idx="1588">
                <c:v>13.234524854780263</c:v>
              </c:pt>
              <c:pt idx="1589">
                <c:v>13.242858938441964</c:v>
              </c:pt>
              <c:pt idx="1590">
                <c:v>13.251193022103665</c:v>
              </c:pt>
              <c:pt idx="1591">
                <c:v>13.259527105765365</c:v>
              </c:pt>
              <c:pt idx="1592">
                <c:v>13.267861189427066</c:v>
              </c:pt>
              <c:pt idx="1593">
                <c:v>13.276195273088767</c:v>
              </c:pt>
              <c:pt idx="1594">
                <c:v>13.284529356750465</c:v>
              </c:pt>
              <c:pt idx="1595">
                <c:v>13.292863440412166</c:v>
              </c:pt>
              <c:pt idx="1596">
                <c:v>13.301197524073867</c:v>
              </c:pt>
              <c:pt idx="1597">
                <c:v>13.309531607735568</c:v>
              </c:pt>
              <c:pt idx="1598">
                <c:v>13.317865691397268</c:v>
              </c:pt>
              <c:pt idx="1599">
                <c:v>13.326199775058969</c:v>
              </c:pt>
              <c:pt idx="1600">
                <c:v>13.33453385872067</c:v>
              </c:pt>
              <c:pt idx="1601">
                <c:v>13.342867942382368</c:v>
              </c:pt>
              <c:pt idx="1602">
                <c:v>13.351202026044069</c:v>
              </c:pt>
              <c:pt idx="1603">
                <c:v>13.35953610970577</c:v>
              </c:pt>
              <c:pt idx="1604">
                <c:v>13.367870193367471</c:v>
              </c:pt>
              <c:pt idx="1605">
                <c:v>13.376204277029171</c:v>
              </c:pt>
              <c:pt idx="1606">
                <c:v>13.384538360690872</c:v>
              </c:pt>
              <c:pt idx="1607">
                <c:v>13.392872444352571</c:v>
              </c:pt>
              <c:pt idx="1608">
                <c:v>13.401206528014272</c:v>
              </c:pt>
              <c:pt idx="1609">
                <c:v>13.409540611675972</c:v>
              </c:pt>
              <c:pt idx="1610">
                <c:v>13.417874695337673</c:v>
              </c:pt>
              <c:pt idx="1611">
                <c:v>13.426208778999374</c:v>
              </c:pt>
              <c:pt idx="1612">
                <c:v>13.434542862661074</c:v>
              </c:pt>
              <c:pt idx="1613">
                <c:v>13.442876946322775</c:v>
              </c:pt>
              <c:pt idx="1614">
                <c:v>13.451211029984474</c:v>
              </c:pt>
              <c:pt idx="1615">
                <c:v>13.459545113646175</c:v>
              </c:pt>
              <c:pt idx="1616">
                <c:v>13.467879197307875</c:v>
              </c:pt>
              <c:pt idx="1617">
                <c:v>13.476213280969576</c:v>
              </c:pt>
              <c:pt idx="1618">
                <c:v>13.484547364631277</c:v>
              </c:pt>
              <c:pt idx="1619">
                <c:v>13.492881448292978</c:v>
              </c:pt>
              <c:pt idx="1620">
                <c:v>13.501215531954676</c:v>
              </c:pt>
              <c:pt idx="1621">
                <c:v>13.509549615616377</c:v>
              </c:pt>
              <c:pt idx="1622">
                <c:v>13.517883699278078</c:v>
              </c:pt>
              <c:pt idx="1623">
                <c:v>13.526217782939778</c:v>
              </c:pt>
              <c:pt idx="1624">
                <c:v>13.534551866601479</c:v>
              </c:pt>
              <c:pt idx="1625">
                <c:v>13.54288595026318</c:v>
              </c:pt>
              <c:pt idx="1626">
                <c:v>13.551220033924881</c:v>
              </c:pt>
              <c:pt idx="1627">
                <c:v>13.559554117586579</c:v>
              </c:pt>
              <c:pt idx="1628">
                <c:v>13.56788820124828</c:v>
              </c:pt>
              <c:pt idx="1629">
                <c:v>13.576222284909981</c:v>
              </c:pt>
              <c:pt idx="1630">
                <c:v>13.584556368571681</c:v>
              </c:pt>
              <c:pt idx="1631">
                <c:v>13.592890452233382</c:v>
              </c:pt>
              <c:pt idx="1632">
                <c:v>13.601224535895083</c:v>
              </c:pt>
              <c:pt idx="1633">
                <c:v>13.609558619556783</c:v>
              </c:pt>
              <c:pt idx="1634">
                <c:v>13.617892703218482</c:v>
              </c:pt>
              <c:pt idx="1635">
                <c:v>13.626226786880183</c:v>
              </c:pt>
              <c:pt idx="1636">
                <c:v>13.634560870541884</c:v>
              </c:pt>
              <c:pt idx="1637">
                <c:v>13.642894954203586</c:v>
              </c:pt>
              <c:pt idx="1638">
                <c:v>13.651229037865285</c:v>
              </c:pt>
              <c:pt idx="1639">
                <c:v>13.659563121526986</c:v>
              </c:pt>
              <c:pt idx="1640">
                <c:v>13.667897205188686</c:v>
              </c:pt>
              <c:pt idx="1641">
                <c:v>13.676231288850385</c:v>
              </c:pt>
              <c:pt idx="1642">
                <c:v>13.684565372512086</c:v>
              </c:pt>
              <c:pt idx="1643">
                <c:v>13.692899456173787</c:v>
              </c:pt>
              <c:pt idx="1644">
                <c:v>13.701233539835489</c:v>
              </c:pt>
              <c:pt idx="1645">
                <c:v>13.709567623497188</c:v>
              </c:pt>
              <c:pt idx="1646">
                <c:v>13.717901707158887</c:v>
              </c:pt>
              <c:pt idx="1647">
                <c:v>13.726235790820589</c:v>
              </c:pt>
              <c:pt idx="1648">
                <c:v>13.734569874482288</c:v>
              </c:pt>
              <c:pt idx="1649">
                <c:v>13.742903958143989</c:v>
              </c:pt>
              <c:pt idx="1650">
                <c:v>13.75123804180569</c:v>
              </c:pt>
              <c:pt idx="1651">
                <c:v>13.759572125467392</c:v>
              </c:pt>
              <c:pt idx="1652">
                <c:v>13.767906209129089</c:v>
              </c:pt>
              <c:pt idx="1653">
                <c:v>13.77624029279079</c:v>
              </c:pt>
              <c:pt idx="1654">
                <c:v>13.784574376452492</c:v>
              </c:pt>
              <c:pt idx="1655">
                <c:v>13.792908460114193</c:v>
              </c:pt>
              <c:pt idx="1656">
                <c:v>13.801242543775892</c:v>
              </c:pt>
              <c:pt idx="1657">
                <c:v>13.809576627437593</c:v>
              </c:pt>
              <c:pt idx="1658">
                <c:v>13.817910711099294</c:v>
              </c:pt>
              <c:pt idx="1659">
                <c:v>13.826244794760992</c:v>
              </c:pt>
              <c:pt idx="1660">
                <c:v>13.834578878422693</c:v>
              </c:pt>
              <c:pt idx="1661">
                <c:v>13.842912962084394</c:v>
              </c:pt>
              <c:pt idx="1662">
                <c:v>13.851247045746096</c:v>
              </c:pt>
              <c:pt idx="1663">
                <c:v>13.859581129407795</c:v>
              </c:pt>
              <c:pt idx="1664">
                <c:v>13.867915213069496</c:v>
              </c:pt>
              <c:pt idx="1665">
                <c:v>13.876249296731196</c:v>
              </c:pt>
              <c:pt idx="1666">
                <c:v>13.884583380392895</c:v>
              </c:pt>
              <c:pt idx="1667">
                <c:v>13.892917464054596</c:v>
              </c:pt>
              <c:pt idx="1668">
                <c:v>13.901251547716297</c:v>
              </c:pt>
              <c:pt idx="1669">
                <c:v>13.909585631377999</c:v>
              </c:pt>
              <c:pt idx="1670">
                <c:v>13.917919715039698</c:v>
              </c:pt>
              <c:pt idx="1671">
                <c:v>13.926253798701399</c:v>
              </c:pt>
              <c:pt idx="1672">
                <c:v>13.934587882363099</c:v>
              </c:pt>
              <c:pt idx="1673">
                <c:v>13.9429219660248</c:v>
              </c:pt>
              <c:pt idx="1674">
                <c:v>13.951256049686499</c:v>
              </c:pt>
              <c:pt idx="1675">
                <c:v>13.9595901333482</c:v>
              </c:pt>
              <c:pt idx="1676">
                <c:v>13.967924217009902</c:v>
              </c:pt>
              <c:pt idx="1677">
                <c:v>13.976258300671601</c:v>
              </c:pt>
              <c:pt idx="1678">
                <c:v>13.9845923843333</c:v>
              </c:pt>
              <c:pt idx="1679">
                <c:v>13.992926467995002</c:v>
              </c:pt>
              <c:pt idx="1680">
                <c:v>14.001260551656703</c:v>
              </c:pt>
              <c:pt idx="1681">
                <c:v>14.009594635318402</c:v>
              </c:pt>
              <c:pt idx="1682">
                <c:v>14.017928718980103</c:v>
              </c:pt>
              <c:pt idx="1683">
                <c:v>14.026262802641805</c:v>
              </c:pt>
              <c:pt idx="1684">
                <c:v>14.034596886303506</c:v>
              </c:pt>
              <c:pt idx="1685">
                <c:v>14.042930969965203</c:v>
              </c:pt>
              <c:pt idx="1686">
                <c:v>14.051265053626905</c:v>
              </c:pt>
              <c:pt idx="1687">
                <c:v>14.059599137288606</c:v>
              </c:pt>
              <c:pt idx="1688">
                <c:v>14.067933220950305</c:v>
              </c:pt>
              <c:pt idx="1689">
                <c:v>14.076267304612006</c:v>
              </c:pt>
              <c:pt idx="1690">
                <c:v>14.084601388273708</c:v>
              </c:pt>
              <c:pt idx="1691">
                <c:v>14.092935471935407</c:v>
              </c:pt>
              <c:pt idx="1692">
                <c:v>14.101269555597106</c:v>
              </c:pt>
              <c:pt idx="1693">
                <c:v>14.109603639258808</c:v>
              </c:pt>
              <c:pt idx="1694">
                <c:v>14.117937722920509</c:v>
              </c:pt>
              <c:pt idx="1695">
                <c:v>14.126271806582208</c:v>
              </c:pt>
              <c:pt idx="1696">
                <c:v>14.134605890243909</c:v>
              </c:pt>
              <c:pt idx="1697">
                <c:v>14.142939973905611</c:v>
              </c:pt>
              <c:pt idx="1698">
                <c:v>14.15127405756731</c:v>
              </c:pt>
              <c:pt idx="1699">
                <c:v>14.159608141229009</c:v>
              </c:pt>
              <c:pt idx="1700">
                <c:v>14.167942224890711</c:v>
              </c:pt>
              <c:pt idx="1701">
                <c:v>14.176276308552412</c:v>
              </c:pt>
              <c:pt idx="1702">
                <c:v>14.184610392214113</c:v>
              </c:pt>
              <c:pt idx="1703">
                <c:v>14.192944475875812</c:v>
              </c:pt>
              <c:pt idx="1704">
                <c:v>14.201278559537512</c:v>
              </c:pt>
              <c:pt idx="1705">
                <c:v>14.209612643199213</c:v>
              </c:pt>
              <c:pt idx="1706">
                <c:v>14.217946726860912</c:v>
              </c:pt>
              <c:pt idx="1707">
                <c:v>14.226280810522614</c:v>
              </c:pt>
              <c:pt idx="1708">
                <c:v>14.234614894184315</c:v>
              </c:pt>
              <c:pt idx="1709">
                <c:v>14.242948977846016</c:v>
              </c:pt>
              <c:pt idx="1710">
                <c:v>14.251283061507714</c:v>
              </c:pt>
              <c:pt idx="1711">
                <c:v>14.259617145169415</c:v>
              </c:pt>
              <c:pt idx="1712">
                <c:v>14.267951228831116</c:v>
              </c:pt>
              <c:pt idx="1713">
                <c:v>14.276285312492815</c:v>
              </c:pt>
              <c:pt idx="1714">
                <c:v>14.284619396154516</c:v>
              </c:pt>
              <c:pt idx="1715">
                <c:v>14.292953479816218</c:v>
              </c:pt>
              <c:pt idx="1716">
                <c:v>14.301287563477919</c:v>
              </c:pt>
              <c:pt idx="1717">
                <c:v>14.309621647139616</c:v>
              </c:pt>
              <c:pt idx="1718">
                <c:v>14.317955730801318</c:v>
              </c:pt>
              <c:pt idx="1719">
                <c:v>14.326289814463019</c:v>
              </c:pt>
              <c:pt idx="1720">
                <c:v>14.33462389812472</c:v>
              </c:pt>
              <c:pt idx="1721">
                <c:v>14.342957981786419</c:v>
              </c:pt>
              <c:pt idx="1722">
                <c:v>14.351292065448121</c:v>
              </c:pt>
              <c:pt idx="1723">
                <c:v>14.35962614910982</c:v>
              </c:pt>
              <c:pt idx="1724">
                <c:v>14.367960232771519</c:v>
              </c:pt>
              <c:pt idx="1725">
                <c:v>14.376294316433221</c:v>
              </c:pt>
              <c:pt idx="1726">
                <c:v>14.384628400094922</c:v>
              </c:pt>
              <c:pt idx="1727">
                <c:v>14.392962483756623</c:v>
              </c:pt>
              <c:pt idx="1728">
                <c:v>14.401296567418322</c:v>
              </c:pt>
              <c:pt idx="1729">
                <c:v>14.409630651080024</c:v>
              </c:pt>
              <c:pt idx="1730">
                <c:v>14.417964734741723</c:v>
              </c:pt>
              <c:pt idx="1731">
                <c:v>14.426298818403422</c:v>
              </c:pt>
              <c:pt idx="1732">
                <c:v>14.434632902065124</c:v>
              </c:pt>
              <c:pt idx="1733">
                <c:v>14.442966985726825</c:v>
              </c:pt>
              <c:pt idx="1734">
                <c:v>14.451301069388526</c:v>
              </c:pt>
              <c:pt idx="1735">
                <c:v>14.459635153050225</c:v>
              </c:pt>
              <c:pt idx="1736">
                <c:v>14.467969236711925</c:v>
              </c:pt>
              <c:pt idx="1737">
                <c:v>14.476303320373626</c:v>
              </c:pt>
              <c:pt idx="1738">
                <c:v>14.484637404035327</c:v>
              </c:pt>
              <c:pt idx="1739">
                <c:v>14.492971487697027</c:v>
              </c:pt>
              <c:pt idx="1740">
                <c:v>14.501305571358728</c:v>
              </c:pt>
              <c:pt idx="1741">
                <c:v>14.509639655020429</c:v>
              </c:pt>
              <c:pt idx="1742">
                <c:v>14.517973738682128</c:v>
              </c:pt>
              <c:pt idx="1743">
                <c:v>14.526307822343828</c:v>
              </c:pt>
              <c:pt idx="1744">
                <c:v>14.534641906005529</c:v>
              </c:pt>
              <c:pt idx="1745">
                <c:v>14.54297598966723</c:v>
              </c:pt>
              <c:pt idx="1746">
                <c:v>14.55131007332893</c:v>
              </c:pt>
              <c:pt idx="1747">
                <c:v>14.559644156990631</c:v>
              </c:pt>
              <c:pt idx="1748">
                <c:v>14.567978240652332</c:v>
              </c:pt>
              <c:pt idx="1749">
                <c:v>14.57631232431403</c:v>
              </c:pt>
              <c:pt idx="1750">
                <c:v>14.584646407975731</c:v>
              </c:pt>
              <c:pt idx="1751">
                <c:v>14.592980491637432</c:v>
              </c:pt>
              <c:pt idx="1752">
                <c:v>14.601314575299133</c:v>
              </c:pt>
              <c:pt idx="1753">
                <c:v>14.609648658960833</c:v>
              </c:pt>
              <c:pt idx="1754">
                <c:v>14.617982742622534</c:v>
              </c:pt>
              <c:pt idx="1755">
                <c:v>14.626316826284233</c:v>
              </c:pt>
              <c:pt idx="1756">
                <c:v>14.634650909945934</c:v>
              </c:pt>
              <c:pt idx="1757">
                <c:v>14.642984993607634</c:v>
              </c:pt>
              <c:pt idx="1758">
                <c:v>14.651319077269335</c:v>
              </c:pt>
              <c:pt idx="1759">
                <c:v>14.659653160931036</c:v>
              </c:pt>
              <c:pt idx="1760">
                <c:v>14.667987244592736</c:v>
              </c:pt>
              <c:pt idx="1761">
                <c:v>14.676321328254437</c:v>
              </c:pt>
              <c:pt idx="1762">
                <c:v>14.684655411916136</c:v>
              </c:pt>
              <c:pt idx="1763">
                <c:v>14.692989495577837</c:v>
              </c:pt>
              <c:pt idx="1764">
                <c:v>14.701323579239537</c:v>
              </c:pt>
              <c:pt idx="1765">
                <c:v>14.709657662901238</c:v>
              </c:pt>
              <c:pt idx="1766">
                <c:v>14.717991746562939</c:v>
              </c:pt>
              <c:pt idx="1767">
                <c:v>14.72632583022464</c:v>
              </c:pt>
              <c:pt idx="1768">
                <c:v>14.734659913886338</c:v>
              </c:pt>
              <c:pt idx="1769">
                <c:v>14.742993997548039</c:v>
              </c:pt>
              <c:pt idx="1770">
                <c:v>14.75132808120974</c:v>
              </c:pt>
              <c:pt idx="1771">
                <c:v>14.75966216487144</c:v>
              </c:pt>
              <c:pt idx="1772">
                <c:v>14.767996248533141</c:v>
              </c:pt>
              <c:pt idx="1773">
                <c:v>14.776330332194842</c:v>
              </c:pt>
              <c:pt idx="1774">
                <c:v>14.784664415856543</c:v>
              </c:pt>
              <c:pt idx="1775">
                <c:v>14.792998499518241</c:v>
              </c:pt>
              <c:pt idx="1776">
                <c:v>14.801332583179942</c:v>
              </c:pt>
              <c:pt idx="1777">
                <c:v>14.809666666841643</c:v>
              </c:pt>
              <c:pt idx="1778">
                <c:v>14.818000750503343</c:v>
              </c:pt>
              <c:pt idx="1779">
                <c:v>14.826334834165044</c:v>
              </c:pt>
              <c:pt idx="1780">
                <c:v>14.834668917826745</c:v>
              </c:pt>
              <c:pt idx="1781">
                <c:v>14.843003001488444</c:v>
              </c:pt>
              <c:pt idx="1782">
                <c:v>14.851337085150144</c:v>
              </c:pt>
              <c:pt idx="1783">
                <c:v>14.859671168811845</c:v>
              </c:pt>
              <c:pt idx="1784">
                <c:v>14.868005252473546</c:v>
              </c:pt>
              <c:pt idx="1785">
                <c:v>14.876339336135247</c:v>
              </c:pt>
              <c:pt idx="1786">
                <c:v>14.884673419796947</c:v>
              </c:pt>
              <c:pt idx="1787">
                <c:v>14.893007503458648</c:v>
              </c:pt>
              <c:pt idx="1788">
                <c:v>14.901341587120347</c:v>
              </c:pt>
              <c:pt idx="1789">
                <c:v>14.909675670782047</c:v>
              </c:pt>
              <c:pt idx="1790">
                <c:v>14.918009754443748</c:v>
              </c:pt>
              <c:pt idx="1791">
                <c:v>14.926343838105449</c:v>
              </c:pt>
              <c:pt idx="1792">
                <c:v>14.93467792176715</c:v>
              </c:pt>
              <c:pt idx="1793">
                <c:v>14.94301200542885</c:v>
              </c:pt>
              <c:pt idx="1794">
                <c:v>14.951346089090549</c:v>
              </c:pt>
              <c:pt idx="1795">
                <c:v>14.95968017275225</c:v>
              </c:pt>
              <c:pt idx="1796">
                <c:v>14.96801425641395</c:v>
              </c:pt>
              <c:pt idx="1797">
                <c:v>14.976348340075651</c:v>
              </c:pt>
              <c:pt idx="1798">
                <c:v>14.984682423737352</c:v>
              </c:pt>
              <c:pt idx="1799">
                <c:v>14.993016507399053</c:v>
              </c:pt>
              <c:pt idx="1800">
                <c:v>15.001350591060753</c:v>
              </c:pt>
              <c:pt idx="1801">
                <c:v>15.009684674722452</c:v>
              </c:pt>
              <c:pt idx="1802">
                <c:v>15.018018758384153</c:v>
              </c:pt>
              <c:pt idx="1803">
                <c:v>15.026352842045855</c:v>
              </c:pt>
              <c:pt idx="1804">
                <c:v>15.034686925707554</c:v>
              </c:pt>
              <c:pt idx="1805">
                <c:v>15.043021009369255</c:v>
              </c:pt>
              <c:pt idx="1806">
                <c:v>15.051355093030956</c:v>
              </c:pt>
              <c:pt idx="1807">
                <c:v>15.059689176692654</c:v>
              </c:pt>
              <c:pt idx="1808">
                <c:v>15.068023260354355</c:v>
              </c:pt>
              <c:pt idx="1809">
                <c:v>15.076357344016056</c:v>
              </c:pt>
              <c:pt idx="1810">
                <c:v>15.084691427677758</c:v>
              </c:pt>
              <c:pt idx="1811">
                <c:v>15.093025511339457</c:v>
              </c:pt>
              <c:pt idx="1812">
                <c:v>15.101359595001158</c:v>
              </c:pt>
              <c:pt idx="1813">
                <c:v>15.109693678662858</c:v>
              </c:pt>
              <c:pt idx="1814">
                <c:v>15.118027762324557</c:v>
              </c:pt>
              <c:pt idx="1815">
                <c:v>15.126361845986258</c:v>
              </c:pt>
              <c:pt idx="1816">
                <c:v>15.134695929647959</c:v>
              </c:pt>
              <c:pt idx="1817">
                <c:v>15.14303001330966</c:v>
              </c:pt>
              <c:pt idx="1818">
                <c:v>15.15136409697136</c:v>
              </c:pt>
              <c:pt idx="1819">
                <c:v>15.159698180633061</c:v>
              </c:pt>
              <c:pt idx="1820">
                <c:v>15.16803226429476</c:v>
              </c:pt>
              <c:pt idx="1821">
                <c:v>15.176366347956462</c:v>
              </c:pt>
              <c:pt idx="1822">
                <c:v>15.184700431618161</c:v>
              </c:pt>
              <c:pt idx="1823">
                <c:v>15.193034515279862</c:v>
              </c:pt>
              <c:pt idx="1824">
                <c:v>15.201368598941563</c:v>
              </c:pt>
              <c:pt idx="1825">
                <c:v>15.209702682603263</c:v>
              </c:pt>
              <c:pt idx="1826">
                <c:v>15.218036766264962</c:v>
              </c:pt>
              <c:pt idx="1827">
                <c:v>15.226370849926663</c:v>
              </c:pt>
              <c:pt idx="1828">
                <c:v>15.234704933588365</c:v>
              </c:pt>
              <c:pt idx="1829">
                <c:v>15.243039017250064</c:v>
              </c:pt>
              <c:pt idx="1830">
                <c:v>15.251373100911765</c:v>
              </c:pt>
              <c:pt idx="1831">
                <c:v>15.259707184573466</c:v>
              </c:pt>
              <c:pt idx="1832">
                <c:v>15.268041268235168</c:v>
              </c:pt>
              <c:pt idx="1833">
                <c:v>15.276375351896865</c:v>
              </c:pt>
              <c:pt idx="1834">
                <c:v>15.284709435558566</c:v>
              </c:pt>
              <c:pt idx="1835">
                <c:v>15.293043519220268</c:v>
              </c:pt>
              <c:pt idx="1836">
                <c:v>15.301377602881967</c:v>
              </c:pt>
              <c:pt idx="1837">
                <c:v>15.309711686543668</c:v>
              </c:pt>
              <c:pt idx="1838">
                <c:v>15.318045770205369</c:v>
              </c:pt>
              <c:pt idx="1839">
                <c:v>15.326379853867069</c:v>
              </c:pt>
              <c:pt idx="1840">
                <c:v>15.334713937528768</c:v>
              </c:pt>
              <c:pt idx="1841">
                <c:v>15.343048021190469</c:v>
              </c:pt>
              <c:pt idx="1842">
                <c:v>15.351382104852171</c:v>
              </c:pt>
              <c:pt idx="1843">
                <c:v>15.35971618851387</c:v>
              </c:pt>
              <c:pt idx="1844">
                <c:v>15.368050272175571</c:v>
              </c:pt>
              <c:pt idx="1845">
                <c:v>15.376384355837272</c:v>
              </c:pt>
              <c:pt idx="1846">
                <c:v>15.384718439498972</c:v>
              </c:pt>
              <c:pt idx="1847">
                <c:v>15.393052523160671</c:v>
              </c:pt>
              <c:pt idx="1848">
                <c:v>15.401386606822372</c:v>
              </c:pt>
              <c:pt idx="1849">
                <c:v>15.409720690484074</c:v>
              </c:pt>
              <c:pt idx="1850">
                <c:v>15.418054774145775</c:v>
              </c:pt>
              <c:pt idx="1851">
                <c:v>15.426388857807474</c:v>
              </c:pt>
              <c:pt idx="1852">
                <c:v>15.434722941469174</c:v>
              </c:pt>
              <c:pt idx="1853">
                <c:v>15.443057025130875</c:v>
              </c:pt>
              <c:pt idx="1854">
                <c:v>15.451391108792574</c:v>
              </c:pt>
              <c:pt idx="1855">
                <c:v>15.459725192454275</c:v>
              </c:pt>
              <c:pt idx="1856">
                <c:v>15.468059276115977</c:v>
              </c:pt>
              <c:pt idx="1857">
                <c:v>15.476393359777678</c:v>
              </c:pt>
              <c:pt idx="1858">
                <c:v>15.484727443439377</c:v>
              </c:pt>
              <c:pt idx="1859">
                <c:v>15.493061527101077</c:v>
              </c:pt>
              <c:pt idx="1860">
                <c:v>15.501395610762778</c:v>
              </c:pt>
              <c:pt idx="1861">
                <c:v>15.509729694424477</c:v>
              </c:pt>
              <c:pt idx="1862">
                <c:v>15.518063778086178</c:v>
              </c:pt>
              <c:pt idx="1863">
                <c:v>15.52639786174788</c:v>
              </c:pt>
              <c:pt idx="1864">
                <c:v>15.534731945409581</c:v>
              </c:pt>
              <c:pt idx="1865">
                <c:v>15.543066029071278</c:v>
              </c:pt>
              <c:pt idx="1866">
                <c:v>15.55140011273298</c:v>
              </c:pt>
              <c:pt idx="1867">
                <c:v>15.559734196394681</c:v>
              </c:pt>
              <c:pt idx="1868">
                <c:v>15.568068280056382</c:v>
              </c:pt>
              <c:pt idx="1869">
                <c:v>15.576402363718081</c:v>
              </c:pt>
              <c:pt idx="1870">
                <c:v>15.584736447379782</c:v>
              </c:pt>
              <c:pt idx="1871">
                <c:v>15.593070531041482</c:v>
              </c:pt>
              <c:pt idx="1872">
                <c:v>15.601404614703181</c:v>
              </c:pt>
              <c:pt idx="1873">
                <c:v>15.609738698364882</c:v>
              </c:pt>
              <c:pt idx="1874">
                <c:v>15.618072782026584</c:v>
              </c:pt>
              <c:pt idx="1875">
                <c:v>15.626406865688285</c:v>
              </c:pt>
              <c:pt idx="1876">
                <c:v>15.634740949349984</c:v>
              </c:pt>
              <c:pt idx="1877">
                <c:v>15.643075033011685</c:v>
              </c:pt>
              <c:pt idx="1878">
                <c:v>15.651409116673385</c:v>
              </c:pt>
              <c:pt idx="1879">
                <c:v>15.659743200335084</c:v>
              </c:pt>
              <c:pt idx="1880">
                <c:v>15.668077283996785</c:v>
              </c:pt>
              <c:pt idx="1881">
                <c:v>15.676411367658487</c:v>
              </c:pt>
              <c:pt idx="1882">
                <c:v>15.684745451320188</c:v>
              </c:pt>
              <c:pt idx="1883">
                <c:v>15.693079534981887</c:v>
              </c:pt>
              <c:pt idx="1884">
                <c:v>15.701413618643587</c:v>
              </c:pt>
              <c:pt idx="1885">
                <c:v>15.709747702305288</c:v>
              </c:pt>
              <c:pt idx="1886">
                <c:v>15.718081785966989</c:v>
              </c:pt>
              <c:pt idx="1887">
                <c:v>15.726415869628688</c:v>
              </c:pt>
              <c:pt idx="1888">
                <c:v>15.73474995329039</c:v>
              </c:pt>
              <c:pt idx="1889">
                <c:v>15.743084036952091</c:v>
              </c:pt>
              <c:pt idx="1890">
                <c:v>15.75141812061379</c:v>
              </c:pt>
              <c:pt idx="1891">
                <c:v>15.75975220427549</c:v>
              </c:pt>
              <c:pt idx="1892">
                <c:v>15.768086287937191</c:v>
              </c:pt>
              <c:pt idx="1893">
                <c:v>15.776420371598892</c:v>
              </c:pt>
              <c:pt idx="1894">
                <c:v>15.784754455260591</c:v>
              </c:pt>
              <c:pt idx="1895">
                <c:v>15.793088538922293</c:v>
              </c:pt>
              <c:pt idx="1896">
                <c:v>15.801422622583994</c:v>
              </c:pt>
              <c:pt idx="1897">
                <c:v>15.809756706245691</c:v>
              </c:pt>
              <c:pt idx="1898">
                <c:v>15.818090789907393</c:v>
              </c:pt>
              <c:pt idx="1899">
                <c:v>15.826424873569094</c:v>
              </c:pt>
              <c:pt idx="1900">
                <c:v>15.834758957230795</c:v>
              </c:pt>
              <c:pt idx="1901">
                <c:v>15.843093040892494</c:v>
              </c:pt>
              <c:pt idx="1902">
                <c:v>15.851427124554196</c:v>
              </c:pt>
              <c:pt idx="1903">
                <c:v>15.859761208215897</c:v>
              </c:pt>
              <c:pt idx="1904">
                <c:v>15.868095291877596</c:v>
              </c:pt>
              <c:pt idx="1905">
                <c:v>15.876429375539296</c:v>
              </c:pt>
              <c:pt idx="1906">
                <c:v>15.884763459200997</c:v>
              </c:pt>
              <c:pt idx="1907">
                <c:v>15.893097542862698</c:v>
              </c:pt>
              <c:pt idx="1908">
                <c:v>15.901431626524397</c:v>
              </c:pt>
              <c:pt idx="1909">
                <c:v>15.909765710186099</c:v>
              </c:pt>
              <c:pt idx="1910">
                <c:v>15.918099793847798</c:v>
              </c:pt>
              <c:pt idx="1911">
                <c:v>15.926433877509499</c:v>
              </c:pt>
              <c:pt idx="1912">
                <c:v>15.934767961171199</c:v>
              </c:pt>
              <c:pt idx="1913">
                <c:v>15.9431020448329</c:v>
              </c:pt>
              <c:pt idx="1914">
                <c:v>15.951436128494601</c:v>
              </c:pt>
              <c:pt idx="1915">
                <c:v>15.959770212156302</c:v>
              </c:pt>
              <c:pt idx="1916">
                <c:v>15.968104295818</c:v>
              </c:pt>
              <c:pt idx="1917">
                <c:v>15.976438379479701</c:v>
              </c:pt>
              <c:pt idx="1918">
                <c:v>15.984772463141402</c:v>
              </c:pt>
              <c:pt idx="1919">
                <c:v>15.993106546803102</c:v>
              </c:pt>
              <c:pt idx="1920">
                <c:v>16.001440630464803</c:v>
              </c:pt>
              <c:pt idx="1921">
                <c:v>16.009774714126504</c:v>
              </c:pt>
              <c:pt idx="1922">
                <c:v>16.018108797788205</c:v>
              </c:pt>
              <c:pt idx="1923">
                <c:v>16.026442881449903</c:v>
              </c:pt>
              <c:pt idx="1924">
                <c:v>16.034776965111604</c:v>
              </c:pt>
              <c:pt idx="1925">
                <c:v>16.043111048773305</c:v>
              </c:pt>
              <c:pt idx="1926">
                <c:v>16.051445132435006</c:v>
              </c:pt>
              <c:pt idx="1927">
                <c:v>16.059779216096707</c:v>
              </c:pt>
              <c:pt idx="1928">
                <c:v>16.068113299758405</c:v>
              </c:pt>
              <c:pt idx="1929">
                <c:v>16.076447383420106</c:v>
              </c:pt>
              <c:pt idx="1930">
                <c:v>16.084781467081807</c:v>
              </c:pt>
              <c:pt idx="1931">
                <c:v>16.093115550743509</c:v>
              </c:pt>
              <c:pt idx="1932">
                <c:v>16.101449634405206</c:v>
              </c:pt>
              <c:pt idx="1933">
                <c:v>16.109783718066907</c:v>
              </c:pt>
              <c:pt idx="1934">
                <c:v>16.118117801728609</c:v>
              </c:pt>
              <c:pt idx="1935">
                <c:v>16.12645188539031</c:v>
              </c:pt>
              <c:pt idx="1936">
                <c:v>16.134785969052007</c:v>
              </c:pt>
              <c:pt idx="1937">
                <c:v>16.143120052713709</c:v>
              </c:pt>
              <c:pt idx="1938">
                <c:v>16.15145413637541</c:v>
              </c:pt>
              <c:pt idx="1939">
                <c:v>16.159788220037111</c:v>
              </c:pt>
              <c:pt idx="1940">
                <c:v>16.168122303698812</c:v>
              </c:pt>
              <c:pt idx="1941">
                <c:v>16.176456387360513</c:v>
              </c:pt>
              <c:pt idx="1942">
                <c:v>16.184790471022211</c:v>
              </c:pt>
              <c:pt idx="1943">
                <c:v>16.193124554683912</c:v>
              </c:pt>
              <c:pt idx="1944">
                <c:v>16.201458638345613</c:v>
              </c:pt>
              <c:pt idx="1945">
                <c:v>16.209792722007315</c:v>
              </c:pt>
              <c:pt idx="1946">
                <c:v>16.218126805669012</c:v>
              </c:pt>
              <c:pt idx="1947">
                <c:v>16.226460889330713</c:v>
              </c:pt>
              <c:pt idx="1948">
                <c:v>16.234794972992415</c:v>
              </c:pt>
              <c:pt idx="1949">
                <c:v>16.243129056654116</c:v>
              </c:pt>
              <c:pt idx="1950">
                <c:v>16.251463140315813</c:v>
              </c:pt>
              <c:pt idx="1951">
                <c:v>16.259797223977515</c:v>
              </c:pt>
              <c:pt idx="1952">
                <c:v>16.268131307639216</c:v>
              </c:pt>
              <c:pt idx="1953">
                <c:v>16.276465391300917</c:v>
              </c:pt>
              <c:pt idx="1954">
                <c:v>16.284799474962618</c:v>
              </c:pt>
              <c:pt idx="1955">
                <c:v>16.293133558624316</c:v>
              </c:pt>
              <c:pt idx="1956">
                <c:v>16.301467642286017</c:v>
              </c:pt>
              <c:pt idx="1957">
                <c:v>16.309801725947718</c:v>
              </c:pt>
              <c:pt idx="1958">
                <c:v>16.318135809609419</c:v>
              </c:pt>
              <c:pt idx="1959">
                <c:v>16.326469893271121</c:v>
              </c:pt>
              <c:pt idx="1960">
                <c:v>16.334803976932822</c:v>
              </c:pt>
              <c:pt idx="1961">
                <c:v>16.343138060594519</c:v>
              </c:pt>
              <c:pt idx="1962">
                <c:v>16.351472144256221</c:v>
              </c:pt>
              <c:pt idx="1963">
                <c:v>16.359806227917922</c:v>
              </c:pt>
              <c:pt idx="1964">
                <c:v>16.368140311579619</c:v>
              </c:pt>
              <c:pt idx="1965">
                <c:v>16.376474395241321</c:v>
              </c:pt>
              <c:pt idx="1966">
                <c:v>16.384808478903022</c:v>
              </c:pt>
              <c:pt idx="1967">
                <c:v>16.393142562564723</c:v>
              </c:pt>
              <c:pt idx="1968">
                <c:v>16.401476646226421</c:v>
              </c:pt>
              <c:pt idx="1969">
                <c:v>16.409810729888122</c:v>
              </c:pt>
              <c:pt idx="1970">
                <c:v>16.418144813549823</c:v>
              </c:pt>
              <c:pt idx="1971">
                <c:v>16.426478897211524</c:v>
              </c:pt>
              <c:pt idx="1972">
                <c:v>16.434812980873225</c:v>
              </c:pt>
              <c:pt idx="1973">
                <c:v>16.443147064534926</c:v>
              </c:pt>
              <c:pt idx="1974">
                <c:v>16.451481148196624</c:v>
              </c:pt>
              <c:pt idx="1975">
                <c:v>16.459815231858325</c:v>
              </c:pt>
              <c:pt idx="1976">
                <c:v>16.468149315520026</c:v>
              </c:pt>
              <c:pt idx="1977">
                <c:v>16.476483399181728</c:v>
              </c:pt>
              <c:pt idx="1978">
                <c:v>16.484817482843429</c:v>
              </c:pt>
              <c:pt idx="1979">
                <c:v>16.493151566505126</c:v>
              </c:pt>
              <c:pt idx="1980">
                <c:v>16.501485650166828</c:v>
              </c:pt>
              <c:pt idx="1981">
                <c:v>16.509819733828529</c:v>
              </c:pt>
              <c:pt idx="1982">
                <c:v>16.518153817490226</c:v>
              </c:pt>
              <c:pt idx="1983">
                <c:v>16.526487901151928</c:v>
              </c:pt>
              <c:pt idx="1984">
                <c:v>16.534821984813629</c:v>
              </c:pt>
              <c:pt idx="1985">
                <c:v>16.54315606847533</c:v>
              </c:pt>
              <c:pt idx="1986">
                <c:v>16.551490152137031</c:v>
              </c:pt>
              <c:pt idx="1987">
                <c:v>16.559824235798729</c:v>
              </c:pt>
              <c:pt idx="1988">
                <c:v>16.56815831946043</c:v>
              </c:pt>
              <c:pt idx="1989">
                <c:v>16.576492403122131</c:v>
              </c:pt>
              <c:pt idx="1990">
                <c:v>16.584826486783832</c:v>
              </c:pt>
              <c:pt idx="1991">
                <c:v>16.593160570445534</c:v>
              </c:pt>
              <c:pt idx="1992">
                <c:v>16.601494654107235</c:v>
              </c:pt>
              <c:pt idx="1993">
                <c:v>16.609828737768932</c:v>
              </c:pt>
              <c:pt idx="1994">
                <c:v>16.618162821430634</c:v>
              </c:pt>
              <c:pt idx="1995">
                <c:v>16.626496905092335</c:v>
              </c:pt>
              <c:pt idx="1996">
                <c:v>16.634830988754036</c:v>
              </c:pt>
              <c:pt idx="1997">
                <c:v>16.643165072415734</c:v>
              </c:pt>
              <c:pt idx="1998">
                <c:v>16.651499156077435</c:v>
              </c:pt>
              <c:pt idx="1999">
                <c:v>16.659833239739136</c:v>
              </c:pt>
              <c:pt idx="2000">
                <c:v>16.668167323400834</c:v>
              </c:pt>
              <c:pt idx="2001">
                <c:v>16.676501407062535</c:v>
              </c:pt>
              <c:pt idx="2002">
                <c:v>16.684835490724236</c:v>
              </c:pt>
              <c:pt idx="2003">
                <c:v>16.693169574385937</c:v>
              </c:pt>
              <c:pt idx="2004">
                <c:v>16.701503658047638</c:v>
              </c:pt>
              <c:pt idx="2005">
                <c:v>16.70983774170934</c:v>
              </c:pt>
              <c:pt idx="2006">
                <c:v>16.718171825371041</c:v>
              </c:pt>
              <c:pt idx="2007">
                <c:v>16.726505909032738</c:v>
              </c:pt>
              <c:pt idx="2008">
                <c:v>16.73483999269444</c:v>
              </c:pt>
              <c:pt idx="2009">
                <c:v>16.743174076356141</c:v>
              </c:pt>
              <c:pt idx="2010">
                <c:v>16.751508160017842</c:v>
              </c:pt>
              <c:pt idx="2011">
                <c:v>16.75984224367954</c:v>
              </c:pt>
              <c:pt idx="2012">
                <c:v>16.768176327341241</c:v>
              </c:pt>
              <c:pt idx="2013">
                <c:v>16.776510411002942</c:v>
              </c:pt>
              <c:pt idx="2014">
                <c:v>16.784844494664643</c:v>
              </c:pt>
              <c:pt idx="2015">
                <c:v>16.793178578326341</c:v>
              </c:pt>
              <c:pt idx="2016">
                <c:v>16.801512661988042</c:v>
              </c:pt>
              <c:pt idx="2017">
                <c:v>16.809846745649743</c:v>
              </c:pt>
              <c:pt idx="2018">
                <c:v>16.818180829311444</c:v>
              </c:pt>
              <c:pt idx="2019">
                <c:v>16.826514912973145</c:v>
              </c:pt>
              <c:pt idx="2020">
                <c:v>16.834848996634843</c:v>
              </c:pt>
              <c:pt idx="2021">
                <c:v>16.843183080296544</c:v>
              </c:pt>
              <c:pt idx="2022">
                <c:v>16.851517163958246</c:v>
              </c:pt>
              <c:pt idx="2023">
                <c:v>16.859851247619947</c:v>
              </c:pt>
              <c:pt idx="2024">
                <c:v>16.868185331281648</c:v>
              </c:pt>
              <c:pt idx="2025">
                <c:v>16.876519414943349</c:v>
              </c:pt>
              <c:pt idx="2026">
                <c:v>16.884853498605047</c:v>
              </c:pt>
              <c:pt idx="2027">
                <c:v>16.893187582266748</c:v>
              </c:pt>
              <c:pt idx="2028">
                <c:v>16.901521665928449</c:v>
              </c:pt>
              <c:pt idx="2029">
                <c:v>16.909855749590147</c:v>
              </c:pt>
              <c:pt idx="2030">
                <c:v>16.918189833251848</c:v>
              </c:pt>
              <c:pt idx="2031">
                <c:v>16.926523916913549</c:v>
              </c:pt>
              <c:pt idx="2032">
                <c:v>16.93485800057525</c:v>
              </c:pt>
              <c:pt idx="2033">
                <c:v>16.943192084236948</c:v>
              </c:pt>
              <c:pt idx="2034">
                <c:v>16.951526167898649</c:v>
              </c:pt>
              <c:pt idx="2035">
                <c:v>16.95986025156035</c:v>
              </c:pt>
              <c:pt idx="2036">
                <c:v>16.968194335222051</c:v>
              </c:pt>
              <c:pt idx="2037">
                <c:v>16.976528418883753</c:v>
              </c:pt>
              <c:pt idx="2038">
                <c:v>16.984862502545454</c:v>
              </c:pt>
              <c:pt idx="2039">
                <c:v>16.993196586207151</c:v>
              </c:pt>
              <c:pt idx="2040">
                <c:v>17.001530669868853</c:v>
              </c:pt>
              <c:pt idx="2041">
                <c:v>17.009864753530554</c:v>
              </c:pt>
              <c:pt idx="2042">
                <c:v>17.018198837192255</c:v>
              </c:pt>
              <c:pt idx="2043">
                <c:v>17.026532920853956</c:v>
              </c:pt>
              <c:pt idx="2044">
                <c:v>17.034867004515654</c:v>
              </c:pt>
              <c:pt idx="2045">
                <c:v>17.043201088177355</c:v>
              </c:pt>
              <c:pt idx="2046">
                <c:v>17.051535171839056</c:v>
              </c:pt>
              <c:pt idx="2047">
                <c:v>17.059869255500754</c:v>
              </c:pt>
              <c:pt idx="2048">
                <c:v>17.068203339162455</c:v>
              </c:pt>
              <c:pt idx="2049">
                <c:v>17.076537422824156</c:v>
              </c:pt>
              <c:pt idx="2050">
                <c:v>17.084871506485857</c:v>
              </c:pt>
              <c:pt idx="2051">
                <c:v>17.093205590147555</c:v>
              </c:pt>
              <c:pt idx="2052">
                <c:v>17.10153967380926</c:v>
              </c:pt>
              <c:pt idx="2053">
                <c:v>17.109873757470957</c:v>
              </c:pt>
              <c:pt idx="2054">
                <c:v>17.118207841132662</c:v>
              </c:pt>
              <c:pt idx="2055">
                <c:v>17.12654192479436</c:v>
              </c:pt>
              <c:pt idx="2056">
                <c:v>17.134876008456057</c:v>
              </c:pt>
              <c:pt idx="2057">
                <c:v>17.143210092117762</c:v>
              </c:pt>
              <c:pt idx="2058">
                <c:v>17.15154417577946</c:v>
              </c:pt>
              <c:pt idx="2059">
                <c:v>17.159878259441161</c:v>
              </c:pt>
              <c:pt idx="2060">
                <c:v>17.168212343102862</c:v>
              </c:pt>
              <c:pt idx="2061">
                <c:v>17.17654642676456</c:v>
              </c:pt>
              <c:pt idx="2062">
                <c:v>17.184880510426261</c:v>
              </c:pt>
              <c:pt idx="2063">
                <c:v>17.193214594087962</c:v>
              </c:pt>
              <c:pt idx="2064">
                <c:v>17.201548677749663</c:v>
              </c:pt>
              <c:pt idx="2065">
                <c:v>17.209882761411361</c:v>
              </c:pt>
              <c:pt idx="2066">
                <c:v>17.218216845073066</c:v>
              </c:pt>
              <c:pt idx="2067">
                <c:v>17.226550928734763</c:v>
              </c:pt>
              <c:pt idx="2068">
                <c:v>17.234885012396465</c:v>
              </c:pt>
              <c:pt idx="2069">
                <c:v>17.243219096058166</c:v>
              </c:pt>
              <c:pt idx="2070">
                <c:v>17.251553179719863</c:v>
              </c:pt>
              <c:pt idx="2071">
                <c:v>17.259887263381568</c:v>
              </c:pt>
              <c:pt idx="2072">
                <c:v>17.268221347043266</c:v>
              </c:pt>
              <c:pt idx="2073">
                <c:v>17.276555430704967</c:v>
              </c:pt>
              <c:pt idx="2074">
                <c:v>17.284889514366668</c:v>
              </c:pt>
              <c:pt idx="2075">
                <c:v>17.293223598028366</c:v>
              </c:pt>
              <c:pt idx="2076">
                <c:v>17.301557681690067</c:v>
              </c:pt>
              <c:pt idx="2077">
                <c:v>17.309891765351768</c:v>
              </c:pt>
              <c:pt idx="2078">
                <c:v>17.318225849013469</c:v>
              </c:pt>
              <c:pt idx="2079">
                <c:v>17.32655993267517</c:v>
              </c:pt>
              <c:pt idx="2080">
                <c:v>17.334894016336872</c:v>
              </c:pt>
              <c:pt idx="2081">
                <c:v>17.343228099998569</c:v>
              </c:pt>
              <c:pt idx="2082">
                <c:v>17.35156218366027</c:v>
              </c:pt>
              <c:pt idx="2083">
                <c:v>17.359896267321972</c:v>
              </c:pt>
              <c:pt idx="2084">
                <c:v>17.368230350983669</c:v>
              </c:pt>
              <c:pt idx="2085">
                <c:v>17.376564434645374</c:v>
              </c:pt>
              <c:pt idx="2086">
                <c:v>17.384898518307072</c:v>
              </c:pt>
              <c:pt idx="2087">
                <c:v>17.393232601968769</c:v>
              </c:pt>
              <c:pt idx="2088">
                <c:v>17.401566685630474</c:v>
              </c:pt>
              <c:pt idx="2089">
                <c:v>17.409900769292172</c:v>
              </c:pt>
              <c:pt idx="2090">
                <c:v>17.418234852953876</c:v>
              </c:pt>
              <c:pt idx="2091">
                <c:v>17.426568936615574</c:v>
              </c:pt>
              <c:pt idx="2092">
                <c:v>17.434903020277275</c:v>
              </c:pt>
              <c:pt idx="2093">
                <c:v>17.443237103938976</c:v>
              </c:pt>
              <c:pt idx="2094">
                <c:v>17.451571187600674</c:v>
              </c:pt>
              <c:pt idx="2095">
                <c:v>17.459905271262375</c:v>
              </c:pt>
              <c:pt idx="2096">
                <c:v>17.468239354924076</c:v>
              </c:pt>
              <c:pt idx="2097">
                <c:v>17.476573438585778</c:v>
              </c:pt>
              <c:pt idx="2098">
                <c:v>17.484907522247475</c:v>
              </c:pt>
              <c:pt idx="2099">
                <c:v>17.49324160590918</c:v>
              </c:pt>
              <c:pt idx="2100">
                <c:v>17.501575689570878</c:v>
              </c:pt>
              <c:pt idx="2101">
                <c:v>17.509909773232575</c:v>
              </c:pt>
              <c:pt idx="2102">
                <c:v>17.51824385689428</c:v>
              </c:pt>
              <c:pt idx="2103">
                <c:v>17.526577940555978</c:v>
              </c:pt>
              <c:pt idx="2104">
                <c:v>17.534912024217682</c:v>
              </c:pt>
              <c:pt idx="2105">
                <c:v>17.54324610787938</c:v>
              </c:pt>
              <c:pt idx="2106">
                <c:v>17.551580191541078</c:v>
              </c:pt>
              <c:pt idx="2107">
                <c:v>17.559914275202782</c:v>
              </c:pt>
              <c:pt idx="2108">
                <c:v>17.56824835886448</c:v>
              </c:pt>
              <c:pt idx="2109">
                <c:v>17.576582442526181</c:v>
              </c:pt>
              <c:pt idx="2110">
                <c:v>17.584916526187882</c:v>
              </c:pt>
              <c:pt idx="2111">
                <c:v>17.593250609849584</c:v>
              </c:pt>
              <c:pt idx="2112">
                <c:v>17.601584693511281</c:v>
              </c:pt>
              <c:pt idx="2113">
                <c:v>17.609918777172982</c:v>
              </c:pt>
              <c:pt idx="2114">
                <c:v>17.618252860834684</c:v>
              </c:pt>
              <c:pt idx="2115">
                <c:v>17.626586944496385</c:v>
              </c:pt>
              <c:pt idx="2116">
                <c:v>17.634921028158086</c:v>
              </c:pt>
              <c:pt idx="2117">
                <c:v>17.643255111819784</c:v>
              </c:pt>
              <c:pt idx="2118">
                <c:v>17.651589195481488</c:v>
              </c:pt>
              <c:pt idx="2119">
                <c:v>17.659923279143186</c:v>
              </c:pt>
              <c:pt idx="2120">
                <c:v>17.668257362804884</c:v>
              </c:pt>
              <c:pt idx="2121">
                <c:v>17.676591446466588</c:v>
              </c:pt>
              <c:pt idx="2122">
                <c:v>17.684925530128286</c:v>
              </c:pt>
              <c:pt idx="2123">
                <c:v>17.693259613789987</c:v>
              </c:pt>
              <c:pt idx="2124">
                <c:v>17.701593697451688</c:v>
              </c:pt>
              <c:pt idx="2125">
                <c:v>17.709927781113389</c:v>
              </c:pt>
              <c:pt idx="2126">
                <c:v>17.718261864775091</c:v>
              </c:pt>
              <c:pt idx="2127">
                <c:v>17.726595948436788</c:v>
              </c:pt>
              <c:pt idx="2128">
                <c:v>17.73493003209849</c:v>
              </c:pt>
              <c:pt idx="2129">
                <c:v>17.743264115760191</c:v>
              </c:pt>
              <c:pt idx="2130">
                <c:v>17.751598199421892</c:v>
              </c:pt>
              <c:pt idx="2131">
                <c:v>17.75993228308359</c:v>
              </c:pt>
              <c:pt idx="2132">
                <c:v>17.768266366745291</c:v>
              </c:pt>
              <c:pt idx="2133">
                <c:v>17.776600450406992</c:v>
              </c:pt>
              <c:pt idx="2134">
                <c:v>17.78493453406869</c:v>
              </c:pt>
              <c:pt idx="2135">
                <c:v>17.793268617730394</c:v>
              </c:pt>
              <c:pt idx="2136">
                <c:v>17.801602701392092</c:v>
              </c:pt>
              <c:pt idx="2137">
                <c:v>17.809936785053797</c:v>
              </c:pt>
              <c:pt idx="2138">
                <c:v>17.818270868715494</c:v>
              </c:pt>
              <c:pt idx="2139">
                <c:v>17.826604952377192</c:v>
              </c:pt>
              <c:pt idx="2140">
                <c:v>17.834939036038897</c:v>
              </c:pt>
              <c:pt idx="2141">
                <c:v>17.843273119700594</c:v>
              </c:pt>
              <c:pt idx="2142">
                <c:v>17.851607203362295</c:v>
              </c:pt>
              <c:pt idx="2143">
                <c:v>17.859941287023997</c:v>
              </c:pt>
              <c:pt idx="2144">
                <c:v>17.868275370685698</c:v>
              </c:pt>
              <c:pt idx="2145">
                <c:v>17.876609454347395</c:v>
              </c:pt>
              <c:pt idx="2146">
                <c:v>17.884943538009097</c:v>
              </c:pt>
              <c:pt idx="2147">
                <c:v>17.893277621670798</c:v>
              </c:pt>
              <c:pt idx="2148">
                <c:v>17.901611705332495</c:v>
              </c:pt>
              <c:pt idx="2149">
                <c:v>17.9099457889942</c:v>
              </c:pt>
              <c:pt idx="2150">
                <c:v>17.918279872655898</c:v>
              </c:pt>
              <c:pt idx="2151">
                <c:v>17.926613956317603</c:v>
              </c:pt>
              <c:pt idx="2152">
                <c:v>17.9349480399793</c:v>
              </c:pt>
              <c:pt idx="2153">
                <c:v>17.943282123640998</c:v>
              </c:pt>
              <c:pt idx="2154">
                <c:v>17.951616207302703</c:v>
              </c:pt>
              <c:pt idx="2155">
                <c:v>17.9599502909644</c:v>
              </c:pt>
              <c:pt idx="2156">
                <c:v>17.968284374626101</c:v>
              </c:pt>
              <c:pt idx="2157">
                <c:v>17.976618458287803</c:v>
              </c:pt>
              <c:pt idx="2158">
                <c:v>17.9849525419495</c:v>
              </c:pt>
              <c:pt idx="2159">
                <c:v>17.993286625611201</c:v>
              </c:pt>
              <c:pt idx="2160">
                <c:v>18.001620709272903</c:v>
              </c:pt>
              <c:pt idx="2161">
                <c:v>18.009954792934604</c:v>
              </c:pt>
              <c:pt idx="2162">
                <c:v>18.018288876596305</c:v>
              </c:pt>
              <c:pt idx="2163">
                <c:v>18.026622960258006</c:v>
              </c:pt>
              <c:pt idx="2164">
                <c:v>18.034957043919704</c:v>
              </c:pt>
              <c:pt idx="2165">
                <c:v>18.043291127581405</c:v>
              </c:pt>
              <c:pt idx="2166">
                <c:v>18.051625211243106</c:v>
              </c:pt>
              <c:pt idx="2167">
                <c:v>18.059959294904804</c:v>
              </c:pt>
              <c:pt idx="2168">
                <c:v>18.068293378566509</c:v>
              </c:pt>
              <c:pt idx="2169">
                <c:v>18.076627462228206</c:v>
              </c:pt>
              <c:pt idx="2170">
                <c:v>18.084961545889907</c:v>
              </c:pt>
              <c:pt idx="2171">
                <c:v>18.093295629551609</c:v>
              </c:pt>
              <c:pt idx="2172">
                <c:v>18.101629713213306</c:v>
              </c:pt>
              <c:pt idx="2173">
                <c:v>18.109963796875011</c:v>
              </c:pt>
              <c:pt idx="2174">
                <c:v>18.118297880536709</c:v>
              </c:pt>
              <c:pt idx="2175">
                <c:v>18.12663196419841</c:v>
              </c:pt>
              <c:pt idx="2176">
                <c:v>18.134966047860111</c:v>
              </c:pt>
              <c:pt idx="2177">
                <c:v>18.143300131521809</c:v>
              </c:pt>
              <c:pt idx="2178">
                <c:v>18.15163421518351</c:v>
              </c:pt>
              <c:pt idx="2179">
                <c:v>18.159968298845211</c:v>
              </c:pt>
              <c:pt idx="2180">
                <c:v>18.168302382506912</c:v>
              </c:pt>
              <c:pt idx="2181">
                <c:v>18.17663646616861</c:v>
              </c:pt>
              <c:pt idx="2182">
                <c:v>18.184970549830314</c:v>
              </c:pt>
              <c:pt idx="2183">
                <c:v>18.193304633492012</c:v>
              </c:pt>
              <c:pt idx="2184">
                <c:v>18.20163871715371</c:v>
              </c:pt>
              <c:pt idx="2185">
                <c:v>18.209972800815414</c:v>
              </c:pt>
              <c:pt idx="2186">
                <c:v>18.218306884477112</c:v>
              </c:pt>
              <c:pt idx="2187">
                <c:v>18.226640968138817</c:v>
              </c:pt>
              <c:pt idx="2188">
                <c:v>18.234975051800514</c:v>
              </c:pt>
              <c:pt idx="2189">
                <c:v>18.243309135462216</c:v>
              </c:pt>
              <c:pt idx="2190">
                <c:v>18.251643219123917</c:v>
              </c:pt>
              <c:pt idx="2191">
                <c:v>18.259977302785614</c:v>
              </c:pt>
              <c:pt idx="2192">
                <c:v>18.268311386447316</c:v>
              </c:pt>
              <c:pt idx="2193">
                <c:v>18.276645470109017</c:v>
              </c:pt>
              <c:pt idx="2194">
                <c:v>18.284979553770718</c:v>
              </c:pt>
              <c:pt idx="2195">
                <c:v>18.293313637432416</c:v>
              </c:pt>
              <c:pt idx="2196">
                <c:v>18.30164772109412</c:v>
              </c:pt>
              <c:pt idx="2197">
                <c:v>18.309981804755818</c:v>
              </c:pt>
              <c:pt idx="2198">
                <c:v>18.318315888417519</c:v>
              </c:pt>
              <c:pt idx="2199">
                <c:v>18.32664997207922</c:v>
              </c:pt>
              <c:pt idx="2200">
                <c:v>18.334984055740918</c:v>
              </c:pt>
              <c:pt idx="2201">
                <c:v>18.343318139402623</c:v>
              </c:pt>
              <c:pt idx="2202">
                <c:v>18.35165222306432</c:v>
              </c:pt>
              <c:pt idx="2203">
                <c:v>18.359986306726018</c:v>
              </c:pt>
              <c:pt idx="2204">
                <c:v>18.368320390387723</c:v>
              </c:pt>
              <c:pt idx="2205">
                <c:v>18.37665447404942</c:v>
              </c:pt>
              <c:pt idx="2206">
                <c:v>18.384988557711122</c:v>
              </c:pt>
              <c:pt idx="2207">
                <c:v>18.393322641372823</c:v>
              </c:pt>
              <c:pt idx="2208">
                <c:v>18.401656725034524</c:v>
              </c:pt>
              <c:pt idx="2209">
                <c:v>18.409990808696225</c:v>
              </c:pt>
              <c:pt idx="2210">
                <c:v>18.418324892357923</c:v>
              </c:pt>
              <c:pt idx="2211">
                <c:v>18.426658976019624</c:v>
              </c:pt>
              <c:pt idx="2212">
                <c:v>18.434993059681325</c:v>
              </c:pt>
              <c:pt idx="2213">
                <c:v>18.443327143343026</c:v>
              </c:pt>
              <c:pt idx="2214">
                <c:v>18.451661227004724</c:v>
              </c:pt>
              <c:pt idx="2215">
                <c:v>18.459995310666429</c:v>
              </c:pt>
              <c:pt idx="2216">
                <c:v>18.468329394328126</c:v>
              </c:pt>
              <c:pt idx="2217">
                <c:v>18.476663477989824</c:v>
              </c:pt>
              <c:pt idx="2218">
                <c:v>18.484997561651529</c:v>
              </c:pt>
              <c:pt idx="2219">
                <c:v>18.493331645313226</c:v>
              </c:pt>
              <c:pt idx="2220">
                <c:v>18.501665728974931</c:v>
              </c:pt>
              <c:pt idx="2221">
                <c:v>18.509999812636629</c:v>
              </c:pt>
              <c:pt idx="2222">
                <c:v>18.518333896298326</c:v>
              </c:pt>
              <c:pt idx="2223">
                <c:v>18.526667979960031</c:v>
              </c:pt>
              <c:pt idx="2224">
                <c:v>18.535002063621729</c:v>
              </c:pt>
              <c:pt idx="2225">
                <c:v>18.54333614728343</c:v>
              </c:pt>
              <c:pt idx="2226">
                <c:v>18.551670230945131</c:v>
              </c:pt>
              <c:pt idx="2227">
                <c:v>18.560004314606832</c:v>
              </c:pt>
              <c:pt idx="2228">
                <c:v>18.56833839826853</c:v>
              </c:pt>
              <c:pt idx="2229">
                <c:v>18.576672481930231</c:v>
              </c:pt>
              <c:pt idx="2230">
                <c:v>18.585006565591932</c:v>
              </c:pt>
              <c:pt idx="2231">
                <c:v>18.59334064925363</c:v>
              </c:pt>
              <c:pt idx="2232">
                <c:v>18.601674732915335</c:v>
              </c:pt>
              <c:pt idx="2233">
                <c:v>18.610008816577032</c:v>
              </c:pt>
              <c:pt idx="2234">
                <c:v>18.618342900238737</c:v>
              </c:pt>
              <c:pt idx="2235">
                <c:v>18.626676983900435</c:v>
              </c:pt>
              <c:pt idx="2236">
                <c:v>18.635011067562132</c:v>
              </c:pt>
              <c:pt idx="2237">
                <c:v>18.643345151223837</c:v>
              </c:pt>
              <c:pt idx="2238">
                <c:v>18.651679234885535</c:v>
              </c:pt>
              <c:pt idx="2239">
                <c:v>18.660013318547236</c:v>
              </c:pt>
              <c:pt idx="2240">
                <c:v>18.668347402208937</c:v>
              </c:pt>
              <c:pt idx="2241">
                <c:v>18.676681485870638</c:v>
              </c:pt>
              <c:pt idx="2242">
                <c:v>18.685015569532336</c:v>
              </c:pt>
              <c:pt idx="2243">
                <c:v>18.693349653194037</c:v>
              </c:pt>
              <c:pt idx="2244">
                <c:v>18.701683736855738</c:v>
              </c:pt>
              <c:pt idx="2245">
                <c:v>18.710017820517439</c:v>
              </c:pt>
              <c:pt idx="2246">
                <c:v>18.718351904179141</c:v>
              </c:pt>
              <c:pt idx="2247">
                <c:v>18.726685987840838</c:v>
              </c:pt>
              <c:pt idx="2248">
                <c:v>18.735020071502539</c:v>
              </c:pt>
              <c:pt idx="2249">
                <c:v>18.743354155164241</c:v>
              </c:pt>
              <c:pt idx="2250">
                <c:v>18.751688238825938</c:v>
              </c:pt>
              <c:pt idx="2251">
                <c:v>18.760022322487643</c:v>
              </c:pt>
              <c:pt idx="2252">
                <c:v>18.768356406149341</c:v>
              </c:pt>
              <c:pt idx="2253">
                <c:v>18.776690489811042</c:v>
              </c:pt>
              <c:pt idx="2254">
                <c:v>18.785024573472743</c:v>
              </c:pt>
              <c:pt idx="2255">
                <c:v>18.793358657134441</c:v>
              </c:pt>
              <c:pt idx="2256">
                <c:v>18.801692740796145</c:v>
              </c:pt>
              <c:pt idx="2257">
                <c:v>18.810026824457843</c:v>
              </c:pt>
              <c:pt idx="2258">
                <c:v>18.818360908119544</c:v>
              </c:pt>
              <c:pt idx="2259">
                <c:v>18.826694991781245</c:v>
              </c:pt>
              <c:pt idx="2260">
                <c:v>18.835029075442947</c:v>
              </c:pt>
              <c:pt idx="2261">
                <c:v>18.843363159104644</c:v>
              </c:pt>
              <c:pt idx="2262">
                <c:v>18.851697242766345</c:v>
              </c:pt>
              <c:pt idx="2263">
                <c:v>18.860031326428047</c:v>
              </c:pt>
              <c:pt idx="2264">
                <c:v>18.868365410089744</c:v>
              </c:pt>
              <c:pt idx="2265">
                <c:v>18.876699493751449</c:v>
              </c:pt>
              <c:pt idx="2266">
                <c:v>18.885033577413147</c:v>
              </c:pt>
              <c:pt idx="2267">
                <c:v>18.893367661074844</c:v>
              </c:pt>
              <c:pt idx="2268">
                <c:v>18.901701744736549</c:v>
              </c:pt>
              <c:pt idx="2269">
                <c:v>18.910035828398247</c:v>
              </c:pt>
              <c:pt idx="2270">
                <c:v>18.918369912059951</c:v>
              </c:pt>
              <c:pt idx="2271">
                <c:v>18.926703995721649</c:v>
              </c:pt>
              <c:pt idx="2272">
                <c:v>18.93503807938335</c:v>
              </c:pt>
              <c:pt idx="2273">
                <c:v>18.943372163045051</c:v>
              </c:pt>
              <c:pt idx="2274">
                <c:v>18.951706246706749</c:v>
              </c:pt>
              <c:pt idx="2275">
                <c:v>18.96004033036845</c:v>
              </c:pt>
              <c:pt idx="2276">
                <c:v>18.968374414030151</c:v>
              </c:pt>
              <c:pt idx="2277">
                <c:v>18.976708497691853</c:v>
              </c:pt>
              <c:pt idx="2278">
                <c:v>18.98504258135355</c:v>
              </c:pt>
              <c:pt idx="2279">
                <c:v>18.993376665015255</c:v>
              </c:pt>
              <c:pt idx="2280">
                <c:v>19.001710748676953</c:v>
              </c:pt>
              <c:pt idx="2281">
                <c:v>19.010044832338654</c:v>
              </c:pt>
              <c:pt idx="2282">
                <c:v>19.018378916000355</c:v>
              </c:pt>
              <c:pt idx="2283">
                <c:v>19.026712999662053</c:v>
              </c:pt>
              <c:pt idx="2284">
                <c:v>19.035047083323757</c:v>
              </c:pt>
              <c:pt idx="2285">
                <c:v>19.043381166985455</c:v>
              </c:pt>
              <c:pt idx="2286">
                <c:v>19.051715250647156</c:v>
              </c:pt>
              <c:pt idx="2287">
                <c:v>19.060049334308857</c:v>
              </c:pt>
              <c:pt idx="2288">
                <c:v>19.068383417970555</c:v>
              </c:pt>
              <c:pt idx="2289">
                <c:v>19.076717501632256</c:v>
              </c:pt>
              <c:pt idx="2290">
                <c:v>19.085051585293957</c:v>
              </c:pt>
              <c:pt idx="2291">
                <c:v>19.093385668955658</c:v>
              </c:pt>
              <c:pt idx="2292">
                <c:v>19.10171975261736</c:v>
              </c:pt>
              <c:pt idx="2293">
                <c:v>19.110053836279057</c:v>
              </c:pt>
              <c:pt idx="2294">
                <c:v>19.118387919940758</c:v>
              </c:pt>
              <c:pt idx="2295">
                <c:v>19.12672200360246</c:v>
              </c:pt>
              <c:pt idx="2296">
                <c:v>19.135056087264161</c:v>
              </c:pt>
              <c:pt idx="2297">
                <c:v>19.143390170925858</c:v>
              </c:pt>
              <c:pt idx="2298">
                <c:v>19.151724254587563</c:v>
              </c:pt>
              <c:pt idx="2299">
                <c:v>19.160058338249261</c:v>
              </c:pt>
              <c:pt idx="2300">
                <c:v>19.168392421910958</c:v>
              </c:pt>
              <c:pt idx="2301">
                <c:v>19.176726505572663</c:v>
              </c:pt>
              <c:pt idx="2302">
                <c:v>19.185060589234361</c:v>
              </c:pt>
              <c:pt idx="2303">
                <c:v>19.193394672896066</c:v>
              </c:pt>
              <c:pt idx="2304">
                <c:v>19.201728756557763</c:v>
              </c:pt>
              <c:pt idx="2305">
                <c:v>19.210062840219464</c:v>
              </c:pt>
              <c:pt idx="2306">
                <c:v>19.218396923881166</c:v>
              </c:pt>
              <c:pt idx="2307">
                <c:v>19.226731007542863</c:v>
              </c:pt>
              <c:pt idx="2308">
                <c:v>19.235065091204564</c:v>
              </c:pt>
              <c:pt idx="2309">
                <c:v>19.243399174866266</c:v>
              </c:pt>
              <c:pt idx="2310">
                <c:v>19.251733258527967</c:v>
              </c:pt>
              <c:pt idx="2311">
                <c:v>19.260067342189664</c:v>
              </c:pt>
              <c:pt idx="2312">
                <c:v>19.268401425851369</c:v>
              </c:pt>
              <c:pt idx="2313">
                <c:v>19.276735509513067</c:v>
              </c:pt>
              <c:pt idx="2314">
                <c:v>19.285069593174764</c:v>
              </c:pt>
              <c:pt idx="2315">
                <c:v>19.293403676836469</c:v>
              </c:pt>
              <c:pt idx="2316">
                <c:v>19.301737760498167</c:v>
              </c:pt>
              <c:pt idx="2317">
                <c:v>19.310071844159872</c:v>
              </c:pt>
              <c:pt idx="2318">
                <c:v>19.318405927821569</c:v>
              </c:pt>
              <c:pt idx="2319">
                <c:v>19.326740011483267</c:v>
              </c:pt>
              <c:pt idx="2320">
                <c:v>19.335074095144972</c:v>
              </c:pt>
              <c:pt idx="2321">
                <c:v>19.343408178806669</c:v>
              </c:pt>
              <c:pt idx="2322">
                <c:v>19.35174226246837</c:v>
              </c:pt>
              <c:pt idx="2323">
                <c:v>19.360076346130072</c:v>
              </c:pt>
              <c:pt idx="2324">
                <c:v>19.368410429791773</c:v>
              </c:pt>
              <c:pt idx="2325">
                <c:v>19.37674451345347</c:v>
              </c:pt>
              <c:pt idx="2326">
                <c:v>19.385078597115172</c:v>
              </c:pt>
              <c:pt idx="2327">
                <c:v>19.393412680776873</c:v>
              </c:pt>
              <c:pt idx="2328">
                <c:v>19.401746764438574</c:v>
              </c:pt>
              <c:pt idx="2329">
                <c:v>19.410080848100275</c:v>
              </c:pt>
              <c:pt idx="2330">
                <c:v>19.418414931761973</c:v>
              </c:pt>
              <c:pt idx="2331">
                <c:v>19.426749015423677</c:v>
              </c:pt>
              <c:pt idx="2332">
                <c:v>19.435083099085375</c:v>
              </c:pt>
              <c:pt idx="2333">
                <c:v>19.443417182747073</c:v>
              </c:pt>
              <c:pt idx="2334">
                <c:v>19.451751266408777</c:v>
              </c:pt>
              <c:pt idx="2335">
                <c:v>19.460085350070475</c:v>
              </c:pt>
              <c:pt idx="2336">
                <c:v>19.468419433732176</c:v>
              </c:pt>
              <c:pt idx="2337">
                <c:v>19.476753517393878</c:v>
              </c:pt>
              <c:pt idx="2338">
                <c:v>19.485087601055575</c:v>
              </c:pt>
              <c:pt idx="2339">
                <c:v>19.49342168471728</c:v>
              </c:pt>
              <c:pt idx="2340">
                <c:v>19.501755768378978</c:v>
              </c:pt>
              <c:pt idx="2341">
                <c:v>19.510089852040679</c:v>
              </c:pt>
              <c:pt idx="2342">
                <c:v>19.51842393570238</c:v>
              </c:pt>
              <c:pt idx="2343">
                <c:v>19.526758019364081</c:v>
              </c:pt>
              <c:pt idx="2344">
                <c:v>19.535092103025779</c:v>
              </c:pt>
              <c:pt idx="2345">
                <c:v>19.54342618668748</c:v>
              </c:pt>
              <c:pt idx="2346">
                <c:v>19.551760270349181</c:v>
              </c:pt>
              <c:pt idx="2347">
                <c:v>19.560094354010879</c:v>
              </c:pt>
              <c:pt idx="2348">
                <c:v>19.568428437672583</c:v>
              </c:pt>
              <c:pt idx="2349">
                <c:v>19.576762521334281</c:v>
              </c:pt>
              <c:pt idx="2350">
                <c:v>19.585096604995986</c:v>
              </c:pt>
              <c:pt idx="2351">
                <c:v>19.593430688657683</c:v>
              </c:pt>
              <c:pt idx="2352">
                <c:v>19.601764772319381</c:v>
              </c:pt>
              <c:pt idx="2353">
                <c:v>19.610098855981086</c:v>
              </c:pt>
              <c:pt idx="2354">
                <c:v>19.618432939642783</c:v>
              </c:pt>
              <c:pt idx="2355">
                <c:v>19.626767023304485</c:v>
              </c:pt>
              <c:pt idx="2356">
                <c:v>19.635101106966186</c:v>
              </c:pt>
              <c:pt idx="2357">
                <c:v>19.643435190627887</c:v>
              </c:pt>
              <c:pt idx="2358">
                <c:v>19.651769274289585</c:v>
              </c:pt>
              <c:pt idx="2359">
                <c:v>19.660103357951286</c:v>
              </c:pt>
              <c:pt idx="2360">
                <c:v>19.668437441612987</c:v>
              </c:pt>
              <c:pt idx="2361">
                <c:v>19.676771525274685</c:v>
              </c:pt>
              <c:pt idx="2362">
                <c:v>19.685105608936389</c:v>
              </c:pt>
              <c:pt idx="2363">
                <c:v>19.693439692598087</c:v>
              </c:pt>
              <c:pt idx="2364">
                <c:v>19.701773776259788</c:v>
              </c:pt>
              <c:pt idx="2365">
                <c:v>19.710107859921489</c:v>
              </c:pt>
              <c:pt idx="2366">
                <c:v>19.718441943583187</c:v>
              </c:pt>
              <c:pt idx="2367">
                <c:v>19.726776027244892</c:v>
              </c:pt>
              <c:pt idx="2368">
                <c:v>19.735110110906589</c:v>
              </c:pt>
              <c:pt idx="2369">
                <c:v>19.743444194568291</c:v>
              </c:pt>
              <c:pt idx="2370">
                <c:v>19.751778278229992</c:v>
              </c:pt>
              <c:pt idx="2371">
                <c:v>19.760112361891689</c:v>
              </c:pt>
              <c:pt idx="2372">
                <c:v>19.768446445553391</c:v>
              </c:pt>
              <c:pt idx="2373">
                <c:v>19.776780529215092</c:v>
              </c:pt>
              <c:pt idx="2374">
                <c:v>19.785114612876793</c:v>
              </c:pt>
              <c:pt idx="2375">
                <c:v>19.793448696538494</c:v>
              </c:pt>
              <c:pt idx="2376">
                <c:v>19.801782780200195</c:v>
              </c:pt>
              <c:pt idx="2377">
                <c:v>19.810116863861893</c:v>
              </c:pt>
              <c:pt idx="2378">
                <c:v>19.818450947523594</c:v>
              </c:pt>
              <c:pt idx="2379">
                <c:v>19.826785031185295</c:v>
              </c:pt>
              <c:pt idx="2380">
                <c:v>19.835119114846993</c:v>
              </c:pt>
              <c:pt idx="2381">
                <c:v>19.843453198508698</c:v>
              </c:pt>
              <c:pt idx="2382">
                <c:v>19.851787282170395</c:v>
              </c:pt>
              <c:pt idx="2383">
                <c:v>19.860121365832093</c:v>
              </c:pt>
              <c:pt idx="2384">
                <c:v>19.868455449493798</c:v>
              </c:pt>
              <c:pt idx="2385">
                <c:v>19.876789533155495</c:v>
              </c:pt>
              <c:pt idx="2386">
                <c:v>19.8851236168172</c:v>
              </c:pt>
              <c:pt idx="2387">
                <c:v>19.893457700478898</c:v>
              </c:pt>
              <c:pt idx="2388">
                <c:v>19.901791784140599</c:v>
              </c:pt>
              <c:pt idx="2389">
                <c:v>19.9101258678023</c:v>
              </c:pt>
              <c:pt idx="2390">
                <c:v>19.918459951463998</c:v>
              </c:pt>
              <c:pt idx="2391">
                <c:v>19.926794035125699</c:v>
              </c:pt>
              <c:pt idx="2392">
                <c:v>19.9351281187874</c:v>
              </c:pt>
              <c:pt idx="2393">
                <c:v>19.943462202449101</c:v>
              </c:pt>
              <c:pt idx="2394">
                <c:v>19.951796286110799</c:v>
              </c:pt>
              <c:pt idx="2395">
                <c:v>19.960130369772504</c:v>
              </c:pt>
              <c:pt idx="2396">
                <c:v>19.968464453434201</c:v>
              </c:pt>
              <c:pt idx="2397">
                <c:v>19.976798537095899</c:v>
              </c:pt>
              <c:pt idx="2398">
                <c:v>19.985132620757604</c:v>
              </c:pt>
              <c:pt idx="2399">
                <c:v>19.993466704419301</c:v>
              </c:pt>
              <c:pt idx="2400">
                <c:v>20.001800788081006</c:v>
              </c:pt>
              <c:pt idx="2401">
                <c:v>20.010134871742704</c:v>
              </c:pt>
              <c:pt idx="2402">
                <c:v>20.018468955404405</c:v>
              </c:pt>
              <c:pt idx="2403">
                <c:v>20.026803039066106</c:v>
              </c:pt>
              <c:pt idx="2404">
                <c:v>20.035137122727804</c:v>
              </c:pt>
              <c:pt idx="2405">
                <c:v>20.043471206389505</c:v>
              </c:pt>
              <c:pt idx="2406">
                <c:v>20.051805290051206</c:v>
              </c:pt>
              <c:pt idx="2407">
                <c:v>20.060139373712907</c:v>
              </c:pt>
              <c:pt idx="2408">
                <c:v>20.068473457374605</c:v>
              </c:pt>
              <c:pt idx="2409">
                <c:v>20.076807541036306</c:v>
              </c:pt>
              <c:pt idx="2410">
                <c:v>20.085141624698007</c:v>
              </c:pt>
              <c:pt idx="2411">
                <c:v>20.093475708359708</c:v>
              </c:pt>
              <c:pt idx="2412">
                <c:v>20.10180979202141</c:v>
              </c:pt>
              <c:pt idx="2413">
                <c:v>20.110143875683107</c:v>
              </c:pt>
              <c:pt idx="2414">
                <c:v>20.118477959344812</c:v>
              </c:pt>
              <c:pt idx="2415">
                <c:v>20.12681204300651</c:v>
              </c:pt>
              <c:pt idx="2416">
                <c:v>20.135146126668207</c:v>
              </c:pt>
              <c:pt idx="2417">
                <c:v>20.143480210329912</c:v>
              </c:pt>
              <c:pt idx="2418">
                <c:v>20.15181429399161</c:v>
              </c:pt>
              <c:pt idx="2419">
                <c:v>20.160148377653311</c:v>
              </c:pt>
              <c:pt idx="2420">
                <c:v>20.168482461315012</c:v>
              </c:pt>
              <c:pt idx="2421">
                <c:v>20.176816544976713</c:v>
              </c:pt>
              <c:pt idx="2422">
                <c:v>20.185150628638414</c:v>
              </c:pt>
              <c:pt idx="2423">
                <c:v>20.193484712300112</c:v>
              </c:pt>
              <c:pt idx="2424">
                <c:v>20.201818795961813</c:v>
              </c:pt>
              <c:pt idx="2425">
                <c:v>20.210152879623514</c:v>
              </c:pt>
              <c:pt idx="2426">
                <c:v>20.218486963285216</c:v>
              </c:pt>
              <c:pt idx="2427">
                <c:v>20.226821046946913</c:v>
              </c:pt>
              <c:pt idx="2428">
                <c:v>20.235155130608614</c:v>
              </c:pt>
              <c:pt idx="2429">
                <c:v>20.243489214270316</c:v>
              </c:pt>
              <c:pt idx="2430">
                <c:v>20.251823297932013</c:v>
              </c:pt>
              <c:pt idx="2431">
                <c:v>20.260157381593718</c:v>
              </c:pt>
              <c:pt idx="2432">
                <c:v>20.268491465255416</c:v>
              </c:pt>
              <c:pt idx="2433">
                <c:v>20.27682554891712</c:v>
              </c:pt>
              <c:pt idx="2434">
                <c:v>20.285159632578818</c:v>
              </c:pt>
              <c:pt idx="2435">
                <c:v>20.293493716240516</c:v>
              </c:pt>
              <c:pt idx="2436">
                <c:v>20.30182779990222</c:v>
              </c:pt>
              <c:pt idx="2437">
                <c:v>20.310161883563918</c:v>
              </c:pt>
              <c:pt idx="2438">
                <c:v>20.318495967225619</c:v>
              </c:pt>
              <c:pt idx="2439">
                <c:v>20.32683005088732</c:v>
              </c:pt>
              <c:pt idx="2440">
                <c:v>20.335164134549021</c:v>
              </c:pt>
              <c:pt idx="2441">
                <c:v>20.343498218210719</c:v>
              </c:pt>
              <c:pt idx="2442">
                <c:v>20.35183230187242</c:v>
              </c:pt>
              <c:pt idx="2443">
                <c:v>20.360166385534122</c:v>
              </c:pt>
              <c:pt idx="2444">
                <c:v>20.368500469195819</c:v>
              </c:pt>
              <c:pt idx="2445">
                <c:v>20.376834552857524</c:v>
              </c:pt>
              <c:pt idx="2446">
                <c:v>20.385168636519222</c:v>
              </c:pt>
              <c:pt idx="2447">
                <c:v>20.393502720180926</c:v>
              </c:pt>
              <c:pt idx="2448">
                <c:v>20.401836803842624</c:v>
              </c:pt>
              <c:pt idx="2449">
                <c:v>20.410170887504322</c:v>
              </c:pt>
              <c:pt idx="2450">
                <c:v>20.418504971166026</c:v>
              </c:pt>
              <c:pt idx="2451">
                <c:v>20.426839054827724</c:v>
              </c:pt>
              <c:pt idx="2452">
                <c:v>20.435173138489425</c:v>
              </c:pt>
              <c:pt idx="2453">
                <c:v>20.443507222151126</c:v>
              </c:pt>
              <c:pt idx="2454">
                <c:v>20.451841305812824</c:v>
              </c:pt>
              <c:pt idx="2455">
                <c:v>20.460175389474525</c:v>
              </c:pt>
              <c:pt idx="2456">
                <c:v>20.468509473136226</c:v>
              </c:pt>
              <c:pt idx="2457">
                <c:v>20.476843556797927</c:v>
              </c:pt>
              <c:pt idx="2458">
                <c:v>20.485177640459629</c:v>
              </c:pt>
              <c:pt idx="2459">
                <c:v>20.49351172412133</c:v>
              </c:pt>
              <c:pt idx="2460">
                <c:v>20.501845807783027</c:v>
              </c:pt>
              <c:pt idx="2461">
                <c:v>20.510179891444729</c:v>
              </c:pt>
              <c:pt idx="2462">
                <c:v>20.51851397510643</c:v>
              </c:pt>
              <c:pt idx="2463">
                <c:v>20.526848058768127</c:v>
              </c:pt>
              <c:pt idx="2464">
                <c:v>20.535182142429832</c:v>
              </c:pt>
              <c:pt idx="2465">
                <c:v>20.54351622609153</c:v>
              </c:pt>
              <c:pt idx="2466">
                <c:v>20.551850309753231</c:v>
              </c:pt>
              <c:pt idx="2467">
                <c:v>20.560184393414932</c:v>
              </c:pt>
              <c:pt idx="2468">
                <c:v>20.56851847707663</c:v>
              </c:pt>
              <c:pt idx="2469">
                <c:v>20.576852560738335</c:v>
              </c:pt>
              <c:pt idx="2470">
                <c:v>20.585186644400032</c:v>
              </c:pt>
              <c:pt idx="2471">
                <c:v>20.593520728061733</c:v>
              </c:pt>
              <c:pt idx="2472">
                <c:v>20.601854811723435</c:v>
              </c:pt>
              <c:pt idx="2473">
                <c:v>20.610188895385136</c:v>
              </c:pt>
              <c:pt idx="2474">
                <c:v>20.618522979046833</c:v>
              </c:pt>
              <c:pt idx="2475">
                <c:v>20.626857062708535</c:v>
              </c:pt>
              <c:pt idx="2476">
                <c:v>20.635191146370236</c:v>
              </c:pt>
              <c:pt idx="2477">
                <c:v>20.643525230031933</c:v>
              </c:pt>
              <c:pt idx="2478">
                <c:v>20.651859313693638</c:v>
              </c:pt>
              <c:pt idx="2479">
                <c:v>20.660193397355336</c:v>
              </c:pt>
              <c:pt idx="2480">
                <c:v>20.668527481017033</c:v>
              </c:pt>
              <c:pt idx="2481">
                <c:v>20.676861564678738</c:v>
              </c:pt>
              <c:pt idx="2482">
                <c:v>20.685195648340436</c:v>
              </c:pt>
              <c:pt idx="2483">
                <c:v>20.693529732002141</c:v>
              </c:pt>
              <c:pt idx="2484">
                <c:v>20.701863815663838</c:v>
              </c:pt>
              <c:pt idx="2485">
                <c:v>20.710197899325539</c:v>
              </c:pt>
              <c:pt idx="2486">
                <c:v>20.718531982987241</c:v>
              </c:pt>
              <c:pt idx="2487">
                <c:v>20.726866066648938</c:v>
              </c:pt>
              <c:pt idx="2488">
                <c:v>20.735200150310639</c:v>
              </c:pt>
              <c:pt idx="2489">
                <c:v>20.743534233972341</c:v>
              </c:pt>
              <c:pt idx="2490">
                <c:v>20.751868317634042</c:v>
              </c:pt>
              <c:pt idx="2491">
                <c:v>20.760202401295739</c:v>
              </c:pt>
              <c:pt idx="2492">
                <c:v>20.768536484957444</c:v>
              </c:pt>
              <c:pt idx="2493">
                <c:v>20.776870568619142</c:v>
              </c:pt>
              <c:pt idx="2494">
                <c:v>20.785204652280843</c:v>
              </c:pt>
              <c:pt idx="2495">
                <c:v>20.793538735942544</c:v>
              </c:pt>
              <c:pt idx="2496">
                <c:v>20.801872819604242</c:v>
              </c:pt>
              <c:pt idx="2497">
                <c:v>20.810206903265946</c:v>
              </c:pt>
              <c:pt idx="2498">
                <c:v>20.818540986927644</c:v>
              </c:pt>
              <c:pt idx="2499">
                <c:v>20.826875070589342</c:v>
              </c:pt>
              <c:pt idx="2500">
                <c:v>20.835209154251046</c:v>
              </c:pt>
              <c:pt idx="2501">
                <c:v>20.843543237912744</c:v>
              </c:pt>
              <c:pt idx="2502">
                <c:v>20.851877321574445</c:v>
              </c:pt>
              <c:pt idx="2503">
                <c:v>20.860211405236146</c:v>
              </c:pt>
              <c:pt idx="2504">
                <c:v>20.868545488897848</c:v>
              </c:pt>
              <c:pt idx="2505">
                <c:v>20.876879572559549</c:v>
              </c:pt>
              <c:pt idx="2506">
                <c:v>20.885213656221246</c:v>
              </c:pt>
              <c:pt idx="2507">
                <c:v>20.893547739882948</c:v>
              </c:pt>
              <c:pt idx="2508">
                <c:v>20.901881823544649</c:v>
              </c:pt>
              <c:pt idx="2509">
                <c:v>20.91021590720635</c:v>
              </c:pt>
              <c:pt idx="2510">
                <c:v>20.918549990868048</c:v>
              </c:pt>
              <c:pt idx="2511">
                <c:v>20.926884074529752</c:v>
              </c:pt>
              <c:pt idx="2512">
                <c:v>20.93521815819145</c:v>
              </c:pt>
              <c:pt idx="2513">
                <c:v>20.943552241853148</c:v>
              </c:pt>
              <c:pt idx="2514">
                <c:v>20.951886325514852</c:v>
              </c:pt>
              <c:pt idx="2515">
                <c:v>20.96022040917655</c:v>
              </c:pt>
              <c:pt idx="2516">
                <c:v>20.968554492838255</c:v>
              </c:pt>
              <c:pt idx="2517">
                <c:v>20.976888576499952</c:v>
              </c:pt>
              <c:pt idx="2518">
                <c:v>20.985222660161654</c:v>
              </c:pt>
              <c:pt idx="2519">
                <c:v>20.993556743823355</c:v>
              </c:pt>
              <c:pt idx="2520">
                <c:v>21.001890827485052</c:v>
              </c:pt>
              <c:pt idx="2521">
                <c:v>21.010224911146754</c:v>
              </c:pt>
              <c:pt idx="2522">
                <c:v>21.018558994808455</c:v>
              </c:pt>
              <c:pt idx="2523">
                <c:v>21.026893078470156</c:v>
              </c:pt>
              <c:pt idx="2524">
                <c:v>21.035227162131854</c:v>
              </c:pt>
              <c:pt idx="2525">
                <c:v>21.043561245793555</c:v>
              </c:pt>
              <c:pt idx="2526">
                <c:v>21.051895329455256</c:v>
              </c:pt>
              <c:pt idx="2527">
                <c:v>21.060229413116954</c:v>
              </c:pt>
              <c:pt idx="2528">
                <c:v>21.068563496778658</c:v>
              </c:pt>
              <c:pt idx="2529">
                <c:v>21.076897580440356</c:v>
              </c:pt>
              <c:pt idx="2530">
                <c:v>21.085231664102061</c:v>
              </c:pt>
              <c:pt idx="2531">
                <c:v>21.093565747763758</c:v>
              </c:pt>
              <c:pt idx="2532">
                <c:v>21.101899831425456</c:v>
              </c:pt>
              <c:pt idx="2533">
                <c:v>21.110233915087161</c:v>
              </c:pt>
              <c:pt idx="2534">
                <c:v>21.118567998748858</c:v>
              </c:pt>
              <c:pt idx="2535">
                <c:v>21.12690208241056</c:v>
              </c:pt>
              <c:pt idx="2536">
                <c:v>21.135236166072261</c:v>
              </c:pt>
              <c:pt idx="2537">
                <c:v>21.143570249733962</c:v>
              </c:pt>
              <c:pt idx="2538">
                <c:v>21.15190433339566</c:v>
              </c:pt>
              <c:pt idx="2539">
                <c:v>21.160238417057361</c:v>
              </c:pt>
              <c:pt idx="2540">
                <c:v>21.168572500719062</c:v>
              </c:pt>
              <c:pt idx="2541">
                <c:v>21.176906584380763</c:v>
              </c:pt>
              <c:pt idx="2542">
                <c:v>21.185240668042464</c:v>
              </c:pt>
              <c:pt idx="2543">
                <c:v>21.193574751704162</c:v>
              </c:pt>
              <c:pt idx="2544">
                <c:v>21.201908835365863</c:v>
              </c:pt>
              <c:pt idx="2545">
                <c:v>21.210242919027564</c:v>
              </c:pt>
              <c:pt idx="2546">
                <c:v>21.218577002689262</c:v>
              </c:pt>
              <c:pt idx="2547">
                <c:v>21.226911086350967</c:v>
              </c:pt>
              <c:pt idx="2548">
                <c:v>21.235245170012664</c:v>
              </c:pt>
              <c:pt idx="2549">
                <c:v>21.243579253674366</c:v>
              </c:pt>
              <c:pt idx="2550">
                <c:v>21.251913337336067</c:v>
              </c:pt>
              <c:pt idx="2551">
                <c:v>21.260247420997764</c:v>
              </c:pt>
              <c:pt idx="2552">
                <c:v>21.268581504659469</c:v>
              </c:pt>
              <c:pt idx="2553">
                <c:v>21.276915588321167</c:v>
              </c:pt>
              <c:pt idx="2554">
                <c:v>21.285249671982868</c:v>
              </c:pt>
              <c:pt idx="2555">
                <c:v>21.293583755644569</c:v>
              </c:pt>
              <c:pt idx="2556">
                <c:v>21.30191783930627</c:v>
              </c:pt>
              <c:pt idx="2557">
                <c:v>21.310251922967968</c:v>
              </c:pt>
              <c:pt idx="2558">
                <c:v>21.318586006629669</c:v>
              </c:pt>
              <c:pt idx="2559">
                <c:v>21.32692009029137</c:v>
              </c:pt>
              <c:pt idx="2560">
                <c:v>21.335254173953068</c:v>
              </c:pt>
              <c:pt idx="2561">
                <c:v>21.343588257614773</c:v>
              </c:pt>
              <c:pt idx="2562">
                <c:v>21.35192234127647</c:v>
              </c:pt>
              <c:pt idx="2563">
                <c:v>21.360256424938175</c:v>
              </c:pt>
              <c:pt idx="2564">
                <c:v>21.368590508599873</c:v>
              </c:pt>
              <c:pt idx="2565">
                <c:v>21.37692459226157</c:v>
              </c:pt>
              <c:pt idx="2566">
                <c:v>21.385258675923275</c:v>
              </c:pt>
              <c:pt idx="2567">
                <c:v>21.393592759584973</c:v>
              </c:pt>
              <c:pt idx="2568">
                <c:v>21.401926843246674</c:v>
              </c:pt>
              <c:pt idx="2569">
                <c:v>21.410260926908375</c:v>
              </c:pt>
              <c:pt idx="2570">
                <c:v>21.418595010570073</c:v>
              </c:pt>
              <c:pt idx="2571">
                <c:v>21.426929094231774</c:v>
              </c:pt>
              <c:pt idx="2572">
                <c:v>21.435263177893475</c:v>
              </c:pt>
              <c:pt idx="2573">
                <c:v>21.443597261555176</c:v>
              </c:pt>
              <c:pt idx="2574">
                <c:v>21.451931345216874</c:v>
              </c:pt>
              <c:pt idx="2575">
                <c:v>21.460265428878579</c:v>
              </c:pt>
              <c:pt idx="2576">
                <c:v>21.468599512540276</c:v>
              </c:pt>
              <c:pt idx="2577">
                <c:v>21.476933596201977</c:v>
              </c:pt>
              <c:pt idx="2578">
                <c:v>21.485267679863679</c:v>
              </c:pt>
              <c:pt idx="2579">
                <c:v>21.493601763525376</c:v>
              </c:pt>
              <c:pt idx="2580">
                <c:v>21.501935847187081</c:v>
              </c:pt>
              <c:pt idx="2581">
                <c:v>21.510269930848779</c:v>
              </c:pt>
              <c:pt idx="2582">
                <c:v>21.51860401451048</c:v>
              </c:pt>
              <c:pt idx="2583">
                <c:v>21.526938098172181</c:v>
              </c:pt>
              <c:pt idx="2584">
                <c:v>21.535272181833879</c:v>
              </c:pt>
              <c:pt idx="2585">
                <c:v>21.54360626549558</c:v>
              </c:pt>
              <c:pt idx="2586">
                <c:v>21.551940349157281</c:v>
              </c:pt>
              <c:pt idx="2587">
                <c:v>21.560274432818982</c:v>
              </c:pt>
              <c:pt idx="2588">
                <c:v>21.568608516480683</c:v>
              </c:pt>
              <c:pt idx="2589">
                <c:v>21.576942600142381</c:v>
              </c:pt>
              <c:pt idx="2590">
                <c:v>21.585276683804082</c:v>
              </c:pt>
              <c:pt idx="2591">
                <c:v>21.593610767465783</c:v>
              </c:pt>
              <c:pt idx="2592">
                <c:v>21.601944851127485</c:v>
              </c:pt>
              <c:pt idx="2593">
                <c:v>21.610278934789182</c:v>
              </c:pt>
              <c:pt idx="2594">
                <c:v>21.618613018450887</c:v>
              </c:pt>
              <c:pt idx="2595">
                <c:v>21.626947102112585</c:v>
              </c:pt>
              <c:pt idx="2596">
                <c:v>21.635281185774282</c:v>
              </c:pt>
              <c:pt idx="2597">
                <c:v>21.643615269435987</c:v>
              </c:pt>
              <c:pt idx="2598">
                <c:v>21.651949353097685</c:v>
              </c:pt>
              <c:pt idx="2599">
                <c:v>21.660283436759389</c:v>
              </c:pt>
              <c:pt idx="2600">
                <c:v>21.668617520421087</c:v>
              </c:pt>
              <c:pt idx="2601">
                <c:v>21.676951604082788</c:v>
              </c:pt>
              <c:pt idx="2602">
                <c:v>21.685285687744489</c:v>
              </c:pt>
              <c:pt idx="2603">
                <c:v>21.693619771406187</c:v>
              </c:pt>
              <c:pt idx="2604">
                <c:v>21.701953855067888</c:v>
              </c:pt>
              <c:pt idx="2605">
                <c:v>21.710287938729589</c:v>
              </c:pt>
              <c:pt idx="2606">
                <c:v>21.71862202239129</c:v>
              </c:pt>
              <c:pt idx="2607">
                <c:v>21.726956106052988</c:v>
              </c:pt>
              <c:pt idx="2608">
                <c:v>21.735290189714693</c:v>
              </c:pt>
              <c:pt idx="2609">
                <c:v>21.74362427337639</c:v>
              </c:pt>
              <c:pt idx="2610">
                <c:v>21.751958357038088</c:v>
              </c:pt>
              <c:pt idx="2611">
                <c:v>21.760292440699793</c:v>
              </c:pt>
              <c:pt idx="2612">
                <c:v>21.76862652436149</c:v>
              </c:pt>
              <c:pt idx="2613">
                <c:v>21.776960608023195</c:v>
              </c:pt>
              <c:pt idx="2614">
                <c:v>21.785294691684893</c:v>
              </c:pt>
              <c:pt idx="2615">
                <c:v>21.79362877534659</c:v>
              </c:pt>
              <c:pt idx="2616">
                <c:v>21.801962859008295</c:v>
              </c:pt>
              <c:pt idx="2617">
                <c:v>21.810296942669993</c:v>
              </c:pt>
              <c:pt idx="2618">
                <c:v>21.818631026331694</c:v>
              </c:pt>
              <c:pt idx="2619">
                <c:v>21.826965109993395</c:v>
              </c:pt>
              <c:pt idx="2620">
                <c:v>21.835299193655096</c:v>
              </c:pt>
              <c:pt idx="2621">
                <c:v>21.843633277316794</c:v>
              </c:pt>
              <c:pt idx="2622">
                <c:v>21.851967360978495</c:v>
              </c:pt>
              <c:pt idx="2623">
                <c:v>21.860301444640196</c:v>
              </c:pt>
              <c:pt idx="2624">
                <c:v>21.868635528301898</c:v>
              </c:pt>
              <c:pt idx="2625">
                <c:v>21.876969611963599</c:v>
              </c:pt>
              <c:pt idx="2626">
                <c:v>21.885303695625296</c:v>
              </c:pt>
              <c:pt idx="2627">
                <c:v>21.893637779287001</c:v>
              </c:pt>
              <c:pt idx="2628">
                <c:v>21.901971862948699</c:v>
              </c:pt>
              <c:pt idx="2629">
                <c:v>21.910305946610396</c:v>
              </c:pt>
              <c:pt idx="2630">
                <c:v>21.918640030272101</c:v>
              </c:pt>
              <c:pt idx="2631">
                <c:v>21.926974113933799</c:v>
              </c:pt>
              <c:pt idx="2632">
                <c:v>21.9353081975955</c:v>
              </c:pt>
              <c:pt idx="2633">
                <c:v>21.943642281257201</c:v>
              </c:pt>
              <c:pt idx="2634">
                <c:v>21.951976364918902</c:v>
              </c:pt>
              <c:pt idx="2635">
                <c:v>21.960310448580604</c:v>
              </c:pt>
              <c:pt idx="2636">
                <c:v>21.968644532242301</c:v>
              </c:pt>
              <c:pt idx="2637">
                <c:v>21.976978615904002</c:v>
              </c:pt>
              <c:pt idx="2638">
                <c:v>21.985312699565704</c:v>
              </c:pt>
              <c:pt idx="2639">
                <c:v>21.993646783227405</c:v>
              </c:pt>
              <c:pt idx="2640">
                <c:v>22.001980866889102</c:v>
              </c:pt>
              <c:pt idx="2641">
                <c:v>22.010314950550804</c:v>
              </c:pt>
              <c:pt idx="2642">
                <c:v>22.018649034212505</c:v>
              </c:pt>
              <c:pt idx="2643">
                <c:v>22.026983117874202</c:v>
              </c:pt>
              <c:pt idx="2644">
                <c:v>22.035317201535907</c:v>
              </c:pt>
              <c:pt idx="2645">
                <c:v>22.043651285197605</c:v>
              </c:pt>
              <c:pt idx="2646">
                <c:v>22.051985368859309</c:v>
              </c:pt>
              <c:pt idx="2647">
                <c:v>22.060319452521007</c:v>
              </c:pt>
              <c:pt idx="2648">
                <c:v>22.068653536182705</c:v>
              </c:pt>
              <c:pt idx="2649">
                <c:v>22.076987619844409</c:v>
              </c:pt>
              <c:pt idx="2650">
                <c:v>22.085321703506107</c:v>
              </c:pt>
              <c:pt idx="2651">
                <c:v>22.093655787167808</c:v>
              </c:pt>
              <c:pt idx="2652">
                <c:v>22.101989870829509</c:v>
              </c:pt>
              <c:pt idx="2653">
                <c:v>22.110323954491211</c:v>
              </c:pt>
              <c:pt idx="2654">
                <c:v>22.118658038152908</c:v>
              </c:pt>
              <c:pt idx="2655">
                <c:v>22.12699212181461</c:v>
              </c:pt>
              <c:pt idx="2656">
                <c:v>22.135326205476311</c:v>
              </c:pt>
              <c:pt idx="2657">
                <c:v>22.143660289138008</c:v>
              </c:pt>
              <c:pt idx="2658">
                <c:v>22.151994372799713</c:v>
              </c:pt>
              <c:pt idx="2659">
                <c:v>22.160328456461411</c:v>
              </c:pt>
              <c:pt idx="2660">
                <c:v>22.168662540123112</c:v>
              </c:pt>
              <c:pt idx="2661">
                <c:v>22.176996623784813</c:v>
              </c:pt>
              <c:pt idx="2662">
                <c:v>22.185330707446511</c:v>
              </c:pt>
              <c:pt idx="2663">
                <c:v>22.193664791108215</c:v>
              </c:pt>
              <c:pt idx="2664">
                <c:v>22.201998874769913</c:v>
              </c:pt>
              <c:pt idx="2665">
                <c:v>22.210332958431614</c:v>
              </c:pt>
              <c:pt idx="2666">
                <c:v>22.218667042093315</c:v>
              </c:pt>
              <c:pt idx="2667">
                <c:v>22.227001125755013</c:v>
              </c:pt>
              <c:pt idx="2668">
                <c:v>22.235335209416714</c:v>
              </c:pt>
              <c:pt idx="2669">
                <c:v>22.243669293078415</c:v>
              </c:pt>
              <c:pt idx="2670">
                <c:v>22.252003376740117</c:v>
              </c:pt>
              <c:pt idx="2671">
                <c:v>22.260337460401818</c:v>
              </c:pt>
              <c:pt idx="2672">
                <c:v>22.268671544063519</c:v>
              </c:pt>
              <c:pt idx="2673">
                <c:v>22.277005627725217</c:v>
              </c:pt>
              <c:pt idx="2674">
                <c:v>22.285339711386918</c:v>
              </c:pt>
              <c:pt idx="2675">
                <c:v>22.293673795048619</c:v>
              </c:pt>
              <c:pt idx="2676">
                <c:v>22.302007878710317</c:v>
              </c:pt>
              <c:pt idx="2677">
                <c:v>22.310341962372021</c:v>
              </c:pt>
              <c:pt idx="2678">
                <c:v>22.318676046033719</c:v>
              </c:pt>
              <c:pt idx="2679">
                <c:v>22.32701012969542</c:v>
              </c:pt>
              <c:pt idx="2680">
                <c:v>22.335344213357121</c:v>
              </c:pt>
              <c:pt idx="2681">
                <c:v>22.343678297018819</c:v>
              </c:pt>
              <c:pt idx="2682">
                <c:v>22.352012380680524</c:v>
              </c:pt>
              <c:pt idx="2683">
                <c:v>22.360346464342221</c:v>
              </c:pt>
              <c:pt idx="2684">
                <c:v>22.368680548003923</c:v>
              </c:pt>
              <c:pt idx="2685">
                <c:v>22.377014631665624</c:v>
              </c:pt>
              <c:pt idx="2686">
                <c:v>22.385348715327321</c:v>
              </c:pt>
              <c:pt idx="2687">
                <c:v>22.393682798989023</c:v>
              </c:pt>
              <c:pt idx="2688">
                <c:v>22.402016882650724</c:v>
              </c:pt>
              <c:pt idx="2689">
                <c:v>22.410350966312425</c:v>
              </c:pt>
              <c:pt idx="2690">
                <c:v>22.418685049974123</c:v>
              </c:pt>
              <c:pt idx="2691">
                <c:v>22.427019133635827</c:v>
              </c:pt>
              <c:pt idx="2692">
                <c:v>22.435353217297525</c:v>
              </c:pt>
              <c:pt idx="2693">
                <c:v>22.443687300959223</c:v>
              </c:pt>
              <c:pt idx="2694">
                <c:v>22.452021384620927</c:v>
              </c:pt>
              <c:pt idx="2695">
                <c:v>22.460355468282625</c:v>
              </c:pt>
              <c:pt idx="2696">
                <c:v>22.46868955194433</c:v>
              </c:pt>
              <c:pt idx="2697">
                <c:v>22.477023635606027</c:v>
              </c:pt>
              <c:pt idx="2698">
                <c:v>22.485357719267729</c:v>
              </c:pt>
              <c:pt idx="2699">
                <c:v>22.49369180292943</c:v>
              </c:pt>
              <c:pt idx="2700">
                <c:v>22.502025886591127</c:v>
              </c:pt>
              <c:pt idx="2701">
                <c:v>22.510359970252829</c:v>
              </c:pt>
              <c:pt idx="2702">
                <c:v>22.51869405391453</c:v>
              </c:pt>
              <c:pt idx="2703">
                <c:v>22.527028137576231</c:v>
              </c:pt>
              <c:pt idx="2704">
                <c:v>22.535362221237929</c:v>
              </c:pt>
              <c:pt idx="2705">
                <c:v>22.54369630489963</c:v>
              </c:pt>
              <c:pt idx="2706">
                <c:v>22.552030388561331</c:v>
              </c:pt>
              <c:pt idx="2707">
                <c:v>22.560364472223032</c:v>
              </c:pt>
              <c:pt idx="2708">
                <c:v>22.568698555884733</c:v>
              </c:pt>
              <c:pt idx="2709">
                <c:v>22.577032639546431</c:v>
              </c:pt>
              <c:pt idx="2710">
                <c:v>22.585366723208136</c:v>
              </c:pt>
              <c:pt idx="2711">
                <c:v>22.593700806869833</c:v>
              </c:pt>
              <c:pt idx="2712">
                <c:v>22.602034890531531</c:v>
              </c:pt>
              <c:pt idx="2713">
                <c:v>22.610368974193236</c:v>
              </c:pt>
              <c:pt idx="2714">
                <c:v>22.618703057854933</c:v>
              </c:pt>
              <c:pt idx="2715">
                <c:v>22.627037141516634</c:v>
              </c:pt>
              <c:pt idx="2716">
                <c:v>22.635371225178336</c:v>
              </c:pt>
              <c:pt idx="2717">
                <c:v>22.643705308840037</c:v>
              </c:pt>
              <c:pt idx="2718">
                <c:v>22.652039392501738</c:v>
              </c:pt>
              <c:pt idx="2719">
                <c:v>22.660373476163436</c:v>
              </c:pt>
              <c:pt idx="2720">
                <c:v>22.668707559825137</c:v>
              </c:pt>
              <c:pt idx="2721">
                <c:v>22.677041643486838</c:v>
              </c:pt>
              <c:pt idx="2722">
                <c:v>22.685375727148539</c:v>
              </c:pt>
              <c:pt idx="2723">
                <c:v>22.693709810810237</c:v>
              </c:pt>
              <c:pt idx="2724">
                <c:v>22.702043894471942</c:v>
              </c:pt>
              <c:pt idx="2725">
                <c:v>22.710377978133639</c:v>
              </c:pt>
              <c:pt idx="2726">
                <c:v>22.718712061795337</c:v>
              </c:pt>
              <c:pt idx="2727">
                <c:v>22.727046145457042</c:v>
              </c:pt>
              <c:pt idx="2728">
                <c:v>22.735380229118739</c:v>
              </c:pt>
              <c:pt idx="2729">
                <c:v>22.743714312780444</c:v>
              </c:pt>
              <c:pt idx="2730">
                <c:v>22.752048396442142</c:v>
              </c:pt>
              <c:pt idx="2731">
                <c:v>22.760382480103839</c:v>
              </c:pt>
              <c:pt idx="2732">
                <c:v>22.768716563765544</c:v>
              </c:pt>
              <c:pt idx="2733">
                <c:v>22.777050647427242</c:v>
              </c:pt>
              <c:pt idx="2734">
                <c:v>22.785384731088943</c:v>
              </c:pt>
              <c:pt idx="2735">
                <c:v>22.793718814750644</c:v>
              </c:pt>
              <c:pt idx="2736">
                <c:v>22.802052898412345</c:v>
              </c:pt>
              <c:pt idx="2737">
                <c:v>22.810386982074043</c:v>
              </c:pt>
              <c:pt idx="2738">
                <c:v>22.818721065735744</c:v>
              </c:pt>
              <c:pt idx="2739">
                <c:v>22.827055149397445</c:v>
              </c:pt>
              <c:pt idx="2740">
                <c:v>22.835389233059143</c:v>
              </c:pt>
              <c:pt idx="2741">
                <c:v>22.843723316720848</c:v>
              </c:pt>
              <c:pt idx="2742">
                <c:v>22.852057400382545</c:v>
              </c:pt>
              <c:pt idx="2743">
                <c:v>22.86039148404425</c:v>
              </c:pt>
              <c:pt idx="2744">
                <c:v>22.868725567705948</c:v>
              </c:pt>
              <c:pt idx="2745">
                <c:v>22.877059651367645</c:v>
              </c:pt>
              <c:pt idx="2746">
                <c:v>22.88539373502935</c:v>
              </c:pt>
              <c:pt idx="2747">
                <c:v>22.893727818691048</c:v>
              </c:pt>
              <c:pt idx="2748">
                <c:v>22.902061902352749</c:v>
              </c:pt>
              <c:pt idx="2749">
                <c:v>22.91039598601445</c:v>
              </c:pt>
              <c:pt idx="2750">
                <c:v>22.918730069676148</c:v>
              </c:pt>
              <c:pt idx="2751">
                <c:v>22.927064153337849</c:v>
              </c:pt>
              <c:pt idx="2752">
                <c:v>22.93539823699955</c:v>
              </c:pt>
              <c:pt idx="2753">
                <c:v>22.943732320661251</c:v>
              </c:pt>
              <c:pt idx="2754">
                <c:v>22.952066404322952</c:v>
              </c:pt>
              <c:pt idx="2755">
                <c:v>22.960400487984653</c:v>
              </c:pt>
              <c:pt idx="2756">
                <c:v>22.968734571646351</c:v>
              </c:pt>
              <c:pt idx="2757">
                <c:v>22.977068655308052</c:v>
              </c:pt>
              <c:pt idx="2758">
                <c:v>22.985402738969753</c:v>
              </c:pt>
              <c:pt idx="2759">
                <c:v>22.993736822631451</c:v>
              </c:pt>
              <c:pt idx="2760">
                <c:v>23.002070906293156</c:v>
              </c:pt>
              <c:pt idx="2761">
                <c:v>23.010404989954854</c:v>
              </c:pt>
              <c:pt idx="2762">
                <c:v>23.018739073616555</c:v>
              </c:pt>
              <c:pt idx="2763">
                <c:v>23.027073157278256</c:v>
              </c:pt>
              <c:pt idx="2764">
                <c:v>23.035407240939954</c:v>
              </c:pt>
              <c:pt idx="2765">
                <c:v>23.043741324601658</c:v>
              </c:pt>
              <c:pt idx="2766">
                <c:v>23.052075408263356</c:v>
              </c:pt>
              <c:pt idx="2767">
                <c:v>23.060409491925057</c:v>
              </c:pt>
              <c:pt idx="2768">
                <c:v>23.068743575586758</c:v>
              </c:pt>
              <c:pt idx="2769">
                <c:v>23.077077659248459</c:v>
              </c:pt>
              <c:pt idx="2770">
                <c:v>23.085411742910157</c:v>
              </c:pt>
              <c:pt idx="2771">
                <c:v>23.093745826571858</c:v>
              </c:pt>
              <c:pt idx="2772">
                <c:v>23.102079910233559</c:v>
              </c:pt>
              <c:pt idx="2773">
                <c:v>23.110413993895257</c:v>
              </c:pt>
              <c:pt idx="2774">
                <c:v>23.118748077556962</c:v>
              </c:pt>
              <c:pt idx="2775">
                <c:v>23.127082161218659</c:v>
              </c:pt>
              <c:pt idx="2776">
                <c:v>23.135416244880357</c:v>
              </c:pt>
              <c:pt idx="2777">
                <c:v>23.143750328542062</c:v>
              </c:pt>
              <c:pt idx="2778">
                <c:v>23.152084412203759</c:v>
              </c:pt>
              <c:pt idx="2779">
                <c:v>23.160418495865464</c:v>
              </c:pt>
              <c:pt idx="2780">
                <c:v>23.168752579527162</c:v>
              </c:pt>
              <c:pt idx="2781">
                <c:v>23.177086663188863</c:v>
              </c:pt>
              <c:pt idx="2782">
                <c:v>23.185420746850564</c:v>
              </c:pt>
              <c:pt idx="2783">
                <c:v>23.193754830512262</c:v>
              </c:pt>
              <c:pt idx="2784">
                <c:v>23.202088914173963</c:v>
              </c:pt>
              <c:pt idx="2785">
                <c:v>23.210422997835664</c:v>
              </c:pt>
              <c:pt idx="2786">
                <c:v>23.218757081497365</c:v>
              </c:pt>
              <c:pt idx="2787">
                <c:v>23.227091165159063</c:v>
              </c:pt>
              <c:pt idx="2788">
                <c:v>23.235425248820768</c:v>
              </c:pt>
              <c:pt idx="2789">
                <c:v>23.243759332482465</c:v>
              </c:pt>
              <c:pt idx="2790">
                <c:v>23.252093416144167</c:v>
              </c:pt>
              <c:pt idx="2791">
                <c:v>23.260427499805868</c:v>
              </c:pt>
              <c:pt idx="2792">
                <c:v>23.268761583467565</c:v>
              </c:pt>
              <c:pt idx="2793">
                <c:v>23.27709566712927</c:v>
              </c:pt>
              <c:pt idx="2794">
                <c:v>23.285429750790968</c:v>
              </c:pt>
              <c:pt idx="2795">
                <c:v>23.293763834452669</c:v>
              </c:pt>
              <c:pt idx="2796">
                <c:v>23.30209791811437</c:v>
              </c:pt>
              <c:pt idx="2797">
                <c:v>23.310432001776068</c:v>
              </c:pt>
              <c:pt idx="2798">
                <c:v>23.318766085437769</c:v>
              </c:pt>
              <c:pt idx="2799">
                <c:v>23.32710016909947</c:v>
              </c:pt>
              <c:pt idx="2800">
                <c:v>23.335434252761171</c:v>
              </c:pt>
              <c:pt idx="2801">
                <c:v>23.343768336422873</c:v>
              </c:pt>
              <c:pt idx="2802">
                <c:v>23.35210242008457</c:v>
              </c:pt>
              <c:pt idx="2803">
                <c:v>23.360436503746271</c:v>
              </c:pt>
              <c:pt idx="2804">
                <c:v>23.368770587407973</c:v>
              </c:pt>
              <c:pt idx="2805">
                <c:v>23.377104671069674</c:v>
              </c:pt>
              <c:pt idx="2806">
                <c:v>23.385438754731371</c:v>
              </c:pt>
              <c:pt idx="2807">
                <c:v>23.393772838393076</c:v>
              </c:pt>
              <c:pt idx="2808">
                <c:v>23.402106922054774</c:v>
              </c:pt>
              <c:pt idx="2809">
                <c:v>23.410441005716471</c:v>
              </c:pt>
              <c:pt idx="2810">
                <c:v>23.418775089378176</c:v>
              </c:pt>
              <c:pt idx="2811">
                <c:v>23.427109173039874</c:v>
              </c:pt>
              <c:pt idx="2812">
                <c:v>23.435443256701578</c:v>
              </c:pt>
              <c:pt idx="2813">
                <c:v>23.443777340363276</c:v>
              </c:pt>
              <c:pt idx="2814">
                <c:v>23.452111424024977</c:v>
              </c:pt>
              <c:pt idx="2815">
                <c:v>23.460445507686678</c:v>
              </c:pt>
              <c:pt idx="2816">
                <c:v>23.468779591348376</c:v>
              </c:pt>
              <c:pt idx="2817">
                <c:v>23.477113675010077</c:v>
              </c:pt>
              <c:pt idx="2818">
                <c:v>23.485447758671778</c:v>
              </c:pt>
              <c:pt idx="2819">
                <c:v>23.49378184233348</c:v>
              </c:pt>
              <c:pt idx="2820">
                <c:v>23.502115925995177</c:v>
              </c:pt>
              <c:pt idx="2821">
                <c:v>23.510450009656878</c:v>
              </c:pt>
              <c:pt idx="2822">
                <c:v>23.51878409331858</c:v>
              </c:pt>
              <c:pt idx="2823">
                <c:v>23.527118176980277</c:v>
              </c:pt>
              <c:pt idx="2824">
                <c:v>23.535452260641982</c:v>
              </c:pt>
              <c:pt idx="2825">
                <c:v>23.54378634430368</c:v>
              </c:pt>
              <c:pt idx="2826">
                <c:v>23.552120427965384</c:v>
              </c:pt>
              <c:pt idx="2827">
                <c:v>23.560454511627082</c:v>
              </c:pt>
              <c:pt idx="2828">
                <c:v>23.56878859528878</c:v>
              </c:pt>
              <c:pt idx="2829">
                <c:v>23.577122678950484</c:v>
              </c:pt>
              <c:pt idx="2830">
                <c:v>23.585456762612182</c:v>
              </c:pt>
              <c:pt idx="2831">
                <c:v>23.593790846273883</c:v>
              </c:pt>
              <c:pt idx="2832">
                <c:v>23.602124929935584</c:v>
              </c:pt>
              <c:pt idx="2833">
                <c:v>23.610459013597286</c:v>
              </c:pt>
              <c:pt idx="2834">
                <c:v>23.618793097258983</c:v>
              </c:pt>
              <c:pt idx="2835">
                <c:v>23.627127180920684</c:v>
              </c:pt>
              <c:pt idx="2836">
                <c:v>23.635461264582386</c:v>
              </c:pt>
              <c:pt idx="2837">
                <c:v>23.643795348244087</c:v>
              </c:pt>
              <c:pt idx="2838">
                <c:v>23.652129431905788</c:v>
              </c:pt>
              <c:pt idx="2839">
                <c:v>23.660463515567486</c:v>
              </c:pt>
              <c:pt idx="2840">
                <c:v>23.66879759922919</c:v>
              </c:pt>
              <c:pt idx="2841">
                <c:v>23.677131682890888</c:v>
              </c:pt>
              <c:pt idx="2842">
                <c:v>23.685465766552586</c:v>
              </c:pt>
              <c:pt idx="2843">
                <c:v>23.69379985021429</c:v>
              </c:pt>
              <c:pt idx="2844">
                <c:v>23.702133933875988</c:v>
              </c:pt>
              <c:pt idx="2845">
                <c:v>23.710468017537689</c:v>
              </c:pt>
              <c:pt idx="2846">
                <c:v>23.71880210119939</c:v>
              </c:pt>
              <c:pt idx="2847">
                <c:v>23.727136184861088</c:v>
              </c:pt>
              <c:pt idx="2848">
                <c:v>23.735470268522793</c:v>
              </c:pt>
              <c:pt idx="2849">
                <c:v>23.74380435218449</c:v>
              </c:pt>
              <c:pt idx="2850">
                <c:v>23.752138435846192</c:v>
              </c:pt>
              <c:pt idx="2851">
                <c:v>23.760472519507893</c:v>
              </c:pt>
              <c:pt idx="2852">
                <c:v>23.768806603169594</c:v>
              </c:pt>
              <c:pt idx="2853">
                <c:v>23.777140686831292</c:v>
              </c:pt>
              <c:pt idx="2854">
                <c:v>23.785474770492993</c:v>
              </c:pt>
              <c:pt idx="2855">
                <c:v>23.793808854154694</c:v>
              </c:pt>
              <c:pt idx="2856">
                <c:v>23.802142937816392</c:v>
              </c:pt>
              <c:pt idx="2857">
                <c:v>23.810477021478096</c:v>
              </c:pt>
              <c:pt idx="2858">
                <c:v>23.818811105139794</c:v>
              </c:pt>
              <c:pt idx="2859">
                <c:v>23.827145188801499</c:v>
              </c:pt>
              <c:pt idx="2860">
                <c:v>23.835479272463196</c:v>
              </c:pt>
              <c:pt idx="2861">
                <c:v>23.843813356124894</c:v>
              </c:pt>
              <c:pt idx="2862">
                <c:v>23.852147439786599</c:v>
              </c:pt>
              <c:pt idx="2863">
                <c:v>23.860481523448296</c:v>
              </c:pt>
              <c:pt idx="2864">
                <c:v>23.868815607109998</c:v>
              </c:pt>
              <c:pt idx="2865">
                <c:v>23.877149690771699</c:v>
              </c:pt>
              <c:pt idx="2866">
                <c:v>23.885483774433396</c:v>
              </c:pt>
              <c:pt idx="2867">
                <c:v>23.893817858095098</c:v>
              </c:pt>
              <c:pt idx="2868">
                <c:v>23.902151941756799</c:v>
              </c:pt>
              <c:pt idx="2869">
                <c:v>23.9104860254185</c:v>
              </c:pt>
              <c:pt idx="2870">
                <c:v>23.918820109080198</c:v>
              </c:pt>
              <c:pt idx="2871">
                <c:v>23.927154192741902</c:v>
              </c:pt>
              <c:pt idx="2872">
                <c:v>23.9354882764036</c:v>
              </c:pt>
              <c:pt idx="2873">
                <c:v>23.943822360065301</c:v>
              </c:pt>
              <c:pt idx="2874">
                <c:v>23.952156443727002</c:v>
              </c:pt>
              <c:pt idx="2875">
                <c:v>23.9604905273887</c:v>
              </c:pt>
              <c:pt idx="2876">
                <c:v>23.968824611050405</c:v>
              </c:pt>
              <c:pt idx="2877">
                <c:v>23.977158694712102</c:v>
              </c:pt>
              <c:pt idx="2878">
                <c:v>23.985492778373803</c:v>
              </c:pt>
              <c:pt idx="2879">
                <c:v>23.993826862035505</c:v>
              </c:pt>
              <c:pt idx="2880">
                <c:v>24.002160945697202</c:v>
              </c:pt>
              <c:pt idx="2881">
                <c:v>24.010495029358903</c:v>
              </c:pt>
              <c:pt idx="2882">
                <c:v>24.018829113020605</c:v>
              </c:pt>
              <c:pt idx="2883">
                <c:v>24.027163196682306</c:v>
              </c:pt>
              <c:pt idx="2884">
                <c:v>24.035497280344007</c:v>
              </c:pt>
              <c:pt idx="2885">
                <c:v>24.043831364005708</c:v>
              </c:pt>
              <c:pt idx="2886">
                <c:v>24.052165447667406</c:v>
              </c:pt>
              <c:pt idx="2887">
                <c:v>24.060499531329107</c:v>
              </c:pt>
              <c:pt idx="2888">
                <c:v>24.068833614990808</c:v>
              </c:pt>
              <c:pt idx="2889">
                <c:v>24.077167698652506</c:v>
              </c:pt>
              <c:pt idx="2890">
                <c:v>24.085501782314211</c:v>
              </c:pt>
              <c:pt idx="2891">
                <c:v>24.093835865975908</c:v>
              </c:pt>
              <c:pt idx="2892">
                <c:v>24.102169949637606</c:v>
              </c:pt>
              <c:pt idx="2893">
                <c:v>24.110504033299311</c:v>
              </c:pt>
              <c:pt idx="2894">
                <c:v>24.118838116961008</c:v>
              </c:pt>
              <c:pt idx="2895">
                <c:v>24.127172200622713</c:v>
              </c:pt>
              <c:pt idx="2896">
                <c:v>24.135506284284411</c:v>
              </c:pt>
              <c:pt idx="2897">
                <c:v>24.143840367946112</c:v>
              </c:pt>
              <c:pt idx="2898">
                <c:v>24.152174451607813</c:v>
              </c:pt>
              <c:pt idx="2899">
                <c:v>24.160508535269511</c:v>
              </c:pt>
              <c:pt idx="2900">
                <c:v>24.168842618931212</c:v>
              </c:pt>
              <c:pt idx="2901">
                <c:v>24.177176702592913</c:v>
              </c:pt>
              <c:pt idx="2902">
                <c:v>24.185510786254614</c:v>
              </c:pt>
              <c:pt idx="2903">
                <c:v>24.193844869916312</c:v>
              </c:pt>
              <c:pt idx="2904">
                <c:v>24.202178953578017</c:v>
              </c:pt>
              <c:pt idx="2905">
                <c:v>24.210513037239714</c:v>
              </c:pt>
              <c:pt idx="2906">
                <c:v>24.218847120901412</c:v>
              </c:pt>
              <c:pt idx="2907">
                <c:v>24.227181204563117</c:v>
              </c:pt>
              <c:pt idx="2908">
                <c:v>24.235515288224814</c:v>
              </c:pt>
              <c:pt idx="2909">
                <c:v>24.243849371886519</c:v>
              </c:pt>
              <c:pt idx="2910">
                <c:v>24.252183455548217</c:v>
              </c:pt>
              <c:pt idx="2911">
                <c:v>24.260517539209914</c:v>
              </c:pt>
              <c:pt idx="2912">
                <c:v>24.268851622871619</c:v>
              </c:pt>
              <c:pt idx="2913">
                <c:v>24.277185706533317</c:v>
              </c:pt>
              <c:pt idx="2914">
                <c:v>24.285519790195018</c:v>
              </c:pt>
              <c:pt idx="2915">
                <c:v>24.293853873856719</c:v>
              </c:pt>
              <c:pt idx="2916">
                <c:v>24.30218795751842</c:v>
              </c:pt>
              <c:pt idx="2917">
                <c:v>24.310522041180118</c:v>
              </c:pt>
              <c:pt idx="2918">
                <c:v>24.318856124841819</c:v>
              </c:pt>
              <c:pt idx="2919">
                <c:v>24.32719020850352</c:v>
              </c:pt>
              <c:pt idx="2920">
                <c:v>24.335524292165221</c:v>
              </c:pt>
              <c:pt idx="2921">
                <c:v>24.343858375826922</c:v>
              </c:pt>
              <c:pt idx="2922">
                <c:v>24.35219245948862</c:v>
              </c:pt>
              <c:pt idx="2923">
                <c:v>24.360526543150325</c:v>
              </c:pt>
              <c:pt idx="2924">
                <c:v>24.368860626812022</c:v>
              </c:pt>
              <c:pt idx="2925">
                <c:v>24.37719471047372</c:v>
              </c:pt>
              <c:pt idx="2926">
                <c:v>24.385528794135425</c:v>
              </c:pt>
              <c:pt idx="2927">
                <c:v>24.393862877797122</c:v>
              </c:pt>
              <c:pt idx="2928">
                <c:v>24.402196961458824</c:v>
              </c:pt>
              <c:pt idx="2929">
                <c:v>24.410531045120525</c:v>
              </c:pt>
              <c:pt idx="2930">
                <c:v>24.418865128782226</c:v>
              </c:pt>
              <c:pt idx="2931">
                <c:v>24.427199212443927</c:v>
              </c:pt>
              <c:pt idx="2932">
                <c:v>24.435533296105625</c:v>
              </c:pt>
              <c:pt idx="2933">
                <c:v>24.443867379767326</c:v>
              </c:pt>
              <c:pt idx="2934">
                <c:v>24.452201463429027</c:v>
              </c:pt>
              <c:pt idx="2935">
                <c:v>24.460535547090728</c:v>
              </c:pt>
              <c:pt idx="2936">
                <c:v>24.468869630752426</c:v>
              </c:pt>
              <c:pt idx="2937">
                <c:v>24.477203714414127</c:v>
              </c:pt>
              <c:pt idx="2938">
                <c:v>24.485537798075828</c:v>
              </c:pt>
              <c:pt idx="2939">
                <c:v>24.493871881737526</c:v>
              </c:pt>
              <c:pt idx="2940">
                <c:v>24.502205965399231</c:v>
              </c:pt>
              <c:pt idx="2941">
                <c:v>24.510540049060928</c:v>
              </c:pt>
              <c:pt idx="2942">
                <c:v>24.518874132722633</c:v>
              </c:pt>
              <c:pt idx="2943">
                <c:v>24.527208216384331</c:v>
              </c:pt>
              <c:pt idx="2944">
                <c:v>24.535542300046028</c:v>
              </c:pt>
              <c:pt idx="2945">
                <c:v>24.543876383707733</c:v>
              </c:pt>
              <c:pt idx="2946">
                <c:v>24.552210467369431</c:v>
              </c:pt>
              <c:pt idx="2947">
                <c:v>24.560544551031132</c:v>
              </c:pt>
              <c:pt idx="2948">
                <c:v>24.568878634692833</c:v>
              </c:pt>
              <c:pt idx="2949">
                <c:v>24.577212718354534</c:v>
              </c:pt>
              <c:pt idx="2950">
                <c:v>24.585546802016232</c:v>
              </c:pt>
              <c:pt idx="2951">
                <c:v>24.593880885677933</c:v>
              </c:pt>
              <c:pt idx="2952">
                <c:v>24.602214969339634</c:v>
              </c:pt>
              <c:pt idx="2953">
                <c:v>24.610549053001332</c:v>
              </c:pt>
              <c:pt idx="2954">
                <c:v>24.618883136663037</c:v>
              </c:pt>
              <c:pt idx="2955">
                <c:v>24.627217220324734</c:v>
              </c:pt>
              <c:pt idx="2956">
                <c:v>24.635551303986439</c:v>
              </c:pt>
              <c:pt idx="2957">
                <c:v>24.643885387648137</c:v>
              </c:pt>
              <c:pt idx="2958">
                <c:v>24.652219471309834</c:v>
              </c:pt>
              <c:pt idx="2959">
                <c:v>24.660553554971539</c:v>
              </c:pt>
              <c:pt idx="2960">
                <c:v>24.668887638633237</c:v>
              </c:pt>
              <c:pt idx="2961">
                <c:v>24.677221722294938</c:v>
              </c:pt>
              <c:pt idx="2962">
                <c:v>24.685555805956639</c:v>
              </c:pt>
              <c:pt idx="2963">
                <c:v>24.693889889618337</c:v>
              </c:pt>
              <c:pt idx="2964">
                <c:v>24.702223973280038</c:v>
              </c:pt>
              <c:pt idx="2965">
                <c:v>24.710558056941739</c:v>
              </c:pt>
              <c:pt idx="2966">
                <c:v>24.71889214060344</c:v>
              </c:pt>
              <c:pt idx="2967">
                <c:v>24.727226224265141</c:v>
              </c:pt>
              <c:pt idx="2968">
                <c:v>24.735560307926843</c:v>
              </c:pt>
              <c:pt idx="2969">
                <c:v>24.74389439158854</c:v>
              </c:pt>
              <c:pt idx="2970">
                <c:v>24.752228475250242</c:v>
              </c:pt>
              <c:pt idx="2971">
                <c:v>24.760562558911943</c:v>
              </c:pt>
              <c:pt idx="2972">
                <c:v>24.76889664257364</c:v>
              </c:pt>
              <c:pt idx="2973">
                <c:v>24.777230726235345</c:v>
              </c:pt>
              <c:pt idx="2974">
                <c:v>24.785564809897043</c:v>
              </c:pt>
              <c:pt idx="2975">
                <c:v>24.793898893558744</c:v>
              </c:pt>
              <c:pt idx="2976">
                <c:v>24.802232977220445</c:v>
              </c:pt>
              <c:pt idx="2977">
                <c:v>24.810567060882143</c:v>
              </c:pt>
              <c:pt idx="2978">
                <c:v>24.818901144543847</c:v>
              </c:pt>
              <c:pt idx="2979">
                <c:v>24.827235228205545</c:v>
              </c:pt>
              <c:pt idx="2980">
                <c:v>24.835569311867246</c:v>
              </c:pt>
              <c:pt idx="2981">
                <c:v>24.843903395528947</c:v>
              </c:pt>
              <c:pt idx="2982">
                <c:v>24.852237479190645</c:v>
              </c:pt>
              <c:pt idx="2983">
                <c:v>24.860571562852346</c:v>
              </c:pt>
              <c:pt idx="2984">
                <c:v>24.868905646514047</c:v>
              </c:pt>
              <c:pt idx="2985">
                <c:v>24.877239730175749</c:v>
              </c:pt>
              <c:pt idx="2986">
                <c:v>24.885573813837446</c:v>
              </c:pt>
              <c:pt idx="2987">
                <c:v>24.893907897499151</c:v>
              </c:pt>
              <c:pt idx="2988">
                <c:v>24.902241981160849</c:v>
              </c:pt>
              <c:pt idx="2989">
                <c:v>24.910576064822546</c:v>
              </c:pt>
              <c:pt idx="2990">
                <c:v>24.918910148484251</c:v>
              </c:pt>
              <c:pt idx="2991">
                <c:v>24.927244232145949</c:v>
              </c:pt>
              <c:pt idx="2992">
                <c:v>24.935578315807653</c:v>
              </c:pt>
              <c:pt idx="2993">
                <c:v>24.943912399469351</c:v>
              </c:pt>
              <c:pt idx="2994">
                <c:v>24.952246483131052</c:v>
              </c:pt>
              <c:pt idx="2995">
                <c:v>24.960580566792753</c:v>
              </c:pt>
              <c:pt idx="2996">
                <c:v>24.968914650454451</c:v>
              </c:pt>
              <c:pt idx="2997">
                <c:v>24.977248734116152</c:v>
              </c:pt>
              <c:pt idx="2998">
                <c:v>24.985582817777853</c:v>
              </c:pt>
              <c:pt idx="2999">
                <c:v>24.993916901439555</c:v>
              </c:pt>
              <c:pt idx="3000">
                <c:v>25.002250985101252</c:v>
              </c:pt>
              <c:pt idx="3001">
                <c:v>25.010585068762957</c:v>
              </c:pt>
              <c:pt idx="3002">
                <c:v>25.018919152424655</c:v>
              </c:pt>
              <c:pt idx="3003">
                <c:v>25.027253236086356</c:v>
              </c:pt>
              <c:pt idx="3004">
                <c:v>25.035587319748057</c:v>
              </c:pt>
              <c:pt idx="3005">
                <c:v>25.043921403409755</c:v>
              </c:pt>
              <c:pt idx="3006">
                <c:v>25.052255487071459</c:v>
              </c:pt>
              <c:pt idx="3007">
                <c:v>25.060589570733157</c:v>
              </c:pt>
              <c:pt idx="3008">
                <c:v>25.068923654394855</c:v>
              </c:pt>
              <c:pt idx="3009">
                <c:v>25.077257738056559</c:v>
              </c:pt>
              <c:pt idx="3010">
                <c:v>25.085591821718257</c:v>
              </c:pt>
              <c:pt idx="3011">
                <c:v>25.093925905379958</c:v>
              </c:pt>
              <c:pt idx="3012">
                <c:v>25.102259989041659</c:v>
              </c:pt>
              <c:pt idx="3013">
                <c:v>25.110594072703361</c:v>
              </c:pt>
              <c:pt idx="3014">
                <c:v>25.118928156365062</c:v>
              </c:pt>
              <c:pt idx="3015">
                <c:v>25.127262240026759</c:v>
              </c:pt>
              <c:pt idx="3016">
                <c:v>25.135596323688461</c:v>
              </c:pt>
              <c:pt idx="3017">
                <c:v>25.143930407350162</c:v>
              </c:pt>
              <c:pt idx="3018">
                <c:v>25.152264491011863</c:v>
              </c:pt>
              <c:pt idx="3019">
                <c:v>25.160598574673561</c:v>
              </c:pt>
              <c:pt idx="3020">
                <c:v>25.168932658335265</c:v>
              </c:pt>
              <c:pt idx="3021">
                <c:v>25.177266741996963</c:v>
              </c:pt>
              <c:pt idx="3022">
                <c:v>25.185600825658661</c:v>
              </c:pt>
              <c:pt idx="3023">
                <c:v>25.193934909320365</c:v>
              </c:pt>
              <c:pt idx="3024">
                <c:v>25.202268992982063</c:v>
              </c:pt>
              <c:pt idx="3025">
                <c:v>25.210603076643768</c:v>
              </c:pt>
              <c:pt idx="3026">
                <c:v>25.218937160305465</c:v>
              </c:pt>
              <c:pt idx="3027">
                <c:v>25.227271243967163</c:v>
              </c:pt>
              <c:pt idx="3028">
                <c:v>25.235605327628868</c:v>
              </c:pt>
              <c:pt idx="3029">
                <c:v>25.243939411290565</c:v>
              </c:pt>
              <c:pt idx="3030">
                <c:v>25.252273494952266</c:v>
              </c:pt>
              <c:pt idx="3031">
                <c:v>25.260607578613968</c:v>
              </c:pt>
              <c:pt idx="3032">
                <c:v>25.268941662275669</c:v>
              </c:pt>
              <c:pt idx="3033">
                <c:v>25.277275745937366</c:v>
              </c:pt>
              <c:pt idx="3034">
                <c:v>25.285609829599068</c:v>
              </c:pt>
              <c:pt idx="3035">
                <c:v>25.293943913260769</c:v>
              </c:pt>
              <c:pt idx="3036">
                <c:v>25.302277996922466</c:v>
              </c:pt>
              <c:pt idx="3037">
                <c:v>25.310612080584171</c:v>
              </c:pt>
              <c:pt idx="3038">
                <c:v>25.318946164245869</c:v>
              </c:pt>
              <c:pt idx="3039">
                <c:v>25.327280247907574</c:v>
              </c:pt>
              <c:pt idx="3040">
                <c:v>25.335614331569271</c:v>
              </c:pt>
              <c:pt idx="3041">
                <c:v>25.343948415230969</c:v>
              </c:pt>
              <c:pt idx="3042">
                <c:v>25.352282498892674</c:v>
              </c:pt>
              <c:pt idx="3043">
                <c:v>25.360616582554371</c:v>
              </c:pt>
              <c:pt idx="3044">
                <c:v>25.368950666216072</c:v>
              </c:pt>
              <c:pt idx="3045">
                <c:v>25.377284749877774</c:v>
              </c:pt>
              <c:pt idx="3046">
                <c:v>25.385618833539475</c:v>
              </c:pt>
              <c:pt idx="3047">
                <c:v>25.393952917201172</c:v>
              </c:pt>
              <c:pt idx="3048">
                <c:v>25.402287000862874</c:v>
              </c:pt>
              <c:pt idx="3049">
                <c:v>25.410621084524575</c:v>
              </c:pt>
              <c:pt idx="3050">
                <c:v>25.418955168186276</c:v>
              </c:pt>
              <c:pt idx="3051">
                <c:v>25.427289251847977</c:v>
              </c:pt>
              <c:pt idx="3052">
                <c:v>25.435623335509675</c:v>
              </c:pt>
              <c:pt idx="3053">
                <c:v>25.443957419171376</c:v>
              </c:pt>
              <c:pt idx="3054">
                <c:v>25.452291502833077</c:v>
              </c:pt>
              <c:pt idx="3055">
                <c:v>25.460625586494775</c:v>
              </c:pt>
              <c:pt idx="3056">
                <c:v>25.46895967015648</c:v>
              </c:pt>
              <c:pt idx="3057">
                <c:v>25.477293753818177</c:v>
              </c:pt>
              <c:pt idx="3058">
                <c:v>25.485627837479878</c:v>
              </c:pt>
              <c:pt idx="3059">
                <c:v>25.49396192114158</c:v>
              </c:pt>
              <c:pt idx="3060">
                <c:v>25.502296004803277</c:v>
              </c:pt>
              <c:pt idx="3061">
                <c:v>25.510630088464982</c:v>
              </c:pt>
              <c:pt idx="3062">
                <c:v>25.51896417212668</c:v>
              </c:pt>
              <c:pt idx="3063">
                <c:v>25.527298255788381</c:v>
              </c:pt>
              <c:pt idx="3064">
                <c:v>25.535632339450082</c:v>
              </c:pt>
              <c:pt idx="3065">
                <c:v>25.543966423111783</c:v>
              </c:pt>
              <c:pt idx="3066">
                <c:v>25.552300506773481</c:v>
              </c:pt>
              <c:pt idx="3067">
                <c:v>25.560634590435182</c:v>
              </c:pt>
              <c:pt idx="3068">
                <c:v>25.568968674096883</c:v>
              </c:pt>
              <c:pt idx="3069">
                <c:v>25.577302757758581</c:v>
              </c:pt>
              <c:pt idx="3070">
                <c:v>25.585636841420285</c:v>
              </c:pt>
              <c:pt idx="3071">
                <c:v>25.593970925081983</c:v>
              </c:pt>
              <c:pt idx="3072">
                <c:v>25.602305008743688</c:v>
              </c:pt>
              <c:pt idx="3073">
                <c:v>25.610639092405385</c:v>
              </c:pt>
              <c:pt idx="3074">
                <c:v>25.618973176067083</c:v>
              </c:pt>
              <c:pt idx="3075">
                <c:v>25.627307259728788</c:v>
              </c:pt>
              <c:pt idx="3076">
                <c:v>25.635641343390486</c:v>
              </c:pt>
              <c:pt idx="3077">
                <c:v>25.643975427052187</c:v>
              </c:pt>
              <c:pt idx="3078">
                <c:v>25.652309510713888</c:v>
              </c:pt>
              <c:pt idx="3079">
                <c:v>25.660643594375586</c:v>
              </c:pt>
              <c:pt idx="3080">
                <c:v>25.668977678037287</c:v>
              </c:pt>
              <c:pt idx="3081">
                <c:v>25.677311761698988</c:v>
              </c:pt>
              <c:pt idx="3082">
                <c:v>25.685645845360689</c:v>
              </c:pt>
              <c:pt idx="3083">
                <c:v>25.693979929022387</c:v>
              </c:pt>
              <c:pt idx="3084">
                <c:v>25.702314012684091</c:v>
              </c:pt>
              <c:pt idx="3085">
                <c:v>25.710648096345789</c:v>
              </c:pt>
              <c:pt idx="3086">
                <c:v>25.71898218000749</c:v>
              </c:pt>
              <c:pt idx="3087">
                <c:v>25.727316263669191</c:v>
              </c:pt>
              <c:pt idx="3088">
                <c:v>25.735650347330889</c:v>
              </c:pt>
              <c:pt idx="3089">
                <c:v>25.743984430992594</c:v>
              </c:pt>
              <c:pt idx="3090">
                <c:v>25.752318514654291</c:v>
              </c:pt>
              <c:pt idx="3091">
                <c:v>25.760652598315993</c:v>
              </c:pt>
              <c:pt idx="3092">
                <c:v>25.768986681977694</c:v>
              </c:pt>
              <c:pt idx="3093">
                <c:v>25.777320765639391</c:v>
              </c:pt>
              <c:pt idx="3094">
                <c:v>25.785654849301093</c:v>
              </c:pt>
              <c:pt idx="3095">
                <c:v>25.793988932962794</c:v>
              </c:pt>
              <c:pt idx="3096">
                <c:v>25.802323016624495</c:v>
              </c:pt>
              <c:pt idx="3097">
                <c:v>25.810657100286196</c:v>
              </c:pt>
              <c:pt idx="3098">
                <c:v>25.818991183947894</c:v>
              </c:pt>
              <c:pt idx="3099">
                <c:v>25.827325267609595</c:v>
              </c:pt>
              <c:pt idx="3100">
                <c:v>25.835659351271296</c:v>
              </c:pt>
              <c:pt idx="3101">
                <c:v>25.843993434932997</c:v>
              </c:pt>
              <c:pt idx="3102">
                <c:v>25.852327518594695</c:v>
              </c:pt>
              <c:pt idx="3103">
                <c:v>25.8606616022564</c:v>
              </c:pt>
              <c:pt idx="3104">
                <c:v>25.868995685918097</c:v>
              </c:pt>
              <c:pt idx="3105">
                <c:v>25.877329769579795</c:v>
              </c:pt>
              <c:pt idx="3106">
                <c:v>25.8856638532415</c:v>
              </c:pt>
              <c:pt idx="3107">
                <c:v>25.893997936903197</c:v>
              </c:pt>
              <c:pt idx="3108">
                <c:v>25.902332020564902</c:v>
              </c:pt>
              <c:pt idx="3109">
                <c:v>25.9106661042266</c:v>
              </c:pt>
              <c:pt idx="3110">
                <c:v>25.919000187888301</c:v>
              </c:pt>
              <c:pt idx="3111">
                <c:v>25.927334271550002</c:v>
              </c:pt>
              <c:pt idx="3112">
                <c:v>25.9356683552117</c:v>
              </c:pt>
              <c:pt idx="3113">
                <c:v>25.944002438873401</c:v>
              </c:pt>
              <c:pt idx="3114">
                <c:v>25.952336522535102</c:v>
              </c:pt>
              <c:pt idx="3115">
                <c:v>25.960670606196803</c:v>
              </c:pt>
              <c:pt idx="3116">
                <c:v>25.969004689858501</c:v>
              </c:pt>
              <c:pt idx="3117">
                <c:v>25.977338773520206</c:v>
              </c:pt>
              <c:pt idx="3118">
                <c:v>25.985672857181903</c:v>
              </c:pt>
              <c:pt idx="3119">
                <c:v>25.994006940843601</c:v>
              </c:pt>
              <c:pt idx="3120">
                <c:v>26.002341024505306</c:v>
              </c:pt>
              <c:pt idx="3121">
                <c:v>26.010675108167003</c:v>
              </c:pt>
              <c:pt idx="3122">
                <c:v>26.019009191828708</c:v>
              </c:pt>
              <c:pt idx="3123">
                <c:v>26.027343275490406</c:v>
              </c:pt>
              <c:pt idx="3124">
                <c:v>26.035677359152103</c:v>
              </c:pt>
              <c:pt idx="3125">
                <c:v>26.044011442813808</c:v>
              </c:pt>
              <c:pt idx="3126">
                <c:v>26.052345526475506</c:v>
              </c:pt>
              <c:pt idx="3127">
                <c:v>26.060679610137207</c:v>
              </c:pt>
              <c:pt idx="3128">
                <c:v>26.069013693798908</c:v>
              </c:pt>
              <c:pt idx="3129">
                <c:v>26.077347777460609</c:v>
              </c:pt>
              <c:pt idx="3130">
                <c:v>26.085681861122307</c:v>
              </c:pt>
              <c:pt idx="3131">
                <c:v>26.094015944784008</c:v>
              </c:pt>
              <c:pt idx="3132">
                <c:v>26.102350028445709</c:v>
              </c:pt>
              <c:pt idx="3133">
                <c:v>26.11068411210741</c:v>
              </c:pt>
              <c:pt idx="3134">
                <c:v>26.119018195769112</c:v>
              </c:pt>
              <c:pt idx="3135">
                <c:v>26.127352279430809</c:v>
              </c:pt>
              <c:pt idx="3136">
                <c:v>26.135686363092514</c:v>
              </c:pt>
              <c:pt idx="3137">
                <c:v>26.144020446754212</c:v>
              </c:pt>
              <c:pt idx="3138">
                <c:v>26.152354530415909</c:v>
              </c:pt>
              <c:pt idx="3139">
                <c:v>26.160688614077614</c:v>
              </c:pt>
              <c:pt idx="3140">
                <c:v>26.169022697739312</c:v>
              </c:pt>
              <c:pt idx="3141">
                <c:v>26.177356781401013</c:v>
              </c:pt>
              <c:pt idx="3142">
                <c:v>26.185690865062714</c:v>
              </c:pt>
              <c:pt idx="3143">
                <c:v>26.194024948724412</c:v>
              </c:pt>
              <c:pt idx="3144">
                <c:v>26.202359032386116</c:v>
              </c:pt>
              <c:pt idx="3145">
                <c:v>26.210693116047814</c:v>
              </c:pt>
              <c:pt idx="3146">
                <c:v>26.219027199709515</c:v>
              </c:pt>
              <c:pt idx="3147">
                <c:v>26.227361283371216</c:v>
              </c:pt>
              <c:pt idx="3148">
                <c:v>26.235695367032918</c:v>
              </c:pt>
              <c:pt idx="3149">
                <c:v>26.244029450694615</c:v>
              </c:pt>
              <c:pt idx="3150">
                <c:v>26.252363534356316</c:v>
              </c:pt>
              <c:pt idx="3151">
                <c:v>26.260697618018018</c:v>
              </c:pt>
              <c:pt idx="3152">
                <c:v>26.269031701679715</c:v>
              </c:pt>
              <c:pt idx="3153">
                <c:v>26.27736578534142</c:v>
              </c:pt>
              <c:pt idx="3154">
                <c:v>26.285699869003118</c:v>
              </c:pt>
              <c:pt idx="3155">
                <c:v>26.294033952664822</c:v>
              </c:pt>
              <c:pt idx="3156">
                <c:v>26.30236803632652</c:v>
              </c:pt>
              <c:pt idx="3157">
                <c:v>26.310702119988218</c:v>
              </c:pt>
              <c:pt idx="3158">
                <c:v>26.319036203649922</c:v>
              </c:pt>
              <c:pt idx="3159">
                <c:v>26.32737028731162</c:v>
              </c:pt>
              <c:pt idx="3160">
                <c:v>26.335704370973321</c:v>
              </c:pt>
              <c:pt idx="3161">
                <c:v>26.344038454635022</c:v>
              </c:pt>
              <c:pt idx="3162">
                <c:v>26.352372538296724</c:v>
              </c:pt>
              <c:pt idx="3163">
                <c:v>26.360706621958421</c:v>
              </c:pt>
              <c:pt idx="3164">
                <c:v>26.369040705620122</c:v>
              </c:pt>
              <c:pt idx="3165">
                <c:v>26.377374789281824</c:v>
              </c:pt>
              <c:pt idx="3166">
                <c:v>26.385708872943521</c:v>
              </c:pt>
              <c:pt idx="3167">
                <c:v>26.394042956605226</c:v>
              </c:pt>
              <c:pt idx="3168">
                <c:v>26.402377040266924</c:v>
              </c:pt>
              <c:pt idx="3169">
                <c:v>26.410711123928625</c:v>
              </c:pt>
              <c:pt idx="3170">
                <c:v>26.419045207590326</c:v>
              </c:pt>
              <c:pt idx="3171">
                <c:v>26.427379291252024</c:v>
              </c:pt>
              <c:pt idx="3172">
                <c:v>26.435713374913728</c:v>
              </c:pt>
              <c:pt idx="3173">
                <c:v>26.444047458575426</c:v>
              </c:pt>
              <c:pt idx="3174">
                <c:v>26.452381542237127</c:v>
              </c:pt>
              <c:pt idx="3175">
                <c:v>26.460715625898828</c:v>
              </c:pt>
              <c:pt idx="3176">
                <c:v>26.469049709560526</c:v>
              </c:pt>
              <c:pt idx="3177">
                <c:v>26.477383793222227</c:v>
              </c:pt>
              <c:pt idx="3178">
                <c:v>26.485717876883928</c:v>
              </c:pt>
              <c:pt idx="3179">
                <c:v>26.494051960545629</c:v>
              </c:pt>
              <c:pt idx="3180">
                <c:v>26.502386044207331</c:v>
              </c:pt>
              <c:pt idx="3181">
                <c:v>26.510720127869032</c:v>
              </c:pt>
              <c:pt idx="3182">
                <c:v>26.51905421153073</c:v>
              </c:pt>
              <c:pt idx="3183">
                <c:v>26.527388295192431</c:v>
              </c:pt>
              <c:pt idx="3184">
                <c:v>26.535722378854132</c:v>
              </c:pt>
              <c:pt idx="3185">
                <c:v>26.54405646251583</c:v>
              </c:pt>
              <c:pt idx="3186">
                <c:v>26.552390546177534</c:v>
              </c:pt>
              <c:pt idx="3187">
                <c:v>26.560724629839232</c:v>
              </c:pt>
              <c:pt idx="3188">
                <c:v>26.56905871350093</c:v>
              </c:pt>
              <c:pt idx="3189">
                <c:v>26.577392797162634</c:v>
              </c:pt>
              <c:pt idx="3190">
                <c:v>26.585726880824332</c:v>
              </c:pt>
              <c:pt idx="3191">
                <c:v>26.594060964486037</c:v>
              </c:pt>
              <c:pt idx="3192">
                <c:v>26.602395048147734</c:v>
              </c:pt>
              <c:pt idx="3193">
                <c:v>26.610729131809435</c:v>
              </c:pt>
              <c:pt idx="3194">
                <c:v>26.619063215471137</c:v>
              </c:pt>
              <c:pt idx="3195">
                <c:v>26.627397299132834</c:v>
              </c:pt>
              <c:pt idx="3196">
                <c:v>26.635731382794535</c:v>
              </c:pt>
              <c:pt idx="3197">
                <c:v>26.644065466456237</c:v>
              </c:pt>
              <c:pt idx="3198">
                <c:v>26.652399550117938</c:v>
              </c:pt>
              <c:pt idx="3199">
                <c:v>26.660733633779635</c:v>
              </c:pt>
              <c:pt idx="3200">
                <c:v>26.66906771744134</c:v>
              </c:pt>
              <c:pt idx="3201">
                <c:v>26.677401801103038</c:v>
              </c:pt>
              <c:pt idx="3202">
                <c:v>26.685735884764735</c:v>
              </c:pt>
              <c:pt idx="3203">
                <c:v>26.69406996842644</c:v>
              </c:pt>
              <c:pt idx="3204">
                <c:v>26.702404052088138</c:v>
              </c:pt>
              <c:pt idx="3205">
                <c:v>26.710738135749843</c:v>
              </c:pt>
              <c:pt idx="3206">
                <c:v>26.71907221941154</c:v>
              </c:pt>
              <c:pt idx="3207">
                <c:v>26.727406303073241</c:v>
              </c:pt>
              <c:pt idx="3208">
                <c:v>26.735740386734943</c:v>
              </c:pt>
              <c:pt idx="3209">
                <c:v>26.74407447039664</c:v>
              </c:pt>
              <c:pt idx="3210">
                <c:v>26.752408554058341</c:v>
              </c:pt>
              <c:pt idx="3211">
                <c:v>26.760742637720043</c:v>
              </c:pt>
              <c:pt idx="3212">
                <c:v>26.769076721381744</c:v>
              </c:pt>
              <c:pt idx="3213">
                <c:v>26.777410805043441</c:v>
              </c:pt>
              <c:pt idx="3214">
                <c:v>26.785744888705143</c:v>
              </c:pt>
              <c:pt idx="3215">
                <c:v>26.794078972366844</c:v>
              </c:pt>
              <c:pt idx="3216">
                <c:v>26.802413056028545</c:v>
              </c:pt>
              <c:pt idx="3217">
                <c:v>26.810747139690246</c:v>
              </c:pt>
              <c:pt idx="3218">
                <c:v>26.819081223351944</c:v>
              </c:pt>
              <c:pt idx="3219">
                <c:v>26.827415307013649</c:v>
              </c:pt>
              <c:pt idx="3220">
                <c:v>26.835749390675346</c:v>
              </c:pt>
              <c:pt idx="3221">
                <c:v>26.844083474337044</c:v>
              </c:pt>
              <c:pt idx="3222">
                <c:v>26.852417557998749</c:v>
              </c:pt>
              <c:pt idx="3223">
                <c:v>26.860751641660446</c:v>
              </c:pt>
              <c:pt idx="3224">
                <c:v>26.869085725322147</c:v>
              </c:pt>
              <c:pt idx="3225">
                <c:v>26.877419808983849</c:v>
              </c:pt>
              <c:pt idx="3226">
                <c:v>26.88575389264555</c:v>
              </c:pt>
              <c:pt idx="3227">
                <c:v>26.894087976307251</c:v>
              </c:pt>
              <c:pt idx="3228">
                <c:v>26.902422059968949</c:v>
              </c:pt>
              <c:pt idx="3229">
                <c:v>26.91075614363065</c:v>
              </c:pt>
              <c:pt idx="3230">
                <c:v>26.919090227292351</c:v>
              </c:pt>
              <c:pt idx="3231">
                <c:v>26.927424310954052</c:v>
              </c:pt>
              <c:pt idx="3232">
                <c:v>26.93575839461575</c:v>
              </c:pt>
              <c:pt idx="3233">
                <c:v>26.944092478277454</c:v>
              </c:pt>
              <c:pt idx="3234">
                <c:v>26.952426561939152</c:v>
              </c:pt>
              <c:pt idx="3235">
                <c:v>26.96076064560085</c:v>
              </c:pt>
              <c:pt idx="3236">
                <c:v>26.969094729262554</c:v>
              </c:pt>
              <c:pt idx="3237">
                <c:v>26.977428812924252</c:v>
              </c:pt>
              <c:pt idx="3238">
                <c:v>26.985762896585957</c:v>
              </c:pt>
              <c:pt idx="3239">
                <c:v>26.994096980247654</c:v>
              </c:pt>
              <c:pt idx="3240">
                <c:v>27.002431063909352</c:v>
              </c:pt>
              <c:pt idx="3241">
                <c:v>27.010765147571057</c:v>
              </c:pt>
              <c:pt idx="3242">
                <c:v>27.019099231232754</c:v>
              </c:pt>
              <c:pt idx="3243">
                <c:v>27.027433314894456</c:v>
              </c:pt>
              <c:pt idx="3244">
                <c:v>27.035767398556157</c:v>
              </c:pt>
              <c:pt idx="3245">
                <c:v>27.044101482217858</c:v>
              </c:pt>
              <c:pt idx="3246">
                <c:v>27.052435565879556</c:v>
              </c:pt>
              <c:pt idx="3247">
                <c:v>27.060769649541257</c:v>
              </c:pt>
              <c:pt idx="3248">
                <c:v>27.069103733202958</c:v>
              </c:pt>
              <c:pt idx="3249">
                <c:v>27.077437816864656</c:v>
              </c:pt>
              <c:pt idx="3250">
                <c:v>27.08577190052636</c:v>
              </c:pt>
              <c:pt idx="3251">
                <c:v>27.094105984188058</c:v>
              </c:pt>
              <c:pt idx="3252">
                <c:v>27.102440067849763</c:v>
              </c:pt>
              <c:pt idx="3253">
                <c:v>27.11077415151146</c:v>
              </c:pt>
              <c:pt idx="3254">
                <c:v>27.119108235173158</c:v>
              </c:pt>
              <c:pt idx="3255">
                <c:v>27.127442318834863</c:v>
              </c:pt>
              <c:pt idx="3256">
                <c:v>27.13577640249656</c:v>
              </c:pt>
              <c:pt idx="3257">
                <c:v>27.144110486158262</c:v>
              </c:pt>
              <c:pt idx="3258">
                <c:v>27.152444569819963</c:v>
              </c:pt>
              <c:pt idx="3259">
                <c:v>27.16077865348166</c:v>
              </c:pt>
              <c:pt idx="3260">
                <c:v>27.169112737143362</c:v>
              </c:pt>
              <c:pt idx="3261">
                <c:v>27.177446820805063</c:v>
              </c:pt>
              <c:pt idx="3262">
                <c:v>27.185780904466764</c:v>
              </c:pt>
              <c:pt idx="3263">
                <c:v>27.194114988128465</c:v>
              </c:pt>
              <c:pt idx="3264">
                <c:v>27.202449071790166</c:v>
              </c:pt>
              <c:pt idx="3265">
                <c:v>27.210783155451864</c:v>
              </c:pt>
              <c:pt idx="3266">
                <c:v>27.219117239113565</c:v>
              </c:pt>
              <c:pt idx="3267">
                <c:v>27.227451322775266</c:v>
              </c:pt>
              <c:pt idx="3268">
                <c:v>27.235785406436964</c:v>
              </c:pt>
              <c:pt idx="3269">
                <c:v>27.244119490098669</c:v>
              </c:pt>
              <c:pt idx="3270">
                <c:v>27.252453573760366</c:v>
              </c:pt>
              <c:pt idx="3271">
                <c:v>27.260787657422068</c:v>
              </c:pt>
              <c:pt idx="3272">
                <c:v>27.269121741083769</c:v>
              </c:pt>
              <c:pt idx="3273">
                <c:v>27.277455824745466</c:v>
              </c:pt>
              <c:pt idx="3274">
                <c:v>27.285789908407171</c:v>
              </c:pt>
              <c:pt idx="3275">
                <c:v>27.294123992068869</c:v>
              </c:pt>
              <c:pt idx="3276">
                <c:v>27.30245807573057</c:v>
              </c:pt>
              <c:pt idx="3277">
                <c:v>27.310792159392271</c:v>
              </c:pt>
              <c:pt idx="3278">
                <c:v>27.319126243053972</c:v>
              </c:pt>
              <c:pt idx="3279">
                <c:v>27.32746032671567</c:v>
              </c:pt>
              <c:pt idx="3280">
                <c:v>27.335794410377371</c:v>
              </c:pt>
              <c:pt idx="3281">
                <c:v>27.344128494039072</c:v>
              </c:pt>
              <c:pt idx="3282">
                <c:v>27.35246257770077</c:v>
              </c:pt>
              <c:pt idx="3283">
                <c:v>27.360796661362475</c:v>
              </c:pt>
              <c:pt idx="3284">
                <c:v>27.369130745024172</c:v>
              </c:pt>
              <c:pt idx="3285">
                <c:v>27.37746482868587</c:v>
              </c:pt>
              <c:pt idx="3286">
                <c:v>27.385798912347575</c:v>
              </c:pt>
              <c:pt idx="3287">
                <c:v>27.394132996009272</c:v>
              </c:pt>
              <c:pt idx="3288">
                <c:v>27.402467079670977</c:v>
              </c:pt>
              <c:pt idx="3289">
                <c:v>27.410801163332675</c:v>
              </c:pt>
              <c:pt idx="3290">
                <c:v>27.419135246994376</c:v>
              </c:pt>
              <c:pt idx="3291">
                <c:v>27.427469330656077</c:v>
              </c:pt>
              <c:pt idx="3292">
                <c:v>27.435803414317775</c:v>
              </c:pt>
              <c:pt idx="3293">
                <c:v>27.444137497979476</c:v>
              </c:pt>
              <c:pt idx="3294">
                <c:v>27.452471581641177</c:v>
              </c:pt>
              <c:pt idx="3295">
                <c:v>27.460805665302878</c:v>
              </c:pt>
              <c:pt idx="3296">
                <c:v>27.469139748964576</c:v>
              </c:pt>
              <c:pt idx="3297">
                <c:v>27.477473832626281</c:v>
              </c:pt>
              <c:pt idx="3298">
                <c:v>27.485807916287978</c:v>
              </c:pt>
              <c:pt idx="3299">
                <c:v>27.494141999949679</c:v>
              </c:pt>
              <c:pt idx="3300">
                <c:v>27.502476083611381</c:v>
              </c:pt>
              <c:pt idx="3301">
                <c:v>27.510810167273078</c:v>
              </c:pt>
              <c:pt idx="3302">
                <c:v>27.519144250934783</c:v>
              </c:pt>
              <c:pt idx="3303">
                <c:v>27.527478334596481</c:v>
              </c:pt>
              <c:pt idx="3304">
                <c:v>27.535812418258178</c:v>
              </c:pt>
              <c:pt idx="3305">
                <c:v>27.544146501919883</c:v>
              </c:pt>
              <c:pt idx="3306">
                <c:v>27.552480585581581</c:v>
              </c:pt>
              <c:pt idx="3307">
                <c:v>27.560814669243282</c:v>
              </c:pt>
              <c:pt idx="3308">
                <c:v>27.569148752904983</c:v>
              </c:pt>
              <c:pt idx="3309">
                <c:v>27.577482836566684</c:v>
              </c:pt>
              <c:pt idx="3310">
                <c:v>27.585816920228385</c:v>
              </c:pt>
              <c:pt idx="3311">
                <c:v>27.594151003890083</c:v>
              </c:pt>
              <c:pt idx="3312">
                <c:v>27.602485087551784</c:v>
              </c:pt>
              <c:pt idx="3313">
                <c:v>27.610819171213485</c:v>
              </c:pt>
              <c:pt idx="3314">
                <c:v>27.619153254875187</c:v>
              </c:pt>
              <c:pt idx="3315">
                <c:v>27.627487338536884</c:v>
              </c:pt>
              <c:pt idx="3316">
                <c:v>27.635821422198589</c:v>
              </c:pt>
              <c:pt idx="3317">
                <c:v>27.644155505860287</c:v>
              </c:pt>
              <c:pt idx="3318">
                <c:v>27.652489589521984</c:v>
              </c:pt>
              <c:pt idx="3319">
                <c:v>27.660823673183689</c:v>
              </c:pt>
              <c:pt idx="3320">
                <c:v>27.669157756845387</c:v>
              </c:pt>
              <c:pt idx="3321">
                <c:v>27.677491840507091</c:v>
              </c:pt>
              <c:pt idx="3322">
                <c:v>27.685825924168789</c:v>
              </c:pt>
              <c:pt idx="3323">
                <c:v>27.69416000783049</c:v>
              </c:pt>
              <c:pt idx="3324">
                <c:v>27.702494091492191</c:v>
              </c:pt>
              <c:pt idx="3325">
                <c:v>27.710828175153889</c:v>
              </c:pt>
              <c:pt idx="3326">
                <c:v>27.71916225881559</c:v>
              </c:pt>
              <c:pt idx="3327">
                <c:v>27.727496342477291</c:v>
              </c:pt>
              <c:pt idx="3328">
                <c:v>27.735830426138993</c:v>
              </c:pt>
              <c:pt idx="3329">
                <c:v>27.74416450980069</c:v>
              </c:pt>
              <c:pt idx="3330">
                <c:v>27.752498593462391</c:v>
              </c:pt>
              <c:pt idx="3331">
                <c:v>27.760832677124093</c:v>
              </c:pt>
              <c:pt idx="3332">
                <c:v>27.76916676078579</c:v>
              </c:pt>
              <c:pt idx="3333">
                <c:v>27.777500844447495</c:v>
              </c:pt>
              <c:pt idx="3334">
                <c:v>27.785834928109193</c:v>
              </c:pt>
              <c:pt idx="3335">
                <c:v>27.794169011770897</c:v>
              </c:pt>
              <c:pt idx="3336">
                <c:v>27.802503095432595</c:v>
              </c:pt>
              <c:pt idx="3337">
                <c:v>27.810837179094293</c:v>
              </c:pt>
              <c:pt idx="3338">
                <c:v>27.819171262755997</c:v>
              </c:pt>
              <c:pt idx="3339">
                <c:v>27.827505346417695</c:v>
              </c:pt>
              <c:pt idx="3340">
                <c:v>27.835839430079396</c:v>
              </c:pt>
              <c:pt idx="3341">
                <c:v>27.844173513741097</c:v>
              </c:pt>
              <c:pt idx="3342">
                <c:v>27.852507597402798</c:v>
              </c:pt>
              <c:pt idx="3343">
                <c:v>27.860841681064496</c:v>
              </c:pt>
              <c:pt idx="3344">
                <c:v>27.869175764726197</c:v>
              </c:pt>
              <c:pt idx="3345">
                <c:v>27.877509848387898</c:v>
              </c:pt>
              <c:pt idx="3346">
                <c:v>27.8858439320496</c:v>
              </c:pt>
              <c:pt idx="3347">
                <c:v>27.894178015711301</c:v>
              </c:pt>
              <c:pt idx="3348">
                <c:v>27.902512099372998</c:v>
              </c:pt>
              <c:pt idx="3349">
                <c:v>27.9108461830347</c:v>
              </c:pt>
              <c:pt idx="3350">
                <c:v>27.919180266696401</c:v>
              </c:pt>
              <c:pt idx="3351">
                <c:v>27.927514350358098</c:v>
              </c:pt>
              <c:pt idx="3352">
                <c:v>27.935848434019803</c:v>
              </c:pt>
              <c:pt idx="3353">
                <c:v>27.944182517681501</c:v>
              </c:pt>
              <c:pt idx="3354">
                <c:v>27.952516601343202</c:v>
              </c:pt>
              <c:pt idx="3355">
                <c:v>27.960850685004903</c:v>
              </c:pt>
              <c:pt idx="3356">
                <c:v>27.969184768666601</c:v>
              </c:pt>
              <c:pt idx="3357">
                <c:v>27.977518852328306</c:v>
              </c:pt>
              <c:pt idx="3358">
                <c:v>27.985852935990003</c:v>
              </c:pt>
              <c:pt idx="3359">
                <c:v>27.994187019651704</c:v>
              </c:pt>
              <c:pt idx="3360">
                <c:v>28.002521103313406</c:v>
              </c:pt>
              <c:pt idx="3361">
                <c:v>28.010855186975107</c:v>
              </c:pt>
              <c:pt idx="3362">
                <c:v>28.019189270636804</c:v>
              </c:pt>
              <c:pt idx="3363">
                <c:v>28.027523354298506</c:v>
              </c:pt>
              <c:pt idx="3364">
                <c:v>28.035857437960207</c:v>
              </c:pt>
              <c:pt idx="3365">
                <c:v>28.044191521621904</c:v>
              </c:pt>
              <c:pt idx="3366">
                <c:v>28.052525605283609</c:v>
              </c:pt>
              <c:pt idx="3367">
                <c:v>28.060859688945307</c:v>
              </c:pt>
              <c:pt idx="3368">
                <c:v>28.069193772607012</c:v>
              </c:pt>
              <c:pt idx="3369">
                <c:v>28.077527856268709</c:v>
              </c:pt>
              <c:pt idx="3370">
                <c:v>28.085861939930407</c:v>
              </c:pt>
              <c:pt idx="3371">
                <c:v>28.094196023592112</c:v>
              </c:pt>
              <c:pt idx="3372">
                <c:v>28.102530107253809</c:v>
              </c:pt>
              <c:pt idx="3373">
                <c:v>28.11086419091551</c:v>
              </c:pt>
              <c:pt idx="3374">
                <c:v>28.119198274577212</c:v>
              </c:pt>
              <c:pt idx="3375">
                <c:v>28.127532358238909</c:v>
              </c:pt>
              <c:pt idx="3376">
                <c:v>28.13586644190061</c:v>
              </c:pt>
              <c:pt idx="3377">
                <c:v>28.144200525562312</c:v>
              </c:pt>
              <c:pt idx="3378">
                <c:v>28.152534609224013</c:v>
              </c:pt>
              <c:pt idx="3379">
                <c:v>28.16086869288571</c:v>
              </c:pt>
              <c:pt idx="3380">
                <c:v>28.169202776547415</c:v>
              </c:pt>
              <c:pt idx="3381">
                <c:v>28.177536860209113</c:v>
              </c:pt>
              <c:pt idx="3382">
                <c:v>28.185870943870814</c:v>
              </c:pt>
              <c:pt idx="3383">
                <c:v>28.194205027532515</c:v>
              </c:pt>
              <c:pt idx="3384">
                <c:v>28.202539111194213</c:v>
              </c:pt>
              <c:pt idx="3385">
                <c:v>28.210873194855917</c:v>
              </c:pt>
              <c:pt idx="3386">
                <c:v>28.219207278517615</c:v>
              </c:pt>
              <c:pt idx="3387">
                <c:v>28.227541362179316</c:v>
              </c:pt>
              <c:pt idx="3388">
                <c:v>28.235875445841017</c:v>
              </c:pt>
              <c:pt idx="3389">
                <c:v>28.244209529502715</c:v>
              </c:pt>
              <c:pt idx="3390">
                <c:v>28.252543613164416</c:v>
              </c:pt>
              <c:pt idx="3391">
                <c:v>28.260877696826117</c:v>
              </c:pt>
              <c:pt idx="3392">
                <c:v>28.269211780487819</c:v>
              </c:pt>
              <c:pt idx="3393">
                <c:v>28.27754586414952</c:v>
              </c:pt>
              <c:pt idx="3394">
                <c:v>28.285879947811221</c:v>
              </c:pt>
              <c:pt idx="3395">
                <c:v>28.294214031472919</c:v>
              </c:pt>
              <c:pt idx="3396">
                <c:v>28.30254811513462</c:v>
              </c:pt>
              <c:pt idx="3397">
                <c:v>28.310882198796321</c:v>
              </c:pt>
              <c:pt idx="3398">
                <c:v>28.319216282458019</c:v>
              </c:pt>
              <c:pt idx="3399">
                <c:v>28.327550366119723</c:v>
              </c:pt>
              <c:pt idx="3400">
                <c:v>28.335884449781421</c:v>
              </c:pt>
              <c:pt idx="3401">
                <c:v>28.344218533443119</c:v>
              </c:pt>
              <c:pt idx="3402">
                <c:v>28.352552617104823</c:v>
              </c:pt>
              <c:pt idx="3403">
                <c:v>28.360886700766521</c:v>
              </c:pt>
              <c:pt idx="3404">
                <c:v>28.369220784428226</c:v>
              </c:pt>
              <c:pt idx="3405">
                <c:v>28.377554868089923</c:v>
              </c:pt>
              <c:pt idx="3406">
                <c:v>28.385888951751625</c:v>
              </c:pt>
              <c:pt idx="3407">
                <c:v>28.394223035413326</c:v>
              </c:pt>
              <c:pt idx="3408">
                <c:v>28.402557119075023</c:v>
              </c:pt>
              <c:pt idx="3409">
                <c:v>28.410891202736725</c:v>
              </c:pt>
              <c:pt idx="3410">
                <c:v>28.419225286398426</c:v>
              </c:pt>
              <c:pt idx="3411">
                <c:v>28.427559370060127</c:v>
              </c:pt>
              <c:pt idx="3412">
                <c:v>28.435893453721825</c:v>
              </c:pt>
              <c:pt idx="3413">
                <c:v>28.444227537383529</c:v>
              </c:pt>
              <c:pt idx="3414">
                <c:v>28.452561621045227</c:v>
              </c:pt>
              <c:pt idx="3415">
                <c:v>28.460895704706925</c:v>
              </c:pt>
              <c:pt idx="3416">
                <c:v>28.469229788368629</c:v>
              </c:pt>
              <c:pt idx="3417">
                <c:v>28.477563872030327</c:v>
              </c:pt>
              <c:pt idx="3418">
                <c:v>28.485897955692032</c:v>
              </c:pt>
              <c:pt idx="3419">
                <c:v>28.494232039353729</c:v>
              </c:pt>
              <c:pt idx="3420">
                <c:v>28.502566123015427</c:v>
              </c:pt>
              <c:pt idx="3421">
                <c:v>28.510900206677132</c:v>
              </c:pt>
              <c:pt idx="3422">
                <c:v>28.519234290338829</c:v>
              </c:pt>
              <c:pt idx="3423">
                <c:v>28.527568374000531</c:v>
              </c:pt>
              <c:pt idx="3424">
                <c:v>28.535902457662232</c:v>
              </c:pt>
              <c:pt idx="3425">
                <c:v>28.544236541323933</c:v>
              </c:pt>
              <c:pt idx="3426">
                <c:v>28.552570624985631</c:v>
              </c:pt>
              <c:pt idx="3427">
                <c:v>28.560904708647332</c:v>
              </c:pt>
              <c:pt idx="3428">
                <c:v>28.569238792309033</c:v>
              </c:pt>
              <c:pt idx="3429">
                <c:v>28.577572875970734</c:v>
              </c:pt>
              <c:pt idx="3430">
                <c:v>28.585906959632435</c:v>
              </c:pt>
              <c:pt idx="3431">
                <c:v>28.594241043294133</c:v>
              </c:pt>
              <c:pt idx="3432">
                <c:v>28.602575126955838</c:v>
              </c:pt>
              <c:pt idx="3433">
                <c:v>28.610909210617535</c:v>
              </c:pt>
              <c:pt idx="3434">
                <c:v>28.619243294279233</c:v>
              </c:pt>
              <c:pt idx="3435">
                <c:v>28.627577377940938</c:v>
              </c:pt>
              <c:pt idx="3436">
                <c:v>28.635911461602635</c:v>
              </c:pt>
              <c:pt idx="3437">
                <c:v>28.644245545264337</c:v>
              </c:pt>
              <c:pt idx="3438">
                <c:v>28.652579628926038</c:v>
              </c:pt>
              <c:pt idx="3439">
                <c:v>28.660913712587739</c:v>
              </c:pt>
              <c:pt idx="3440">
                <c:v>28.66924779624944</c:v>
              </c:pt>
              <c:pt idx="3441">
                <c:v>28.677581879911138</c:v>
              </c:pt>
              <c:pt idx="3442">
                <c:v>28.685915963572839</c:v>
              </c:pt>
              <c:pt idx="3443">
                <c:v>28.69425004723454</c:v>
              </c:pt>
              <c:pt idx="3444">
                <c:v>28.702584130896241</c:v>
              </c:pt>
              <c:pt idx="3445">
                <c:v>28.710918214557939</c:v>
              </c:pt>
              <c:pt idx="3446">
                <c:v>28.71925229821964</c:v>
              </c:pt>
              <c:pt idx="3447">
                <c:v>28.727586381881341</c:v>
              </c:pt>
              <c:pt idx="3448">
                <c:v>28.735920465543039</c:v>
              </c:pt>
              <c:pt idx="3449">
                <c:v>28.744254549204744</c:v>
              </c:pt>
              <c:pt idx="3450">
                <c:v>28.752588632866441</c:v>
              </c:pt>
              <c:pt idx="3451">
                <c:v>28.760922716528146</c:v>
              </c:pt>
              <c:pt idx="3452">
                <c:v>28.769256800189844</c:v>
              </c:pt>
              <c:pt idx="3453">
                <c:v>28.777590883851541</c:v>
              </c:pt>
              <c:pt idx="3454">
                <c:v>28.785924967513246</c:v>
              </c:pt>
              <c:pt idx="3455">
                <c:v>28.794259051174944</c:v>
              </c:pt>
              <c:pt idx="3456">
                <c:v>28.802593134836645</c:v>
              </c:pt>
              <c:pt idx="3457">
                <c:v>28.810927218498346</c:v>
              </c:pt>
              <c:pt idx="3458">
                <c:v>28.819261302160047</c:v>
              </c:pt>
              <c:pt idx="3459">
                <c:v>28.827595385821745</c:v>
              </c:pt>
              <c:pt idx="3460">
                <c:v>28.835929469483446</c:v>
              </c:pt>
              <c:pt idx="3461">
                <c:v>28.844263553145147</c:v>
              </c:pt>
              <c:pt idx="3462">
                <c:v>28.852597636806845</c:v>
              </c:pt>
              <c:pt idx="3463">
                <c:v>28.86093172046855</c:v>
              </c:pt>
              <c:pt idx="3464">
                <c:v>28.869265804130247</c:v>
              </c:pt>
              <c:pt idx="3465">
                <c:v>28.877599887791948</c:v>
              </c:pt>
              <c:pt idx="3466">
                <c:v>28.88593397145365</c:v>
              </c:pt>
              <c:pt idx="3467">
                <c:v>28.894268055115347</c:v>
              </c:pt>
              <c:pt idx="3468">
                <c:v>28.902602138777052</c:v>
              </c:pt>
              <c:pt idx="3469">
                <c:v>28.91093622243875</c:v>
              </c:pt>
              <c:pt idx="3470">
                <c:v>28.919270306100451</c:v>
              </c:pt>
              <c:pt idx="3471">
                <c:v>28.927604389762152</c:v>
              </c:pt>
              <c:pt idx="3472">
                <c:v>28.93593847342385</c:v>
              </c:pt>
              <c:pt idx="3473">
                <c:v>28.944272557085551</c:v>
              </c:pt>
              <c:pt idx="3474">
                <c:v>28.952606640747252</c:v>
              </c:pt>
              <c:pt idx="3475">
                <c:v>28.960940724408953</c:v>
              </c:pt>
              <c:pt idx="3476">
                <c:v>28.969274808070654</c:v>
              </c:pt>
              <c:pt idx="3477">
                <c:v>28.977608891732356</c:v>
              </c:pt>
              <c:pt idx="3478">
                <c:v>28.985942975394053</c:v>
              </c:pt>
              <c:pt idx="3479">
                <c:v>28.994277059055754</c:v>
              </c:pt>
              <c:pt idx="3480">
                <c:v>29.002611142717456</c:v>
              </c:pt>
              <c:pt idx="3481">
                <c:v>29.010945226379153</c:v>
              </c:pt>
              <c:pt idx="3482">
                <c:v>29.019279310040858</c:v>
              </c:pt>
              <c:pt idx="3483">
                <c:v>29.027613393702556</c:v>
              </c:pt>
              <c:pt idx="3484">
                <c:v>29.035947477364257</c:v>
              </c:pt>
              <c:pt idx="3485">
                <c:v>29.044281561025958</c:v>
              </c:pt>
              <c:pt idx="3486">
                <c:v>29.052615644687656</c:v>
              </c:pt>
              <c:pt idx="3487">
                <c:v>29.06094972834936</c:v>
              </c:pt>
              <c:pt idx="3488">
                <c:v>29.069283812011058</c:v>
              </c:pt>
              <c:pt idx="3489">
                <c:v>29.077617895672759</c:v>
              </c:pt>
              <c:pt idx="3490">
                <c:v>29.08595197933446</c:v>
              </c:pt>
              <c:pt idx="3491">
                <c:v>29.094286062996158</c:v>
              </c:pt>
              <c:pt idx="3492">
                <c:v>29.102620146657859</c:v>
              </c:pt>
              <c:pt idx="3493">
                <c:v>29.11095423031956</c:v>
              </c:pt>
              <c:pt idx="3494">
                <c:v>29.119288313981261</c:v>
              </c:pt>
              <c:pt idx="3495">
                <c:v>29.127622397642959</c:v>
              </c:pt>
              <c:pt idx="3496">
                <c:v>29.135956481304664</c:v>
              </c:pt>
              <c:pt idx="3497">
                <c:v>29.144290564966362</c:v>
              </c:pt>
              <c:pt idx="3498">
                <c:v>29.152624648628059</c:v>
              </c:pt>
              <c:pt idx="3499">
                <c:v>29.160958732289764</c:v>
              </c:pt>
              <c:pt idx="3500">
                <c:v>29.169292815951462</c:v>
              </c:pt>
              <c:pt idx="3501">
                <c:v>29.177626899613166</c:v>
              </c:pt>
              <c:pt idx="3502">
                <c:v>29.185960983274864</c:v>
              </c:pt>
              <c:pt idx="3503">
                <c:v>29.194295066936565</c:v>
              </c:pt>
              <c:pt idx="3504">
                <c:v>29.202629150598266</c:v>
              </c:pt>
              <c:pt idx="3505">
                <c:v>29.210963234259964</c:v>
              </c:pt>
              <c:pt idx="3506">
                <c:v>29.219297317921665</c:v>
              </c:pt>
              <c:pt idx="3507">
                <c:v>29.227631401583366</c:v>
              </c:pt>
              <c:pt idx="3508">
                <c:v>29.235965485245067</c:v>
              </c:pt>
              <c:pt idx="3509">
                <c:v>29.244299568906765</c:v>
              </c:pt>
              <c:pt idx="3510">
                <c:v>29.252633652568466</c:v>
              </c:pt>
              <c:pt idx="3511">
                <c:v>29.260967736230167</c:v>
              </c:pt>
              <c:pt idx="3512">
                <c:v>29.269301819891869</c:v>
              </c:pt>
              <c:pt idx="3513">
                <c:v>29.27763590355357</c:v>
              </c:pt>
              <c:pt idx="3514">
                <c:v>29.285969987215267</c:v>
              </c:pt>
              <c:pt idx="3515">
                <c:v>29.294304070876972</c:v>
              </c:pt>
              <c:pt idx="3516">
                <c:v>29.30263815453867</c:v>
              </c:pt>
              <c:pt idx="3517">
                <c:v>29.310972238200367</c:v>
              </c:pt>
              <c:pt idx="3518">
                <c:v>29.319306321862072</c:v>
              </c:pt>
              <c:pt idx="3519">
                <c:v>29.32764040552377</c:v>
              </c:pt>
              <c:pt idx="3520">
                <c:v>29.335974489185471</c:v>
              </c:pt>
              <c:pt idx="3521">
                <c:v>29.344308572847172</c:v>
              </c:pt>
              <c:pt idx="3522">
                <c:v>29.352642656508873</c:v>
              </c:pt>
              <c:pt idx="3523">
                <c:v>29.360976740170575</c:v>
              </c:pt>
              <c:pt idx="3524">
                <c:v>29.369310823832272</c:v>
              </c:pt>
              <c:pt idx="3525">
                <c:v>29.377644907493973</c:v>
              </c:pt>
              <c:pt idx="3526">
                <c:v>29.385978991155675</c:v>
              </c:pt>
              <c:pt idx="3527">
                <c:v>29.394313074817376</c:v>
              </c:pt>
              <c:pt idx="3528">
                <c:v>29.402647158479073</c:v>
              </c:pt>
              <c:pt idx="3529">
                <c:v>29.410981242140778</c:v>
              </c:pt>
              <c:pt idx="3530">
                <c:v>29.419315325802476</c:v>
              </c:pt>
              <c:pt idx="3531">
                <c:v>29.427649409464173</c:v>
              </c:pt>
              <c:pt idx="3532">
                <c:v>29.435983493125878</c:v>
              </c:pt>
              <c:pt idx="3533">
                <c:v>29.444317576787576</c:v>
              </c:pt>
              <c:pt idx="3534">
                <c:v>29.452651660449281</c:v>
              </c:pt>
              <c:pt idx="3535">
                <c:v>29.460985744110978</c:v>
              </c:pt>
              <c:pt idx="3536">
                <c:v>29.469319827772676</c:v>
              </c:pt>
              <c:pt idx="3537">
                <c:v>29.477653911434381</c:v>
              </c:pt>
              <c:pt idx="3538">
                <c:v>29.485987995096078</c:v>
              </c:pt>
              <c:pt idx="3539">
                <c:v>29.494322078757779</c:v>
              </c:pt>
              <c:pt idx="3540">
                <c:v>29.502656162419481</c:v>
              </c:pt>
              <c:pt idx="3541">
                <c:v>29.510990246081182</c:v>
              </c:pt>
              <c:pt idx="3542">
                <c:v>29.519324329742879</c:v>
              </c:pt>
              <c:pt idx="3543">
                <c:v>29.527658413404581</c:v>
              </c:pt>
              <c:pt idx="3544">
                <c:v>29.535992497066282</c:v>
              </c:pt>
              <c:pt idx="3545">
                <c:v>29.544326580727979</c:v>
              </c:pt>
              <c:pt idx="3546">
                <c:v>29.552660664389684</c:v>
              </c:pt>
              <c:pt idx="3547">
                <c:v>29.560994748051382</c:v>
              </c:pt>
              <c:pt idx="3548">
                <c:v>29.569328831713086</c:v>
              </c:pt>
              <c:pt idx="3549">
                <c:v>29.577662915374784</c:v>
              </c:pt>
              <c:pt idx="3550">
                <c:v>29.585996999036482</c:v>
              </c:pt>
              <c:pt idx="3551">
                <c:v>29.594331082698186</c:v>
              </c:pt>
              <c:pt idx="3552">
                <c:v>29.602665166359884</c:v>
              </c:pt>
              <c:pt idx="3553">
                <c:v>29.610999250021585</c:v>
              </c:pt>
              <c:pt idx="3554">
                <c:v>29.619333333683286</c:v>
              </c:pt>
              <c:pt idx="3555">
                <c:v>29.627667417344988</c:v>
              </c:pt>
              <c:pt idx="3556">
                <c:v>29.636001501006685</c:v>
              </c:pt>
              <c:pt idx="3557">
                <c:v>29.644335584668386</c:v>
              </c:pt>
              <c:pt idx="3558">
                <c:v>29.652669668330088</c:v>
              </c:pt>
              <c:pt idx="3559">
                <c:v>29.661003751991789</c:v>
              </c:pt>
              <c:pt idx="3560">
                <c:v>29.66933783565349</c:v>
              </c:pt>
              <c:pt idx="3561">
                <c:v>29.677671919315188</c:v>
              </c:pt>
              <c:pt idx="3562">
                <c:v>29.686006002976889</c:v>
              </c:pt>
              <c:pt idx="3563">
                <c:v>29.69434008663859</c:v>
              </c:pt>
              <c:pt idx="3564">
                <c:v>29.702674170300288</c:v>
              </c:pt>
              <c:pt idx="3565">
                <c:v>29.711008253961992</c:v>
              </c:pt>
              <c:pt idx="3566">
                <c:v>29.71934233762369</c:v>
              </c:pt>
              <c:pt idx="3567">
                <c:v>29.727676421285391</c:v>
              </c:pt>
              <c:pt idx="3568">
                <c:v>29.736010504947092</c:v>
              </c:pt>
              <c:pt idx="3569">
                <c:v>29.74434458860879</c:v>
              </c:pt>
              <c:pt idx="3570">
                <c:v>29.752678672270495</c:v>
              </c:pt>
              <c:pt idx="3571">
                <c:v>29.761012755932192</c:v>
              </c:pt>
              <c:pt idx="3572">
                <c:v>29.769346839593894</c:v>
              </c:pt>
              <c:pt idx="3573">
                <c:v>29.777680923255595</c:v>
              </c:pt>
              <c:pt idx="3574">
                <c:v>29.786015006917296</c:v>
              </c:pt>
              <c:pt idx="3575">
                <c:v>29.794349090578994</c:v>
              </c:pt>
              <c:pt idx="3576">
                <c:v>29.802683174240695</c:v>
              </c:pt>
              <c:pt idx="3577">
                <c:v>29.811017257902396</c:v>
              </c:pt>
              <c:pt idx="3578">
                <c:v>29.819351341564094</c:v>
              </c:pt>
              <c:pt idx="3579">
                <c:v>29.827685425225798</c:v>
              </c:pt>
              <c:pt idx="3580">
                <c:v>29.836019508887496</c:v>
              </c:pt>
              <c:pt idx="3581">
                <c:v>29.844353592549194</c:v>
              </c:pt>
              <c:pt idx="3582">
                <c:v>29.852687676210898</c:v>
              </c:pt>
              <c:pt idx="3583">
                <c:v>29.861021759872596</c:v>
              </c:pt>
              <c:pt idx="3584">
                <c:v>29.869355843534301</c:v>
              </c:pt>
              <c:pt idx="3585">
                <c:v>29.877689927195998</c:v>
              </c:pt>
              <c:pt idx="3586">
                <c:v>29.8860240108577</c:v>
              </c:pt>
              <c:pt idx="3587">
                <c:v>29.894358094519401</c:v>
              </c:pt>
              <c:pt idx="3588">
                <c:v>29.902692178181098</c:v>
              </c:pt>
              <c:pt idx="3589">
                <c:v>29.9110262618428</c:v>
              </c:pt>
              <c:pt idx="3590">
                <c:v>29.919360345504501</c:v>
              </c:pt>
              <c:pt idx="3591">
                <c:v>29.927694429166202</c:v>
              </c:pt>
              <c:pt idx="3592">
                <c:v>29.9360285128279</c:v>
              </c:pt>
              <c:pt idx="3593">
                <c:v>29.944362596489604</c:v>
              </c:pt>
              <c:pt idx="3594">
                <c:v>29.952696680151302</c:v>
              </c:pt>
              <c:pt idx="3595">
                <c:v>29.961030763813003</c:v>
              </c:pt>
              <c:pt idx="3596">
                <c:v>29.969364847474704</c:v>
              </c:pt>
              <c:pt idx="3597">
                <c:v>29.977698931136402</c:v>
              </c:pt>
              <c:pt idx="3598">
                <c:v>29.986033014798107</c:v>
              </c:pt>
              <c:pt idx="3599">
                <c:v>29.994367098459804</c:v>
              </c:pt>
              <c:pt idx="3600">
                <c:v>30.002701182121505</c:v>
              </c:pt>
              <c:pt idx="3601">
                <c:v>30.011035265783207</c:v>
              </c:pt>
              <c:pt idx="3602">
                <c:v>30.019369349444904</c:v>
              </c:pt>
              <c:pt idx="3603">
                <c:v>30.027703433106606</c:v>
              </c:pt>
              <c:pt idx="3604">
                <c:v>30.036037516768307</c:v>
              </c:pt>
              <c:pt idx="3605">
                <c:v>30.044371600430008</c:v>
              </c:pt>
              <c:pt idx="3606">
                <c:v>30.052705684091709</c:v>
              </c:pt>
              <c:pt idx="3607">
                <c:v>30.061039767753407</c:v>
              </c:pt>
              <c:pt idx="3608">
                <c:v>30.069373851415108</c:v>
              </c:pt>
              <c:pt idx="3609">
                <c:v>30.077707935076809</c:v>
              </c:pt>
              <c:pt idx="3610">
                <c:v>30.08604201873851</c:v>
              </c:pt>
              <c:pt idx="3611">
                <c:v>30.094376102400208</c:v>
              </c:pt>
              <c:pt idx="3612">
                <c:v>30.102710186061913</c:v>
              </c:pt>
              <c:pt idx="3613">
                <c:v>30.11104426972361</c:v>
              </c:pt>
              <c:pt idx="3614">
                <c:v>30.119378353385308</c:v>
              </c:pt>
              <c:pt idx="3615">
                <c:v>30.127712437047013</c:v>
              </c:pt>
              <c:pt idx="3616">
                <c:v>30.13604652070871</c:v>
              </c:pt>
              <c:pt idx="3617">
                <c:v>30.144380604370415</c:v>
              </c:pt>
              <c:pt idx="3618">
                <c:v>30.152714688032113</c:v>
              </c:pt>
              <c:pt idx="3619">
                <c:v>30.161048771693814</c:v>
              </c:pt>
              <c:pt idx="3620">
                <c:v>30.169382855355515</c:v>
              </c:pt>
              <c:pt idx="3621">
                <c:v>30.177716939017213</c:v>
              </c:pt>
              <c:pt idx="3622">
                <c:v>30.186051022678914</c:v>
              </c:pt>
              <c:pt idx="3623">
                <c:v>30.194385106340615</c:v>
              </c:pt>
              <c:pt idx="3624">
                <c:v>30.202719190002316</c:v>
              </c:pt>
              <c:pt idx="3625">
                <c:v>30.211053273664014</c:v>
              </c:pt>
              <c:pt idx="3626">
                <c:v>30.219387357325715</c:v>
              </c:pt>
              <c:pt idx="3627">
                <c:v>30.227721440987416</c:v>
              </c:pt>
              <c:pt idx="3628">
                <c:v>30.236055524649114</c:v>
              </c:pt>
              <c:pt idx="3629">
                <c:v>30.244389608310819</c:v>
              </c:pt>
              <c:pt idx="3630">
                <c:v>30.252723691972516</c:v>
              </c:pt>
              <c:pt idx="3631">
                <c:v>30.261057775634221</c:v>
              </c:pt>
              <c:pt idx="3632">
                <c:v>30.269391859295919</c:v>
              </c:pt>
              <c:pt idx="3633">
                <c:v>30.277725942957616</c:v>
              </c:pt>
              <c:pt idx="3634">
                <c:v>30.286060026619321</c:v>
              </c:pt>
              <c:pt idx="3635">
                <c:v>30.294394110281019</c:v>
              </c:pt>
              <c:pt idx="3636">
                <c:v>30.30272819394272</c:v>
              </c:pt>
              <c:pt idx="3637">
                <c:v>30.311062277604421</c:v>
              </c:pt>
              <c:pt idx="3638">
                <c:v>30.319396361266122</c:v>
              </c:pt>
              <c:pt idx="3639">
                <c:v>30.32773044492782</c:v>
              </c:pt>
              <c:pt idx="3640">
                <c:v>30.336064528589521</c:v>
              </c:pt>
              <c:pt idx="3641">
                <c:v>30.344398612251222</c:v>
              </c:pt>
              <c:pt idx="3642">
                <c:v>30.352732695912923</c:v>
              </c:pt>
              <c:pt idx="3643">
                <c:v>30.361066779574625</c:v>
              </c:pt>
              <c:pt idx="3644">
                <c:v>30.369400863236322</c:v>
              </c:pt>
              <c:pt idx="3645">
                <c:v>30.377734946898027</c:v>
              </c:pt>
              <c:pt idx="3646">
                <c:v>30.386069030559725</c:v>
              </c:pt>
              <c:pt idx="3647">
                <c:v>30.394403114221422</c:v>
              </c:pt>
              <c:pt idx="3648">
                <c:v>30.402737197883127</c:v>
              </c:pt>
              <c:pt idx="3649">
                <c:v>30.411071281544825</c:v>
              </c:pt>
              <c:pt idx="3650">
                <c:v>30.419405365206526</c:v>
              </c:pt>
              <c:pt idx="3651">
                <c:v>30.427739448868227</c:v>
              </c:pt>
              <c:pt idx="3652">
                <c:v>30.436073532529925</c:v>
              </c:pt>
              <c:pt idx="3653">
                <c:v>30.444407616191629</c:v>
              </c:pt>
              <c:pt idx="3654">
                <c:v>30.452741699853327</c:v>
              </c:pt>
              <c:pt idx="3655">
                <c:v>30.461075783515028</c:v>
              </c:pt>
              <c:pt idx="3656">
                <c:v>30.469409867176729</c:v>
              </c:pt>
              <c:pt idx="3657">
                <c:v>30.47774395083843</c:v>
              </c:pt>
              <c:pt idx="3658">
                <c:v>30.486078034500128</c:v>
              </c:pt>
              <c:pt idx="3659">
                <c:v>30.494412118161829</c:v>
              </c:pt>
              <c:pt idx="3660">
                <c:v>30.50274620182353</c:v>
              </c:pt>
              <c:pt idx="3661">
                <c:v>30.511080285485228</c:v>
              </c:pt>
              <c:pt idx="3662">
                <c:v>30.519414369146933</c:v>
              </c:pt>
              <c:pt idx="3663">
                <c:v>30.52774845280863</c:v>
              </c:pt>
              <c:pt idx="3664">
                <c:v>30.536082536470335</c:v>
              </c:pt>
              <c:pt idx="3665">
                <c:v>30.544416620132033</c:v>
              </c:pt>
              <c:pt idx="3666">
                <c:v>30.55275070379373</c:v>
              </c:pt>
              <c:pt idx="3667">
                <c:v>30.561084787455435</c:v>
              </c:pt>
              <c:pt idx="3668">
                <c:v>30.569418871117133</c:v>
              </c:pt>
              <c:pt idx="3669">
                <c:v>30.577752954778834</c:v>
              </c:pt>
              <c:pt idx="3670">
                <c:v>30.586087038440535</c:v>
              </c:pt>
              <c:pt idx="3671">
                <c:v>30.594421122102233</c:v>
              </c:pt>
              <c:pt idx="3672">
                <c:v>30.602755205763934</c:v>
              </c:pt>
              <c:pt idx="3673">
                <c:v>30.611089289425635</c:v>
              </c:pt>
              <c:pt idx="3674">
                <c:v>30.619423373087336</c:v>
              </c:pt>
              <c:pt idx="3675">
                <c:v>30.627757456749034</c:v>
              </c:pt>
              <c:pt idx="3676">
                <c:v>30.636091540410739</c:v>
              </c:pt>
              <c:pt idx="3677">
                <c:v>30.644425624072436</c:v>
              </c:pt>
              <c:pt idx="3678">
                <c:v>30.652759707734138</c:v>
              </c:pt>
              <c:pt idx="3679">
                <c:v>30.661093791395839</c:v>
              </c:pt>
              <c:pt idx="3680">
                <c:v>30.669427875057536</c:v>
              </c:pt>
              <c:pt idx="3681">
                <c:v>30.677761958719241</c:v>
              </c:pt>
              <c:pt idx="3682">
                <c:v>30.686096042380939</c:v>
              </c:pt>
              <c:pt idx="3683">
                <c:v>30.69443012604264</c:v>
              </c:pt>
              <c:pt idx="3684">
                <c:v>30.702764209704341</c:v>
              </c:pt>
              <c:pt idx="3685">
                <c:v>30.711098293366039</c:v>
              </c:pt>
              <c:pt idx="3686">
                <c:v>30.71943237702774</c:v>
              </c:pt>
              <c:pt idx="3687">
                <c:v>30.727766460689441</c:v>
              </c:pt>
              <c:pt idx="3688">
                <c:v>30.736100544351142</c:v>
              </c:pt>
              <c:pt idx="3689">
                <c:v>30.744434628012844</c:v>
              </c:pt>
              <c:pt idx="3690">
                <c:v>30.752768711674545</c:v>
              </c:pt>
              <c:pt idx="3691">
                <c:v>30.761102795336242</c:v>
              </c:pt>
              <c:pt idx="3692">
                <c:v>30.769436878997944</c:v>
              </c:pt>
              <c:pt idx="3693">
                <c:v>30.777770962659645</c:v>
              </c:pt>
              <c:pt idx="3694">
                <c:v>30.786105046321342</c:v>
              </c:pt>
              <c:pt idx="3695">
                <c:v>30.794439129983047</c:v>
              </c:pt>
              <c:pt idx="3696">
                <c:v>30.802773213644745</c:v>
              </c:pt>
              <c:pt idx="3697">
                <c:v>30.811107297306442</c:v>
              </c:pt>
              <c:pt idx="3698">
                <c:v>30.819441380968147</c:v>
              </c:pt>
              <c:pt idx="3699">
                <c:v>30.827775464629845</c:v>
              </c:pt>
              <c:pt idx="3700">
                <c:v>30.836109548291549</c:v>
              </c:pt>
              <c:pt idx="3701">
                <c:v>30.844443631953247</c:v>
              </c:pt>
              <c:pt idx="3702">
                <c:v>30.852777715614948</c:v>
              </c:pt>
              <c:pt idx="3703">
                <c:v>30.861111799276649</c:v>
              </c:pt>
              <c:pt idx="3704">
                <c:v>30.869445882938347</c:v>
              </c:pt>
              <c:pt idx="3705">
                <c:v>30.877779966600048</c:v>
              </c:pt>
              <c:pt idx="3706">
                <c:v>30.886114050261749</c:v>
              </c:pt>
              <c:pt idx="3707">
                <c:v>30.894448133923451</c:v>
              </c:pt>
              <c:pt idx="3708">
                <c:v>30.902782217585148</c:v>
              </c:pt>
              <c:pt idx="3709">
                <c:v>30.911116301246853</c:v>
              </c:pt>
              <c:pt idx="3710">
                <c:v>30.919450384908551</c:v>
              </c:pt>
              <c:pt idx="3711">
                <c:v>30.927784468570248</c:v>
              </c:pt>
              <c:pt idx="3712">
                <c:v>30.936118552231953</c:v>
              </c:pt>
              <c:pt idx="3713">
                <c:v>30.944452635893651</c:v>
              </c:pt>
              <c:pt idx="3714">
                <c:v>30.952786719555355</c:v>
              </c:pt>
              <c:pt idx="3715">
                <c:v>30.961120803217053</c:v>
              </c:pt>
              <c:pt idx="3716">
                <c:v>30.969454886878754</c:v>
              </c:pt>
              <c:pt idx="3717">
                <c:v>30.977788970540455</c:v>
              </c:pt>
              <c:pt idx="3718">
                <c:v>30.986123054202153</c:v>
              </c:pt>
              <c:pt idx="3719">
                <c:v>30.994457137863854</c:v>
              </c:pt>
              <c:pt idx="3720">
                <c:v>31.002791221525555</c:v>
              </c:pt>
              <c:pt idx="3721">
                <c:v>31.011125305187257</c:v>
              </c:pt>
              <c:pt idx="3722">
                <c:v>31.019459388848954</c:v>
              </c:pt>
              <c:pt idx="3723">
                <c:v>31.027793472510655</c:v>
              </c:pt>
              <c:pt idx="3724">
                <c:v>31.036127556172357</c:v>
              </c:pt>
              <c:pt idx="3725">
                <c:v>31.044461639834058</c:v>
              </c:pt>
              <c:pt idx="3726">
                <c:v>31.052795723495759</c:v>
              </c:pt>
              <c:pt idx="3727">
                <c:v>31.061129807157457</c:v>
              </c:pt>
              <c:pt idx="3728">
                <c:v>31.069463890819161</c:v>
              </c:pt>
              <c:pt idx="3729">
                <c:v>31.077797974480859</c:v>
              </c:pt>
              <c:pt idx="3730">
                <c:v>31.086132058142557</c:v>
              </c:pt>
              <c:pt idx="3731">
                <c:v>31.094466141804261</c:v>
              </c:pt>
              <c:pt idx="3732">
                <c:v>31.102800225465959</c:v>
              </c:pt>
              <c:pt idx="3733">
                <c:v>31.11113430912766</c:v>
              </c:pt>
              <c:pt idx="3734">
                <c:v>31.119468392789361</c:v>
              </c:pt>
              <c:pt idx="3735">
                <c:v>31.127802476451063</c:v>
              </c:pt>
              <c:pt idx="3736">
                <c:v>31.136136560112764</c:v>
              </c:pt>
              <c:pt idx="3737">
                <c:v>31.144470643774461</c:v>
              </c:pt>
              <c:pt idx="3738">
                <c:v>31.152804727436163</c:v>
              </c:pt>
              <c:pt idx="3739">
                <c:v>31.161138811097864</c:v>
              </c:pt>
              <c:pt idx="3740">
                <c:v>31.169472894759565</c:v>
              </c:pt>
              <c:pt idx="3741">
                <c:v>31.177806978421263</c:v>
              </c:pt>
              <c:pt idx="3742">
                <c:v>31.186141062082964</c:v>
              </c:pt>
              <c:pt idx="3743">
                <c:v>31.194475145744665</c:v>
              </c:pt>
              <c:pt idx="3744">
                <c:v>31.202809229406363</c:v>
              </c:pt>
              <c:pt idx="3745">
                <c:v>31.211143313068067</c:v>
              </c:pt>
              <c:pt idx="3746">
                <c:v>31.219477396729765</c:v>
              </c:pt>
              <c:pt idx="3747">
                <c:v>31.22781148039147</c:v>
              </c:pt>
              <c:pt idx="3748">
                <c:v>31.236145564053167</c:v>
              </c:pt>
              <c:pt idx="3749">
                <c:v>31.244479647714865</c:v>
              </c:pt>
              <c:pt idx="3750">
                <c:v>31.25281373137657</c:v>
              </c:pt>
              <c:pt idx="3751">
                <c:v>31.261147815038267</c:v>
              </c:pt>
              <c:pt idx="3752">
                <c:v>31.269481898699969</c:v>
              </c:pt>
              <c:pt idx="3753">
                <c:v>31.27781598236167</c:v>
              </c:pt>
              <c:pt idx="3754">
                <c:v>31.286150066023371</c:v>
              </c:pt>
              <c:pt idx="3755">
                <c:v>31.294484149685069</c:v>
              </c:pt>
              <c:pt idx="3756">
                <c:v>31.30281823334677</c:v>
              </c:pt>
              <c:pt idx="3757">
                <c:v>31.311152317008471</c:v>
              </c:pt>
              <c:pt idx="3758">
                <c:v>31.319486400670169</c:v>
              </c:pt>
              <c:pt idx="3759">
                <c:v>31.327820484331873</c:v>
              </c:pt>
              <c:pt idx="3760">
                <c:v>31.336154567993571</c:v>
              </c:pt>
              <c:pt idx="3761">
                <c:v>31.344488651655276</c:v>
              </c:pt>
              <c:pt idx="3762">
                <c:v>31.352822735316973</c:v>
              </c:pt>
              <c:pt idx="3763">
                <c:v>31.361156818978671</c:v>
              </c:pt>
              <c:pt idx="3764">
                <c:v>31.369490902640376</c:v>
              </c:pt>
              <c:pt idx="3765">
                <c:v>31.377824986302073</c:v>
              </c:pt>
              <c:pt idx="3766">
                <c:v>31.386159069963774</c:v>
              </c:pt>
              <c:pt idx="3767">
                <c:v>31.394493153625476</c:v>
              </c:pt>
              <c:pt idx="3768">
                <c:v>31.402827237287173</c:v>
              </c:pt>
              <c:pt idx="3769">
                <c:v>31.411161320948874</c:v>
              </c:pt>
              <c:pt idx="3770">
                <c:v>31.419495404610576</c:v>
              </c:pt>
              <c:pt idx="3771">
                <c:v>31.427829488272277</c:v>
              </c:pt>
              <c:pt idx="3772">
                <c:v>31.436163571933978</c:v>
              </c:pt>
              <c:pt idx="3773">
                <c:v>31.444497655595679</c:v>
              </c:pt>
              <c:pt idx="3774">
                <c:v>31.452831739257377</c:v>
              </c:pt>
              <c:pt idx="3775">
                <c:v>31.461165822919078</c:v>
              </c:pt>
              <c:pt idx="3776">
                <c:v>31.469499906580779</c:v>
              </c:pt>
              <c:pt idx="3777">
                <c:v>31.477833990242477</c:v>
              </c:pt>
              <c:pt idx="3778">
                <c:v>31.486168073904182</c:v>
              </c:pt>
              <c:pt idx="3779">
                <c:v>31.494502157565879</c:v>
              </c:pt>
              <c:pt idx="3780">
                <c:v>31.50283624122758</c:v>
              </c:pt>
              <c:pt idx="3781">
                <c:v>31.511170324889282</c:v>
              </c:pt>
              <c:pt idx="3782">
                <c:v>31.519504408550979</c:v>
              </c:pt>
              <c:pt idx="3783">
                <c:v>31.527838492212684</c:v>
              </c:pt>
              <c:pt idx="3784">
                <c:v>31.536172575874382</c:v>
              </c:pt>
              <c:pt idx="3785">
                <c:v>31.544506659536083</c:v>
              </c:pt>
              <c:pt idx="3786">
                <c:v>31.552840743197784</c:v>
              </c:pt>
              <c:pt idx="3787">
                <c:v>31.561174826859482</c:v>
              </c:pt>
              <c:pt idx="3788">
                <c:v>31.569508910521183</c:v>
              </c:pt>
              <c:pt idx="3789">
                <c:v>31.577842994182884</c:v>
              </c:pt>
              <c:pt idx="3790">
                <c:v>31.586177077844585</c:v>
              </c:pt>
              <c:pt idx="3791">
                <c:v>31.594511161506283</c:v>
              </c:pt>
              <c:pt idx="3792">
                <c:v>31.602845245167988</c:v>
              </c:pt>
              <c:pt idx="3793">
                <c:v>31.611179328829685</c:v>
              </c:pt>
              <c:pt idx="3794">
                <c:v>31.619513412491383</c:v>
              </c:pt>
              <c:pt idx="3795">
                <c:v>31.627847496153088</c:v>
              </c:pt>
              <c:pt idx="3796">
                <c:v>31.636181579814785</c:v>
              </c:pt>
              <c:pt idx="3797">
                <c:v>31.64451566347649</c:v>
              </c:pt>
              <c:pt idx="3798">
                <c:v>31.652849747138188</c:v>
              </c:pt>
              <c:pt idx="3799">
                <c:v>31.661183830799889</c:v>
              </c:pt>
              <c:pt idx="3800">
                <c:v>31.66951791446159</c:v>
              </c:pt>
              <c:pt idx="3801">
                <c:v>31.677851998123288</c:v>
              </c:pt>
              <c:pt idx="3802">
                <c:v>31.686186081784989</c:v>
              </c:pt>
              <c:pt idx="3803">
                <c:v>31.69452016544669</c:v>
              </c:pt>
              <c:pt idx="3804">
                <c:v>31.702854249108391</c:v>
              </c:pt>
              <c:pt idx="3805">
                <c:v>31.711188332770089</c:v>
              </c:pt>
              <c:pt idx="3806">
                <c:v>31.719522416431793</c:v>
              </c:pt>
              <c:pt idx="3807">
                <c:v>31.727856500093491</c:v>
              </c:pt>
              <c:pt idx="3808">
                <c:v>31.736190583755192</c:v>
              </c:pt>
              <c:pt idx="3809">
                <c:v>31.744524667416893</c:v>
              </c:pt>
              <c:pt idx="3810">
                <c:v>31.752858751078591</c:v>
              </c:pt>
              <c:pt idx="3811">
                <c:v>31.761192834740296</c:v>
              </c:pt>
              <c:pt idx="3812">
                <c:v>31.769526918401993</c:v>
              </c:pt>
              <c:pt idx="3813">
                <c:v>31.777861002063691</c:v>
              </c:pt>
              <c:pt idx="3814">
                <c:v>31.786195085725396</c:v>
              </c:pt>
              <c:pt idx="3815">
                <c:v>31.794529169387094</c:v>
              </c:pt>
              <c:pt idx="3816">
                <c:v>31.802863253048795</c:v>
              </c:pt>
              <c:pt idx="3817">
                <c:v>31.811197336710496</c:v>
              </c:pt>
              <c:pt idx="3818">
                <c:v>31.819531420372197</c:v>
              </c:pt>
              <c:pt idx="3819">
                <c:v>31.827865504033898</c:v>
              </c:pt>
              <c:pt idx="3820">
                <c:v>31.836199587695596</c:v>
              </c:pt>
              <c:pt idx="3821">
                <c:v>31.844533671357297</c:v>
              </c:pt>
              <c:pt idx="3822">
                <c:v>31.852867755018998</c:v>
              </c:pt>
              <c:pt idx="3823">
                <c:v>31.861201838680699</c:v>
              </c:pt>
              <c:pt idx="3824">
                <c:v>31.869535922342397</c:v>
              </c:pt>
              <c:pt idx="3825">
                <c:v>31.877870006004102</c:v>
              </c:pt>
              <c:pt idx="3826">
                <c:v>31.886204089665799</c:v>
              </c:pt>
              <c:pt idx="3827">
                <c:v>31.894538173327497</c:v>
              </c:pt>
              <c:pt idx="3828">
                <c:v>31.902872256989202</c:v>
              </c:pt>
              <c:pt idx="3829">
                <c:v>31.911206340650899</c:v>
              </c:pt>
              <c:pt idx="3830">
                <c:v>31.919540424312604</c:v>
              </c:pt>
              <c:pt idx="3831">
                <c:v>31.927874507974302</c:v>
              </c:pt>
              <c:pt idx="3832">
                <c:v>31.936208591635999</c:v>
              </c:pt>
              <c:pt idx="3833">
                <c:v>31.944542675297704</c:v>
              </c:pt>
              <c:pt idx="3834">
                <c:v>31.952876758959402</c:v>
              </c:pt>
              <c:pt idx="3835">
                <c:v>31.961210842621103</c:v>
              </c:pt>
              <c:pt idx="3836">
                <c:v>31.969544926282804</c:v>
              </c:pt>
              <c:pt idx="3837">
                <c:v>31.977879009944505</c:v>
              </c:pt>
              <c:pt idx="3838">
                <c:v>31.986213093606203</c:v>
              </c:pt>
              <c:pt idx="3839">
                <c:v>31.994547177267904</c:v>
              </c:pt>
              <c:pt idx="3840">
                <c:v>32.002881260929605</c:v>
              </c:pt>
              <c:pt idx="3841">
                <c:v>32.011215344591307</c:v>
              </c:pt>
              <c:pt idx="3842">
                <c:v>32.019549428253008</c:v>
              </c:pt>
              <c:pt idx="3843">
                <c:v>32.027883511914709</c:v>
              </c:pt>
              <c:pt idx="3844">
                <c:v>32.03621759557641</c:v>
              </c:pt>
              <c:pt idx="3845">
                <c:v>32.044551679238104</c:v>
              </c:pt>
              <c:pt idx="3846">
                <c:v>32.052885762899805</c:v>
              </c:pt>
              <c:pt idx="3847">
                <c:v>32.061219846561507</c:v>
              </c:pt>
              <c:pt idx="3848">
                <c:v>32.069553930223208</c:v>
              </c:pt>
              <c:pt idx="3849">
                <c:v>32.077888013884909</c:v>
              </c:pt>
              <c:pt idx="3850">
                <c:v>32.08622209754661</c:v>
              </c:pt>
              <c:pt idx="3851">
                <c:v>32.094556181208311</c:v>
              </c:pt>
              <c:pt idx="3852">
                <c:v>32.102890264870013</c:v>
              </c:pt>
              <c:pt idx="3853">
                <c:v>32.111224348531707</c:v>
              </c:pt>
              <c:pt idx="3854">
                <c:v>32.119558432193415</c:v>
              </c:pt>
              <c:pt idx="3855">
                <c:v>32.127892515855109</c:v>
              </c:pt>
              <c:pt idx="3856">
                <c:v>32.13622659951681</c:v>
              </c:pt>
              <c:pt idx="3857">
                <c:v>32.144560683178511</c:v>
              </c:pt>
              <c:pt idx="3858">
                <c:v>32.152894766840213</c:v>
              </c:pt>
              <c:pt idx="3859">
                <c:v>32.161228850501914</c:v>
              </c:pt>
              <c:pt idx="3860">
                <c:v>32.169562934163615</c:v>
              </c:pt>
              <c:pt idx="3861">
                <c:v>32.177897017825316</c:v>
              </c:pt>
              <c:pt idx="3862">
                <c:v>32.186231101487017</c:v>
              </c:pt>
              <c:pt idx="3863">
                <c:v>32.194565185148718</c:v>
              </c:pt>
              <c:pt idx="3864">
                <c:v>32.202899268810413</c:v>
              </c:pt>
              <c:pt idx="3865">
                <c:v>32.211233352472114</c:v>
              </c:pt>
              <c:pt idx="3866">
                <c:v>32.219567436133815</c:v>
              </c:pt>
              <c:pt idx="3867">
                <c:v>32.227901519795516</c:v>
              </c:pt>
              <c:pt idx="3868">
                <c:v>32.236235603457217</c:v>
              </c:pt>
              <c:pt idx="3869">
                <c:v>32.244569687118918</c:v>
              </c:pt>
              <c:pt idx="3870">
                <c:v>32.25290377078062</c:v>
              </c:pt>
              <c:pt idx="3871">
                <c:v>32.261237854442321</c:v>
              </c:pt>
              <c:pt idx="3872">
                <c:v>32.269571938104015</c:v>
              </c:pt>
              <c:pt idx="3873">
                <c:v>32.277906021765723</c:v>
              </c:pt>
              <c:pt idx="3874">
                <c:v>32.286240105427417</c:v>
              </c:pt>
              <c:pt idx="3875">
                <c:v>32.294574189089118</c:v>
              </c:pt>
              <c:pt idx="3876">
                <c:v>32.30290827275082</c:v>
              </c:pt>
              <c:pt idx="3877">
                <c:v>32.311242356412521</c:v>
              </c:pt>
              <c:pt idx="3878">
                <c:v>32.319576440074222</c:v>
              </c:pt>
              <c:pt idx="3879">
                <c:v>32.327910523735923</c:v>
              </c:pt>
              <c:pt idx="3880">
                <c:v>32.336244607397624</c:v>
              </c:pt>
              <c:pt idx="3881">
                <c:v>32.344578691059318</c:v>
              </c:pt>
              <c:pt idx="3882">
                <c:v>32.352912774721027</c:v>
              </c:pt>
              <c:pt idx="3883">
                <c:v>32.361246858382721</c:v>
              </c:pt>
              <c:pt idx="3884">
                <c:v>32.369580942044422</c:v>
              </c:pt>
              <c:pt idx="3885">
                <c:v>32.377915025706123</c:v>
              </c:pt>
              <c:pt idx="3886">
                <c:v>32.386249109367824</c:v>
              </c:pt>
              <c:pt idx="3887">
                <c:v>32.394583193029526</c:v>
              </c:pt>
              <c:pt idx="3888">
                <c:v>32.402917276691227</c:v>
              </c:pt>
              <c:pt idx="3889">
                <c:v>32.411251360352928</c:v>
              </c:pt>
              <c:pt idx="3890">
                <c:v>32.419585444014629</c:v>
              </c:pt>
              <c:pt idx="3891">
                <c:v>32.427919527676323</c:v>
              </c:pt>
              <c:pt idx="3892">
                <c:v>32.436253611338024</c:v>
              </c:pt>
              <c:pt idx="3893">
                <c:v>32.444587694999726</c:v>
              </c:pt>
              <c:pt idx="3894">
                <c:v>32.452921778661427</c:v>
              </c:pt>
              <c:pt idx="3895">
                <c:v>32.461255862323128</c:v>
              </c:pt>
              <c:pt idx="3896">
                <c:v>32.469589945984829</c:v>
              </c:pt>
              <c:pt idx="3897">
                <c:v>32.47792402964653</c:v>
              </c:pt>
              <c:pt idx="3898">
                <c:v>32.486258113308232</c:v>
              </c:pt>
              <c:pt idx="3899">
                <c:v>32.494592196969933</c:v>
              </c:pt>
              <c:pt idx="3900">
                <c:v>32.502926280631627</c:v>
              </c:pt>
              <c:pt idx="3901">
                <c:v>32.511260364293335</c:v>
              </c:pt>
              <c:pt idx="3902">
                <c:v>32.519594447955029</c:v>
              </c:pt>
              <c:pt idx="3903">
                <c:v>32.52792853161673</c:v>
              </c:pt>
              <c:pt idx="3904">
                <c:v>32.536262615278432</c:v>
              </c:pt>
              <c:pt idx="3905">
                <c:v>32.544596698940133</c:v>
              </c:pt>
              <c:pt idx="3906">
                <c:v>32.552930782601834</c:v>
              </c:pt>
              <c:pt idx="3907">
                <c:v>32.561264866263535</c:v>
              </c:pt>
              <c:pt idx="3908">
                <c:v>32.569598949925236</c:v>
              </c:pt>
              <c:pt idx="3909">
                <c:v>32.577933033586937</c:v>
              </c:pt>
              <c:pt idx="3910">
                <c:v>32.586267117248632</c:v>
              </c:pt>
              <c:pt idx="3911">
                <c:v>32.594601200910333</c:v>
              </c:pt>
              <c:pt idx="3912">
                <c:v>32.602935284572034</c:v>
              </c:pt>
              <c:pt idx="3913">
                <c:v>32.611269368233735</c:v>
              </c:pt>
              <c:pt idx="3914">
                <c:v>32.619603451895436</c:v>
              </c:pt>
              <c:pt idx="3915">
                <c:v>32.627937535557137</c:v>
              </c:pt>
              <c:pt idx="3916">
                <c:v>32.636271619218839</c:v>
              </c:pt>
              <c:pt idx="3917">
                <c:v>32.644605702880533</c:v>
              </c:pt>
              <c:pt idx="3918">
                <c:v>32.652939786542241</c:v>
              </c:pt>
              <c:pt idx="3919">
                <c:v>32.661273870203935</c:v>
              </c:pt>
              <c:pt idx="3920">
                <c:v>32.669607953865643</c:v>
              </c:pt>
              <c:pt idx="3921">
                <c:v>32.677942037527338</c:v>
              </c:pt>
              <c:pt idx="3922">
                <c:v>32.686276121189039</c:v>
              </c:pt>
              <c:pt idx="3923">
                <c:v>32.69461020485074</c:v>
              </c:pt>
              <c:pt idx="3924">
                <c:v>32.702944288512441</c:v>
              </c:pt>
              <c:pt idx="3925">
                <c:v>32.711278372174142</c:v>
              </c:pt>
              <c:pt idx="3926">
                <c:v>32.719612455835843</c:v>
              </c:pt>
              <c:pt idx="3927">
                <c:v>32.727946539497545</c:v>
              </c:pt>
              <c:pt idx="3928">
                <c:v>32.736280623159239</c:v>
              </c:pt>
              <c:pt idx="3929">
                <c:v>32.74461470682094</c:v>
              </c:pt>
              <c:pt idx="3930">
                <c:v>32.752948790482641</c:v>
              </c:pt>
              <c:pt idx="3931">
                <c:v>32.761282874144342</c:v>
              </c:pt>
              <c:pt idx="3932">
                <c:v>32.769616957806043</c:v>
              </c:pt>
              <c:pt idx="3933">
                <c:v>32.777951041467745</c:v>
              </c:pt>
              <c:pt idx="3934">
                <c:v>32.786285125129446</c:v>
              </c:pt>
              <c:pt idx="3935">
                <c:v>32.794619208791147</c:v>
              </c:pt>
              <c:pt idx="3936">
                <c:v>32.802953292452841</c:v>
              </c:pt>
              <c:pt idx="3937">
                <c:v>32.811287376114549</c:v>
              </c:pt>
              <c:pt idx="3938">
                <c:v>32.819621459776243</c:v>
              </c:pt>
              <c:pt idx="3939">
                <c:v>32.827955543437945</c:v>
              </c:pt>
              <c:pt idx="3940">
                <c:v>32.836289627099646</c:v>
              </c:pt>
              <c:pt idx="3941">
                <c:v>32.844623710761347</c:v>
              </c:pt>
              <c:pt idx="3942">
                <c:v>32.852957794423048</c:v>
              </c:pt>
              <c:pt idx="3943">
                <c:v>32.861291878084749</c:v>
              </c:pt>
              <c:pt idx="3944">
                <c:v>32.869625961746451</c:v>
              </c:pt>
              <c:pt idx="3945">
                <c:v>32.877960045408152</c:v>
              </c:pt>
              <c:pt idx="3946">
                <c:v>32.886294129069853</c:v>
              </c:pt>
              <c:pt idx="3947">
                <c:v>32.894628212731547</c:v>
              </c:pt>
              <c:pt idx="3948">
                <c:v>32.902962296393248</c:v>
              </c:pt>
              <c:pt idx="3949">
                <c:v>32.911296380054949</c:v>
              </c:pt>
              <c:pt idx="3950">
                <c:v>32.919630463716651</c:v>
              </c:pt>
              <c:pt idx="3951">
                <c:v>32.927964547378352</c:v>
              </c:pt>
              <c:pt idx="3952">
                <c:v>32.936298631040053</c:v>
              </c:pt>
              <c:pt idx="3953">
                <c:v>32.944632714701754</c:v>
              </c:pt>
              <c:pt idx="3954">
                <c:v>32.952966798363455</c:v>
              </c:pt>
              <c:pt idx="3955">
                <c:v>32.961300882025149</c:v>
              </c:pt>
              <c:pt idx="3956">
                <c:v>32.969634965686858</c:v>
              </c:pt>
              <c:pt idx="3957">
                <c:v>32.977969049348552</c:v>
              </c:pt>
              <c:pt idx="3958">
                <c:v>32.986303133010253</c:v>
              </c:pt>
              <c:pt idx="3959">
                <c:v>32.994637216671954</c:v>
              </c:pt>
              <c:pt idx="3960">
                <c:v>33.002971300333655</c:v>
              </c:pt>
              <c:pt idx="3961">
                <c:v>33.011305383995357</c:v>
              </c:pt>
              <c:pt idx="3962">
                <c:v>33.019639467657058</c:v>
              </c:pt>
              <c:pt idx="3963">
                <c:v>33.027973551318759</c:v>
              </c:pt>
              <c:pt idx="3964">
                <c:v>33.036307634980453</c:v>
              </c:pt>
              <c:pt idx="3965">
                <c:v>33.044641718642161</c:v>
              </c:pt>
              <c:pt idx="3966">
                <c:v>33.052975802303855</c:v>
              </c:pt>
              <c:pt idx="3967">
                <c:v>33.061309885965564</c:v>
              </c:pt>
              <c:pt idx="3968">
                <c:v>33.069643969627258</c:v>
              </c:pt>
              <c:pt idx="3969">
                <c:v>33.077978053288959</c:v>
              </c:pt>
              <c:pt idx="3970">
                <c:v>33.08631213695066</c:v>
              </c:pt>
              <c:pt idx="3971">
                <c:v>33.094646220612361</c:v>
              </c:pt>
              <c:pt idx="3972">
                <c:v>33.102980304274062</c:v>
              </c:pt>
              <c:pt idx="3973">
                <c:v>33.111314387935764</c:v>
              </c:pt>
              <c:pt idx="3974">
                <c:v>33.119648471597458</c:v>
              </c:pt>
              <c:pt idx="3975">
                <c:v>33.127982555259159</c:v>
              </c:pt>
              <c:pt idx="3976">
                <c:v>33.13631663892086</c:v>
              </c:pt>
              <c:pt idx="3977">
                <c:v>33.144650722582561</c:v>
              </c:pt>
              <c:pt idx="3978">
                <c:v>33.152984806244262</c:v>
              </c:pt>
              <c:pt idx="3979">
                <c:v>33.161318889905964</c:v>
              </c:pt>
              <c:pt idx="3980">
                <c:v>33.169652973567665</c:v>
              </c:pt>
              <c:pt idx="3981">
                <c:v>33.177987057229366</c:v>
              </c:pt>
              <c:pt idx="3982">
                <c:v>33.186321140891067</c:v>
              </c:pt>
              <c:pt idx="3983">
                <c:v>33.194655224552761</c:v>
              </c:pt>
              <c:pt idx="3984">
                <c:v>33.20298930821447</c:v>
              </c:pt>
              <c:pt idx="3985">
                <c:v>33.211323391876164</c:v>
              </c:pt>
              <c:pt idx="3986">
                <c:v>33.219657475537865</c:v>
              </c:pt>
              <c:pt idx="3987">
                <c:v>33.227991559199566</c:v>
              </c:pt>
              <c:pt idx="3988">
                <c:v>33.236325642861267</c:v>
              </c:pt>
              <c:pt idx="3989">
                <c:v>33.244659726522968</c:v>
              </c:pt>
              <c:pt idx="3990">
                <c:v>33.25299381018467</c:v>
              </c:pt>
              <c:pt idx="3991">
                <c:v>33.261327893846371</c:v>
              </c:pt>
              <c:pt idx="3992">
                <c:v>33.269661977508072</c:v>
              </c:pt>
              <c:pt idx="3993">
                <c:v>33.277996061169766</c:v>
              </c:pt>
              <c:pt idx="3994">
                <c:v>33.286330144831467</c:v>
              </c:pt>
              <c:pt idx="3995">
                <c:v>33.294664228493168</c:v>
              </c:pt>
              <c:pt idx="3996">
                <c:v>33.30299831215487</c:v>
              </c:pt>
              <c:pt idx="3997">
                <c:v>33.311332395816571</c:v>
              </c:pt>
              <c:pt idx="3998">
                <c:v>33.319666479478272</c:v>
              </c:pt>
              <c:pt idx="3999">
                <c:v>33.328000563139973</c:v>
              </c:pt>
              <c:pt idx="4000">
                <c:v>33.336334646801667</c:v>
              </c:pt>
              <c:pt idx="4001">
                <c:v>33.344668730463376</c:v>
              </c:pt>
              <c:pt idx="4002">
                <c:v>33.35300281412507</c:v>
              </c:pt>
              <c:pt idx="4003">
                <c:v>33.361336897786778</c:v>
              </c:pt>
              <c:pt idx="4004">
                <c:v>33.369670981448472</c:v>
              </c:pt>
              <c:pt idx="4005">
                <c:v>33.378005065110173</c:v>
              </c:pt>
              <c:pt idx="4006">
                <c:v>33.386339148771874</c:v>
              </c:pt>
              <c:pt idx="4007">
                <c:v>33.394673232433576</c:v>
              </c:pt>
              <c:pt idx="4008">
                <c:v>33.403007316095277</c:v>
              </c:pt>
              <c:pt idx="4009">
                <c:v>33.411341399756978</c:v>
              </c:pt>
              <c:pt idx="4010">
                <c:v>33.419675483418679</c:v>
              </c:pt>
              <c:pt idx="4011">
                <c:v>33.428009567080373</c:v>
              </c:pt>
              <c:pt idx="4012">
                <c:v>33.436343650742081</c:v>
              </c:pt>
              <c:pt idx="4013">
                <c:v>33.444677734403776</c:v>
              </c:pt>
              <c:pt idx="4014">
                <c:v>33.453011818065477</c:v>
              </c:pt>
              <c:pt idx="4015">
                <c:v>33.461345901727178</c:v>
              </c:pt>
              <c:pt idx="4016">
                <c:v>33.469679985388879</c:v>
              </c:pt>
              <c:pt idx="4017">
                <c:v>33.47801406905058</c:v>
              </c:pt>
              <c:pt idx="4018">
                <c:v>33.486348152712281</c:v>
              </c:pt>
              <c:pt idx="4019">
                <c:v>33.494682236373976</c:v>
              </c:pt>
              <c:pt idx="4020">
                <c:v>33.503016320035684</c:v>
              </c:pt>
              <c:pt idx="4021">
                <c:v>33.511350403697378</c:v>
              </c:pt>
              <c:pt idx="4022">
                <c:v>33.519684487359079</c:v>
              </c:pt>
              <c:pt idx="4023">
                <c:v>33.52801857102078</c:v>
              </c:pt>
              <c:pt idx="4024">
                <c:v>33.536352654682482</c:v>
              </c:pt>
              <c:pt idx="4025">
                <c:v>33.544686738344183</c:v>
              </c:pt>
              <c:pt idx="4026">
                <c:v>33.553020822005884</c:v>
              </c:pt>
              <c:pt idx="4027">
                <c:v>33.561354905667585</c:v>
              </c:pt>
              <c:pt idx="4028">
                <c:v>33.569688989329286</c:v>
              </c:pt>
              <c:pt idx="4029">
                <c:v>33.578023072990987</c:v>
              </c:pt>
              <c:pt idx="4030">
                <c:v>33.586357156652682</c:v>
              </c:pt>
              <c:pt idx="4031">
                <c:v>33.59469124031439</c:v>
              </c:pt>
              <c:pt idx="4032">
                <c:v>33.603025323976084</c:v>
              </c:pt>
              <c:pt idx="4033">
                <c:v>33.611359407637785</c:v>
              </c:pt>
              <c:pt idx="4034">
                <c:v>33.619693491299486</c:v>
              </c:pt>
              <c:pt idx="4035">
                <c:v>33.628027574961187</c:v>
              </c:pt>
              <c:pt idx="4036">
                <c:v>33.636361658622889</c:v>
              </c:pt>
              <c:pt idx="4037">
                <c:v>33.64469574228459</c:v>
              </c:pt>
              <c:pt idx="4038">
                <c:v>33.653029825946291</c:v>
              </c:pt>
              <c:pt idx="4039">
                <c:v>33.661363909607992</c:v>
              </c:pt>
              <c:pt idx="4040">
                <c:v>33.669697993269686</c:v>
              </c:pt>
              <c:pt idx="4041">
                <c:v>33.678032076931387</c:v>
              </c:pt>
              <c:pt idx="4042">
                <c:v>33.686366160593089</c:v>
              </c:pt>
              <c:pt idx="4043">
                <c:v>33.69470024425479</c:v>
              </c:pt>
              <c:pt idx="4044">
                <c:v>33.703034327916491</c:v>
              </c:pt>
              <c:pt idx="4045">
                <c:v>33.711368411578192</c:v>
              </c:pt>
              <c:pt idx="4046">
                <c:v>33.719702495239893</c:v>
              </c:pt>
              <c:pt idx="4047">
                <c:v>33.728036578901587</c:v>
              </c:pt>
              <c:pt idx="4048">
                <c:v>33.736370662563296</c:v>
              </c:pt>
              <c:pt idx="4049">
                <c:v>33.74470474622499</c:v>
              </c:pt>
              <c:pt idx="4050">
                <c:v>33.753038829886698</c:v>
              </c:pt>
              <c:pt idx="4051">
                <c:v>33.761372913548392</c:v>
              </c:pt>
              <c:pt idx="4052">
                <c:v>33.769706997210093</c:v>
              </c:pt>
              <c:pt idx="4053">
                <c:v>33.778041080871795</c:v>
              </c:pt>
              <c:pt idx="4054">
                <c:v>33.786375164533496</c:v>
              </c:pt>
              <c:pt idx="4055">
                <c:v>33.794709248195197</c:v>
              </c:pt>
              <c:pt idx="4056">
                <c:v>33.803043331856898</c:v>
              </c:pt>
              <c:pt idx="4057">
                <c:v>33.811377415518599</c:v>
              </c:pt>
              <c:pt idx="4058">
                <c:v>33.819711499180293</c:v>
              </c:pt>
              <c:pt idx="4059">
                <c:v>33.828045582841995</c:v>
              </c:pt>
              <c:pt idx="4060">
                <c:v>33.836379666503696</c:v>
              </c:pt>
              <c:pt idx="4061">
                <c:v>33.844713750165397</c:v>
              </c:pt>
              <c:pt idx="4062">
                <c:v>33.853047833827098</c:v>
              </c:pt>
              <c:pt idx="4063">
                <c:v>33.861381917488799</c:v>
              </c:pt>
              <c:pt idx="4064">
                <c:v>33.869716001150501</c:v>
              </c:pt>
              <c:pt idx="4065">
                <c:v>33.878050084812202</c:v>
              </c:pt>
              <c:pt idx="4066">
                <c:v>33.886384168473896</c:v>
              </c:pt>
              <c:pt idx="4067">
                <c:v>33.894718252135604</c:v>
              </c:pt>
              <c:pt idx="4068">
                <c:v>33.903052335797298</c:v>
              </c:pt>
              <c:pt idx="4069">
                <c:v>33.911386419458999</c:v>
              </c:pt>
              <c:pt idx="4070">
                <c:v>33.919720503120701</c:v>
              </c:pt>
              <c:pt idx="4071">
                <c:v>33.928054586782402</c:v>
              </c:pt>
              <c:pt idx="4072">
                <c:v>33.936388670444103</c:v>
              </c:pt>
              <c:pt idx="4073">
                <c:v>33.944722754105804</c:v>
              </c:pt>
              <c:pt idx="4074">
                <c:v>33.953056837767505</c:v>
              </c:pt>
              <c:pt idx="4075">
                <c:v>33.961390921429206</c:v>
              </c:pt>
              <c:pt idx="4076">
                <c:v>33.969725005090908</c:v>
              </c:pt>
              <c:pt idx="4077">
                <c:v>33.978059088752602</c:v>
              </c:pt>
              <c:pt idx="4078">
                <c:v>33.986393172414303</c:v>
              </c:pt>
              <c:pt idx="4079">
                <c:v>33.994727256076004</c:v>
              </c:pt>
              <c:pt idx="4080">
                <c:v>34.003061339737705</c:v>
              </c:pt>
              <c:pt idx="4081">
                <c:v>34.011395423399406</c:v>
              </c:pt>
              <c:pt idx="4082">
                <c:v>34.019729507061108</c:v>
              </c:pt>
              <c:pt idx="4083">
                <c:v>34.028063590722809</c:v>
              </c:pt>
              <c:pt idx="4084">
                <c:v>34.03639767438451</c:v>
              </c:pt>
              <c:pt idx="4085">
                <c:v>34.044731758046204</c:v>
              </c:pt>
              <c:pt idx="4086">
                <c:v>34.053065841707912</c:v>
              </c:pt>
              <c:pt idx="4087">
                <c:v>34.061399925369606</c:v>
              </c:pt>
              <c:pt idx="4088">
                <c:v>34.069734009031308</c:v>
              </c:pt>
              <c:pt idx="4089">
                <c:v>34.078068092693009</c:v>
              </c:pt>
              <c:pt idx="4090">
                <c:v>34.08640217635471</c:v>
              </c:pt>
              <c:pt idx="4091">
                <c:v>34.094736260016411</c:v>
              </c:pt>
              <c:pt idx="4092">
                <c:v>34.103070343678112</c:v>
              </c:pt>
              <c:pt idx="4093">
                <c:v>34.111404427339814</c:v>
              </c:pt>
              <c:pt idx="4094">
                <c:v>34.119738511001508</c:v>
              </c:pt>
              <c:pt idx="4095">
                <c:v>34.128072594663216</c:v>
              </c:pt>
              <c:pt idx="4096">
                <c:v>34.13640667832491</c:v>
              </c:pt>
              <c:pt idx="4097">
                <c:v>34.144740761986618</c:v>
              </c:pt>
              <c:pt idx="4098">
                <c:v>34.153074845648312</c:v>
              </c:pt>
              <c:pt idx="4099">
                <c:v>34.161408929310014</c:v>
              </c:pt>
              <c:pt idx="4100">
                <c:v>34.169743012971715</c:v>
              </c:pt>
              <c:pt idx="4101">
                <c:v>34.178077096633416</c:v>
              </c:pt>
              <c:pt idx="4102">
                <c:v>34.18641118029511</c:v>
              </c:pt>
              <c:pt idx="4103">
                <c:v>34.194745263956818</c:v>
              </c:pt>
              <c:pt idx="4104">
                <c:v>34.20307934761852</c:v>
              </c:pt>
              <c:pt idx="4105">
                <c:v>34.211413431280214</c:v>
              </c:pt>
              <c:pt idx="4106">
                <c:v>34.219747514941915</c:v>
              </c:pt>
              <c:pt idx="4107">
                <c:v>34.228081598603616</c:v>
              </c:pt>
              <c:pt idx="4108">
                <c:v>34.236415682265324</c:v>
              </c:pt>
              <c:pt idx="4109">
                <c:v>34.244749765927018</c:v>
              </c:pt>
              <c:pt idx="4110">
                <c:v>34.25308384958872</c:v>
              </c:pt>
              <c:pt idx="4111">
                <c:v>34.261417933250421</c:v>
              </c:pt>
              <c:pt idx="4112">
                <c:v>34.269752016912115</c:v>
              </c:pt>
              <c:pt idx="4113">
                <c:v>34.278086100573816</c:v>
              </c:pt>
              <c:pt idx="4114">
                <c:v>34.286420184235524</c:v>
              </c:pt>
              <c:pt idx="4115">
                <c:v>34.294754267897225</c:v>
              </c:pt>
              <c:pt idx="4116">
                <c:v>34.30308835155892</c:v>
              </c:pt>
              <c:pt idx="4117">
                <c:v>34.311422435220621</c:v>
              </c:pt>
              <c:pt idx="4118">
                <c:v>34.319756518882322</c:v>
              </c:pt>
              <c:pt idx="4119">
                <c:v>34.328090602544016</c:v>
              </c:pt>
              <c:pt idx="4120">
                <c:v>34.336424686205724</c:v>
              </c:pt>
              <c:pt idx="4121">
                <c:v>34.344758769867425</c:v>
              </c:pt>
              <c:pt idx="4122">
                <c:v>34.35309285352912</c:v>
              </c:pt>
              <c:pt idx="4123">
                <c:v>34.361426937190821</c:v>
              </c:pt>
              <c:pt idx="4124">
                <c:v>34.369761020852522</c:v>
              </c:pt>
              <c:pt idx="4125">
                <c:v>34.37809510451423</c:v>
              </c:pt>
              <c:pt idx="4126">
                <c:v>34.386429188175924</c:v>
              </c:pt>
              <c:pt idx="4127">
                <c:v>34.394763271837625</c:v>
              </c:pt>
              <c:pt idx="4128">
                <c:v>34.403097355499327</c:v>
              </c:pt>
              <c:pt idx="4129">
                <c:v>34.411431439161021</c:v>
              </c:pt>
              <c:pt idx="4130">
                <c:v>34.419765522822722</c:v>
              </c:pt>
              <c:pt idx="4131">
                <c:v>34.42809960648443</c:v>
              </c:pt>
              <c:pt idx="4132">
                <c:v>34.436433690146131</c:v>
              </c:pt>
              <c:pt idx="4133">
                <c:v>34.444767773807826</c:v>
              </c:pt>
              <c:pt idx="4134">
                <c:v>34.453101857469527</c:v>
              </c:pt>
              <c:pt idx="4135">
                <c:v>34.461435941131228</c:v>
              </c:pt>
              <c:pt idx="4136">
                <c:v>34.469770024792929</c:v>
              </c:pt>
              <c:pt idx="4137">
                <c:v>34.47810410845463</c:v>
              </c:pt>
              <c:pt idx="4138">
                <c:v>34.486438192116331</c:v>
              </c:pt>
              <c:pt idx="4139">
                <c:v>34.494772275778033</c:v>
              </c:pt>
              <c:pt idx="4140">
                <c:v>34.503106359439727</c:v>
              </c:pt>
              <c:pt idx="4141">
                <c:v>34.511440443101428</c:v>
              </c:pt>
              <c:pt idx="4142">
                <c:v>34.519774526763136</c:v>
              </c:pt>
              <c:pt idx="4143">
                <c:v>34.52810861042483</c:v>
              </c:pt>
              <c:pt idx="4144">
                <c:v>34.536442694086531</c:v>
              </c:pt>
              <c:pt idx="4145">
                <c:v>34.544776777748233</c:v>
              </c:pt>
              <c:pt idx="4146">
                <c:v>34.553110861409934</c:v>
              </c:pt>
              <c:pt idx="4147">
                <c:v>34.561444945071635</c:v>
              </c:pt>
              <c:pt idx="4148">
                <c:v>34.569779028733336</c:v>
              </c:pt>
              <c:pt idx="4149">
                <c:v>34.578113112395037</c:v>
              </c:pt>
              <c:pt idx="4150">
                <c:v>34.586447196056731</c:v>
              </c:pt>
              <c:pt idx="4151">
                <c:v>34.594781279718433</c:v>
              </c:pt>
              <c:pt idx="4152">
                <c:v>34.603115363380134</c:v>
              </c:pt>
              <c:pt idx="4153">
                <c:v>34.611449447041842</c:v>
              </c:pt>
              <c:pt idx="4154">
                <c:v>34.619783530703536</c:v>
              </c:pt>
              <c:pt idx="4155">
                <c:v>34.628117614365237</c:v>
              </c:pt>
              <c:pt idx="4156">
                <c:v>34.636451698026939</c:v>
              </c:pt>
              <c:pt idx="4157">
                <c:v>34.644785781688633</c:v>
              </c:pt>
              <c:pt idx="4158">
                <c:v>34.653119865350341</c:v>
              </c:pt>
              <c:pt idx="4159">
                <c:v>34.661453949012042</c:v>
              </c:pt>
              <c:pt idx="4160">
                <c:v>34.669788032673743</c:v>
              </c:pt>
              <c:pt idx="4161">
                <c:v>34.678122116335437</c:v>
              </c:pt>
              <c:pt idx="4162">
                <c:v>34.686456199997139</c:v>
              </c:pt>
              <c:pt idx="4163">
                <c:v>34.69479028365884</c:v>
              </c:pt>
              <c:pt idx="4164">
                <c:v>34.703124367320541</c:v>
              </c:pt>
              <c:pt idx="4165">
                <c:v>34.711458450982242</c:v>
              </c:pt>
              <c:pt idx="4166">
                <c:v>34.719792534643943</c:v>
              </c:pt>
              <c:pt idx="4167">
                <c:v>34.728126618305637</c:v>
              </c:pt>
              <c:pt idx="4168">
                <c:v>34.736460701967339</c:v>
              </c:pt>
              <c:pt idx="4169">
                <c:v>34.744794785629047</c:v>
              </c:pt>
              <c:pt idx="4170">
                <c:v>34.753128869290748</c:v>
              </c:pt>
              <c:pt idx="4171">
                <c:v>34.761462952952442</c:v>
              </c:pt>
              <c:pt idx="4172">
                <c:v>34.769797036614143</c:v>
              </c:pt>
              <c:pt idx="4173">
                <c:v>34.778131120275845</c:v>
              </c:pt>
              <c:pt idx="4174">
                <c:v>34.786465203937539</c:v>
              </c:pt>
              <c:pt idx="4175">
                <c:v>34.794799287599247</c:v>
              </c:pt>
              <c:pt idx="4176">
                <c:v>34.803133371260948</c:v>
              </c:pt>
              <c:pt idx="4177">
                <c:v>34.811467454922649</c:v>
              </c:pt>
              <c:pt idx="4178">
                <c:v>34.819801538584343</c:v>
              </c:pt>
              <c:pt idx="4179">
                <c:v>34.828135622246045</c:v>
              </c:pt>
              <c:pt idx="4180">
                <c:v>34.836469705907753</c:v>
              </c:pt>
              <c:pt idx="4181">
                <c:v>34.844803789569447</c:v>
              </c:pt>
              <c:pt idx="4182">
                <c:v>34.853137873231148</c:v>
              </c:pt>
              <c:pt idx="4183">
                <c:v>34.861471956892849</c:v>
              </c:pt>
              <c:pt idx="4184">
                <c:v>34.86980604055455</c:v>
              </c:pt>
              <c:pt idx="4185">
                <c:v>34.878140124216245</c:v>
              </c:pt>
              <c:pt idx="4186">
                <c:v>34.886474207877953</c:v>
              </c:pt>
              <c:pt idx="4187">
                <c:v>34.894808291539654</c:v>
              </c:pt>
              <c:pt idx="4188">
                <c:v>34.903142375201348</c:v>
              </c:pt>
              <c:pt idx="4189">
                <c:v>34.911476458863049</c:v>
              </c:pt>
              <c:pt idx="4190">
                <c:v>34.91981054252475</c:v>
              </c:pt>
              <c:pt idx="4191">
                <c:v>34.928144626186459</c:v>
              </c:pt>
              <c:pt idx="4192">
                <c:v>34.936478709848153</c:v>
              </c:pt>
              <c:pt idx="4193">
                <c:v>34.944812793509854</c:v>
              </c:pt>
              <c:pt idx="4194">
                <c:v>34.953146877171555</c:v>
              </c:pt>
              <c:pt idx="4195">
                <c:v>34.961480960833249</c:v>
              </c:pt>
              <c:pt idx="4196">
                <c:v>34.96981504449495</c:v>
              </c:pt>
              <c:pt idx="4197">
                <c:v>34.978149128156659</c:v>
              </c:pt>
              <c:pt idx="4198">
                <c:v>34.98648321181836</c:v>
              </c:pt>
              <c:pt idx="4199">
                <c:v>34.994817295480054</c:v>
              </c:pt>
              <c:pt idx="4200">
                <c:v>35.003151379141755</c:v>
              </c:pt>
              <c:pt idx="4201">
                <c:v>35.011485462803456</c:v>
              </c:pt>
              <c:pt idx="4202">
                <c:v>35.01981954646515</c:v>
              </c:pt>
              <c:pt idx="4203">
                <c:v>35.028153630126859</c:v>
              </c:pt>
              <c:pt idx="4204">
                <c:v>35.03648771378856</c:v>
              </c:pt>
              <c:pt idx="4205">
                <c:v>35.044821797450261</c:v>
              </c:pt>
              <c:pt idx="4206">
                <c:v>35.053155881111955</c:v>
              </c:pt>
              <c:pt idx="4207">
                <c:v>35.061489964773656</c:v>
              </c:pt>
              <c:pt idx="4208">
                <c:v>35.069824048435365</c:v>
              </c:pt>
              <c:pt idx="4209">
                <c:v>35.078158132097059</c:v>
              </c:pt>
              <c:pt idx="4210">
                <c:v>35.08649221575876</c:v>
              </c:pt>
              <c:pt idx="4211">
                <c:v>35.094826299420461</c:v>
              </c:pt>
              <c:pt idx="4212">
                <c:v>35.103160383082155</c:v>
              </c:pt>
              <c:pt idx="4213">
                <c:v>35.111494466743856</c:v>
              </c:pt>
              <c:pt idx="4214">
                <c:v>35.119828550405565</c:v>
              </c:pt>
              <c:pt idx="4215">
                <c:v>35.128162634067266</c:v>
              </c:pt>
              <c:pt idx="4216">
                <c:v>35.13649671772896</c:v>
              </c:pt>
              <c:pt idx="4217">
                <c:v>35.144830801390661</c:v>
              </c:pt>
              <c:pt idx="4218">
                <c:v>35.153164885052362</c:v>
              </c:pt>
              <c:pt idx="4219">
                <c:v>35.161498968714064</c:v>
              </c:pt>
              <c:pt idx="4220">
                <c:v>35.169833052375765</c:v>
              </c:pt>
              <c:pt idx="4221">
                <c:v>35.178167136037466</c:v>
              </c:pt>
              <c:pt idx="4222">
                <c:v>35.186501219699167</c:v>
              </c:pt>
              <c:pt idx="4223">
                <c:v>35.194835303360861</c:v>
              </c:pt>
              <c:pt idx="4224">
                <c:v>35.203169387022562</c:v>
              </c:pt>
              <c:pt idx="4225">
                <c:v>35.211503470684271</c:v>
              </c:pt>
              <c:pt idx="4226">
                <c:v>35.219837554345965</c:v>
              </c:pt>
              <c:pt idx="4227">
                <c:v>35.228171638007666</c:v>
              </c:pt>
              <c:pt idx="4228">
                <c:v>35.236505721669367</c:v>
              </c:pt>
              <c:pt idx="4229">
                <c:v>35.244839805331068</c:v>
              </c:pt>
              <c:pt idx="4230">
                <c:v>35.253173888992769</c:v>
              </c:pt>
              <c:pt idx="4231">
                <c:v>35.261507972654471</c:v>
              </c:pt>
              <c:pt idx="4232">
                <c:v>35.269842056316172</c:v>
              </c:pt>
              <c:pt idx="4233">
                <c:v>35.278176139977866</c:v>
              </c:pt>
              <c:pt idx="4234">
                <c:v>35.286510223639567</c:v>
              </c:pt>
              <c:pt idx="4235">
                <c:v>35.294844307301268</c:v>
              </c:pt>
              <c:pt idx="4236">
                <c:v>35.303178390962977</c:v>
              </c:pt>
              <c:pt idx="4237">
                <c:v>35.311512474624671</c:v>
              </c:pt>
              <c:pt idx="4238">
                <c:v>35.319846558286372</c:v>
              </c:pt>
              <c:pt idx="4239">
                <c:v>35.328180641948073</c:v>
              </c:pt>
              <c:pt idx="4240">
                <c:v>35.336514725609767</c:v>
              </c:pt>
              <c:pt idx="4241">
                <c:v>35.344848809271475</c:v>
              </c:pt>
              <c:pt idx="4242">
                <c:v>35.353182892933177</c:v>
              </c:pt>
              <c:pt idx="4243">
                <c:v>35.361516976594878</c:v>
              </c:pt>
              <c:pt idx="4244">
                <c:v>35.369851060256572</c:v>
              </c:pt>
              <c:pt idx="4245">
                <c:v>35.378185143918273</c:v>
              </c:pt>
              <c:pt idx="4246">
                <c:v>35.386519227579974</c:v>
              </c:pt>
              <c:pt idx="4247">
                <c:v>35.394853311241675</c:v>
              </c:pt>
              <c:pt idx="4248">
                <c:v>35.403187394903377</c:v>
              </c:pt>
              <c:pt idx="4249">
                <c:v>35.411521478565078</c:v>
              </c:pt>
              <c:pt idx="4250">
                <c:v>35.419855562226779</c:v>
              </c:pt>
              <c:pt idx="4251">
                <c:v>35.428189645888473</c:v>
              </c:pt>
              <c:pt idx="4252">
                <c:v>35.436523729550181</c:v>
              </c:pt>
              <c:pt idx="4253">
                <c:v>35.444857813211883</c:v>
              </c:pt>
              <c:pt idx="4254">
                <c:v>35.453191896873577</c:v>
              </c:pt>
              <c:pt idx="4255">
                <c:v>35.461525980535278</c:v>
              </c:pt>
              <c:pt idx="4256">
                <c:v>35.469860064196979</c:v>
              </c:pt>
              <c:pt idx="4257">
                <c:v>35.478194147858673</c:v>
              </c:pt>
              <c:pt idx="4258">
                <c:v>35.486528231520381</c:v>
              </c:pt>
              <c:pt idx="4259">
                <c:v>35.494862315182083</c:v>
              </c:pt>
              <c:pt idx="4260">
                <c:v>35.503196398843784</c:v>
              </c:pt>
              <c:pt idx="4261">
                <c:v>35.511530482505478</c:v>
              </c:pt>
              <c:pt idx="4262">
                <c:v>35.519864566167179</c:v>
              </c:pt>
              <c:pt idx="4263">
                <c:v>35.528198649828887</c:v>
              </c:pt>
              <c:pt idx="4264">
                <c:v>35.536532733490581</c:v>
              </c:pt>
              <c:pt idx="4265">
                <c:v>35.544866817152283</c:v>
              </c:pt>
              <c:pt idx="4266">
                <c:v>35.553200900813984</c:v>
              </c:pt>
              <c:pt idx="4267">
                <c:v>35.561534984475685</c:v>
              </c:pt>
              <c:pt idx="4268">
                <c:v>35.569869068137379</c:v>
              </c:pt>
              <c:pt idx="4269">
                <c:v>35.578203151799087</c:v>
              </c:pt>
              <c:pt idx="4270">
                <c:v>35.586537235460789</c:v>
              </c:pt>
              <c:pt idx="4271">
                <c:v>35.594871319122483</c:v>
              </c:pt>
              <c:pt idx="4272">
                <c:v>35.603205402784184</c:v>
              </c:pt>
              <c:pt idx="4273">
                <c:v>35.611539486445885</c:v>
              </c:pt>
              <c:pt idx="4274">
                <c:v>35.619873570107593</c:v>
              </c:pt>
              <c:pt idx="4275">
                <c:v>35.628207653769287</c:v>
              </c:pt>
              <c:pt idx="4276">
                <c:v>35.636541737430989</c:v>
              </c:pt>
              <c:pt idx="4277">
                <c:v>35.64487582109269</c:v>
              </c:pt>
              <c:pt idx="4278">
                <c:v>35.653209904754384</c:v>
              </c:pt>
              <c:pt idx="4279">
                <c:v>35.661543988416085</c:v>
              </c:pt>
              <c:pt idx="4280">
                <c:v>35.669878072077793</c:v>
              </c:pt>
              <c:pt idx="4281">
                <c:v>35.678212155739494</c:v>
              </c:pt>
              <c:pt idx="4282">
                <c:v>35.686546239401189</c:v>
              </c:pt>
              <c:pt idx="4283">
                <c:v>35.69488032306289</c:v>
              </c:pt>
              <c:pt idx="4284">
                <c:v>35.703214406724591</c:v>
              </c:pt>
              <c:pt idx="4285">
                <c:v>35.711548490386285</c:v>
              </c:pt>
              <c:pt idx="4286">
                <c:v>35.719882574047993</c:v>
              </c:pt>
              <c:pt idx="4287">
                <c:v>35.728216657709694</c:v>
              </c:pt>
              <c:pt idx="4288">
                <c:v>35.736550741371396</c:v>
              </c:pt>
              <c:pt idx="4289">
                <c:v>35.74488482503309</c:v>
              </c:pt>
              <c:pt idx="4290">
                <c:v>35.753218908694791</c:v>
              </c:pt>
              <c:pt idx="4291">
                <c:v>35.761552992356499</c:v>
              </c:pt>
              <c:pt idx="4292">
                <c:v>35.769887076018193</c:v>
              </c:pt>
              <c:pt idx="4293">
                <c:v>35.778221159679894</c:v>
              </c:pt>
              <c:pt idx="4294">
                <c:v>35.786555243341596</c:v>
              </c:pt>
              <c:pt idx="4295">
                <c:v>35.794889327003297</c:v>
              </c:pt>
              <c:pt idx="4296">
                <c:v>35.803223410664991</c:v>
              </c:pt>
              <c:pt idx="4297">
                <c:v>35.811557494326699</c:v>
              </c:pt>
              <c:pt idx="4298">
                <c:v>35.8198915779884</c:v>
              </c:pt>
              <c:pt idx="4299">
                <c:v>35.828225661650094</c:v>
              </c:pt>
              <c:pt idx="4300">
                <c:v>35.836559745311796</c:v>
              </c:pt>
              <c:pt idx="4301">
                <c:v>35.844893828973497</c:v>
              </c:pt>
              <c:pt idx="4302">
                <c:v>35.853227912635205</c:v>
              </c:pt>
              <c:pt idx="4303">
                <c:v>35.861561996296899</c:v>
              </c:pt>
              <c:pt idx="4304">
                <c:v>35.8698960799586</c:v>
              </c:pt>
              <c:pt idx="4305">
                <c:v>35.878230163620302</c:v>
              </c:pt>
              <c:pt idx="4306">
                <c:v>35.886564247281996</c:v>
              </c:pt>
              <c:pt idx="4307">
                <c:v>35.894898330943697</c:v>
              </c:pt>
              <c:pt idx="4308">
                <c:v>35.903232414605405</c:v>
              </c:pt>
              <c:pt idx="4309">
                <c:v>35.911566498267099</c:v>
              </c:pt>
              <c:pt idx="4310">
                <c:v>35.9199005819288</c:v>
              </c:pt>
              <c:pt idx="4311">
                <c:v>35.928234665590502</c:v>
              </c:pt>
              <c:pt idx="4312">
                <c:v>35.936568749252203</c:v>
              </c:pt>
              <c:pt idx="4313">
                <c:v>35.944902832913904</c:v>
              </c:pt>
              <c:pt idx="4314">
                <c:v>35.953236916575605</c:v>
              </c:pt>
              <c:pt idx="4315">
                <c:v>35.961571000237306</c:v>
              </c:pt>
              <c:pt idx="4316">
                <c:v>35.969905083899</c:v>
              </c:pt>
              <c:pt idx="4317">
                <c:v>35.978239167560702</c:v>
              </c:pt>
              <c:pt idx="4318">
                <c:v>35.986573251222403</c:v>
              </c:pt>
              <c:pt idx="4319">
                <c:v>35.994907334884111</c:v>
              </c:pt>
              <c:pt idx="4320">
                <c:v>36.003241418545805</c:v>
              </c:pt>
              <c:pt idx="4321">
                <c:v>36.011575502207506</c:v>
              </c:pt>
              <c:pt idx="4322">
                <c:v>36.019909585869208</c:v>
              </c:pt>
              <c:pt idx="4323">
                <c:v>36.028243669530902</c:v>
              </c:pt>
              <c:pt idx="4324">
                <c:v>36.03657775319261</c:v>
              </c:pt>
              <c:pt idx="4325">
                <c:v>36.044911836854311</c:v>
              </c:pt>
              <c:pt idx="4326">
                <c:v>36.053245920516012</c:v>
              </c:pt>
              <c:pt idx="4327">
                <c:v>36.061580004177706</c:v>
              </c:pt>
              <c:pt idx="4328">
                <c:v>36.069914087839408</c:v>
              </c:pt>
              <c:pt idx="4329">
                <c:v>36.078248171501109</c:v>
              </c:pt>
              <c:pt idx="4330">
                <c:v>36.08658225516281</c:v>
              </c:pt>
              <c:pt idx="4331">
                <c:v>36.094916338824511</c:v>
              </c:pt>
              <c:pt idx="4332">
                <c:v>36.103250422486212</c:v>
              </c:pt>
              <c:pt idx="4333">
                <c:v>36.111584506147913</c:v>
              </c:pt>
              <c:pt idx="4334">
                <c:v>36.119918589809608</c:v>
              </c:pt>
              <c:pt idx="4335">
                <c:v>36.128252673471316</c:v>
              </c:pt>
              <c:pt idx="4336">
                <c:v>36.136586757133017</c:v>
              </c:pt>
              <c:pt idx="4337">
                <c:v>36.144920840794711</c:v>
              </c:pt>
              <c:pt idx="4338">
                <c:v>36.153254924456412</c:v>
              </c:pt>
              <c:pt idx="4339">
                <c:v>36.161589008118113</c:v>
              </c:pt>
              <c:pt idx="4340">
                <c:v>36.169923091779815</c:v>
              </c:pt>
              <c:pt idx="4341">
                <c:v>36.178257175441516</c:v>
              </c:pt>
              <c:pt idx="4342">
                <c:v>36.186591259103217</c:v>
              </c:pt>
              <c:pt idx="4343">
                <c:v>36.194925342764918</c:v>
              </c:pt>
              <c:pt idx="4344">
                <c:v>36.203259426426612</c:v>
              </c:pt>
              <c:pt idx="4345">
                <c:v>36.211593510088314</c:v>
              </c:pt>
              <c:pt idx="4346">
                <c:v>36.219927593750022</c:v>
              </c:pt>
              <c:pt idx="4347">
                <c:v>36.228261677411723</c:v>
              </c:pt>
              <c:pt idx="4348">
                <c:v>36.236595761073417</c:v>
              </c:pt>
              <c:pt idx="4349">
                <c:v>36.244929844735118</c:v>
              </c:pt>
              <c:pt idx="4350">
                <c:v>36.253263928396819</c:v>
              </c:pt>
              <c:pt idx="4351">
                <c:v>36.261598012058514</c:v>
              </c:pt>
              <c:pt idx="4352">
                <c:v>36.269932095720222</c:v>
              </c:pt>
              <c:pt idx="4353">
                <c:v>36.278266179381923</c:v>
              </c:pt>
              <c:pt idx="4354">
                <c:v>36.286600263043617</c:v>
              </c:pt>
              <c:pt idx="4355">
                <c:v>36.294934346705318</c:v>
              </c:pt>
              <c:pt idx="4356">
                <c:v>36.303268430367019</c:v>
              </c:pt>
              <c:pt idx="4357">
                <c:v>36.311602514028728</c:v>
              </c:pt>
              <c:pt idx="4358">
                <c:v>36.319936597690422</c:v>
              </c:pt>
              <c:pt idx="4359">
                <c:v>36.328270681352123</c:v>
              </c:pt>
              <c:pt idx="4360">
                <c:v>36.336604765013824</c:v>
              </c:pt>
              <c:pt idx="4361">
                <c:v>36.344938848675518</c:v>
              </c:pt>
              <c:pt idx="4362">
                <c:v>36.353272932337219</c:v>
              </c:pt>
              <c:pt idx="4363">
                <c:v>36.361607015998928</c:v>
              </c:pt>
              <c:pt idx="4364">
                <c:v>36.369941099660629</c:v>
              </c:pt>
              <c:pt idx="4365">
                <c:v>36.378275183322323</c:v>
              </c:pt>
              <c:pt idx="4366">
                <c:v>36.386609266984024</c:v>
              </c:pt>
              <c:pt idx="4367">
                <c:v>36.394943350645725</c:v>
              </c:pt>
              <c:pt idx="4368">
                <c:v>36.403277434307419</c:v>
              </c:pt>
              <c:pt idx="4369">
                <c:v>36.411611517969128</c:v>
              </c:pt>
              <c:pt idx="4370">
                <c:v>36.419945601630829</c:v>
              </c:pt>
              <c:pt idx="4371">
                <c:v>36.42827968529253</c:v>
              </c:pt>
              <c:pt idx="4372">
                <c:v>36.436613768954224</c:v>
              </c:pt>
              <c:pt idx="4373">
                <c:v>36.444947852615925</c:v>
              </c:pt>
              <c:pt idx="4374">
                <c:v>36.453281936277634</c:v>
              </c:pt>
              <c:pt idx="4375">
                <c:v>36.461616019939328</c:v>
              </c:pt>
              <c:pt idx="4376">
                <c:v>36.469950103601029</c:v>
              </c:pt>
              <c:pt idx="4377">
                <c:v>36.47828418726273</c:v>
              </c:pt>
              <c:pt idx="4378">
                <c:v>36.486618270924431</c:v>
              </c:pt>
              <c:pt idx="4379">
                <c:v>36.494952354586125</c:v>
              </c:pt>
              <c:pt idx="4380">
                <c:v>36.503286438247834</c:v>
              </c:pt>
              <c:pt idx="4381">
                <c:v>36.511620521909535</c:v>
              </c:pt>
              <c:pt idx="4382">
                <c:v>36.519954605571229</c:v>
              </c:pt>
              <c:pt idx="4383">
                <c:v>36.52828868923293</c:v>
              </c:pt>
              <c:pt idx="4384">
                <c:v>36.536622772894631</c:v>
              </c:pt>
              <c:pt idx="4385">
                <c:v>36.54495685655634</c:v>
              </c:pt>
              <c:pt idx="4386">
                <c:v>36.553290940218034</c:v>
              </c:pt>
              <c:pt idx="4387">
                <c:v>36.561625023879735</c:v>
              </c:pt>
              <c:pt idx="4388">
                <c:v>36.569959107541436</c:v>
              </c:pt>
              <c:pt idx="4389">
                <c:v>36.57829319120313</c:v>
              </c:pt>
              <c:pt idx="4390">
                <c:v>36.586627274864831</c:v>
              </c:pt>
              <c:pt idx="4391">
                <c:v>36.59496135852654</c:v>
              </c:pt>
              <c:pt idx="4392">
                <c:v>36.603295442188241</c:v>
              </c:pt>
              <c:pt idx="4393">
                <c:v>36.611629525849935</c:v>
              </c:pt>
              <c:pt idx="4394">
                <c:v>36.619963609511636</c:v>
              </c:pt>
              <c:pt idx="4395">
                <c:v>36.628297693173337</c:v>
              </c:pt>
              <c:pt idx="4396">
                <c:v>36.636631776835038</c:v>
              </c:pt>
              <c:pt idx="4397">
                <c:v>36.64496586049674</c:v>
              </c:pt>
              <c:pt idx="4398">
                <c:v>36.653299944158441</c:v>
              </c:pt>
              <c:pt idx="4399">
                <c:v>36.661634027820135</c:v>
              </c:pt>
              <c:pt idx="4400">
                <c:v>36.669968111481836</c:v>
              </c:pt>
              <c:pt idx="4401">
                <c:v>36.678302195143537</c:v>
              </c:pt>
              <c:pt idx="4402">
                <c:v>36.686636278805246</c:v>
              </c:pt>
              <c:pt idx="4403">
                <c:v>36.69497036246694</c:v>
              </c:pt>
              <c:pt idx="4404">
                <c:v>36.703304446128641</c:v>
              </c:pt>
              <c:pt idx="4405">
                <c:v>36.711638529790342</c:v>
              </c:pt>
              <c:pt idx="4406">
                <c:v>36.719972613452036</c:v>
              </c:pt>
              <c:pt idx="4407">
                <c:v>36.728306697113744</c:v>
              </c:pt>
              <c:pt idx="4408">
                <c:v>36.736640780775446</c:v>
              </c:pt>
              <c:pt idx="4409">
                <c:v>36.744974864437147</c:v>
              </c:pt>
              <c:pt idx="4410">
                <c:v>36.753308948098841</c:v>
              </c:pt>
              <c:pt idx="4411">
                <c:v>36.761643031760542</c:v>
              </c:pt>
              <c:pt idx="4412">
                <c:v>36.769977115422243</c:v>
              </c:pt>
              <c:pt idx="4413">
                <c:v>36.778311199083944</c:v>
              </c:pt>
              <c:pt idx="4414">
                <c:v>36.786645282745646</c:v>
              </c:pt>
              <c:pt idx="4415">
                <c:v>36.794979366407347</c:v>
              </c:pt>
              <c:pt idx="4416">
                <c:v>36.803313450069048</c:v>
              </c:pt>
              <c:pt idx="4417">
                <c:v>36.811647533730742</c:v>
              </c:pt>
              <c:pt idx="4418">
                <c:v>36.81998161739245</c:v>
              </c:pt>
              <c:pt idx="4419">
                <c:v>36.828315701054152</c:v>
              </c:pt>
              <c:pt idx="4420">
                <c:v>36.836649784715846</c:v>
              </c:pt>
              <c:pt idx="4421">
                <c:v>36.844983868377547</c:v>
              </c:pt>
              <c:pt idx="4422">
                <c:v>36.853317952039248</c:v>
              </c:pt>
              <c:pt idx="4423">
                <c:v>36.861652035700949</c:v>
              </c:pt>
              <c:pt idx="4424">
                <c:v>36.86998611936265</c:v>
              </c:pt>
              <c:pt idx="4425">
                <c:v>36.878320203024352</c:v>
              </c:pt>
              <c:pt idx="4426">
                <c:v>36.886654286686053</c:v>
              </c:pt>
              <c:pt idx="4427">
                <c:v>36.894988370347747</c:v>
              </c:pt>
              <c:pt idx="4428">
                <c:v>36.903322454009448</c:v>
              </c:pt>
              <c:pt idx="4429">
                <c:v>36.911656537671156</c:v>
              </c:pt>
              <c:pt idx="4430">
                <c:v>36.919990621332857</c:v>
              </c:pt>
              <c:pt idx="4431">
                <c:v>36.928324704994552</c:v>
              </c:pt>
              <c:pt idx="4432">
                <c:v>36.936658788656253</c:v>
              </c:pt>
              <c:pt idx="4433">
                <c:v>36.944992872317954</c:v>
              </c:pt>
              <c:pt idx="4434">
                <c:v>36.953326955979648</c:v>
              </c:pt>
              <c:pt idx="4435">
                <c:v>36.961661039641356</c:v>
              </c:pt>
              <c:pt idx="4436">
                <c:v>36.969995123303057</c:v>
              </c:pt>
              <c:pt idx="4437">
                <c:v>36.978329206964759</c:v>
              </c:pt>
              <c:pt idx="4438">
                <c:v>36.986663290626453</c:v>
              </c:pt>
              <c:pt idx="4439">
                <c:v>36.994997374288154</c:v>
              </c:pt>
              <c:pt idx="4440">
                <c:v>37.003331457949862</c:v>
              </c:pt>
              <c:pt idx="4441">
                <c:v>37.011665541611556</c:v>
              </c:pt>
              <c:pt idx="4442">
                <c:v>37.019999625273257</c:v>
              </c:pt>
              <c:pt idx="4443">
                <c:v>37.028333708934959</c:v>
              </c:pt>
              <c:pt idx="4444">
                <c:v>37.036667792596653</c:v>
              </c:pt>
              <c:pt idx="4445">
                <c:v>37.045001876258354</c:v>
              </c:pt>
              <c:pt idx="4446">
                <c:v>37.053335959920062</c:v>
              </c:pt>
              <c:pt idx="4447">
                <c:v>37.061670043581763</c:v>
              </c:pt>
              <c:pt idx="4448">
                <c:v>37.070004127243458</c:v>
              </c:pt>
              <c:pt idx="4449">
                <c:v>37.078338210905159</c:v>
              </c:pt>
              <c:pt idx="4450">
                <c:v>37.08667229456686</c:v>
              </c:pt>
              <c:pt idx="4451">
                <c:v>37.095006378228554</c:v>
              </c:pt>
              <c:pt idx="4452">
                <c:v>37.103340461890262</c:v>
              </c:pt>
              <c:pt idx="4453">
                <c:v>37.111674545551963</c:v>
              </c:pt>
              <c:pt idx="4454">
                <c:v>37.120008629213665</c:v>
              </c:pt>
              <c:pt idx="4455">
                <c:v>37.128342712875359</c:v>
              </c:pt>
              <c:pt idx="4456">
                <c:v>37.13667679653706</c:v>
              </c:pt>
              <c:pt idx="4457">
                <c:v>37.145010880198768</c:v>
              </c:pt>
              <c:pt idx="4458">
                <c:v>37.153344963860462</c:v>
              </c:pt>
              <c:pt idx="4459">
                <c:v>37.161679047522163</c:v>
              </c:pt>
              <c:pt idx="4460">
                <c:v>37.170013131183865</c:v>
              </c:pt>
              <c:pt idx="4461">
                <c:v>37.178347214845566</c:v>
              </c:pt>
              <c:pt idx="4462">
                <c:v>37.18668129850726</c:v>
              </c:pt>
              <c:pt idx="4463">
                <c:v>37.195015382168968</c:v>
              </c:pt>
              <c:pt idx="4464">
                <c:v>37.203349465830669</c:v>
              </c:pt>
              <c:pt idx="4465">
                <c:v>37.211683549492363</c:v>
              </c:pt>
              <c:pt idx="4466">
                <c:v>37.220017633154065</c:v>
              </c:pt>
              <c:pt idx="4467">
                <c:v>37.228351716815766</c:v>
              </c:pt>
              <c:pt idx="4468">
                <c:v>37.236685800477474</c:v>
              </c:pt>
              <c:pt idx="4469">
                <c:v>37.245019884139168</c:v>
              </c:pt>
              <c:pt idx="4470">
                <c:v>37.253353967800869</c:v>
              </c:pt>
              <c:pt idx="4471">
                <c:v>37.261688051462571</c:v>
              </c:pt>
              <c:pt idx="4472">
                <c:v>37.270022135124265</c:v>
              </c:pt>
              <c:pt idx="4473">
                <c:v>37.278356218785966</c:v>
              </c:pt>
              <c:pt idx="4474">
                <c:v>37.286690302447674</c:v>
              </c:pt>
              <c:pt idx="4475">
                <c:v>37.295024386109375</c:v>
              </c:pt>
              <c:pt idx="4476">
                <c:v>37.303358469771069</c:v>
              </c:pt>
              <c:pt idx="4477">
                <c:v>37.311692553432771</c:v>
              </c:pt>
              <c:pt idx="4478">
                <c:v>37.320026637094472</c:v>
              </c:pt>
              <c:pt idx="4479">
                <c:v>37.328360720756173</c:v>
              </c:pt>
              <c:pt idx="4480">
                <c:v>37.336694804417874</c:v>
              </c:pt>
              <c:pt idx="4481">
                <c:v>37.345028888079575</c:v>
              </c:pt>
              <c:pt idx="4482">
                <c:v>37.353362971741277</c:v>
              </c:pt>
              <c:pt idx="4483">
                <c:v>37.361697055402971</c:v>
              </c:pt>
              <c:pt idx="4484">
                <c:v>37.370031139064672</c:v>
              </c:pt>
              <c:pt idx="4485">
                <c:v>37.37836522272638</c:v>
              </c:pt>
              <c:pt idx="4486">
                <c:v>37.386699306388074</c:v>
              </c:pt>
              <c:pt idx="4487">
                <c:v>37.395033390049775</c:v>
              </c:pt>
              <c:pt idx="4488">
                <c:v>37.403367473711477</c:v>
              </c:pt>
              <c:pt idx="4489">
                <c:v>37.411701557373171</c:v>
              </c:pt>
              <c:pt idx="4490">
                <c:v>37.420035641034879</c:v>
              </c:pt>
              <c:pt idx="4491">
                <c:v>37.42836972469658</c:v>
              </c:pt>
              <c:pt idx="4492">
                <c:v>37.436703808358281</c:v>
              </c:pt>
              <c:pt idx="4493">
                <c:v>37.445037892019975</c:v>
              </c:pt>
              <c:pt idx="4494">
                <c:v>37.453371975681677</c:v>
              </c:pt>
              <c:pt idx="4495">
                <c:v>37.461706059343378</c:v>
              </c:pt>
              <c:pt idx="4496">
                <c:v>37.470040143005079</c:v>
              </c:pt>
              <c:pt idx="4497">
                <c:v>37.47837422666678</c:v>
              </c:pt>
              <c:pt idx="4498">
                <c:v>37.486708310328481</c:v>
              </c:pt>
              <c:pt idx="4499">
                <c:v>37.495042393990182</c:v>
              </c:pt>
              <c:pt idx="4500">
                <c:v>37.503376477651877</c:v>
              </c:pt>
              <c:pt idx="4501">
                <c:v>37.511710561313585</c:v>
              </c:pt>
              <c:pt idx="4502">
                <c:v>37.520044644975286</c:v>
              </c:pt>
              <c:pt idx="4503">
                <c:v>37.52837872863698</c:v>
              </c:pt>
              <c:pt idx="4504">
                <c:v>37.536712812298681</c:v>
              </c:pt>
              <c:pt idx="4505">
                <c:v>37.545046895960382</c:v>
              </c:pt>
              <c:pt idx="4506">
                <c:v>37.553380979622084</c:v>
              </c:pt>
              <c:pt idx="4507">
                <c:v>37.561715063283785</c:v>
              </c:pt>
              <c:pt idx="4508">
                <c:v>37.570049146945486</c:v>
              </c:pt>
              <c:pt idx="4509">
                <c:v>37.578383230607187</c:v>
              </c:pt>
              <c:pt idx="4510">
                <c:v>37.586717314268881</c:v>
              </c:pt>
              <c:pt idx="4511">
                <c:v>37.595051397930582</c:v>
              </c:pt>
              <c:pt idx="4512">
                <c:v>37.603385481592291</c:v>
              </c:pt>
              <c:pt idx="4513">
                <c:v>37.611719565253992</c:v>
              </c:pt>
              <c:pt idx="4514">
                <c:v>37.620053648915686</c:v>
              </c:pt>
              <c:pt idx="4515">
                <c:v>37.628387732577387</c:v>
              </c:pt>
              <c:pt idx="4516">
                <c:v>37.636721816239088</c:v>
              </c:pt>
              <c:pt idx="4517">
                <c:v>37.645055899900782</c:v>
              </c:pt>
              <c:pt idx="4518">
                <c:v>37.653389983562491</c:v>
              </c:pt>
              <c:pt idx="4519">
                <c:v>37.661724067224192</c:v>
              </c:pt>
              <c:pt idx="4520">
                <c:v>37.670058150885893</c:v>
              </c:pt>
              <c:pt idx="4521">
                <c:v>37.678392234547587</c:v>
              </c:pt>
              <c:pt idx="4522">
                <c:v>37.686726318209288</c:v>
              </c:pt>
              <c:pt idx="4523">
                <c:v>37.695060401870997</c:v>
              </c:pt>
              <c:pt idx="4524">
                <c:v>37.703394485532691</c:v>
              </c:pt>
              <c:pt idx="4525">
                <c:v>37.711728569194392</c:v>
              </c:pt>
              <c:pt idx="4526">
                <c:v>37.720062652856093</c:v>
              </c:pt>
              <c:pt idx="4527">
                <c:v>37.728396736517794</c:v>
              </c:pt>
              <c:pt idx="4528">
                <c:v>37.736730820179488</c:v>
              </c:pt>
              <c:pt idx="4529">
                <c:v>37.745064903841197</c:v>
              </c:pt>
              <c:pt idx="4530">
                <c:v>37.753398987502898</c:v>
              </c:pt>
              <c:pt idx="4531">
                <c:v>37.761733071164592</c:v>
              </c:pt>
              <c:pt idx="4532">
                <c:v>37.770067154826293</c:v>
              </c:pt>
              <c:pt idx="4533">
                <c:v>37.778401238487994</c:v>
              </c:pt>
              <c:pt idx="4534">
                <c:v>37.786735322149688</c:v>
              </c:pt>
              <c:pt idx="4535">
                <c:v>37.795069405811397</c:v>
              </c:pt>
              <c:pt idx="4536">
                <c:v>37.803403489473098</c:v>
              </c:pt>
              <c:pt idx="4537">
                <c:v>37.811737573134799</c:v>
              </c:pt>
              <c:pt idx="4538">
                <c:v>37.820071656796493</c:v>
              </c:pt>
              <c:pt idx="4539">
                <c:v>37.828405740458194</c:v>
              </c:pt>
              <c:pt idx="4540">
                <c:v>37.836739824119903</c:v>
              </c:pt>
              <c:pt idx="4541">
                <c:v>37.845073907781597</c:v>
              </c:pt>
              <c:pt idx="4542">
                <c:v>37.853407991443298</c:v>
              </c:pt>
              <c:pt idx="4543">
                <c:v>37.861742075104999</c:v>
              </c:pt>
              <c:pt idx="4544">
                <c:v>37.8700761587667</c:v>
              </c:pt>
              <c:pt idx="4545">
                <c:v>37.878410242428394</c:v>
              </c:pt>
              <c:pt idx="4546">
                <c:v>37.886744326090103</c:v>
              </c:pt>
              <c:pt idx="4547">
                <c:v>37.895078409751804</c:v>
              </c:pt>
              <c:pt idx="4548">
                <c:v>37.903412493413498</c:v>
              </c:pt>
              <c:pt idx="4549">
                <c:v>37.911746577075199</c:v>
              </c:pt>
              <c:pt idx="4550">
                <c:v>37.9200806607369</c:v>
              </c:pt>
              <c:pt idx="4551">
                <c:v>37.928414744398609</c:v>
              </c:pt>
              <c:pt idx="4552">
                <c:v>37.936748828060303</c:v>
              </c:pt>
              <c:pt idx="4553">
                <c:v>37.945082911722004</c:v>
              </c:pt>
              <c:pt idx="4554">
                <c:v>37.953416995383705</c:v>
              </c:pt>
              <c:pt idx="4555">
                <c:v>37.961751079045399</c:v>
              </c:pt>
              <c:pt idx="4556">
                <c:v>37.9700851627071</c:v>
              </c:pt>
              <c:pt idx="4557">
                <c:v>37.978419246368809</c:v>
              </c:pt>
              <c:pt idx="4558">
                <c:v>37.98675333003051</c:v>
              </c:pt>
              <c:pt idx="4559">
                <c:v>37.995087413692204</c:v>
              </c:pt>
              <c:pt idx="4560">
                <c:v>38.003421497353905</c:v>
              </c:pt>
              <c:pt idx="4561">
                <c:v>38.011755581015606</c:v>
              </c:pt>
              <c:pt idx="4562">
                <c:v>38.020089664677307</c:v>
              </c:pt>
              <c:pt idx="4563">
                <c:v>38.028423748339009</c:v>
              </c:pt>
              <c:pt idx="4564">
                <c:v>38.03675783200071</c:v>
              </c:pt>
              <c:pt idx="4565">
                <c:v>38.045091915662411</c:v>
              </c:pt>
              <c:pt idx="4566">
                <c:v>38.053425999324105</c:v>
              </c:pt>
              <c:pt idx="4567">
                <c:v>38.061760082985806</c:v>
              </c:pt>
              <c:pt idx="4568">
                <c:v>38.070094166647515</c:v>
              </c:pt>
              <c:pt idx="4569">
                <c:v>38.078428250309209</c:v>
              </c:pt>
              <c:pt idx="4570">
                <c:v>38.08676233397091</c:v>
              </c:pt>
              <c:pt idx="4571">
                <c:v>38.095096417632611</c:v>
              </c:pt>
              <c:pt idx="4572">
                <c:v>38.103430501294312</c:v>
              </c:pt>
              <c:pt idx="4573">
                <c:v>38.111764584956013</c:v>
              </c:pt>
              <c:pt idx="4574">
                <c:v>38.120098668617715</c:v>
              </c:pt>
              <c:pt idx="4575">
                <c:v>38.128432752279416</c:v>
              </c:pt>
              <c:pt idx="4576">
                <c:v>38.13676683594111</c:v>
              </c:pt>
              <c:pt idx="4577">
                <c:v>38.145100919602811</c:v>
              </c:pt>
              <c:pt idx="4578">
                <c:v>38.153435003264512</c:v>
              </c:pt>
              <c:pt idx="4579">
                <c:v>38.16176908692622</c:v>
              </c:pt>
              <c:pt idx="4580">
                <c:v>38.170103170587915</c:v>
              </c:pt>
              <c:pt idx="4581">
                <c:v>38.178437254249616</c:v>
              </c:pt>
              <c:pt idx="4582">
                <c:v>38.186771337911317</c:v>
              </c:pt>
              <c:pt idx="4583">
                <c:v>38.195105421573011</c:v>
              </c:pt>
              <c:pt idx="4584">
                <c:v>38.203439505234719</c:v>
              </c:pt>
              <c:pt idx="4585">
                <c:v>38.211773588896421</c:v>
              </c:pt>
              <c:pt idx="4586">
                <c:v>38.220107672558115</c:v>
              </c:pt>
              <c:pt idx="4587">
                <c:v>38.228441756219816</c:v>
              </c:pt>
              <c:pt idx="4588">
                <c:v>38.236775839881517</c:v>
              </c:pt>
              <c:pt idx="4589">
                <c:v>38.245109923543218</c:v>
              </c:pt>
              <c:pt idx="4590">
                <c:v>38.253444007204919</c:v>
              </c:pt>
              <c:pt idx="4591">
                <c:v>38.261778090866621</c:v>
              </c:pt>
              <c:pt idx="4592">
                <c:v>38.270112174528322</c:v>
              </c:pt>
              <c:pt idx="4593">
                <c:v>38.278446258190016</c:v>
              </c:pt>
              <c:pt idx="4594">
                <c:v>38.286780341851717</c:v>
              </c:pt>
              <c:pt idx="4595">
                <c:v>38.295114425513425</c:v>
              </c:pt>
              <c:pt idx="4596">
                <c:v>38.303448509175126</c:v>
              </c:pt>
              <c:pt idx="4597">
                <c:v>38.311782592836821</c:v>
              </c:pt>
              <c:pt idx="4598">
                <c:v>38.320116676498522</c:v>
              </c:pt>
              <c:pt idx="4599">
                <c:v>38.328450760160223</c:v>
              </c:pt>
              <c:pt idx="4600">
                <c:v>38.336784843821917</c:v>
              </c:pt>
              <c:pt idx="4601">
                <c:v>38.345118927483625</c:v>
              </c:pt>
              <c:pt idx="4602">
                <c:v>38.353453011145326</c:v>
              </c:pt>
              <c:pt idx="4603">
                <c:v>38.361787094807028</c:v>
              </c:pt>
              <c:pt idx="4604">
                <c:v>38.370121178468722</c:v>
              </c:pt>
              <c:pt idx="4605">
                <c:v>38.378455262130423</c:v>
              </c:pt>
              <c:pt idx="4606">
                <c:v>38.386789345792131</c:v>
              </c:pt>
              <c:pt idx="4607">
                <c:v>38.395123429453825</c:v>
              </c:pt>
              <c:pt idx="4608">
                <c:v>38.403457513115526</c:v>
              </c:pt>
              <c:pt idx="4609">
                <c:v>38.411791596777228</c:v>
              </c:pt>
              <c:pt idx="4610">
                <c:v>38.420125680438929</c:v>
              </c:pt>
              <c:pt idx="4611">
                <c:v>38.428459764100623</c:v>
              </c:pt>
              <c:pt idx="4612">
                <c:v>38.436793847762331</c:v>
              </c:pt>
              <c:pt idx="4613">
                <c:v>38.445127931424032</c:v>
              </c:pt>
              <c:pt idx="4614">
                <c:v>38.453462015085726</c:v>
              </c:pt>
              <c:pt idx="4615">
                <c:v>38.461796098747428</c:v>
              </c:pt>
              <c:pt idx="4616">
                <c:v>38.470130182409129</c:v>
              </c:pt>
              <c:pt idx="4617">
                <c:v>38.478464266070837</c:v>
              </c:pt>
              <c:pt idx="4618">
                <c:v>38.486798349732531</c:v>
              </c:pt>
              <c:pt idx="4619">
                <c:v>38.495132433394232</c:v>
              </c:pt>
              <c:pt idx="4620">
                <c:v>38.503466517055934</c:v>
              </c:pt>
              <c:pt idx="4621">
                <c:v>38.511800600717628</c:v>
              </c:pt>
              <c:pt idx="4622">
                <c:v>38.520134684379329</c:v>
              </c:pt>
              <c:pt idx="4623">
                <c:v>38.528468768041037</c:v>
              </c:pt>
              <c:pt idx="4624">
                <c:v>38.536802851702738</c:v>
              </c:pt>
              <c:pt idx="4625">
                <c:v>38.545136935364432</c:v>
              </c:pt>
              <c:pt idx="4626">
                <c:v>38.553471019026134</c:v>
              </c:pt>
              <c:pt idx="4627">
                <c:v>38.561805102687835</c:v>
              </c:pt>
              <c:pt idx="4628">
                <c:v>38.570139186349529</c:v>
              </c:pt>
              <c:pt idx="4629">
                <c:v>38.578473270011237</c:v>
              </c:pt>
              <c:pt idx="4630">
                <c:v>38.586807353672938</c:v>
              </c:pt>
              <c:pt idx="4631">
                <c:v>38.595141437334632</c:v>
              </c:pt>
              <c:pt idx="4632">
                <c:v>38.603475520996334</c:v>
              </c:pt>
              <c:pt idx="4633">
                <c:v>38.611809604658035</c:v>
              </c:pt>
              <c:pt idx="4634">
                <c:v>38.620143688319743</c:v>
              </c:pt>
              <c:pt idx="4635">
                <c:v>38.628477771981437</c:v>
              </c:pt>
              <c:pt idx="4636">
                <c:v>38.636811855643138</c:v>
              </c:pt>
              <c:pt idx="4637">
                <c:v>38.64514593930484</c:v>
              </c:pt>
              <c:pt idx="4638">
                <c:v>38.653480022966534</c:v>
              </c:pt>
              <c:pt idx="4639">
                <c:v>38.661814106628235</c:v>
              </c:pt>
              <c:pt idx="4640">
                <c:v>38.670148190289943</c:v>
              </c:pt>
              <c:pt idx="4641">
                <c:v>38.678482273951644</c:v>
              </c:pt>
              <c:pt idx="4642">
                <c:v>38.686816357613338</c:v>
              </c:pt>
              <c:pt idx="4643">
                <c:v>38.69515044127504</c:v>
              </c:pt>
              <c:pt idx="4644">
                <c:v>38.703484524936741</c:v>
              </c:pt>
              <c:pt idx="4645">
                <c:v>38.711818608598442</c:v>
              </c:pt>
              <c:pt idx="4646">
                <c:v>38.720152692260143</c:v>
              </c:pt>
              <c:pt idx="4647">
                <c:v>38.728486775921844</c:v>
              </c:pt>
              <c:pt idx="4648">
                <c:v>38.736820859583545</c:v>
              </c:pt>
              <c:pt idx="4649">
                <c:v>38.74515494324524</c:v>
              </c:pt>
              <c:pt idx="4650">
                <c:v>38.753489026906941</c:v>
              </c:pt>
              <c:pt idx="4651">
                <c:v>38.761823110568649</c:v>
              </c:pt>
              <c:pt idx="4652">
                <c:v>38.770157194230343</c:v>
              </c:pt>
              <c:pt idx="4653">
                <c:v>38.778491277892044</c:v>
              </c:pt>
              <c:pt idx="4654">
                <c:v>38.786825361553745</c:v>
              </c:pt>
              <c:pt idx="4655">
                <c:v>38.795159445215447</c:v>
              </c:pt>
              <c:pt idx="4656">
                <c:v>38.803493528877148</c:v>
              </c:pt>
              <c:pt idx="4657">
                <c:v>38.811827612538849</c:v>
              </c:pt>
              <c:pt idx="4658">
                <c:v>38.82016169620055</c:v>
              </c:pt>
              <c:pt idx="4659">
                <c:v>38.828495779862244</c:v>
              </c:pt>
              <c:pt idx="4660">
                <c:v>38.836829863523946</c:v>
              </c:pt>
              <c:pt idx="4661">
                <c:v>38.845163947185647</c:v>
              </c:pt>
              <c:pt idx="4662">
                <c:v>38.853498030847355</c:v>
              </c:pt>
              <c:pt idx="4663">
                <c:v>38.861832114509049</c:v>
              </c:pt>
              <c:pt idx="4664">
                <c:v>38.87016619817075</c:v>
              </c:pt>
              <c:pt idx="4665">
                <c:v>38.878500281832451</c:v>
              </c:pt>
              <c:pt idx="4666">
                <c:v>38.886834365494146</c:v>
              </c:pt>
              <c:pt idx="4667">
                <c:v>38.895168449155854</c:v>
              </c:pt>
              <c:pt idx="4668">
                <c:v>38.903502532817555</c:v>
              </c:pt>
              <c:pt idx="4669">
                <c:v>38.911836616479256</c:v>
              </c:pt>
              <c:pt idx="4670">
                <c:v>38.92017070014095</c:v>
              </c:pt>
              <c:pt idx="4671">
                <c:v>38.928504783802651</c:v>
              </c:pt>
              <c:pt idx="4672">
                <c:v>38.936838867464353</c:v>
              </c:pt>
              <c:pt idx="4673">
                <c:v>38.945172951126054</c:v>
              </c:pt>
              <c:pt idx="4674">
                <c:v>38.953507034787755</c:v>
              </c:pt>
              <c:pt idx="4675">
                <c:v>38.961841118449456</c:v>
              </c:pt>
              <c:pt idx="4676">
                <c:v>38.97017520211115</c:v>
              </c:pt>
              <c:pt idx="4677">
                <c:v>38.978509285772851</c:v>
              </c:pt>
              <c:pt idx="4678">
                <c:v>38.98684336943456</c:v>
              </c:pt>
              <c:pt idx="4679">
                <c:v>38.995177453096261</c:v>
              </c:pt>
              <c:pt idx="4680">
                <c:v>39.003511536757955</c:v>
              </c:pt>
              <c:pt idx="4681">
                <c:v>39.011845620419656</c:v>
              </c:pt>
              <c:pt idx="4682">
                <c:v>39.020179704081357</c:v>
              </c:pt>
              <c:pt idx="4683">
                <c:v>39.028513787743051</c:v>
              </c:pt>
              <c:pt idx="4684">
                <c:v>39.03684787140476</c:v>
              </c:pt>
              <c:pt idx="4685">
                <c:v>39.045181955066461</c:v>
              </c:pt>
              <c:pt idx="4686">
                <c:v>39.053516038728162</c:v>
              </c:pt>
              <c:pt idx="4687">
                <c:v>39.061850122389856</c:v>
              </c:pt>
              <c:pt idx="4688">
                <c:v>39.070184206051557</c:v>
              </c:pt>
              <c:pt idx="4689">
                <c:v>39.078518289713266</c:v>
              </c:pt>
              <c:pt idx="4690">
                <c:v>39.08685237337496</c:v>
              </c:pt>
              <c:pt idx="4691">
                <c:v>39.095186457036661</c:v>
              </c:pt>
              <c:pt idx="4692">
                <c:v>39.103520540698362</c:v>
              </c:pt>
              <c:pt idx="4693">
                <c:v>39.111854624360063</c:v>
              </c:pt>
              <c:pt idx="4694">
                <c:v>39.120188708021757</c:v>
              </c:pt>
              <c:pt idx="4695">
                <c:v>39.128522791683466</c:v>
              </c:pt>
              <c:pt idx="4696">
                <c:v>39.136856875345167</c:v>
              </c:pt>
              <c:pt idx="4697">
                <c:v>39.145190959006861</c:v>
              </c:pt>
              <c:pt idx="4698">
                <c:v>39.153525042668562</c:v>
              </c:pt>
              <c:pt idx="4699">
                <c:v>39.161859126330263</c:v>
              </c:pt>
              <c:pt idx="4700">
                <c:v>39.170193209991972</c:v>
              </c:pt>
              <c:pt idx="4701">
                <c:v>39.178527293653666</c:v>
              </c:pt>
              <c:pt idx="4702">
                <c:v>39.186861377315367</c:v>
              </c:pt>
              <c:pt idx="4703">
                <c:v>39.195195460977068</c:v>
              </c:pt>
              <c:pt idx="4704">
                <c:v>39.203529544638762</c:v>
              </c:pt>
              <c:pt idx="4705">
                <c:v>39.211863628300463</c:v>
              </c:pt>
              <c:pt idx="4706">
                <c:v>39.220197711962172</c:v>
              </c:pt>
              <c:pt idx="4707">
                <c:v>39.228531795623873</c:v>
              </c:pt>
              <c:pt idx="4708">
                <c:v>39.236865879285567</c:v>
              </c:pt>
              <c:pt idx="4709">
                <c:v>39.245199962947268</c:v>
              </c:pt>
              <c:pt idx="4710">
                <c:v>39.253534046608969</c:v>
              </c:pt>
              <c:pt idx="4711">
                <c:v>39.261868130270663</c:v>
              </c:pt>
              <c:pt idx="4712">
                <c:v>39.270202213932372</c:v>
              </c:pt>
              <c:pt idx="4713">
                <c:v>39.278536297594073</c:v>
              </c:pt>
              <c:pt idx="4714">
                <c:v>39.286870381255774</c:v>
              </c:pt>
              <c:pt idx="4715">
                <c:v>39.295204464917468</c:v>
              </c:pt>
              <c:pt idx="4716">
                <c:v>39.303538548579169</c:v>
              </c:pt>
              <c:pt idx="4717">
                <c:v>39.311872632240878</c:v>
              </c:pt>
              <c:pt idx="4718">
                <c:v>39.320206715902572</c:v>
              </c:pt>
              <c:pt idx="4719">
                <c:v>39.328540799564273</c:v>
              </c:pt>
              <c:pt idx="4720">
                <c:v>39.336874883225974</c:v>
              </c:pt>
              <c:pt idx="4721">
                <c:v>39.345208966887668</c:v>
              </c:pt>
              <c:pt idx="4722">
                <c:v>39.353543050549369</c:v>
              </c:pt>
              <c:pt idx="4723">
                <c:v>39.361877134211078</c:v>
              </c:pt>
              <c:pt idx="4724">
                <c:v>39.370211217872779</c:v>
              </c:pt>
              <c:pt idx="4725">
                <c:v>39.378545301534473</c:v>
              </c:pt>
              <c:pt idx="4726">
                <c:v>39.386879385196174</c:v>
              </c:pt>
              <c:pt idx="4727">
                <c:v>39.395213468857875</c:v>
              </c:pt>
              <c:pt idx="4728">
                <c:v>39.403547552519576</c:v>
              </c:pt>
              <c:pt idx="4729">
                <c:v>39.411881636181278</c:v>
              </c:pt>
              <c:pt idx="4730">
                <c:v>39.420215719842979</c:v>
              </c:pt>
              <c:pt idx="4731">
                <c:v>39.42854980350468</c:v>
              </c:pt>
              <c:pt idx="4732">
                <c:v>39.436883887166374</c:v>
              </c:pt>
              <c:pt idx="4733">
                <c:v>39.445217970828075</c:v>
              </c:pt>
              <c:pt idx="4734">
                <c:v>39.453552054489784</c:v>
              </c:pt>
              <c:pt idx="4735">
                <c:v>39.461886138151478</c:v>
              </c:pt>
              <c:pt idx="4736">
                <c:v>39.470220221813179</c:v>
              </c:pt>
              <c:pt idx="4737">
                <c:v>39.47855430547488</c:v>
              </c:pt>
              <c:pt idx="4738">
                <c:v>39.486888389136581</c:v>
              </c:pt>
              <c:pt idx="4739">
                <c:v>39.495222472798282</c:v>
              </c:pt>
              <c:pt idx="4740">
                <c:v>39.503556556459984</c:v>
              </c:pt>
              <c:pt idx="4741">
                <c:v>39.511890640121685</c:v>
              </c:pt>
              <c:pt idx="4742">
                <c:v>39.520224723783379</c:v>
              </c:pt>
              <c:pt idx="4743">
                <c:v>39.52855880744508</c:v>
              </c:pt>
              <c:pt idx="4744">
                <c:v>39.536892891106781</c:v>
              </c:pt>
              <c:pt idx="4745">
                <c:v>39.545226974768489</c:v>
              </c:pt>
              <c:pt idx="4746">
                <c:v>39.553561058430184</c:v>
              </c:pt>
              <c:pt idx="4747">
                <c:v>39.561895142091885</c:v>
              </c:pt>
              <c:pt idx="4748">
                <c:v>39.570229225753586</c:v>
              </c:pt>
              <c:pt idx="4749">
                <c:v>39.57856330941528</c:v>
              </c:pt>
              <c:pt idx="4750">
                <c:v>39.586897393076988</c:v>
              </c:pt>
              <c:pt idx="4751">
                <c:v>39.595231476738689</c:v>
              </c:pt>
              <c:pt idx="4752">
                <c:v>39.603565560400391</c:v>
              </c:pt>
              <c:pt idx="4753">
                <c:v>39.611899644062085</c:v>
              </c:pt>
              <c:pt idx="4754">
                <c:v>39.620233727723786</c:v>
              </c:pt>
              <c:pt idx="4755">
                <c:v>39.628567811385487</c:v>
              </c:pt>
              <c:pt idx="4756">
                <c:v>39.636901895047188</c:v>
              </c:pt>
              <c:pt idx="4757">
                <c:v>39.645235978708889</c:v>
              </c:pt>
              <c:pt idx="4758">
                <c:v>39.653570062370591</c:v>
              </c:pt>
              <c:pt idx="4759">
                <c:v>39.661904146032292</c:v>
              </c:pt>
              <c:pt idx="4760">
                <c:v>39.670238229693986</c:v>
              </c:pt>
              <c:pt idx="4761">
                <c:v>39.678572313355694</c:v>
              </c:pt>
              <c:pt idx="4762">
                <c:v>39.686906397017395</c:v>
              </c:pt>
              <c:pt idx="4763">
                <c:v>39.69524048067909</c:v>
              </c:pt>
              <c:pt idx="4764">
                <c:v>39.703574564340791</c:v>
              </c:pt>
              <c:pt idx="4765">
                <c:v>39.711908648002492</c:v>
              </c:pt>
              <c:pt idx="4766">
                <c:v>39.720242731664186</c:v>
              </c:pt>
              <c:pt idx="4767">
                <c:v>39.728576815325894</c:v>
              </c:pt>
              <c:pt idx="4768">
                <c:v>39.736910898987595</c:v>
              </c:pt>
              <c:pt idx="4769">
                <c:v>39.745244982649297</c:v>
              </c:pt>
              <c:pt idx="4770">
                <c:v>39.753579066310991</c:v>
              </c:pt>
              <c:pt idx="4771">
                <c:v>39.761913149972692</c:v>
              </c:pt>
              <c:pt idx="4772">
                <c:v>39.7702472336344</c:v>
              </c:pt>
              <c:pt idx="4773">
                <c:v>39.778581317296094</c:v>
              </c:pt>
              <c:pt idx="4774">
                <c:v>39.786915400957795</c:v>
              </c:pt>
              <c:pt idx="4775">
                <c:v>39.795249484619497</c:v>
              </c:pt>
              <c:pt idx="4776">
                <c:v>39.803583568281198</c:v>
              </c:pt>
              <c:pt idx="4777">
                <c:v>39.811917651942892</c:v>
              </c:pt>
              <c:pt idx="4778">
                <c:v>39.8202517356046</c:v>
              </c:pt>
              <c:pt idx="4779">
                <c:v>39.828585819266301</c:v>
              </c:pt>
              <c:pt idx="4780">
                <c:v>39.836919902927995</c:v>
              </c:pt>
              <c:pt idx="4781">
                <c:v>39.845253986589697</c:v>
              </c:pt>
              <c:pt idx="4782">
                <c:v>39.853588070251398</c:v>
              </c:pt>
              <c:pt idx="4783">
                <c:v>39.861922153913106</c:v>
              </c:pt>
              <c:pt idx="4784">
                <c:v>39.8702562375748</c:v>
              </c:pt>
              <c:pt idx="4785">
                <c:v>39.878590321236501</c:v>
              </c:pt>
              <c:pt idx="4786">
                <c:v>39.886924404898203</c:v>
              </c:pt>
              <c:pt idx="4787">
                <c:v>39.895258488559897</c:v>
              </c:pt>
              <c:pt idx="4788">
                <c:v>39.903592572221598</c:v>
              </c:pt>
              <c:pt idx="4789">
                <c:v>39.911926655883306</c:v>
              </c:pt>
              <c:pt idx="4790">
                <c:v>39.920260739545007</c:v>
              </c:pt>
              <c:pt idx="4791">
                <c:v>39.928594823206701</c:v>
              </c:pt>
              <c:pt idx="4792">
                <c:v>39.936928906868403</c:v>
              </c:pt>
              <c:pt idx="4793">
                <c:v>39.945262990530104</c:v>
              </c:pt>
              <c:pt idx="4794">
                <c:v>39.953597074191798</c:v>
              </c:pt>
              <c:pt idx="4795">
                <c:v>39.961931157853506</c:v>
              </c:pt>
              <c:pt idx="4796">
                <c:v>39.970265241515207</c:v>
              </c:pt>
              <c:pt idx="4797">
                <c:v>39.978599325176909</c:v>
              </c:pt>
              <c:pt idx="4798">
                <c:v>39.986933408838603</c:v>
              </c:pt>
              <c:pt idx="4799">
                <c:v>39.995267492500304</c:v>
              </c:pt>
              <c:pt idx="4800">
                <c:v>40.003601576162012</c:v>
              </c:pt>
              <c:pt idx="4801">
                <c:v>40.011935659823706</c:v>
              </c:pt>
              <c:pt idx="4802">
                <c:v>40.020269743485407</c:v>
              </c:pt>
              <c:pt idx="4803">
                <c:v>40.028603827147109</c:v>
              </c:pt>
              <c:pt idx="4804">
                <c:v>40.03693791080881</c:v>
              </c:pt>
              <c:pt idx="4805">
                <c:v>40.045271994470504</c:v>
              </c:pt>
              <c:pt idx="4806">
                <c:v>40.053606078132212</c:v>
              </c:pt>
              <c:pt idx="4807">
                <c:v>40.061940161793913</c:v>
              </c:pt>
              <c:pt idx="4808">
                <c:v>40.070274245455607</c:v>
              </c:pt>
              <c:pt idx="4809">
                <c:v>40.078608329117309</c:v>
              </c:pt>
              <c:pt idx="4810">
                <c:v>40.08694241277901</c:v>
              </c:pt>
              <c:pt idx="4811">
                <c:v>40.095276496440711</c:v>
              </c:pt>
              <c:pt idx="4812">
                <c:v>40.103610580102412</c:v>
              </c:pt>
              <c:pt idx="4813">
                <c:v>40.111944663764113</c:v>
              </c:pt>
              <c:pt idx="4814">
                <c:v>40.120278747425814</c:v>
              </c:pt>
              <c:pt idx="4815">
                <c:v>40.128612831087509</c:v>
              </c:pt>
              <c:pt idx="4816">
                <c:v>40.13694691474921</c:v>
              </c:pt>
              <c:pt idx="4817">
                <c:v>40.145280998410918</c:v>
              </c:pt>
              <c:pt idx="4818">
                <c:v>40.153615082072612</c:v>
              </c:pt>
              <c:pt idx="4819">
                <c:v>40.161949165734313</c:v>
              </c:pt>
              <c:pt idx="4820">
                <c:v>40.170283249396014</c:v>
              </c:pt>
              <c:pt idx="4821">
                <c:v>40.178617333057716</c:v>
              </c:pt>
              <c:pt idx="4822">
                <c:v>40.186951416719417</c:v>
              </c:pt>
              <c:pt idx="4823">
                <c:v>40.195285500381118</c:v>
              </c:pt>
              <c:pt idx="4824">
                <c:v>40.203619584042819</c:v>
              </c:pt>
              <c:pt idx="4825">
                <c:v>40.211953667704513</c:v>
              </c:pt>
              <c:pt idx="4826">
                <c:v>40.220287751366214</c:v>
              </c:pt>
              <c:pt idx="4827">
                <c:v>40.228621835027916</c:v>
              </c:pt>
              <c:pt idx="4828">
                <c:v>40.236955918689624</c:v>
              </c:pt>
              <c:pt idx="4829">
                <c:v>40.245290002351318</c:v>
              </c:pt>
              <c:pt idx="4830">
                <c:v>40.253624086013019</c:v>
              </c:pt>
              <c:pt idx="4831">
                <c:v>40.26195816967472</c:v>
              </c:pt>
              <c:pt idx="4832">
                <c:v>40.270292253336414</c:v>
              </c:pt>
              <c:pt idx="4833">
                <c:v>40.278626336998123</c:v>
              </c:pt>
              <c:pt idx="4834">
                <c:v>40.286960420659824</c:v>
              </c:pt>
              <c:pt idx="4835">
                <c:v>40.295294504321525</c:v>
              </c:pt>
              <c:pt idx="4836">
                <c:v>40.303628587983219</c:v>
              </c:pt>
              <c:pt idx="4837">
                <c:v>40.31196267164492</c:v>
              </c:pt>
              <c:pt idx="4838">
                <c:v>40.320296755306622</c:v>
              </c:pt>
              <c:pt idx="4839">
                <c:v>40.328630838968323</c:v>
              </c:pt>
              <c:pt idx="4840">
                <c:v>40.336964922630024</c:v>
              </c:pt>
              <c:pt idx="4841">
                <c:v>40.345299006291725</c:v>
              </c:pt>
              <c:pt idx="4842">
                <c:v>40.353633089953426</c:v>
              </c:pt>
              <c:pt idx="4843">
                <c:v>40.36196717361512</c:v>
              </c:pt>
              <c:pt idx="4844">
                <c:v>40.370301257276829</c:v>
              </c:pt>
              <c:pt idx="4845">
                <c:v>40.37863534093853</c:v>
              </c:pt>
              <c:pt idx="4846">
                <c:v>40.386969424600224</c:v>
              </c:pt>
              <c:pt idx="4847">
                <c:v>40.395303508261925</c:v>
              </c:pt>
              <c:pt idx="4848">
                <c:v>40.403637591923626</c:v>
              </c:pt>
              <c:pt idx="4849">
                <c:v>40.411971675585328</c:v>
              </c:pt>
              <c:pt idx="4850">
                <c:v>40.420305759247029</c:v>
              </c:pt>
              <c:pt idx="4851">
                <c:v>40.42863984290873</c:v>
              </c:pt>
              <c:pt idx="4852">
                <c:v>40.436973926570431</c:v>
              </c:pt>
              <c:pt idx="4853">
                <c:v>40.445308010232125</c:v>
              </c:pt>
              <c:pt idx="4854">
                <c:v>40.453642093893826</c:v>
              </c:pt>
              <c:pt idx="4855">
                <c:v>40.461976177555535</c:v>
              </c:pt>
              <c:pt idx="4856">
                <c:v>40.470310261217229</c:v>
              </c:pt>
              <c:pt idx="4857">
                <c:v>40.47864434487893</c:v>
              </c:pt>
              <c:pt idx="4858">
                <c:v>40.486978428540631</c:v>
              </c:pt>
              <c:pt idx="4859">
                <c:v>40.495312512202332</c:v>
              </c:pt>
              <c:pt idx="4860">
                <c:v>40.503646595864026</c:v>
              </c:pt>
              <c:pt idx="4861">
                <c:v>40.511980679525735</c:v>
              </c:pt>
              <c:pt idx="4862">
                <c:v>40.520314763187436</c:v>
              </c:pt>
              <c:pt idx="4863">
                <c:v>40.52864884684913</c:v>
              </c:pt>
              <c:pt idx="4864">
                <c:v>40.536982930510831</c:v>
              </c:pt>
              <c:pt idx="4865">
                <c:v>40.545317014172532</c:v>
              </c:pt>
              <c:pt idx="4866">
                <c:v>40.553651097834241</c:v>
              </c:pt>
              <c:pt idx="4867">
                <c:v>40.561985181495935</c:v>
              </c:pt>
              <c:pt idx="4868">
                <c:v>40.570319265157636</c:v>
              </c:pt>
              <c:pt idx="4869">
                <c:v>40.578653348819337</c:v>
              </c:pt>
              <c:pt idx="4870">
                <c:v>40.586987432481031</c:v>
              </c:pt>
              <c:pt idx="4871">
                <c:v>40.595321516142732</c:v>
              </c:pt>
              <c:pt idx="4872">
                <c:v>40.603655599804441</c:v>
              </c:pt>
              <c:pt idx="4873">
                <c:v>40.611989683466142</c:v>
              </c:pt>
              <c:pt idx="4874">
                <c:v>40.620323767127836</c:v>
              </c:pt>
              <c:pt idx="4875">
                <c:v>40.628657850789537</c:v>
              </c:pt>
              <c:pt idx="4876">
                <c:v>40.636991934451238</c:v>
              </c:pt>
              <c:pt idx="4877">
                <c:v>40.645326018112932</c:v>
              </c:pt>
              <c:pt idx="4878">
                <c:v>40.653660101774641</c:v>
              </c:pt>
              <c:pt idx="4879">
                <c:v>40.661994185436342</c:v>
              </c:pt>
              <c:pt idx="4880">
                <c:v>40.670328269098043</c:v>
              </c:pt>
              <c:pt idx="4881">
                <c:v>40.678662352759737</c:v>
              </c:pt>
              <c:pt idx="4882">
                <c:v>40.686996436421438</c:v>
              </c:pt>
              <c:pt idx="4883">
                <c:v>40.695330520083147</c:v>
              </c:pt>
              <c:pt idx="4884">
                <c:v>40.703664603744841</c:v>
              </c:pt>
              <c:pt idx="4885">
                <c:v>40.711998687406542</c:v>
              </c:pt>
              <c:pt idx="4886">
                <c:v>40.720332771068243</c:v>
              </c:pt>
              <c:pt idx="4887">
                <c:v>40.728666854729944</c:v>
              </c:pt>
              <c:pt idx="4888">
                <c:v>40.737000938391638</c:v>
              </c:pt>
              <c:pt idx="4889">
                <c:v>40.745335022053347</c:v>
              </c:pt>
              <c:pt idx="4890">
                <c:v>40.753669105715048</c:v>
              </c:pt>
              <c:pt idx="4891">
                <c:v>40.762003189376742</c:v>
              </c:pt>
              <c:pt idx="4892">
                <c:v>40.770337273038443</c:v>
              </c:pt>
              <c:pt idx="4893">
                <c:v>40.778671356700144</c:v>
              </c:pt>
              <c:pt idx="4894">
                <c:v>40.787005440361852</c:v>
              </c:pt>
              <c:pt idx="4895">
                <c:v>40.795339524023547</c:v>
              </c:pt>
              <c:pt idx="4896">
                <c:v>40.803673607685248</c:v>
              </c:pt>
              <c:pt idx="4897">
                <c:v>40.812007691346949</c:v>
              </c:pt>
              <c:pt idx="4898">
                <c:v>40.820341775008643</c:v>
              </c:pt>
              <c:pt idx="4899">
                <c:v>40.828675858670344</c:v>
              </c:pt>
              <c:pt idx="4900">
                <c:v>40.837009942332053</c:v>
              </c:pt>
              <c:pt idx="4901">
                <c:v>40.845344025993754</c:v>
              </c:pt>
              <c:pt idx="4902">
                <c:v>40.853678109655448</c:v>
              </c:pt>
              <c:pt idx="4903">
                <c:v>40.862012193317149</c:v>
              </c:pt>
              <c:pt idx="4904">
                <c:v>40.87034627697885</c:v>
              </c:pt>
              <c:pt idx="4905">
                <c:v>40.878680360640551</c:v>
              </c:pt>
              <c:pt idx="4906">
                <c:v>40.887014444302253</c:v>
              </c:pt>
              <c:pt idx="4907">
                <c:v>40.895348527963954</c:v>
              </c:pt>
              <c:pt idx="4908">
                <c:v>40.903682611625648</c:v>
              </c:pt>
              <c:pt idx="4909">
                <c:v>40.912016695287349</c:v>
              </c:pt>
              <c:pt idx="4910">
                <c:v>40.92035077894905</c:v>
              </c:pt>
              <c:pt idx="4911">
                <c:v>40.928684862610758</c:v>
              </c:pt>
              <c:pt idx="4912">
                <c:v>40.937018946272453</c:v>
              </c:pt>
              <c:pt idx="4913">
                <c:v>40.945353029934154</c:v>
              </c:pt>
              <c:pt idx="4914">
                <c:v>40.953687113595855</c:v>
              </c:pt>
              <c:pt idx="4915">
                <c:v>40.962021197257549</c:v>
              </c:pt>
              <c:pt idx="4916">
                <c:v>40.970355280919257</c:v>
              </c:pt>
              <c:pt idx="4917">
                <c:v>40.978689364580958</c:v>
              </c:pt>
              <c:pt idx="4918">
                <c:v>40.98702344824266</c:v>
              </c:pt>
              <c:pt idx="4919">
                <c:v>40.995357531904354</c:v>
              </c:pt>
              <c:pt idx="4920">
                <c:v>41.003691615566055</c:v>
              </c:pt>
              <c:pt idx="4921">
                <c:v>41.012025699227756</c:v>
              </c:pt>
              <c:pt idx="4922">
                <c:v>41.020359782889457</c:v>
              </c:pt>
              <c:pt idx="4923">
                <c:v>41.028693866551158</c:v>
              </c:pt>
              <c:pt idx="4924">
                <c:v>41.03702795021286</c:v>
              </c:pt>
              <c:pt idx="4925">
                <c:v>41.045362033874561</c:v>
              </c:pt>
              <c:pt idx="4926">
                <c:v>41.053696117536255</c:v>
              </c:pt>
              <c:pt idx="4927">
                <c:v>41.062030201197963</c:v>
              </c:pt>
              <c:pt idx="4928">
                <c:v>41.070364284859664</c:v>
              </c:pt>
              <c:pt idx="4929">
                <c:v>41.078698368521358</c:v>
              </c:pt>
              <c:pt idx="4930">
                <c:v>41.08703245218306</c:v>
              </c:pt>
              <c:pt idx="4931">
                <c:v>41.095366535844761</c:v>
              </c:pt>
              <c:pt idx="4932">
                <c:v>41.103700619506462</c:v>
              </c:pt>
              <c:pt idx="4933">
                <c:v>41.112034703168163</c:v>
              </c:pt>
              <c:pt idx="4934">
                <c:v>41.120368786829864</c:v>
              </c:pt>
              <c:pt idx="4935">
                <c:v>41.128702870491566</c:v>
              </c:pt>
              <c:pt idx="4936">
                <c:v>41.13703695415326</c:v>
              </c:pt>
              <c:pt idx="4937">
                <c:v>41.145371037814961</c:v>
              </c:pt>
              <c:pt idx="4938">
                <c:v>41.153705121476669</c:v>
              </c:pt>
              <c:pt idx="4939">
                <c:v>41.16203920513837</c:v>
              </c:pt>
              <c:pt idx="4940">
                <c:v>41.170373288800064</c:v>
              </c:pt>
              <c:pt idx="4941">
                <c:v>41.178707372461766</c:v>
              </c:pt>
              <c:pt idx="4942">
                <c:v>41.187041456123467</c:v>
              </c:pt>
              <c:pt idx="4943">
                <c:v>41.195375539785161</c:v>
              </c:pt>
              <c:pt idx="4944">
                <c:v>41.203709623446869</c:v>
              </c:pt>
              <c:pt idx="4945">
                <c:v>41.21204370710857</c:v>
              </c:pt>
              <c:pt idx="4946">
                <c:v>41.220377790770272</c:v>
              </c:pt>
              <c:pt idx="4947">
                <c:v>41.228711874431966</c:v>
              </c:pt>
              <c:pt idx="4948">
                <c:v>41.237045958093667</c:v>
              </c:pt>
              <c:pt idx="4949">
                <c:v>41.245380041755375</c:v>
              </c:pt>
              <c:pt idx="4950">
                <c:v>41.253714125417069</c:v>
              </c:pt>
              <c:pt idx="4951">
                <c:v>41.26204820907877</c:v>
              </c:pt>
              <c:pt idx="4952">
                <c:v>41.270382292740472</c:v>
              </c:pt>
              <c:pt idx="4953">
                <c:v>41.278716376402166</c:v>
              </c:pt>
              <c:pt idx="4954">
                <c:v>41.287050460063867</c:v>
              </c:pt>
              <c:pt idx="4955">
                <c:v>41.295384543725575</c:v>
              </c:pt>
              <c:pt idx="4956">
                <c:v>41.303718627387276</c:v>
              </c:pt>
              <c:pt idx="4957">
                <c:v>41.31205271104897</c:v>
              </c:pt>
              <c:pt idx="4958">
                <c:v>41.320386794710672</c:v>
              </c:pt>
              <c:pt idx="4959">
                <c:v>41.328720878372373</c:v>
              </c:pt>
              <c:pt idx="4960">
                <c:v>41.337054962034067</c:v>
              </c:pt>
              <c:pt idx="4961">
                <c:v>41.345389045695775</c:v>
              </c:pt>
              <c:pt idx="4962">
                <c:v>41.353723129357476</c:v>
              </c:pt>
              <c:pt idx="4963">
                <c:v>41.362057213019177</c:v>
              </c:pt>
              <c:pt idx="4964">
                <c:v>41.370391296680872</c:v>
              </c:pt>
              <c:pt idx="4965">
                <c:v>41.378725380342573</c:v>
              </c:pt>
              <c:pt idx="4966">
                <c:v>41.387059464004281</c:v>
              </c:pt>
              <c:pt idx="4967">
                <c:v>41.395393547665975</c:v>
              </c:pt>
              <c:pt idx="4968">
                <c:v>41.403727631327676</c:v>
              </c:pt>
              <c:pt idx="4969">
                <c:v>41.412061714989377</c:v>
              </c:pt>
              <c:pt idx="4970">
                <c:v>41.420395798651079</c:v>
              </c:pt>
              <c:pt idx="4971">
                <c:v>41.428729882312773</c:v>
              </c:pt>
              <c:pt idx="4972">
                <c:v>41.437063965974481</c:v>
              </c:pt>
              <c:pt idx="4973">
                <c:v>41.445398049636182</c:v>
              </c:pt>
              <c:pt idx="4974">
                <c:v>41.453732133297876</c:v>
              </c:pt>
              <c:pt idx="4975">
                <c:v>41.462066216959578</c:v>
              </c:pt>
              <c:pt idx="4976">
                <c:v>41.470400300621279</c:v>
              </c:pt>
              <c:pt idx="4977">
                <c:v>41.478734384282987</c:v>
              </c:pt>
              <c:pt idx="4978">
                <c:v>41.487068467944681</c:v>
              </c:pt>
              <c:pt idx="4979">
                <c:v>41.495402551606382</c:v>
              </c:pt>
              <c:pt idx="4980">
                <c:v>41.503736635268083</c:v>
              </c:pt>
              <c:pt idx="4981">
                <c:v>41.512070718929778</c:v>
              </c:pt>
              <c:pt idx="4982">
                <c:v>41.520404802591479</c:v>
              </c:pt>
              <c:pt idx="4983">
                <c:v>41.528738886253187</c:v>
              </c:pt>
              <c:pt idx="4984">
                <c:v>41.537072969914888</c:v>
              </c:pt>
              <c:pt idx="4985">
                <c:v>41.545407053576582</c:v>
              </c:pt>
              <c:pt idx="4986">
                <c:v>41.553741137238283</c:v>
              </c:pt>
              <c:pt idx="4987">
                <c:v>41.562075220899985</c:v>
              </c:pt>
              <c:pt idx="4988">
                <c:v>41.570409304561686</c:v>
              </c:pt>
              <c:pt idx="4989">
                <c:v>41.578743388223387</c:v>
              </c:pt>
              <c:pt idx="4990">
                <c:v>41.587077471885088</c:v>
              </c:pt>
              <c:pt idx="4991">
                <c:v>41.595411555546789</c:v>
              </c:pt>
              <c:pt idx="4992">
                <c:v>41.603745639208483</c:v>
              </c:pt>
              <c:pt idx="4993">
                <c:v>41.612079722870185</c:v>
              </c:pt>
              <c:pt idx="4994">
                <c:v>41.620413806531893</c:v>
              </c:pt>
              <c:pt idx="4995">
                <c:v>41.628747890193587</c:v>
              </c:pt>
              <c:pt idx="4996">
                <c:v>41.637081973855288</c:v>
              </c:pt>
              <c:pt idx="4997">
                <c:v>41.645416057516989</c:v>
              </c:pt>
              <c:pt idx="4998">
                <c:v>41.653750141178683</c:v>
              </c:pt>
              <c:pt idx="4999">
                <c:v>41.662084224840392</c:v>
              </c:pt>
              <c:pt idx="5000">
                <c:v>41.670418308502093</c:v>
              </c:pt>
              <c:pt idx="5001">
                <c:v>41.678752392163794</c:v>
              </c:pt>
              <c:pt idx="5002">
                <c:v>41.687086475825488</c:v>
              </c:pt>
              <c:pt idx="5003">
                <c:v>41.695420559487189</c:v>
              </c:pt>
              <c:pt idx="5004">
                <c:v>41.703754643148891</c:v>
              </c:pt>
              <c:pt idx="5005">
                <c:v>41.712088726810592</c:v>
              </c:pt>
              <c:pt idx="5006">
                <c:v>41.720422810472293</c:v>
              </c:pt>
              <c:pt idx="5007">
                <c:v>41.728756894133994</c:v>
              </c:pt>
              <c:pt idx="5008">
                <c:v>41.737090977795695</c:v>
              </c:pt>
              <c:pt idx="5009">
                <c:v>41.745425061457389</c:v>
              </c:pt>
              <c:pt idx="5010">
                <c:v>41.753759145119098</c:v>
              </c:pt>
              <c:pt idx="5011">
                <c:v>41.762093228780799</c:v>
              </c:pt>
              <c:pt idx="5012">
                <c:v>41.770427312442493</c:v>
              </c:pt>
              <c:pt idx="5013">
                <c:v>41.778761396104194</c:v>
              </c:pt>
              <c:pt idx="5014">
                <c:v>41.787095479765895</c:v>
              </c:pt>
              <c:pt idx="5015">
                <c:v>41.795429563427597</c:v>
              </c:pt>
              <c:pt idx="5016">
                <c:v>41.803763647089298</c:v>
              </c:pt>
              <c:pt idx="5017">
                <c:v>41.812097730750999</c:v>
              </c:pt>
              <c:pt idx="5018">
                <c:v>41.8204318144127</c:v>
              </c:pt>
              <c:pt idx="5019">
                <c:v>41.828765898074394</c:v>
              </c:pt>
              <c:pt idx="5020">
                <c:v>41.837099981736095</c:v>
              </c:pt>
              <c:pt idx="5021">
                <c:v>41.845434065397804</c:v>
              </c:pt>
              <c:pt idx="5022">
                <c:v>41.853768149059505</c:v>
              </c:pt>
              <c:pt idx="5023">
                <c:v>41.862102232721199</c:v>
              </c:pt>
              <c:pt idx="5024">
                <c:v>41.8704363163829</c:v>
              </c:pt>
              <c:pt idx="5025">
                <c:v>41.878770400044601</c:v>
              </c:pt>
              <c:pt idx="5026">
                <c:v>41.887104483706295</c:v>
              </c:pt>
              <c:pt idx="5027">
                <c:v>41.895438567368004</c:v>
              </c:pt>
              <c:pt idx="5028">
                <c:v>41.903772651029705</c:v>
              </c:pt>
              <c:pt idx="5029">
                <c:v>41.912106734691406</c:v>
              </c:pt>
              <c:pt idx="5030">
                <c:v>41.9204408183531</c:v>
              </c:pt>
              <c:pt idx="5031">
                <c:v>41.928774902014801</c:v>
              </c:pt>
              <c:pt idx="5032">
                <c:v>41.93710898567651</c:v>
              </c:pt>
              <c:pt idx="5033">
                <c:v>41.945443069338204</c:v>
              </c:pt>
              <c:pt idx="5034">
                <c:v>41.953777152999905</c:v>
              </c:pt>
              <c:pt idx="5035">
                <c:v>41.962111236661606</c:v>
              </c:pt>
              <c:pt idx="5036">
                <c:v>41.970445320323307</c:v>
              </c:pt>
              <c:pt idx="5037">
                <c:v>41.978779403985001</c:v>
              </c:pt>
              <c:pt idx="5038">
                <c:v>41.98711348764671</c:v>
              </c:pt>
              <c:pt idx="5039">
                <c:v>41.995447571308411</c:v>
              </c:pt>
              <c:pt idx="5040">
                <c:v>42.003781654970105</c:v>
              </c:pt>
              <c:pt idx="5041">
                <c:v>42.012115738631806</c:v>
              </c:pt>
              <c:pt idx="5042">
                <c:v>42.020449822293507</c:v>
              </c:pt>
              <c:pt idx="5043">
                <c:v>42.028783905955201</c:v>
              </c:pt>
              <c:pt idx="5044">
                <c:v>42.03711798961691</c:v>
              </c:pt>
              <c:pt idx="5045">
                <c:v>42.045452073278611</c:v>
              </c:pt>
              <c:pt idx="5046">
                <c:v>42.053786156940312</c:v>
              </c:pt>
              <c:pt idx="5047">
                <c:v>42.062120240602006</c:v>
              </c:pt>
              <c:pt idx="5048">
                <c:v>42.070454324263707</c:v>
              </c:pt>
              <c:pt idx="5049">
                <c:v>42.078788407925416</c:v>
              </c:pt>
              <c:pt idx="5050">
                <c:v>42.08712249158711</c:v>
              </c:pt>
              <c:pt idx="5051">
                <c:v>42.095456575248811</c:v>
              </c:pt>
              <c:pt idx="5052">
                <c:v>42.103790658910512</c:v>
              </c:pt>
              <c:pt idx="5053">
                <c:v>42.112124742572213</c:v>
              </c:pt>
              <c:pt idx="5054">
                <c:v>42.120458826233907</c:v>
              </c:pt>
              <c:pt idx="5055">
                <c:v>42.128792909895616</c:v>
              </c:pt>
              <c:pt idx="5056">
                <c:v>42.137126993557317</c:v>
              </c:pt>
              <c:pt idx="5057">
                <c:v>42.145461077219011</c:v>
              </c:pt>
              <c:pt idx="5058">
                <c:v>42.153795160880712</c:v>
              </c:pt>
              <c:pt idx="5059">
                <c:v>42.162129244542413</c:v>
              </c:pt>
              <c:pt idx="5060">
                <c:v>42.170463328204121</c:v>
              </c:pt>
              <c:pt idx="5061">
                <c:v>42.178797411865816</c:v>
              </c:pt>
              <c:pt idx="5062">
                <c:v>42.187131495527517</c:v>
              </c:pt>
              <c:pt idx="5063">
                <c:v>42.195465579189218</c:v>
              </c:pt>
              <c:pt idx="5064">
                <c:v>42.203799662850912</c:v>
              </c:pt>
              <c:pt idx="5065">
                <c:v>42.212133746512613</c:v>
              </c:pt>
              <c:pt idx="5066">
                <c:v>42.220467830174321</c:v>
              </c:pt>
              <c:pt idx="5067">
                <c:v>42.228801913836023</c:v>
              </c:pt>
              <c:pt idx="5068">
                <c:v>42.237135997497717</c:v>
              </c:pt>
              <c:pt idx="5069">
                <c:v>42.245470081159418</c:v>
              </c:pt>
              <c:pt idx="5070">
                <c:v>42.253804164821119</c:v>
              </c:pt>
              <c:pt idx="5071">
                <c:v>42.26213824848282</c:v>
              </c:pt>
              <c:pt idx="5072">
                <c:v>42.270472332144521</c:v>
              </c:pt>
              <c:pt idx="5073">
                <c:v>42.278806415806223</c:v>
              </c:pt>
              <c:pt idx="5074">
                <c:v>42.287140499467924</c:v>
              </c:pt>
              <c:pt idx="5075">
                <c:v>42.295474583129618</c:v>
              </c:pt>
              <c:pt idx="5076">
                <c:v>42.303808666791319</c:v>
              </c:pt>
              <c:pt idx="5077">
                <c:v>42.312142750453027</c:v>
              </c:pt>
              <c:pt idx="5078">
                <c:v>42.320476834114721</c:v>
              </c:pt>
              <c:pt idx="5079">
                <c:v>42.328810917776423</c:v>
              </c:pt>
              <c:pt idx="5080">
                <c:v>42.337145001438124</c:v>
              </c:pt>
              <c:pt idx="5081">
                <c:v>42.345479085099825</c:v>
              </c:pt>
              <c:pt idx="5082">
                <c:v>42.353813168761526</c:v>
              </c:pt>
              <c:pt idx="5083">
                <c:v>42.362147252423227</c:v>
              </c:pt>
              <c:pt idx="5084">
                <c:v>42.370481336084929</c:v>
              </c:pt>
              <c:pt idx="5085">
                <c:v>42.378815419746623</c:v>
              </c:pt>
              <c:pt idx="5086">
                <c:v>42.387149503408324</c:v>
              </c:pt>
              <c:pt idx="5087">
                <c:v>42.395483587070025</c:v>
              </c:pt>
              <c:pt idx="5088">
                <c:v>42.403817670731726</c:v>
              </c:pt>
              <c:pt idx="5089">
                <c:v>42.412151754393427</c:v>
              </c:pt>
              <c:pt idx="5090">
                <c:v>42.420485838055129</c:v>
              </c:pt>
              <c:pt idx="5091">
                <c:v>42.42881992171683</c:v>
              </c:pt>
              <c:pt idx="5092">
                <c:v>42.437154005378524</c:v>
              </c:pt>
              <c:pt idx="5093">
                <c:v>42.445488089040232</c:v>
              </c:pt>
              <c:pt idx="5094">
                <c:v>42.453822172701933</c:v>
              </c:pt>
              <c:pt idx="5095">
                <c:v>42.462156256363627</c:v>
              </c:pt>
              <c:pt idx="5096">
                <c:v>42.470490340025329</c:v>
              </c:pt>
              <c:pt idx="5097">
                <c:v>42.47882442368703</c:v>
              </c:pt>
              <c:pt idx="5098">
                <c:v>42.487158507348731</c:v>
              </c:pt>
              <c:pt idx="5099">
                <c:v>42.495492591010432</c:v>
              </c:pt>
              <c:pt idx="5100">
                <c:v>42.503826674672133</c:v>
              </c:pt>
              <c:pt idx="5101">
                <c:v>42.512160758333835</c:v>
              </c:pt>
              <c:pt idx="5102">
                <c:v>42.520494841995529</c:v>
              </c:pt>
              <c:pt idx="5103">
                <c:v>42.52882892565723</c:v>
              </c:pt>
              <c:pt idx="5104">
                <c:v>42.537163009318938</c:v>
              </c:pt>
              <c:pt idx="5105">
                <c:v>42.545497092980639</c:v>
              </c:pt>
              <c:pt idx="5106">
                <c:v>42.553831176642333</c:v>
              </c:pt>
              <c:pt idx="5107">
                <c:v>42.562165260304035</c:v>
              </c:pt>
              <c:pt idx="5108">
                <c:v>42.570499343965736</c:v>
              </c:pt>
              <c:pt idx="5109">
                <c:v>42.57883342762743</c:v>
              </c:pt>
              <c:pt idx="5110">
                <c:v>42.587167511289138</c:v>
              </c:pt>
              <c:pt idx="5111">
                <c:v>42.595501594950839</c:v>
              </c:pt>
              <c:pt idx="5112">
                <c:v>42.603835678612541</c:v>
              </c:pt>
              <c:pt idx="5113">
                <c:v>42.612169762274235</c:v>
              </c:pt>
              <c:pt idx="5114">
                <c:v>42.620503845935936</c:v>
              </c:pt>
              <c:pt idx="5115">
                <c:v>42.628837929597644</c:v>
              </c:pt>
              <c:pt idx="5116">
                <c:v>42.637172013259338</c:v>
              </c:pt>
              <c:pt idx="5117">
                <c:v>42.645506096921039</c:v>
              </c:pt>
              <c:pt idx="5118">
                <c:v>42.653840180582741</c:v>
              </c:pt>
              <c:pt idx="5119">
                <c:v>42.662174264244442</c:v>
              </c:pt>
              <c:pt idx="5120">
                <c:v>42.670508347906136</c:v>
              </c:pt>
              <c:pt idx="5121">
                <c:v>42.678842431567844</c:v>
              </c:pt>
              <c:pt idx="5122">
                <c:v>42.687176515229545</c:v>
              </c:pt>
              <c:pt idx="5123">
                <c:v>42.695510598891239</c:v>
              </c:pt>
              <c:pt idx="5124">
                <c:v>42.703844682552941</c:v>
              </c:pt>
              <c:pt idx="5125">
                <c:v>42.712178766214642</c:v>
              </c:pt>
              <c:pt idx="5126">
                <c:v>42.72051284987635</c:v>
              </c:pt>
              <c:pt idx="5127">
                <c:v>42.728846933538044</c:v>
              </c:pt>
              <c:pt idx="5128">
                <c:v>42.737181017199745</c:v>
              </c:pt>
              <c:pt idx="5129">
                <c:v>42.745515100861446</c:v>
              </c:pt>
              <c:pt idx="5130">
                <c:v>42.753849184523141</c:v>
              </c:pt>
              <c:pt idx="5131">
                <c:v>42.762183268184842</c:v>
              </c:pt>
              <c:pt idx="5132">
                <c:v>42.77051735184655</c:v>
              </c:pt>
              <c:pt idx="5133">
                <c:v>42.778851435508244</c:v>
              </c:pt>
              <c:pt idx="5134">
                <c:v>42.787185519169945</c:v>
              </c:pt>
              <c:pt idx="5135">
                <c:v>42.795519602831646</c:v>
              </c:pt>
              <c:pt idx="5136">
                <c:v>42.803853686493348</c:v>
              </c:pt>
              <c:pt idx="5137">
                <c:v>42.812187770155042</c:v>
              </c:pt>
              <c:pt idx="5138">
                <c:v>42.82052185381675</c:v>
              </c:pt>
              <c:pt idx="5139">
                <c:v>42.828855937478451</c:v>
              </c:pt>
              <c:pt idx="5140">
                <c:v>42.837190021140145</c:v>
              </c:pt>
              <c:pt idx="5141">
                <c:v>42.845524104801846</c:v>
              </c:pt>
              <c:pt idx="5142">
                <c:v>42.853858188463548</c:v>
              </c:pt>
              <c:pt idx="5143">
                <c:v>42.862192272125256</c:v>
              </c:pt>
              <c:pt idx="5144">
                <c:v>42.87052635578695</c:v>
              </c:pt>
              <c:pt idx="5145">
                <c:v>42.878860439448651</c:v>
              </c:pt>
              <c:pt idx="5146">
                <c:v>42.887194523110352</c:v>
              </c:pt>
              <c:pt idx="5147">
                <c:v>42.895528606772046</c:v>
              </c:pt>
              <c:pt idx="5148">
                <c:v>42.903862690433748</c:v>
              </c:pt>
              <c:pt idx="5149">
                <c:v>42.912196774095456</c:v>
              </c:pt>
              <c:pt idx="5150">
                <c:v>42.920530857757157</c:v>
              </c:pt>
              <c:pt idx="5151">
                <c:v>42.928864941418851</c:v>
              </c:pt>
              <c:pt idx="5152">
                <c:v>42.937199025080552</c:v>
              </c:pt>
              <c:pt idx="5153">
                <c:v>42.945533108742254</c:v>
              </c:pt>
              <c:pt idx="5154">
                <c:v>42.953867192403955</c:v>
              </c:pt>
              <c:pt idx="5155">
                <c:v>42.962201276065656</c:v>
              </c:pt>
              <c:pt idx="5156">
                <c:v>42.970535359727357</c:v>
              </c:pt>
              <c:pt idx="5157">
                <c:v>42.978869443389058</c:v>
              </c:pt>
              <c:pt idx="5158">
                <c:v>42.987203527050752</c:v>
              </c:pt>
              <c:pt idx="5159">
                <c:v>42.995537610712454</c:v>
              </c:pt>
              <c:pt idx="5160">
                <c:v>43.003871694374162</c:v>
              </c:pt>
              <c:pt idx="5161">
                <c:v>43.012205778035856</c:v>
              </c:pt>
              <c:pt idx="5162">
                <c:v>43.020539861697557</c:v>
              </c:pt>
              <c:pt idx="5163">
                <c:v>43.028873945359258</c:v>
              </c:pt>
              <c:pt idx="5164">
                <c:v>43.03720802902096</c:v>
              </c:pt>
              <c:pt idx="5165">
                <c:v>43.045542112682661</c:v>
              </c:pt>
              <c:pt idx="5166">
                <c:v>43.053876196344362</c:v>
              </c:pt>
              <c:pt idx="5167">
                <c:v>43.062210280006063</c:v>
              </c:pt>
              <c:pt idx="5168">
                <c:v>43.070544363667757</c:v>
              </c:pt>
              <c:pt idx="5169">
                <c:v>43.078878447329458</c:v>
              </c:pt>
              <c:pt idx="5170">
                <c:v>43.08721253099116</c:v>
              </c:pt>
              <c:pt idx="5171">
                <c:v>43.095546614652868</c:v>
              </c:pt>
              <c:pt idx="5172">
                <c:v>43.103880698314562</c:v>
              </c:pt>
              <c:pt idx="5173">
                <c:v>43.112214781976263</c:v>
              </c:pt>
              <c:pt idx="5174">
                <c:v>43.120548865637964</c:v>
              </c:pt>
              <c:pt idx="5175">
                <c:v>43.128882949299658</c:v>
              </c:pt>
              <c:pt idx="5176">
                <c:v>43.137217032961367</c:v>
              </c:pt>
              <c:pt idx="5177">
                <c:v>43.145551116623068</c:v>
              </c:pt>
              <c:pt idx="5178">
                <c:v>43.153885200284762</c:v>
              </c:pt>
              <c:pt idx="5179">
                <c:v>43.162219283946463</c:v>
              </c:pt>
              <c:pt idx="5180">
                <c:v>43.170553367608164</c:v>
              </c:pt>
              <c:pt idx="5181">
                <c:v>43.178887451269865</c:v>
              </c:pt>
              <c:pt idx="5182">
                <c:v>43.187221534931567</c:v>
              </c:pt>
              <c:pt idx="5183">
                <c:v>43.195555618593268</c:v>
              </c:pt>
              <c:pt idx="5184">
                <c:v>43.203889702254969</c:v>
              </c:pt>
              <c:pt idx="5185">
                <c:v>43.212223785916663</c:v>
              </c:pt>
              <c:pt idx="5186">
                <c:v>43.220557869578364</c:v>
              </c:pt>
              <c:pt idx="5187">
                <c:v>43.228891953240073</c:v>
              </c:pt>
              <c:pt idx="5188">
                <c:v>43.237226036901774</c:v>
              </c:pt>
              <c:pt idx="5189">
                <c:v>43.245560120563468</c:v>
              </c:pt>
              <c:pt idx="5190">
                <c:v>43.253894204225169</c:v>
              </c:pt>
              <c:pt idx="5191">
                <c:v>43.26222828788687</c:v>
              </c:pt>
              <c:pt idx="5192">
                <c:v>43.270562371548564</c:v>
              </c:pt>
              <c:pt idx="5193">
                <c:v>43.278896455210273</c:v>
              </c:pt>
              <c:pt idx="5194">
                <c:v>43.287230538871974</c:v>
              </c:pt>
              <c:pt idx="5195">
                <c:v>43.295564622533675</c:v>
              </c:pt>
              <c:pt idx="5196">
                <c:v>43.303898706195369</c:v>
              </c:pt>
              <c:pt idx="5197">
                <c:v>43.31223278985707</c:v>
              </c:pt>
              <c:pt idx="5198">
                <c:v>43.320566873518779</c:v>
              </c:pt>
              <c:pt idx="5199">
                <c:v>43.328900957180473</c:v>
              </c:pt>
              <c:pt idx="5200">
                <c:v>43.337235040842174</c:v>
              </c:pt>
              <c:pt idx="5201">
                <c:v>43.345569124503875</c:v>
              </c:pt>
              <c:pt idx="5202">
                <c:v>43.353903208165576</c:v>
              </c:pt>
              <c:pt idx="5203">
                <c:v>43.36223729182727</c:v>
              </c:pt>
              <c:pt idx="5204">
                <c:v>43.370571375488979</c:v>
              </c:pt>
              <c:pt idx="5205">
                <c:v>43.37890545915068</c:v>
              </c:pt>
              <c:pt idx="5206">
                <c:v>43.387239542812374</c:v>
              </c:pt>
              <c:pt idx="5207">
                <c:v>43.395573626474075</c:v>
              </c:pt>
              <c:pt idx="5208">
                <c:v>43.403907710135776</c:v>
              </c:pt>
              <c:pt idx="5209">
                <c:v>43.412241793797484</c:v>
              </c:pt>
              <c:pt idx="5210">
                <c:v>43.420575877459179</c:v>
              </c:pt>
              <c:pt idx="5211">
                <c:v>43.42890996112088</c:v>
              </c:pt>
              <c:pt idx="5212">
                <c:v>43.437244044782581</c:v>
              </c:pt>
              <c:pt idx="5213">
                <c:v>43.445578128444275</c:v>
              </c:pt>
              <c:pt idx="5214">
                <c:v>43.453912212105976</c:v>
              </c:pt>
              <c:pt idx="5215">
                <c:v>43.462246295767685</c:v>
              </c:pt>
              <c:pt idx="5216">
                <c:v>43.470580379429386</c:v>
              </c:pt>
              <c:pt idx="5217">
                <c:v>43.47891446309108</c:v>
              </c:pt>
              <c:pt idx="5218">
                <c:v>43.487248546752781</c:v>
              </c:pt>
              <c:pt idx="5219">
                <c:v>43.495582630414482</c:v>
              </c:pt>
              <c:pt idx="5220">
                <c:v>43.503916714076176</c:v>
              </c:pt>
              <c:pt idx="5221">
                <c:v>43.512250797737885</c:v>
              </c:pt>
              <c:pt idx="5222">
                <c:v>43.520584881399586</c:v>
              </c:pt>
              <c:pt idx="5223">
                <c:v>43.528918965061287</c:v>
              </c:pt>
              <c:pt idx="5224">
                <c:v>43.537253048722981</c:v>
              </c:pt>
              <c:pt idx="5225">
                <c:v>43.545587132384682</c:v>
              </c:pt>
              <c:pt idx="5226">
                <c:v>43.55392121604639</c:v>
              </c:pt>
              <c:pt idx="5227">
                <c:v>43.562255299708085</c:v>
              </c:pt>
              <c:pt idx="5228">
                <c:v>43.570589383369786</c:v>
              </c:pt>
              <c:pt idx="5229">
                <c:v>43.578923467031487</c:v>
              </c:pt>
              <c:pt idx="5230">
                <c:v>43.587257550693181</c:v>
              </c:pt>
              <c:pt idx="5231">
                <c:v>43.595591634354882</c:v>
              </c:pt>
              <c:pt idx="5232">
                <c:v>43.60392571801659</c:v>
              </c:pt>
              <c:pt idx="5233">
                <c:v>43.612259801678292</c:v>
              </c:pt>
              <c:pt idx="5234">
                <c:v>43.620593885339986</c:v>
              </c:pt>
              <c:pt idx="5235">
                <c:v>43.628927969001687</c:v>
              </c:pt>
              <c:pt idx="5236">
                <c:v>43.637262052663388</c:v>
              </c:pt>
              <c:pt idx="5237">
                <c:v>43.645596136325089</c:v>
              </c:pt>
              <c:pt idx="5238">
                <c:v>43.65393021998679</c:v>
              </c:pt>
              <c:pt idx="5239">
                <c:v>43.662264303648492</c:v>
              </c:pt>
              <c:pt idx="5240">
                <c:v>43.670598387310193</c:v>
              </c:pt>
              <c:pt idx="5241">
                <c:v>43.678932470971887</c:v>
              </c:pt>
              <c:pt idx="5242">
                <c:v>43.687266554633588</c:v>
              </c:pt>
              <c:pt idx="5243">
                <c:v>43.695600638295296</c:v>
              </c:pt>
              <c:pt idx="5244">
                <c:v>43.70393472195699</c:v>
              </c:pt>
              <c:pt idx="5245">
                <c:v>43.712268805618692</c:v>
              </c:pt>
              <c:pt idx="5246">
                <c:v>43.720602889280393</c:v>
              </c:pt>
              <c:pt idx="5247">
                <c:v>43.728936972942094</c:v>
              </c:pt>
              <c:pt idx="5248">
                <c:v>43.737271056603795</c:v>
              </c:pt>
              <c:pt idx="5249">
                <c:v>43.745605140265496</c:v>
              </c:pt>
              <c:pt idx="5250">
                <c:v>43.753939223927198</c:v>
              </c:pt>
              <c:pt idx="5251">
                <c:v>43.762273307588892</c:v>
              </c:pt>
              <c:pt idx="5252">
                <c:v>43.770607391250593</c:v>
              </c:pt>
              <c:pt idx="5253">
                <c:v>43.778941474912294</c:v>
              </c:pt>
              <c:pt idx="5254">
                <c:v>43.787275558574002</c:v>
              </c:pt>
              <c:pt idx="5255">
                <c:v>43.795609642235696</c:v>
              </c:pt>
              <c:pt idx="5256">
                <c:v>43.803943725897398</c:v>
              </c:pt>
              <c:pt idx="5257">
                <c:v>43.812277809559099</c:v>
              </c:pt>
              <c:pt idx="5258">
                <c:v>43.820611893220793</c:v>
              </c:pt>
              <c:pt idx="5259">
                <c:v>43.828945976882501</c:v>
              </c:pt>
              <c:pt idx="5260">
                <c:v>43.837280060544202</c:v>
              </c:pt>
              <c:pt idx="5261">
                <c:v>43.845614144205904</c:v>
              </c:pt>
              <c:pt idx="5262">
                <c:v>43.853948227867598</c:v>
              </c:pt>
              <c:pt idx="5263">
                <c:v>43.862282311529299</c:v>
              </c:pt>
              <c:pt idx="5264">
                <c:v>43.870616395191</c:v>
              </c:pt>
              <c:pt idx="5265">
                <c:v>43.878950478852701</c:v>
              </c:pt>
              <c:pt idx="5266">
                <c:v>43.887284562514402</c:v>
              </c:pt>
              <c:pt idx="5267">
                <c:v>43.895618646176104</c:v>
              </c:pt>
              <c:pt idx="5268">
                <c:v>43.903952729837805</c:v>
              </c:pt>
              <c:pt idx="5269">
                <c:v>43.912286813499499</c:v>
              </c:pt>
              <c:pt idx="5270">
                <c:v>43.920620897161207</c:v>
              </c:pt>
              <c:pt idx="5271">
                <c:v>43.928954980822908</c:v>
              </c:pt>
              <c:pt idx="5272">
                <c:v>43.937289064484602</c:v>
              </c:pt>
              <c:pt idx="5273">
                <c:v>43.945623148146304</c:v>
              </c:pt>
              <c:pt idx="5274">
                <c:v>43.953957231808005</c:v>
              </c:pt>
              <c:pt idx="5275">
                <c:v>43.962291315469699</c:v>
              </c:pt>
              <c:pt idx="5276">
                <c:v>43.970625399131407</c:v>
              </c:pt>
              <c:pt idx="5277">
                <c:v>43.978959482793108</c:v>
              </c:pt>
              <c:pt idx="5278">
                <c:v>43.987293566454809</c:v>
              </c:pt>
              <c:pt idx="5279">
                <c:v>43.995627650116504</c:v>
              </c:pt>
              <c:pt idx="5280">
                <c:v>44.003961733778205</c:v>
              </c:pt>
              <c:pt idx="5281">
                <c:v>44.012295817439913</c:v>
              </c:pt>
              <c:pt idx="5282">
                <c:v>44.020629901101607</c:v>
              </c:pt>
              <c:pt idx="5283">
                <c:v>44.028963984763308</c:v>
              </c:pt>
              <c:pt idx="5284">
                <c:v>44.037298068425009</c:v>
              </c:pt>
              <c:pt idx="5285">
                <c:v>44.045632152086711</c:v>
              </c:pt>
              <c:pt idx="5286">
                <c:v>44.053966235748405</c:v>
              </c:pt>
              <c:pt idx="5287">
                <c:v>44.062300319410113</c:v>
              </c:pt>
              <c:pt idx="5288">
                <c:v>44.070634403071814</c:v>
              </c:pt>
              <c:pt idx="5289">
                <c:v>44.078968486733508</c:v>
              </c:pt>
              <c:pt idx="5290">
                <c:v>44.08730257039521</c:v>
              </c:pt>
              <c:pt idx="5291">
                <c:v>44.095636654056911</c:v>
              </c:pt>
              <c:pt idx="5292">
                <c:v>44.103970737718619</c:v>
              </c:pt>
              <c:pt idx="5293">
                <c:v>44.112304821380313</c:v>
              </c:pt>
              <c:pt idx="5294">
                <c:v>44.120638905042014</c:v>
              </c:pt>
              <c:pt idx="5295">
                <c:v>44.128972988703715</c:v>
              </c:pt>
              <c:pt idx="5296">
                <c:v>44.13730707236541</c:v>
              </c:pt>
              <c:pt idx="5297">
                <c:v>44.145641156027111</c:v>
              </c:pt>
              <c:pt idx="5298">
                <c:v>44.153975239688819</c:v>
              </c:pt>
              <c:pt idx="5299">
                <c:v>44.16230932335052</c:v>
              </c:pt>
              <c:pt idx="5300">
                <c:v>44.170643407012214</c:v>
              </c:pt>
              <c:pt idx="5301">
                <c:v>44.178977490673915</c:v>
              </c:pt>
              <c:pt idx="5302">
                <c:v>44.187311574335617</c:v>
              </c:pt>
              <c:pt idx="5303">
                <c:v>44.195645657997311</c:v>
              </c:pt>
              <c:pt idx="5304">
                <c:v>44.203979741659019</c:v>
              </c:pt>
              <c:pt idx="5305">
                <c:v>44.21231382532072</c:v>
              </c:pt>
              <c:pt idx="5306">
                <c:v>44.220647908982421</c:v>
              </c:pt>
              <c:pt idx="5307">
                <c:v>44.228981992644115</c:v>
              </c:pt>
              <c:pt idx="5308">
                <c:v>44.237316076305817</c:v>
              </c:pt>
              <c:pt idx="5309">
                <c:v>44.245650159967525</c:v>
              </c:pt>
              <c:pt idx="5310">
                <c:v>44.253984243629219</c:v>
              </c:pt>
              <c:pt idx="5311">
                <c:v>44.26231832729092</c:v>
              </c:pt>
              <c:pt idx="5312">
                <c:v>44.270652410952621</c:v>
              </c:pt>
              <c:pt idx="5313">
                <c:v>44.278986494614323</c:v>
              </c:pt>
              <c:pt idx="5314">
                <c:v>44.287320578276017</c:v>
              </c:pt>
              <c:pt idx="5315">
                <c:v>44.295654661937725</c:v>
              </c:pt>
              <c:pt idx="5316">
                <c:v>44.303988745599426</c:v>
              </c:pt>
              <c:pt idx="5317">
                <c:v>44.31232282926112</c:v>
              </c:pt>
              <c:pt idx="5318">
                <c:v>44.320656912922821</c:v>
              </c:pt>
              <c:pt idx="5319">
                <c:v>44.328990996584523</c:v>
              </c:pt>
              <c:pt idx="5320">
                <c:v>44.337325080246224</c:v>
              </c:pt>
              <c:pt idx="5321">
                <c:v>44.345659163907925</c:v>
              </c:pt>
              <c:pt idx="5322">
                <c:v>44.353993247569626</c:v>
              </c:pt>
              <c:pt idx="5323">
                <c:v>44.362327331231327</c:v>
              </c:pt>
              <c:pt idx="5324">
                <c:v>44.370661414893021</c:v>
              </c:pt>
              <c:pt idx="5325">
                <c:v>44.378995498554723</c:v>
              </c:pt>
              <c:pt idx="5326">
                <c:v>44.387329582216431</c:v>
              </c:pt>
              <c:pt idx="5327">
                <c:v>44.395663665878125</c:v>
              </c:pt>
              <c:pt idx="5328">
                <c:v>44.403997749539826</c:v>
              </c:pt>
              <c:pt idx="5329">
                <c:v>44.412331833201527</c:v>
              </c:pt>
              <c:pt idx="5330">
                <c:v>44.420665916863229</c:v>
              </c:pt>
              <c:pt idx="5331">
                <c:v>44.42900000052493</c:v>
              </c:pt>
              <c:pt idx="5332">
                <c:v>44.437334084186631</c:v>
              </c:pt>
              <c:pt idx="5333">
                <c:v>44.445668167848332</c:v>
              </c:pt>
              <c:pt idx="5334">
                <c:v>44.454002251510026</c:v>
              </c:pt>
              <c:pt idx="5335">
                <c:v>44.462336335171727</c:v>
              </c:pt>
              <c:pt idx="5336">
                <c:v>44.470670418833429</c:v>
              </c:pt>
              <c:pt idx="5337">
                <c:v>44.479004502495137</c:v>
              </c:pt>
              <c:pt idx="5338">
                <c:v>44.487338586156831</c:v>
              </c:pt>
              <c:pt idx="5339">
                <c:v>44.495672669818532</c:v>
              </c:pt>
              <c:pt idx="5340">
                <c:v>44.504006753480233</c:v>
              </c:pt>
              <c:pt idx="5341">
                <c:v>44.512340837141927</c:v>
              </c:pt>
              <c:pt idx="5342">
                <c:v>44.520674920803636</c:v>
              </c:pt>
              <c:pt idx="5343">
                <c:v>44.529009004465337</c:v>
              </c:pt>
              <c:pt idx="5344">
                <c:v>44.537343088127038</c:v>
              </c:pt>
              <c:pt idx="5345">
                <c:v>44.545677171788732</c:v>
              </c:pt>
              <c:pt idx="5346">
                <c:v>44.554011255450433</c:v>
              </c:pt>
              <c:pt idx="5347">
                <c:v>44.562345339112134</c:v>
              </c:pt>
              <c:pt idx="5348">
                <c:v>44.570679422773836</c:v>
              </c:pt>
              <c:pt idx="5349">
                <c:v>44.579013506435537</c:v>
              </c:pt>
              <c:pt idx="5350">
                <c:v>44.587347590097238</c:v>
              </c:pt>
              <c:pt idx="5351">
                <c:v>44.595681673758939</c:v>
              </c:pt>
              <c:pt idx="5352">
                <c:v>44.604015757420633</c:v>
              </c:pt>
              <c:pt idx="5353">
                <c:v>44.612349841082342</c:v>
              </c:pt>
              <c:pt idx="5354">
                <c:v>44.620683924744043</c:v>
              </c:pt>
              <c:pt idx="5355">
                <c:v>44.629018008405737</c:v>
              </c:pt>
              <c:pt idx="5356">
                <c:v>44.637352092067438</c:v>
              </c:pt>
              <c:pt idx="5357">
                <c:v>44.645686175729139</c:v>
              </c:pt>
              <c:pt idx="5358">
                <c:v>44.65402025939084</c:v>
              </c:pt>
              <c:pt idx="5359">
                <c:v>44.662354343052542</c:v>
              </c:pt>
              <c:pt idx="5360">
                <c:v>44.670688426714243</c:v>
              </c:pt>
              <c:pt idx="5361">
                <c:v>44.679022510375944</c:v>
              </c:pt>
              <c:pt idx="5362">
                <c:v>44.687356594037638</c:v>
              </c:pt>
              <c:pt idx="5363">
                <c:v>44.695690677699339</c:v>
              </c:pt>
              <c:pt idx="5364">
                <c:v>44.704024761361048</c:v>
              </c:pt>
              <c:pt idx="5365">
                <c:v>44.712358845022742</c:v>
              </c:pt>
              <c:pt idx="5366">
                <c:v>44.720692928684443</c:v>
              </c:pt>
              <c:pt idx="5367">
                <c:v>44.729027012346144</c:v>
              </c:pt>
              <c:pt idx="5368">
                <c:v>44.737361096007845</c:v>
              </c:pt>
              <c:pt idx="5369">
                <c:v>44.745695179669539</c:v>
              </c:pt>
              <c:pt idx="5370">
                <c:v>44.754029263331248</c:v>
              </c:pt>
              <c:pt idx="5371">
                <c:v>44.762363346992949</c:v>
              </c:pt>
              <c:pt idx="5372">
                <c:v>44.770697430654643</c:v>
              </c:pt>
              <c:pt idx="5373">
                <c:v>44.779031514316344</c:v>
              </c:pt>
              <c:pt idx="5374">
                <c:v>44.787365597978045</c:v>
              </c:pt>
              <c:pt idx="5375">
                <c:v>44.795699681639753</c:v>
              </c:pt>
              <c:pt idx="5376">
                <c:v>44.804033765301448</c:v>
              </c:pt>
              <c:pt idx="5377">
                <c:v>44.812367848963149</c:v>
              </c:pt>
              <c:pt idx="5378">
                <c:v>44.82070193262485</c:v>
              </c:pt>
              <c:pt idx="5379">
                <c:v>44.829036016286544</c:v>
              </c:pt>
              <c:pt idx="5380">
                <c:v>44.837370099948245</c:v>
              </c:pt>
              <c:pt idx="5381">
                <c:v>44.845704183609953</c:v>
              </c:pt>
              <c:pt idx="5382">
                <c:v>44.854038267271655</c:v>
              </c:pt>
              <c:pt idx="5383">
                <c:v>44.862372350933349</c:v>
              </c:pt>
              <c:pt idx="5384">
                <c:v>44.87070643459505</c:v>
              </c:pt>
              <c:pt idx="5385">
                <c:v>44.879040518256751</c:v>
              </c:pt>
              <c:pt idx="5386">
                <c:v>44.887374601918445</c:v>
              </c:pt>
              <c:pt idx="5387">
                <c:v>44.895708685580153</c:v>
              </c:pt>
              <c:pt idx="5388">
                <c:v>44.904042769241855</c:v>
              </c:pt>
              <c:pt idx="5389">
                <c:v>44.912376852903556</c:v>
              </c:pt>
              <c:pt idx="5390">
                <c:v>44.92071093656525</c:v>
              </c:pt>
              <c:pt idx="5391">
                <c:v>44.929045020226951</c:v>
              </c:pt>
              <c:pt idx="5392">
                <c:v>44.937379103888659</c:v>
              </c:pt>
              <c:pt idx="5393">
                <c:v>44.945713187550353</c:v>
              </c:pt>
              <c:pt idx="5394">
                <c:v>44.954047271212055</c:v>
              </c:pt>
              <c:pt idx="5395">
                <c:v>44.962381354873756</c:v>
              </c:pt>
              <c:pt idx="5396">
                <c:v>44.970715438535457</c:v>
              </c:pt>
              <c:pt idx="5397">
                <c:v>44.979049522197151</c:v>
              </c:pt>
              <c:pt idx="5398">
                <c:v>44.987383605858859</c:v>
              </c:pt>
              <c:pt idx="5399">
                <c:v>44.995717689520561</c:v>
              </c:pt>
              <c:pt idx="5400">
                <c:v>45.004051773182255</c:v>
              </c:pt>
              <c:pt idx="5401">
                <c:v>45.012385856843956</c:v>
              </c:pt>
              <c:pt idx="5402">
                <c:v>45.020719940505657</c:v>
              </c:pt>
              <c:pt idx="5403">
                <c:v>45.029054024167365</c:v>
              </c:pt>
              <c:pt idx="5404">
                <c:v>45.037388107829059</c:v>
              </c:pt>
              <c:pt idx="5405">
                <c:v>45.045722191490761</c:v>
              </c:pt>
              <c:pt idx="5406">
                <c:v>45.054056275152462</c:v>
              </c:pt>
              <c:pt idx="5407">
                <c:v>45.062390358814156</c:v>
              </c:pt>
              <c:pt idx="5408">
                <c:v>45.070724442475857</c:v>
              </c:pt>
              <c:pt idx="5409">
                <c:v>45.079058526137565</c:v>
              </c:pt>
              <c:pt idx="5410">
                <c:v>45.087392609799259</c:v>
              </c:pt>
              <c:pt idx="5411">
                <c:v>45.095726693460961</c:v>
              </c:pt>
              <c:pt idx="5412">
                <c:v>45.104060777122662</c:v>
              </c:pt>
              <c:pt idx="5413">
                <c:v>45.112394860784363</c:v>
              </c:pt>
              <c:pt idx="5414">
                <c:v>45.120728944446064</c:v>
              </c:pt>
              <c:pt idx="5415">
                <c:v>45.129063028107765</c:v>
              </c:pt>
              <c:pt idx="5416">
                <c:v>45.137397111769467</c:v>
              </c:pt>
              <c:pt idx="5417">
                <c:v>45.145731195431161</c:v>
              </c:pt>
              <c:pt idx="5418">
                <c:v>45.154065279092862</c:v>
              </c:pt>
              <c:pt idx="5419">
                <c:v>45.162399362754563</c:v>
              </c:pt>
              <c:pt idx="5420">
                <c:v>45.170733446416271</c:v>
              </c:pt>
              <c:pt idx="5421">
                <c:v>45.179067530077965</c:v>
              </c:pt>
              <c:pt idx="5422">
                <c:v>45.187401613739667</c:v>
              </c:pt>
              <c:pt idx="5423">
                <c:v>45.195735697401368</c:v>
              </c:pt>
              <c:pt idx="5424">
                <c:v>45.204069781063062</c:v>
              </c:pt>
              <c:pt idx="5425">
                <c:v>45.21240386472477</c:v>
              </c:pt>
              <c:pt idx="5426">
                <c:v>45.220737948386471</c:v>
              </c:pt>
              <c:pt idx="5427">
                <c:v>45.229072032048173</c:v>
              </c:pt>
              <c:pt idx="5428">
                <c:v>45.237406115709867</c:v>
              </c:pt>
              <c:pt idx="5429">
                <c:v>45.245740199371568</c:v>
              </c:pt>
              <c:pt idx="5430">
                <c:v>45.254074283033269</c:v>
              </c:pt>
              <c:pt idx="5431">
                <c:v>45.26240836669497</c:v>
              </c:pt>
              <c:pt idx="5432">
                <c:v>45.270742450356671</c:v>
              </c:pt>
              <c:pt idx="5433">
                <c:v>45.279076534018373</c:v>
              </c:pt>
              <c:pt idx="5434">
                <c:v>45.287410617680074</c:v>
              </c:pt>
              <c:pt idx="5435">
                <c:v>45.295744701341768</c:v>
              </c:pt>
              <c:pt idx="5436">
                <c:v>45.304078785003476</c:v>
              </c:pt>
              <c:pt idx="5437">
                <c:v>45.312412868665177</c:v>
              </c:pt>
              <c:pt idx="5438">
                <c:v>45.320746952326871</c:v>
              </c:pt>
              <c:pt idx="5439">
                <c:v>45.329081035988573</c:v>
              </c:pt>
              <c:pt idx="5440">
                <c:v>45.337415119650274</c:v>
              </c:pt>
              <c:pt idx="5441">
                <c:v>45.345749203311975</c:v>
              </c:pt>
              <c:pt idx="5442">
                <c:v>45.354083286973676</c:v>
              </c:pt>
              <c:pt idx="5443">
                <c:v>45.362417370635377</c:v>
              </c:pt>
              <c:pt idx="5444">
                <c:v>45.370751454297078</c:v>
              </c:pt>
              <c:pt idx="5445">
                <c:v>45.379085537958773</c:v>
              </c:pt>
              <c:pt idx="5446">
                <c:v>45.387419621620474</c:v>
              </c:pt>
              <c:pt idx="5447">
                <c:v>45.395753705282182</c:v>
              </c:pt>
              <c:pt idx="5448">
                <c:v>45.404087788943883</c:v>
              </c:pt>
              <c:pt idx="5449">
                <c:v>45.412421872605577</c:v>
              </c:pt>
              <c:pt idx="5450">
                <c:v>45.420755956267278</c:v>
              </c:pt>
              <c:pt idx="5451">
                <c:v>45.42909003992898</c:v>
              </c:pt>
              <c:pt idx="5452">
                <c:v>45.437424123590674</c:v>
              </c:pt>
              <c:pt idx="5453">
                <c:v>45.445758207252382</c:v>
              </c:pt>
              <c:pt idx="5454">
                <c:v>45.454092290914083</c:v>
              </c:pt>
              <c:pt idx="5455">
                <c:v>45.462426374575777</c:v>
              </c:pt>
              <c:pt idx="5456">
                <c:v>45.470760458237478</c:v>
              </c:pt>
              <c:pt idx="5457">
                <c:v>45.47909454189918</c:v>
              </c:pt>
              <c:pt idx="5458">
                <c:v>45.487428625560888</c:v>
              </c:pt>
              <c:pt idx="5459">
                <c:v>45.495762709222582</c:v>
              </c:pt>
              <c:pt idx="5460">
                <c:v>45.504096792884283</c:v>
              </c:pt>
              <c:pt idx="5461">
                <c:v>45.512430876545984</c:v>
              </c:pt>
              <c:pt idx="5462">
                <c:v>45.520764960207678</c:v>
              </c:pt>
              <c:pt idx="5463">
                <c:v>45.52909904386938</c:v>
              </c:pt>
              <c:pt idx="5464">
                <c:v>45.537433127531088</c:v>
              </c:pt>
              <c:pt idx="5465">
                <c:v>45.545767211192789</c:v>
              </c:pt>
              <c:pt idx="5466">
                <c:v>45.554101294854483</c:v>
              </c:pt>
              <c:pt idx="5467">
                <c:v>45.562435378516184</c:v>
              </c:pt>
              <c:pt idx="5468">
                <c:v>45.570769462177886</c:v>
              </c:pt>
              <c:pt idx="5469">
                <c:v>45.57910354583958</c:v>
              </c:pt>
              <c:pt idx="5470">
                <c:v>45.587437629501288</c:v>
              </c:pt>
              <c:pt idx="5471">
                <c:v>45.595771713162989</c:v>
              </c:pt>
              <c:pt idx="5472">
                <c:v>45.60410579682469</c:v>
              </c:pt>
              <c:pt idx="5473">
                <c:v>45.612439880486384</c:v>
              </c:pt>
              <c:pt idx="5474">
                <c:v>45.620773964148086</c:v>
              </c:pt>
              <c:pt idx="5475">
                <c:v>45.629108047809794</c:v>
              </c:pt>
              <c:pt idx="5476">
                <c:v>45.637442131471488</c:v>
              </c:pt>
              <c:pt idx="5477">
                <c:v>45.645776215133189</c:v>
              </c:pt>
              <c:pt idx="5478">
                <c:v>45.65411029879489</c:v>
              </c:pt>
              <c:pt idx="5479">
                <c:v>45.662444382456592</c:v>
              </c:pt>
              <c:pt idx="5480">
                <c:v>45.670778466118286</c:v>
              </c:pt>
              <c:pt idx="5481">
                <c:v>45.679112549779994</c:v>
              </c:pt>
              <c:pt idx="5482">
                <c:v>45.687446633441695</c:v>
              </c:pt>
              <c:pt idx="5483">
                <c:v>45.695780717103389</c:v>
              </c:pt>
              <c:pt idx="5484">
                <c:v>45.70411480076509</c:v>
              </c:pt>
              <c:pt idx="5485">
                <c:v>45.712448884426792</c:v>
              </c:pt>
              <c:pt idx="5486">
                <c:v>45.7207829680885</c:v>
              </c:pt>
              <c:pt idx="5487">
                <c:v>45.729117051750194</c:v>
              </c:pt>
              <c:pt idx="5488">
                <c:v>45.737451135411895</c:v>
              </c:pt>
              <c:pt idx="5489">
                <c:v>45.745785219073596</c:v>
              </c:pt>
              <c:pt idx="5490">
                <c:v>45.75411930273529</c:v>
              </c:pt>
              <c:pt idx="5491">
                <c:v>45.762453386396992</c:v>
              </c:pt>
              <c:pt idx="5492">
                <c:v>45.7707874700587</c:v>
              </c:pt>
              <c:pt idx="5493">
                <c:v>45.779121553720401</c:v>
              </c:pt>
              <c:pt idx="5494">
                <c:v>45.787455637382095</c:v>
              </c:pt>
              <c:pt idx="5495">
                <c:v>45.795789721043796</c:v>
              </c:pt>
              <c:pt idx="5496">
                <c:v>45.804123804705497</c:v>
              </c:pt>
              <c:pt idx="5497">
                <c:v>45.812457888367199</c:v>
              </c:pt>
              <c:pt idx="5498">
                <c:v>45.8207919720289</c:v>
              </c:pt>
              <c:pt idx="5499">
                <c:v>45.829126055690601</c:v>
              </c:pt>
              <c:pt idx="5500">
                <c:v>45.837460139352295</c:v>
              </c:pt>
              <c:pt idx="5501">
                <c:v>45.845794223013996</c:v>
              </c:pt>
              <c:pt idx="5502">
                <c:v>45.854128306675698</c:v>
              </c:pt>
              <c:pt idx="5503">
                <c:v>45.862462390337406</c:v>
              </c:pt>
              <c:pt idx="5504">
                <c:v>45.8707964739991</c:v>
              </c:pt>
              <c:pt idx="5505">
                <c:v>45.879130557660801</c:v>
              </c:pt>
              <c:pt idx="5506">
                <c:v>45.887464641322502</c:v>
              </c:pt>
              <c:pt idx="5507">
                <c:v>45.895798724984196</c:v>
              </c:pt>
              <c:pt idx="5508">
                <c:v>45.904132808645905</c:v>
              </c:pt>
              <c:pt idx="5509">
                <c:v>45.912466892307606</c:v>
              </c:pt>
              <c:pt idx="5510">
                <c:v>45.920800975969307</c:v>
              </c:pt>
              <c:pt idx="5511">
                <c:v>45.929135059631001</c:v>
              </c:pt>
              <c:pt idx="5512">
                <c:v>45.937469143292702</c:v>
              </c:pt>
              <c:pt idx="5513">
                <c:v>45.945803226954403</c:v>
              </c:pt>
              <c:pt idx="5514">
                <c:v>45.954137310616105</c:v>
              </c:pt>
              <c:pt idx="5515">
                <c:v>45.962471394277806</c:v>
              </c:pt>
              <c:pt idx="5516">
                <c:v>45.970805477939507</c:v>
              </c:pt>
              <c:pt idx="5517">
                <c:v>45.979139561601208</c:v>
              </c:pt>
              <c:pt idx="5518">
                <c:v>45.987473645262902</c:v>
              </c:pt>
              <c:pt idx="5519">
                <c:v>45.995807728924611</c:v>
              </c:pt>
              <c:pt idx="5520">
                <c:v>46.004141812586312</c:v>
              </c:pt>
              <c:pt idx="5521">
                <c:v>46.012475896248006</c:v>
              </c:pt>
              <c:pt idx="5522">
                <c:v>46.020809979909707</c:v>
              </c:pt>
              <c:pt idx="5523">
                <c:v>46.029144063571408</c:v>
              </c:pt>
              <c:pt idx="5524">
                <c:v>46.037478147233109</c:v>
              </c:pt>
              <c:pt idx="5525">
                <c:v>46.045812230894811</c:v>
              </c:pt>
              <c:pt idx="5526">
                <c:v>46.054146314556512</c:v>
              </c:pt>
              <c:pt idx="5527">
                <c:v>46.062480398218213</c:v>
              </c:pt>
              <c:pt idx="5528">
                <c:v>46.070814481879907</c:v>
              </c:pt>
              <c:pt idx="5529">
                <c:v>46.079148565541608</c:v>
              </c:pt>
              <c:pt idx="5530">
                <c:v>46.087482649203316</c:v>
              </c:pt>
              <c:pt idx="5531">
                <c:v>46.095816732865018</c:v>
              </c:pt>
              <c:pt idx="5532">
                <c:v>46.104150816526712</c:v>
              </c:pt>
              <c:pt idx="5533">
                <c:v>46.112484900188413</c:v>
              </c:pt>
              <c:pt idx="5534">
                <c:v>46.120818983850114</c:v>
              </c:pt>
              <c:pt idx="5535">
                <c:v>46.129153067511808</c:v>
              </c:pt>
              <c:pt idx="5536">
                <c:v>46.137487151173517</c:v>
              </c:pt>
              <c:pt idx="5537">
                <c:v>46.145821234835218</c:v>
              </c:pt>
              <c:pt idx="5538">
                <c:v>46.154155318496919</c:v>
              </c:pt>
              <c:pt idx="5539">
                <c:v>46.162489402158613</c:v>
              </c:pt>
              <c:pt idx="5540">
                <c:v>46.170823485820314</c:v>
              </c:pt>
              <c:pt idx="5541">
                <c:v>46.179157569482022</c:v>
              </c:pt>
              <c:pt idx="5542">
                <c:v>46.187491653143717</c:v>
              </c:pt>
              <c:pt idx="5543">
                <c:v>46.195825736805418</c:v>
              </c:pt>
              <c:pt idx="5544">
                <c:v>46.204159820467119</c:v>
              </c:pt>
              <c:pt idx="5545">
                <c:v>46.21249390412882</c:v>
              </c:pt>
              <c:pt idx="5546">
                <c:v>46.220827987790514</c:v>
              </c:pt>
              <c:pt idx="5547">
                <c:v>46.229162071452222</c:v>
              </c:pt>
              <c:pt idx="5548">
                <c:v>46.237496155113924</c:v>
              </c:pt>
              <c:pt idx="5549">
                <c:v>46.245830238775618</c:v>
              </c:pt>
              <c:pt idx="5550">
                <c:v>46.254164322437319</c:v>
              </c:pt>
              <c:pt idx="5551">
                <c:v>46.26249840609902</c:v>
              </c:pt>
              <c:pt idx="5552">
                <c:v>46.270832489760714</c:v>
              </c:pt>
              <c:pt idx="5553">
                <c:v>46.279166573422422</c:v>
              </c:pt>
              <c:pt idx="5554">
                <c:v>46.287500657084124</c:v>
              </c:pt>
              <c:pt idx="5555">
                <c:v>46.295834740745825</c:v>
              </c:pt>
              <c:pt idx="5556">
                <c:v>46.304168824407519</c:v>
              </c:pt>
              <c:pt idx="5557">
                <c:v>46.31250290806922</c:v>
              </c:pt>
              <c:pt idx="5558">
                <c:v>46.320836991730928</c:v>
              </c:pt>
              <c:pt idx="5559">
                <c:v>46.329171075392622</c:v>
              </c:pt>
              <c:pt idx="5560">
                <c:v>46.337505159054324</c:v>
              </c:pt>
              <c:pt idx="5561">
                <c:v>46.345839242716025</c:v>
              </c:pt>
              <c:pt idx="5562">
                <c:v>46.354173326377726</c:v>
              </c:pt>
              <c:pt idx="5563">
                <c:v>46.36250741003942</c:v>
              </c:pt>
              <c:pt idx="5564">
                <c:v>46.370841493701128</c:v>
              </c:pt>
              <c:pt idx="5565">
                <c:v>46.37917557736283</c:v>
              </c:pt>
              <c:pt idx="5566">
                <c:v>46.387509661024524</c:v>
              </c:pt>
              <c:pt idx="5567">
                <c:v>46.395843744686225</c:v>
              </c:pt>
              <c:pt idx="5568">
                <c:v>46.404177828347926</c:v>
              </c:pt>
              <c:pt idx="5569">
                <c:v>46.412511912009634</c:v>
              </c:pt>
              <c:pt idx="5570">
                <c:v>46.420845995671328</c:v>
              </c:pt>
              <c:pt idx="5571">
                <c:v>46.42918007933303</c:v>
              </c:pt>
              <c:pt idx="5572">
                <c:v>46.437514162994731</c:v>
              </c:pt>
              <c:pt idx="5573">
                <c:v>46.445848246656425</c:v>
              </c:pt>
              <c:pt idx="5574">
                <c:v>46.454182330318126</c:v>
              </c:pt>
              <c:pt idx="5575">
                <c:v>46.462516413979834</c:v>
              </c:pt>
              <c:pt idx="5576">
                <c:v>46.470850497641536</c:v>
              </c:pt>
              <c:pt idx="5577">
                <c:v>46.47918458130323</c:v>
              </c:pt>
              <c:pt idx="5578">
                <c:v>46.487518664964931</c:v>
              </c:pt>
              <c:pt idx="5579">
                <c:v>46.495852748626632</c:v>
              </c:pt>
              <c:pt idx="5580">
                <c:v>46.504186832288333</c:v>
              </c:pt>
              <c:pt idx="5581">
                <c:v>46.512520915950034</c:v>
              </c:pt>
              <c:pt idx="5582">
                <c:v>46.520854999611736</c:v>
              </c:pt>
              <c:pt idx="5583">
                <c:v>46.529189083273437</c:v>
              </c:pt>
              <c:pt idx="5584">
                <c:v>46.537523166935131</c:v>
              </c:pt>
              <c:pt idx="5585">
                <c:v>46.545857250596832</c:v>
              </c:pt>
              <c:pt idx="5586">
                <c:v>46.55419133425854</c:v>
              </c:pt>
              <c:pt idx="5587">
                <c:v>46.562525417920234</c:v>
              </c:pt>
              <c:pt idx="5588">
                <c:v>46.570859501581936</c:v>
              </c:pt>
              <c:pt idx="5589">
                <c:v>46.579193585243637</c:v>
              </c:pt>
              <c:pt idx="5590">
                <c:v>46.587527668905338</c:v>
              </c:pt>
              <c:pt idx="5591">
                <c:v>46.595861752567039</c:v>
              </c:pt>
              <c:pt idx="5592">
                <c:v>46.60419583622874</c:v>
              </c:pt>
              <c:pt idx="5593">
                <c:v>46.612529919890441</c:v>
              </c:pt>
              <c:pt idx="5594">
                <c:v>46.620864003552136</c:v>
              </c:pt>
              <c:pt idx="5595">
                <c:v>46.629198087213837</c:v>
              </c:pt>
              <c:pt idx="5596">
                <c:v>46.637532170875538</c:v>
              </c:pt>
              <c:pt idx="5597">
                <c:v>46.645866254537239</c:v>
              </c:pt>
              <c:pt idx="5598">
                <c:v>46.65420033819894</c:v>
              </c:pt>
              <c:pt idx="5599">
                <c:v>46.662534421860641</c:v>
              </c:pt>
              <c:pt idx="5600">
                <c:v>46.670868505522343</c:v>
              </c:pt>
              <c:pt idx="5601">
                <c:v>46.679202589184037</c:v>
              </c:pt>
              <c:pt idx="5602">
                <c:v>46.687536672845745</c:v>
              </c:pt>
              <c:pt idx="5603">
                <c:v>46.695870756507446</c:v>
              </c:pt>
              <c:pt idx="5604">
                <c:v>46.70420484016914</c:v>
              </c:pt>
              <c:pt idx="5605">
                <c:v>46.712538923830841</c:v>
              </c:pt>
              <c:pt idx="5606">
                <c:v>46.720873007492543</c:v>
              </c:pt>
              <c:pt idx="5607">
                <c:v>46.729207091154244</c:v>
              </c:pt>
              <c:pt idx="5608">
                <c:v>46.737541174815945</c:v>
              </c:pt>
              <c:pt idx="5609">
                <c:v>46.745875258477646</c:v>
              </c:pt>
              <c:pt idx="5610">
                <c:v>46.754209342139347</c:v>
              </c:pt>
              <c:pt idx="5611">
                <c:v>46.762543425801042</c:v>
              </c:pt>
              <c:pt idx="5612">
                <c:v>46.770877509462743</c:v>
              </c:pt>
              <c:pt idx="5613">
                <c:v>46.779211593124451</c:v>
              </c:pt>
              <c:pt idx="5614">
                <c:v>46.787545676786152</c:v>
              </c:pt>
              <c:pt idx="5615">
                <c:v>46.795879760447846</c:v>
              </c:pt>
              <c:pt idx="5616">
                <c:v>46.804213844109547</c:v>
              </c:pt>
              <c:pt idx="5617">
                <c:v>46.812547927771249</c:v>
              </c:pt>
              <c:pt idx="5618">
                <c:v>46.820882011432943</c:v>
              </c:pt>
              <c:pt idx="5619">
                <c:v>46.829216095094651</c:v>
              </c:pt>
              <c:pt idx="5620">
                <c:v>46.837550178756352</c:v>
              </c:pt>
              <c:pt idx="5621">
                <c:v>46.845884262418053</c:v>
              </c:pt>
              <c:pt idx="5622">
                <c:v>46.854218346079747</c:v>
              </c:pt>
              <c:pt idx="5623">
                <c:v>46.862552429741449</c:v>
              </c:pt>
              <c:pt idx="5624">
                <c:v>46.870886513403157</c:v>
              </c:pt>
              <c:pt idx="5625">
                <c:v>46.879220597064851</c:v>
              </c:pt>
              <c:pt idx="5626">
                <c:v>46.887554680726552</c:v>
              </c:pt>
              <c:pt idx="5627">
                <c:v>46.895888764388253</c:v>
              </c:pt>
              <c:pt idx="5628">
                <c:v>46.904222848049955</c:v>
              </c:pt>
              <c:pt idx="5629">
                <c:v>46.912556931711649</c:v>
              </c:pt>
              <c:pt idx="5630">
                <c:v>46.920891015373357</c:v>
              </c:pt>
              <c:pt idx="5631">
                <c:v>46.929225099035058</c:v>
              </c:pt>
              <c:pt idx="5632">
                <c:v>46.937559182696752</c:v>
              </c:pt>
              <c:pt idx="5633">
                <c:v>46.945893266358453</c:v>
              </c:pt>
              <c:pt idx="5634">
                <c:v>46.954227350020155</c:v>
              </c:pt>
              <c:pt idx="5635">
                <c:v>46.962561433681863</c:v>
              </c:pt>
              <c:pt idx="5636">
                <c:v>46.970895517343557</c:v>
              </c:pt>
              <c:pt idx="5637">
                <c:v>46.979229601005258</c:v>
              </c:pt>
              <c:pt idx="5638">
                <c:v>46.987563684666959</c:v>
              </c:pt>
              <c:pt idx="5639">
                <c:v>46.995897768328653</c:v>
              </c:pt>
              <c:pt idx="5640">
                <c:v>47.004231851990355</c:v>
              </c:pt>
              <c:pt idx="5641">
                <c:v>47.012565935652063</c:v>
              </c:pt>
              <c:pt idx="5642">
                <c:v>47.020900019313757</c:v>
              </c:pt>
              <c:pt idx="5643">
                <c:v>47.029234102975458</c:v>
              </c:pt>
              <c:pt idx="5644">
                <c:v>47.037568186637159</c:v>
              </c:pt>
              <c:pt idx="5645">
                <c:v>47.045902270298861</c:v>
              </c:pt>
              <c:pt idx="5646">
                <c:v>47.054236353960555</c:v>
              </c:pt>
              <c:pt idx="5647">
                <c:v>47.062570437622263</c:v>
              </c:pt>
              <c:pt idx="5648">
                <c:v>47.070904521283964</c:v>
              </c:pt>
              <c:pt idx="5649">
                <c:v>47.079238604945658</c:v>
              </c:pt>
              <c:pt idx="5650">
                <c:v>47.087572688607359</c:v>
              </c:pt>
              <c:pt idx="5651">
                <c:v>47.095906772269061</c:v>
              </c:pt>
              <c:pt idx="5652">
                <c:v>47.104240855930769</c:v>
              </c:pt>
              <c:pt idx="5653">
                <c:v>47.112574939592463</c:v>
              </c:pt>
              <c:pt idx="5654">
                <c:v>47.120909023254164</c:v>
              </c:pt>
              <c:pt idx="5655">
                <c:v>47.129243106915865</c:v>
              </c:pt>
              <c:pt idx="5656">
                <c:v>47.137577190577559</c:v>
              </c:pt>
              <c:pt idx="5657">
                <c:v>47.145911274239261</c:v>
              </c:pt>
              <c:pt idx="5658">
                <c:v>47.154245357900969</c:v>
              </c:pt>
              <c:pt idx="5659">
                <c:v>47.16257944156267</c:v>
              </c:pt>
              <c:pt idx="5660">
                <c:v>47.170913525224364</c:v>
              </c:pt>
              <c:pt idx="5661">
                <c:v>47.179247608886065</c:v>
              </c:pt>
              <c:pt idx="5662">
                <c:v>47.187581692547766</c:v>
              </c:pt>
              <c:pt idx="5663">
                <c:v>47.195915776209468</c:v>
              </c:pt>
              <c:pt idx="5664">
                <c:v>47.204249859871169</c:v>
              </c:pt>
              <c:pt idx="5665">
                <c:v>47.21258394353287</c:v>
              </c:pt>
              <c:pt idx="5666">
                <c:v>47.220918027194571</c:v>
              </c:pt>
              <c:pt idx="5667">
                <c:v>47.229252110856265</c:v>
              </c:pt>
              <c:pt idx="5668">
                <c:v>47.237586194517966</c:v>
              </c:pt>
              <c:pt idx="5669">
                <c:v>47.245920278179675</c:v>
              </c:pt>
              <c:pt idx="5670">
                <c:v>47.254254361841369</c:v>
              </c:pt>
              <c:pt idx="5671">
                <c:v>47.26258844550307</c:v>
              </c:pt>
              <c:pt idx="5672">
                <c:v>47.270922529164771</c:v>
              </c:pt>
              <c:pt idx="5673">
                <c:v>47.279256612826472</c:v>
              </c:pt>
              <c:pt idx="5674">
                <c:v>47.287590696488174</c:v>
              </c:pt>
              <c:pt idx="5675">
                <c:v>47.295924780149875</c:v>
              </c:pt>
              <c:pt idx="5676">
                <c:v>47.304258863811576</c:v>
              </c:pt>
              <c:pt idx="5677">
                <c:v>47.31259294747327</c:v>
              </c:pt>
              <c:pt idx="5678">
                <c:v>47.320927031134971</c:v>
              </c:pt>
              <c:pt idx="5679">
                <c:v>47.329261114796672</c:v>
              </c:pt>
              <c:pt idx="5680">
                <c:v>47.337595198458381</c:v>
              </c:pt>
              <c:pt idx="5681">
                <c:v>47.345929282120075</c:v>
              </c:pt>
              <c:pt idx="5682">
                <c:v>47.354263365781776</c:v>
              </c:pt>
              <c:pt idx="5683">
                <c:v>47.362597449443477</c:v>
              </c:pt>
              <c:pt idx="5684">
                <c:v>47.370931533105171</c:v>
              </c:pt>
              <c:pt idx="5685">
                <c:v>47.37926561676688</c:v>
              </c:pt>
              <c:pt idx="5686">
                <c:v>47.387599700428581</c:v>
              </c:pt>
              <c:pt idx="5687">
                <c:v>47.395933784090275</c:v>
              </c:pt>
              <c:pt idx="5688">
                <c:v>47.404267867751976</c:v>
              </c:pt>
              <c:pt idx="5689">
                <c:v>47.412601951413677</c:v>
              </c:pt>
              <c:pt idx="5690">
                <c:v>47.420936035075378</c:v>
              </c:pt>
              <c:pt idx="5691">
                <c:v>47.42927011873708</c:v>
              </c:pt>
              <c:pt idx="5692">
                <c:v>47.437604202398781</c:v>
              </c:pt>
              <c:pt idx="5693">
                <c:v>47.445938286060482</c:v>
              </c:pt>
              <c:pt idx="5694">
                <c:v>47.454272369722176</c:v>
              </c:pt>
              <c:pt idx="5695">
                <c:v>47.462606453383877</c:v>
              </c:pt>
              <c:pt idx="5696">
                <c:v>47.470940537045585</c:v>
              </c:pt>
              <c:pt idx="5697">
                <c:v>47.479274620707287</c:v>
              </c:pt>
              <c:pt idx="5698">
                <c:v>47.487608704368981</c:v>
              </c:pt>
              <c:pt idx="5699">
                <c:v>47.495942788030682</c:v>
              </c:pt>
              <c:pt idx="5700">
                <c:v>47.504276871692383</c:v>
              </c:pt>
              <c:pt idx="5701">
                <c:v>47.512610955354077</c:v>
              </c:pt>
              <c:pt idx="5702">
                <c:v>47.520945039015785</c:v>
              </c:pt>
              <c:pt idx="5703">
                <c:v>47.529279122677487</c:v>
              </c:pt>
              <c:pt idx="5704">
                <c:v>47.537613206339188</c:v>
              </c:pt>
              <c:pt idx="5705">
                <c:v>47.545947290000882</c:v>
              </c:pt>
              <c:pt idx="5706">
                <c:v>47.554281373662583</c:v>
              </c:pt>
              <c:pt idx="5707">
                <c:v>47.562615457324291</c:v>
              </c:pt>
              <c:pt idx="5708">
                <c:v>47.570949540985985</c:v>
              </c:pt>
              <c:pt idx="5709">
                <c:v>47.579283624647687</c:v>
              </c:pt>
              <c:pt idx="5710">
                <c:v>47.587617708309388</c:v>
              </c:pt>
              <c:pt idx="5711">
                <c:v>47.595951791971089</c:v>
              </c:pt>
              <c:pt idx="5712">
                <c:v>47.604285875632783</c:v>
              </c:pt>
              <c:pt idx="5713">
                <c:v>47.612619959294491</c:v>
              </c:pt>
              <c:pt idx="5714">
                <c:v>47.620954042956193</c:v>
              </c:pt>
              <c:pt idx="5715">
                <c:v>47.629288126617887</c:v>
              </c:pt>
              <c:pt idx="5716">
                <c:v>47.637622210279588</c:v>
              </c:pt>
              <c:pt idx="5717">
                <c:v>47.645956293941289</c:v>
              </c:pt>
              <c:pt idx="5718">
                <c:v>47.654290377602997</c:v>
              </c:pt>
              <c:pt idx="5719">
                <c:v>47.662624461264691</c:v>
              </c:pt>
              <c:pt idx="5720">
                <c:v>47.670958544926393</c:v>
              </c:pt>
              <c:pt idx="5721">
                <c:v>47.679292628588094</c:v>
              </c:pt>
              <c:pt idx="5722">
                <c:v>47.687626712249788</c:v>
              </c:pt>
              <c:pt idx="5723">
                <c:v>47.695960795911489</c:v>
              </c:pt>
              <c:pt idx="5724">
                <c:v>47.704294879573197</c:v>
              </c:pt>
              <c:pt idx="5725">
                <c:v>47.712628963234899</c:v>
              </c:pt>
              <c:pt idx="5726">
                <c:v>47.720963046896593</c:v>
              </c:pt>
              <c:pt idx="5727">
                <c:v>47.729297130558294</c:v>
              </c:pt>
              <c:pt idx="5728">
                <c:v>47.737631214219995</c:v>
              </c:pt>
              <c:pt idx="5729">
                <c:v>47.745965297881689</c:v>
              </c:pt>
              <c:pt idx="5730">
                <c:v>47.754299381543397</c:v>
              </c:pt>
              <c:pt idx="5731">
                <c:v>47.762633465205099</c:v>
              </c:pt>
              <c:pt idx="5732">
                <c:v>47.770967548866793</c:v>
              </c:pt>
              <c:pt idx="5733">
                <c:v>47.779301632528494</c:v>
              </c:pt>
              <c:pt idx="5734">
                <c:v>47.787635716190195</c:v>
              </c:pt>
              <c:pt idx="5735">
                <c:v>47.795969799851903</c:v>
              </c:pt>
              <c:pt idx="5736">
                <c:v>47.804303883513597</c:v>
              </c:pt>
              <c:pt idx="5737">
                <c:v>47.812637967175299</c:v>
              </c:pt>
              <c:pt idx="5738">
                <c:v>47.820972050837</c:v>
              </c:pt>
              <c:pt idx="5739">
                <c:v>47.829306134498694</c:v>
              </c:pt>
              <c:pt idx="5740">
                <c:v>47.837640218160395</c:v>
              </c:pt>
              <c:pt idx="5741">
                <c:v>47.845974301822103</c:v>
              </c:pt>
              <c:pt idx="5742">
                <c:v>47.854308385483804</c:v>
              </c:pt>
              <c:pt idx="5743">
                <c:v>47.862642469145499</c:v>
              </c:pt>
              <c:pt idx="5744">
                <c:v>47.8709765528072</c:v>
              </c:pt>
              <c:pt idx="5745">
                <c:v>47.879310636468901</c:v>
              </c:pt>
              <c:pt idx="5746">
                <c:v>47.887644720130602</c:v>
              </c:pt>
              <c:pt idx="5747">
                <c:v>47.895978803792303</c:v>
              </c:pt>
              <c:pt idx="5748">
                <c:v>47.904312887454005</c:v>
              </c:pt>
              <c:pt idx="5749">
                <c:v>47.912646971115706</c:v>
              </c:pt>
              <c:pt idx="5750">
                <c:v>47.9209810547774</c:v>
              </c:pt>
              <c:pt idx="5751">
                <c:v>47.929315138439101</c:v>
              </c:pt>
              <c:pt idx="5752">
                <c:v>47.937649222100809</c:v>
              </c:pt>
              <c:pt idx="5753">
                <c:v>47.945983305762503</c:v>
              </c:pt>
              <c:pt idx="5754">
                <c:v>47.954317389424205</c:v>
              </c:pt>
              <c:pt idx="5755">
                <c:v>47.962651473085906</c:v>
              </c:pt>
              <c:pt idx="5756">
                <c:v>47.970985556747607</c:v>
              </c:pt>
              <c:pt idx="5757">
                <c:v>47.979319640409308</c:v>
              </c:pt>
              <c:pt idx="5758">
                <c:v>47.987653724071009</c:v>
              </c:pt>
              <c:pt idx="5759">
                <c:v>47.99598780773271</c:v>
              </c:pt>
              <c:pt idx="5760">
                <c:v>48.004321891394405</c:v>
              </c:pt>
              <c:pt idx="5761">
                <c:v>48.012655975056106</c:v>
              </c:pt>
              <c:pt idx="5762">
                <c:v>48.020990058717807</c:v>
              </c:pt>
              <c:pt idx="5763">
                <c:v>48.029324142379515</c:v>
              </c:pt>
              <c:pt idx="5764">
                <c:v>48.037658226041209</c:v>
              </c:pt>
              <c:pt idx="5765">
                <c:v>48.04599230970291</c:v>
              </c:pt>
              <c:pt idx="5766">
                <c:v>48.054326393364612</c:v>
              </c:pt>
              <c:pt idx="5767">
                <c:v>48.062660477026306</c:v>
              </c:pt>
              <c:pt idx="5768">
                <c:v>48.070994560688014</c:v>
              </c:pt>
              <c:pt idx="5769">
                <c:v>48.079328644349715</c:v>
              </c:pt>
              <c:pt idx="5770">
                <c:v>48.087662728011416</c:v>
              </c:pt>
              <c:pt idx="5771">
                <c:v>48.09599681167311</c:v>
              </c:pt>
              <c:pt idx="5772">
                <c:v>48.104330895334812</c:v>
              </c:pt>
              <c:pt idx="5773">
                <c:v>48.112664978996513</c:v>
              </c:pt>
              <c:pt idx="5774">
                <c:v>48.120999062658214</c:v>
              </c:pt>
              <c:pt idx="5775">
                <c:v>48.129333146319915</c:v>
              </c:pt>
              <c:pt idx="5776">
                <c:v>48.137667229981616</c:v>
              </c:pt>
              <c:pt idx="5777">
                <c:v>48.14600131364331</c:v>
              </c:pt>
              <c:pt idx="5778">
                <c:v>48.154335397305012</c:v>
              </c:pt>
              <c:pt idx="5779">
                <c:v>48.16266948096672</c:v>
              </c:pt>
              <c:pt idx="5780">
                <c:v>48.171003564628421</c:v>
              </c:pt>
              <c:pt idx="5781">
                <c:v>48.179337648290115</c:v>
              </c:pt>
              <c:pt idx="5782">
                <c:v>48.187671731951816</c:v>
              </c:pt>
              <c:pt idx="5783">
                <c:v>48.196005815613518</c:v>
              </c:pt>
              <c:pt idx="5784">
                <c:v>48.204339899275212</c:v>
              </c:pt>
              <c:pt idx="5785">
                <c:v>48.21267398293692</c:v>
              </c:pt>
              <c:pt idx="5786">
                <c:v>48.221008066598621</c:v>
              </c:pt>
              <c:pt idx="5787">
                <c:v>48.229342150260322</c:v>
              </c:pt>
              <c:pt idx="5788">
                <c:v>48.237676233922016</c:v>
              </c:pt>
              <c:pt idx="5789">
                <c:v>48.246010317583718</c:v>
              </c:pt>
              <c:pt idx="5790">
                <c:v>48.254344401245426</c:v>
              </c:pt>
              <c:pt idx="5791">
                <c:v>48.26267848490712</c:v>
              </c:pt>
              <c:pt idx="5792">
                <c:v>48.271012568568821</c:v>
              </c:pt>
              <c:pt idx="5793">
                <c:v>48.279346652230522</c:v>
              </c:pt>
              <c:pt idx="5794">
                <c:v>48.287680735892224</c:v>
              </c:pt>
              <c:pt idx="5795">
                <c:v>48.296014819553918</c:v>
              </c:pt>
              <c:pt idx="5796">
                <c:v>48.304348903215626</c:v>
              </c:pt>
              <c:pt idx="5797">
                <c:v>48.312682986877327</c:v>
              </c:pt>
              <c:pt idx="5798">
                <c:v>48.321017070539021</c:v>
              </c:pt>
              <c:pt idx="5799">
                <c:v>48.329351154200722</c:v>
              </c:pt>
              <c:pt idx="5800">
                <c:v>48.337685237862424</c:v>
              </c:pt>
              <c:pt idx="5801">
                <c:v>48.346019321524132</c:v>
              </c:pt>
              <c:pt idx="5802">
                <c:v>48.354353405185826</c:v>
              </c:pt>
              <c:pt idx="5803">
                <c:v>48.362687488847527</c:v>
              </c:pt>
              <c:pt idx="5804">
                <c:v>48.371021572509228</c:v>
              </c:pt>
              <c:pt idx="5805">
                <c:v>48.379355656170922</c:v>
              </c:pt>
              <c:pt idx="5806">
                <c:v>48.387689739832624</c:v>
              </c:pt>
              <c:pt idx="5807">
                <c:v>48.396023823494332</c:v>
              </c:pt>
              <c:pt idx="5808">
                <c:v>48.404357907156033</c:v>
              </c:pt>
              <c:pt idx="5809">
                <c:v>48.412691990817727</c:v>
              </c:pt>
              <c:pt idx="5810">
                <c:v>48.421026074479428</c:v>
              </c:pt>
              <c:pt idx="5811">
                <c:v>48.429360158141129</c:v>
              </c:pt>
              <c:pt idx="5812">
                <c:v>48.437694241802824</c:v>
              </c:pt>
              <c:pt idx="5813">
                <c:v>48.446028325464532</c:v>
              </c:pt>
              <c:pt idx="5814">
                <c:v>48.454362409126233</c:v>
              </c:pt>
              <c:pt idx="5815">
                <c:v>48.462696492787934</c:v>
              </c:pt>
              <c:pt idx="5816">
                <c:v>48.471030576449628</c:v>
              </c:pt>
              <c:pt idx="5817">
                <c:v>48.479364660111329</c:v>
              </c:pt>
              <c:pt idx="5818">
                <c:v>48.487698743773038</c:v>
              </c:pt>
              <c:pt idx="5819">
                <c:v>48.496032827434732</c:v>
              </c:pt>
              <c:pt idx="5820">
                <c:v>48.504366911096433</c:v>
              </c:pt>
              <c:pt idx="5821">
                <c:v>48.512700994758134</c:v>
              </c:pt>
              <c:pt idx="5822">
                <c:v>48.521035078419828</c:v>
              </c:pt>
              <c:pt idx="5823">
                <c:v>48.52936916208153</c:v>
              </c:pt>
              <c:pt idx="5824">
                <c:v>48.537703245743238</c:v>
              </c:pt>
              <c:pt idx="5825">
                <c:v>48.546037329404939</c:v>
              </c:pt>
              <c:pt idx="5826">
                <c:v>48.554371413066633</c:v>
              </c:pt>
              <c:pt idx="5827">
                <c:v>48.562705496728334</c:v>
              </c:pt>
              <c:pt idx="5828">
                <c:v>48.571039580390035</c:v>
              </c:pt>
              <c:pt idx="5829">
                <c:v>48.579373664051737</c:v>
              </c:pt>
              <c:pt idx="5830">
                <c:v>48.587707747713438</c:v>
              </c:pt>
              <c:pt idx="5831">
                <c:v>48.596041831375139</c:v>
              </c:pt>
              <c:pt idx="5832">
                <c:v>48.60437591503684</c:v>
              </c:pt>
              <c:pt idx="5833">
                <c:v>48.612709998698534</c:v>
              </c:pt>
              <c:pt idx="5834">
                <c:v>48.621044082360235</c:v>
              </c:pt>
              <c:pt idx="5835">
                <c:v>48.629378166021944</c:v>
              </c:pt>
              <c:pt idx="5836">
                <c:v>48.637712249683638</c:v>
              </c:pt>
              <c:pt idx="5837">
                <c:v>48.646046333345339</c:v>
              </c:pt>
              <c:pt idx="5838">
                <c:v>48.65438041700704</c:v>
              </c:pt>
              <c:pt idx="5839">
                <c:v>48.662714500668741</c:v>
              </c:pt>
              <c:pt idx="5840">
                <c:v>48.671048584330443</c:v>
              </c:pt>
              <c:pt idx="5841">
                <c:v>48.679382667992144</c:v>
              </c:pt>
              <c:pt idx="5842">
                <c:v>48.687716751653845</c:v>
              </c:pt>
              <c:pt idx="5843">
                <c:v>48.696050835315539</c:v>
              </c:pt>
              <c:pt idx="5844">
                <c:v>48.70438491897724</c:v>
              </c:pt>
              <c:pt idx="5845">
                <c:v>48.712719002638941</c:v>
              </c:pt>
              <c:pt idx="5846">
                <c:v>48.72105308630065</c:v>
              </c:pt>
              <c:pt idx="5847">
                <c:v>48.729387169962344</c:v>
              </c:pt>
              <c:pt idx="5848">
                <c:v>48.737721253624045</c:v>
              </c:pt>
              <c:pt idx="5849">
                <c:v>48.746055337285746</c:v>
              </c:pt>
              <c:pt idx="5850">
                <c:v>48.75438942094744</c:v>
              </c:pt>
              <c:pt idx="5851">
                <c:v>48.762723504609149</c:v>
              </c:pt>
              <c:pt idx="5852">
                <c:v>48.77105758827085</c:v>
              </c:pt>
              <c:pt idx="5853">
                <c:v>48.779391671932551</c:v>
              </c:pt>
              <c:pt idx="5854">
                <c:v>48.787725755594245</c:v>
              </c:pt>
              <c:pt idx="5855">
                <c:v>48.796059839255946</c:v>
              </c:pt>
              <c:pt idx="5856">
                <c:v>48.804393922917647</c:v>
              </c:pt>
              <c:pt idx="5857">
                <c:v>48.812728006579349</c:v>
              </c:pt>
              <c:pt idx="5858">
                <c:v>48.82106209024105</c:v>
              </c:pt>
              <c:pt idx="5859">
                <c:v>48.829396173902751</c:v>
              </c:pt>
              <c:pt idx="5860">
                <c:v>48.837730257564452</c:v>
              </c:pt>
              <c:pt idx="5861">
                <c:v>48.846064341226146</c:v>
              </c:pt>
              <c:pt idx="5862">
                <c:v>48.854398424887854</c:v>
              </c:pt>
              <c:pt idx="5863">
                <c:v>48.862732508549556</c:v>
              </c:pt>
              <c:pt idx="5864">
                <c:v>48.87106659221125</c:v>
              </c:pt>
              <c:pt idx="5865">
                <c:v>48.879400675872951</c:v>
              </c:pt>
              <c:pt idx="5866">
                <c:v>48.887734759534652</c:v>
              </c:pt>
              <c:pt idx="5867">
                <c:v>48.896068843196353</c:v>
              </c:pt>
              <c:pt idx="5868">
                <c:v>48.904402926858054</c:v>
              </c:pt>
              <c:pt idx="5869">
                <c:v>48.912737010519756</c:v>
              </c:pt>
              <c:pt idx="5870">
                <c:v>48.921071094181457</c:v>
              </c:pt>
              <c:pt idx="5871">
                <c:v>48.929405177843151</c:v>
              </c:pt>
              <c:pt idx="5872">
                <c:v>48.937739261504852</c:v>
              </c:pt>
              <c:pt idx="5873">
                <c:v>48.94607334516656</c:v>
              </c:pt>
              <c:pt idx="5874">
                <c:v>48.954407428828254</c:v>
              </c:pt>
              <c:pt idx="5875">
                <c:v>48.962741512489956</c:v>
              </c:pt>
              <c:pt idx="5876">
                <c:v>48.971075596151657</c:v>
              </c:pt>
              <c:pt idx="5877">
                <c:v>48.979409679813358</c:v>
              </c:pt>
              <c:pt idx="5878">
                <c:v>48.987743763475052</c:v>
              </c:pt>
              <c:pt idx="5879">
                <c:v>48.99607784713676</c:v>
              </c:pt>
              <c:pt idx="5880">
                <c:v>49.004411930798462</c:v>
              </c:pt>
              <c:pt idx="5881">
                <c:v>49.012746014460156</c:v>
              </c:pt>
              <c:pt idx="5882">
                <c:v>49.021080098121857</c:v>
              </c:pt>
              <c:pt idx="5883">
                <c:v>49.029414181783558</c:v>
              </c:pt>
              <c:pt idx="5884">
                <c:v>49.037748265445266</c:v>
              </c:pt>
              <c:pt idx="5885">
                <c:v>49.04608234910696</c:v>
              </c:pt>
              <c:pt idx="5886">
                <c:v>49.054416432768662</c:v>
              </c:pt>
              <c:pt idx="5887">
                <c:v>49.062750516430363</c:v>
              </c:pt>
              <c:pt idx="5888">
                <c:v>49.071084600092057</c:v>
              </c:pt>
              <c:pt idx="5889">
                <c:v>49.079418683753758</c:v>
              </c:pt>
              <c:pt idx="5890">
                <c:v>49.087752767415466</c:v>
              </c:pt>
              <c:pt idx="5891">
                <c:v>49.096086851077168</c:v>
              </c:pt>
              <c:pt idx="5892">
                <c:v>49.104420934738862</c:v>
              </c:pt>
              <c:pt idx="5893">
                <c:v>49.112755018400563</c:v>
              </c:pt>
              <c:pt idx="5894">
                <c:v>49.121089102062264</c:v>
              </c:pt>
              <c:pt idx="5895">
                <c:v>49.129423185723958</c:v>
              </c:pt>
              <c:pt idx="5896">
                <c:v>49.137757269385666</c:v>
              </c:pt>
              <c:pt idx="5897">
                <c:v>49.146091353047368</c:v>
              </c:pt>
              <c:pt idx="5898">
                <c:v>49.154425436709069</c:v>
              </c:pt>
              <c:pt idx="5899">
                <c:v>49.162759520370763</c:v>
              </c:pt>
              <c:pt idx="5900">
                <c:v>49.171093604032464</c:v>
              </c:pt>
              <c:pt idx="5901">
                <c:v>49.179427687694172</c:v>
              </c:pt>
              <c:pt idx="5902">
                <c:v>49.187761771355866</c:v>
              </c:pt>
              <c:pt idx="5903">
                <c:v>49.196095855017568</c:v>
              </c:pt>
              <c:pt idx="5904">
                <c:v>49.204429938679269</c:v>
              </c:pt>
              <c:pt idx="5905">
                <c:v>49.21276402234097</c:v>
              </c:pt>
              <c:pt idx="5906">
                <c:v>49.221098106002664</c:v>
              </c:pt>
              <c:pt idx="5907">
                <c:v>49.229432189664372</c:v>
              </c:pt>
              <c:pt idx="5908">
                <c:v>49.237766273326073</c:v>
              </c:pt>
              <c:pt idx="5909">
                <c:v>49.246100356987768</c:v>
              </c:pt>
              <c:pt idx="5910">
                <c:v>49.254434440649469</c:v>
              </c:pt>
              <c:pt idx="5911">
                <c:v>49.26276852431117</c:v>
              </c:pt>
              <c:pt idx="5912">
                <c:v>49.271102607972878</c:v>
              </c:pt>
              <c:pt idx="5913">
                <c:v>49.279436691634572</c:v>
              </c:pt>
              <c:pt idx="5914">
                <c:v>49.287770775296273</c:v>
              </c:pt>
              <c:pt idx="5915">
                <c:v>49.296104858957975</c:v>
              </c:pt>
              <c:pt idx="5916">
                <c:v>49.304438942619669</c:v>
              </c:pt>
              <c:pt idx="5917">
                <c:v>49.31277302628137</c:v>
              </c:pt>
              <c:pt idx="5918">
                <c:v>49.321107109943078</c:v>
              </c:pt>
              <c:pt idx="5919">
                <c:v>49.329441193604772</c:v>
              </c:pt>
              <c:pt idx="5920">
                <c:v>49.337775277266473</c:v>
              </c:pt>
              <c:pt idx="5921">
                <c:v>49.346109360928175</c:v>
              </c:pt>
              <c:pt idx="5922">
                <c:v>49.354443444589876</c:v>
              </c:pt>
              <c:pt idx="5923">
                <c:v>49.362777528251577</c:v>
              </c:pt>
              <c:pt idx="5924">
                <c:v>49.371111611913278</c:v>
              </c:pt>
              <c:pt idx="5925">
                <c:v>49.379445695574979</c:v>
              </c:pt>
              <c:pt idx="5926">
                <c:v>49.387779779236674</c:v>
              </c:pt>
              <c:pt idx="5927">
                <c:v>49.396113862898375</c:v>
              </c:pt>
              <c:pt idx="5928">
                <c:v>49.404447946560076</c:v>
              </c:pt>
              <c:pt idx="5929">
                <c:v>49.412782030221784</c:v>
              </c:pt>
              <c:pt idx="5930">
                <c:v>49.421116113883478</c:v>
              </c:pt>
              <c:pt idx="5931">
                <c:v>49.429450197545179</c:v>
              </c:pt>
              <c:pt idx="5932">
                <c:v>49.437784281206881</c:v>
              </c:pt>
              <c:pt idx="5933">
                <c:v>49.446118364868575</c:v>
              </c:pt>
              <c:pt idx="5934">
                <c:v>49.454452448530283</c:v>
              </c:pt>
              <c:pt idx="5935">
                <c:v>49.462786532191984</c:v>
              </c:pt>
              <c:pt idx="5936">
                <c:v>49.471120615853685</c:v>
              </c:pt>
              <c:pt idx="5937">
                <c:v>49.479454699515379</c:v>
              </c:pt>
              <c:pt idx="5938">
                <c:v>49.487788783177081</c:v>
              </c:pt>
              <c:pt idx="5939">
                <c:v>49.496122866838782</c:v>
              </c:pt>
              <c:pt idx="5940">
                <c:v>49.504456950500483</c:v>
              </c:pt>
              <c:pt idx="5941">
                <c:v>49.512791034162184</c:v>
              </c:pt>
              <c:pt idx="5942">
                <c:v>49.521125117823885</c:v>
              </c:pt>
              <c:pt idx="5943">
                <c:v>49.529459201485587</c:v>
              </c:pt>
              <c:pt idx="5944">
                <c:v>49.537793285147281</c:v>
              </c:pt>
              <c:pt idx="5945">
                <c:v>49.546127368808989</c:v>
              </c:pt>
              <c:pt idx="5946">
                <c:v>49.55446145247069</c:v>
              </c:pt>
              <c:pt idx="5947">
                <c:v>49.562795536132384</c:v>
              </c:pt>
              <c:pt idx="5948">
                <c:v>49.571129619794085</c:v>
              </c:pt>
              <c:pt idx="5949">
                <c:v>49.579463703455787</c:v>
              </c:pt>
              <c:pt idx="5950">
                <c:v>49.587797787117488</c:v>
              </c:pt>
              <c:pt idx="5951">
                <c:v>49.596131870779189</c:v>
              </c:pt>
              <c:pt idx="5952">
                <c:v>49.60446595444089</c:v>
              </c:pt>
              <c:pt idx="5953">
                <c:v>49.612800038102591</c:v>
              </c:pt>
              <c:pt idx="5954">
                <c:v>49.621134121764285</c:v>
              </c:pt>
              <c:pt idx="5955">
                <c:v>49.629468205425987</c:v>
              </c:pt>
              <c:pt idx="5956">
                <c:v>49.637802289087695</c:v>
              </c:pt>
              <c:pt idx="5957">
                <c:v>49.646136372749396</c:v>
              </c:pt>
              <c:pt idx="5958">
                <c:v>49.65447045641109</c:v>
              </c:pt>
              <c:pt idx="5959">
                <c:v>49.662804540072791</c:v>
              </c:pt>
              <c:pt idx="5960">
                <c:v>49.671138623734493</c:v>
              </c:pt>
              <c:pt idx="5961">
                <c:v>49.679472707396187</c:v>
              </c:pt>
              <c:pt idx="5962">
                <c:v>49.687806791057895</c:v>
              </c:pt>
              <c:pt idx="5963">
                <c:v>49.696140874719596</c:v>
              </c:pt>
              <c:pt idx="5964">
                <c:v>49.70447495838129</c:v>
              </c:pt>
              <c:pt idx="5965">
                <c:v>49.712809042042991</c:v>
              </c:pt>
              <c:pt idx="5966">
                <c:v>49.721143125704693</c:v>
              </c:pt>
              <c:pt idx="5967">
                <c:v>49.729477209366401</c:v>
              </c:pt>
              <c:pt idx="5968">
                <c:v>49.737811293028095</c:v>
              </c:pt>
              <c:pt idx="5969">
                <c:v>49.746145376689796</c:v>
              </c:pt>
              <c:pt idx="5970">
                <c:v>49.754479460351497</c:v>
              </c:pt>
              <c:pt idx="5971">
                <c:v>49.762813544013191</c:v>
              </c:pt>
              <c:pt idx="5972">
                <c:v>49.771147627674893</c:v>
              </c:pt>
              <c:pt idx="5973">
                <c:v>49.779481711336601</c:v>
              </c:pt>
              <c:pt idx="5974">
                <c:v>49.787815794998302</c:v>
              </c:pt>
              <c:pt idx="5975">
                <c:v>49.796149878659996</c:v>
              </c:pt>
              <c:pt idx="5976">
                <c:v>49.804483962321697</c:v>
              </c:pt>
              <c:pt idx="5977">
                <c:v>49.812818045983398</c:v>
              </c:pt>
              <c:pt idx="5978">
                <c:v>49.821152129645093</c:v>
              </c:pt>
              <c:pt idx="5979">
                <c:v>49.829486213306801</c:v>
              </c:pt>
              <c:pt idx="5980">
                <c:v>49.837820296968502</c:v>
              </c:pt>
              <c:pt idx="5981">
                <c:v>49.846154380630203</c:v>
              </c:pt>
              <c:pt idx="5982">
                <c:v>49.854488464291897</c:v>
              </c:pt>
              <c:pt idx="5983">
                <c:v>49.862822547953598</c:v>
              </c:pt>
              <c:pt idx="5984">
                <c:v>49.871156631615307</c:v>
              </c:pt>
              <c:pt idx="5985">
                <c:v>49.879490715277001</c:v>
              </c:pt>
              <c:pt idx="5986">
                <c:v>49.887824798938702</c:v>
              </c:pt>
              <c:pt idx="5987">
                <c:v>49.896158882600403</c:v>
              </c:pt>
              <c:pt idx="5988">
                <c:v>49.904492966262104</c:v>
              </c:pt>
              <c:pt idx="5989">
                <c:v>49.912827049923798</c:v>
              </c:pt>
              <c:pt idx="5990">
                <c:v>49.921161133585507</c:v>
              </c:pt>
              <c:pt idx="5991">
                <c:v>49.929495217247208</c:v>
              </c:pt>
              <c:pt idx="5992">
                <c:v>49.937829300908902</c:v>
              </c:pt>
              <c:pt idx="5993">
                <c:v>49.946163384570603</c:v>
              </c:pt>
              <c:pt idx="5994">
                <c:v>49.954497468232304</c:v>
              </c:pt>
              <c:pt idx="5995">
                <c:v>49.962831551894013</c:v>
              </c:pt>
              <c:pt idx="5996">
                <c:v>49.971165635555707</c:v>
              </c:pt>
              <c:pt idx="5997">
                <c:v>49.979499719217408</c:v>
              </c:pt>
              <c:pt idx="5998">
                <c:v>49.987833802879109</c:v>
              </c:pt>
              <c:pt idx="5999">
                <c:v>49.996167886540803</c:v>
              </c:pt>
              <c:pt idx="6000">
                <c:v>50.004501970202504</c:v>
              </c:pt>
              <c:pt idx="6001">
                <c:v>50.012836053864213</c:v>
              </c:pt>
              <c:pt idx="6002">
                <c:v>50.021170137525914</c:v>
              </c:pt>
              <c:pt idx="6003">
                <c:v>50.029504221187608</c:v>
              </c:pt>
              <c:pt idx="6004">
                <c:v>50.037838304849309</c:v>
              </c:pt>
              <c:pt idx="6005">
                <c:v>50.04617238851101</c:v>
              </c:pt>
              <c:pt idx="6006">
                <c:v>50.054506472172712</c:v>
              </c:pt>
              <c:pt idx="6007">
                <c:v>50.062840555834413</c:v>
              </c:pt>
              <c:pt idx="6008">
                <c:v>50.071174639496114</c:v>
              </c:pt>
              <c:pt idx="6009">
                <c:v>50.079508723157808</c:v>
              </c:pt>
              <c:pt idx="6010">
                <c:v>50.087842806819509</c:v>
              </c:pt>
              <c:pt idx="6011">
                <c:v>50.09617689048121</c:v>
              </c:pt>
              <c:pt idx="6012">
                <c:v>50.104510974142919</c:v>
              </c:pt>
              <c:pt idx="6013">
                <c:v>50.112845057804613</c:v>
              </c:pt>
              <c:pt idx="6014">
                <c:v>50.121179141466314</c:v>
              </c:pt>
              <c:pt idx="6015">
                <c:v>50.129513225128015</c:v>
              </c:pt>
              <c:pt idx="6016">
                <c:v>50.137847308789709</c:v>
              </c:pt>
              <c:pt idx="6017">
                <c:v>50.146181392451417</c:v>
              </c:pt>
              <c:pt idx="6018">
                <c:v>50.154515476113119</c:v>
              </c:pt>
              <c:pt idx="6019">
                <c:v>50.16284955977482</c:v>
              </c:pt>
              <c:pt idx="6020">
                <c:v>50.171183643436514</c:v>
              </c:pt>
              <c:pt idx="6021">
                <c:v>50.179517727098215</c:v>
              </c:pt>
              <c:pt idx="6022">
                <c:v>50.187851810759916</c:v>
              </c:pt>
              <c:pt idx="6023">
                <c:v>50.196185894421617</c:v>
              </c:pt>
              <c:pt idx="6024">
                <c:v>50.204519978083319</c:v>
              </c:pt>
              <c:pt idx="6025">
                <c:v>50.21285406174502</c:v>
              </c:pt>
              <c:pt idx="6026">
                <c:v>50.221188145406721</c:v>
              </c:pt>
              <c:pt idx="6027">
                <c:v>50.229522229068415</c:v>
              </c:pt>
              <c:pt idx="6028">
                <c:v>50.237856312730123</c:v>
              </c:pt>
              <c:pt idx="6029">
                <c:v>50.246190396391825</c:v>
              </c:pt>
              <c:pt idx="6030">
                <c:v>50.254524480053519</c:v>
              </c:pt>
              <c:pt idx="6031">
                <c:v>50.26285856371522</c:v>
              </c:pt>
              <c:pt idx="6032">
                <c:v>50.271192647376921</c:v>
              </c:pt>
              <c:pt idx="6033">
                <c:v>50.279526731038622</c:v>
              </c:pt>
              <c:pt idx="6034">
                <c:v>50.287860814700323</c:v>
              </c:pt>
              <c:pt idx="6035">
                <c:v>50.296194898362025</c:v>
              </c:pt>
              <c:pt idx="6036">
                <c:v>50.304528982023726</c:v>
              </c:pt>
              <c:pt idx="6037">
                <c:v>50.31286306568542</c:v>
              </c:pt>
              <c:pt idx="6038">
                <c:v>50.321197149347121</c:v>
              </c:pt>
              <c:pt idx="6039">
                <c:v>50.329531233008829</c:v>
              </c:pt>
              <c:pt idx="6040">
                <c:v>50.337865316670531</c:v>
              </c:pt>
              <c:pt idx="6041">
                <c:v>50.346199400332225</c:v>
              </c:pt>
              <c:pt idx="6042">
                <c:v>50.354533483993926</c:v>
              </c:pt>
              <c:pt idx="6043">
                <c:v>50.362867567655627</c:v>
              </c:pt>
              <c:pt idx="6044">
                <c:v>50.371201651317321</c:v>
              </c:pt>
              <c:pt idx="6045">
                <c:v>50.379535734979029</c:v>
              </c:pt>
              <c:pt idx="6046">
                <c:v>50.387869818640731</c:v>
              </c:pt>
              <c:pt idx="6047">
                <c:v>50.396203902302432</c:v>
              </c:pt>
              <c:pt idx="6048">
                <c:v>50.404537985964126</c:v>
              </c:pt>
              <c:pt idx="6049">
                <c:v>50.412872069625827</c:v>
              </c:pt>
              <c:pt idx="6050">
                <c:v>50.421206153287535</c:v>
              </c:pt>
              <c:pt idx="6051">
                <c:v>50.429540236949229</c:v>
              </c:pt>
              <c:pt idx="6052">
                <c:v>50.437874320610931</c:v>
              </c:pt>
              <c:pt idx="6053">
                <c:v>50.446208404272632</c:v>
              </c:pt>
              <c:pt idx="6054">
                <c:v>50.454542487934326</c:v>
              </c:pt>
              <c:pt idx="6055">
                <c:v>50.462876571596027</c:v>
              </c:pt>
              <c:pt idx="6056">
                <c:v>50.471210655257735</c:v>
              </c:pt>
              <c:pt idx="6057">
                <c:v>50.479544738919436</c:v>
              </c:pt>
              <c:pt idx="6058">
                <c:v>50.487878822581131</c:v>
              </c:pt>
              <c:pt idx="6059">
                <c:v>50.496212906242832</c:v>
              </c:pt>
              <c:pt idx="6060">
                <c:v>50.504546989904533</c:v>
              </c:pt>
              <c:pt idx="6061">
                <c:v>50.512881073566227</c:v>
              </c:pt>
              <c:pt idx="6062">
                <c:v>50.521215157227935</c:v>
              </c:pt>
              <c:pt idx="6063">
                <c:v>50.529549240889637</c:v>
              </c:pt>
              <c:pt idx="6064">
                <c:v>50.537883324551338</c:v>
              </c:pt>
              <c:pt idx="6065">
                <c:v>50.546217408213032</c:v>
              </c:pt>
              <c:pt idx="6066">
                <c:v>50.554551491874733</c:v>
              </c:pt>
              <c:pt idx="6067">
                <c:v>50.562885575536441</c:v>
              </c:pt>
              <c:pt idx="6068">
                <c:v>50.571219659198135</c:v>
              </c:pt>
              <c:pt idx="6069">
                <c:v>50.579553742859837</c:v>
              </c:pt>
              <c:pt idx="6070">
                <c:v>50.587887826521538</c:v>
              </c:pt>
              <c:pt idx="6071">
                <c:v>50.596221910183239</c:v>
              </c:pt>
              <c:pt idx="6072">
                <c:v>50.604555993844933</c:v>
              </c:pt>
              <c:pt idx="6073">
                <c:v>50.612890077506641</c:v>
              </c:pt>
              <c:pt idx="6074">
                <c:v>50.621224161168342</c:v>
              </c:pt>
              <c:pt idx="6075">
                <c:v>50.629558244830037</c:v>
              </c:pt>
              <c:pt idx="6076">
                <c:v>50.637892328491738</c:v>
              </c:pt>
              <c:pt idx="6077">
                <c:v>50.646226412153439</c:v>
              </c:pt>
              <c:pt idx="6078">
                <c:v>50.654560495815147</c:v>
              </c:pt>
              <c:pt idx="6079">
                <c:v>50.662894579476841</c:v>
              </c:pt>
              <c:pt idx="6080">
                <c:v>50.671228663138542</c:v>
              </c:pt>
              <c:pt idx="6081">
                <c:v>50.679562746800244</c:v>
              </c:pt>
              <c:pt idx="6082">
                <c:v>50.687896830461938</c:v>
              </c:pt>
              <c:pt idx="6083">
                <c:v>50.696230914123639</c:v>
              </c:pt>
              <c:pt idx="6084">
                <c:v>50.704564997785347</c:v>
              </c:pt>
              <c:pt idx="6085">
                <c:v>50.712899081447048</c:v>
              </c:pt>
              <c:pt idx="6086">
                <c:v>50.721233165108742</c:v>
              </c:pt>
              <c:pt idx="6087">
                <c:v>50.729567248770444</c:v>
              </c:pt>
              <c:pt idx="6088">
                <c:v>50.737901332432145</c:v>
              </c:pt>
              <c:pt idx="6089">
                <c:v>50.746235416093846</c:v>
              </c:pt>
              <c:pt idx="6090">
                <c:v>50.754569499755547</c:v>
              </c:pt>
              <c:pt idx="6091">
                <c:v>50.762903583417248</c:v>
              </c:pt>
              <c:pt idx="6092">
                <c:v>50.77123766707895</c:v>
              </c:pt>
              <c:pt idx="6093">
                <c:v>50.779571750740644</c:v>
              </c:pt>
              <c:pt idx="6094">
                <c:v>50.787905834402345</c:v>
              </c:pt>
              <c:pt idx="6095">
                <c:v>50.796239918064053</c:v>
              </c:pt>
              <c:pt idx="6096">
                <c:v>50.804574001725747</c:v>
              </c:pt>
              <c:pt idx="6097">
                <c:v>50.812908085387448</c:v>
              </c:pt>
              <c:pt idx="6098">
                <c:v>50.82124216904915</c:v>
              </c:pt>
              <c:pt idx="6099">
                <c:v>50.829576252710844</c:v>
              </c:pt>
              <c:pt idx="6100">
                <c:v>50.837910336372552</c:v>
              </c:pt>
              <c:pt idx="6101">
                <c:v>50.846244420034253</c:v>
              </c:pt>
              <c:pt idx="6102">
                <c:v>50.854578503695954</c:v>
              </c:pt>
              <c:pt idx="6103">
                <c:v>50.862912587357648</c:v>
              </c:pt>
              <c:pt idx="6104">
                <c:v>50.87124667101935</c:v>
              </c:pt>
              <c:pt idx="6105">
                <c:v>50.879580754681051</c:v>
              </c:pt>
              <c:pt idx="6106">
                <c:v>50.887914838342752</c:v>
              </c:pt>
              <c:pt idx="6107">
                <c:v>50.896248922004453</c:v>
              </c:pt>
              <c:pt idx="6108">
                <c:v>50.904583005666154</c:v>
              </c:pt>
              <c:pt idx="6109">
                <c:v>50.912917089327856</c:v>
              </c:pt>
              <c:pt idx="6110">
                <c:v>50.92125117298955</c:v>
              </c:pt>
              <c:pt idx="6111">
                <c:v>50.929585256651258</c:v>
              </c:pt>
              <c:pt idx="6112">
                <c:v>50.937919340312959</c:v>
              </c:pt>
              <c:pt idx="6113">
                <c:v>50.946253423974653</c:v>
              </c:pt>
              <c:pt idx="6114">
                <c:v>50.954587507636354</c:v>
              </c:pt>
              <c:pt idx="6115">
                <c:v>50.962921591298056</c:v>
              </c:pt>
              <c:pt idx="6116">
                <c:v>50.971255674959757</c:v>
              </c:pt>
              <c:pt idx="6117">
                <c:v>50.979589758621458</c:v>
              </c:pt>
              <c:pt idx="6118">
                <c:v>50.987923842283159</c:v>
              </c:pt>
              <c:pt idx="6119">
                <c:v>50.99625792594486</c:v>
              </c:pt>
              <c:pt idx="6120">
                <c:v>51.004592009606554</c:v>
              </c:pt>
              <c:pt idx="6121">
                <c:v>51.012926093268256</c:v>
              </c:pt>
              <c:pt idx="6122">
                <c:v>51.021260176929964</c:v>
              </c:pt>
              <c:pt idx="6123">
                <c:v>51.029594260591665</c:v>
              </c:pt>
              <c:pt idx="6124">
                <c:v>51.037928344253359</c:v>
              </c:pt>
              <c:pt idx="6125">
                <c:v>51.04626242791506</c:v>
              </c:pt>
              <c:pt idx="6126">
                <c:v>51.054596511576761</c:v>
              </c:pt>
              <c:pt idx="6127">
                <c:v>51.062930595238456</c:v>
              </c:pt>
              <c:pt idx="6128">
                <c:v>51.071264678900164</c:v>
              </c:pt>
              <c:pt idx="6129">
                <c:v>51.079598762561865</c:v>
              </c:pt>
              <c:pt idx="6130">
                <c:v>51.087932846223566</c:v>
              </c:pt>
              <c:pt idx="6131">
                <c:v>51.09626692988526</c:v>
              </c:pt>
              <c:pt idx="6132">
                <c:v>51.104601013546961</c:v>
              </c:pt>
              <c:pt idx="6133">
                <c:v>51.11293509720867</c:v>
              </c:pt>
              <c:pt idx="6134">
                <c:v>51.121269180870364</c:v>
              </c:pt>
              <c:pt idx="6135">
                <c:v>51.129603264532065</c:v>
              </c:pt>
              <c:pt idx="6136">
                <c:v>51.137937348193766</c:v>
              </c:pt>
              <c:pt idx="6137">
                <c:v>51.146271431855467</c:v>
              </c:pt>
              <c:pt idx="6138">
                <c:v>51.154605515517162</c:v>
              </c:pt>
              <c:pt idx="6139">
                <c:v>51.16293959917887</c:v>
              </c:pt>
              <c:pt idx="6140">
                <c:v>51.171273682840571</c:v>
              </c:pt>
              <c:pt idx="6141">
                <c:v>51.179607766502265</c:v>
              </c:pt>
              <c:pt idx="6142">
                <c:v>51.187941850163966</c:v>
              </c:pt>
              <c:pt idx="6143">
                <c:v>51.196275933825667</c:v>
              </c:pt>
              <c:pt idx="6144">
                <c:v>51.204610017487376</c:v>
              </c:pt>
              <c:pt idx="6145">
                <c:v>51.21294410114907</c:v>
              </c:pt>
              <c:pt idx="6146">
                <c:v>51.221278184810771</c:v>
              </c:pt>
              <c:pt idx="6147">
                <c:v>51.229612268472472</c:v>
              </c:pt>
              <c:pt idx="6148">
                <c:v>51.237946352134166</c:v>
              </c:pt>
              <c:pt idx="6149">
                <c:v>51.246280435795867</c:v>
              </c:pt>
              <c:pt idx="6150">
                <c:v>51.254614519457576</c:v>
              </c:pt>
              <c:pt idx="6151">
                <c:v>51.26294860311927</c:v>
              </c:pt>
              <c:pt idx="6152">
                <c:v>51.271282686780971</c:v>
              </c:pt>
              <c:pt idx="6153">
                <c:v>51.279616770442672</c:v>
              </c:pt>
              <c:pt idx="6154">
                <c:v>51.287950854104373</c:v>
              </c:pt>
              <c:pt idx="6155">
                <c:v>51.296284937766067</c:v>
              </c:pt>
              <c:pt idx="6156">
                <c:v>51.304619021427776</c:v>
              </c:pt>
              <c:pt idx="6157">
                <c:v>51.312953105089477</c:v>
              </c:pt>
              <c:pt idx="6158">
                <c:v>51.321287188751171</c:v>
              </c:pt>
              <c:pt idx="6159">
                <c:v>51.329621272412872</c:v>
              </c:pt>
              <c:pt idx="6160">
                <c:v>51.337955356074573</c:v>
              </c:pt>
              <c:pt idx="6161">
                <c:v>51.346289439736282</c:v>
              </c:pt>
              <c:pt idx="6162">
                <c:v>51.354623523397976</c:v>
              </c:pt>
              <c:pt idx="6163">
                <c:v>51.362957607059677</c:v>
              </c:pt>
              <c:pt idx="6164">
                <c:v>51.371291690721378</c:v>
              </c:pt>
              <c:pt idx="6165">
                <c:v>51.379625774383072</c:v>
              </c:pt>
              <c:pt idx="6166">
                <c:v>51.387959858044773</c:v>
              </c:pt>
              <c:pt idx="6167">
                <c:v>51.396293941706482</c:v>
              </c:pt>
              <c:pt idx="6168">
                <c:v>51.404628025368183</c:v>
              </c:pt>
              <c:pt idx="6169">
                <c:v>51.412962109029877</c:v>
              </c:pt>
              <c:pt idx="6170">
                <c:v>51.421296192691578</c:v>
              </c:pt>
              <c:pt idx="6171">
                <c:v>51.429630276353279</c:v>
              </c:pt>
              <c:pt idx="6172">
                <c:v>51.437964360014981</c:v>
              </c:pt>
              <c:pt idx="6173">
                <c:v>51.446298443676682</c:v>
              </c:pt>
              <c:pt idx="6174">
                <c:v>51.454632527338383</c:v>
              </c:pt>
              <c:pt idx="6175">
                <c:v>51.462966611000084</c:v>
              </c:pt>
              <c:pt idx="6176">
                <c:v>51.471300694661778</c:v>
              </c:pt>
              <c:pt idx="6177">
                <c:v>51.479634778323479</c:v>
              </c:pt>
              <c:pt idx="6178">
                <c:v>51.487968861985188</c:v>
              </c:pt>
              <c:pt idx="6179">
                <c:v>51.496302945646882</c:v>
              </c:pt>
              <c:pt idx="6180">
                <c:v>51.504637029308583</c:v>
              </c:pt>
              <c:pt idx="6181">
                <c:v>51.512971112970284</c:v>
              </c:pt>
              <c:pt idx="6182">
                <c:v>51.521305196631985</c:v>
              </c:pt>
              <c:pt idx="6183">
                <c:v>51.529639280293686</c:v>
              </c:pt>
              <c:pt idx="6184">
                <c:v>51.537973363955388</c:v>
              </c:pt>
              <c:pt idx="6185">
                <c:v>51.546307447617089</c:v>
              </c:pt>
              <c:pt idx="6186">
                <c:v>51.554641531278783</c:v>
              </c:pt>
              <c:pt idx="6187">
                <c:v>51.562975614940484</c:v>
              </c:pt>
              <c:pt idx="6188">
                <c:v>51.571309698602185</c:v>
              </c:pt>
              <c:pt idx="6189">
                <c:v>51.579643782263894</c:v>
              </c:pt>
              <c:pt idx="6190">
                <c:v>51.587977865925588</c:v>
              </c:pt>
              <c:pt idx="6191">
                <c:v>51.596311949587289</c:v>
              </c:pt>
              <c:pt idx="6192">
                <c:v>51.60464603324899</c:v>
              </c:pt>
              <c:pt idx="6193">
                <c:v>51.612980116910684</c:v>
              </c:pt>
              <c:pt idx="6194">
                <c:v>51.621314200572392</c:v>
              </c:pt>
              <c:pt idx="6195">
                <c:v>51.629648284234094</c:v>
              </c:pt>
              <c:pt idx="6196">
                <c:v>51.637982367895788</c:v>
              </c:pt>
              <c:pt idx="6197">
                <c:v>51.646316451557489</c:v>
              </c:pt>
              <c:pt idx="6198">
                <c:v>51.65465053521919</c:v>
              </c:pt>
              <c:pt idx="6199">
                <c:v>51.662984618880891</c:v>
              </c:pt>
              <c:pt idx="6200">
                <c:v>51.671318702542592</c:v>
              </c:pt>
              <c:pt idx="6201">
                <c:v>51.679652786204294</c:v>
              </c:pt>
              <c:pt idx="6202">
                <c:v>51.687986869865995</c:v>
              </c:pt>
              <c:pt idx="6203">
                <c:v>51.696320953527689</c:v>
              </c:pt>
              <c:pt idx="6204">
                <c:v>51.70465503718939</c:v>
              </c:pt>
              <c:pt idx="6205">
                <c:v>51.712989120851098</c:v>
              </c:pt>
              <c:pt idx="6206">
                <c:v>51.7213232045128</c:v>
              </c:pt>
              <c:pt idx="6207">
                <c:v>51.729657288174494</c:v>
              </c:pt>
              <c:pt idx="6208">
                <c:v>51.737991371836195</c:v>
              </c:pt>
              <c:pt idx="6209">
                <c:v>51.746325455497896</c:v>
              </c:pt>
              <c:pt idx="6210">
                <c:v>51.75465953915959</c:v>
              </c:pt>
              <c:pt idx="6211">
                <c:v>51.762993622821298</c:v>
              </c:pt>
              <c:pt idx="6212">
                <c:v>51.771327706483</c:v>
              </c:pt>
              <c:pt idx="6213">
                <c:v>51.779661790144701</c:v>
              </c:pt>
              <c:pt idx="6214">
                <c:v>51.787995873806395</c:v>
              </c:pt>
              <c:pt idx="6215">
                <c:v>51.796329957468096</c:v>
              </c:pt>
              <c:pt idx="6216">
                <c:v>51.804664041129804</c:v>
              </c:pt>
              <c:pt idx="6217">
                <c:v>51.812998124791498</c:v>
              </c:pt>
              <c:pt idx="6218">
                <c:v>51.8213322084532</c:v>
              </c:pt>
              <c:pt idx="6219">
                <c:v>51.829666292114901</c:v>
              </c:pt>
              <c:pt idx="6220">
                <c:v>51.838000375776602</c:v>
              </c:pt>
              <c:pt idx="6221">
                <c:v>51.846334459438296</c:v>
              </c:pt>
              <c:pt idx="6222">
                <c:v>51.854668543100004</c:v>
              </c:pt>
              <c:pt idx="6223">
                <c:v>51.863002626761705</c:v>
              </c:pt>
              <c:pt idx="6224">
                <c:v>51.8713367104234</c:v>
              </c:pt>
              <c:pt idx="6225">
                <c:v>51.879670794085101</c:v>
              </c:pt>
              <c:pt idx="6226">
                <c:v>51.888004877746802</c:v>
              </c:pt>
              <c:pt idx="6227">
                <c:v>51.89633896140851</c:v>
              </c:pt>
              <c:pt idx="6228">
                <c:v>51.904673045070204</c:v>
              </c:pt>
              <c:pt idx="6229">
                <c:v>51.913007128731905</c:v>
              </c:pt>
              <c:pt idx="6230">
                <c:v>51.921341212393607</c:v>
              </c:pt>
              <c:pt idx="6231">
                <c:v>51.929675296055301</c:v>
              </c:pt>
              <c:pt idx="6232">
                <c:v>51.938009379717002</c:v>
              </c:pt>
              <c:pt idx="6233">
                <c:v>51.94634346337871</c:v>
              </c:pt>
              <c:pt idx="6234">
                <c:v>51.954677547040411</c:v>
              </c:pt>
              <c:pt idx="6235">
                <c:v>51.963011630702105</c:v>
              </c:pt>
              <c:pt idx="6236">
                <c:v>51.971345714363807</c:v>
              </c:pt>
              <c:pt idx="6237">
                <c:v>51.979679798025508</c:v>
              </c:pt>
              <c:pt idx="6238">
                <c:v>51.988013881687202</c:v>
              </c:pt>
              <c:pt idx="6239">
                <c:v>51.99634796534891</c:v>
              </c:pt>
              <c:pt idx="6240">
                <c:v>52.004682049010611</c:v>
              </c:pt>
              <c:pt idx="6241">
                <c:v>52.013016132672306</c:v>
              </c:pt>
              <c:pt idx="6242">
                <c:v>52.021350216334007</c:v>
              </c:pt>
              <c:pt idx="6243">
                <c:v>52.029684299995708</c:v>
              </c:pt>
              <c:pt idx="6244">
                <c:v>52.038018383657416</c:v>
              </c:pt>
              <c:pt idx="6245">
                <c:v>52.04635246731911</c:v>
              </c:pt>
              <c:pt idx="6246">
                <c:v>52.054686550980811</c:v>
              </c:pt>
              <c:pt idx="6247">
                <c:v>52.063020634642513</c:v>
              </c:pt>
              <c:pt idx="6248">
                <c:v>52.071354718304207</c:v>
              </c:pt>
              <c:pt idx="6249">
                <c:v>52.079688801965908</c:v>
              </c:pt>
              <c:pt idx="6250">
                <c:v>52.088022885627616</c:v>
              </c:pt>
              <c:pt idx="6251">
                <c:v>52.096356969289317</c:v>
              </c:pt>
              <c:pt idx="6252">
                <c:v>52.104691052951011</c:v>
              </c:pt>
              <c:pt idx="6253">
                <c:v>52.113025136612713</c:v>
              </c:pt>
              <c:pt idx="6254">
                <c:v>52.121359220274414</c:v>
              </c:pt>
              <c:pt idx="6255">
                <c:v>52.129693303936115</c:v>
              </c:pt>
              <c:pt idx="6256">
                <c:v>52.138027387597816</c:v>
              </c:pt>
              <c:pt idx="6257">
                <c:v>52.146361471259517</c:v>
              </c:pt>
              <c:pt idx="6258">
                <c:v>52.154695554921219</c:v>
              </c:pt>
              <c:pt idx="6259">
                <c:v>52.163029638582913</c:v>
              </c:pt>
              <c:pt idx="6260">
                <c:v>52.171363722244614</c:v>
              </c:pt>
              <c:pt idx="6261">
                <c:v>52.179697805906322</c:v>
              </c:pt>
              <c:pt idx="6262">
                <c:v>52.188031889568016</c:v>
              </c:pt>
              <c:pt idx="6263">
                <c:v>52.196365973229717</c:v>
              </c:pt>
              <c:pt idx="6264">
                <c:v>52.204700056891419</c:v>
              </c:pt>
              <c:pt idx="6265">
                <c:v>52.21303414055312</c:v>
              </c:pt>
              <c:pt idx="6266">
                <c:v>52.221368224214821</c:v>
              </c:pt>
              <c:pt idx="6267">
                <c:v>52.229702307876522</c:v>
              </c:pt>
              <c:pt idx="6268">
                <c:v>52.238036391538223</c:v>
              </c:pt>
              <c:pt idx="6269">
                <c:v>52.246370475199917</c:v>
              </c:pt>
              <c:pt idx="6270">
                <c:v>52.254704558861619</c:v>
              </c:pt>
              <c:pt idx="6271">
                <c:v>52.26303864252332</c:v>
              </c:pt>
              <c:pt idx="6272">
                <c:v>52.271372726185028</c:v>
              </c:pt>
              <c:pt idx="6273">
                <c:v>52.279706809846722</c:v>
              </c:pt>
              <c:pt idx="6274">
                <c:v>52.288040893508423</c:v>
              </c:pt>
              <c:pt idx="6275">
                <c:v>52.296374977170125</c:v>
              </c:pt>
              <c:pt idx="6276">
                <c:v>52.304709060831819</c:v>
              </c:pt>
              <c:pt idx="6277">
                <c:v>52.313043144493527</c:v>
              </c:pt>
              <c:pt idx="6278">
                <c:v>52.321377228155228</c:v>
              </c:pt>
              <c:pt idx="6279">
                <c:v>52.329711311816929</c:v>
              </c:pt>
              <c:pt idx="6280">
                <c:v>52.338045395478623</c:v>
              </c:pt>
              <c:pt idx="6281">
                <c:v>52.346379479140325</c:v>
              </c:pt>
              <c:pt idx="6282">
                <c:v>52.354713562802026</c:v>
              </c:pt>
              <c:pt idx="6283">
                <c:v>52.363047646463727</c:v>
              </c:pt>
              <c:pt idx="6284">
                <c:v>52.371381730125428</c:v>
              </c:pt>
              <c:pt idx="6285">
                <c:v>52.379715813787129</c:v>
              </c:pt>
              <c:pt idx="6286">
                <c:v>52.388049897448823</c:v>
              </c:pt>
              <c:pt idx="6287">
                <c:v>52.396383981110525</c:v>
              </c:pt>
              <c:pt idx="6288">
                <c:v>52.404718064772233</c:v>
              </c:pt>
              <c:pt idx="6289">
                <c:v>52.413052148433934</c:v>
              </c:pt>
              <c:pt idx="6290">
                <c:v>52.421386232095628</c:v>
              </c:pt>
              <c:pt idx="6291">
                <c:v>52.429720315757329</c:v>
              </c:pt>
              <c:pt idx="6292">
                <c:v>52.43805439941903</c:v>
              </c:pt>
              <c:pt idx="6293">
                <c:v>52.446388483080725</c:v>
              </c:pt>
              <c:pt idx="6294">
                <c:v>52.454722566742433</c:v>
              </c:pt>
              <c:pt idx="6295">
                <c:v>52.463056650404134</c:v>
              </c:pt>
              <c:pt idx="6296">
                <c:v>52.471390734065835</c:v>
              </c:pt>
              <c:pt idx="6297">
                <c:v>52.479724817727529</c:v>
              </c:pt>
              <c:pt idx="6298">
                <c:v>52.48805890138923</c:v>
              </c:pt>
              <c:pt idx="6299">
                <c:v>52.496392985050939</c:v>
              </c:pt>
              <c:pt idx="6300">
                <c:v>52.504727068712633</c:v>
              </c:pt>
              <c:pt idx="6301">
                <c:v>52.513061152374334</c:v>
              </c:pt>
              <c:pt idx="6302">
                <c:v>52.521395236036035</c:v>
              </c:pt>
              <c:pt idx="6303">
                <c:v>52.529729319697736</c:v>
              </c:pt>
              <c:pt idx="6304">
                <c:v>52.53806340335943</c:v>
              </c:pt>
              <c:pt idx="6305">
                <c:v>52.546397487021139</c:v>
              </c:pt>
              <c:pt idx="6306">
                <c:v>52.55473157068284</c:v>
              </c:pt>
              <c:pt idx="6307">
                <c:v>52.563065654344534</c:v>
              </c:pt>
              <c:pt idx="6308">
                <c:v>52.571399738006235</c:v>
              </c:pt>
              <c:pt idx="6309">
                <c:v>52.579733821667936</c:v>
              </c:pt>
              <c:pt idx="6310">
                <c:v>52.588067905329645</c:v>
              </c:pt>
              <c:pt idx="6311">
                <c:v>52.596401988991339</c:v>
              </c:pt>
              <c:pt idx="6312">
                <c:v>52.60473607265304</c:v>
              </c:pt>
              <c:pt idx="6313">
                <c:v>52.613070156314741</c:v>
              </c:pt>
              <c:pt idx="6314">
                <c:v>52.621404239976435</c:v>
              </c:pt>
              <c:pt idx="6315">
                <c:v>52.629738323638136</c:v>
              </c:pt>
              <c:pt idx="6316">
                <c:v>52.638072407299845</c:v>
              </c:pt>
              <c:pt idx="6317">
                <c:v>52.646406490961546</c:v>
              </c:pt>
              <c:pt idx="6318">
                <c:v>52.65474057462324</c:v>
              </c:pt>
              <c:pt idx="6319">
                <c:v>52.663074658284941</c:v>
              </c:pt>
              <c:pt idx="6320">
                <c:v>52.671408741946642</c:v>
              </c:pt>
              <c:pt idx="6321">
                <c:v>52.679742825608336</c:v>
              </c:pt>
              <c:pt idx="6322">
                <c:v>52.688076909270045</c:v>
              </c:pt>
              <c:pt idx="6323">
                <c:v>52.696410992931746</c:v>
              </c:pt>
              <c:pt idx="6324">
                <c:v>52.704745076593447</c:v>
              </c:pt>
              <c:pt idx="6325">
                <c:v>52.713079160255141</c:v>
              </c:pt>
              <c:pt idx="6326">
                <c:v>52.721413243916842</c:v>
              </c:pt>
              <c:pt idx="6327">
                <c:v>52.729747327578551</c:v>
              </c:pt>
              <c:pt idx="6328">
                <c:v>52.738081411240245</c:v>
              </c:pt>
              <c:pt idx="6329">
                <c:v>52.746415494901946</c:v>
              </c:pt>
              <c:pt idx="6330">
                <c:v>52.754749578563647</c:v>
              </c:pt>
              <c:pt idx="6331">
                <c:v>52.763083662225341</c:v>
              </c:pt>
              <c:pt idx="6332">
                <c:v>52.771417745887042</c:v>
              </c:pt>
              <c:pt idx="6333">
                <c:v>52.779751829548751</c:v>
              </c:pt>
              <c:pt idx="6334">
                <c:v>52.788085913210452</c:v>
              </c:pt>
              <c:pt idx="6335">
                <c:v>52.796419996872146</c:v>
              </c:pt>
              <c:pt idx="6336">
                <c:v>52.804754080533847</c:v>
              </c:pt>
              <c:pt idx="6337">
                <c:v>52.813088164195548</c:v>
              </c:pt>
              <c:pt idx="6338">
                <c:v>52.821422247857249</c:v>
              </c:pt>
              <c:pt idx="6339">
                <c:v>52.829756331518951</c:v>
              </c:pt>
              <c:pt idx="6340">
                <c:v>52.838090415180652</c:v>
              </c:pt>
              <c:pt idx="6341">
                <c:v>52.846424498842353</c:v>
              </c:pt>
              <c:pt idx="6342">
                <c:v>52.854758582504047</c:v>
              </c:pt>
              <c:pt idx="6343">
                <c:v>52.863092666165748</c:v>
              </c:pt>
              <c:pt idx="6344">
                <c:v>52.871426749827457</c:v>
              </c:pt>
              <c:pt idx="6345">
                <c:v>52.879760833489151</c:v>
              </c:pt>
              <c:pt idx="6346">
                <c:v>52.888094917150852</c:v>
              </c:pt>
              <c:pt idx="6347">
                <c:v>52.896429000812553</c:v>
              </c:pt>
              <c:pt idx="6348">
                <c:v>52.904763084474254</c:v>
              </c:pt>
              <c:pt idx="6349">
                <c:v>52.913097168135955</c:v>
              </c:pt>
              <c:pt idx="6350">
                <c:v>52.921431251797657</c:v>
              </c:pt>
              <c:pt idx="6351">
                <c:v>52.929765335459358</c:v>
              </c:pt>
              <c:pt idx="6352">
                <c:v>52.938099419121052</c:v>
              </c:pt>
              <c:pt idx="6353">
                <c:v>52.946433502782753</c:v>
              </c:pt>
              <c:pt idx="6354">
                <c:v>52.954767586444454</c:v>
              </c:pt>
              <c:pt idx="6355">
                <c:v>52.963101670106163</c:v>
              </c:pt>
              <c:pt idx="6356">
                <c:v>52.971435753767857</c:v>
              </c:pt>
              <c:pt idx="6357">
                <c:v>52.979769837429558</c:v>
              </c:pt>
              <c:pt idx="6358">
                <c:v>52.988103921091259</c:v>
              </c:pt>
              <c:pt idx="6359">
                <c:v>52.996438004752953</c:v>
              </c:pt>
              <c:pt idx="6360">
                <c:v>53.004772088414661</c:v>
              </c:pt>
              <c:pt idx="6361">
                <c:v>53.013106172076363</c:v>
              </c:pt>
              <c:pt idx="6362">
                <c:v>53.021440255738064</c:v>
              </c:pt>
              <c:pt idx="6363">
                <c:v>53.029774339399758</c:v>
              </c:pt>
              <c:pt idx="6364">
                <c:v>53.038108423061459</c:v>
              </c:pt>
              <c:pt idx="6365">
                <c:v>53.04644250672316</c:v>
              </c:pt>
              <c:pt idx="6366">
                <c:v>53.054776590384861</c:v>
              </c:pt>
              <c:pt idx="6367">
                <c:v>53.063110674046563</c:v>
              </c:pt>
              <c:pt idx="6368">
                <c:v>53.071444757708264</c:v>
              </c:pt>
              <c:pt idx="6369">
                <c:v>53.079778841369965</c:v>
              </c:pt>
              <c:pt idx="6370">
                <c:v>53.088112925031659</c:v>
              </c:pt>
              <c:pt idx="6371">
                <c:v>53.096447008693367</c:v>
              </c:pt>
              <c:pt idx="6372">
                <c:v>53.104781092355068</c:v>
              </c:pt>
              <c:pt idx="6373">
                <c:v>53.113115176016763</c:v>
              </c:pt>
              <c:pt idx="6374">
                <c:v>53.121449259678464</c:v>
              </c:pt>
              <c:pt idx="6375">
                <c:v>53.129783343340165</c:v>
              </c:pt>
              <c:pt idx="6376">
                <c:v>53.138117427001859</c:v>
              </c:pt>
              <c:pt idx="6377">
                <c:v>53.146451510663567</c:v>
              </c:pt>
              <c:pt idx="6378">
                <c:v>53.154785594325269</c:v>
              </c:pt>
              <c:pt idx="6379">
                <c:v>53.16311967798697</c:v>
              </c:pt>
              <c:pt idx="6380">
                <c:v>53.171453761648664</c:v>
              </c:pt>
              <c:pt idx="6381">
                <c:v>53.179787845310365</c:v>
              </c:pt>
              <c:pt idx="6382">
                <c:v>53.188121928972073</c:v>
              </c:pt>
              <c:pt idx="6383">
                <c:v>53.196456012633767</c:v>
              </c:pt>
              <c:pt idx="6384">
                <c:v>53.204790096295469</c:v>
              </c:pt>
              <c:pt idx="6385">
                <c:v>53.21312417995717</c:v>
              </c:pt>
              <c:pt idx="6386">
                <c:v>53.221458263618871</c:v>
              </c:pt>
              <c:pt idx="6387">
                <c:v>53.229792347280565</c:v>
              </c:pt>
              <c:pt idx="6388">
                <c:v>53.238126430942273</c:v>
              </c:pt>
              <c:pt idx="6389">
                <c:v>53.246460514603974</c:v>
              </c:pt>
              <c:pt idx="6390">
                <c:v>53.254794598265669</c:v>
              </c:pt>
              <c:pt idx="6391">
                <c:v>53.26312868192737</c:v>
              </c:pt>
              <c:pt idx="6392">
                <c:v>53.271462765589071</c:v>
              </c:pt>
              <c:pt idx="6393">
                <c:v>53.279796849250779</c:v>
              </c:pt>
              <c:pt idx="6394">
                <c:v>53.288130932912473</c:v>
              </c:pt>
              <c:pt idx="6395">
                <c:v>53.296465016574174</c:v>
              </c:pt>
              <c:pt idx="6396">
                <c:v>53.304799100235876</c:v>
              </c:pt>
              <c:pt idx="6397">
                <c:v>53.31313318389757</c:v>
              </c:pt>
              <c:pt idx="6398">
                <c:v>53.321467267559271</c:v>
              </c:pt>
              <c:pt idx="6399">
                <c:v>53.329801351220979</c:v>
              </c:pt>
              <c:pt idx="6400">
                <c:v>53.33813543488268</c:v>
              </c:pt>
              <c:pt idx="6401">
                <c:v>53.346469518544374</c:v>
              </c:pt>
              <c:pt idx="6402">
                <c:v>53.354803602206076</c:v>
              </c:pt>
              <c:pt idx="6403">
                <c:v>53.363137685867777</c:v>
              </c:pt>
              <c:pt idx="6404">
                <c:v>53.371471769529471</c:v>
              </c:pt>
              <c:pt idx="6405">
                <c:v>53.379805853191179</c:v>
              </c:pt>
              <c:pt idx="6406">
                <c:v>53.38813993685288</c:v>
              </c:pt>
              <c:pt idx="6407">
                <c:v>53.396474020514582</c:v>
              </c:pt>
              <c:pt idx="6408">
                <c:v>53.404808104176276</c:v>
              </c:pt>
              <c:pt idx="6409">
                <c:v>53.413142187837977</c:v>
              </c:pt>
              <c:pt idx="6410">
                <c:v>53.421476271499685</c:v>
              </c:pt>
              <c:pt idx="6411">
                <c:v>53.429810355161379</c:v>
              </c:pt>
              <c:pt idx="6412">
                <c:v>53.43814443882308</c:v>
              </c:pt>
              <c:pt idx="6413">
                <c:v>53.446478522484782</c:v>
              </c:pt>
              <c:pt idx="6414">
                <c:v>53.454812606146483</c:v>
              </c:pt>
              <c:pt idx="6415">
                <c:v>53.463146689808177</c:v>
              </c:pt>
              <c:pt idx="6416">
                <c:v>53.471480773469885</c:v>
              </c:pt>
              <c:pt idx="6417">
                <c:v>53.479814857131586</c:v>
              </c:pt>
              <c:pt idx="6418">
                <c:v>53.48814894079328</c:v>
              </c:pt>
              <c:pt idx="6419">
                <c:v>53.496483024454982</c:v>
              </c:pt>
              <c:pt idx="6420">
                <c:v>53.504817108116683</c:v>
              </c:pt>
              <c:pt idx="6421">
                <c:v>53.513151191778384</c:v>
              </c:pt>
              <c:pt idx="6422">
                <c:v>53.521485275440085</c:v>
              </c:pt>
              <c:pt idx="6423">
                <c:v>53.529819359101786</c:v>
              </c:pt>
              <c:pt idx="6424">
                <c:v>53.538153442763488</c:v>
              </c:pt>
              <c:pt idx="6425">
                <c:v>53.546487526425182</c:v>
              </c:pt>
              <c:pt idx="6426">
                <c:v>53.554821610086883</c:v>
              </c:pt>
              <c:pt idx="6427">
                <c:v>53.563155693748591</c:v>
              </c:pt>
              <c:pt idx="6428">
                <c:v>53.571489777410285</c:v>
              </c:pt>
              <c:pt idx="6429">
                <c:v>53.579823861071986</c:v>
              </c:pt>
              <c:pt idx="6430">
                <c:v>53.588157944733688</c:v>
              </c:pt>
              <c:pt idx="6431">
                <c:v>53.596492028395389</c:v>
              </c:pt>
              <c:pt idx="6432">
                <c:v>53.60482611205709</c:v>
              </c:pt>
              <c:pt idx="6433">
                <c:v>53.613160195718791</c:v>
              </c:pt>
              <c:pt idx="6434">
                <c:v>53.621494279380492</c:v>
              </c:pt>
              <c:pt idx="6435">
                <c:v>53.629828363042186</c:v>
              </c:pt>
              <c:pt idx="6436">
                <c:v>53.638162446703888</c:v>
              </c:pt>
              <c:pt idx="6437">
                <c:v>53.646496530365589</c:v>
              </c:pt>
              <c:pt idx="6438">
                <c:v>53.654830614027297</c:v>
              </c:pt>
              <c:pt idx="6439">
                <c:v>53.663164697688991</c:v>
              </c:pt>
              <c:pt idx="6440">
                <c:v>53.671498781350692</c:v>
              </c:pt>
              <c:pt idx="6441">
                <c:v>53.679832865012393</c:v>
              </c:pt>
              <c:pt idx="6442">
                <c:v>53.688166948674088</c:v>
              </c:pt>
              <c:pt idx="6443">
                <c:v>53.696501032335796</c:v>
              </c:pt>
              <c:pt idx="6444">
                <c:v>53.704835115997497</c:v>
              </c:pt>
              <c:pt idx="6445">
                <c:v>53.713169199659198</c:v>
              </c:pt>
              <c:pt idx="6446">
                <c:v>53.721503283320892</c:v>
              </c:pt>
              <c:pt idx="6447">
                <c:v>53.729837366982593</c:v>
              </c:pt>
              <c:pt idx="6448">
                <c:v>53.738171450644295</c:v>
              </c:pt>
              <c:pt idx="6449">
                <c:v>53.746505534305996</c:v>
              </c:pt>
              <c:pt idx="6450">
                <c:v>53.754839617967697</c:v>
              </c:pt>
              <c:pt idx="6451">
                <c:v>53.763173701629398</c:v>
              </c:pt>
              <c:pt idx="6452">
                <c:v>53.771507785291099</c:v>
              </c:pt>
              <c:pt idx="6453">
                <c:v>53.779841868952794</c:v>
              </c:pt>
              <c:pt idx="6454">
                <c:v>53.788175952614502</c:v>
              </c:pt>
              <c:pt idx="6455">
                <c:v>53.796510036276203</c:v>
              </c:pt>
              <c:pt idx="6456">
                <c:v>53.804844119937897</c:v>
              </c:pt>
              <c:pt idx="6457">
                <c:v>53.813178203599598</c:v>
              </c:pt>
              <c:pt idx="6458">
                <c:v>53.821512287261299</c:v>
              </c:pt>
              <c:pt idx="6459">
                <c:v>53.829846370923001</c:v>
              </c:pt>
              <c:pt idx="6460">
                <c:v>53.838180454584702</c:v>
              </c:pt>
              <c:pt idx="6461">
                <c:v>53.846514538246403</c:v>
              </c:pt>
              <c:pt idx="6462">
                <c:v>53.854848621908104</c:v>
              </c:pt>
              <c:pt idx="6463">
                <c:v>53.863182705569798</c:v>
              </c:pt>
              <c:pt idx="6464">
                <c:v>53.871516789231499</c:v>
              </c:pt>
              <c:pt idx="6465">
                <c:v>53.879850872893208</c:v>
              </c:pt>
              <c:pt idx="6466">
                <c:v>53.888184956554909</c:v>
              </c:pt>
              <c:pt idx="6467">
                <c:v>53.896519040216603</c:v>
              </c:pt>
              <c:pt idx="6468">
                <c:v>53.904853123878304</c:v>
              </c:pt>
              <c:pt idx="6469">
                <c:v>53.913187207540005</c:v>
              </c:pt>
              <c:pt idx="6470">
                <c:v>53.921521291201699</c:v>
              </c:pt>
              <c:pt idx="6471">
                <c:v>53.929855374863408</c:v>
              </c:pt>
              <c:pt idx="6472">
                <c:v>53.938189458525109</c:v>
              </c:pt>
              <c:pt idx="6473">
                <c:v>53.946523542186803</c:v>
              </c:pt>
              <c:pt idx="6474">
                <c:v>53.954857625848504</c:v>
              </c:pt>
              <c:pt idx="6475">
                <c:v>53.963191709510205</c:v>
              </c:pt>
              <c:pt idx="6476">
                <c:v>53.971525793171914</c:v>
              </c:pt>
              <c:pt idx="6477">
                <c:v>53.979859876833608</c:v>
              </c:pt>
              <c:pt idx="6478">
                <c:v>53.988193960495309</c:v>
              </c:pt>
              <c:pt idx="6479">
                <c:v>53.99652804415701</c:v>
              </c:pt>
              <c:pt idx="6480">
                <c:v>54.004862127818704</c:v>
              </c:pt>
              <c:pt idx="6481">
                <c:v>54.013196211480405</c:v>
              </c:pt>
              <c:pt idx="6482">
                <c:v>54.021530295142114</c:v>
              </c:pt>
              <c:pt idx="6483">
                <c:v>54.029864378803815</c:v>
              </c:pt>
              <c:pt idx="6484">
                <c:v>54.038198462465509</c:v>
              </c:pt>
              <c:pt idx="6485">
                <c:v>54.04653254612721</c:v>
              </c:pt>
              <c:pt idx="6486">
                <c:v>54.054866629788911</c:v>
              </c:pt>
              <c:pt idx="6487">
                <c:v>54.063200713450605</c:v>
              </c:pt>
              <c:pt idx="6488">
                <c:v>54.071534797112314</c:v>
              </c:pt>
              <c:pt idx="6489">
                <c:v>54.079868880774015</c:v>
              </c:pt>
              <c:pt idx="6490">
                <c:v>54.088202964435716</c:v>
              </c:pt>
              <c:pt idx="6491">
                <c:v>54.09653704809741</c:v>
              </c:pt>
              <c:pt idx="6492">
                <c:v>54.104871131759111</c:v>
              </c:pt>
              <c:pt idx="6493">
                <c:v>54.11320521542082</c:v>
              </c:pt>
              <c:pt idx="6494">
                <c:v>54.121539299082514</c:v>
              </c:pt>
              <c:pt idx="6495">
                <c:v>54.129873382744215</c:v>
              </c:pt>
              <c:pt idx="6496">
                <c:v>54.138207466405916</c:v>
              </c:pt>
              <c:pt idx="6497">
                <c:v>54.146541550067617</c:v>
              </c:pt>
              <c:pt idx="6498">
                <c:v>54.154875633729311</c:v>
              </c:pt>
              <c:pt idx="6499">
                <c:v>54.16320971739102</c:v>
              </c:pt>
              <c:pt idx="6500">
                <c:v>54.171543801052721</c:v>
              </c:pt>
              <c:pt idx="6501">
                <c:v>54.179877884714415</c:v>
              </c:pt>
              <c:pt idx="6502">
                <c:v>54.188211968376116</c:v>
              </c:pt>
              <c:pt idx="6503">
                <c:v>54.196546052037817</c:v>
              </c:pt>
              <c:pt idx="6504">
                <c:v>54.204880135699526</c:v>
              </c:pt>
              <c:pt idx="6505">
                <c:v>54.21321421936122</c:v>
              </c:pt>
              <c:pt idx="6506">
                <c:v>54.221548303022921</c:v>
              </c:pt>
              <c:pt idx="6507">
                <c:v>54.229882386684622</c:v>
              </c:pt>
              <c:pt idx="6508">
                <c:v>54.238216470346316</c:v>
              </c:pt>
              <c:pt idx="6509">
                <c:v>54.246550554008017</c:v>
              </c:pt>
              <c:pt idx="6510">
                <c:v>54.254884637669726</c:v>
              </c:pt>
              <c:pt idx="6511">
                <c:v>54.263218721331427</c:v>
              </c:pt>
              <c:pt idx="6512">
                <c:v>54.271552804993121</c:v>
              </c:pt>
              <c:pt idx="6513">
                <c:v>54.279886888654822</c:v>
              </c:pt>
              <c:pt idx="6514">
                <c:v>54.288220972316523</c:v>
              </c:pt>
              <c:pt idx="6515">
                <c:v>54.296555055978224</c:v>
              </c:pt>
              <c:pt idx="6516">
                <c:v>54.304889139639926</c:v>
              </c:pt>
              <c:pt idx="6517">
                <c:v>54.313223223301627</c:v>
              </c:pt>
              <c:pt idx="6518">
                <c:v>54.321557306963321</c:v>
              </c:pt>
              <c:pt idx="6519">
                <c:v>54.329891390625022</c:v>
              </c:pt>
              <c:pt idx="6520">
                <c:v>54.338225474286723</c:v>
              </c:pt>
              <c:pt idx="6521">
                <c:v>54.346559557948432</c:v>
              </c:pt>
              <c:pt idx="6522">
                <c:v>54.354893641610126</c:v>
              </c:pt>
              <c:pt idx="6523">
                <c:v>54.363227725271827</c:v>
              </c:pt>
              <c:pt idx="6524">
                <c:v>54.371561808933528</c:v>
              </c:pt>
              <c:pt idx="6525">
                <c:v>54.379895892595222</c:v>
              </c:pt>
              <c:pt idx="6526">
                <c:v>54.38822997625693</c:v>
              </c:pt>
              <c:pt idx="6527">
                <c:v>54.396564059918632</c:v>
              </c:pt>
              <c:pt idx="6528">
                <c:v>54.404898143580333</c:v>
              </c:pt>
              <c:pt idx="6529">
                <c:v>54.413232227242027</c:v>
              </c:pt>
              <c:pt idx="6530">
                <c:v>54.421566310903728</c:v>
              </c:pt>
              <c:pt idx="6531">
                <c:v>54.429900394565429</c:v>
              </c:pt>
              <c:pt idx="6532">
                <c:v>54.43823447822713</c:v>
              </c:pt>
              <c:pt idx="6533">
                <c:v>54.446568561888832</c:v>
              </c:pt>
              <c:pt idx="6534">
                <c:v>54.454902645550533</c:v>
              </c:pt>
              <c:pt idx="6535">
                <c:v>54.463236729212234</c:v>
              </c:pt>
              <c:pt idx="6536">
                <c:v>54.471570812873928</c:v>
              </c:pt>
              <c:pt idx="6537">
                <c:v>54.479904896535636</c:v>
              </c:pt>
              <c:pt idx="6538">
                <c:v>54.488238980197337</c:v>
              </c:pt>
              <c:pt idx="6539">
                <c:v>54.496573063859032</c:v>
              </c:pt>
              <c:pt idx="6540">
                <c:v>54.504907147520733</c:v>
              </c:pt>
              <c:pt idx="6541">
                <c:v>54.513241231182434</c:v>
              </c:pt>
              <c:pt idx="6542">
                <c:v>54.521575314844135</c:v>
              </c:pt>
              <c:pt idx="6543">
                <c:v>54.529909398505836</c:v>
              </c:pt>
              <c:pt idx="6544">
                <c:v>54.538243482167537</c:v>
              </c:pt>
              <c:pt idx="6545">
                <c:v>54.546577565829239</c:v>
              </c:pt>
              <c:pt idx="6546">
                <c:v>54.554911649490933</c:v>
              </c:pt>
              <c:pt idx="6547">
                <c:v>54.563245733152634</c:v>
              </c:pt>
              <c:pt idx="6548">
                <c:v>54.571579816814342</c:v>
              </c:pt>
              <c:pt idx="6549">
                <c:v>54.579913900476043</c:v>
              </c:pt>
              <c:pt idx="6550">
                <c:v>54.588247984137737</c:v>
              </c:pt>
              <c:pt idx="6551">
                <c:v>54.596582067799439</c:v>
              </c:pt>
              <c:pt idx="6552">
                <c:v>54.60491615146114</c:v>
              </c:pt>
              <c:pt idx="6553">
                <c:v>54.613250235122834</c:v>
              </c:pt>
              <c:pt idx="6554">
                <c:v>54.621584318784542</c:v>
              </c:pt>
              <c:pt idx="6555">
                <c:v>54.629918402446243</c:v>
              </c:pt>
              <c:pt idx="6556">
                <c:v>54.638252486107945</c:v>
              </c:pt>
              <c:pt idx="6557">
                <c:v>54.646586569769639</c:v>
              </c:pt>
              <c:pt idx="6558">
                <c:v>54.65492065343134</c:v>
              </c:pt>
              <c:pt idx="6559">
                <c:v>54.663254737093048</c:v>
              </c:pt>
              <c:pt idx="6560">
                <c:v>54.671588820754742</c:v>
              </c:pt>
              <c:pt idx="6561">
                <c:v>54.679922904416443</c:v>
              </c:pt>
              <c:pt idx="6562">
                <c:v>54.688256988078145</c:v>
              </c:pt>
              <c:pt idx="6563">
                <c:v>54.696591071739839</c:v>
              </c:pt>
              <c:pt idx="6564">
                <c:v>54.70492515540154</c:v>
              </c:pt>
              <c:pt idx="6565">
                <c:v>54.713259239063248</c:v>
              </c:pt>
              <c:pt idx="6566">
                <c:v>54.721593322724949</c:v>
              </c:pt>
              <c:pt idx="6567">
                <c:v>54.729927406386643</c:v>
              </c:pt>
              <c:pt idx="6568">
                <c:v>54.738261490048345</c:v>
              </c:pt>
              <c:pt idx="6569">
                <c:v>54.746595573710046</c:v>
              </c:pt>
              <c:pt idx="6570">
                <c:v>54.75492965737174</c:v>
              </c:pt>
              <c:pt idx="6571">
                <c:v>54.763263741033448</c:v>
              </c:pt>
              <c:pt idx="6572">
                <c:v>54.771597824695149</c:v>
              </c:pt>
              <c:pt idx="6573">
                <c:v>54.779931908356851</c:v>
              </c:pt>
              <c:pt idx="6574">
                <c:v>54.788265992018545</c:v>
              </c:pt>
              <c:pt idx="6575">
                <c:v>54.796600075680246</c:v>
              </c:pt>
              <c:pt idx="6576">
                <c:v>54.804934159341954</c:v>
              </c:pt>
              <c:pt idx="6577">
                <c:v>54.813268243003648</c:v>
              </c:pt>
              <c:pt idx="6578">
                <c:v>54.821602326665349</c:v>
              </c:pt>
              <c:pt idx="6579">
                <c:v>54.829936410327051</c:v>
              </c:pt>
              <c:pt idx="6580">
                <c:v>54.838270493988752</c:v>
              </c:pt>
              <c:pt idx="6581">
                <c:v>54.846604577650446</c:v>
              </c:pt>
              <c:pt idx="6582">
                <c:v>54.854938661312154</c:v>
              </c:pt>
              <c:pt idx="6583">
                <c:v>54.863272744973855</c:v>
              </c:pt>
              <c:pt idx="6584">
                <c:v>54.871606828635549</c:v>
              </c:pt>
              <c:pt idx="6585">
                <c:v>54.879940912297251</c:v>
              </c:pt>
              <c:pt idx="6586">
                <c:v>54.888274995958952</c:v>
              </c:pt>
              <c:pt idx="6587">
                <c:v>54.89660907962066</c:v>
              </c:pt>
              <c:pt idx="6588">
                <c:v>54.904943163282354</c:v>
              </c:pt>
              <c:pt idx="6589">
                <c:v>54.913277246944055</c:v>
              </c:pt>
              <c:pt idx="6590">
                <c:v>54.921611330605757</c:v>
              </c:pt>
              <c:pt idx="6591">
                <c:v>54.929945414267451</c:v>
              </c:pt>
              <c:pt idx="6592">
                <c:v>54.938279497929152</c:v>
              </c:pt>
              <c:pt idx="6593">
                <c:v>54.94661358159086</c:v>
              </c:pt>
              <c:pt idx="6594">
                <c:v>54.954947665252561</c:v>
              </c:pt>
              <c:pt idx="6595">
                <c:v>54.963281748914255</c:v>
              </c:pt>
              <c:pt idx="6596">
                <c:v>54.971615832575957</c:v>
              </c:pt>
              <c:pt idx="6597">
                <c:v>54.979949916237658</c:v>
              </c:pt>
              <c:pt idx="6598">
                <c:v>54.988283999899359</c:v>
              </c:pt>
              <c:pt idx="6599">
                <c:v>54.99661808356106</c:v>
              </c:pt>
              <c:pt idx="6600">
                <c:v>55.004952167222761</c:v>
              </c:pt>
              <c:pt idx="6601">
                <c:v>55.013286250884462</c:v>
              </c:pt>
              <c:pt idx="6602">
                <c:v>55.021620334546157</c:v>
              </c:pt>
              <c:pt idx="6603">
                <c:v>55.029954418207858</c:v>
              </c:pt>
              <c:pt idx="6604">
                <c:v>55.038288501869566</c:v>
              </c:pt>
              <c:pt idx="6605">
                <c:v>55.04662258553126</c:v>
              </c:pt>
              <c:pt idx="6606">
                <c:v>55.054956669192961</c:v>
              </c:pt>
              <c:pt idx="6607">
                <c:v>55.063290752854662</c:v>
              </c:pt>
              <c:pt idx="6608">
                <c:v>55.071624836516357</c:v>
              </c:pt>
              <c:pt idx="6609">
                <c:v>55.079958920178065</c:v>
              </c:pt>
              <c:pt idx="6610">
                <c:v>55.088293003839766</c:v>
              </c:pt>
              <c:pt idx="6611">
                <c:v>55.096627087501467</c:v>
              </c:pt>
              <c:pt idx="6612">
                <c:v>55.104961171163161</c:v>
              </c:pt>
              <c:pt idx="6613">
                <c:v>55.113295254824862</c:v>
              </c:pt>
              <c:pt idx="6614">
                <c:v>55.121629338486564</c:v>
              </c:pt>
              <c:pt idx="6615">
                <c:v>55.129963422148265</c:v>
              </c:pt>
              <c:pt idx="6616">
                <c:v>55.138297505809966</c:v>
              </c:pt>
              <c:pt idx="6617">
                <c:v>55.146631589471667</c:v>
              </c:pt>
              <c:pt idx="6618">
                <c:v>55.154965673133368</c:v>
              </c:pt>
              <c:pt idx="6619">
                <c:v>55.163299756795062</c:v>
              </c:pt>
              <c:pt idx="6620">
                <c:v>55.171633840456771</c:v>
              </c:pt>
              <c:pt idx="6621">
                <c:v>55.179967924118472</c:v>
              </c:pt>
              <c:pt idx="6622">
                <c:v>55.188302007780166</c:v>
              </c:pt>
              <c:pt idx="6623">
                <c:v>55.196636091441867</c:v>
              </c:pt>
              <c:pt idx="6624">
                <c:v>55.204970175103568</c:v>
              </c:pt>
              <c:pt idx="6625">
                <c:v>55.21330425876527</c:v>
              </c:pt>
              <c:pt idx="6626">
                <c:v>55.221638342426971</c:v>
              </c:pt>
              <c:pt idx="6627">
                <c:v>55.229972426088672</c:v>
              </c:pt>
              <c:pt idx="6628">
                <c:v>55.238306509750373</c:v>
              </c:pt>
              <c:pt idx="6629">
                <c:v>55.246640593412067</c:v>
              </c:pt>
              <c:pt idx="6630">
                <c:v>55.254974677073768</c:v>
              </c:pt>
              <c:pt idx="6631">
                <c:v>55.263308760735477</c:v>
              </c:pt>
              <c:pt idx="6632">
                <c:v>55.271642844397178</c:v>
              </c:pt>
              <c:pt idx="6633">
                <c:v>55.279976928058872</c:v>
              </c:pt>
              <c:pt idx="6634">
                <c:v>55.288311011720573</c:v>
              </c:pt>
              <c:pt idx="6635">
                <c:v>55.296645095382274</c:v>
              </c:pt>
              <c:pt idx="6636">
                <c:v>55.304979179043968</c:v>
              </c:pt>
              <c:pt idx="6637">
                <c:v>55.313313262705677</c:v>
              </c:pt>
              <c:pt idx="6638">
                <c:v>55.321647346367378</c:v>
              </c:pt>
              <c:pt idx="6639">
                <c:v>55.329981430029079</c:v>
              </c:pt>
              <c:pt idx="6640">
                <c:v>55.338315513690773</c:v>
              </c:pt>
              <c:pt idx="6641">
                <c:v>55.346649597352474</c:v>
              </c:pt>
              <c:pt idx="6642">
                <c:v>55.354983681014183</c:v>
              </c:pt>
              <c:pt idx="6643">
                <c:v>55.363317764675877</c:v>
              </c:pt>
              <c:pt idx="6644">
                <c:v>55.371651848337578</c:v>
              </c:pt>
              <c:pt idx="6645">
                <c:v>55.379985931999279</c:v>
              </c:pt>
              <c:pt idx="6646">
                <c:v>55.38832001566098</c:v>
              </c:pt>
              <c:pt idx="6647">
                <c:v>55.396654099322674</c:v>
              </c:pt>
              <c:pt idx="6648">
                <c:v>55.404988182984383</c:v>
              </c:pt>
              <c:pt idx="6649">
                <c:v>55.413322266646084</c:v>
              </c:pt>
              <c:pt idx="6650">
                <c:v>55.421656350307778</c:v>
              </c:pt>
              <c:pt idx="6651">
                <c:v>55.429990433969479</c:v>
              </c:pt>
              <c:pt idx="6652">
                <c:v>55.43832451763118</c:v>
              </c:pt>
              <c:pt idx="6653">
                <c:v>55.446658601292874</c:v>
              </c:pt>
              <c:pt idx="6654">
                <c:v>55.454992684954583</c:v>
              </c:pt>
              <c:pt idx="6655">
                <c:v>55.463326768616284</c:v>
              </c:pt>
              <c:pt idx="6656">
                <c:v>55.471660852277985</c:v>
              </c:pt>
              <c:pt idx="6657">
                <c:v>55.479994935939679</c:v>
              </c:pt>
              <c:pt idx="6658">
                <c:v>55.48832901960138</c:v>
              </c:pt>
              <c:pt idx="6659">
                <c:v>55.496663103263089</c:v>
              </c:pt>
              <c:pt idx="6660">
                <c:v>55.504997186924783</c:v>
              </c:pt>
              <c:pt idx="6661">
                <c:v>55.513331270586484</c:v>
              </c:pt>
              <c:pt idx="6662">
                <c:v>55.521665354248185</c:v>
              </c:pt>
              <c:pt idx="6663">
                <c:v>55.529999437909886</c:v>
              </c:pt>
              <c:pt idx="6664">
                <c:v>55.53833352157158</c:v>
              </c:pt>
              <c:pt idx="6665">
                <c:v>55.546667605233289</c:v>
              </c:pt>
              <c:pt idx="6666">
                <c:v>55.55500168889499</c:v>
              </c:pt>
              <c:pt idx="6667">
                <c:v>55.563335772556684</c:v>
              </c:pt>
              <c:pt idx="6668">
                <c:v>55.571669856218385</c:v>
              </c:pt>
              <c:pt idx="6669">
                <c:v>55.580003939880086</c:v>
              </c:pt>
              <c:pt idx="6670">
                <c:v>55.588338023541795</c:v>
              </c:pt>
              <c:pt idx="6671">
                <c:v>55.596672107203489</c:v>
              </c:pt>
              <c:pt idx="6672">
                <c:v>55.60500619086519</c:v>
              </c:pt>
              <c:pt idx="6673">
                <c:v>55.613340274526891</c:v>
              </c:pt>
              <c:pt idx="6674">
                <c:v>55.621674358188585</c:v>
              </c:pt>
              <c:pt idx="6675">
                <c:v>55.630008441850286</c:v>
              </c:pt>
              <c:pt idx="6676">
                <c:v>55.638342525511995</c:v>
              </c:pt>
              <c:pt idx="6677">
                <c:v>55.646676609173696</c:v>
              </c:pt>
              <c:pt idx="6678">
                <c:v>55.65501069283539</c:v>
              </c:pt>
              <c:pt idx="6679">
                <c:v>55.663344776497091</c:v>
              </c:pt>
              <c:pt idx="6680">
                <c:v>55.671678860158792</c:v>
              </c:pt>
              <c:pt idx="6681">
                <c:v>55.680012943820493</c:v>
              </c:pt>
              <c:pt idx="6682">
                <c:v>55.688347027482195</c:v>
              </c:pt>
              <c:pt idx="6683">
                <c:v>55.696681111143896</c:v>
              </c:pt>
              <c:pt idx="6684">
                <c:v>55.705015194805597</c:v>
              </c:pt>
              <c:pt idx="6685">
                <c:v>55.713349278467291</c:v>
              </c:pt>
              <c:pt idx="6686">
                <c:v>55.721683362128992</c:v>
              </c:pt>
              <c:pt idx="6687">
                <c:v>55.7300174457907</c:v>
              </c:pt>
              <c:pt idx="6688">
                <c:v>55.738351529452395</c:v>
              </c:pt>
              <c:pt idx="6689">
                <c:v>55.746685613114096</c:v>
              </c:pt>
              <c:pt idx="6690">
                <c:v>55.755019696775797</c:v>
              </c:pt>
              <c:pt idx="6691">
                <c:v>55.763353780437498</c:v>
              </c:pt>
              <c:pt idx="6692">
                <c:v>55.771687864099199</c:v>
              </c:pt>
              <c:pt idx="6693">
                <c:v>55.780021947760901</c:v>
              </c:pt>
              <c:pt idx="6694">
                <c:v>55.788356031422602</c:v>
              </c:pt>
              <c:pt idx="6695">
                <c:v>55.796690115084296</c:v>
              </c:pt>
              <c:pt idx="6696">
                <c:v>55.805024198745997</c:v>
              </c:pt>
              <c:pt idx="6697">
                <c:v>55.813358282407698</c:v>
              </c:pt>
              <c:pt idx="6698">
                <c:v>55.821692366069399</c:v>
              </c:pt>
              <c:pt idx="6699">
                <c:v>55.830026449731101</c:v>
              </c:pt>
              <c:pt idx="6700">
                <c:v>55.838360533392802</c:v>
              </c:pt>
              <c:pt idx="6701">
                <c:v>55.846694617054503</c:v>
              </c:pt>
              <c:pt idx="6702">
                <c:v>55.855028700716197</c:v>
              </c:pt>
              <c:pt idx="6703">
                <c:v>55.863362784377905</c:v>
              </c:pt>
              <c:pt idx="6704">
                <c:v>55.871696868039606</c:v>
              </c:pt>
              <c:pt idx="6705">
                <c:v>55.880030951701301</c:v>
              </c:pt>
              <c:pt idx="6706">
                <c:v>55.888365035363002</c:v>
              </c:pt>
              <c:pt idx="6707">
                <c:v>55.896699119024703</c:v>
              </c:pt>
              <c:pt idx="6708">
                <c:v>55.905033202686404</c:v>
              </c:pt>
              <c:pt idx="6709">
                <c:v>55.913367286348105</c:v>
              </c:pt>
              <c:pt idx="6710">
                <c:v>55.921701370009806</c:v>
              </c:pt>
              <c:pt idx="6711">
                <c:v>55.930035453671508</c:v>
              </c:pt>
              <c:pt idx="6712">
                <c:v>55.938369537333202</c:v>
              </c:pt>
              <c:pt idx="6713">
                <c:v>55.946703620994903</c:v>
              </c:pt>
              <c:pt idx="6714">
                <c:v>55.955037704656611</c:v>
              </c:pt>
              <c:pt idx="6715">
                <c:v>55.963371788318312</c:v>
              </c:pt>
              <c:pt idx="6716">
                <c:v>55.971705871980006</c:v>
              </c:pt>
              <c:pt idx="6717">
                <c:v>55.980039955641708</c:v>
              </c:pt>
              <c:pt idx="6718">
                <c:v>55.988374039303409</c:v>
              </c:pt>
              <c:pt idx="6719">
                <c:v>55.996708122965103</c:v>
              </c:pt>
              <c:pt idx="6720">
                <c:v>56.005042206626811</c:v>
              </c:pt>
              <c:pt idx="6721">
                <c:v>56.013376290288512</c:v>
              </c:pt>
              <c:pt idx="6722">
                <c:v>56.021710373950214</c:v>
              </c:pt>
              <c:pt idx="6723">
                <c:v>56.030044457611908</c:v>
              </c:pt>
              <c:pt idx="6724">
                <c:v>56.038378541273609</c:v>
              </c:pt>
              <c:pt idx="6725">
                <c:v>56.046712624935317</c:v>
              </c:pt>
              <c:pt idx="6726">
                <c:v>56.055046708597011</c:v>
              </c:pt>
              <c:pt idx="6727">
                <c:v>56.063380792258712</c:v>
              </c:pt>
              <c:pt idx="6728">
                <c:v>56.071714875920414</c:v>
              </c:pt>
              <c:pt idx="6729">
                <c:v>56.080048959582115</c:v>
              </c:pt>
              <c:pt idx="6730">
                <c:v>56.088383043243809</c:v>
              </c:pt>
              <c:pt idx="6731">
                <c:v>56.096717126905517</c:v>
              </c:pt>
              <c:pt idx="6732">
                <c:v>56.105051210567218</c:v>
              </c:pt>
              <c:pt idx="6733">
                <c:v>56.113385294228912</c:v>
              </c:pt>
              <c:pt idx="6734">
                <c:v>56.121719377890614</c:v>
              </c:pt>
              <c:pt idx="6735">
                <c:v>56.130053461552315</c:v>
              </c:pt>
              <c:pt idx="6736">
                <c:v>56.138387545214023</c:v>
              </c:pt>
              <c:pt idx="6737">
                <c:v>56.146721628875717</c:v>
              </c:pt>
              <c:pt idx="6738">
                <c:v>56.155055712537418</c:v>
              </c:pt>
              <c:pt idx="6739">
                <c:v>56.16338979619912</c:v>
              </c:pt>
              <c:pt idx="6740">
                <c:v>56.171723879860814</c:v>
              </c:pt>
              <c:pt idx="6741">
                <c:v>56.180057963522515</c:v>
              </c:pt>
              <c:pt idx="6742">
                <c:v>56.188392047184223</c:v>
              </c:pt>
              <c:pt idx="6743">
                <c:v>56.196726130845917</c:v>
              </c:pt>
              <c:pt idx="6744">
                <c:v>56.205060214507618</c:v>
              </c:pt>
              <c:pt idx="6745">
                <c:v>56.21339429816932</c:v>
              </c:pt>
              <c:pt idx="6746">
                <c:v>56.221728381831021</c:v>
              </c:pt>
              <c:pt idx="6747">
                <c:v>56.230062465492715</c:v>
              </c:pt>
              <c:pt idx="6748">
                <c:v>56.238396549154423</c:v>
              </c:pt>
              <c:pt idx="6749">
                <c:v>56.246730632816124</c:v>
              </c:pt>
              <c:pt idx="6750">
                <c:v>56.255064716477818</c:v>
              </c:pt>
              <c:pt idx="6751">
                <c:v>56.26339880013952</c:v>
              </c:pt>
              <c:pt idx="6752">
                <c:v>56.271732883801221</c:v>
              </c:pt>
              <c:pt idx="6753">
                <c:v>56.280066967462929</c:v>
              </c:pt>
              <c:pt idx="6754">
                <c:v>56.288401051124623</c:v>
              </c:pt>
              <c:pt idx="6755">
                <c:v>56.296735134786324</c:v>
              </c:pt>
              <c:pt idx="6756">
                <c:v>56.305069218448025</c:v>
              </c:pt>
              <c:pt idx="6757">
                <c:v>56.31340330210972</c:v>
              </c:pt>
              <c:pt idx="6758">
                <c:v>56.321737385771421</c:v>
              </c:pt>
              <c:pt idx="6759">
                <c:v>56.330071469433129</c:v>
              </c:pt>
              <c:pt idx="6760">
                <c:v>56.33840555309483</c:v>
              </c:pt>
              <c:pt idx="6761">
                <c:v>56.346739636756524</c:v>
              </c:pt>
              <c:pt idx="6762">
                <c:v>56.355073720418225</c:v>
              </c:pt>
              <c:pt idx="6763">
                <c:v>56.363407804079927</c:v>
              </c:pt>
              <c:pt idx="6764">
                <c:v>56.371741887741628</c:v>
              </c:pt>
              <c:pt idx="6765">
                <c:v>56.380075971403329</c:v>
              </c:pt>
              <c:pt idx="6766">
                <c:v>56.38841005506503</c:v>
              </c:pt>
              <c:pt idx="6767">
                <c:v>56.396744138726731</c:v>
              </c:pt>
              <c:pt idx="6768">
                <c:v>56.405078222388426</c:v>
              </c:pt>
              <c:pt idx="6769">
                <c:v>56.413412306050127</c:v>
              </c:pt>
              <c:pt idx="6770">
                <c:v>56.421746389711835</c:v>
              </c:pt>
              <c:pt idx="6771">
                <c:v>56.430080473373529</c:v>
              </c:pt>
              <c:pt idx="6772">
                <c:v>56.43841455703523</c:v>
              </c:pt>
              <c:pt idx="6773">
                <c:v>56.446748640696931</c:v>
              </c:pt>
              <c:pt idx="6774">
                <c:v>56.455082724358633</c:v>
              </c:pt>
              <c:pt idx="6775">
                <c:v>56.463416808020334</c:v>
              </c:pt>
              <c:pt idx="6776">
                <c:v>56.471750891682035</c:v>
              </c:pt>
              <c:pt idx="6777">
                <c:v>56.480084975343736</c:v>
              </c:pt>
              <c:pt idx="6778">
                <c:v>56.48841905900543</c:v>
              </c:pt>
              <c:pt idx="6779">
                <c:v>56.496753142667131</c:v>
              </c:pt>
              <c:pt idx="6780">
                <c:v>56.505087226328833</c:v>
              </c:pt>
              <c:pt idx="6781">
                <c:v>56.513421309990541</c:v>
              </c:pt>
              <c:pt idx="6782">
                <c:v>56.521755393652235</c:v>
              </c:pt>
              <c:pt idx="6783">
                <c:v>56.530089477313936</c:v>
              </c:pt>
              <c:pt idx="6784">
                <c:v>56.538423560975637</c:v>
              </c:pt>
              <c:pt idx="6785">
                <c:v>56.546757644637331</c:v>
              </c:pt>
              <c:pt idx="6786">
                <c:v>56.55509172829904</c:v>
              </c:pt>
              <c:pt idx="6787">
                <c:v>56.563425811960741</c:v>
              </c:pt>
              <c:pt idx="6788">
                <c:v>56.571759895622442</c:v>
              </c:pt>
              <c:pt idx="6789">
                <c:v>56.580093979284136</c:v>
              </c:pt>
              <c:pt idx="6790">
                <c:v>56.588428062945837</c:v>
              </c:pt>
              <c:pt idx="6791">
                <c:v>56.596762146607539</c:v>
              </c:pt>
              <c:pt idx="6792">
                <c:v>56.60509623026924</c:v>
              </c:pt>
              <c:pt idx="6793">
                <c:v>56.613430313930941</c:v>
              </c:pt>
              <c:pt idx="6794">
                <c:v>56.621764397592642</c:v>
              </c:pt>
              <c:pt idx="6795">
                <c:v>56.630098481254336</c:v>
              </c:pt>
              <c:pt idx="6796">
                <c:v>56.638432564916037</c:v>
              </c:pt>
              <c:pt idx="6797">
                <c:v>56.646766648577746</c:v>
              </c:pt>
              <c:pt idx="6798">
                <c:v>56.655100732239447</c:v>
              </c:pt>
              <c:pt idx="6799">
                <c:v>56.663434815901141</c:v>
              </c:pt>
              <c:pt idx="6800">
                <c:v>56.671768899562842</c:v>
              </c:pt>
              <c:pt idx="6801">
                <c:v>56.680102983224543</c:v>
              </c:pt>
              <c:pt idx="6802">
                <c:v>56.688437066886237</c:v>
              </c:pt>
              <c:pt idx="6803">
                <c:v>56.696771150547946</c:v>
              </c:pt>
              <c:pt idx="6804">
                <c:v>56.705105234209647</c:v>
              </c:pt>
              <c:pt idx="6805">
                <c:v>56.713439317871348</c:v>
              </c:pt>
              <c:pt idx="6806">
                <c:v>56.721773401533042</c:v>
              </c:pt>
              <c:pt idx="6807">
                <c:v>56.730107485194743</c:v>
              </c:pt>
              <c:pt idx="6808">
                <c:v>56.738441568856452</c:v>
              </c:pt>
              <c:pt idx="6809">
                <c:v>56.746775652518146</c:v>
              </c:pt>
              <c:pt idx="6810">
                <c:v>56.755109736179847</c:v>
              </c:pt>
              <c:pt idx="6811">
                <c:v>56.763443819841548</c:v>
              </c:pt>
              <c:pt idx="6812">
                <c:v>56.771777903503249</c:v>
              </c:pt>
              <c:pt idx="6813">
                <c:v>56.780111987164943</c:v>
              </c:pt>
              <c:pt idx="6814">
                <c:v>56.788446070826652</c:v>
              </c:pt>
              <c:pt idx="6815">
                <c:v>56.796780154488353</c:v>
              </c:pt>
              <c:pt idx="6816">
                <c:v>56.805114238150047</c:v>
              </c:pt>
              <c:pt idx="6817">
                <c:v>56.813448321811748</c:v>
              </c:pt>
              <c:pt idx="6818">
                <c:v>56.821782405473449</c:v>
              </c:pt>
              <c:pt idx="6819">
                <c:v>56.830116489135158</c:v>
              </c:pt>
              <c:pt idx="6820">
                <c:v>56.838450572796852</c:v>
              </c:pt>
              <c:pt idx="6821">
                <c:v>56.846784656458553</c:v>
              </c:pt>
              <c:pt idx="6822">
                <c:v>56.855118740120254</c:v>
              </c:pt>
              <c:pt idx="6823">
                <c:v>56.863452823781948</c:v>
              </c:pt>
              <c:pt idx="6824">
                <c:v>56.871786907443649</c:v>
              </c:pt>
              <c:pt idx="6825">
                <c:v>56.880120991105358</c:v>
              </c:pt>
              <c:pt idx="6826">
                <c:v>56.888455074767059</c:v>
              </c:pt>
              <c:pt idx="6827">
                <c:v>56.896789158428753</c:v>
              </c:pt>
              <c:pt idx="6828">
                <c:v>56.905123242090454</c:v>
              </c:pt>
              <c:pt idx="6829">
                <c:v>56.913457325752155</c:v>
              </c:pt>
              <c:pt idx="6830">
                <c:v>56.921791409413849</c:v>
              </c:pt>
              <c:pt idx="6831">
                <c:v>56.930125493075558</c:v>
              </c:pt>
              <c:pt idx="6832">
                <c:v>56.938459576737259</c:v>
              </c:pt>
              <c:pt idx="6833">
                <c:v>56.94679366039896</c:v>
              </c:pt>
              <c:pt idx="6834">
                <c:v>56.955127744060654</c:v>
              </c:pt>
              <c:pt idx="6835">
                <c:v>56.963461827722355</c:v>
              </c:pt>
              <c:pt idx="6836">
                <c:v>56.971795911384064</c:v>
              </c:pt>
              <c:pt idx="6837">
                <c:v>56.980129995045758</c:v>
              </c:pt>
              <c:pt idx="6838">
                <c:v>56.988464078707459</c:v>
              </c:pt>
              <c:pt idx="6839">
                <c:v>56.99679816236916</c:v>
              </c:pt>
              <c:pt idx="6840">
                <c:v>57.005132246030854</c:v>
              </c:pt>
              <c:pt idx="6841">
                <c:v>57.013466329692555</c:v>
              </c:pt>
              <c:pt idx="6842">
                <c:v>57.021800413354264</c:v>
              </c:pt>
              <c:pt idx="6843">
                <c:v>57.030134497015965</c:v>
              </c:pt>
              <c:pt idx="6844">
                <c:v>57.038468580677659</c:v>
              </c:pt>
              <c:pt idx="6845">
                <c:v>57.04680266433936</c:v>
              </c:pt>
              <c:pt idx="6846">
                <c:v>57.055136748001061</c:v>
              </c:pt>
              <c:pt idx="6847">
                <c:v>57.063470831662762</c:v>
              </c:pt>
              <c:pt idx="6848">
                <c:v>57.071804915324464</c:v>
              </c:pt>
              <c:pt idx="6849">
                <c:v>57.080138998986165</c:v>
              </c:pt>
              <c:pt idx="6850">
                <c:v>57.088473082647866</c:v>
              </c:pt>
              <c:pt idx="6851">
                <c:v>57.09680716630956</c:v>
              </c:pt>
              <c:pt idx="6852">
                <c:v>57.105141249971261</c:v>
              </c:pt>
              <c:pt idx="6853">
                <c:v>57.113475333632969</c:v>
              </c:pt>
              <c:pt idx="6854">
                <c:v>57.121809417294664</c:v>
              </c:pt>
              <c:pt idx="6855">
                <c:v>57.130143500956365</c:v>
              </c:pt>
              <c:pt idx="6856">
                <c:v>57.138477584618066</c:v>
              </c:pt>
              <c:pt idx="6857">
                <c:v>57.146811668279767</c:v>
              </c:pt>
              <c:pt idx="6858">
                <c:v>57.155145751941468</c:v>
              </c:pt>
              <c:pt idx="6859">
                <c:v>57.163479835603169</c:v>
              </c:pt>
              <c:pt idx="6860">
                <c:v>57.171813919264871</c:v>
              </c:pt>
              <c:pt idx="6861">
                <c:v>57.180148002926565</c:v>
              </c:pt>
              <c:pt idx="6862">
                <c:v>57.188482086588266</c:v>
              </c:pt>
              <c:pt idx="6863">
                <c:v>57.196816170249967</c:v>
              </c:pt>
              <c:pt idx="6864">
                <c:v>57.205150253911675</c:v>
              </c:pt>
              <c:pt idx="6865">
                <c:v>57.213484337573369</c:v>
              </c:pt>
              <c:pt idx="6866">
                <c:v>57.221818421235071</c:v>
              </c:pt>
              <c:pt idx="6867">
                <c:v>57.230152504896772</c:v>
              </c:pt>
              <c:pt idx="6868">
                <c:v>57.238486588558466</c:v>
              </c:pt>
              <c:pt idx="6869">
                <c:v>57.246820672220174</c:v>
              </c:pt>
              <c:pt idx="6870">
                <c:v>57.255154755881875</c:v>
              </c:pt>
              <c:pt idx="6871">
                <c:v>57.263488839543577</c:v>
              </c:pt>
              <c:pt idx="6872">
                <c:v>57.271822923205271</c:v>
              </c:pt>
              <c:pt idx="6873">
                <c:v>57.280157006866972</c:v>
              </c:pt>
              <c:pt idx="6874">
                <c:v>57.288491090528673</c:v>
              </c:pt>
              <c:pt idx="6875">
                <c:v>57.296825174190374</c:v>
              </c:pt>
              <c:pt idx="6876">
                <c:v>57.305159257852075</c:v>
              </c:pt>
              <c:pt idx="6877">
                <c:v>57.313493341513777</c:v>
              </c:pt>
              <c:pt idx="6878">
                <c:v>57.321827425175478</c:v>
              </c:pt>
              <c:pt idx="6879">
                <c:v>57.330161508837172</c:v>
              </c:pt>
              <c:pt idx="6880">
                <c:v>57.33849559249888</c:v>
              </c:pt>
              <c:pt idx="6881">
                <c:v>57.346829676160581</c:v>
              </c:pt>
              <c:pt idx="6882">
                <c:v>57.355163759822275</c:v>
              </c:pt>
              <c:pt idx="6883">
                <c:v>57.363497843483977</c:v>
              </c:pt>
              <c:pt idx="6884">
                <c:v>57.371831927145678</c:v>
              </c:pt>
              <c:pt idx="6885">
                <c:v>57.380166010807372</c:v>
              </c:pt>
              <c:pt idx="6886">
                <c:v>57.38850009446908</c:v>
              </c:pt>
              <c:pt idx="6887">
                <c:v>57.396834178130781</c:v>
              </c:pt>
              <c:pt idx="6888">
                <c:v>57.405168261792483</c:v>
              </c:pt>
              <c:pt idx="6889">
                <c:v>57.413502345454177</c:v>
              </c:pt>
              <c:pt idx="6890">
                <c:v>57.421836429115878</c:v>
              </c:pt>
              <c:pt idx="6891">
                <c:v>57.430170512777586</c:v>
              </c:pt>
              <c:pt idx="6892">
                <c:v>57.43850459643928</c:v>
              </c:pt>
              <c:pt idx="6893">
                <c:v>57.446838680100981</c:v>
              </c:pt>
              <c:pt idx="6894">
                <c:v>57.455172763762683</c:v>
              </c:pt>
              <c:pt idx="6895">
                <c:v>57.463506847424384</c:v>
              </c:pt>
              <c:pt idx="6896">
                <c:v>57.471840931086078</c:v>
              </c:pt>
              <c:pt idx="6897">
                <c:v>57.480175014747786</c:v>
              </c:pt>
              <c:pt idx="6898">
                <c:v>57.488509098409487</c:v>
              </c:pt>
              <c:pt idx="6899">
                <c:v>57.496843182071181</c:v>
              </c:pt>
              <c:pt idx="6900">
                <c:v>57.505177265732883</c:v>
              </c:pt>
              <c:pt idx="6901">
                <c:v>57.513511349394584</c:v>
              </c:pt>
              <c:pt idx="6902">
                <c:v>57.521845433056292</c:v>
              </c:pt>
              <c:pt idx="6903">
                <c:v>57.530179516717986</c:v>
              </c:pt>
              <c:pt idx="6904">
                <c:v>57.538513600379687</c:v>
              </c:pt>
              <c:pt idx="6905">
                <c:v>57.546847684041389</c:v>
              </c:pt>
              <c:pt idx="6906">
                <c:v>57.555181767703083</c:v>
              </c:pt>
              <c:pt idx="6907">
                <c:v>57.563515851364784</c:v>
              </c:pt>
              <c:pt idx="6908">
                <c:v>57.571849935026492</c:v>
              </c:pt>
              <c:pt idx="6909">
                <c:v>57.580184018688193</c:v>
              </c:pt>
              <c:pt idx="6910">
                <c:v>57.588518102349887</c:v>
              </c:pt>
              <c:pt idx="6911">
                <c:v>57.596852186011589</c:v>
              </c:pt>
              <c:pt idx="6912">
                <c:v>57.60518626967329</c:v>
              </c:pt>
              <c:pt idx="6913">
                <c:v>57.613520353334984</c:v>
              </c:pt>
              <c:pt idx="6914">
                <c:v>57.621854436996692</c:v>
              </c:pt>
              <c:pt idx="6915">
                <c:v>57.630188520658393</c:v>
              </c:pt>
              <c:pt idx="6916">
                <c:v>57.638522604320094</c:v>
              </c:pt>
              <c:pt idx="6917">
                <c:v>57.646856687981789</c:v>
              </c:pt>
              <c:pt idx="6918">
                <c:v>57.65519077164349</c:v>
              </c:pt>
              <c:pt idx="6919">
                <c:v>57.663524855305198</c:v>
              </c:pt>
              <c:pt idx="6920">
                <c:v>57.671858938966892</c:v>
              </c:pt>
              <c:pt idx="6921">
                <c:v>57.680193022628593</c:v>
              </c:pt>
              <c:pt idx="6922">
                <c:v>57.688527106290294</c:v>
              </c:pt>
              <c:pt idx="6923">
                <c:v>57.696861189951996</c:v>
              </c:pt>
              <c:pt idx="6924">
                <c:v>57.70519527361369</c:v>
              </c:pt>
              <c:pt idx="6925">
                <c:v>57.713529357275398</c:v>
              </c:pt>
              <c:pt idx="6926">
                <c:v>57.721863440937099</c:v>
              </c:pt>
              <c:pt idx="6927">
                <c:v>57.730197524598793</c:v>
              </c:pt>
              <c:pt idx="6928">
                <c:v>57.738531608260494</c:v>
              </c:pt>
              <c:pt idx="6929">
                <c:v>57.746865691922196</c:v>
              </c:pt>
              <c:pt idx="6930">
                <c:v>57.755199775583897</c:v>
              </c:pt>
              <c:pt idx="6931">
                <c:v>57.763533859245598</c:v>
              </c:pt>
              <c:pt idx="6932">
                <c:v>57.771867942907299</c:v>
              </c:pt>
              <c:pt idx="6933">
                <c:v>57.780202026569</c:v>
              </c:pt>
              <c:pt idx="6934">
                <c:v>57.788536110230694</c:v>
              </c:pt>
              <c:pt idx="6935">
                <c:v>57.796870193892396</c:v>
              </c:pt>
              <c:pt idx="6936">
                <c:v>57.805204277554104</c:v>
              </c:pt>
              <c:pt idx="6937">
                <c:v>57.813538361215798</c:v>
              </c:pt>
              <c:pt idx="6938">
                <c:v>57.821872444877499</c:v>
              </c:pt>
              <c:pt idx="6939">
                <c:v>57.8302065285392</c:v>
              </c:pt>
              <c:pt idx="6940">
                <c:v>57.838540612200902</c:v>
              </c:pt>
              <c:pt idx="6941">
                <c:v>57.846874695862603</c:v>
              </c:pt>
              <c:pt idx="6942">
                <c:v>57.855208779524304</c:v>
              </c:pt>
              <c:pt idx="6943">
                <c:v>57.863542863186005</c:v>
              </c:pt>
              <c:pt idx="6944">
                <c:v>57.871876946847699</c:v>
              </c:pt>
              <c:pt idx="6945">
                <c:v>57.8802110305094</c:v>
              </c:pt>
              <c:pt idx="6946">
                <c:v>57.888545114171102</c:v>
              </c:pt>
              <c:pt idx="6947">
                <c:v>57.89687919783281</c:v>
              </c:pt>
              <c:pt idx="6948">
                <c:v>57.905213281494504</c:v>
              </c:pt>
              <c:pt idx="6949">
                <c:v>57.913547365156205</c:v>
              </c:pt>
              <c:pt idx="6950">
                <c:v>57.921881448817906</c:v>
              </c:pt>
              <c:pt idx="6951">
                <c:v>57.9302155324796</c:v>
              </c:pt>
              <c:pt idx="6952">
                <c:v>57.938549616141309</c:v>
              </c:pt>
              <c:pt idx="6953">
                <c:v>57.94688369980301</c:v>
              </c:pt>
              <c:pt idx="6954">
                <c:v>57.955217783464711</c:v>
              </c:pt>
              <c:pt idx="6955">
                <c:v>57.963551867126405</c:v>
              </c:pt>
              <c:pt idx="6956">
                <c:v>57.971885950788106</c:v>
              </c:pt>
              <c:pt idx="6957">
                <c:v>57.980220034449808</c:v>
              </c:pt>
              <c:pt idx="6958">
                <c:v>57.988554118111509</c:v>
              </c:pt>
              <c:pt idx="6959">
                <c:v>57.99688820177321</c:v>
              </c:pt>
              <c:pt idx="6960">
                <c:v>58.005222285434911</c:v>
              </c:pt>
              <c:pt idx="6961">
                <c:v>58.013556369096612</c:v>
              </c:pt>
              <c:pt idx="6962">
                <c:v>58.021890452758306</c:v>
              </c:pt>
              <c:pt idx="6963">
                <c:v>58.030224536420015</c:v>
              </c:pt>
              <c:pt idx="6964">
                <c:v>58.038558620081716</c:v>
              </c:pt>
              <c:pt idx="6965">
                <c:v>58.04689270374341</c:v>
              </c:pt>
              <c:pt idx="6966">
                <c:v>58.055226787405111</c:v>
              </c:pt>
              <c:pt idx="6967">
                <c:v>58.063560871066812</c:v>
              </c:pt>
              <c:pt idx="6968">
                <c:v>58.071894954728513</c:v>
              </c:pt>
              <c:pt idx="6969">
                <c:v>58.080229038390215</c:v>
              </c:pt>
              <c:pt idx="6970">
                <c:v>58.088563122051916</c:v>
              </c:pt>
              <c:pt idx="6971">
                <c:v>58.096897205713617</c:v>
              </c:pt>
              <c:pt idx="6972">
                <c:v>58.105231289375311</c:v>
              </c:pt>
              <c:pt idx="6973">
                <c:v>58.113565373037012</c:v>
              </c:pt>
              <c:pt idx="6974">
                <c:v>58.121899456698721</c:v>
              </c:pt>
              <c:pt idx="6975">
                <c:v>58.130233540360415</c:v>
              </c:pt>
              <c:pt idx="6976">
                <c:v>58.138567624022116</c:v>
              </c:pt>
              <c:pt idx="6977">
                <c:v>58.146901707683817</c:v>
              </c:pt>
              <c:pt idx="6978">
                <c:v>58.155235791345518</c:v>
              </c:pt>
              <c:pt idx="6979">
                <c:v>58.163569875007212</c:v>
              </c:pt>
              <c:pt idx="6980">
                <c:v>58.171903958668921</c:v>
              </c:pt>
              <c:pt idx="6981">
                <c:v>58.180238042330622</c:v>
              </c:pt>
              <c:pt idx="6982">
                <c:v>58.188572125992316</c:v>
              </c:pt>
              <c:pt idx="6983">
                <c:v>58.196906209654017</c:v>
              </c:pt>
              <c:pt idx="6984">
                <c:v>58.205240293315718</c:v>
              </c:pt>
              <c:pt idx="6985">
                <c:v>58.213574376977427</c:v>
              </c:pt>
              <c:pt idx="6986">
                <c:v>58.221908460639121</c:v>
              </c:pt>
              <c:pt idx="6987">
                <c:v>58.230242544300822</c:v>
              </c:pt>
              <c:pt idx="6988">
                <c:v>58.238576627962523</c:v>
              </c:pt>
              <c:pt idx="6989">
                <c:v>58.246910711624217</c:v>
              </c:pt>
              <c:pt idx="6990">
                <c:v>58.255244795285918</c:v>
              </c:pt>
              <c:pt idx="6991">
                <c:v>58.263578878947627</c:v>
              </c:pt>
              <c:pt idx="6992">
                <c:v>58.271912962609328</c:v>
              </c:pt>
              <c:pt idx="6993">
                <c:v>58.280247046271022</c:v>
              </c:pt>
              <c:pt idx="6994">
                <c:v>58.288581129932723</c:v>
              </c:pt>
              <c:pt idx="6995">
                <c:v>58.296915213594424</c:v>
              </c:pt>
              <c:pt idx="6996">
                <c:v>58.305249297256118</c:v>
              </c:pt>
              <c:pt idx="6997">
                <c:v>58.313583380917827</c:v>
              </c:pt>
              <c:pt idx="6998">
                <c:v>58.321917464579528</c:v>
              </c:pt>
              <c:pt idx="6999">
                <c:v>58.330251548241229</c:v>
              </c:pt>
              <c:pt idx="7000">
                <c:v>58.338585631902923</c:v>
              </c:pt>
              <c:pt idx="7001">
                <c:v>58.346919715564624</c:v>
              </c:pt>
              <c:pt idx="7002">
                <c:v>58.355253799226332</c:v>
              </c:pt>
              <c:pt idx="7003">
                <c:v>58.363587882888027</c:v>
              </c:pt>
              <c:pt idx="7004">
                <c:v>58.371921966549728</c:v>
              </c:pt>
              <c:pt idx="7005">
                <c:v>58.380256050211429</c:v>
              </c:pt>
              <c:pt idx="7006">
                <c:v>58.38859013387313</c:v>
              </c:pt>
              <c:pt idx="7007">
                <c:v>58.396924217534824</c:v>
              </c:pt>
              <c:pt idx="7008">
                <c:v>58.405258301196532</c:v>
              </c:pt>
              <c:pt idx="7009">
                <c:v>58.413592384858234</c:v>
              </c:pt>
              <c:pt idx="7010">
                <c:v>58.421926468519928</c:v>
              </c:pt>
              <c:pt idx="7011">
                <c:v>58.430260552181629</c:v>
              </c:pt>
              <c:pt idx="7012">
                <c:v>58.43859463584333</c:v>
              </c:pt>
              <c:pt idx="7013">
                <c:v>58.446928719505038</c:v>
              </c:pt>
              <c:pt idx="7014">
                <c:v>58.455262803166733</c:v>
              </c:pt>
              <c:pt idx="7015">
                <c:v>58.463596886828434</c:v>
              </c:pt>
              <c:pt idx="7016">
                <c:v>58.471930970490135</c:v>
              </c:pt>
              <c:pt idx="7017">
                <c:v>58.480265054151829</c:v>
              </c:pt>
              <c:pt idx="7018">
                <c:v>58.48859913781353</c:v>
              </c:pt>
              <c:pt idx="7019">
                <c:v>58.496933221475238</c:v>
              </c:pt>
              <c:pt idx="7020">
                <c:v>58.505267305136933</c:v>
              </c:pt>
              <c:pt idx="7021">
                <c:v>58.513601388798634</c:v>
              </c:pt>
              <c:pt idx="7022">
                <c:v>58.521935472460335</c:v>
              </c:pt>
              <c:pt idx="7023">
                <c:v>58.530269556122036</c:v>
              </c:pt>
              <c:pt idx="7024">
                <c:v>58.538603639783737</c:v>
              </c:pt>
              <c:pt idx="7025">
                <c:v>58.546937723445438</c:v>
              </c:pt>
              <c:pt idx="7026">
                <c:v>58.55527180710714</c:v>
              </c:pt>
              <c:pt idx="7027">
                <c:v>58.563605890768834</c:v>
              </c:pt>
              <c:pt idx="7028">
                <c:v>58.571939974430535</c:v>
              </c:pt>
              <c:pt idx="7029">
                <c:v>58.580274058092236</c:v>
              </c:pt>
              <c:pt idx="7030">
                <c:v>58.588608141753944</c:v>
              </c:pt>
              <c:pt idx="7031">
                <c:v>58.596942225415638</c:v>
              </c:pt>
              <c:pt idx="7032">
                <c:v>58.60527630907734</c:v>
              </c:pt>
              <c:pt idx="7033">
                <c:v>58.613610392739041</c:v>
              </c:pt>
              <c:pt idx="7034">
                <c:v>58.621944476400735</c:v>
              </c:pt>
              <c:pt idx="7035">
                <c:v>58.630278560062443</c:v>
              </c:pt>
              <c:pt idx="7036">
                <c:v>58.638612643724144</c:v>
              </c:pt>
              <c:pt idx="7037">
                <c:v>58.646946727385846</c:v>
              </c:pt>
              <c:pt idx="7038">
                <c:v>58.65528081104754</c:v>
              </c:pt>
              <c:pt idx="7039">
                <c:v>58.663614894709241</c:v>
              </c:pt>
              <c:pt idx="7040">
                <c:v>58.671948978370942</c:v>
              </c:pt>
              <c:pt idx="7041">
                <c:v>58.680283062032643</c:v>
              </c:pt>
              <c:pt idx="7042">
                <c:v>58.688617145694344</c:v>
              </c:pt>
              <c:pt idx="7043">
                <c:v>58.696951229356046</c:v>
              </c:pt>
              <c:pt idx="7044">
                <c:v>58.705285313017747</c:v>
              </c:pt>
              <c:pt idx="7045">
                <c:v>58.713619396679441</c:v>
              </c:pt>
              <c:pt idx="7046">
                <c:v>58.721953480341149</c:v>
              </c:pt>
              <c:pt idx="7047">
                <c:v>58.73028756400285</c:v>
              </c:pt>
              <c:pt idx="7048">
                <c:v>58.738621647664544</c:v>
              </c:pt>
              <c:pt idx="7049">
                <c:v>58.746955731326246</c:v>
              </c:pt>
              <c:pt idx="7050">
                <c:v>58.755289814987947</c:v>
              </c:pt>
              <c:pt idx="7051">
                <c:v>58.763623898649648</c:v>
              </c:pt>
              <c:pt idx="7052">
                <c:v>58.771957982311349</c:v>
              </c:pt>
              <c:pt idx="7053">
                <c:v>58.78029206597305</c:v>
              </c:pt>
              <c:pt idx="7054">
                <c:v>58.788626149634752</c:v>
              </c:pt>
              <c:pt idx="7055">
                <c:v>58.796960233296446</c:v>
              </c:pt>
              <c:pt idx="7056">
                <c:v>58.805294316958147</c:v>
              </c:pt>
              <c:pt idx="7057">
                <c:v>58.813628400619855</c:v>
              </c:pt>
              <c:pt idx="7058">
                <c:v>58.821962484281556</c:v>
              </c:pt>
              <c:pt idx="7059">
                <c:v>58.83029656794325</c:v>
              </c:pt>
              <c:pt idx="7060">
                <c:v>58.838630651604952</c:v>
              </c:pt>
              <c:pt idx="7061">
                <c:v>58.846964735266653</c:v>
              </c:pt>
              <c:pt idx="7062">
                <c:v>58.855298818928347</c:v>
              </c:pt>
              <c:pt idx="7063">
                <c:v>58.863632902590055</c:v>
              </c:pt>
              <c:pt idx="7064">
                <c:v>58.871966986251756</c:v>
              </c:pt>
              <c:pt idx="7065">
                <c:v>58.88030106991345</c:v>
              </c:pt>
              <c:pt idx="7066">
                <c:v>58.888635153575152</c:v>
              </c:pt>
              <c:pt idx="7067">
                <c:v>58.896969237236853</c:v>
              </c:pt>
              <c:pt idx="7068">
                <c:v>58.905303320898561</c:v>
              </c:pt>
              <c:pt idx="7069">
                <c:v>58.913637404560255</c:v>
              </c:pt>
              <c:pt idx="7070">
                <c:v>58.921971488221956</c:v>
              </c:pt>
              <c:pt idx="7071">
                <c:v>58.930305571883657</c:v>
              </c:pt>
              <c:pt idx="7072">
                <c:v>58.938639655545352</c:v>
              </c:pt>
              <c:pt idx="7073">
                <c:v>58.946973739207053</c:v>
              </c:pt>
              <c:pt idx="7074">
                <c:v>58.955307822868761</c:v>
              </c:pt>
              <c:pt idx="7075">
                <c:v>58.963641906530462</c:v>
              </c:pt>
              <c:pt idx="7076">
                <c:v>58.971975990192156</c:v>
              </c:pt>
              <c:pt idx="7077">
                <c:v>58.980310073853857</c:v>
              </c:pt>
              <c:pt idx="7078">
                <c:v>58.988644157515559</c:v>
              </c:pt>
              <c:pt idx="7079">
                <c:v>58.996978241177253</c:v>
              </c:pt>
              <c:pt idx="7080">
                <c:v>59.005312324838961</c:v>
              </c:pt>
              <c:pt idx="7081">
                <c:v>59.013646408500662</c:v>
              </c:pt>
              <c:pt idx="7082">
                <c:v>59.021980492162363</c:v>
              </c:pt>
              <c:pt idx="7083">
                <c:v>59.030314575824057</c:v>
              </c:pt>
              <c:pt idx="7084">
                <c:v>59.038648659485759</c:v>
              </c:pt>
              <c:pt idx="7085">
                <c:v>59.046982743147467</c:v>
              </c:pt>
              <c:pt idx="7086">
                <c:v>59.055316826809161</c:v>
              </c:pt>
              <c:pt idx="7087">
                <c:v>59.063650910470862</c:v>
              </c:pt>
              <c:pt idx="7088">
                <c:v>59.071984994132563</c:v>
              </c:pt>
              <c:pt idx="7089">
                <c:v>59.080319077794265</c:v>
              </c:pt>
              <c:pt idx="7090">
                <c:v>59.088653161455959</c:v>
              </c:pt>
              <c:pt idx="7091">
                <c:v>59.096987245117667</c:v>
              </c:pt>
              <c:pt idx="7092">
                <c:v>59.105321328779368</c:v>
              </c:pt>
              <c:pt idx="7093">
                <c:v>59.113655412441062</c:v>
              </c:pt>
              <c:pt idx="7094">
                <c:v>59.121989496102763</c:v>
              </c:pt>
              <c:pt idx="7095">
                <c:v>59.130323579764465</c:v>
              </c:pt>
              <c:pt idx="7096">
                <c:v>59.138657663426173</c:v>
              </c:pt>
              <c:pt idx="7097">
                <c:v>59.146991747087867</c:v>
              </c:pt>
              <c:pt idx="7098">
                <c:v>59.155325830749568</c:v>
              </c:pt>
              <c:pt idx="7099">
                <c:v>59.163659914411269</c:v>
              </c:pt>
              <c:pt idx="7100">
                <c:v>59.171993998072963</c:v>
              </c:pt>
              <c:pt idx="7101">
                <c:v>59.180328081734665</c:v>
              </c:pt>
              <c:pt idx="7102">
                <c:v>59.188662165396373</c:v>
              </c:pt>
              <c:pt idx="7103">
                <c:v>59.196996249058074</c:v>
              </c:pt>
              <c:pt idx="7104">
                <c:v>59.205330332719768</c:v>
              </c:pt>
              <c:pt idx="7105">
                <c:v>59.213664416381469</c:v>
              </c:pt>
              <c:pt idx="7106">
                <c:v>59.221998500043171</c:v>
              </c:pt>
              <c:pt idx="7107">
                <c:v>59.230332583704872</c:v>
              </c:pt>
              <c:pt idx="7108">
                <c:v>59.238666667366573</c:v>
              </c:pt>
              <c:pt idx="7109">
                <c:v>59.247000751028274</c:v>
              </c:pt>
              <c:pt idx="7110">
                <c:v>59.255334834689975</c:v>
              </c:pt>
              <c:pt idx="7111">
                <c:v>59.263668918351669</c:v>
              </c:pt>
              <c:pt idx="7112">
                <c:v>59.272003002013371</c:v>
              </c:pt>
              <c:pt idx="7113">
                <c:v>59.280337085675079</c:v>
              </c:pt>
              <c:pt idx="7114">
                <c:v>59.288671169336773</c:v>
              </c:pt>
              <c:pt idx="7115">
                <c:v>59.297005252998474</c:v>
              </c:pt>
              <c:pt idx="7116">
                <c:v>59.305339336660175</c:v>
              </c:pt>
              <c:pt idx="7117">
                <c:v>59.313673420321869</c:v>
              </c:pt>
              <c:pt idx="7118">
                <c:v>59.322007503983578</c:v>
              </c:pt>
              <c:pt idx="7119">
                <c:v>59.330341587645279</c:v>
              </c:pt>
              <c:pt idx="7120">
                <c:v>59.33867567130698</c:v>
              </c:pt>
              <c:pt idx="7121">
                <c:v>59.347009754968674</c:v>
              </c:pt>
              <c:pt idx="7122">
                <c:v>59.355343838630375</c:v>
              </c:pt>
              <c:pt idx="7123">
                <c:v>59.363677922292077</c:v>
              </c:pt>
              <c:pt idx="7124">
                <c:v>59.372012005953778</c:v>
              </c:pt>
              <c:pt idx="7125">
                <c:v>59.380346089615479</c:v>
              </c:pt>
              <c:pt idx="7126">
                <c:v>59.38868017327718</c:v>
              </c:pt>
              <c:pt idx="7127">
                <c:v>59.397014256938881</c:v>
              </c:pt>
              <c:pt idx="7128">
                <c:v>59.405348340600575</c:v>
              </c:pt>
              <c:pt idx="7129">
                <c:v>59.413682424262284</c:v>
              </c:pt>
              <c:pt idx="7130">
                <c:v>59.422016507923985</c:v>
              </c:pt>
              <c:pt idx="7131">
                <c:v>59.430350591585679</c:v>
              </c:pt>
              <c:pt idx="7132">
                <c:v>59.43868467524738</c:v>
              </c:pt>
              <c:pt idx="7133">
                <c:v>59.447018758909081</c:v>
              </c:pt>
              <c:pt idx="7134">
                <c:v>59.455352842570782</c:v>
              </c:pt>
              <c:pt idx="7135">
                <c:v>59.463686926232484</c:v>
              </c:pt>
              <c:pt idx="7136">
                <c:v>59.472021009894185</c:v>
              </c:pt>
              <c:pt idx="7137">
                <c:v>59.480355093555886</c:v>
              </c:pt>
              <c:pt idx="7138">
                <c:v>59.48868917721758</c:v>
              </c:pt>
              <c:pt idx="7139">
                <c:v>59.497023260879281</c:v>
              </c:pt>
              <c:pt idx="7140">
                <c:v>59.50535734454099</c:v>
              </c:pt>
              <c:pt idx="7141">
                <c:v>59.513691428202691</c:v>
              </c:pt>
              <c:pt idx="7142">
                <c:v>59.522025511864385</c:v>
              </c:pt>
              <c:pt idx="7143">
                <c:v>59.530359595526086</c:v>
              </c:pt>
              <c:pt idx="7144">
                <c:v>59.538693679187787</c:v>
              </c:pt>
              <c:pt idx="7145">
                <c:v>59.547027762849481</c:v>
              </c:pt>
              <c:pt idx="7146">
                <c:v>59.55536184651119</c:v>
              </c:pt>
              <c:pt idx="7147">
                <c:v>59.563695930172891</c:v>
              </c:pt>
              <c:pt idx="7148">
                <c:v>59.572030013834592</c:v>
              </c:pt>
              <c:pt idx="7149">
                <c:v>59.580364097496286</c:v>
              </c:pt>
              <c:pt idx="7150">
                <c:v>59.588698181157987</c:v>
              </c:pt>
              <c:pt idx="7151">
                <c:v>59.597032264819696</c:v>
              </c:pt>
              <c:pt idx="7152">
                <c:v>59.60536634848139</c:v>
              </c:pt>
              <c:pt idx="7153">
                <c:v>59.613700432143091</c:v>
              </c:pt>
              <c:pt idx="7154">
                <c:v>59.622034515804792</c:v>
              </c:pt>
              <c:pt idx="7155">
                <c:v>59.630368599466493</c:v>
              </c:pt>
              <c:pt idx="7156">
                <c:v>59.638702683128187</c:v>
              </c:pt>
              <c:pt idx="7157">
                <c:v>59.647036766789896</c:v>
              </c:pt>
              <c:pt idx="7158">
                <c:v>59.655370850451597</c:v>
              </c:pt>
              <c:pt idx="7159">
                <c:v>59.663704934113291</c:v>
              </c:pt>
              <c:pt idx="7160">
                <c:v>59.672039017774992</c:v>
              </c:pt>
              <c:pt idx="7161">
                <c:v>59.680373101436693</c:v>
              </c:pt>
              <c:pt idx="7162">
                <c:v>59.688707185098387</c:v>
              </c:pt>
              <c:pt idx="7163">
                <c:v>59.697041268760096</c:v>
              </c:pt>
              <c:pt idx="7164">
                <c:v>59.705375352421797</c:v>
              </c:pt>
              <c:pt idx="7165">
                <c:v>59.713709436083498</c:v>
              </c:pt>
              <c:pt idx="7166">
                <c:v>59.722043519745192</c:v>
              </c:pt>
              <c:pt idx="7167">
                <c:v>59.730377603406893</c:v>
              </c:pt>
              <c:pt idx="7168">
                <c:v>59.738711687068601</c:v>
              </c:pt>
              <c:pt idx="7169">
                <c:v>59.747045770730296</c:v>
              </c:pt>
              <c:pt idx="7170">
                <c:v>59.755379854391997</c:v>
              </c:pt>
              <c:pt idx="7171">
                <c:v>59.763713938053698</c:v>
              </c:pt>
              <c:pt idx="7172">
                <c:v>59.772048021715399</c:v>
              </c:pt>
              <c:pt idx="7173">
                <c:v>59.780382105377093</c:v>
              </c:pt>
              <c:pt idx="7174">
                <c:v>59.788716189038801</c:v>
              </c:pt>
              <c:pt idx="7175">
                <c:v>59.797050272700503</c:v>
              </c:pt>
              <c:pt idx="7176">
                <c:v>59.805384356362197</c:v>
              </c:pt>
              <c:pt idx="7177">
                <c:v>59.813718440023898</c:v>
              </c:pt>
              <c:pt idx="7178">
                <c:v>59.822052523685599</c:v>
              </c:pt>
              <c:pt idx="7179">
                <c:v>59.830386607347307</c:v>
              </c:pt>
              <c:pt idx="7180">
                <c:v>59.838720691009001</c:v>
              </c:pt>
              <c:pt idx="7181">
                <c:v>59.847054774670703</c:v>
              </c:pt>
              <c:pt idx="7182">
                <c:v>59.855388858332404</c:v>
              </c:pt>
              <c:pt idx="7183">
                <c:v>59.863722941994098</c:v>
              </c:pt>
              <c:pt idx="7184">
                <c:v>59.872057025655799</c:v>
              </c:pt>
              <c:pt idx="7185">
                <c:v>59.880391109317507</c:v>
              </c:pt>
              <c:pt idx="7186">
                <c:v>59.888725192979209</c:v>
              </c:pt>
              <c:pt idx="7187">
                <c:v>59.897059276640903</c:v>
              </c:pt>
              <c:pt idx="7188">
                <c:v>59.905393360302604</c:v>
              </c:pt>
              <c:pt idx="7189">
                <c:v>59.913727443964305</c:v>
              </c:pt>
              <c:pt idx="7190">
                <c:v>59.922061527626006</c:v>
              </c:pt>
              <c:pt idx="7191">
                <c:v>59.930395611287707</c:v>
              </c:pt>
              <c:pt idx="7192">
                <c:v>59.938729694949409</c:v>
              </c:pt>
              <c:pt idx="7193">
                <c:v>59.94706377861111</c:v>
              </c:pt>
              <c:pt idx="7194">
                <c:v>59.955397862272804</c:v>
              </c:pt>
              <c:pt idx="7195">
                <c:v>59.963731945934505</c:v>
              </c:pt>
              <c:pt idx="7196">
                <c:v>59.972066029596213</c:v>
              </c:pt>
              <c:pt idx="7197">
                <c:v>59.980400113257907</c:v>
              </c:pt>
              <c:pt idx="7198">
                <c:v>59.988734196919609</c:v>
              </c:pt>
              <c:pt idx="7199">
                <c:v>59.99706828058131</c:v>
              </c:pt>
              <c:pt idx="7200">
                <c:v>60.005402364243011</c:v>
              </c:pt>
              <c:pt idx="7201">
                <c:v>60.013736447904712</c:v>
              </c:pt>
              <c:pt idx="7202">
                <c:v>60.022070531566413</c:v>
              </c:pt>
              <c:pt idx="7203">
                <c:v>60.030404615228115</c:v>
              </c:pt>
              <c:pt idx="7204">
                <c:v>60.038738698889809</c:v>
              </c:pt>
              <c:pt idx="7205">
                <c:v>60.04707278255151</c:v>
              </c:pt>
              <c:pt idx="7206">
                <c:v>60.055406866213211</c:v>
              </c:pt>
              <c:pt idx="7207">
                <c:v>60.063740949874912</c:v>
              </c:pt>
              <c:pt idx="7208">
                <c:v>60.072075033536613</c:v>
              </c:pt>
              <c:pt idx="7209">
                <c:v>60.080409117198315</c:v>
              </c:pt>
              <c:pt idx="7210">
                <c:v>60.088743200860016</c:v>
              </c:pt>
              <c:pt idx="7211">
                <c:v>60.09707728452171</c:v>
              </c:pt>
              <c:pt idx="7212">
                <c:v>60.105411368183418</c:v>
              </c:pt>
              <c:pt idx="7213">
                <c:v>60.113745451845119</c:v>
              </c:pt>
              <c:pt idx="7214">
                <c:v>60.122079535506813</c:v>
              </c:pt>
              <c:pt idx="7215">
                <c:v>60.130413619168515</c:v>
              </c:pt>
              <c:pt idx="7216">
                <c:v>60.138747702830216</c:v>
              </c:pt>
              <c:pt idx="7217">
                <c:v>60.147081786491917</c:v>
              </c:pt>
              <c:pt idx="7218">
                <c:v>60.155415870153618</c:v>
              </c:pt>
              <c:pt idx="7219">
                <c:v>60.163749953815319</c:v>
              </c:pt>
              <c:pt idx="7220">
                <c:v>60.172084037477021</c:v>
              </c:pt>
              <c:pt idx="7221">
                <c:v>60.180418121138715</c:v>
              </c:pt>
              <c:pt idx="7222">
                <c:v>60.188752204800416</c:v>
              </c:pt>
              <c:pt idx="7223">
                <c:v>60.197086288462124</c:v>
              </c:pt>
              <c:pt idx="7224">
                <c:v>60.205420372123825</c:v>
              </c:pt>
              <c:pt idx="7225">
                <c:v>60.213754455785519</c:v>
              </c:pt>
              <c:pt idx="7226">
                <c:v>60.222088539447221</c:v>
              </c:pt>
              <c:pt idx="7227">
                <c:v>60.230422623108922</c:v>
              </c:pt>
              <c:pt idx="7228">
                <c:v>60.238756706770616</c:v>
              </c:pt>
              <c:pt idx="7229">
                <c:v>60.247090790432324</c:v>
              </c:pt>
              <c:pt idx="7230">
                <c:v>60.255424874094025</c:v>
              </c:pt>
              <c:pt idx="7231">
                <c:v>60.263758957755726</c:v>
              </c:pt>
              <c:pt idx="7232">
                <c:v>60.272093041417421</c:v>
              </c:pt>
              <c:pt idx="7233">
                <c:v>60.280427125079122</c:v>
              </c:pt>
              <c:pt idx="7234">
                <c:v>60.28876120874083</c:v>
              </c:pt>
              <c:pt idx="7235">
                <c:v>60.297095292402524</c:v>
              </c:pt>
              <c:pt idx="7236">
                <c:v>60.305429376064225</c:v>
              </c:pt>
              <c:pt idx="7237">
                <c:v>60.313763459725926</c:v>
              </c:pt>
              <c:pt idx="7238">
                <c:v>60.322097543387628</c:v>
              </c:pt>
              <c:pt idx="7239">
                <c:v>60.330431627049322</c:v>
              </c:pt>
              <c:pt idx="7240">
                <c:v>60.33876571071103</c:v>
              </c:pt>
              <c:pt idx="7241">
                <c:v>60.347099794372731</c:v>
              </c:pt>
              <c:pt idx="7242">
                <c:v>60.355433878034425</c:v>
              </c:pt>
              <c:pt idx="7243">
                <c:v>60.363767961696126</c:v>
              </c:pt>
              <c:pt idx="7244">
                <c:v>60.372102045357828</c:v>
              </c:pt>
              <c:pt idx="7245">
                <c:v>60.380436129019536</c:v>
              </c:pt>
              <c:pt idx="7246">
                <c:v>60.38877021268123</c:v>
              </c:pt>
              <c:pt idx="7247">
                <c:v>60.397104296342931</c:v>
              </c:pt>
              <c:pt idx="7248">
                <c:v>60.405438380004632</c:v>
              </c:pt>
              <c:pt idx="7249">
                <c:v>60.413772463666326</c:v>
              </c:pt>
              <c:pt idx="7250">
                <c:v>60.422106547328028</c:v>
              </c:pt>
              <c:pt idx="7251">
                <c:v>60.430440630989736</c:v>
              </c:pt>
              <c:pt idx="7252">
                <c:v>60.43877471465143</c:v>
              </c:pt>
              <c:pt idx="7253">
                <c:v>60.447108798313131</c:v>
              </c:pt>
              <c:pt idx="7254">
                <c:v>60.455442881974832</c:v>
              </c:pt>
              <c:pt idx="7255">
                <c:v>60.463776965636534</c:v>
              </c:pt>
              <c:pt idx="7256">
                <c:v>60.472111049298228</c:v>
              </c:pt>
              <c:pt idx="7257">
                <c:v>60.480445132959936</c:v>
              </c:pt>
              <c:pt idx="7258">
                <c:v>60.488779216621637</c:v>
              </c:pt>
              <c:pt idx="7259">
                <c:v>60.497113300283331</c:v>
              </c:pt>
              <c:pt idx="7260">
                <c:v>60.505447383945032</c:v>
              </c:pt>
              <c:pt idx="7261">
                <c:v>60.513781467606734</c:v>
              </c:pt>
              <c:pt idx="7262">
                <c:v>60.522115551268442</c:v>
              </c:pt>
              <c:pt idx="7263">
                <c:v>60.530449634930136</c:v>
              </c:pt>
              <c:pt idx="7264">
                <c:v>60.538783718591837</c:v>
              </c:pt>
              <c:pt idx="7265">
                <c:v>60.547117802253538</c:v>
              </c:pt>
              <c:pt idx="7266">
                <c:v>60.555451885915232</c:v>
              </c:pt>
              <c:pt idx="7267">
                <c:v>60.563785969576934</c:v>
              </c:pt>
              <c:pt idx="7268">
                <c:v>60.572120053238642</c:v>
              </c:pt>
              <c:pt idx="7269">
                <c:v>60.580454136900343</c:v>
              </c:pt>
              <c:pt idx="7270">
                <c:v>60.588788220562037</c:v>
              </c:pt>
              <c:pt idx="7271">
                <c:v>60.597122304223738</c:v>
              </c:pt>
              <c:pt idx="7272">
                <c:v>60.60545638788544</c:v>
              </c:pt>
              <c:pt idx="7273">
                <c:v>60.613790471547141</c:v>
              </c:pt>
              <c:pt idx="7274">
                <c:v>60.622124555208842</c:v>
              </c:pt>
              <c:pt idx="7275">
                <c:v>60.630458638870543</c:v>
              </c:pt>
              <c:pt idx="7276">
                <c:v>60.638792722532244</c:v>
              </c:pt>
              <c:pt idx="7277">
                <c:v>60.647126806193938</c:v>
              </c:pt>
              <c:pt idx="7278">
                <c:v>60.65546088985564</c:v>
              </c:pt>
              <c:pt idx="7279">
                <c:v>60.663794973517348</c:v>
              </c:pt>
              <c:pt idx="7280">
                <c:v>60.672129057179042</c:v>
              </c:pt>
              <c:pt idx="7281">
                <c:v>60.680463140840743</c:v>
              </c:pt>
              <c:pt idx="7282">
                <c:v>60.688797224502444</c:v>
              </c:pt>
              <c:pt idx="7283">
                <c:v>60.697131308164145</c:v>
              </c:pt>
              <c:pt idx="7284">
                <c:v>60.705465391825847</c:v>
              </c:pt>
              <c:pt idx="7285">
                <c:v>60.713799475487548</c:v>
              </c:pt>
              <c:pt idx="7286">
                <c:v>60.722133559149249</c:v>
              </c:pt>
              <c:pt idx="7287">
                <c:v>60.730467642810943</c:v>
              </c:pt>
              <c:pt idx="7288">
                <c:v>60.738801726472644</c:v>
              </c:pt>
              <c:pt idx="7289">
                <c:v>60.747135810134345</c:v>
              </c:pt>
              <c:pt idx="7290">
                <c:v>60.755469893796054</c:v>
              </c:pt>
              <c:pt idx="7291">
                <c:v>60.763803977457748</c:v>
              </c:pt>
              <c:pt idx="7292">
                <c:v>60.772138061119449</c:v>
              </c:pt>
              <c:pt idx="7293">
                <c:v>60.78047214478115</c:v>
              </c:pt>
              <c:pt idx="7294">
                <c:v>60.788806228442844</c:v>
              </c:pt>
              <c:pt idx="7295">
                <c:v>60.797140312104553</c:v>
              </c:pt>
              <c:pt idx="7296">
                <c:v>60.805474395766254</c:v>
              </c:pt>
              <c:pt idx="7297">
                <c:v>60.813808479427948</c:v>
              </c:pt>
              <c:pt idx="7298">
                <c:v>60.822142563089649</c:v>
              </c:pt>
              <c:pt idx="7299">
                <c:v>60.83047664675135</c:v>
              </c:pt>
              <c:pt idx="7300">
                <c:v>60.838810730413051</c:v>
              </c:pt>
              <c:pt idx="7301">
                <c:v>60.847144814074753</c:v>
              </c:pt>
              <c:pt idx="7302">
                <c:v>60.855478897736454</c:v>
              </c:pt>
              <c:pt idx="7303">
                <c:v>60.863812981398155</c:v>
              </c:pt>
              <c:pt idx="7304">
                <c:v>60.872147065059849</c:v>
              </c:pt>
              <c:pt idx="7305">
                <c:v>60.88048114872155</c:v>
              </c:pt>
              <c:pt idx="7306">
                <c:v>60.888815232383259</c:v>
              </c:pt>
              <c:pt idx="7307">
                <c:v>60.89714931604496</c:v>
              </c:pt>
              <c:pt idx="7308">
                <c:v>60.905483399706654</c:v>
              </c:pt>
              <c:pt idx="7309">
                <c:v>60.913817483368355</c:v>
              </c:pt>
              <c:pt idx="7310">
                <c:v>60.922151567030056</c:v>
              </c:pt>
              <c:pt idx="7311">
                <c:v>60.93048565069175</c:v>
              </c:pt>
              <c:pt idx="7312">
                <c:v>60.938819734353459</c:v>
              </c:pt>
              <c:pt idx="7313">
                <c:v>60.94715381801516</c:v>
              </c:pt>
              <c:pt idx="7314">
                <c:v>60.955487901676861</c:v>
              </c:pt>
              <c:pt idx="7315">
                <c:v>60.963821985338555</c:v>
              </c:pt>
              <c:pt idx="7316">
                <c:v>60.972156069000256</c:v>
              </c:pt>
              <c:pt idx="7317">
                <c:v>60.980490152661964</c:v>
              </c:pt>
              <c:pt idx="7318">
                <c:v>60.988824236323659</c:v>
              </c:pt>
              <c:pt idx="7319">
                <c:v>60.99715831998536</c:v>
              </c:pt>
              <c:pt idx="7320">
                <c:v>61.005492403647061</c:v>
              </c:pt>
              <c:pt idx="7321">
                <c:v>61.013826487308762</c:v>
              </c:pt>
              <c:pt idx="7322">
                <c:v>61.022160570970456</c:v>
              </c:pt>
              <c:pt idx="7323">
                <c:v>61.030494654632164</c:v>
              </c:pt>
              <c:pt idx="7324">
                <c:v>61.038828738293866</c:v>
              </c:pt>
              <c:pt idx="7325">
                <c:v>61.04716282195556</c:v>
              </c:pt>
              <c:pt idx="7326">
                <c:v>61.055496905617261</c:v>
              </c:pt>
              <c:pt idx="7327">
                <c:v>61.063830989278962</c:v>
              </c:pt>
              <c:pt idx="7328">
                <c:v>61.07216507294067</c:v>
              </c:pt>
              <c:pt idx="7329">
                <c:v>61.080499156602365</c:v>
              </c:pt>
              <c:pt idx="7330">
                <c:v>61.088833240264066</c:v>
              </c:pt>
              <c:pt idx="7331">
                <c:v>61.097167323925767</c:v>
              </c:pt>
              <c:pt idx="7332">
                <c:v>61.105501407587461</c:v>
              </c:pt>
              <c:pt idx="7333">
                <c:v>61.113835491249162</c:v>
              </c:pt>
              <c:pt idx="7334">
                <c:v>61.12216957491087</c:v>
              </c:pt>
              <c:pt idx="7335">
                <c:v>61.130503658572572</c:v>
              </c:pt>
              <c:pt idx="7336">
                <c:v>61.138837742234266</c:v>
              </c:pt>
              <c:pt idx="7337">
                <c:v>61.147171825895967</c:v>
              </c:pt>
              <c:pt idx="7338">
                <c:v>61.155505909557668</c:v>
              </c:pt>
              <c:pt idx="7339">
                <c:v>61.163839993219362</c:v>
              </c:pt>
              <c:pt idx="7340">
                <c:v>61.17217407688107</c:v>
              </c:pt>
              <c:pt idx="7341">
                <c:v>61.180508160542772</c:v>
              </c:pt>
              <c:pt idx="7342">
                <c:v>61.188842244204466</c:v>
              </c:pt>
              <c:pt idx="7343">
                <c:v>61.197176327866167</c:v>
              </c:pt>
              <c:pt idx="7344">
                <c:v>61.205510411527868</c:v>
              </c:pt>
              <c:pt idx="7345">
                <c:v>61.213844495189576</c:v>
              </c:pt>
              <c:pt idx="7346">
                <c:v>61.22217857885127</c:v>
              </c:pt>
              <c:pt idx="7347">
                <c:v>61.230512662512972</c:v>
              </c:pt>
              <c:pt idx="7348">
                <c:v>61.238846746174673</c:v>
              </c:pt>
              <c:pt idx="7349">
                <c:v>61.247180829836367</c:v>
              </c:pt>
              <c:pt idx="7350">
                <c:v>61.255514913498068</c:v>
              </c:pt>
              <c:pt idx="7351">
                <c:v>61.263848997159776</c:v>
              </c:pt>
              <c:pt idx="7352">
                <c:v>61.272183080821478</c:v>
              </c:pt>
              <c:pt idx="7353">
                <c:v>61.280517164483172</c:v>
              </c:pt>
              <c:pt idx="7354">
                <c:v>61.288851248144873</c:v>
              </c:pt>
              <c:pt idx="7355">
                <c:v>61.297185331806574</c:v>
              </c:pt>
              <c:pt idx="7356">
                <c:v>61.305519415468275</c:v>
              </c:pt>
              <c:pt idx="7357">
                <c:v>61.313853499129976</c:v>
              </c:pt>
              <c:pt idx="7358">
                <c:v>61.322187582791678</c:v>
              </c:pt>
              <c:pt idx="7359">
                <c:v>61.330521666453379</c:v>
              </c:pt>
              <c:pt idx="7360">
                <c:v>61.338855750115073</c:v>
              </c:pt>
              <c:pt idx="7361">
                <c:v>61.347189833776774</c:v>
              </c:pt>
              <c:pt idx="7362">
                <c:v>61.355523917438482</c:v>
              </c:pt>
              <c:pt idx="7363">
                <c:v>61.363858001100176</c:v>
              </c:pt>
              <c:pt idx="7364">
                <c:v>61.372192084761878</c:v>
              </c:pt>
              <c:pt idx="7365">
                <c:v>61.380526168423579</c:v>
              </c:pt>
              <c:pt idx="7366">
                <c:v>61.38886025208528</c:v>
              </c:pt>
              <c:pt idx="7367">
                <c:v>61.397194335746981</c:v>
              </c:pt>
              <c:pt idx="7368">
                <c:v>61.405528419408682</c:v>
              </c:pt>
              <c:pt idx="7369">
                <c:v>61.413862503070384</c:v>
              </c:pt>
              <c:pt idx="7370">
                <c:v>61.422196586732078</c:v>
              </c:pt>
              <c:pt idx="7371">
                <c:v>61.430530670393779</c:v>
              </c:pt>
              <c:pt idx="7372">
                <c:v>61.43886475405548</c:v>
              </c:pt>
              <c:pt idx="7373">
                <c:v>61.447198837717188</c:v>
              </c:pt>
              <c:pt idx="7374">
                <c:v>61.455532921378882</c:v>
              </c:pt>
              <c:pt idx="7375">
                <c:v>61.463867005040584</c:v>
              </c:pt>
              <c:pt idx="7376">
                <c:v>61.472201088702285</c:v>
              </c:pt>
              <c:pt idx="7377">
                <c:v>61.480535172363979</c:v>
              </c:pt>
              <c:pt idx="7378">
                <c:v>61.488869256025687</c:v>
              </c:pt>
              <c:pt idx="7379">
                <c:v>61.497203339687388</c:v>
              </c:pt>
              <c:pt idx="7380">
                <c:v>61.505537423349089</c:v>
              </c:pt>
              <c:pt idx="7381">
                <c:v>61.513871507010784</c:v>
              </c:pt>
              <c:pt idx="7382">
                <c:v>61.522205590672485</c:v>
              </c:pt>
              <c:pt idx="7383">
                <c:v>61.530539674334186</c:v>
              </c:pt>
              <c:pt idx="7384">
                <c:v>61.538873757995887</c:v>
              </c:pt>
              <c:pt idx="7385">
                <c:v>61.547207841657588</c:v>
              </c:pt>
              <c:pt idx="7386">
                <c:v>61.555541925319289</c:v>
              </c:pt>
              <c:pt idx="7387">
                <c:v>61.563876008980984</c:v>
              </c:pt>
              <c:pt idx="7388">
                <c:v>61.572210092642685</c:v>
              </c:pt>
              <c:pt idx="7389">
                <c:v>61.580544176304393</c:v>
              </c:pt>
              <c:pt idx="7390">
                <c:v>61.588878259966094</c:v>
              </c:pt>
              <c:pt idx="7391">
                <c:v>61.597212343627788</c:v>
              </c:pt>
              <c:pt idx="7392">
                <c:v>61.605546427289489</c:v>
              </c:pt>
              <c:pt idx="7393">
                <c:v>61.613880510951191</c:v>
              </c:pt>
              <c:pt idx="7394">
                <c:v>61.622214594612885</c:v>
              </c:pt>
              <c:pt idx="7395">
                <c:v>61.630548678274593</c:v>
              </c:pt>
              <c:pt idx="7396">
                <c:v>61.638882761936294</c:v>
              </c:pt>
              <c:pt idx="7397">
                <c:v>61.647216845597995</c:v>
              </c:pt>
              <c:pt idx="7398">
                <c:v>61.655550929259689</c:v>
              </c:pt>
              <c:pt idx="7399">
                <c:v>61.663885012921391</c:v>
              </c:pt>
              <c:pt idx="7400">
                <c:v>61.672219096583099</c:v>
              </c:pt>
              <c:pt idx="7401">
                <c:v>61.680553180244793</c:v>
              </c:pt>
              <c:pt idx="7402">
                <c:v>61.688887263906494</c:v>
              </c:pt>
              <c:pt idx="7403">
                <c:v>61.697221347568195</c:v>
              </c:pt>
              <c:pt idx="7404">
                <c:v>61.705555431229897</c:v>
              </c:pt>
              <c:pt idx="7405">
                <c:v>61.713889514891591</c:v>
              </c:pt>
              <c:pt idx="7406">
                <c:v>61.722223598553299</c:v>
              </c:pt>
              <c:pt idx="7407">
                <c:v>61.730557682215</c:v>
              </c:pt>
              <c:pt idx="7408">
                <c:v>61.738891765876694</c:v>
              </c:pt>
              <c:pt idx="7409">
                <c:v>61.747225849538395</c:v>
              </c:pt>
              <c:pt idx="7410">
                <c:v>61.755559933200097</c:v>
              </c:pt>
              <c:pt idx="7411">
                <c:v>61.763894016861805</c:v>
              </c:pt>
              <c:pt idx="7412">
                <c:v>61.772228100523499</c:v>
              </c:pt>
              <c:pt idx="7413">
                <c:v>61.7805621841852</c:v>
              </c:pt>
              <c:pt idx="7414">
                <c:v>61.788896267846901</c:v>
              </c:pt>
              <c:pt idx="7415">
                <c:v>61.797230351508595</c:v>
              </c:pt>
              <c:pt idx="7416">
                <c:v>61.805564435170297</c:v>
              </c:pt>
              <c:pt idx="7417">
                <c:v>61.813898518832005</c:v>
              </c:pt>
              <c:pt idx="7418">
                <c:v>61.822232602493706</c:v>
              </c:pt>
              <c:pt idx="7419">
                <c:v>61.8305666861554</c:v>
              </c:pt>
              <c:pt idx="7420">
                <c:v>61.838900769817101</c:v>
              </c:pt>
              <c:pt idx="7421">
                <c:v>61.847234853478803</c:v>
              </c:pt>
              <c:pt idx="7422">
                <c:v>61.855568937140497</c:v>
              </c:pt>
              <c:pt idx="7423">
                <c:v>61.863903020802205</c:v>
              </c:pt>
              <c:pt idx="7424">
                <c:v>61.872237104463906</c:v>
              </c:pt>
              <c:pt idx="7425">
                <c:v>61.880571188125607</c:v>
              </c:pt>
              <c:pt idx="7426">
                <c:v>61.888905271787301</c:v>
              </c:pt>
              <c:pt idx="7427">
                <c:v>61.897239355449003</c:v>
              </c:pt>
              <c:pt idx="7428">
                <c:v>61.905573439110711</c:v>
              </c:pt>
              <c:pt idx="7429">
                <c:v>61.913907522772405</c:v>
              </c:pt>
              <c:pt idx="7430">
                <c:v>61.922241606434106</c:v>
              </c:pt>
              <c:pt idx="7431">
                <c:v>61.930575690095807</c:v>
              </c:pt>
              <c:pt idx="7432">
                <c:v>61.938909773757509</c:v>
              </c:pt>
              <c:pt idx="7433">
                <c:v>61.947243857419203</c:v>
              </c:pt>
              <c:pt idx="7434">
                <c:v>61.955577941080911</c:v>
              </c:pt>
              <c:pt idx="7435">
                <c:v>61.963912024742612</c:v>
              </c:pt>
              <c:pt idx="7436">
                <c:v>61.972246108404306</c:v>
              </c:pt>
              <c:pt idx="7437">
                <c:v>61.980580192066007</c:v>
              </c:pt>
              <c:pt idx="7438">
                <c:v>61.988914275727709</c:v>
              </c:pt>
              <c:pt idx="7439">
                <c:v>61.99724835938941</c:v>
              </c:pt>
              <c:pt idx="7440">
                <c:v>62.005582443051111</c:v>
              </c:pt>
              <c:pt idx="7441">
                <c:v>62.013916526712812</c:v>
              </c:pt>
              <c:pt idx="7442">
                <c:v>62.022250610374513</c:v>
              </c:pt>
              <c:pt idx="7443">
                <c:v>62.030584694036207</c:v>
              </c:pt>
              <c:pt idx="7444">
                <c:v>62.038918777697909</c:v>
              </c:pt>
              <c:pt idx="7445">
                <c:v>62.047252861359617</c:v>
              </c:pt>
              <c:pt idx="7446">
                <c:v>62.055586945021311</c:v>
              </c:pt>
              <c:pt idx="7447">
                <c:v>62.063921028683012</c:v>
              </c:pt>
              <c:pt idx="7448">
                <c:v>62.072255112344713</c:v>
              </c:pt>
              <c:pt idx="7449">
                <c:v>62.080589196006414</c:v>
              </c:pt>
              <c:pt idx="7450">
                <c:v>62.088923279668116</c:v>
              </c:pt>
              <c:pt idx="7451">
                <c:v>62.097257363329817</c:v>
              </c:pt>
              <c:pt idx="7452">
                <c:v>62.105591446991518</c:v>
              </c:pt>
              <c:pt idx="7453">
                <c:v>62.113925530653212</c:v>
              </c:pt>
              <c:pt idx="7454">
                <c:v>62.122259614314913</c:v>
              </c:pt>
              <c:pt idx="7455">
                <c:v>62.130593697976614</c:v>
              </c:pt>
              <c:pt idx="7456">
                <c:v>62.138927781638323</c:v>
              </c:pt>
              <c:pt idx="7457">
                <c:v>62.147261865300017</c:v>
              </c:pt>
              <c:pt idx="7458">
                <c:v>62.155595948961718</c:v>
              </c:pt>
              <c:pt idx="7459">
                <c:v>62.163930032623419</c:v>
              </c:pt>
              <c:pt idx="7460">
                <c:v>62.172264116285113</c:v>
              </c:pt>
              <c:pt idx="7461">
                <c:v>62.180598199946822</c:v>
              </c:pt>
              <c:pt idx="7462">
                <c:v>62.188932283608523</c:v>
              </c:pt>
              <c:pt idx="7463">
                <c:v>62.197266367270224</c:v>
              </c:pt>
              <c:pt idx="7464">
                <c:v>62.205600450931918</c:v>
              </c:pt>
              <c:pt idx="7465">
                <c:v>62.213934534593619</c:v>
              </c:pt>
              <c:pt idx="7466">
                <c:v>62.22226861825532</c:v>
              </c:pt>
              <c:pt idx="7467">
                <c:v>62.230602701917022</c:v>
              </c:pt>
              <c:pt idx="7468">
                <c:v>62.238936785578723</c:v>
              </c:pt>
              <c:pt idx="7469">
                <c:v>62.247270869240424</c:v>
              </c:pt>
              <c:pt idx="7470">
                <c:v>62.255604952902125</c:v>
              </c:pt>
              <c:pt idx="7471">
                <c:v>62.263939036563819</c:v>
              </c:pt>
              <c:pt idx="7472">
                <c:v>62.272273120225528</c:v>
              </c:pt>
              <c:pt idx="7473">
                <c:v>62.280607203887229</c:v>
              </c:pt>
              <c:pt idx="7474">
                <c:v>62.288941287548923</c:v>
              </c:pt>
              <c:pt idx="7475">
                <c:v>62.297275371210624</c:v>
              </c:pt>
              <c:pt idx="7476">
                <c:v>62.305609454872325</c:v>
              </c:pt>
              <c:pt idx="7477">
                <c:v>62.313943538534026</c:v>
              </c:pt>
              <c:pt idx="7478">
                <c:v>62.322277622195728</c:v>
              </c:pt>
              <c:pt idx="7479">
                <c:v>62.330611705857429</c:v>
              </c:pt>
              <c:pt idx="7480">
                <c:v>62.33894578951913</c:v>
              </c:pt>
              <c:pt idx="7481">
                <c:v>62.347279873180824</c:v>
              </c:pt>
              <c:pt idx="7482">
                <c:v>62.355613956842525</c:v>
              </c:pt>
              <c:pt idx="7483">
                <c:v>62.363948040504233</c:v>
              </c:pt>
              <c:pt idx="7484">
                <c:v>62.372282124165928</c:v>
              </c:pt>
              <c:pt idx="7485">
                <c:v>62.380616207827629</c:v>
              </c:pt>
              <c:pt idx="7486">
                <c:v>62.38895029148933</c:v>
              </c:pt>
              <c:pt idx="7487">
                <c:v>62.397284375151031</c:v>
              </c:pt>
              <c:pt idx="7488">
                <c:v>62.405618458812725</c:v>
              </c:pt>
              <c:pt idx="7489">
                <c:v>62.413952542474433</c:v>
              </c:pt>
              <c:pt idx="7490">
                <c:v>62.422286626136135</c:v>
              </c:pt>
              <c:pt idx="7491">
                <c:v>62.430620709797829</c:v>
              </c:pt>
              <c:pt idx="7492">
                <c:v>62.43895479345953</c:v>
              </c:pt>
              <c:pt idx="7493">
                <c:v>62.447288877121231</c:v>
              </c:pt>
              <c:pt idx="7494">
                <c:v>62.455622960782939</c:v>
              </c:pt>
              <c:pt idx="7495">
                <c:v>62.463957044444633</c:v>
              </c:pt>
              <c:pt idx="7496">
                <c:v>62.472291128106335</c:v>
              </c:pt>
              <c:pt idx="7497">
                <c:v>62.480625211768036</c:v>
              </c:pt>
              <c:pt idx="7498">
                <c:v>62.48895929542973</c:v>
              </c:pt>
              <c:pt idx="7499">
                <c:v>62.497293379091431</c:v>
              </c:pt>
              <c:pt idx="7500">
                <c:v>62.505627462753139</c:v>
              </c:pt>
              <c:pt idx="7501">
                <c:v>62.513961546414841</c:v>
              </c:pt>
              <c:pt idx="7502">
                <c:v>62.522295630076535</c:v>
              </c:pt>
              <c:pt idx="7503">
                <c:v>62.530629713738236</c:v>
              </c:pt>
              <c:pt idx="7504">
                <c:v>62.538963797399937</c:v>
              </c:pt>
              <c:pt idx="7505">
                <c:v>62.547297881061631</c:v>
              </c:pt>
              <c:pt idx="7506">
                <c:v>62.555631964723339</c:v>
              </c:pt>
              <c:pt idx="7507">
                <c:v>62.563966048385041</c:v>
              </c:pt>
              <c:pt idx="7508">
                <c:v>62.572300132046742</c:v>
              </c:pt>
              <c:pt idx="7509">
                <c:v>62.580634215708436</c:v>
              </c:pt>
              <c:pt idx="7510">
                <c:v>62.588968299370137</c:v>
              </c:pt>
              <c:pt idx="7511">
                <c:v>62.597302383031845</c:v>
              </c:pt>
              <c:pt idx="7512">
                <c:v>62.605636466693539</c:v>
              </c:pt>
              <c:pt idx="7513">
                <c:v>62.613970550355241</c:v>
              </c:pt>
              <c:pt idx="7514">
                <c:v>62.622304634016942</c:v>
              </c:pt>
              <c:pt idx="7515">
                <c:v>62.630638717678643</c:v>
              </c:pt>
              <c:pt idx="7516">
                <c:v>62.638972801340337</c:v>
              </c:pt>
              <c:pt idx="7517">
                <c:v>62.647306885002045</c:v>
              </c:pt>
              <c:pt idx="7518">
                <c:v>62.655640968663747</c:v>
              </c:pt>
              <c:pt idx="7519">
                <c:v>62.663975052325441</c:v>
              </c:pt>
              <c:pt idx="7520">
                <c:v>62.672309135987142</c:v>
              </c:pt>
              <c:pt idx="7521">
                <c:v>62.680643219648843</c:v>
              </c:pt>
              <c:pt idx="7522">
                <c:v>62.688977303310551</c:v>
              </c:pt>
              <c:pt idx="7523">
                <c:v>62.697311386972245</c:v>
              </c:pt>
              <c:pt idx="7524">
                <c:v>62.705645470633947</c:v>
              </c:pt>
              <c:pt idx="7525">
                <c:v>62.713979554295648</c:v>
              </c:pt>
              <c:pt idx="7526">
                <c:v>62.722313637957342</c:v>
              </c:pt>
              <c:pt idx="7527">
                <c:v>62.730647721619043</c:v>
              </c:pt>
              <c:pt idx="7528">
                <c:v>62.738981805280751</c:v>
              </c:pt>
              <c:pt idx="7529">
                <c:v>62.747315888942445</c:v>
              </c:pt>
              <c:pt idx="7530">
                <c:v>62.755649972604147</c:v>
              </c:pt>
              <c:pt idx="7531">
                <c:v>62.763984056265848</c:v>
              </c:pt>
              <c:pt idx="7532">
                <c:v>62.772318139927549</c:v>
              </c:pt>
              <c:pt idx="7533">
                <c:v>62.78065222358925</c:v>
              </c:pt>
              <c:pt idx="7534">
                <c:v>62.788986307250951</c:v>
              </c:pt>
              <c:pt idx="7535">
                <c:v>62.797320390912652</c:v>
              </c:pt>
              <c:pt idx="7536">
                <c:v>62.805654474574347</c:v>
              </c:pt>
              <c:pt idx="7537">
                <c:v>62.813988558236048</c:v>
              </c:pt>
              <c:pt idx="7538">
                <c:v>62.822322641897749</c:v>
              </c:pt>
              <c:pt idx="7539">
                <c:v>62.830656725559457</c:v>
              </c:pt>
              <c:pt idx="7540">
                <c:v>62.838990809221151</c:v>
              </c:pt>
              <c:pt idx="7541">
                <c:v>62.847324892882853</c:v>
              </c:pt>
              <c:pt idx="7542">
                <c:v>62.855658976544554</c:v>
              </c:pt>
              <c:pt idx="7543">
                <c:v>62.863993060206248</c:v>
              </c:pt>
              <c:pt idx="7544">
                <c:v>62.872327143867956</c:v>
              </c:pt>
              <c:pt idx="7545">
                <c:v>62.880661227529657</c:v>
              </c:pt>
              <c:pt idx="7546">
                <c:v>62.888995311191358</c:v>
              </c:pt>
              <c:pt idx="7547">
                <c:v>62.897329394853053</c:v>
              </c:pt>
              <c:pt idx="7548">
                <c:v>62.905663478514754</c:v>
              </c:pt>
              <c:pt idx="7549">
                <c:v>62.913997562176455</c:v>
              </c:pt>
              <c:pt idx="7550">
                <c:v>62.922331645838156</c:v>
              </c:pt>
              <c:pt idx="7551">
                <c:v>62.930665729499857</c:v>
              </c:pt>
              <c:pt idx="7552">
                <c:v>62.938999813161558</c:v>
              </c:pt>
              <c:pt idx="7553">
                <c:v>62.94733389682326</c:v>
              </c:pt>
              <c:pt idx="7554">
                <c:v>62.955667980484954</c:v>
              </c:pt>
              <c:pt idx="7555">
                <c:v>62.964002064146662</c:v>
              </c:pt>
              <c:pt idx="7556">
                <c:v>62.972336147808363</c:v>
              </c:pt>
              <c:pt idx="7557">
                <c:v>62.980670231470057</c:v>
              </c:pt>
              <c:pt idx="7558">
                <c:v>62.989004315131758</c:v>
              </c:pt>
              <c:pt idx="7559">
                <c:v>62.99733839879346</c:v>
              </c:pt>
              <c:pt idx="7560">
                <c:v>63.005672482455161</c:v>
              </c:pt>
              <c:pt idx="7561">
                <c:v>63.014006566116862</c:v>
              </c:pt>
              <c:pt idx="7562">
                <c:v>63.022340649778563</c:v>
              </c:pt>
              <c:pt idx="7563">
                <c:v>63.030674733440264</c:v>
              </c:pt>
              <c:pt idx="7564">
                <c:v>63.039008817101958</c:v>
              </c:pt>
              <c:pt idx="7565">
                <c:v>63.04734290076366</c:v>
              </c:pt>
              <c:pt idx="7566">
                <c:v>63.055676984425368</c:v>
              </c:pt>
              <c:pt idx="7567">
                <c:v>63.064011068087069</c:v>
              </c:pt>
              <c:pt idx="7568">
                <c:v>63.072345151748763</c:v>
              </c:pt>
              <c:pt idx="7569">
                <c:v>63.080679235410464</c:v>
              </c:pt>
              <c:pt idx="7570">
                <c:v>63.089013319072166</c:v>
              </c:pt>
              <c:pt idx="7571">
                <c:v>63.09734740273386</c:v>
              </c:pt>
              <c:pt idx="7572">
                <c:v>63.105681486395568</c:v>
              </c:pt>
              <c:pt idx="7573">
                <c:v>63.114015570057269</c:v>
              </c:pt>
              <c:pt idx="7574">
                <c:v>63.122349653718963</c:v>
              </c:pt>
              <c:pt idx="7575">
                <c:v>63.130683737380664</c:v>
              </c:pt>
              <c:pt idx="7576">
                <c:v>63.139017821042366</c:v>
              </c:pt>
              <c:pt idx="7577">
                <c:v>63.147351904704074</c:v>
              </c:pt>
              <c:pt idx="7578">
                <c:v>63.155685988365768</c:v>
              </c:pt>
              <c:pt idx="7579">
                <c:v>63.164020072027469</c:v>
              </c:pt>
              <c:pt idx="7580">
                <c:v>63.17235415568917</c:v>
              </c:pt>
              <c:pt idx="7581">
                <c:v>63.180688239350864</c:v>
              </c:pt>
              <c:pt idx="7582">
                <c:v>63.189022323012566</c:v>
              </c:pt>
              <c:pt idx="7583">
                <c:v>63.197356406674274</c:v>
              </c:pt>
              <c:pt idx="7584">
                <c:v>63.205690490335975</c:v>
              </c:pt>
              <c:pt idx="7585">
                <c:v>63.214024573997669</c:v>
              </c:pt>
              <c:pt idx="7586">
                <c:v>63.22235865765937</c:v>
              </c:pt>
              <c:pt idx="7587">
                <c:v>63.230692741321072</c:v>
              </c:pt>
              <c:pt idx="7588">
                <c:v>63.239026824982766</c:v>
              </c:pt>
              <c:pt idx="7589">
                <c:v>63.247360908644474</c:v>
              </c:pt>
              <c:pt idx="7590">
                <c:v>63.255694992306175</c:v>
              </c:pt>
              <c:pt idx="7591">
                <c:v>63.264029075967876</c:v>
              </c:pt>
              <c:pt idx="7592">
                <c:v>63.27236315962957</c:v>
              </c:pt>
              <c:pt idx="7593">
                <c:v>63.280697243291272</c:v>
              </c:pt>
              <c:pt idx="7594">
                <c:v>63.28903132695298</c:v>
              </c:pt>
              <c:pt idx="7595">
                <c:v>63.297365410614674</c:v>
              </c:pt>
              <c:pt idx="7596">
                <c:v>63.305699494276375</c:v>
              </c:pt>
              <c:pt idx="7597">
                <c:v>63.314033577938076</c:v>
              </c:pt>
              <c:pt idx="7598">
                <c:v>63.322367661599777</c:v>
              </c:pt>
              <c:pt idx="7599">
                <c:v>63.330701745261472</c:v>
              </c:pt>
              <c:pt idx="7600">
                <c:v>63.33903582892318</c:v>
              </c:pt>
              <c:pt idx="7601">
                <c:v>63.347369912584881</c:v>
              </c:pt>
              <c:pt idx="7602">
                <c:v>63.355703996246575</c:v>
              </c:pt>
              <c:pt idx="7603">
                <c:v>63.364038079908276</c:v>
              </c:pt>
              <c:pt idx="7604">
                <c:v>63.372372163569977</c:v>
              </c:pt>
              <c:pt idx="7605">
                <c:v>63.380706247231686</c:v>
              </c:pt>
              <c:pt idx="7606">
                <c:v>63.38904033089338</c:v>
              </c:pt>
              <c:pt idx="7607">
                <c:v>63.397374414555081</c:v>
              </c:pt>
              <c:pt idx="7608">
                <c:v>63.405708498216782</c:v>
              </c:pt>
              <c:pt idx="7609">
                <c:v>63.414042581878476</c:v>
              </c:pt>
              <c:pt idx="7610">
                <c:v>63.422376665540177</c:v>
              </c:pt>
              <c:pt idx="7611">
                <c:v>63.430710749201886</c:v>
              </c:pt>
              <c:pt idx="7612">
                <c:v>63.439044832863587</c:v>
              </c:pt>
              <c:pt idx="7613">
                <c:v>63.447378916525281</c:v>
              </c:pt>
              <c:pt idx="7614">
                <c:v>63.455713000186982</c:v>
              </c:pt>
              <c:pt idx="7615">
                <c:v>63.464047083848683</c:v>
              </c:pt>
              <c:pt idx="7616">
                <c:v>63.472381167510385</c:v>
              </c:pt>
              <c:pt idx="7617">
                <c:v>63.480715251172086</c:v>
              </c:pt>
              <c:pt idx="7618">
                <c:v>63.489049334833787</c:v>
              </c:pt>
              <c:pt idx="7619">
                <c:v>63.497383418495481</c:v>
              </c:pt>
              <c:pt idx="7620">
                <c:v>63.505717502157182</c:v>
              </c:pt>
              <c:pt idx="7621">
                <c:v>63.514051585818883</c:v>
              </c:pt>
              <c:pt idx="7622">
                <c:v>63.522385669480592</c:v>
              </c:pt>
              <c:pt idx="7623">
                <c:v>63.530719753142286</c:v>
              </c:pt>
              <c:pt idx="7624">
                <c:v>63.539053836803987</c:v>
              </c:pt>
              <c:pt idx="7625">
                <c:v>63.547387920465688</c:v>
              </c:pt>
              <c:pt idx="7626">
                <c:v>63.555722004127382</c:v>
              </c:pt>
              <c:pt idx="7627">
                <c:v>63.564056087789091</c:v>
              </c:pt>
              <c:pt idx="7628">
                <c:v>63.572390171450792</c:v>
              </c:pt>
              <c:pt idx="7629">
                <c:v>63.580724255112493</c:v>
              </c:pt>
              <c:pt idx="7630">
                <c:v>63.589058338774187</c:v>
              </c:pt>
              <c:pt idx="7631">
                <c:v>63.597392422435888</c:v>
              </c:pt>
              <c:pt idx="7632">
                <c:v>63.605726506097589</c:v>
              </c:pt>
              <c:pt idx="7633">
                <c:v>63.614060589759291</c:v>
              </c:pt>
              <c:pt idx="7634">
                <c:v>63.622394673420992</c:v>
              </c:pt>
              <c:pt idx="7635">
                <c:v>63.630728757082693</c:v>
              </c:pt>
              <c:pt idx="7636">
                <c:v>63.639062840744394</c:v>
              </c:pt>
              <c:pt idx="7637">
                <c:v>63.647396924406088</c:v>
              </c:pt>
              <c:pt idx="7638">
                <c:v>63.655731008067796</c:v>
              </c:pt>
              <c:pt idx="7639">
                <c:v>63.664065091729498</c:v>
              </c:pt>
              <c:pt idx="7640">
                <c:v>63.672399175391192</c:v>
              </c:pt>
              <c:pt idx="7641">
                <c:v>63.680733259052893</c:v>
              </c:pt>
              <c:pt idx="7642">
                <c:v>63.689067342714594</c:v>
              </c:pt>
              <c:pt idx="7643">
                <c:v>63.697401426376295</c:v>
              </c:pt>
              <c:pt idx="7644">
                <c:v>63.705735510037997</c:v>
              </c:pt>
              <c:pt idx="7645">
                <c:v>63.714069593699698</c:v>
              </c:pt>
              <c:pt idx="7646">
                <c:v>63.722403677361399</c:v>
              </c:pt>
              <c:pt idx="7647">
                <c:v>63.730737761023093</c:v>
              </c:pt>
              <c:pt idx="7648">
                <c:v>63.739071844684794</c:v>
              </c:pt>
              <c:pt idx="7649">
                <c:v>63.747405928346502</c:v>
              </c:pt>
              <c:pt idx="7650">
                <c:v>63.755740012008204</c:v>
              </c:pt>
              <c:pt idx="7651">
                <c:v>63.764074095669898</c:v>
              </c:pt>
              <c:pt idx="7652">
                <c:v>63.772408179331599</c:v>
              </c:pt>
              <c:pt idx="7653">
                <c:v>63.7807422629933</c:v>
              </c:pt>
              <c:pt idx="7654">
                <c:v>63.789076346654994</c:v>
              </c:pt>
              <c:pt idx="7655">
                <c:v>63.797410430316702</c:v>
              </c:pt>
              <c:pt idx="7656">
                <c:v>63.805744513978404</c:v>
              </c:pt>
              <c:pt idx="7657">
                <c:v>63.814078597640105</c:v>
              </c:pt>
              <c:pt idx="7658">
                <c:v>63.822412681301799</c:v>
              </c:pt>
              <c:pt idx="7659">
                <c:v>63.8307467649635</c:v>
              </c:pt>
              <c:pt idx="7660">
                <c:v>63.839080848625208</c:v>
              </c:pt>
              <c:pt idx="7661">
                <c:v>63.847414932286902</c:v>
              </c:pt>
              <c:pt idx="7662">
                <c:v>63.855749015948604</c:v>
              </c:pt>
              <c:pt idx="7663">
                <c:v>63.864083099610305</c:v>
              </c:pt>
              <c:pt idx="7664">
                <c:v>63.872417183271999</c:v>
              </c:pt>
              <c:pt idx="7665">
                <c:v>63.8807512669337</c:v>
              </c:pt>
              <c:pt idx="7666">
                <c:v>63.889085350595408</c:v>
              </c:pt>
              <c:pt idx="7667">
                <c:v>63.89741943425711</c:v>
              </c:pt>
              <c:pt idx="7668">
                <c:v>63.905753517918804</c:v>
              </c:pt>
              <c:pt idx="7669">
                <c:v>63.914087601580505</c:v>
              </c:pt>
              <c:pt idx="7670">
                <c:v>63.922421685242206</c:v>
              </c:pt>
              <c:pt idx="7671">
                <c:v>63.9307557689039</c:v>
              </c:pt>
              <c:pt idx="7672">
                <c:v>63.939089852565608</c:v>
              </c:pt>
              <c:pt idx="7673">
                <c:v>63.94742393622731</c:v>
              </c:pt>
              <c:pt idx="7674">
                <c:v>63.955758019889011</c:v>
              </c:pt>
              <c:pt idx="7675">
                <c:v>63.964092103550705</c:v>
              </c:pt>
              <c:pt idx="7676">
                <c:v>63.972426187212406</c:v>
              </c:pt>
              <c:pt idx="7677">
                <c:v>63.980760270874114</c:v>
              </c:pt>
              <c:pt idx="7678">
                <c:v>63.989094354535808</c:v>
              </c:pt>
              <c:pt idx="7679">
                <c:v>63.99742843819751</c:v>
              </c:pt>
              <c:pt idx="7680">
                <c:v>64.005762521859211</c:v>
              </c:pt>
              <c:pt idx="7681">
                <c:v>64.014096605520919</c:v>
              </c:pt>
              <c:pt idx="7682">
                <c:v>64.022430689182613</c:v>
              </c:pt>
              <c:pt idx="7683">
                <c:v>64.030764772844307</c:v>
              </c:pt>
              <c:pt idx="7684">
                <c:v>64.039098856506016</c:v>
              </c:pt>
              <c:pt idx="7685">
                <c:v>64.04743294016771</c:v>
              </c:pt>
              <c:pt idx="7686">
                <c:v>64.055767023829418</c:v>
              </c:pt>
              <c:pt idx="7687">
                <c:v>64.064101107491112</c:v>
              </c:pt>
              <c:pt idx="7688">
                <c:v>64.07243519115282</c:v>
              </c:pt>
              <c:pt idx="7689">
                <c:v>64.080769274814514</c:v>
              </c:pt>
              <c:pt idx="7690">
                <c:v>64.089103358476208</c:v>
              </c:pt>
              <c:pt idx="7691">
                <c:v>64.097437442137917</c:v>
              </c:pt>
              <c:pt idx="7692">
                <c:v>64.105771525799611</c:v>
              </c:pt>
              <c:pt idx="7693">
                <c:v>64.114105609461319</c:v>
              </c:pt>
              <c:pt idx="7694">
                <c:v>64.122439693123013</c:v>
              </c:pt>
              <c:pt idx="7695">
                <c:v>64.130773776784721</c:v>
              </c:pt>
              <c:pt idx="7696">
                <c:v>64.139107860446416</c:v>
              </c:pt>
              <c:pt idx="7697">
                <c:v>64.147441944108124</c:v>
              </c:pt>
              <c:pt idx="7698">
                <c:v>64.155776027769818</c:v>
              </c:pt>
              <c:pt idx="7699">
                <c:v>64.164110111431512</c:v>
              </c:pt>
              <c:pt idx="7700">
                <c:v>64.17244419509322</c:v>
              </c:pt>
              <c:pt idx="7701">
                <c:v>64.180778278754914</c:v>
              </c:pt>
              <c:pt idx="7702">
                <c:v>64.189112362416623</c:v>
              </c:pt>
              <c:pt idx="7703">
                <c:v>64.197446446078317</c:v>
              </c:pt>
              <c:pt idx="7704">
                <c:v>64.205780529740025</c:v>
              </c:pt>
              <c:pt idx="7705">
                <c:v>64.214114613401719</c:v>
              </c:pt>
              <c:pt idx="7706">
                <c:v>64.222448697063413</c:v>
              </c:pt>
              <c:pt idx="7707">
                <c:v>64.230782780725121</c:v>
              </c:pt>
              <c:pt idx="7708">
                <c:v>64.23911686438683</c:v>
              </c:pt>
              <c:pt idx="7709">
                <c:v>64.247450948048524</c:v>
              </c:pt>
              <c:pt idx="7710">
                <c:v>64.255785031710218</c:v>
              </c:pt>
              <c:pt idx="7711">
                <c:v>64.264119115371926</c:v>
              </c:pt>
              <c:pt idx="7712">
                <c:v>64.27245319903362</c:v>
              </c:pt>
              <c:pt idx="7713">
                <c:v>64.280787282695329</c:v>
              </c:pt>
              <c:pt idx="7714">
                <c:v>64.289121366357023</c:v>
              </c:pt>
              <c:pt idx="7715">
                <c:v>64.297455450018731</c:v>
              </c:pt>
              <c:pt idx="7716">
                <c:v>64.305789533680425</c:v>
              </c:pt>
              <c:pt idx="7717">
                <c:v>64.314123617342119</c:v>
              </c:pt>
              <c:pt idx="7718">
                <c:v>64.322457701003827</c:v>
              </c:pt>
              <c:pt idx="7719">
                <c:v>64.330791784665536</c:v>
              </c:pt>
              <c:pt idx="7720">
                <c:v>64.33912586832723</c:v>
              </c:pt>
              <c:pt idx="7721">
                <c:v>64.347459951988924</c:v>
              </c:pt>
              <c:pt idx="7722">
                <c:v>64.355794035650632</c:v>
              </c:pt>
              <c:pt idx="7723">
                <c:v>64.364128119312326</c:v>
              </c:pt>
              <c:pt idx="7724">
                <c:v>64.372462202974035</c:v>
              </c:pt>
              <c:pt idx="7725">
                <c:v>64.380796286635729</c:v>
              </c:pt>
              <c:pt idx="7726">
                <c:v>64.389130370297437</c:v>
              </c:pt>
              <c:pt idx="7727">
                <c:v>64.397464453959131</c:v>
              </c:pt>
              <c:pt idx="7728">
                <c:v>64.405798537620825</c:v>
              </c:pt>
              <c:pt idx="7729">
                <c:v>64.414132621282533</c:v>
              </c:pt>
              <c:pt idx="7730">
                <c:v>64.422466704944227</c:v>
              </c:pt>
              <c:pt idx="7731">
                <c:v>64.430800788605936</c:v>
              </c:pt>
              <c:pt idx="7732">
                <c:v>64.43913487226763</c:v>
              </c:pt>
              <c:pt idx="7733">
                <c:v>64.447468955929338</c:v>
              </c:pt>
              <c:pt idx="7734">
                <c:v>64.455803039591032</c:v>
              </c:pt>
              <c:pt idx="7735">
                <c:v>64.46413712325274</c:v>
              </c:pt>
              <c:pt idx="7736">
                <c:v>64.472471206914435</c:v>
              </c:pt>
              <c:pt idx="7737">
                <c:v>64.480805290576129</c:v>
              </c:pt>
              <c:pt idx="7738">
                <c:v>64.489139374237837</c:v>
              </c:pt>
              <c:pt idx="7739">
                <c:v>64.497473457899531</c:v>
              </c:pt>
              <c:pt idx="7740">
                <c:v>64.505807541561239</c:v>
              </c:pt>
              <c:pt idx="7741">
                <c:v>64.514141625222933</c:v>
              </c:pt>
              <c:pt idx="7742">
                <c:v>64.522475708884642</c:v>
              </c:pt>
              <c:pt idx="7743">
                <c:v>64.530809792546336</c:v>
              </c:pt>
              <c:pt idx="7744">
                <c:v>64.53914387620803</c:v>
              </c:pt>
              <c:pt idx="7745">
                <c:v>64.547477959869738</c:v>
              </c:pt>
              <c:pt idx="7746">
                <c:v>64.555812043531446</c:v>
              </c:pt>
              <c:pt idx="7747">
                <c:v>64.564146127193141</c:v>
              </c:pt>
              <c:pt idx="7748">
                <c:v>64.572480210854835</c:v>
              </c:pt>
              <c:pt idx="7749">
                <c:v>64.580814294516543</c:v>
              </c:pt>
              <c:pt idx="7750">
                <c:v>64.589148378178237</c:v>
              </c:pt>
              <c:pt idx="7751">
                <c:v>64.597482461839931</c:v>
              </c:pt>
              <c:pt idx="7752">
                <c:v>64.605816545501639</c:v>
              </c:pt>
              <c:pt idx="7753">
                <c:v>64.614150629163348</c:v>
              </c:pt>
              <c:pt idx="7754">
                <c:v>64.622484712825042</c:v>
              </c:pt>
              <c:pt idx="7755">
                <c:v>64.630818796486736</c:v>
              </c:pt>
              <c:pt idx="7756">
                <c:v>64.639152880148444</c:v>
              </c:pt>
              <c:pt idx="7757">
                <c:v>64.647486963810152</c:v>
              </c:pt>
              <c:pt idx="7758">
                <c:v>64.655821047471846</c:v>
              </c:pt>
              <c:pt idx="7759">
                <c:v>64.664155131133541</c:v>
              </c:pt>
              <c:pt idx="7760">
                <c:v>64.672489214795249</c:v>
              </c:pt>
              <c:pt idx="7761">
                <c:v>64.680823298456943</c:v>
              </c:pt>
              <c:pt idx="7762">
                <c:v>64.689157382118637</c:v>
              </c:pt>
              <c:pt idx="7763">
                <c:v>64.697491465780345</c:v>
              </c:pt>
              <c:pt idx="7764">
                <c:v>64.705825549442054</c:v>
              </c:pt>
              <c:pt idx="7765">
                <c:v>64.714159633103748</c:v>
              </c:pt>
              <c:pt idx="7766">
                <c:v>64.722493716765442</c:v>
              </c:pt>
              <c:pt idx="7767">
                <c:v>64.73082780042715</c:v>
              </c:pt>
              <c:pt idx="7768">
                <c:v>64.739161884088844</c:v>
              </c:pt>
              <c:pt idx="7769">
                <c:v>64.747495967750552</c:v>
              </c:pt>
              <c:pt idx="7770">
                <c:v>64.755830051412246</c:v>
              </c:pt>
              <c:pt idx="7771">
                <c:v>64.764164135073955</c:v>
              </c:pt>
              <c:pt idx="7772">
                <c:v>64.772498218735649</c:v>
              </c:pt>
              <c:pt idx="7773">
                <c:v>64.780832302397343</c:v>
              </c:pt>
              <c:pt idx="7774">
                <c:v>64.789166386059051</c:v>
              </c:pt>
              <c:pt idx="7775">
                <c:v>64.797500469720745</c:v>
              </c:pt>
              <c:pt idx="7776">
                <c:v>64.805834553382454</c:v>
              </c:pt>
              <c:pt idx="7777">
                <c:v>64.814168637044148</c:v>
              </c:pt>
              <c:pt idx="7778">
                <c:v>64.822502720705856</c:v>
              </c:pt>
              <c:pt idx="7779">
                <c:v>64.83083680436755</c:v>
              </c:pt>
              <c:pt idx="7780">
                <c:v>64.839170888029258</c:v>
              </c:pt>
              <c:pt idx="7781">
                <c:v>64.847504971690952</c:v>
              </c:pt>
              <c:pt idx="7782">
                <c:v>64.855839055352646</c:v>
              </c:pt>
              <c:pt idx="7783">
                <c:v>64.864173139014355</c:v>
              </c:pt>
              <c:pt idx="7784">
                <c:v>64.872507222676049</c:v>
              </c:pt>
              <c:pt idx="7785">
                <c:v>64.880841306337757</c:v>
              </c:pt>
              <c:pt idx="7786">
                <c:v>64.889175389999451</c:v>
              </c:pt>
              <c:pt idx="7787">
                <c:v>64.89750947366116</c:v>
              </c:pt>
              <c:pt idx="7788">
                <c:v>64.905843557322854</c:v>
              </c:pt>
              <c:pt idx="7789">
                <c:v>64.914177640984548</c:v>
              </c:pt>
              <c:pt idx="7790">
                <c:v>64.922511724646256</c:v>
              </c:pt>
              <c:pt idx="7791">
                <c:v>64.930845808307964</c:v>
              </c:pt>
              <c:pt idx="7792">
                <c:v>64.939179891969658</c:v>
              </c:pt>
              <c:pt idx="7793">
                <c:v>64.947513975631352</c:v>
              </c:pt>
              <c:pt idx="7794">
                <c:v>64.955848059293061</c:v>
              </c:pt>
              <c:pt idx="7795">
                <c:v>64.964182142954755</c:v>
              </c:pt>
              <c:pt idx="7796">
                <c:v>64.972516226616463</c:v>
              </c:pt>
              <c:pt idx="7797">
                <c:v>64.980850310278157</c:v>
              </c:pt>
              <c:pt idx="7798">
                <c:v>64.989184393939865</c:v>
              </c:pt>
              <c:pt idx="7799">
                <c:v>64.99751847760156</c:v>
              </c:pt>
              <c:pt idx="7800">
                <c:v>65.005852561263254</c:v>
              </c:pt>
              <c:pt idx="7801">
                <c:v>65.014186644924962</c:v>
              </c:pt>
              <c:pt idx="7802">
                <c:v>65.02252072858667</c:v>
              </c:pt>
              <c:pt idx="7803">
                <c:v>65.030854812248364</c:v>
              </c:pt>
              <c:pt idx="7804">
                <c:v>65.039188895910058</c:v>
              </c:pt>
              <c:pt idx="7805">
                <c:v>65.047522979571767</c:v>
              </c:pt>
              <c:pt idx="7806">
                <c:v>65.055857063233461</c:v>
              </c:pt>
              <c:pt idx="7807">
                <c:v>65.064191146895169</c:v>
              </c:pt>
              <c:pt idx="7808">
                <c:v>65.072525230556863</c:v>
              </c:pt>
              <c:pt idx="7809">
                <c:v>65.080859314218571</c:v>
              </c:pt>
              <c:pt idx="7810">
                <c:v>65.089193397880265</c:v>
              </c:pt>
              <c:pt idx="7811">
                <c:v>65.09752748154196</c:v>
              </c:pt>
              <c:pt idx="7812">
                <c:v>65.105861565203668</c:v>
              </c:pt>
              <c:pt idx="7813">
                <c:v>65.114195648865362</c:v>
              </c:pt>
              <c:pt idx="7814">
                <c:v>65.12252973252707</c:v>
              </c:pt>
              <c:pt idx="7815">
                <c:v>65.130863816188764</c:v>
              </c:pt>
              <c:pt idx="7816">
                <c:v>65.139197899850473</c:v>
              </c:pt>
              <c:pt idx="7817">
                <c:v>65.147531983512167</c:v>
              </c:pt>
              <c:pt idx="7818">
                <c:v>65.155866067173875</c:v>
              </c:pt>
              <c:pt idx="7819">
                <c:v>65.164200150835569</c:v>
              </c:pt>
              <c:pt idx="7820">
                <c:v>65.172534234497263</c:v>
              </c:pt>
              <c:pt idx="7821">
                <c:v>65.180868318158971</c:v>
              </c:pt>
              <c:pt idx="7822">
                <c:v>65.189202401820666</c:v>
              </c:pt>
              <c:pt idx="7823">
                <c:v>65.197536485482374</c:v>
              </c:pt>
              <c:pt idx="7824">
                <c:v>65.205870569144068</c:v>
              </c:pt>
              <c:pt idx="7825">
                <c:v>65.214204652805776</c:v>
              </c:pt>
              <c:pt idx="7826">
                <c:v>65.22253873646747</c:v>
              </c:pt>
              <c:pt idx="7827">
                <c:v>65.230872820129164</c:v>
              </c:pt>
              <c:pt idx="7828">
                <c:v>65.239206903790873</c:v>
              </c:pt>
              <c:pt idx="7829">
                <c:v>65.247540987452581</c:v>
              </c:pt>
              <c:pt idx="7830">
                <c:v>65.255875071114275</c:v>
              </c:pt>
              <c:pt idx="7831">
                <c:v>65.264209154775969</c:v>
              </c:pt>
              <c:pt idx="7832">
                <c:v>65.272543238437677</c:v>
              </c:pt>
              <c:pt idx="7833">
                <c:v>65.280877322099371</c:v>
              </c:pt>
              <c:pt idx="7834">
                <c:v>65.289211405761066</c:v>
              </c:pt>
              <c:pt idx="7835">
                <c:v>65.297545489422774</c:v>
              </c:pt>
              <c:pt idx="7836">
                <c:v>65.305879573084482</c:v>
              </c:pt>
              <c:pt idx="7837">
                <c:v>65.314213656746176</c:v>
              </c:pt>
              <c:pt idx="7838">
                <c:v>65.32254774040787</c:v>
              </c:pt>
              <c:pt idx="7839">
                <c:v>65.330881824069579</c:v>
              </c:pt>
              <c:pt idx="7840">
                <c:v>65.339215907731287</c:v>
              </c:pt>
              <c:pt idx="7841">
                <c:v>65.347549991392981</c:v>
              </c:pt>
              <c:pt idx="7842">
                <c:v>65.355884075054675</c:v>
              </c:pt>
              <c:pt idx="7843">
                <c:v>65.364218158716383</c:v>
              </c:pt>
              <c:pt idx="7844">
                <c:v>65.372552242378077</c:v>
              </c:pt>
              <c:pt idx="7845">
                <c:v>65.380886326039771</c:v>
              </c:pt>
              <c:pt idx="7846">
                <c:v>65.38922040970148</c:v>
              </c:pt>
              <c:pt idx="7847">
                <c:v>65.397554493363188</c:v>
              </c:pt>
              <c:pt idx="7848">
                <c:v>65.405888577024882</c:v>
              </c:pt>
              <c:pt idx="7849">
                <c:v>65.414222660686576</c:v>
              </c:pt>
              <c:pt idx="7850">
                <c:v>65.422556744348284</c:v>
              </c:pt>
              <c:pt idx="7851">
                <c:v>65.430890828009979</c:v>
              </c:pt>
              <c:pt idx="7852">
                <c:v>65.439224911671687</c:v>
              </c:pt>
              <c:pt idx="7853">
                <c:v>65.447558995333381</c:v>
              </c:pt>
              <c:pt idx="7854">
                <c:v>65.455893078995089</c:v>
              </c:pt>
              <c:pt idx="7855">
                <c:v>65.464227162656783</c:v>
              </c:pt>
              <c:pt idx="7856">
                <c:v>65.472561246318477</c:v>
              </c:pt>
              <c:pt idx="7857">
                <c:v>65.480895329980186</c:v>
              </c:pt>
              <c:pt idx="7858">
                <c:v>65.48922941364188</c:v>
              </c:pt>
              <c:pt idx="7859">
                <c:v>65.497563497303588</c:v>
              </c:pt>
              <c:pt idx="7860">
                <c:v>65.505897580965282</c:v>
              </c:pt>
              <c:pt idx="7861">
                <c:v>65.51423166462699</c:v>
              </c:pt>
              <c:pt idx="7862">
                <c:v>65.522565748288685</c:v>
              </c:pt>
              <c:pt idx="7863">
                <c:v>65.530899831950393</c:v>
              </c:pt>
              <c:pt idx="7864">
                <c:v>65.539233915612087</c:v>
              </c:pt>
              <c:pt idx="7865">
                <c:v>65.547567999273781</c:v>
              </c:pt>
              <c:pt idx="7866">
                <c:v>65.555902082935489</c:v>
              </c:pt>
              <c:pt idx="7867">
                <c:v>65.564236166597183</c:v>
              </c:pt>
              <c:pt idx="7868">
                <c:v>65.572570250258892</c:v>
              </c:pt>
              <c:pt idx="7869">
                <c:v>65.580904333920586</c:v>
              </c:pt>
              <c:pt idx="7870">
                <c:v>65.589238417582294</c:v>
              </c:pt>
              <c:pt idx="7871">
                <c:v>65.597572501243988</c:v>
              </c:pt>
              <c:pt idx="7872">
                <c:v>65.605906584905682</c:v>
              </c:pt>
              <c:pt idx="7873">
                <c:v>65.61424066856739</c:v>
              </c:pt>
              <c:pt idx="7874">
                <c:v>65.622574752229099</c:v>
              </c:pt>
              <c:pt idx="7875">
                <c:v>65.630908835890793</c:v>
              </c:pt>
              <c:pt idx="7876">
                <c:v>65.639242919552487</c:v>
              </c:pt>
              <c:pt idx="7877">
                <c:v>65.647577003214195</c:v>
              </c:pt>
              <c:pt idx="7878">
                <c:v>65.655911086875889</c:v>
              </c:pt>
              <c:pt idx="7879">
                <c:v>65.664245170537598</c:v>
              </c:pt>
              <c:pt idx="7880">
                <c:v>65.672579254199292</c:v>
              </c:pt>
              <c:pt idx="7881">
                <c:v>65.680913337861</c:v>
              </c:pt>
              <c:pt idx="7882">
                <c:v>65.689247421522694</c:v>
              </c:pt>
              <c:pt idx="7883">
                <c:v>65.697581505184388</c:v>
              </c:pt>
              <c:pt idx="7884">
                <c:v>65.705915588846096</c:v>
              </c:pt>
              <c:pt idx="7885">
                <c:v>65.714249672507805</c:v>
              </c:pt>
              <c:pt idx="7886">
                <c:v>65.722583756169499</c:v>
              </c:pt>
              <c:pt idx="7887">
                <c:v>65.730917839831193</c:v>
              </c:pt>
              <c:pt idx="7888">
                <c:v>65.739251923492901</c:v>
              </c:pt>
              <c:pt idx="7889">
                <c:v>65.747586007154595</c:v>
              </c:pt>
              <c:pt idx="7890">
                <c:v>65.755920090816304</c:v>
              </c:pt>
              <c:pt idx="7891">
                <c:v>65.764254174477998</c:v>
              </c:pt>
              <c:pt idx="7892">
                <c:v>65.772588258139706</c:v>
              </c:pt>
              <c:pt idx="7893">
                <c:v>65.7809223418014</c:v>
              </c:pt>
              <c:pt idx="7894">
                <c:v>65.789256425463094</c:v>
              </c:pt>
              <c:pt idx="7895">
                <c:v>65.797590509124802</c:v>
              </c:pt>
              <c:pt idx="7896">
                <c:v>65.805924592786496</c:v>
              </c:pt>
              <c:pt idx="7897">
                <c:v>65.814258676448205</c:v>
              </c:pt>
              <c:pt idx="7898">
                <c:v>65.822592760109899</c:v>
              </c:pt>
              <c:pt idx="7899">
                <c:v>65.830926843771607</c:v>
              </c:pt>
              <c:pt idx="7900">
                <c:v>65.839260927433301</c:v>
              </c:pt>
              <c:pt idx="7901">
                <c:v>65.847595011095009</c:v>
              </c:pt>
              <c:pt idx="7902">
                <c:v>65.855929094756704</c:v>
              </c:pt>
              <c:pt idx="7903">
                <c:v>65.864263178418398</c:v>
              </c:pt>
              <c:pt idx="7904">
                <c:v>65.872597262080106</c:v>
              </c:pt>
              <c:pt idx="7905">
                <c:v>65.8809313457418</c:v>
              </c:pt>
              <c:pt idx="7906">
                <c:v>65.889265429403508</c:v>
              </c:pt>
              <c:pt idx="7907">
                <c:v>65.897599513065202</c:v>
              </c:pt>
              <c:pt idx="7908">
                <c:v>65.905933596726911</c:v>
              </c:pt>
              <c:pt idx="7909">
                <c:v>65.914267680388605</c:v>
              </c:pt>
              <c:pt idx="7910">
                <c:v>65.922601764050299</c:v>
              </c:pt>
              <c:pt idx="7911">
                <c:v>65.930935847712007</c:v>
              </c:pt>
              <c:pt idx="7912">
                <c:v>65.939269931373715</c:v>
              </c:pt>
              <c:pt idx="7913">
                <c:v>65.947604015035409</c:v>
              </c:pt>
              <c:pt idx="7914">
                <c:v>65.955938098697104</c:v>
              </c:pt>
              <c:pt idx="7915">
                <c:v>65.964272182358812</c:v>
              </c:pt>
              <c:pt idx="7916">
                <c:v>65.972606266020506</c:v>
              </c:pt>
              <c:pt idx="7917">
                <c:v>65.9809403496822</c:v>
              </c:pt>
              <c:pt idx="7918">
                <c:v>65.989274433343908</c:v>
              </c:pt>
              <c:pt idx="7919">
                <c:v>65.997608517005617</c:v>
              </c:pt>
              <c:pt idx="7920">
                <c:v>66.005942600667311</c:v>
              </c:pt>
              <c:pt idx="7921">
                <c:v>66.014276684329005</c:v>
              </c:pt>
              <c:pt idx="7922">
                <c:v>66.022610767990713</c:v>
              </c:pt>
              <c:pt idx="7923">
                <c:v>66.030944851652421</c:v>
              </c:pt>
              <c:pt idx="7924">
                <c:v>66.039278935314115</c:v>
              </c:pt>
              <c:pt idx="7925">
                <c:v>66.047613018975809</c:v>
              </c:pt>
              <c:pt idx="7926">
                <c:v>66.055947102637518</c:v>
              </c:pt>
              <c:pt idx="7927">
                <c:v>66.064281186299212</c:v>
              </c:pt>
              <c:pt idx="7928">
                <c:v>66.072615269960906</c:v>
              </c:pt>
              <c:pt idx="7929">
                <c:v>66.080949353622614</c:v>
              </c:pt>
              <c:pt idx="7930">
                <c:v>66.089283437284323</c:v>
              </c:pt>
              <c:pt idx="7931">
                <c:v>66.097617520946017</c:v>
              </c:pt>
              <c:pt idx="7932">
                <c:v>66.105951604607711</c:v>
              </c:pt>
              <c:pt idx="7933">
                <c:v>66.114285688269419</c:v>
              </c:pt>
              <c:pt idx="7934">
                <c:v>66.122619771931127</c:v>
              </c:pt>
              <c:pt idx="7935">
                <c:v>66.130953855592821</c:v>
              </c:pt>
              <c:pt idx="7936">
                <c:v>66.139287939254515</c:v>
              </c:pt>
              <c:pt idx="7937">
                <c:v>66.147622022916224</c:v>
              </c:pt>
              <c:pt idx="7938">
                <c:v>66.155956106577918</c:v>
              </c:pt>
              <c:pt idx="7939">
                <c:v>66.164290190239612</c:v>
              </c:pt>
              <c:pt idx="7940">
                <c:v>66.17262427390132</c:v>
              </c:pt>
              <c:pt idx="7941">
                <c:v>66.180958357563014</c:v>
              </c:pt>
              <c:pt idx="7942">
                <c:v>66.189292441224723</c:v>
              </c:pt>
              <c:pt idx="7943">
                <c:v>66.197626524886417</c:v>
              </c:pt>
              <c:pt idx="7944">
                <c:v>66.205960608548125</c:v>
              </c:pt>
              <c:pt idx="7945">
                <c:v>66.214294692209819</c:v>
              </c:pt>
              <c:pt idx="7946">
                <c:v>66.222628775871527</c:v>
              </c:pt>
              <c:pt idx="7947">
                <c:v>66.230962859533221</c:v>
              </c:pt>
              <c:pt idx="7948">
                <c:v>66.239296943194915</c:v>
              </c:pt>
              <c:pt idx="7949">
                <c:v>66.247631026856624</c:v>
              </c:pt>
              <c:pt idx="7950">
                <c:v>66.255965110518318</c:v>
              </c:pt>
              <c:pt idx="7951">
                <c:v>66.264299194180026</c:v>
              </c:pt>
              <c:pt idx="7952">
                <c:v>66.27263327784172</c:v>
              </c:pt>
              <c:pt idx="7953">
                <c:v>66.280967361503428</c:v>
              </c:pt>
              <c:pt idx="7954">
                <c:v>66.289301445165123</c:v>
              </c:pt>
              <c:pt idx="7955">
                <c:v>66.297635528826817</c:v>
              </c:pt>
              <c:pt idx="7956">
                <c:v>66.305969612488525</c:v>
              </c:pt>
              <c:pt idx="7957">
                <c:v>66.314303696150233</c:v>
              </c:pt>
              <c:pt idx="7958">
                <c:v>66.322637779811927</c:v>
              </c:pt>
              <c:pt idx="7959">
                <c:v>66.330971863473621</c:v>
              </c:pt>
              <c:pt idx="7960">
                <c:v>66.33930594713533</c:v>
              </c:pt>
              <c:pt idx="7961">
                <c:v>66.347640030797024</c:v>
              </c:pt>
              <c:pt idx="7962">
                <c:v>66.355974114458732</c:v>
              </c:pt>
              <c:pt idx="7963">
                <c:v>66.364308198120426</c:v>
              </c:pt>
              <c:pt idx="7964">
                <c:v>66.372642281782134</c:v>
              </c:pt>
              <c:pt idx="7965">
                <c:v>66.380976365443829</c:v>
              </c:pt>
              <c:pt idx="7966">
                <c:v>66.389310449105523</c:v>
              </c:pt>
              <c:pt idx="7967">
                <c:v>66.397644532767231</c:v>
              </c:pt>
              <c:pt idx="7968">
                <c:v>66.405978616428939</c:v>
              </c:pt>
              <c:pt idx="7969">
                <c:v>66.414312700090633</c:v>
              </c:pt>
              <c:pt idx="7970">
                <c:v>66.422646783752327</c:v>
              </c:pt>
              <c:pt idx="7971">
                <c:v>66.430980867414036</c:v>
              </c:pt>
              <c:pt idx="7972">
                <c:v>66.43931495107573</c:v>
              </c:pt>
              <c:pt idx="7973">
                <c:v>66.447649034737438</c:v>
              </c:pt>
              <c:pt idx="7974">
                <c:v>66.455983118399132</c:v>
              </c:pt>
              <c:pt idx="7975">
                <c:v>66.46431720206084</c:v>
              </c:pt>
              <c:pt idx="7976">
                <c:v>66.472651285722534</c:v>
              </c:pt>
              <c:pt idx="7977">
                <c:v>66.480985369384229</c:v>
              </c:pt>
              <c:pt idx="7978">
                <c:v>66.489319453045937</c:v>
              </c:pt>
              <c:pt idx="7979">
                <c:v>66.497653536707645</c:v>
              </c:pt>
              <c:pt idx="7980">
                <c:v>66.505987620369339</c:v>
              </c:pt>
              <c:pt idx="7981">
                <c:v>66.514321704031033</c:v>
              </c:pt>
              <c:pt idx="7982">
                <c:v>66.522655787692742</c:v>
              </c:pt>
              <c:pt idx="7983">
                <c:v>66.530989871354436</c:v>
              </c:pt>
              <c:pt idx="7984">
                <c:v>66.539323955016144</c:v>
              </c:pt>
              <c:pt idx="7985">
                <c:v>66.547658038677838</c:v>
              </c:pt>
              <c:pt idx="7986">
                <c:v>66.555992122339532</c:v>
              </c:pt>
              <c:pt idx="7987">
                <c:v>66.56432620600124</c:v>
              </c:pt>
              <c:pt idx="7988">
                <c:v>66.572660289662934</c:v>
              </c:pt>
              <c:pt idx="7989">
                <c:v>66.580994373324643</c:v>
              </c:pt>
              <c:pt idx="7990">
                <c:v>66.589328456986337</c:v>
              </c:pt>
              <c:pt idx="7991">
                <c:v>66.597662540648045</c:v>
              </c:pt>
              <c:pt idx="7992">
                <c:v>66.605996624309739</c:v>
              </c:pt>
              <c:pt idx="7993">
                <c:v>66.614330707971433</c:v>
              </c:pt>
              <c:pt idx="7994">
                <c:v>66.622664791633142</c:v>
              </c:pt>
              <c:pt idx="7995">
                <c:v>66.63099887529485</c:v>
              </c:pt>
              <c:pt idx="7996">
                <c:v>66.639332958956544</c:v>
              </c:pt>
              <c:pt idx="7997">
                <c:v>66.647667042618238</c:v>
              </c:pt>
              <c:pt idx="7998">
                <c:v>66.656001126279946</c:v>
              </c:pt>
              <c:pt idx="7999">
                <c:v>66.66433520994164</c:v>
              </c:pt>
              <c:pt idx="8000">
                <c:v>66.672669293603334</c:v>
              </c:pt>
              <c:pt idx="8001">
                <c:v>66.681003377265043</c:v>
              </c:pt>
              <c:pt idx="8002">
                <c:v>66.689337460926751</c:v>
              </c:pt>
              <c:pt idx="8003">
                <c:v>66.697671544588445</c:v>
              </c:pt>
              <c:pt idx="8004">
                <c:v>66.706005628250139</c:v>
              </c:pt>
              <c:pt idx="8005">
                <c:v>66.714339711911848</c:v>
              </c:pt>
              <c:pt idx="8006">
                <c:v>66.722673795573556</c:v>
              </c:pt>
              <c:pt idx="8007">
                <c:v>66.73100787923525</c:v>
              </c:pt>
              <c:pt idx="8008">
                <c:v>66.739341962896944</c:v>
              </c:pt>
              <c:pt idx="8009">
                <c:v>66.747676046558652</c:v>
              </c:pt>
              <c:pt idx="8010">
                <c:v>66.756010130220346</c:v>
              </c:pt>
              <c:pt idx="8011">
                <c:v>66.76434421388204</c:v>
              </c:pt>
              <c:pt idx="8012">
                <c:v>66.772678297543749</c:v>
              </c:pt>
              <c:pt idx="8013">
                <c:v>66.781012381205457</c:v>
              </c:pt>
              <c:pt idx="8014">
                <c:v>66.789346464867151</c:v>
              </c:pt>
              <c:pt idx="8015">
                <c:v>66.797680548528845</c:v>
              </c:pt>
              <c:pt idx="8016">
                <c:v>66.806014632190553</c:v>
              </c:pt>
              <c:pt idx="8017">
                <c:v>66.814348715852262</c:v>
              </c:pt>
              <c:pt idx="8018">
                <c:v>66.822682799513956</c:v>
              </c:pt>
              <c:pt idx="8019">
                <c:v>66.83101688317565</c:v>
              </c:pt>
              <c:pt idx="8020">
                <c:v>66.839350966837358</c:v>
              </c:pt>
              <c:pt idx="8021">
                <c:v>66.847685050499052</c:v>
              </c:pt>
              <c:pt idx="8022">
                <c:v>66.856019134160746</c:v>
              </c:pt>
              <c:pt idx="8023">
                <c:v>66.864353217822455</c:v>
              </c:pt>
              <c:pt idx="8024">
                <c:v>66.872687301484163</c:v>
              </c:pt>
              <c:pt idx="8025">
                <c:v>66.881021385145857</c:v>
              </c:pt>
              <c:pt idx="8026">
                <c:v>66.889355468807551</c:v>
              </c:pt>
              <c:pt idx="8027">
                <c:v>66.897689552469259</c:v>
              </c:pt>
              <c:pt idx="8028">
                <c:v>66.906023636130953</c:v>
              </c:pt>
              <c:pt idx="8029">
                <c:v>66.914357719792662</c:v>
              </c:pt>
              <c:pt idx="8030">
                <c:v>66.922691803454356</c:v>
              </c:pt>
              <c:pt idx="8031">
                <c:v>66.93102588711605</c:v>
              </c:pt>
              <c:pt idx="8032">
                <c:v>66.939359970777758</c:v>
              </c:pt>
              <c:pt idx="8033">
                <c:v>66.947694054439452</c:v>
              </c:pt>
              <c:pt idx="8034">
                <c:v>66.956028138101161</c:v>
              </c:pt>
              <c:pt idx="8035">
                <c:v>66.964362221762855</c:v>
              </c:pt>
              <c:pt idx="8036">
                <c:v>66.972696305424563</c:v>
              </c:pt>
              <c:pt idx="8037">
                <c:v>66.981030389086257</c:v>
              </c:pt>
              <c:pt idx="8038">
                <c:v>66.989364472747951</c:v>
              </c:pt>
              <c:pt idx="8039">
                <c:v>66.997698556409659</c:v>
              </c:pt>
              <c:pt idx="8040">
                <c:v>67.006032640071368</c:v>
              </c:pt>
              <c:pt idx="8041">
                <c:v>67.014366723733062</c:v>
              </c:pt>
              <c:pt idx="8042">
                <c:v>67.022700807394756</c:v>
              </c:pt>
              <c:pt idx="8043">
                <c:v>67.031034891056464</c:v>
              </c:pt>
              <c:pt idx="8044">
                <c:v>67.039368974718158</c:v>
              </c:pt>
              <c:pt idx="8045">
                <c:v>67.047703058379867</c:v>
              </c:pt>
              <c:pt idx="8046">
                <c:v>67.056037142041561</c:v>
              </c:pt>
              <c:pt idx="8047">
                <c:v>67.064371225703269</c:v>
              </c:pt>
              <c:pt idx="8048">
                <c:v>67.072705309364963</c:v>
              </c:pt>
              <c:pt idx="8049">
                <c:v>67.081039393026657</c:v>
              </c:pt>
              <c:pt idx="8050">
                <c:v>67.089373476688365</c:v>
              </c:pt>
              <c:pt idx="8051">
                <c:v>67.097707560350074</c:v>
              </c:pt>
              <c:pt idx="8052">
                <c:v>67.106041644011768</c:v>
              </c:pt>
              <c:pt idx="8053">
                <c:v>67.114375727673462</c:v>
              </c:pt>
              <c:pt idx="8054">
                <c:v>67.12270981133517</c:v>
              </c:pt>
              <c:pt idx="8055">
                <c:v>67.131043894996864</c:v>
              </c:pt>
              <c:pt idx="8056">
                <c:v>67.139377978658572</c:v>
              </c:pt>
              <c:pt idx="8057">
                <c:v>67.147712062320267</c:v>
              </c:pt>
              <c:pt idx="8058">
                <c:v>67.156046145981975</c:v>
              </c:pt>
              <c:pt idx="8059">
                <c:v>67.164380229643669</c:v>
              </c:pt>
              <c:pt idx="8060">
                <c:v>67.172714313305363</c:v>
              </c:pt>
              <c:pt idx="8061">
                <c:v>67.181048396967071</c:v>
              </c:pt>
              <c:pt idx="8062">
                <c:v>67.18938248062878</c:v>
              </c:pt>
              <c:pt idx="8063">
                <c:v>67.197716564290474</c:v>
              </c:pt>
              <c:pt idx="8064">
                <c:v>67.206050647952168</c:v>
              </c:pt>
              <c:pt idx="8065">
                <c:v>67.214384731613876</c:v>
              </c:pt>
              <c:pt idx="8066">
                <c:v>67.22271881527557</c:v>
              </c:pt>
              <c:pt idx="8067">
                <c:v>67.231052898937278</c:v>
              </c:pt>
              <c:pt idx="8068">
                <c:v>67.239386982598973</c:v>
              </c:pt>
              <c:pt idx="8069">
                <c:v>67.247721066260681</c:v>
              </c:pt>
              <c:pt idx="8070">
                <c:v>67.256055149922375</c:v>
              </c:pt>
              <c:pt idx="8071">
                <c:v>67.264389233584069</c:v>
              </c:pt>
              <c:pt idx="8072">
                <c:v>67.272723317245777</c:v>
              </c:pt>
              <c:pt idx="8073">
                <c:v>67.281057400907471</c:v>
              </c:pt>
              <c:pt idx="8074">
                <c:v>67.28939148456918</c:v>
              </c:pt>
              <c:pt idx="8075">
                <c:v>67.297725568230874</c:v>
              </c:pt>
              <c:pt idx="8076">
                <c:v>67.306059651892582</c:v>
              </c:pt>
              <c:pt idx="8077">
                <c:v>67.314393735554276</c:v>
              </c:pt>
              <c:pt idx="8078">
                <c:v>67.322727819215984</c:v>
              </c:pt>
              <c:pt idx="8079">
                <c:v>67.331061902877678</c:v>
              </c:pt>
              <c:pt idx="8080">
                <c:v>67.339395986539373</c:v>
              </c:pt>
              <c:pt idx="8081">
                <c:v>67.347730070201081</c:v>
              </c:pt>
              <c:pt idx="8082">
                <c:v>67.356064153862775</c:v>
              </c:pt>
              <c:pt idx="8083">
                <c:v>67.364398237524469</c:v>
              </c:pt>
              <c:pt idx="8084">
                <c:v>67.372732321186177</c:v>
              </c:pt>
              <c:pt idx="8085">
                <c:v>67.381066404847886</c:v>
              </c:pt>
              <c:pt idx="8086">
                <c:v>67.38940048850958</c:v>
              </c:pt>
              <c:pt idx="8087">
                <c:v>67.397734572171274</c:v>
              </c:pt>
              <c:pt idx="8088">
                <c:v>67.406068655832982</c:v>
              </c:pt>
              <c:pt idx="8089">
                <c:v>67.41440273949469</c:v>
              </c:pt>
              <c:pt idx="8090">
                <c:v>67.422736823156384</c:v>
              </c:pt>
              <c:pt idx="8091">
                <c:v>67.431070906818078</c:v>
              </c:pt>
              <c:pt idx="8092">
                <c:v>67.439404990479787</c:v>
              </c:pt>
              <c:pt idx="8093">
                <c:v>67.447739074141481</c:v>
              </c:pt>
              <c:pt idx="8094">
                <c:v>67.456073157803175</c:v>
              </c:pt>
              <c:pt idx="8095">
                <c:v>67.464407241464883</c:v>
              </c:pt>
              <c:pt idx="8096">
                <c:v>67.472741325126592</c:v>
              </c:pt>
              <c:pt idx="8097">
                <c:v>67.481075408788286</c:v>
              </c:pt>
              <c:pt idx="8098">
                <c:v>67.48940949244998</c:v>
              </c:pt>
              <c:pt idx="8099">
                <c:v>67.497743576111688</c:v>
              </c:pt>
              <c:pt idx="8100">
                <c:v>67.506077659773396</c:v>
              </c:pt>
              <c:pt idx="8101">
                <c:v>67.51441174343509</c:v>
              </c:pt>
              <c:pt idx="8102">
                <c:v>67.522745827096784</c:v>
              </c:pt>
              <c:pt idx="8103">
                <c:v>67.531079910758493</c:v>
              </c:pt>
              <c:pt idx="8104">
                <c:v>67.539413994420187</c:v>
              </c:pt>
              <c:pt idx="8105">
                <c:v>67.547748078081881</c:v>
              </c:pt>
              <c:pt idx="8106">
                <c:v>67.556082161743589</c:v>
              </c:pt>
              <c:pt idx="8107">
                <c:v>67.564416245405297</c:v>
              </c:pt>
              <c:pt idx="8108">
                <c:v>67.572750329066992</c:v>
              </c:pt>
              <c:pt idx="8109">
                <c:v>67.581084412728686</c:v>
              </c:pt>
              <c:pt idx="8110">
                <c:v>67.589418496390394</c:v>
              </c:pt>
              <c:pt idx="8111">
                <c:v>67.597752580052088</c:v>
              </c:pt>
              <c:pt idx="8112">
                <c:v>67.606086663713796</c:v>
              </c:pt>
              <c:pt idx="8113">
                <c:v>67.61442074737549</c:v>
              </c:pt>
              <c:pt idx="8114">
                <c:v>67.622754831037199</c:v>
              </c:pt>
              <c:pt idx="8115">
                <c:v>67.631088914698893</c:v>
              </c:pt>
              <c:pt idx="8116">
                <c:v>67.639422998360587</c:v>
              </c:pt>
              <c:pt idx="8117">
                <c:v>67.647757082022295</c:v>
              </c:pt>
              <c:pt idx="8118">
                <c:v>67.656091165683989</c:v>
              </c:pt>
              <c:pt idx="8119">
                <c:v>67.664425249345697</c:v>
              </c:pt>
              <c:pt idx="8120">
                <c:v>67.672759333007392</c:v>
              </c:pt>
              <c:pt idx="8121">
                <c:v>67.6810934166691</c:v>
              </c:pt>
              <c:pt idx="8122">
                <c:v>67.689427500330794</c:v>
              </c:pt>
              <c:pt idx="8123">
                <c:v>67.697761583992502</c:v>
              </c:pt>
              <c:pt idx="8124">
                <c:v>67.706095667654196</c:v>
              </c:pt>
              <c:pt idx="8125">
                <c:v>67.71442975131589</c:v>
              </c:pt>
              <c:pt idx="8126">
                <c:v>67.722763834977599</c:v>
              </c:pt>
              <c:pt idx="8127">
                <c:v>67.731097918639293</c:v>
              </c:pt>
              <c:pt idx="8128">
                <c:v>67.739432002301001</c:v>
              </c:pt>
              <c:pt idx="8129">
                <c:v>67.747766085962695</c:v>
              </c:pt>
              <c:pt idx="8130">
                <c:v>67.756100169624403</c:v>
              </c:pt>
              <c:pt idx="8131">
                <c:v>67.764434253286097</c:v>
              </c:pt>
              <c:pt idx="8132">
                <c:v>67.772768336947792</c:v>
              </c:pt>
              <c:pt idx="8133">
                <c:v>67.7811024206095</c:v>
              </c:pt>
              <c:pt idx="8134">
                <c:v>67.789436504271208</c:v>
              </c:pt>
              <c:pt idx="8135">
                <c:v>67.797770587932902</c:v>
              </c:pt>
              <c:pt idx="8136">
                <c:v>67.806104671594596</c:v>
              </c:pt>
              <c:pt idx="8137">
                <c:v>67.814438755256305</c:v>
              </c:pt>
              <c:pt idx="8138">
                <c:v>67.822772838917999</c:v>
              </c:pt>
              <c:pt idx="8139">
                <c:v>67.831106922579707</c:v>
              </c:pt>
              <c:pt idx="8140">
                <c:v>67.839441006241401</c:v>
              </c:pt>
              <c:pt idx="8141">
                <c:v>67.847775089903109</c:v>
              </c:pt>
              <c:pt idx="8142">
                <c:v>67.856109173564803</c:v>
              </c:pt>
              <c:pt idx="8143">
                <c:v>67.864443257226498</c:v>
              </c:pt>
              <c:pt idx="8144">
                <c:v>67.872777340888206</c:v>
              </c:pt>
              <c:pt idx="8145">
                <c:v>67.881111424549914</c:v>
              </c:pt>
              <c:pt idx="8146">
                <c:v>67.889445508211608</c:v>
              </c:pt>
              <c:pt idx="8147">
                <c:v>67.897779591873302</c:v>
              </c:pt>
              <c:pt idx="8148">
                <c:v>67.906113675535011</c:v>
              </c:pt>
              <c:pt idx="8149">
                <c:v>67.914447759196705</c:v>
              </c:pt>
              <c:pt idx="8150">
                <c:v>67.922781842858413</c:v>
              </c:pt>
              <c:pt idx="8151">
                <c:v>67.931115926520107</c:v>
              </c:pt>
              <c:pt idx="8152">
                <c:v>67.939450010181815</c:v>
              </c:pt>
              <c:pt idx="8153">
                <c:v>67.947784093843509</c:v>
              </c:pt>
              <c:pt idx="8154">
                <c:v>67.956118177505203</c:v>
              </c:pt>
              <c:pt idx="8155">
                <c:v>67.964452261166912</c:v>
              </c:pt>
              <c:pt idx="8156">
                <c:v>67.972786344828606</c:v>
              </c:pt>
              <c:pt idx="8157">
                <c:v>67.981120428490314</c:v>
              </c:pt>
              <c:pt idx="8158">
                <c:v>67.989454512152008</c:v>
              </c:pt>
              <c:pt idx="8159">
                <c:v>67.997788595813716</c:v>
              </c:pt>
              <c:pt idx="8160">
                <c:v>68.006122679475411</c:v>
              </c:pt>
              <c:pt idx="8161">
                <c:v>68.014456763137119</c:v>
              </c:pt>
              <c:pt idx="8162">
                <c:v>68.022790846798813</c:v>
              </c:pt>
              <c:pt idx="8163">
                <c:v>68.031124930460507</c:v>
              </c:pt>
              <c:pt idx="8164">
                <c:v>68.039459014122215</c:v>
              </c:pt>
              <c:pt idx="8165">
                <c:v>68.047793097783909</c:v>
              </c:pt>
              <c:pt idx="8166">
                <c:v>68.056127181445618</c:v>
              </c:pt>
              <c:pt idx="8167">
                <c:v>68.064461265107312</c:v>
              </c:pt>
              <c:pt idx="8168">
                <c:v>68.07279534876902</c:v>
              </c:pt>
              <c:pt idx="8169">
                <c:v>68.081129432430714</c:v>
              </c:pt>
              <c:pt idx="8170">
                <c:v>68.089463516092408</c:v>
              </c:pt>
              <c:pt idx="8171">
                <c:v>68.097797599754117</c:v>
              </c:pt>
              <c:pt idx="8172">
                <c:v>68.106131683415825</c:v>
              </c:pt>
              <c:pt idx="8173">
                <c:v>68.114465767077519</c:v>
              </c:pt>
              <c:pt idx="8174">
                <c:v>68.122799850739213</c:v>
              </c:pt>
              <c:pt idx="8175">
                <c:v>68.131133934400921</c:v>
              </c:pt>
              <c:pt idx="8176">
                <c:v>68.139468018062615</c:v>
              </c:pt>
              <c:pt idx="8177">
                <c:v>68.147802101724309</c:v>
              </c:pt>
              <c:pt idx="8178">
                <c:v>68.156136185386018</c:v>
              </c:pt>
              <c:pt idx="8179">
                <c:v>68.164470269047726</c:v>
              </c:pt>
              <c:pt idx="8180">
                <c:v>68.17280435270942</c:v>
              </c:pt>
              <c:pt idx="8181">
                <c:v>68.181138436371114</c:v>
              </c:pt>
              <c:pt idx="8182">
                <c:v>68.189472520032822</c:v>
              </c:pt>
              <c:pt idx="8183">
                <c:v>68.197806603694531</c:v>
              </c:pt>
              <c:pt idx="8184">
                <c:v>68.206140687356225</c:v>
              </c:pt>
              <c:pt idx="8185">
                <c:v>68.214474771017919</c:v>
              </c:pt>
              <c:pt idx="8186">
                <c:v>68.222808854679627</c:v>
              </c:pt>
              <c:pt idx="8187">
                <c:v>68.231142938341321</c:v>
              </c:pt>
              <c:pt idx="8188">
                <c:v>68.239477022003015</c:v>
              </c:pt>
              <c:pt idx="8189">
                <c:v>68.247811105664724</c:v>
              </c:pt>
              <c:pt idx="8190">
                <c:v>68.256145189326432</c:v>
              </c:pt>
              <c:pt idx="8191">
                <c:v>68.264479272988126</c:v>
              </c:pt>
              <c:pt idx="8192">
                <c:v>68.27281335664982</c:v>
              </c:pt>
              <c:pt idx="8193">
                <c:v>68.281147440311528</c:v>
              </c:pt>
              <c:pt idx="8194">
                <c:v>68.289481523973237</c:v>
              </c:pt>
              <c:pt idx="8195">
                <c:v>68.297815607634931</c:v>
              </c:pt>
              <c:pt idx="8196">
                <c:v>68.306149691296625</c:v>
              </c:pt>
              <c:pt idx="8197">
                <c:v>68.314483774958319</c:v>
              </c:pt>
              <c:pt idx="8198">
                <c:v>68.322817858620027</c:v>
              </c:pt>
              <c:pt idx="8199">
                <c:v>68.331151942281721</c:v>
              </c:pt>
              <c:pt idx="8200">
                <c:v>68.33948602594343</c:v>
              </c:pt>
              <c:pt idx="8201">
                <c:v>68.347820109605138</c:v>
              </c:pt>
              <c:pt idx="8202">
                <c:v>68.356154193266832</c:v>
              </c:pt>
              <c:pt idx="8203">
                <c:v>68.364488276928526</c:v>
              </c:pt>
              <c:pt idx="8204">
                <c:v>68.37282236059022</c:v>
              </c:pt>
              <c:pt idx="8205">
                <c:v>68.381156444251928</c:v>
              </c:pt>
              <c:pt idx="8206">
                <c:v>68.389490527913637</c:v>
              </c:pt>
              <c:pt idx="8207">
                <c:v>68.397824611575331</c:v>
              </c:pt>
              <c:pt idx="8208">
                <c:v>68.406158695237039</c:v>
              </c:pt>
              <c:pt idx="8209">
                <c:v>68.414492778898733</c:v>
              </c:pt>
              <c:pt idx="8210">
                <c:v>68.422826862560427</c:v>
              </c:pt>
              <c:pt idx="8211">
                <c:v>68.431160946222136</c:v>
              </c:pt>
              <c:pt idx="8212">
                <c:v>68.43949502988383</c:v>
              </c:pt>
              <c:pt idx="8213">
                <c:v>68.447829113545538</c:v>
              </c:pt>
              <c:pt idx="8214">
                <c:v>68.456163197207232</c:v>
              </c:pt>
              <c:pt idx="8215">
                <c:v>68.46449728086894</c:v>
              </c:pt>
              <c:pt idx="8216">
                <c:v>68.472831364530649</c:v>
              </c:pt>
              <c:pt idx="8217">
                <c:v>68.481165448192328</c:v>
              </c:pt>
              <c:pt idx="8218">
                <c:v>68.489499531854037</c:v>
              </c:pt>
              <c:pt idx="8219">
                <c:v>68.497833615515731</c:v>
              </c:pt>
              <c:pt idx="8220">
                <c:v>68.506167699177439</c:v>
              </c:pt>
              <c:pt idx="8221">
                <c:v>68.514501782839133</c:v>
              </c:pt>
              <c:pt idx="8222">
                <c:v>68.522835866500841</c:v>
              </c:pt>
              <c:pt idx="8223">
                <c:v>68.53116995016255</c:v>
              </c:pt>
              <c:pt idx="8224">
                <c:v>68.53950403382423</c:v>
              </c:pt>
              <c:pt idx="8225">
                <c:v>68.547838117485938</c:v>
              </c:pt>
              <c:pt idx="8226">
                <c:v>68.556172201147632</c:v>
              </c:pt>
              <c:pt idx="8227">
                <c:v>68.56450628480934</c:v>
              </c:pt>
              <c:pt idx="8228">
                <c:v>68.572840368471049</c:v>
              </c:pt>
              <c:pt idx="8229">
                <c:v>68.581174452132743</c:v>
              </c:pt>
              <c:pt idx="8230">
                <c:v>68.589508535794451</c:v>
              </c:pt>
              <c:pt idx="8231">
                <c:v>68.597842619456131</c:v>
              </c:pt>
              <c:pt idx="8232">
                <c:v>68.606176703117839</c:v>
              </c:pt>
              <c:pt idx="8233">
                <c:v>68.614510786779547</c:v>
              </c:pt>
              <c:pt idx="8234">
                <c:v>68.622844870441241</c:v>
              </c:pt>
              <c:pt idx="8235">
                <c:v>68.63117895410295</c:v>
              </c:pt>
              <c:pt idx="8236">
                <c:v>68.639513037764644</c:v>
              </c:pt>
              <c:pt idx="8237">
                <c:v>68.647847121426352</c:v>
              </c:pt>
              <c:pt idx="8238">
                <c:v>68.656181205088032</c:v>
              </c:pt>
              <c:pt idx="8239">
                <c:v>68.66451528874974</c:v>
              </c:pt>
              <c:pt idx="8240">
                <c:v>68.672849372411449</c:v>
              </c:pt>
              <c:pt idx="8241">
                <c:v>68.681183456073143</c:v>
              </c:pt>
              <c:pt idx="8242">
                <c:v>68.689517539734851</c:v>
              </c:pt>
              <c:pt idx="8243">
                <c:v>68.697851623396545</c:v>
              </c:pt>
              <c:pt idx="8244">
                <c:v>68.706185707058239</c:v>
              </c:pt>
              <c:pt idx="8245">
                <c:v>68.714519790719947</c:v>
              </c:pt>
              <c:pt idx="8246">
                <c:v>68.722853874381642</c:v>
              </c:pt>
              <c:pt idx="8247">
                <c:v>68.73118795804335</c:v>
              </c:pt>
              <c:pt idx="8248">
                <c:v>68.739522041705044</c:v>
              </c:pt>
              <c:pt idx="8249">
                <c:v>68.747856125366752</c:v>
              </c:pt>
              <c:pt idx="8250">
                <c:v>68.75619020902846</c:v>
              </c:pt>
              <c:pt idx="8251">
                <c:v>68.76452429269014</c:v>
              </c:pt>
              <c:pt idx="8252">
                <c:v>68.772858376351849</c:v>
              </c:pt>
              <c:pt idx="8253">
                <c:v>68.781192460013543</c:v>
              </c:pt>
              <c:pt idx="8254">
                <c:v>68.789526543675251</c:v>
              </c:pt>
              <c:pt idx="8255">
                <c:v>68.797860627336959</c:v>
              </c:pt>
              <c:pt idx="8256">
                <c:v>68.806194710998653</c:v>
              </c:pt>
              <c:pt idx="8257">
                <c:v>68.814528794660362</c:v>
              </c:pt>
              <c:pt idx="8258">
                <c:v>68.822862878322042</c:v>
              </c:pt>
              <c:pt idx="8259">
                <c:v>68.83119696198375</c:v>
              </c:pt>
              <c:pt idx="8260">
                <c:v>68.839531045645444</c:v>
              </c:pt>
              <c:pt idx="8261">
                <c:v>68.847865129307152</c:v>
              </c:pt>
              <c:pt idx="8262">
                <c:v>68.85619921296886</c:v>
              </c:pt>
              <c:pt idx="8263">
                <c:v>68.864533296630555</c:v>
              </c:pt>
              <c:pt idx="8264">
                <c:v>68.872867380292263</c:v>
              </c:pt>
              <c:pt idx="8265">
                <c:v>68.881201463953943</c:v>
              </c:pt>
              <c:pt idx="8266">
                <c:v>68.889535547615651</c:v>
              </c:pt>
              <c:pt idx="8267">
                <c:v>68.897869631277359</c:v>
              </c:pt>
              <c:pt idx="8268">
                <c:v>68.906203714939053</c:v>
              </c:pt>
              <c:pt idx="8269">
                <c:v>68.914537798600762</c:v>
              </c:pt>
              <c:pt idx="8270">
                <c:v>68.922871882262456</c:v>
              </c:pt>
              <c:pt idx="8271">
                <c:v>68.931205965924164</c:v>
              </c:pt>
              <c:pt idx="8272">
                <c:v>68.939540049585858</c:v>
              </c:pt>
              <c:pt idx="8273">
                <c:v>68.947874133247552</c:v>
              </c:pt>
              <c:pt idx="8274">
                <c:v>68.95620821690926</c:v>
              </c:pt>
              <c:pt idx="8275">
                <c:v>68.964542300570955</c:v>
              </c:pt>
              <c:pt idx="8276">
                <c:v>68.972876384232663</c:v>
              </c:pt>
              <c:pt idx="8277">
                <c:v>68.981210467894371</c:v>
              </c:pt>
              <c:pt idx="8278">
                <c:v>68.989544551556065</c:v>
              </c:pt>
              <c:pt idx="8279">
                <c:v>68.997878635217759</c:v>
              </c:pt>
              <c:pt idx="8280">
                <c:v>69.006212718879453</c:v>
              </c:pt>
              <c:pt idx="8281">
                <c:v>69.014546802541162</c:v>
              </c:pt>
              <c:pt idx="8282">
                <c:v>69.022880886202856</c:v>
              </c:pt>
              <c:pt idx="8283">
                <c:v>69.031214969864564</c:v>
              </c:pt>
              <c:pt idx="8284">
                <c:v>69.039549053526272</c:v>
              </c:pt>
              <c:pt idx="8285">
                <c:v>69.047883137187966</c:v>
              </c:pt>
              <c:pt idx="8286">
                <c:v>69.056217220849661</c:v>
              </c:pt>
              <c:pt idx="8287">
                <c:v>69.064551304511355</c:v>
              </c:pt>
              <c:pt idx="8288">
                <c:v>69.072885388173063</c:v>
              </c:pt>
              <c:pt idx="8289">
                <c:v>69.081219471834771</c:v>
              </c:pt>
              <c:pt idx="8290">
                <c:v>69.089553555496465</c:v>
              </c:pt>
              <c:pt idx="8291">
                <c:v>69.097887639158174</c:v>
              </c:pt>
              <c:pt idx="8292">
                <c:v>69.106221722819868</c:v>
              </c:pt>
              <c:pt idx="8293">
                <c:v>69.114555806481562</c:v>
              </c:pt>
              <c:pt idx="8294">
                <c:v>69.12288989014327</c:v>
              </c:pt>
              <c:pt idx="8295">
                <c:v>69.131223973804964</c:v>
              </c:pt>
              <c:pt idx="8296">
                <c:v>69.139558057466672</c:v>
              </c:pt>
              <c:pt idx="8297">
                <c:v>69.147892141128366</c:v>
              </c:pt>
              <c:pt idx="8298">
                <c:v>69.156226224790075</c:v>
              </c:pt>
              <c:pt idx="8299">
                <c:v>69.164560308451783</c:v>
              </c:pt>
              <c:pt idx="8300">
                <c:v>69.172894392113463</c:v>
              </c:pt>
              <c:pt idx="8301">
                <c:v>69.181228475775171</c:v>
              </c:pt>
              <c:pt idx="8302">
                <c:v>69.189562559436865</c:v>
              </c:pt>
              <c:pt idx="8303">
                <c:v>69.197896643098574</c:v>
              </c:pt>
              <c:pt idx="8304">
                <c:v>69.206230726760268</c:v>
              </c:pt>
              <c:pt idx="8305">
                <c:v>69.214564810421976</c:v>
              </c:pt>
              <c:pt idx="8306">
                <c:v>69.222898894083684</c:v>
              </c:pt>
              <c:pt idx="8307">
                <c:v>69.231232977745364</c:v>
              </c:pt>
              <c:pt idx="8308">
                <c:v>69.239567061407072</c:v>
              </c:pt>
              <c:pt idx="8309">
                <c:v>69.247901145068766</c:v>
              </c:pt>
              <c:pt idx="8310">
                <c:v>69.256235228730475</c:v>
              </c:pt>
              <c:pt idx="8311">
                <c:v>69.264569312392183</c:v>
              </c:pt>
              <c:pt idx="8312">
                <c:v>69.272903396053877</c:v>
              </c:pt>
              <c:pt idx="8313">
                <c:v>69.281237479715585</c:v>
              </c:pt>
              <c:pt idx="8314">
                <c:v>69.289571563377265</c:v>
              </c:pt>
              <c:pt idx="8315">
                <c:v>69.297905647038974</c:v>
              </c:pt>
              <c:pt idx="8316">
                <c:v>69.306239730700682</c:v>
              </c:pt>
              <c:pt idx="8317">
                <c:v>69.314573814362376</c:v>
              </c:pt>
              <c:pt idx="8318">
                <c:v>69.322907898024084</c:v>
              </c:pt>
              <c:pt idx="8319">
                <c:v>69.331241981685778</c:v>
              </c:pt>
              <c:pt idx="8320">
                <c:v>69.339576065347487</c:v>
              </c:pt>
              <c:pt idx="8321">
                <c:v>69.347910149009167</c:v>
              </c:pt>
              <c:pt idx="8322">
                <c:v>69.356244232670875</c:v>
              </c:pt>
              <c:pt idx="8323">
                <c:v>69.364578316332583</c:v>
              </c:pt>
              <c:pt idx="8324">
                <c:v>69.372912399994277</c:v>
              </c:pt>
              <c:pt idx="8325">
                <c:v>69.381246483655985</c:v>
              </c:pt>
              <c:pt idx="8326">
                <c:v>69.38958056731768</c:v>
              </c:pt>
              <c:pt idx="8327">
                <c:v>69.397914650979388</c:v>
              </c:pt>
              <c:pt idx="8328">
                <c:v>69.406248734641082</c:v>
              </c:pt>
              <c:pt idx="8329">
                <c:v>69.414582818302776</c:v>
              </c:pt>
              <c:pt idx="8330">
                <c:v>69.422916901964484</c:v>
              </c:pt>
              <c:pt idx="8331">
                <c:v>69.431250985626178</c:v>
              </c:pt>
              <c:pt idx="8332">
                <c:v>69.439585069287887</c:v>
              </c:pt>
              <c:pt idx="8333">
                <c:v>69.447919152949595</c:v>
              </c:pt>
              <c:pt idx="8334">
                <c:v>69.456253236611275</c:v>
              </c:pt>
              <c:pt idx="8335">
                <c:v>69.464587320272983</c:v>
              </c:pt>
              <c:pt idx="8336">
                <c:v>69.472921403934677</c:v>
              </c:pt>
              <c:pt idx="8337">
                <c:v>69.481255487596385</c:v>
              </c:pt>
              <c:pt idx="8338">
                <c:v>69.489589571258094</c:v>
              </c:pt>
              <c:pt idx="8339">
                <c:v>69.497923654919788</c:v>
              </c:pt>
              <c:pt idx="8340">
                <c:v>69.506257738581496</c:v>
              </c:pt>
              <c:pt idx="8341">
                <c:v>69.514591822243176</c:v>
              </c:pt>
              <c:pt idx="8342">
                <c:v>69.522925905904884</c:v>
              </c:pt>
              <c:pt idx="8343">
                <c:v>69.531259989566578</c:v>
              </c:pt>
              <c:pt idx="8344">
                <c:v>69.539594073228287</c:v>
              </c:pt>
              <c:pt idx="8345">
                <c:v>69.547928156889995</c:v>
              </c:pt>
              <c:pt idx="8346">
                <c:v>69.556262240551689</c:v>
              </c:pt>
              <c:pt idx="8347">
                <c:v>69.564596324213397</c:v>
              </c:pt>
              <c:pt idx="8348">
                <c:v>69.572930407875077</c:v>
              </c:pt>
              <c:pt idx="8349">
                <c:v>69.581264491536785</c:v>
              </c:pt>
              <c:pt idx="8350">
                <c:v>69.589598575198494</c:v>
              </c:pt>
              <c:pt idx="8351">
                <c:v>69.597932658860188</c:v>
              </c:pt>
              <c:pt idx="8352">
                <c:v>69.606266742521896</c:v>
              </c:pt>
              <c:pt idx="8353">
                <c:v>69.61460082618359</c:v>
              </c:pt>
              <c:pt idx="8354">
                <c:v>69.622934909845299</c:v>
              </c:pt>
              <c:pt idx="8355">
                <c:v>69.631268993506993</c:v>
              </c:pt>
              <c:pt idx="8356">
                <c:v>69.639603077168687</c:v>
              </c:pt>
              <c:pt idx="8357">
                <c:v>69.647937160830395</c:v>
              </c:pt>
              <c:pt idx="8358">
                <c:v>69.656271244492089</c:v>
              </c:pt>
              <c:pt idx="8359">
                <c:v>69.664605328153797</c:v>
              </c:pt>
              <c:pt idx="8360">
                <c:v>69.672939411815506</c:v>
              </c:pt>
              <c:pt idx="8361">
                <c:v>69.6812734954772</c:v>
              </c:pt>
              <c:pt idx="8362">
                <c:v>69.689607579138894</c:v>
              </c:pt>
              <c:pt idx="8363">
                <c:v>69.697941662800588</c:v>
              </c:pt>
              <c:pt idx="8364">
                <c:v>69.706275746462296</c:v>
              </c:pt>
              <c:pt idx="8365">
                <c:v>69.71460983012399</c:v>
              </c:pt>
              <c:pt idx="8366">
                <c:v>69.722943913785699</c:v>
              </c:pt>
              <c:pt idx="8367">
                <c:v>69.731277997447407</c:v>
              </c:pt>
              <c:pt idx="8368">
                <c:v>69.739612081109101</c:v>
              </c:pt>
              <c:pt idx="8369">
                <c:v>69.747946164770795</c:v>
              </c:pt>
              <c:pt idx="8370">
                <c:v>69.756280248432489</c:v>
              </c:pt>
              <c:pt idx="8371">
                <c:v>69.764614332094197</c:v>
              </c:pt>
              <c:pt idx="8372">
                <c:v>69.772948415755906</c:v>
              </c:pt>
              <c:pt idx="8373">
                <c:v>69.7812824994176</c:v>
              </c:pt>
              <c:pt idx="8374">
                <c:v>69.789616583079308</c:v>
              </c:pt>
              <c:pt idx="8375">
                <c:v>69.797950666741002</c:v>
              </c:pt>
              <c:pt idx="8376">
                <c:v>69.806284750402696</c:v>
              </c:pt>
              <c:pt idx="8377">
                <c:v>69.814618834064404</c:v>
              </c:pt>
              <c:pt idx="8378">
                <c:v>69.822952917726099</c:v>
              </c:pt>
              <c:pt idx="8379">
                <c:v>69.831287001387807</c:v>
              </c:pt>
              <c:pt idx="8380">
                <c:v>69.839621085049501</c:v>
              </c:pt>
              <c:pt idx="8381">
                <c:v>69.847955168711209</c:v>
              </c:pt>
              <c:pt idx="8382">
                <c:v>69.856289252372918</c:v>
              </c:pt>
              <c:pt idx="8383">
                <c:v>69.864623336034597</c:v>
              </c:pt>
              <c:pt idx="8384">
                <c:v>69.872957419696306</c:v>
              </c:pt>
              <c:pt idx="8385">
                <c:v>69.881291503358</c:v>
              </c:pt>
              <c:pt idx="8386">
                <c:v>69.889625587019708</c:v>
              </c:pt>
              <c:pt idx="8387">
                <c:v>69.897959670681402</c:v>
              </c:pt>
              <c:pt idx="8388">
                <c:v>69.90629375434311</c:v>
              </c:pt>
              <c:pt idx="8389">
                <c:v>69.914627838004819</c:v>
              </c:pt>
              <c:pt idx="8390">
                <c:v>69.922961921666499</c:v>
              </c:pt>
              <c:pt idx="8391">
                <c:v>69.931296005328207</c:v>
              </c:pt>
              <c:pt idx="8392">
                <c:v>69.939630088989901</c:v>
              </c:pt>
              <c:pt idx="8393">
                <c:v>69.947964172651609</c:v>
              </c:pt>
              <c:pt idx="8394">
                <c:v>69.956298256313318</c:v>
              </c:pt>
              <c:pt idx="8395">
                <c:v>69.964632339975012</c:v>
              </c:pt>
              <c:pt idx="8396">
                <c:v>69.97296642363672</c:v>
              </c:pt>
              <c:pt idx="8397">
                <c:v>69.9813005072984</c:v>
              </c:pt>
              <c:pt idx="8398">
                <c:v>69.989634590960108</c:v>
              </c:pt>
              <c:pt idx="8399">
                <c:v>69.997968674621816</c:v>
              </c:pt>
              <c:pt idx="8400">
                <c:v>70.00630275828351</c:v>
              </c:pt>
              <c:pt idx="8401">
                <c:v>70.014636841945219</c:v>
              </c:pt>
              <c:pt idx="8402">
                <c:v>70.022970925606913</c:v>
              </c:pt>
              <c:pt idx="8403">
                <c:v>70.031305009268621</c:v>
              </c:pt>
              <c:pt idx="8404">
                <c:v>70.039639092930301</c:v>
              </c:pt>
              <c:pt idx="8405">
                <c:v>70.047973176592009</c:v>
              </c:pt>
              <c:pt idx="8406">
                <c:v>70.056307260253718</c:v>
              </c:pt>
              <c:pt idx="8407">
                <c:v>70.064641343915412</c:v>
              </c:pt>
              <c:pt idx="8408">
                <c:v>70.07297542757712</c:v>
              </c:pt>
              <c:pt idx="8409">
                <c:v>70.081309511238814</c:v>
              </c:pt>
              <c:pt idx="8410">
                <c:v>70.089643594900522</c:v>
              </c:pt>
              <c:pt idx="8411">
                <c:v>70.097977678562216</c:v>
              </c:pt>
              <c:pt idx="8412">
                <c:v>70.10631176222391</c:v>
              </c:pt>
              <c:pt idx="8413">
                <c:v>70.114645845885619</c:v>
              </c:pt>
              <c:pt idx="8414">
                <c:v>70.122979929547313</c:v>
              </c:pt>
              <c:pt idx="8415">
                <c:v>70.131314013209021</c:v>
              </c:pt>
              <c:pt idx="8416">
                <c:v>70.139648096870729</c:v>
              </c:pt>
              <c:pt idx="8417">
                <c:v>70.147982180532424</c:v>
              </c:pt>
              <c:pt idx="8418">
                <c:v>70.156316264194118</c:v>
              </c:pt>
              <c:pt idx="8419">
                <c:v>70.164650347855812</c:v>
              </c:pt>
              <c:pt idx="8420">
                <c:v>70.17298443151752</c:v>
              </c:pt>
              <c:pt idx="8421">
                <c:v>70.181318515179228</c:v>
              </c:pt>
              <c:pt idx="8422">
                <c:v>70.189652598840922</c:v>
              </c:pt>
              <c:pt idx="8423">
                <c:v>70.197986682502631</c:v>
              </c:pt>
              <c:pt idx="8424">
                <c:v>70.20632076616431</c:v>
              </c:pt>
              <c:pt idx="8425">
                <c:v>70.214654849826019</c:v>
              </c:pt>
              <c:pt idx="8426">
                <c:v>70.222988933487713</c:v>
              </c:pt>
              <c:pt idx="8427">
                <c:v>70.231323017149421</c:v>
              </c:pt>
              <c:pt idx="8428">
                <c:v>70.239657100811129</c:v>
              </c:pt>
              <c:pt idx="8429">
                <c:v>70.247991184472824</c:v>
              </c:pt>
              <c:pt idx="8430">
                <c:v>70.256325268134532</c:v>
              </c:pt>
              <c:pt idx="8431">
                <c:v>70.264659351796212</c:v>
              </c:pt>
              <c:pt idx="8432">
                <c:v>70.27299343545792</c:v>
              </c:pt>
              <c:pt idx="8433">
                <c:v>70.281327519119628</c:v>
              </c:pt>
              <c:pt idx="8434">
                <c:v>70.289661602781322</c:v>
              </c:pt>
              <c:pt idx="8435">
                <c:v>70.297995686443031</c:v>
              </c:pt>
              <c:pt idx="8436">
                <c:v>70.306329770104725</c:v>
              </c:pt>
              <c:pt idx="8437">
                <c:v>70.314663853766433</c:v>
              </c:pt>
              <c:pt idx="8438">
                <c:v>70.322997937428127</c:v>
              </c:pt>
              <c:pt idx="8439">
                <c:v>70.331332021089821</c:v>
              </c:pt>
              <c:pt idx="8440">
                <c:v>70.339666104751529</c:v>
              </c:pt>
              <c:pt idx="8441">
                <c:v>70.348000188413224</c:v>
              </c:pt>
              <c:pt idx="8442">
                <c:v>70.356334272074932</c:v>
              </c:pt>
              <c:pt idx="8443">
                <c:v>70.36466835573664</c:v>
              </c:pt>
              <c:pt idx="8444">
                <c:v>70.373002439398334</c:v>
              </c:pt>
              <c:pt idx="8445">
                <c:v>70.381336523060028</c:v>
              </c:pt>
              <c:pt idx="8446">
                <c:v>70.389670606721722</c:v>
              </c:pt>
              <c:pt idx="8447">
                <c:v>70.398004690383431</c:v>
              </c:pt>
              <c:pt idx="8448">
                <c:v>70.406338774045125</c:v>
              </c:pt>
              <c:pt idx="8449">
                <c:v>70.414672857706833</c:v>
              </c:pt>
              <c:pt idx="8450">
                <c:v>70.423006941368541</c:v>
              </c:pt>
              <c:pt idx="8451">
                <c:v>70.431341025030235</c:v>
              </c:pt>
              <c:pt idx="8452">
                <c:v>70.439675108691929</c:v>
              </c:pt>
              <c:pt idx="8453">
                <c:v>70.448009192353624</c:v>
              </c:pt>
              <c:pt idx="8454">
                <c:v>70.456343276015332</c:v>
              </c:pt>
              <c:pt idx="8455">
                <c:v>70.46467735967704</c:v>
              </c:pt>
              <c:pt idx="8456">
                <c:v>70.473011443338734</c:v>
              </c:pt>
              <c:pt idx="8457">
                <c:v>70.481345527000443</c:v>
              </c:pt>
              <c:pt idx="8458">
                <c:v>70.489679610662137</c:v>
              </c:pt>
              <c:pt idx="8459">
                <c:v>70.498013694323831</c:v>
              </c:pt>
              <c:pt idx="8460">
                <c:v>70.506347777985539</c:v>
              </c:pt>
              <c:pt idx="8461">
                <c:v>70.514681861647233</c:v>
              </c:pt>
              <c:pt idx="8462">
                <c:v>70.523015945308941</c:v>
              </c:pt>
              <c:pt idx="8463">
                <c:v>70.531350028970635</c:v>
              </c:pt>
              <c:pt idx="8464">
                <c:v>70.539684112632344</c:v>
              </c:pt>
              <c:pt idx="8465">
                <c:v>70.548018196294052</c:v>
              </c:pt>
              <c:pt idx="8466">
                <c:v>70.556352279955732</c:v>
              </c:pt>
              <c:pt idx="8467">
                <c:v>70.56468636361744</c:v>
              </c:pt>
              <c:pt idx="8468">
                <c:v>70.573020447279134</c:v>
              </c:pt>
              <c:pt idx="8469">
                <c:v>70.581354530940843</c:v>
              </c:pt>
              <c:pt idx="8470">
                <c:v>70.589688614602537</c:v>
              </c:pt>
              <c:pt idx="8471">
                <c:v>70.598022698264245</c:v>
              </c:pt>
              <c:pt idx="8472">
                <c:v>70.606356781925953</c:v>
              </c:pt>
              <c:pt idx="8473">
                <c:v>70.614690865587633</c:v>
              </c:pt>
              <c:pt idx="8474">
                <c:v>70.623024949249341</c:v>
              </c:pt>
              <c:pt idx="8475">
                <c:v>70.631359032911035</c:v>
              </c:pt>
              <c:pt idx="8476">
                <c:v>70.639693116572744</c:v>
              </c:pt>
              <c:pt idx="8477">
                <c:v>70.648027200234452</c:v>
              </c:pt>
              <c:pt idx="8478">
                <c:v>70.656361283896146</c:v>
              </c:pt>
              <c:pt idx="8479">
                <c:v>70.664695367557854</c:v>
              </c:pt>
              <c:pt idx="8480">
                <c:v>70.673029451219534</c:v>
              </c:pt>
              <c:pt idx="8481">
                <c:v>70.681363534881243</c:v>
              </c:pt>
              <c:pt idx="8482">
                <c:v>70.689697618542951</c:v>
              </c:pt>
              <c:pt idx="8483">
                <c:v>70.698031702204645</c:v>
              </c:pt>
              <c:pt idx="8484">
                <c:v>70.706365785866353</c:v>
              </c:pt>
              <c:pt idx="8485">
                <c:v>70.714699869528047</c:v>
              </c:pt>
              <c:pt idx="8486">
                <c:v>70.723033953189756</c:v>
              </c:pt>
              <c:pt idx="8487">
                <c:v>70.731368036851435</c:v>
              </c:pt>
              <c:pt idx="8488">
                <c:v>70.739702120513144</c:v>
              </c:pt>
              <c:pt idx="8489">
                <c:v>70.748036204174852</c:v>
              </c:pt>
              <c:pt idx="8490">
                <c:v>70.756370287836546</c:v>
              </c:pt>
              <c:pt idx="8491">
                <c:v>70.764704371498254</c:v>
              </c:pt>
              <c:pt idx="8492">
                <c:v>70.773038455159949</c:v>
              </c:pt>
              <c:pt idx="8493">
                <c:v>70.781372538821657</c:v>
              </c:pt>
              <c:pt idx="8494">
                <c:v>70.789706622483351</c:v>
              </c:pt>
              <c:pt idx="8495">
                <c:v>70.798040706145045</c:v>
              </c:pt>
              <c:pt idx="8496">
                <c:v>70.806374789806753</c:v>
              </c:pt>
              <c:pt idx="8497">
                <c:v>70.814708873468447</c:v>
              </c:pt>
              <c:pt idx="8498">
                <c:v>70.823042957130156</c:v>
              </c:pt>
              <c:pt idx="8499">
                <c:v>70.831377040791864</c:v>
              </c:pt>
              <c:pt idx="8500">
                <c:v>70.839711124453558</c:v>
              </c:pt>
              <c:pt idx="8501">
                <c:v>70.848045208115252</c:v>
              </c:pt>
              <c:pt idx="8502">
                <c:v>70.856379291776946</c:v>
              </c:pt>
              <c:pt idx="8503">
                <c:v>70.864713375438654</c:v>
              </c:pt>
              <c:pt idx="8504">
                <c:v>70.873047459100363</c:v>
              </c:pt>
              <c:pt idx="8505">
                <c:v>70.881381542762057</c:v>
              </c:pt>
              <c:pt idx="8506">
                <c:v>70.889715626423765</c:v>
              </c:pt>
              <c:pt idx="8507">
                <c:v>70.898049710085459</c:v>
              </c:pt>
              <c:pt idx="8508">
                <c:v>70.906383793747153</c:v>
              </c:pt>
              <c:pt idx="8509">
                <c:v>70.914717877408847</c:v>
              </c:pt>
              <c:pt idx="8510">
                <c:v>70.923051961070556</c:v>
              </c:pt>
              <c:pt idx="8511">
                <c:v>70.931386044732264</c:v>
              </c:pt>
              <c:pt idx="8512">
                <c:v>70.939720128393958</c:v>
              </c:pt>
              <c:pt idx="8513">
                <c:v>70.948054212055666</c:v>
              </c:pt>
              <c:pt idx="8514">
                <c:v>70.956388295717346</c:v>
              </c:pt>
              <c:pt idx="8515">
                <c:v>70.964722379379054</c:v>
              </c:pt>
              <c:pt idx="8516">
                <c:v>70.973056463040763</c:v>
              </c:pt>
              <c:pt idx="8517">
                <c:v>70.981390546702457</c:v>
              </c:pt>
              <c:pt idx="8518">
                <c:v>70.989724630364165</c:v>
              </c:pt>
              <c:pt idx="8519">
                <c:v>70.998058714025859</c:v>
              </c:pt>
              <c:pt idx="8520">
                <c:v>71.006392797687568</c:v>
              </c:pt>
              <c:pt idx="8521">
                <c:v>71.014726881349262</c:v>
              </c:pt>
              <c:pt idx="8522">
                <c:v>71.023060965010956</c:v>
              </c:pt>
              <c:pt idx="8523">
                <c:v>71.031395048672664</c:v>
              </c:pt>
              <c:pt idx="8524">
                <c:v>71.039729132334358</c:v>
              </c:pt>
              <c:pt idx="8525">
                <c:v>71.048063215996066</c:v>
              </c:pt>
              <c:pt idx="8526">
                <c:v>71.056397299657775</c:v>
              </c:pt>
              <c:pt idx="8527">
                <c:v>71.064731383319469</c:v>
              </c:pt>
              <c:pt idx="8528">
                <c:v>71.073065466981163</c:v>
              </c:pt>
              <c:pt idx="8529">
                <c:v>71.081399550642857</c:v>
              </c:pt>
              <c:pt idx="8530">
                <c:v>71.089733634304565</c:v>
              </c:pt>
              <c:pt idx="8531">
                <c:v>71.098067717966259</c:v>
              </c:pt>
              <c:pt idx="8532">
                <c:v>71.106401801627968</c:v>
              </c:pt>
              <c:pt idx="8533">
                <c:v>71.114735885289676</c:v>
              </c:pt>
              <c:pt idx="8534">
                <c:v>71.12306996895137</c:v>
              </c:pt>
              <c:pt idx="8535">
                <c:v>71.131404052613064</c:v>
              </c:pt>
              <c:pt idx="8536">
                <c:v>71.139738136274758</c:v>
              </c:pt>
              <c:pt idx="8537">
                <c:v>71.148072219936466</c:v>
              </c:pt>
              <c:pt idx="8538">
                <c:v>71.156406303598175</c:v>
              </c:pt>
              <c:pt idx="8539">
                <c:v>71.164740387259869</c:v>
              </c:pt>
              <c:pt idx="8540">
                <c:v>71.173074470921577</c:v>
              </c:pt>
              <c:pt idx="8541">
                <c:v>71.181408554583271</c:v>
              </c:pt>
              <c:pt idx="8542">
                <c:v>71.189742638244965</c:v>
              </c:pt>
              <c:pt idx="8543">
                <c:v>71.198076721906673</c:v>
              </c:pt>
              <c:pt idx="8544">
                <c:v>71.206410805568368</c:v>
              </c:pt>
              <c:pt idx="8545">
                <c:v>71.214744889230076</c:v>
              </c:pt>
              <c:pt idx="8546">
                <c:v>71.22307897289177</c:v>
              </c:pt>
              <c:pt idx="8547">
                <c:v>71.231413056553478</c:v>
              </c:pt>
              <c:pt idx="8548">
                <c:v>71.239747140215187</c:v>
              </c:pt>
              <c:pt idx="8549">
                <c:v>71.248081223876866</c:v>
              </c:pt>
              <c:pt idx="8550">
                <c:v>71.256415307538575</c:v>
              </c:pt>
              <c:pt idx="8551">
                <c:v>71.264749391200269</c:v>
              </c:pt>
              <c:pt idx="8552">
                <c:v>71.273083474861977</c:v>
              </c:pt>
              <c:pt idx="8553">
                <c:v>71.281417558523671</c:v>
              </c:pt>
              <c:pt idx="8554">
                <c:v>71.289751642185379</c:v>
              </c:pt>
              <c:pt idx="8555">
                <c:v>71.298085725847088</c:v>
              </c:pt>
              <c:pt idx="8556">
                <c:v>71.306419809508768</c:v>
              </c:pt>
              <c:pt idx="8557">
                <c:v>71.314753893170476</c:v>
              </c:pt>
              <c:pt idx="8558">
                <c:v>71.32308797683217</c:v>
              </c:pt>
              <c:pt idx="8559">
                <c:v>71.331422060493878</c:v>
              </c:pt>
              <c:pt idx="8560">
                <c:v>71.339756144155587</c:v>
              </c:pt>
              <c:pt idx="8561">
                <c:v>71.348090227817281</c:v>
              </c:pt>
              <c:pt idx="8562">
                <c:v>71.356424311478989</c:v>
              </c:pt>
              <c:pt idx="8563">
                <c:v>71.364758395140669</c:v>
              </c:pt>
              <c:pt idx="8564">
                <c:v>71.373092478802377</c:v>
              </c:pt>
              <c:pt idx="8565">
                <c:v>71.381426562464085</c:v>
              </c:pt>
              <c:pt idx="8566">
                <c:v>71.389760646125779</c:v>
              </c:pt>
              <c:pt idx="8567">
                <c:v>71.398094729787488</c:v>
              </c:pt>
              <c:pt idx="8568">
                <c:v>71.406428813449182</c:v>
              </c:pt>
              <c:pt idx="8569">
                <c:v>71.41476289711089</c:v>
              </c:pt>
              <c:pt idx="8570">
                <c:v>71.42309698077257</c:v>
              </c:pt>
              <c:pt idx="8571">
                <c:v>71.431431064434278</c:v>
              </c:pt>
              <c:pt idx="8572">
                <c:v>71.439765148095987</c:v>
              </c:pt>
              <c:pt idx="8573">
                <c:v>71.448099231757681</c:v>
              </c:pt>
              <c:pt idx="8574">
                <c:v>71.456433315419389</c:v>
              </c:pt>
              <c:pt idx="8575">
                <c:v>71.464767399081083</c:v>
              </c:pt>
              <c:pt idx="8576">
                <c:v>71.473101482742791</c:v>
              </c:pt>
              <c:pt idx="8577">
                <c:v>71.481435566404485</c:v>
              </c:pt>
              <c:pt idx="8578">
                <c:v>71.489769650066179</c:v>
              </c:pt>
              <c:pt idx="8579">
                <c:v>71.498103733727888</c:v>
              </c:pt>
              <c:pt idx="8580">
                <c:v>71.506437817389582</c:v>
              </c:pt>
              <c:pt idx="8581">
                <c:v>71.51477190105129</c:v>
              </c:pt>
              <c:pt idx="8582">
                <c:v>71.523105984712998</c:v>
              </c:pt>
              <c:pt idx="8583">
                <c:v>71.531440068374692</c:v>
              </c:pt>
              <c:pt idx="8584">
                <c:v>71.539774152036387</c:v>
              </c:pt>
              <c:pt idx="8585">
                <c:v>71.548108235698081</c:v>
              </c:pt>
              <c:pt idx="8586">
                <c:v>71.556442319359789</c:v>
              </c:pt>
              <c:pt idx="8587">
                <c:v>71.564776403021497</c:v>
              </c:pt>
              <c:pt idx="8588">
                <c:v>71.573110486683191</c:v>
              </c:pt>
              <c:pt idx="8589">
                <c:v>71.5814445703449</c:v>
              </c:pt>
              <c:pt idx="8590">
                <c:v>71.589778654006594</c:v>
              </c:pt>
              <c:pt idx="8591">
                <c:v>71.598112737668288</c:v>
              </c:pt>
              <c:pt idx="8592">
                <c:v>71.606446821329982</c:v>
              </c:pt>
              <c:pt idx="8593">
                <c:v>71.61478090499169</c:v>
              </c:pt>
              <c:pt idx="8594">
                <c:v>71.623114988653398</c:v>
              </c:pt>
              <c:pt idx="8595">
                <c:v>71.631449072315093</c:v>
              </c:pt>
              <c:pt idx="8596">
                <c:v>71.639783155976801</c:v>
              </c:pt>
              <c:pt idx="8597">
                <c:v>71.648117239638495</c:v>
              </c:pt>
              <c:pt idx="8598">
                <c:v>71.656451323300189</c:v>
              </c:pt>
              <c:pt idx="8599">
                <c:v>71.664785406961897</c:v>
              </c:pt>
              <c:pt idx="8600">
                <c:v>71.673119490623591</c:v>
              </c:pt>
              <c:pt idx="8601">
                <c:v>71.6814535742853</c:v>
              </c:pt>
              <c:pt idx="8602">
                <c:v>71.689787657946994</c:v>
              </c:pt>
              <c:pt idx="8603">
                <c:v>71.698121741608702</c:v>
              </c:pt>
              <c:pt idx="8604">
                <c:v>71.70645582527041</c:v>
              </c:pt>
              <c:pt idx="8605">
                <c:v>71.71478990893209</c:v>
              </c:pt>
              <c:pt idx="8606">
                <c:v>71.723123992593798</c:v>
              </c:pt>
              <c:pt idx="8607">
                <c:v>71.731458076255493</c:v>
              </c:pt>
              <c:pt idx="8608">
                <c:v>71.739792159917201</c:v>
              </c:pt>
              <c:pt idx="8609">
                <c:v>71.748126243578909</c:v>
              </c:pt>
              <c:pt idx="8610">
                <c:v>71.756460327240603</c:v>
              </c:pt>
              <c:pt idx="8611">
                <c:v>71.764794410902297</c:v>
              </c:pt>
              <c:pt idx="8612">
                <c:v>71.773128494563991</c:v>
              </c:pt>
              <c:pt idx="8613">
                <c:v>71.7814625782257</c:v>
              </c:pt>
              <c:pt idx="8614">
                <c:v>71.789796661887394</c:v>
              </c:pt>
              <c:pt idx="8615">
                <c:v>71.798130745549102</c:v>
              </c:pt>
              <c:pt idx="8616">
                <c:v>71.80646482921081</c:v>
              </c:pt>
              <c:pt idx="8617">
                <c:v>71.814798912872504</c:v>
              </c:pt>
              <c:pt idx="8618">
                <c:v>71.823132996534198</c:v>
              </c:pt>
              <c:pt idx="8619">
                <c:v>71.831467080195893</c:v>
              </c:pt>
              <c:pt idx="8620">
                <c:v>71.839801163857601</c:v>
              </c:pt>
              <c:pt idx="8621">
                <c:v>71.848135247519309</c:v>
              </c:pt>
              <c:pt idx="8622">
                <c:v>71.856469331181003</c:v>
              </c:pt>
              <c:pt idx="8623">
                <c:v>71.864803414842712</c:v>
              </c:pt>
              <c:pt idx="8624">
                <c:v>71.873137498504406</c:v>
              </c:pt>
              <c:pt idx="8625">
                <c:v>71.8814715821661</c:v>
              </c:pt>
              <c:pt idx="8626">
                <c:v>71.889805665827808</c:v>
              </c:pt>
              <c:pt idx="8627">
                <c:v>71.898139749489502</c:v>
              </c:pt>
              <c:pt idx="8628">
                <c:v>71.90647383315121</c:v>
              </c:pt>
              <c:pt idx="8629">
                <c:v>71.914807916812904</c:v>
              </c:pt>
              <c:pt idx="8630">
                <c:v>71.923142000474613</c:v>
              </c:pt>
              <c:pt idx="8631">
                <c:v>71.931476084136321</c:v>
              </c:pt>
              <c:pt idx="8632">
                <c:v>71.939810167798001</c:v>
              </c:pt>
              <c:pt idx="8633">
                <c:v>71.948144251459709</c:v>
              </c:pt>
              <c:pt idx="8634">
                <c:v>71.956478335121403</c:v>
              </c:pt>
              <c:pt idx="8635">
                <c:v>71.964812418783112</c:v>
              </c:pt>
              <c:pt idx="8636">
                <c:v>71.973146502444806</c:v>
              </c:pt>
              <c:pt idx="8637">
                <c:v>71.981480586106514</c:v>
              </c:pt>
              <c:pt idx="8638">
                <c:v>71.989814669768222</c:v>
              </c:pt>
              <c:pt idx="8639">
                <c:v>71.998148753429902</c:v>
              </c:pt>
              <c:pt idx="8640">
                <c:v>72.00648283709161</c:v>
              </c:pt>
              <c:pt idx="8641">
                <c:v>72.014816920753304</c:v>
              </c:pt>
              <c:pt idx="8642">
                <c:v>72.023151004415013</c:v>
              </c:pt>
              <c:pt idx="8643">
                <c:v>72.031485088076721</c:v>
              </c:pt>
              <c:pt idx="8644">
                <c:v>72.039819171738415</c:v>
              </c:pt>
              <c:pt idx="8645">
                <c:v>72.048153255400123</c:v>
              </c:pt>
              <c:pt idx="8646">
                <c:v>72.056487339061803</c:v>
              </c:pt>
              <c:pt idx="8647">
                <c:v>72.064821422723512</c:v>
              </c:pt>
              <c:pt idx="8648">
                <c:v>72.07315550638522</c:v>
              </c:pt>
              <c:pt idx="8649">
                <c:v>72.081489590046914</c:v>
              </c:pt>
              <c:pt idx="8650">
                <c:v>72.089823673708622</c:v>
              </c:pt>
              <c:pt idx="8651">
                <c:v>72.098157757370316</c:v>
              </c:pt>
              <c:pt idx="8652">
                <c:v>72.106491841032025</c:v>
              </c:pt>
              <c:pt idx="8653">
                <c:v>72.114825924693704</c:v>
              </c:pt>
              <c:pt idx="8654">
                <c:v>72.123160008355413</c:v>
              </c:pt>
              <c:pt idx="8655">
                <c:v>72.131494092017121</c:v>
              </c:pt>
              <c:pt idx="8656">
                <c:v>72.139828175678815</c:v>
              </c:pt>
              <c:pt idx="8657">
                <c:v>72.148162259340523</c:v>
              </c:pt>
              <c:pt idx="8658">
                <c:v>72.156496343002217</c:v>
              </c:pt>
              <c:pt idx="8659">
                <c:v>72.164830426663926</c:v>
              </c:pt>
              <c:pt idx="8660">
                <c:v>72.17316451032562</c:v>
              </c:pt>
              <c:pt idx="8661">
                <c:v>72.181498593987314</c:v>
              </c:pt>
              <c:pt idx="8662">
                <c:v>72.189832677649022</c:v>
              </c:pt>
              <c:pt idx="8663">
                <c:v>72.198166761310716</c:v>
              </c:pt>
              <c:pt idx="8664">
                <c:v>72.206500844972425</c:v>
              </c:pt>
              <c:pt idx="8665">
                <c:v>72.214834928634133</c:v>
              </c:pt>
              <c:pt idx="8666">
                <c:v>72.223169012295827</c:v>
              </c:pt>
              <c:pt idx="8667">
                <c:v>72.231503095957521</c:v>
              </c:pt>
              <c:pt idx="8668">
                <c:v>72.239837179619215</c:v>
              </c:pt>
              <c:pt idx="8669">
                <c:v>72.248171263280923</c:v>
              </c:pt>
              <c:pt idx="8670">
                <c:v>72.256505346942632</c:v>
              </c:pt>
              <c:pt idx="8671">
                <c:v>72.264839430604326</c:v>
              </c:pt>
              <c:pt idx="8672">
                <c:v>72.273173514266034</c:v>
              </c:pt>
              <c:pt idx="8673">
                <c:v>72.281507597927728</c:v>
              </c:pt>
              <c:pt idx="8674">
                <c:v>72.289841681589422</c:v>
              </c:pt>
              <c:pt idx="8675">
                <c:v>72.298175765251116</c:v>
              </c:pt>
              <c:pt idx="8676">
                <c:v>72.306509848912825</c:v>
              </c:pt>
              <c:pt idx="8677">
                <c:v>72.314843932574533</c:v>
              </c:pt>
              <c:pt idx="8678">
                <c:v>72.323178016236227</c:v>
              </c:pt>
              <c:pt idx="8679">
                <c:v>72.331512099897935</c:v>
              </c:pt>
              <c:pt idx="8680">
                <c:v>72.339846183559629</c:v>
              </c:pt>
              <c:pt idx="8681">
                <c:v>72.348180267221323</c:v>
              </c:pt>
              <c:pt idx="8682">
                <c:v>72.356514350883032</c:v>
              </c:pt>
              <c:pt idx="8683">
                <c:v>72.364848434544726</c:v>
              </c:pt>
              <c:pt idx="8684">
                <c:v>72.373182518206434</c:v>
              </c:pt>
              <c:pt idx="8685">
                <c:v>72.381516601868128</c:v>
              </c:pt>
              <c:pt idx="8686">
                <c:v>72.389850685529836</c:v>
              </c:pt>
              <c:pt idx="8687">
                <c:v>72.398184769191545</c:v>
              </c:pt>
              <c:pt idx="8688">
                <c:v>72.406518852853225</c:v>
              </c:pt>
              <c:pt idx="8689">
                <c:v>72.414852936514933</c:v>
              </c:pt>
              <c:pt idx="8690">
                <c:v>72.423187020176627</c:v>
              </c:pt>
              <c:pt idx="8691">
                <c:v>72.431521103838335</c:v>
              </c:pt>
              <c:pt idx="8692">
                <c:v>72.439855187500044</c:v>
              </c:pt>
              <c:pt idx="8693">
                <c:v>72.448189271161738</c:v>
              </c:pt>
              <c:pt idx="8694">
                <c:v>72.456523354823446</c:v>
              </c:pt>
              <c:pt idx="8695">
                <c:v>72.464857438485126</c:v>
              </c:pt>
              <c:pt idx="8696">
                <c:v>72.473191522146834</c:v>
              </c:pt>
              <c:pt idx="8697">
                <c:v>72.481525605808528</c:v>
              </c:pt>
              <c:pt idx="8698">
                <c:v>72.489859689470237</c:v>
              </c:pt>
              <c:pt idx="8699">
                <c:v>72.498193773131945</c:v>
              </c:pt>
              <c:pt idx="8700">
                <c:v>72.506527856793639</c:v>
              </c:pt>
              <c:pt idx="8701">
                <c:v>72.514861940455333</c:v>
              </c:pt>
              <c:pt idx="8702">
                <c:v>72.523196024117027</c:v>
              </c:pt>
              <c:pt idx="8703">
                <c:v>72.531530107778735</c:v>
              </c:pt>
              <c:pt idx="8704">
                <c:v>72.539864191440444</c:v>
              </c:pt>
              <c:pt idx="8705">
                <c:v>72.548198275102138</c:v>
              </c:pt>
              <c:pt idx="8706">
                <c:v>72.556532358763846</c:v>
              </c:pt>
              <c:pt idx="8707">
                <c:v>72.56486644242554</c:v>
              </c:pt>
              <c:pt idx="8708">
                <c:v>72.573200526087234</c:v>
              </c:pt>
              <c:pt idx="8709">
                <c:v>72.581534609748942</c:v>
              </c:pt>
              <c:pt idx="8710">
                <c:v>72.589868693410637</c:v>
              </c:pt>
              <c:pt idx="8711">
                <c:v>72.598202777072345</c:v>
              </c:pt>
              <c:pt idx="8712">
                <c:v>72.606536860734039</c:v>
              </c:pt>
              <c:pt idx="8713">
                <c:v>72.614870944395747</c:v>
              </c:pt>
              <c:pt idx="8714">
                <c:v>72.623205028057455</c:v>
              </c:pt>
              <c:pt idx="8715">
                <c:v>72.631539111719135</c:v>
              </c:pt>
              <c:pt idx="8716">
                <c:v>72.639873195380844</c:v>
              </c:pt>
              <c:pt idx="8717">
                <c:v>72.648207279042538</c:v>
              </c:pt>
              <c:pt idx="8718">
                <c:v>72.656541362704246</c:v>
              </c:pt>
              <c:pt idx="8719">
                <c:v>72.66487544636594</c:v>
              </c:pt>
              <c:pt idx="8720">
                <c:v>72.673209530027648</c:v>
              </c:pt>
              <c:pt idx="8721">
                <c:v>72.681543613689357</c:v>
              </c:pt>
              <c:pt idx="8722">
                <c:v>72.689877697351037</c:v>
              </c:pt>
              <c:pt idx="8723">
                <c:v>72.698211781012745</c:v>
              </c:pt>
              <c:pt idx="8724">
                <c:v>72.706545864674439</c:v>
              </c:pt>
              <c:pt idx="8725">
                <c:v>72.714879948336147</c:v>
              </c:pt>
              <c:pt idx="8726">
                <c:v>72.723214031997855</c:v>
              </c:pt>
              <c:pt idx="8727">
                <c:v>72.73154811565955</c:v>
              </c:pt>
              <c:pt idx="8728">
                <c:v>72.739882199321258</c:v>
              </c:pt>
              <c:pt idx="8729">
                <c:v>72.748216282982938</c:v>
              </c:pt>
              <c:pt idx="8730">
                <c:v>72.756550366644646</c:v>
              </c:pt>
              <c:pt idx="8731">
                <c:v>72.764884450306354</c:v>
              </c:pt>
              <c:pt idx="8732">
                <c:v>72.773218533968048</c:v>
              </c:pt>
              <c:pt idx="8733">
                <c:v>72.781552617629757</c:v>
              </c:pt>
              <c:pt idx="8734">
                <c:v>72.789886701291451</c:v>
              </c:pt>
              <c:pt idx="8735">
                <c:v>72.798220784953159</c:v>
              </c:pt>
              <c:pt idx="8736">
                <c:v>72.806554868614839</c:v>
              </c:pt>
              <c:pt idx="8737">
                <c:v>72.814888952276547</c:v>
              </c:pt>
              <c:pt idx="8738">
                <c:v>72.823223035938256</c:v>
              </c:pt>
              <c:pt idx="8739">
                <c:v>72.83155711959995</c:v>
              </c:pt>
              <c:pt idx="8740">
                <c:v>72.839891203261658</c:v>
              </c:pt>
              <c:pt idx="8741">
                <c:v>72.848225286923352</c:v>
              </c:pt>
              <c:pt idx="8742">
                <c:v>72.85655937058506</c:v>
              </c:pt>
              <c:pt idx="8743">
                <c:v>72.864893454246754</c:v>
              </c:pt>
              <c:pt idx="8744">
                <c:v>72.873227537908448</c:v>
              </c:pt>
              <c:pt idx="8745">
                <c:v>72.881561621570157</c:v>
              </c:pt>
              <c:pt idx="8746">
                <c:v>72.889895705231851</c:v>
              </c:pt>
              <c:pt idx="8747">
                <c:v>72.898229788893559</c:v>
              </c:pt>
              <c:pt idx="8748">
                <c:v>72.906563872555267</c:v>
              </c:pt>
              <c:pt idx="8749">
                <c:v>72.914897956216961</c:v>
              </c:pt>
              <c:pt idx="8750">
                <c:v>72.923232039878656</c:v>
              </c:pt>
              <c:pt idx="8751">
                <c:v>72.93156612354035</c:v>
              </c:pt>
              <c:pt idx="8752">
                <c:v>72.939900207202058</c:v>
              </c:pt>
              <c:pt idx="8753">
                <c:v>72.948234290863766</c:v>
              </c:pt>
              <c:pt idx="8754">
                <c:v>72.95656837452546</c:v>
              </c:pt>
              <c:pt idx="8755">
                <c:v>72.964902458187169</c:v>
              </c:pt>
              <c:pt idx="8756">
                <c:v>72.973236541848863</c:v>
              </c:pt>
              <c:pt idx="8757">
                <c:v>72.981570625510557</c:v>
              </c:pt>
              <c:pt idx="8758">
                <c:v>72.989904709172251</c:v>
              </c:pt>
              <c:pt idx="8759">
                <c:v>72.998238792833959</c:v>
              </c:pt>
              <c:pt idx="8760">
                <c:v>73.006572876495667</c:v>
              </c:pt>
              <c:pt idx="8761">
                <c:v>73.014906960157361</c:v>
              </c:pt>
              <c:pt idx="8762">
                <c:v>73.02324104381907</c:v>
              </c:pt>
              <c:pt idx="8763">
                <c:v>73.031575127480764</c:v>
              </c:pt>
              <c:pt idx="8764">
                <c:v>73.039909211142458</c:v>
              </c:pt>
              <c:pt idx="8765">
                <c:v>73.048243294804166</c:v>
              </c:pt>
              <c:pt idx="8766">
                <c:v>73.05657737846586</c:v>
              </c:pt>
              <c:pt idx="8767">
                <c:v>73.064911462127569</c:v>
              </c:pt>
              <c:pt idx="8768">
                <c:v>73.073245545789263</c:v>
              </c:pt>
              <c:pt idx="8769">
                <c:v>73.081579629450971</c:v>
              </c:pt>
              <c:pt idx="8770">
                <c:v>73.089913713112679</c:v>
              </c:pt>
              <c:pt idx="8771">
                <c:v>73.098247796774359</c:v>
              </c:pt>
              <c:pt idx="8772">
                <c:v>73.106581880436067</c:v>
              </c:pt>
              <c:pt idx="8773">
                <c:v>73.114915964097762</c:v>
              </c:pt>
              <c:pt idx="8774">
                <c:v>73.12325004775947</c:v>
              </c:pt>
              <c:pt idx="8775">
                <c:v>73.131584131421178</c:v>
              </c:pt>
              <c:pt idx="8776">
                <c:v>73.139918215082872</c:v>
              </c:pt>
              <c:pt idx="8777">
                <c:v>73.14825229874458</c:v>
              </c:pt>
              <c:pt idx="8778">
                <c:v>73.15658638240626</c:v>
              </c:pt>
              <c:pt idx="8779">
                <c:v>73.164920466067969</c:v>
              </c:pt>
              <c:pt idx="8780">
                <c:v>73.173254549729663</c:v>
              </c:pt>
              <c:pt idx="8781">
                <c:v>73.181588633391371</c:v>
              </c:pt>
              <c:pt idx="8782">
                <c:v>73.189922717053079</c:v>
              </c:pt>
              <c:pt idx="8783">
                <c:v>73.198256800714773</c:v>
              </c:pt>
              <c:pt idx="8784">
                <c:v>73.206590884376482</c:v>
              </c:pt>
              <c:pt idx="8785">
                <c:v>73.214924968038162</c:v>
              </c:pt>
              <c:pt idx="8786">
                <c:v>73.22325905169987</c:v>
              </c:pt>
              <c:pt idx="8787">
                <c:v>73.231593135361578</c:v>
              </c:pt>
              <c:pt idx="8788">
                <c:v>73.239927219023272</c:v>
              </c:pt>
              <c:pt idx="8789">
                <c:v>73.24826130268498</c:v>
              </c:pt>
              <c:pt idx="8790">
                <c:v>73.256595386346675</c:v>
              </c:pt>
              <c:pt idx="8791">
                <c:v>73.264929470008369</c:v>
              </c:pt>
              <c:pt idx="8792">
                <c:v>73.273263553670077</c:v>
              </c:pt>
              <c:pt idx="8793">
                <c:v>73.281597637331771</c:v>
              </c:pt>
              <c:pt idx="8794">
                <c:v>73.289931720993479</c:v>
              </c:pt>
              <c:pt idx="8795">
                <c:v>73.298265804655173</c:v>
              </c:pt>
              <c:pt idx="8796">
                <c:v>73.306599888316882</c:v>
              </c:pt>
              <c:pt idx="8797">
                <c:v>73.31493397197859</c:v>
              </c:pt>
              <c:pt idx="8798">
                <c:v>73.32326805564027</c:v>
              </c:pt>
              <c:pt idx="8799">
                <c:v>73.331602139301978</c:v>
              </c:pt>
              <c:pt idx="8800">
                <c:v>73.339936222963672</c:v>
              </c:pt>
              <c:pt idx="8801">
                <c:v>73.34827030662538</c:v>
              </c:pt>
              <c:pt idx="8802">
                <c:v>73.356604390287075</c:v>
              </c:pt>
              <c:pt idx="8803">
                <c:v>73.364938473948783</c:v>
              </c:pt>
              <c:pt idx="8804">
                <c:v>73.373272557610491</c:v>
              </c:pt>
              <c:pt idx="8805">
                <c:v>73.381606641272171</c:v>
              </c:pt>
              <c:pt idx="8806">
                <c:v>73.389940724933879</c:v>
              </c:pt>
              <c:pt idx="8807">
                <c:v>73.398274808595573</c:v>
              </c:pt>
              <c:pt idx="8808">
                <c:v>73.406608892257282</c:v>
              </c:pt>
              <c:pt idx="8809">
                <c:v>73.41494297591899</c:v>
              </c:pt>
              <c:pt idx="8810">
                <c:v>73.423277059580684</c:v>
              </c:pt>
              <c:pt idx="8811">
                <c:v>73.431611143242392</c:v>
              </c:pt>
              <c:pt idx="8812">
                <c:v>73.439945226904072</c:v>
              </c:pt>
              <c:pt idx="8813">
                <c:v>73.448279310565781</c:v>
              </c:pt>
              <c:pt idx="8814">
                <c:v>73.456613394227489</c:v>
              </c:pt>
              <c:pt idx="8815">
                <c:v>73.464947477889183</c:v>
              </c:pt>
              <c:pt idx="8816">
                <c:v>73.473281561550891</c:v>
              </c:pt>
              <c:pt idx="8817">
                <c:v>73.481615645212585</c:v>
              </c:pt>
              <c:pt idx="8818">
                <c:v>73.489949728874294</c:v>
              </c:pt>
              <c:pt idx="8819">
                <c:v>73.498283812535973</c:v>
              </c:pt>
              <c:pt idx="8820">
                <c:v>73.506617896197682</c:v>
              </c:pt>
              <c:pt idx="8821">
                <c:v>73.51495197985939</c:v>
              </c:pt>
              <c:pt idx="8822">
                <c:v>73.523286063521084</c:v>
              </c:pt>
              <c:pt idx="8823">
                <c:v>73.531620147182792</c:v>
              </c:pt>
              <c:pt idx="8824">
                <c:v>73.539954230844486</c:v>
              </c:pt>
              <c:pt idx="8825">
                <c:v>73.548288314506195</c:v>
              </c:pt>
              <c:pt idx="8826">
                <c:v>73.556622398167889</c:v>
              </c:pt>
              <c:pt idx="8827">
                <c:v>73.564956481829583</c:v>
              </c:pt>
              <c:pt idx="8828">
                <c:v>73.573290565491291</c:v>
              </c:pt>
              <c:pt idx="8829">
                <c:v>73.581624649152985</c:v>
              </c:pt>
              <c:pt idx="8830">
                <c:v>73.589958732814694</c:v>
              </c:pt>
              <c:pt idx="8831">
                <c:v>73.598292816476402</c:v>
              </c:pt>
              <c:pt idx="8832">
                <c:v>73.606626900138096</c:v>
              </c:pt>
              <c:pt idx="8833">
                <c:v>73.61496098379979</c:v>
              </c:pt>
              <c:pt idx="8834">
                <c:v>73.623295067461484</c:v>
              </c:pt>
              <c:pt idx="8835">
                <c:v>73.631629151123192</c:v>
              </c:pt>
              <c:pt idx="8836">
                <c:v>73.639963234784901</c:v>
              </c:pt>
              <c:pt idx="8837">
                <c:v>73.648297318446595</c:v>
              </c:pt>
              <c:pt idx="8838">
                <c:v>73.656631402108303</c:v>
              </c:pt>
              <c:pt idx="8839">
                <c:v>73.664965485769997</c:v>
              </c:pt>
              <c:pt idx="8840">
                <c:v>73.673299569431691</c:v>
              </c:pt>
              <c:pt idx="8841">
                <c:v>73.681633653093385</c:v>
              </c:pt>
              <c:pt idx="8842">
                <c:v>73.689967736755094</c:v>
              </c:pt>
              <c:pt idx="8843">
                <c:v>73.698301820416802</c:v>
              </c:pt>
              <c:pt idx="8844">
                <c:v>73.706635904078496</c:v>
              </c:pt>
              <c:pt idx="8845">
                <c:v>73.714969987740204</c:v>
              </c:pt>
              <c:pt idx="8846">
                <c:v>73.723304071401898</c:v>
              </c:pt>
              <c:pt idx="8847">
                <c:v>73.731638155063592</c:v>
              </c:pt>
              <c:pt idx="8848">
                <c:v>73.739972238725301</c:v>
              </c:pt>
              <c:pt idx="8849">
                <c:v>73.748306322386995</c:v>
              </c:pt>
              <c:pt idx="8850">
                <c:v>73.756640406048703</c:v>
              </c:pt>
              <c:pt idx="8851">
                <c:v>73.764974489710397</c:v>
              </c:pt>
              <c:pt idx="8852">
                <c:v>73.773308573372105</c:v>
              </c:pt>
              <c:pt idx="8853">
                <c:v>73.781642657033814</c:v>
              </c:pt>
              <c:pt idx="8854">
                <c:v>73.789976740695494</c:v>
              </c:pt>
              <c:pt idx="8855">
                <c:v>73.798310824357202</c:v>
              </c:pt>
              <c:pt idx="8856">
                <c:v>73.806644908018896</c:v>
              </c:pt>
              <c:pt idx="8857">
                <c:v>73.814978991680604</c:v>
              </c:pt>
              <c:pt idx="8858">
                <c:v>73.823313075342313</c:v>
              </c:pt>
              <c:pt idx="8859">
                <c:v>73.831647159004007</c:v>
              </c:pt>
              <c:pt idx="8860">
                <c:v>73.839981242665715</c:v>
              </c:pt>
              <c:pt idx="8861">
                <c:v>73.848315326327395</c:v>
              </c:pt>
              <c:pt idx="8862">
                <c:v>73.856649409989103</c:v>
              </c:pt>
              <c:pt idx="8863">
                <c:v>73.864983493650797</c:v>
              </c:pt>
              <c:pt idx="8864">
                <c:v>73.873317577312505</c:v>
              </c:pt>
              <c:pt idx="8865">
                <c:v>73.881651660974214</c:v>
              </c:pt>
              <c:pt idx="8866">
                <c:v>73.889985744635908</c:v>
              </c:pt>
              <c:pt idx="8867">
                <c:v>73.898319828297616</c:v>
              </c:pt>
              <c:pt idx="8868">
                <c:v>73.906653911959296</c:v>
              </c:pt>
              <c:pt idx="8869">
                <c:v>73.914987995621004</c:v>
              </c:pt>
              <c:pt idx="8870">
                <c:v>73.923322079282713</c:v>
              </c:pt>
              <c:pt idx="8871">
                <c:v>73.931656162944407</c:v>
              </c:pt>
              <c:pt idx="8872">
                <c:v>73.939990246606115</c:v>
              </c:pt>
              <c:pt idx="8873">
                <c:v>73.948324330267809</c:v>
              </c:pt>
              <c:pt idx="8874">
                <c:v>73.956658413929517</c:v>
              </c:pt>
              <c:pt idx="8875">
                <c:v>73.964992497591211</c:v>
              </c:pt>
              <c:pt idx="8876">
                <c:v>73.973326581252905</c:v>
              </c:pt>
              <c:pt idx="8877">
                <c:v>73.981660664914614</c:v>
              </c:pt>
              <c:pt idx="8878">
                <c:v>73.989994748576308</c:v>
              </c:pt>
              <c:pt idx="8879">
                <c:v>73.998328832238016</c:v>
              </c:pt>
              <c:pt idx="8880">
                <c:v>74.006662915899724</c:v>
              </c:pt>
              <c:pt idx="8881">
                <c:v>74.014996999561419</c:v>
              </c:pt>
              <c:pt idx="8882">
                <c:v>74.023331083223113</c:v>
              </c:pt>
              <c:pt idx="8883">
                <c:v>74.031665166884807</c:v>
              </c:pt>
              <c:pt idx="8884">
                <c:v>74.039999250546515</c:v>
              </c:pt>
              <c:pt idx="8885">
                <c:v>74.048333334208209</c:v>
              </c:pt>
              <c:pt idx="8886">
                <c:v>74.056667417869917</c:v>
              </c:pt>
              <c:pt idx="8887">
                <c:v>74.065001501531626</c:v>
              </c:pt>
              <c:pt idx="8888">
                <c:v>74.073335585193306</c:v>
              </c:pt>
              <c:pt idx="8889">
                <c:v>74.081669668855014</c:v>
              </c:pt>
              <c:pt idx="8890">
                <c:v>74.090003752516708</c:v>
              </c:pt>
              <c:pt idx="8891">
                <c:v>74.098337836178416</c:v>
              </c:pt>
              <c:pt idx="8892">
                <c:v>74.106671919840124</c:v>
              </c:pt>
              <c:pt idx="8893">
                <c:v>74.115006003501819</c:v>
              </c:pt>
              <c:pt idx="8894">
                <c:v>74.123340087163527</c:v>
              </c:pt>
              <c:pt idx="8895">
                <c:v>74.131674170825207</c:v>
              </c:pt>
              <c:pt idx="8896">
                <c:v>74.140008254486915</c:v>
              </c:pt>
              <c:pt idx="8897">
                <c:v>74.148342338148623</c:v>
              </c:pt>
              <c:pt idx="8898">
                <c:v>74.156676421810317</c:v>
              </c:pt>
              <c:pt idx="8899">
                <c:v>74.165010505472026</c:v>
              </c:pt>
              <c:pt idx="8900">
                <c:v>74.17334458913372</c:v>
              </c:pt>
              <c:pt idx="8901">
                <c:v>74.181678672795428</c:v>
              </c:pt>
              <c:pt idx="8902">
                <c:v>74.190012756457108</c:v>
              </c:pt>
              <c:pt idx="8903">
                <c:v>74.198346840118816</c:v>
              </c:pt>
              <c:pt idx="8904">
                <c:v>74.206680923780524</c:v>
              </c:pt>
              <c:pt idx="8905">
                <c:v>74.215015007442219</c:v>
              </c:pt>
              <c:pt idx="8906">
                <c:v>74.223349091103927</c:v>
              </c:pt>
              <c:pt idx="8907">
                <c:v>74.231683174765621</c:v>
              </c:pt>
              <c:pt idx="8908">
                <c:v>74.240017258427329</c:v>
              </c:pt>
              <c:pt idx="8909">
                <c:v>74.248351342089023</c:v>
              </c:pt>
              <c:pt idx="8910">
                <c:v>74.256685425750717</c:v>
              </c:pt>
              <c:pt idx="8911">
                <c:v>74.265019509412426</c:v>
              </c:pt>
              <c:pt idx="8912">
                <c:v>74.27335359307412</c:v>
              </c:pt>
              <c:pt idx="8913">
                <c:v>74.281687676735828</c:v>
              </c:pt>
              <c:pt idx="8914">
                <c:v>74.290021760397536</c:v>
              </c:pt>
              <c:pt idx="8915">
                <c:v>74.29835584405923</c:v>
              </c:pt>
              <c:pt idx="8916">
                <c:v>74.306689927720925</c:v>
              </c:pt>
              <c:pt idx="8917">
                <c:v>74.315024011382619</c:v>
              </c:pt>
              <c:pt idx="8918">
                <c:v>74.323358095044327</c:v>
              </c:pt>
              <c:pt idx="8919">
                <c:v>74.331692178706035</c:v>
              </c:pt>
              <c:pt idx="8920">
                <c:v>74.340026262367729</c:v>
              </c:pt>
              <c:pt idx="8921">
                <c:v>74.348360346029438</c:v>
              </c:pt>
              <c:pt idx="8922">
                <c:v>74.356694429691132</c:v>
              </c:pt>
              <c:pt idx="8923">
                <c:v>74.365028513352826</c:v>
              </c:pt>
              <c:pt idx="8924">
                <c:v>74.37336259701452</c:v>
              </c:pt>
              <c:pt idx="8925">
                <c:v>74.381696680676228</c:v>
              </c:pt>
              <c:pt idx="8926">
                <c:v>74.390030764337936</c:v>
              </c:pt>
              <c:pt idx="8927">
                <c:v>74.39836484799963</c:v>
              </c:pt>
              <c:pt idx="8928">
                <c:v>74.406698931661339</c:v>
              </c:pt>
              <c:pt idx="8929">
                <c:v>74.415033015323033</c:v>
              </c:pt>
              <c:pt idx="8930">
                <c:v>74.423367098984727</c:v>
              </c:pt>
              <c:pt idx="8931">
                <c:v>74.431701182646435</c:v>
              </c:pt>
              <c:pt idx="8932">
                <c:v>74.440035266308129</c:v>
              </c:pt>
              <c:pt idx="8933">
                <c:v>74.448369349969838</c:v>
              </c:pt>
              <c:pt idx="8934">
                <c:v>74.456703433631532</c:v>
              </c:pt>
              <c:pt idx="8935">
                <c:v>74.46503751729324</c:v>
              </c:pt>
              <c:pt idx="8936">
                <c:v>74.473371600954948</c:v>
              </c:pt>
              <c:pt idx="8937">
                <c:v>74.481705684616628</c:v>
              </c:pt>
              <c:pt idx="8938">
                <c:v>74.490039768278336</c:v>
              </c:pt>
              <c:pt idx="8939">
                <c:v>74.49837385194003</c:v>
              </c:pt>
              <c:pt idx="8940">
                <c:v>74.506707935601739</c:v>
              </c:pt>
              <c:pt idx="8941">
                <c:v>74.515042019263447</c:v>
              </c:pt>
              <c:pt idx="8942">
                <c:v>74.523376102925141</c:v>
              </c:pt>
              <c:pt idx="8943">
                <c:v>74.531710186586849</c:v>
              </c:pt>
              <c:pt idx="8944">
                <c:v>74.540044270248529</c:v>
              </c:pt>
              <c:pt idx="8945">
                <c:v>74.548378353910238</c:v>
              </c:pt>
              <c:pt idx="8946">
                <c:v>74.556712437571932</c:v>
              </c:pt>
              <c:pt idx="8947">
                <c:v>74.56504652123364</c:v>
              </c:pt>
              <c:pt idx="8948">
                <c:v>74.573380604895348</c:v>
              </c:pt>
              <c:pt idx="8949">
                <c:v>74.581714688557042</c:v>
              </c:pt>
              <c:pt idx="8950">
                <c:v>74.590048772218751</c:v>
              </c:pt>
              <c:pt idx="8951">
                <c:v>74.59838285588043</c:v>
              </c:pt>
              <c:pt idx="8952">
                <c:v>74.606716939542139</c:v>
              </c:pt>
              <c:pt idx="8953">
                <c:v>74.615051023203847</c:v>
              </c:pt>
              <c:pt idx="8954">
                <c:v>74.623385106865541</c:v>
              </c:pt>
              <c:pt idx="8955">
                <c:v>74.631719190527249</c:v>
              </c:pt>
              <c:pt idx="8956">
                <c:v>74.640053274188944</c:v>
              </c:pt>
              <c:pt idx="8957">
                <c:v>74.648387357850652</c:v>
              </c:pt>
              <c:pt idx="8958">
                <c:v>74.656721441512346</c:v>
              </c:pt>
              <c:pt idx="8959">
                <c:v>74.66505552517404</c:v>
              </c:pt>
              <c:pt idx="8960">
                <c:v>74.673389608835748</c:v>
              </c:pt>
              <c:pt idx="8961">
                <c:v>74.681723692497442</c:v>
              </c:pt>
              <c:pt idx="8962">
                <c:v>74.690057776159151</c:v>
              </c:pt>
              <c:pt idx="8963">
                <c:v>74.698391859820859</c:v>
              </c:pt>
              <c:pt idx="8964">
                <c:v>74.706725943482553</c:v>
              </c:pt>
              <c:pt idx="8965">
                <c:v>74.715060027144247</c:v>
              </c:pt>
              <c:pt idx="8966">
                <c:v>74.723394110805941</c:v>
              </c:pt>
              <c:pt idx="8967">
                <c:v>74.731728194467649</c:v>
              </c:pt>
              <c:pt idx="8968">
                <c:v>74.740062278129344</c:v>
              </c:pt>
              <c:pt idx="8969">
                <c:v>74.748396361791052</c:v>
              </c:pt>
              <c:pt idx="8970">
                <c:v>74.75673044545276</c:v>
              </c:pt>
              <c:pt idx="8971">
                <c:v>74.765064529114454</c:v>
              </c:pt>
              <c:pt idx="8972">
                <c:v>74.773398612776148</c:v>
              </c:pt>
              <c:pt idx="8973">
                <c:v>74.781732696437842</c:v>
              </c:pt>
              <c:pt idx="8974">
                <c:v>74.790066780099551</c:v>
              </c:pt>
              <c:pt idx="8975">
                <c:v>74.798400863761259</c:v>
              </c:pt>
              <c:pt idx="8976">
                <c:v>74.806734947422953</c:v>
              </c:pt>
              <c:pt idx="8977">
                <c:v>74.815069031084661</c:v>
              </c:pt>
              <c:pt idx="8978">
                <c:v>74.823403114746341</c:v>
              </c:pt>
              <c:pt idx="8979">
                <c:v>74.831737198408049</c:v>
              </c:pt>
              <c:pt idx="8980">
                <c:v>74.840071282069758</c:v>
              </c:pt>
              <c:pt idx="8981">
                <c:v>74.848405365731452</c:v>
              </c:pt>
              <c:pt idx="8982">
                <c:v>74.85673944939316</c:v>
              </c:pt>
              <c:pt idx="8983">
                <c:v>74.865073533054854</c:v>
              </c:pt>
              <c:pt idx="8984">
                <c:v>74.873407616716563</c:v>
              </c:pt>
              <c:pt idx="8985">
                <c:v>74.881741700378242</c:v>
              </c:pt>
              <c:pt idx="8986">
                <c:v>74.890075784039951</c:v>
              </c:pt>
              <c:pt idx="8987">
                <c:v>74.898409867701659</c:v>
              </c:pt>
              <c:pt idx="8988">
                <c:v>74.906743951363353</c:v>
              </c:pt>
              <c:pt idx="8989">
                <c:v>74.915078035025061</c:v>
              </c:pt>
              <c:pt idx="8990">
                <c:v>74.923412118686755</c:v>
              </c:pt>
              <c:pt idx="8991">
                <c:v>74.931746202348464</c:v>
              </c:pt>
              <c:pt idx="8992">
                <c:v>74.940080286010158</c:v>
              </c:pt>
              <c:pt idx="8993">
                <c:v>74.948414369671852</c:v>
              </c:pt>
              <c:pt idx="8994">
                <c:v>74.95674845333356</c:v>
              </c:pt>
              <c:pt idx="8995">
                <c:v>74.965082536995254</c:v>
              </c:pt>
              <c:pt idx="8996">
                <c:v>74.973416620656963</c:v>
              </c:pt>
              <c:pt idx="8997">
                <c:v>74.981750704318671</c:v>
              </c:pt>
              <c:pt idx="8998">
                <c:v>74.990084787980365</c:v>
              </c:pt>
              <c:pt idx="8999">
                <c:v>74.998418871642059</c:v>
              </c:pt>
              <c:pt idx="9000">
                <c:v>75.006752955303753</c:v>
              </c:pt>
              <c:pt idx="9001">
                <c:v>75.015087038965461</c:v>
              </c:pt>
              <c:pt idx="9002">
                <c:v>75.02342112262717</c:v>
              </c:pt>
              <c:pt idx="9003">
                <c:v>75.031755206288864</c:v>
              </c:pt>
              <c:pt idx="9004">
                <c:v>75.040089289950572</c:v>
              </c:pt>
              <c:pt idx="9005">
                <c:v>75.048423373612266</c:v>
              </c:pt>
              <c:pt idx="9006">
                <c:v>75.05675745727396</c:v>
              </c:pt>
              <c:pt idx="9007">
                <c:v>75.065091540935654</c:v>
              </c:pt>
              <c:pt idx="9008">
                <c:v>75.073425624597363</c:v>
              </c:pt>
              <c:pt idx="9009">
                <c:v>75.081759708259071</c:v>
              </c:pt>
              <c:pt idx="9010">
                <c:v>75.090093791920765</c:v>
              </c:pt>
              <c:pt idx="9011">
                <c:v>75.098427875582473</c:v>
              </c:pt>
              <c:pt idx="9012">
                <c:v>75.106761959244167</c:v>
              </c:pt>
              <c:pt idx="9013">
                <c:v>75.115096042905861</c:v>
              </c:pt>
              <c:pt idx="9014">
                <c:v>75.12343012656757</c:v>
              </c:pt>
              <c:pt idx="9015">
                <c:v>75.131764210229264</c:v>
              </c:pt>
              <c:pt idx="9016">
                <c:v>75.140098293890972</c:v>
              </c:pt>
              <c:pt idx="9017">
                <c:v>75.148432377552666</c:v>
              </c:pt>
              <c:pt idx="9018">
                <c:v>75.156766461214374</c:v>
              </c:pt>
              <c:pt idx="9019">
                <c:v>75.165100544876083</c:v>
              </c:pt>
              <c:pt idx="9020">
                <c:v>75.173434628537763</c:v>
              </c:pt>
              <c:pt idx="9021">
                <c:v>75.181768712199471</c:v>
              </c:pt>
              <c:pt idx="9022">
                <c:v>75.190102795861165</c:v>
              </c:pt>
              <c:pt idx="9023">
                <c:v>75.198436879522873</c:v>
              </c:pt>
              <c:pt idx="9024">
                <c:v>75.206770963184582</c:v>
              </c:pt>
              <c:pt idx="9025">
                <c:v>75.215105046846276</c:v>
              </c:pt>
              <c:pt idx="9026">
                <c:v>75.223439130507984</c:v>
              </c:pt>
              <c:pt idx="9027">
                <c:v>75.231773214169664</c:v>
              </c:pt>
              <c:pt idx="9028">
                <c:v>75.240107297831372</c:v>
              </c:pt>
              <c:pt idx="9029">
                <c:v>75.248441381493066</c:v>
              </c:pt>
              <c:pt idx="9030">
                <c:v>75.256775465154774</c:v>
              </c:pt>
              <c:pt idx="9031">
                <c:v>75.265109548816483</c:v>
              </c:pt>
              <c:pt idx="9032">
                <c:v>75.273443632478177</c:v>
              </c:pt>
              <c:pt idx="9033">
                <c:v>75.281777716139885</c:v>
              </c:pt>
              <c:pt idx="9034">
                <c:v>75.290111799801565</c:v>
              </c:pt>
              <c:pt idx="9035">
                <c:v>75.298445883463273</c:v>
              </c:pt>
              <c:pt idx="9036">
                <c:v>75.306779967124982</c:v>
              </c:pt>
              <c:pt idx="9037">
                <c:v>75.315114050786676</c:v>
              </c:pt>
              <c:pt idx="9038">
                <c:v>75.323448134448384</c:v>
              </c:pt>
              <c:pt idx="9039">
                <c:v>75.331782218110078</c:v>
              </c:pt>
              <c:pt idx="9040">
                <c:v>75.340116301771786</c:v>
              </c:pt>
              <c:pt idx="9041">
                <c:v>75.34845038543348</c:v>
              </c:pt>
              <c:pt idx="9042">
                <c:v>75.356784469095174</c:v>
              </c:pt>
              <c:pt idx="9043">
                <c:v>75.365118552756883</c:v>
              </c:pt>
              <c:pt idx="9044">
                <c:v>75.373452636418577</c:v>
              </c:pt>
              <c:pt idx="9045">
                <c:v>75.381786720080285</c:v>
              </c:pt>
              <c:pt idx="9046">
                <c:v>75.390120803741993</c:v>
              </c:pt>
              <c:pt idx="9047">
                <c:v>75.398454887403688</c:v>
              </c:pt>
              <c:pt idx="9048">
                <c:v>75.406788971065382</c:v>
              </c:pt>
              <c:pt idx="9049">
                <c:v>75.415123054727076</c:v>
              </c:pt>
              <c:pt idx="9050">
                <c:v>75.423457138388784</c:v>
              </c:pt>
              <c:pt idx="9051">
                <c:v>75.431791222050478</c:v>
              </c:pt>
              <c:pt idx="9052">
                <c:v>75.440125305712186</c:v>
              </c:pt>
              <c:pt idx="9053">
                <c:v>75.448459389373895</c:v>
              </c:pt>
              <c:pt idx="9054">
                <c:v>75.456793473035589</c:v>
              </c:pt>
              <c:pt idx="9055">
                <c:v>75.465127556697283</c:v>
              </c:pt>
              <c:pt idx="9056">
                <c:v>75.473461640358977</c:v>
              </c:pt>
              <c:pt idx="9057">
                <c:v>75.481795724020685</c:v>
              </c:pt>
              <c:pt idx="9058">
                <c:v>75.490129807682393</c:v>
              </c:pt>
              <c:pt idx="9059">
                <c:v>75.498463891344088</c:v>
              </c:pt>
              <c:pt idx="9060">
                <c:v>75.506797975005796</c:v>
              </c:pt>
              <c:pt idx="9061">
                <c:v>75.51513205866749</c:v>
              </c:pt>
              <c:pt idx="9062">
                <c:v>75.523466142329184</c:v>
              </c:pt>
              <c:pt idx="9063">
                <c:v>75.531800225990892</c:v>
              </c:pt>
              <c:pt idx="9064">
                <c:v>75.540134309652586</c:v>
              </c:pt>
              <c:pt idx="9065">
                <c:v>75.548468393314295</c:v>
              </c:pt>
              <c:pt idx="9066">
                <c:v>75.556802476975989</c:v>
              </c:pt>
              <c:pt idx="9067">
                <c:v>75.565136560637697</c:v>
              </c:pt>
              <c:pt idx="9068">
                <c:v>75.573470644299377</c:v>
              </c:pt>
              <c:pt idx="9069">
                <c:v>75.581804727961085</c:v>
              </c:pt>
              <c:pt idx="9070">
                <c:v>75.590138811622793</c:v>
              </c:pt>
              <c:pt idx="9071">
                <c:v>75.598472895284488</c:v>
              </c:pt>
              <c:pt idx="9072">
                <c:v>75.606806978946196</c:v>
              </c:pt>
              <c:pt idx="9073">
                <c:v>75.61514106260789</c:v>
              </c:pt>
              <c:pt idx="9074">
                <c:v>75.623475146269598</c:v>
              </c:pt>
              <c:pt idx="9075">
                <c:v>75.631809229931292</c:v>
              </c:pt>
              <c:pt idx="9076">
                <c:v>75.640143313592986</c:v>
              </c:pt>
              <c:pt idx="9077">
                <c:v>75.648477397254695</c:v>
              </c:pt>
              <c:pt idx="9078">
                <c:v>75.656811480916389</c:v>
              </c:pt>
              <c:pt idx="9079">
                <c:v>75.665145564578097</c:v>
              </c:pt>
              <c:pt idx="9080">
                <c:v>75.673479648239805</c:v>
              </c:pt>
              <c:pt idx="9081">
                <c:v>75.681813731901499</c:v>
              </c:pt>
              <c:pt idx="9082">
                <c:v>75.690147815563193</c:v>
              </c:pt>
              <c:pt idx="9083">
                <c:v>75.698481899224888</c:v>
              </c:pt>
              <c:pt idx="9084">
                <c:v>75.706815982886596</c:v>
              </c:pt>
              <c:pt idx="9085">
                <c:v>75.715150066548304</c:v>
              </c:pt>
              <c:pt idx="9086">
                <c:v>75.723484150209998</c:v>
              </c:pt>
              <c:pt idx="9087">
                <c:v>75.731818233871707</c:v>
              </c:pt>
              <c:pt idx="9088">
                <c:v>75.740152317533401</c:v>
              </c:pt>
              <c:pt idx="9089">
                <c:v>75.748486401195095</c:v>
              </c:pt>
              <c:pt idx="9090">
                <c:v>75.756820484856789</c:v>
              </c:pt>
              <c:pt idx="9091">
                <c:v>75.765154568518497</c:v>
              </c:pt>
              <c:pt idx="9092">
                <c:v>75.773488652180205</c:v>
              </c:pt>
              <c:pt idx="9093">
                <c:v>75.781822735841899</c:v>
              </c:pt>
              <c:pt idx="9094">
                <c:v>75.790156819503608</c:v>
              </c:pt>
              <c:pt idx="9095">
                <c:v>75.798490903165302</c:v>
              </c:pt>
              <c:pt idx="9096">
                <c:v>75.806824986826996</c:v>
              </c:pt>
              <c:pt idx="9097">
                <c:v>75.815159070488704</c:v>
              </c:pt>
              <c:pt idx="9098">
                <c:v>75.823493154150398</c:v>
              </c:pt>
              <c:pt idx="9099">
                <c:v>75.831827237812107</c:v>
              </c:pt>
              <c:pt idx="9100">
                <c:v>75.840161321473801</c:v>
              </c:pt>
              <c:pt idx="9101">
                <c:v>75.848495405135509</c:v>
              </c:pt>
              <c:pt idx="9102">
                <c:v>75.856829488797217</c:v>
              </c:pt>
              <c:pt idx="9103">
                <c:v>75.865163572458897</c:v>
              </c:pt>
              <c:pt idx="9104">
                <c:v>75.873497656120605</c:v>
              </c:pt>
              <c:pt idx="9105">
                <c:v>75.881831739782299</c:v>
              </c:pt>
              <c:pt idx="9106">
                <c:v>75.890165823444008</c:v>
              </c:pt>
              <c:pt idx="9107">
                <c:v>75.898499907105716</c:v>
              </c:pt>
              <c:pt idx="9108">
                <c:v>75.90683399076741</c:v>
              </c:pt>
              <c:pt idx="9109">
                <c:v>75.915168074429118</c:v>
              </c:pt>
              <c:pt idx="9110">
                <c:v>75.923502158090798</c:v>
              </c:pt>
              <c:pt idx="9111">
                <c:v>75.931836241752507</c:v>
              </c:pt>
              <c:pt idx="9112">
                <c:v>75.940170325414201</c:v>
              </c:pt>
              <c:pt idx="9113">
                <c:v>75.948504409075909</c:v>
              </c:pt>
              <c:pt idx="9114">
                <c:v>75.956838492737617</c:v>
              </c:pt>
              <c:pt idx="9115">
                <c:v>75.965172576399311</c:v>
              </c:pt>
              <c:pt idx="9116">
                <c:v>75.97350666006102</c:v>
              </c:pt>
              <c:pt idx="9117">
                <c:v>75.981840743722699</c:v>
              </c:pt>
              <c:pt idx="9118">
                <c:v>75.990174827384408</c:v>
              </c:pt>
              <c:pt idx="9119">
                <c:v>75.998508911046116</c:v>
              </c:pt>
              <c:pt idx="9120">
                <c:v>76.00684299470781</c:v>
              </c:pt>
              <c:pt idx="9121">
                <c:v>76.015177078369518</c:v>
              </c:pt>
              <c:pt idx="9122">
                <c:v>76.023511162031213</c:v>
              </c:pt>
              <c:pt idx="9123">
                <c:v>76.031845245692921</c:v>
              </c:pt>
              <c:pt idx="9124">
                <c:v>76.040179329354615</c:v>
              </c:pt>
              <c:pt idx="9125">
                <c:v>76.048513413016309</c:v>
              </c:pt>
              <c:pt idx="9126">
                <c:v>76.056847496678017</c:v>
              </c:pt>
              <c:pt idx="9127">
                <c:v>76.065181580339711</c:v>
              </c:pt>
              <c:pt idx="9128">
                <c:v>76.07351566400142</c:v>
              </c:pt>
              <c:pt idx="9129">
                <c:v>76.081849747663128</c:v>
              </c:pt>
              <c:pt idx="9130">
                <c:v>76.090183831324822</c:v>
              </c:pt>
              <c:pt idx="9131">
                <c:v>76.098517914986516</c:v>
              </c:pt>
              <c:pt idx="9132">
                <c:v>76.10685199864821</c:v>
              </c:pt>
              <c:pt idx="9133">
                <c:v>76.115186082309918</c:v>
              </c:pt>
              <c:pt idx="9134">
                <c:v>76.123520165971613</c:v>
              </c:pt>
              <c:pt idx="9135">
                <c:v>76.131854249633321</c:v>
              </c:pt>
              <c:pt idx="9136">
                <c:v>76.140188333295029</c:v>
              </c:pt>
              <c:pt idx="9137">
                <c:v>76.148522416956723</c:v>
              </c:pt>
              <c:pt idx="9138">
                <c:v>76.156856500618417</c:v>
              </c:pt>
              <c:pt idx="9139">
                <c:v>76.165190584280111</c:v>
              </c:pt>
              <c:pt idx="9140">
                <c:v>76.17352466794182</c:v>
              </c:pt>
              <c:pt idx="9141">
                <c:v>76.181858751603528</c:v>
              </c:pt>
              <c:pt idx="9142">
                <c:v>76.190192835265222</c:v>
              </c:pt>
              <c:pt idx="9143">
                <c:v>76.19852691892693</c:v>
              </c:pt>
              <c:pt idx="9144">
                <c:v>76.206861002588624</c:v>
              </c:pt>
              <c:pt idx="9145">
                <c:v>76.215195086250318</c:v>
              </c:pt>
              <c:pt idx="9146">
                <c:v>76.223529169912027</c:v>
              </c:pt>
              <c:pt idx="9147">
                <c:v>76.231863253573721</c:v>
              </c:pt>
              <c:pt idx="9148">
                <c:v>76.240197337235429</c:v>
              </c:pt>
              <c:pt idx="9149">
                <c:v>76.248531420897123</c:v>
              </c:pt>
              <c:pt idx="9150">
                <c:v>76.256865504558832</c:v>
              </c:pt>
              <c:pt idx="9151">
                <c:v>76.26519958822054</c:v>
              </c:pt>
              <c:pt idx="9152">
                <c:v>76.27353367188222</c:v>
              </c:pt>
              <c:pt idx="9153">
                <c:v>76.281867755543928</c:v>
              </c:pt>
              <c:pt idx="9154">
                <c:v>76.290201839205622</c:v>
              </c:pt>
              <c:pt idx="9155">
                <c:v>76.29853592286733</c:v>
              </c:pt>
              <c:pt idx="9156">
                <c:v>76.306870006529024</c:v>
              </c:pt>
              <c:pt idx="9157">
                <c:v>76.315204090190733</c:v>
              </c:pt>
              <c:pt idx="9158">
                <c:v>76.323538173852441</c:v>
              </c:pt>
              <c:pt idx="9159">
                <c:v>76.331872257514121</c:v>
              </c:pt>
              <c:pt idx="9160">
                <c:v>76.340206341175829</c:v>
              </c:pt>
              <c:pt idx="9161">
                <c:v>76.348540424837523</c:v>
              </c:pt>
              <c:pt idx="9162">
                <c:v>76.356874508499232</c:v>
              </c:pt>
              <c:pt idx="9163">
                <c:v>76.36520859216094</c:v>
              </c:pt>
              <c:pt idx="9164">
                <c:v>76.373542675822634</c:v>
              </c:pt>
              <c:pt idx="9165">
                <c:v>76.381876759484328</c:v>
              </c:pt>
              <c:pt idx="9166">
                <c:v>76.390210843146022</c:v>
              </c:pt>
              <c:pt idx="9167">
                <c:v>76.39854492680773</c:v>
              </c:pt>
              <c:pt idx="9168">
                <c:v>76.406879010469439</c:v>
              </c:pt>
              <c:pt idx="9169">
                <c:v>76.415213094131133</c:v>
              </c:pt>
              <c:pt idx="9170">
                <c:v>76.423547177792841</c:v>
              </c:pt>
              <c:pt idx="9171">
                <c:v>76.431881261454535</c:v>
              </c:pt>
              <c:pt idx="9172">
                <c:v>76.440215345116229</c:v>
              </c:pt>
              <c:pt idx="9173">
                <c:v>76.448549428777923</c:v>
              </c:pt>
              <c:pt idx="9174">
                <c:v>76.456883512439632</c:v>
              </c:pt>
              <c:pt idx="9175">
                <c:v>76.46521759610134</c:v>
              </c:pt>
              <c:pt idx="9176">
                <c:v>76.473551679763034</c:v>
              </c:pt>
              <c:pt idx="9177">
                <c:v>76.481885763424742</c:v>
              </c:pt>
              <c:pt idx="9178">
                <c:v>76.490219847086436</c:v>
              </c:pt>
              <c:pt idx="9179">
                <c:v>76.49855393074813</c:v>
              </c:pt>
              <c:pt idx="9180">
                <c:v>76.506888014409839</c:v>
              </c:pt>
              <c:pt idx="9181">
                <c:v>76.515222098071533</c:v>
              </c:pt>
              <c:pt idx="9182">
                <c:v>76.523556181733241</c:v>
              </c:pt>
              <c:pt idx="9183">
                <c:v>76.531890265394935</c:v>
              </c:pt>
              <c:pt idx="9184">
                <c:v>76.540224349056643</c:v>
              </c:pt>
              <c:pt idx="9185">
                <c:v>76.548558432718352</c:v>
              </c:pt>
              <c:pt idx="9186">
                <c:v>76.556892516380032</c:v>
              </c:pt>
              <c:pt idx="9187">
                <c:v>76.56522660004174</c:v>
              </c:pt>
              <c:pt idx="9188">
                <c:v>76.573560683703434</c:v>
              </c:pt>
              <c:pt idx="9189">
                <c:v>76.581894767365142</c:v>
              </c:pt>
              <c:pt idx="9190">
                <c:v>76.590228851026851</c:v>
              </c:pt>
              <c:pt idx="9191">
                <c:v>76.598562934688545</c:v>
              </c:pt>
              <c:pt idx="9192">
                <c:v>76.606897018350253</c:v>
              </c:pt>
              <c:pt idx="9193">
                <c:v>76.615231102011933</c:v>
              </c:pt>
              <c:pt idx="9194">
                <c:v>76.623565185673641</c:v>
              </c:pt>
              <c:pt idx="9195">
                <c:v>76.631899269335335</c:v>
              </c:pt>
              <c:pt idx="9196">
                <c:v>76.640233352997043</c:v>
              </c:pt>
              <c:pt idx="9197">
                <c:v>76.648567436658752</c:v>
              </c:pt>
              <c:pt idx="9198">
                <c:v>76.656901520320446</c:v>
              </c:pt>
              <c:pt idx="9199">
                <c:v>76.665235603982154</c:v>
              </c:pt>
              <c:pt idx="9200">
                <c:v>76.673569687643834</c:v>
              </c:pt>
              <c:pt idx="9201">
                <c:v>76.681903771305542</c:v>
              </c:pt>
              <c:pt idx="9202">
                <c:v>76.690237854967251</c:v>
              </c:pt>
              <c:pt idx="9203">
                <c:v>76.698571938628945</c:v>
              </c:pt>
              <c:pt idx="9204">
                <c:v>76.706906022290653</c:v>
              </c:pt>
              <c:pt idx="9205">
                <c:v>76.715240105952347</c:v>
              </c:pt>
              <c:pt idx="9206">
                <c:v>76.723574189614055</c:v>
              </c:pt>
              <c:pt idx="9207">
                <c:v>76.731908273275749</c:v>
              </c:pt>
              <c:pt idx="9208">
                <c:v>76.740242356937443</c:v>
              </c:pt>
              <c:pt idx="9209">
                <c:v>76.748576440599152</c:v>
              </c:pt>
              <c:pt idx="9210">
                <c:v>76.756910524260846</c:v>
              </c:pt>
              <c:pt idx="9211">
                <c:v>76.765244607922554</c:v>
              </c:pt>
              <c:pt idx="9212">
                <c:v>76.773578691584262</c:v>
              </c:pt>
              <c:pt idx="9213">
                <c:v>76.781912775245956</c:v>
              </c:pt>
              <c:pt idx="9214">
                <c:v>76.790246858907651</c:v>
              </c:pt>
              <c:pt idx="9215">
                <c:v>76.798580942569345</c:v>
              </c:pt>
              <c:pt idx="9216">
                <c:v>76.806915026231053</c:v>
              </c:pt>
              <c:pt idx="9217">
                <c:v>76.815249109892747</c:v>
              </c:pt>
              <c:pt idx="9218">
                <c:v>76.823583193554455</c:v>
              </c:pt>
              <c:pt idx="9219">
                <c:v>76.831917277216164</c:v>
              </c:pt>
              <c:pt idx="9220">
                <c:v>76.840251360877858</c:v>
              </c:pt>
              <c:pt idx="9221">
                <c:v>76.848585444539552</c:v>
              </c:pt>
              <c:pt idx="9222">
                <c:v>76.856919528201246</c:v>
              </c:pt>
              <c:pt idx="9223">
                <c:v>76.865253611862954</c:v>
              </c:pt>
              <c:pt idx="9224">
                <c:v>76.873587695524662</c:v>
              </c:pt>
              <c:pt idx="9225">
                <c:v>76.881921779186357</c:v>
              </c:pt>
              <c:pt idx="9226">
                <c:v>76.890255862848065</c:v>
              </c:pt>
              <c:pt idx="9227">
                <c:v>76.898589946509759</c:v>
              </c:pt>
              <c:pt idx="9228">
                <c:v>76.906924030171453</c:v>
              </c:pt>
              <c:pt idx="9229">
                <c:v>76.915258113833161</c:v>
              </c:pt>
              <c:pt idx="9230">
                <c:v>76.923592197494855</c:v>
              </c:pt>
              <c:pt idx="9231">
                <c:v>76.931926281156564</c:v>
              </c:pt>
              <c:pt idx="9232">
                <c:v>76.940260364818258</c:v>
              </c:pt>
              <c:pt idx="9233">
                <c:v>76.948594448479966</c:v>
              </c:pt>
              <c:pt idx="9234">
                <c:v>76.956928532141674</c:v>
              </c:pt>
              <c:pt idx="9235">
                <c:v>76.965262615803354</c:v>
              </c:pt>
              <c:pt idx="9236">
                <c:v>76.973596699465062</c:v>
              </c:pt>
              <c:pt idx="9237">
                <c:v>76.981930783126757</c:v>
              </c:pt>
              <c:pt idx="9238">
                <c:v>76.990264866788465</c:v>
              </c:pt>
              <c:pt idx="9239">
                <c:v>76.998598950450159</c:v>
              </c:pt>
              <c:pt idx="9240">
                <c:v>77.006933034111867</c:v>
              </c:pt>
              <c:pt idx="9241">
                <c:v>77.015267117773575</c:v>
              </c:pt>
              <c:pt idx="9242">
                <c:v>77.023601201435255</c:v>
              </c:pt>
              <c:pt idx="9243">
                <c:v>77.031935285096964</c:v>
              </c:pt>
              <c:pt idx="9244">
                <c:v>77.040269368758658</c:v>
              </c:pt>
              <c:pt idx="9245">
                <c:v>77.048603452420366</c:v>
              </c:pt>
              <c:pt idx="9246">
                <c:v>77.056937536082074</c:v>
              </c:pt>
              <c:pt idx="9247">
                <c:v>77.065271619743768</c:v>
              </c:pt>
              <c:pt idx="9248">
                <c:v>77.073605703405477</c:v>
              </c:pt>
              <c:pt idx="9249">
                <c:v>77.081939787067157</c:v>
              </c:pt>
              <c:pt idx="9250">
                <c:v>77.090273870728865</c:v>
              </c:pt>
              <c:pt idx="9251">
                <c:v>77.098607954390573</c:v>
              </c:pt>
              <c:pt idx="9252">
                <c:v>77.106942038052267</c:v>
              </c:pt>
              <c:pt idx="9253">
                <c:v>77.115276121713975</c:v>
              </c:pt>
              <c:pt idx="9254">
                <c:v>77.12361020537567</c:v>
              </c:pt>
              <c:pt idx="9255">
                <c:v>77.131944289037364</c:v>
              </c:pt>
              <c:pt idx="9256">
                <c:v>77.140278372699058</c:v>
              </c:pt>
              <c:pt idx="9257">
                <c:v>77.148612456360766</c:v>
              </c:pt>
              <c:pt idx="9258">
                <c:v>77.156946540022474</c:v>
              </c:pt>
              <c:pt idx="9259">
                <c:v>77.165280623684168</c:v>
              </c:pt>
              <c:pt idx="9260">
                <c:v>77.173614707345877</c:v>
              </c:pt>
              <c:pt idx="9261">
                <c:v>77.181948791007571</c:v>
              </c:pt>
              <c:pt idx="9262">
                <c:v>77.190282874669265</c:v>
              </c:pt>
              <c:pt idx="9263">
                <c:v>77.198616958330973</c:v>
              </c:pt>
              <c:pt idx="9264">
                <c:v>77.206951041992667</c:v>
              </c:pt>
              <c:pt idx="9265">
                <c:v>77.215285125654376</c:v>
              </c:pt>
              <c:pt idx="9266">
                <c:v>77.22361920931607</c:v>
              </c:pt>
              <c:pt idx="9267">
                <c:v>77.231953292977778</c:v>
              </c:pt>
              <c:pt idx="9268">
                <c:v>77.240287376639486</c:v>
              </c:pt>
              <c:pt idx="9269">
                <c:v>77.248621460301166</c:v>
              </c:pt>
              <c:pt idx="9270">
                <c:v>77.256955543962874</c:v>
              </c:pt>
              <c:pt idx="9271">
                <c:v>77.265289627624568</c:v>
              </c:pt>
              <c:pt idx="9272">
                <c:v>77.273623711286277</c:v>
              </c:pt>
              <c:pt idx="9273">
                <c:v>77.281957794947985</c:v>
              </c:pt>
              <c:pt idx="9274">
                <c:v>77.290291878609679</c:v>
              </c:pt>
              <c:pt idx="9275">
                <c:v>77.298625962271387</c:v>
              </c:pt>
              <c:pt idx="9276">
                <c:v>77.306960045933067</c:v>
              </c:pt>
              <c:pt idx="9277">
                <c:v>77.315294129594776</c:v>
              </c:pt>
              <c:pt idx="9278">
                <c:v>77.32362821325647</c:v>
              </c:pt>
              <c:pt idx="9279">
                <c:v>77.331962296918178</c:v>
              </c:pt>
              <c:pt idx="9280">
                <c:v>77.340296380579886</c:v>
              </c:pt>
              <c:pt idx="9281">
                <c:v>77.34863046424158</c:v>
              </c:pt>
              <c:pt idx="9282">
                <c:v>77.356964547903289</c:v>
              </c:pt>
              <c:pt idx="9283">
                <c:v>77.365298631564968</c:v>
              </c:pt>
              <c:pt idx="9284">
                <c:v>77.373632715226677</c:v>
              </c:pt>
              <c:pt idx="9285">
                <c:v>77.381966798888385</c:v>
              </c:pt>
              <c:pt idx="9286">
                <c:v>77.390300882550079</c:v>
              </c:pt>
              <c:pt idx="9287">
                <c:v>77.398634966211787</c:v>
              </c:pt>
              <c:pt idx="9288">
                <c:v>77.406969049873481</c:v>
              </c:pt>
              <c:pt idx="9289">
                <c:v>77.41530313353519</c:v>
              </c:pt>
              <c:pt idx="9290">
                <c:v>77.423637217196884</c:v>
              </c:pt>
              <c:pt idx="9291">
                <c:v>77.431971300858578</c:v>
              </c:pt>
              <c:pt idx="9292">
                <c:v>77.440305384520286</c:v>
              </c:pt>
              <c:pt idx="9293">
                <c:v>77.44863946818198</c:v>
              </c:pt>
              <c:pt idx="9294">
                <c:v>77.456973551843689</c:v>
              </c:pt>
              <c:pt idx="9295">
                <c:v>77.465307635505397</c:v>
              </c:pt>
              <c:pt idx="9296">
                <c:v>77.473641719167091</c:v>
              </c:pt>
              <c:pt idx="9297">
                <c:v>77.481975802828785</c:v>
              </c:pt>
              <c:pt idx="9298">
                <c:v>77.490309886490479</c:v>
              </c:pt>
              <c:pt idx="9299">
                <c:v>77.498643970152187</c:v>
              </c:pt>
              <c:pt idx="9300">
                <c:v>77.506978053813882</c:v>
              </c:pt>
              <c:pt idx="9301">
                <c:v>77.51531213747559</c:v>
              </c:pt>
              <c:pt idx="9302">
                <c:v>77.523646221137298</c:v>
              </c:pt>
              <c:pt idx="9303">
                <c:v>77.531980304798992</c:v>
              </c:pt>
              <c:pt idx="9304">
                <c:v>77.540314388460686</c:v>
              </c:pt>
              <c:pt idx="9305">
                <c:v>77.54864847212238</c:v>
              </c:pt>
              <c:pt idx="9306">
                <c:v>77.556982555784089</c:v>
              </c:pt>
              <c:pt idx="9307">
                <c:v>77.565316639445797</c:v>
              </c:pt>
              <c:pt idx="9308">
                <c:v>77.573650723107491</c:v>
              </c:pt>
              <c:pt idx="9309">
                <c:v>77.581984806769199</c:v>
              </c:pt>
              <c:pt idx="9310">
                <c:v>77.590318890430893</c:v>
              </c:pt>
              <c:pt idx="9311">
                <c:v>77.598652974092587</c:v>
              </c:pt>
              <c:pt idx="9312">
                <c:v>77.606987057754296</c:v>
              </c:pt>
              <c:pt idx="9313">
                <c:v>77.61532114141599</c:v>
              </c:pt>
              <c:pt idx="9314">
                <c:v>77.623655225077698</c:v>
              </c:pt>
              <c:pt idx="9315">
                <c:v>77.631989308739392</c:v>
              </c:pt>
              <c:pt idx="9316">
                <c:v>77.6403233924011</c:v>
              </c:pt>
              <c:pt idx="9317">
                <c:v>77.648657476062809</c:v>
              </c:pt>
              <c:pt idx="9318">
                <c:v>77.656991559724489</c:v>
              </c:pt>
              <c:pt idx="9319">
                <c:v>77.665325643386197</c:v>
              </c:pt>
              <c:pt idx="9320">
                <c:v>77.673659727047891</c:v>
              </c:pt>
              <c:pt idx="9321">
                <c:v>77.681993810709599</c:v>
              </c:pt>
              <c:pt idx="9322">
                <c:v>77.690327894371293</c:v>
              </c:pt>
              <c:pt idx="9323">
                <c:v>77.698661978033002</c:v>
              </c:pt>
              <c:pt idx="9324">
                <c:v>77.70699606169471</c:v>
              </c:pt>
              <c:pt idx="9325">
                <c:v>77.71533014535639</c:v>
              </c:pt>
              <c:pt idx="9326">
                <c:v>77.723664229018098</c:v>
              </c:pt>
              <c:pt idx="9327">
                <c:v>77.731998312679792</c:v>
              </c:pt>
              <c:pt idx="9328">
                <c:v>77.7403323963415</c:v>
              </c:pt>
              <c:pt idx="9329">
                <c:v>77.748666480003209</c:v>
              </c:pt>
              <c:pt idx="9330">
                <c:v>77.757000563664903</c:v>
              </c:pt>
              <c:pt idx="9331">
                <c:v>77.765334647326611</c:v>
              </c:pt>
              <c:pt idx="9332">
                <c:v>77.773668730988291</c:v>
              </c:pt>
              <c:pt idx="9333">
                <c:v>77.782002814649999</c:v>
              </c:pt>
              <c:pt idx="9334">
                <c:v>77.790336898311708</c:v>
              </c:pt>
              <c:pt idx="9335">
                <c:v>77.798670981973402</c:v>
              </c:pt>
              <c:pt idx="9336">
                <c:v>77.80700506563511</c:v>
              </c:pt>
              <c:pt idx="9337">
                <c:v>77.815339149296804</c:v>
              </c:pt>
              <c:pt idx="9338">
                <c:v>77.823673232958512</c:v>
              </c:pt>
              <c:pt idx="9339">
                <c:v>77.832007316620192</c:v>
              </c:pt>
              <c:pt idx="9340">
                <c:v>77.840341400281901</c:v>
              </c:pt>
              <c:pt idx="9341">
                <c:v>77.848675483943609</c:v>
              </c:pt>
              <c:pt idx="9342">
                <c:v>77.857009567605303</c:v>
              </c:pt>
              <c:pt idx="9343">
                <c:v>77.865343651267011</c:v>
              </c:pt>
              <c:pt idx="9344">
                <c:v>77.873677734928705</c:v>
              </c:pt>
              <c:pt idx="9345">
                <c:v>77.882011818590399</c:v>
              </c:pt>
              <c:pt idx="9346">
                <c:v>77.890345902252108</c:v>
              </c:pt>
              <c:pt idx="9347">
                <c:v>77.898679985913802</c:v>
              </c:pt>
              <c:pt idx="9348">
                <c:v>77.90701406957551</c:v>
              </c:pt>
              <c:pt idx="9349">
                <c:v>77.915348153237204</c:v>
              </c:pt>
              <c:pt idx="9350">
                <c:v>77.923682236898912</c:v>
              </c:pt>
              <c:pt idx="9351">
                <c:v>77.932016320560621</c:v>
              </c:pt>
              <c:pt idx="9352">
                <c:v>77.940350404222301</c:v>
              </c:pt>
              <c:pt idx="9353">
                <c:v>77.948684487884009</c:v>
              </c:pt>
              <c:pt idx="9354">
                <c:v>77.957018571545703</c:v>
              </c:pt>
              <c:pt idx="9355">
                <c:v>77.965352655207411</c:v>
              </c:pt>
              <c:pt idx="9356">
                <c:v>77.973686738869119</c:v>
              </c:pt>
              <c:pt idx="9357">
                <c:v>77.982020822530814</c:v>
              </c:pt>
              <c:pt idx="9358">
                <c:v>77.990354906192522</c:v>
              </c:pt>
              <c:pt idx="9359">
                <c:v>77.998688989854202</c:v>
              </c:pt>
              <c:pt idx="9360">
                <c:v>78.00702307351591</c:v>
              </c:pt>
              <c:pt idx="9361">
                <c:v>78.015357157177604</c:v>
              </c:pt>
              <c:pt idx="9362">
                <c:v>78.023691240839312</c:v>
              </c:pt>
              <c:pt idx="9363">
                <c:v>78.032025324501021</c:v>
              </c:pt>
              <c:pt idx="9364">
                <c:v>78.040359408162715</c:v>
              </c:pt>
              <c:pt idx="9365">
                <c:v>78.048693491824423</c:v>
              </c:pt>
              <c:pt idx="9366">
                <c:v>78.057027575486103</c:v>
              </c:pt>
              <c:pt idx="9367">
                <c:v>78.065361659147811</c:v>
              </c:pt>
              <c:pt idx="9368">
                <c:v>78.07369574280952</c:v>
              </c:pt>
              <c:pt idx="9369">
                <c:v>78.082029826471214</c:v>
              </c:pt>
              <c:pt idx="9370">
                <c:v>78.090363910132922</c:v>
              </c:pt>
              <c:pt idx="9371">
                <c:v>78.098697993794616</c:v>
              </c:pt>
              <c:pt idx="9372">
                <c:v>78.107032077456324</c:v>
              </c:pt>
              <c:pt idx="9373">
                <c:v>78.115366161118018</c:v>
              </c:pt>
              <c:pt idx="9374">
                <c:v>78.123700244779712</c:v>
              </c:pt>
              <c:pt idx="9375">
                <c:v>78.132034328441421</c:v>
              </c:pt>
              <c:pt idx="9376">
                <c:v>78.140368412103115</c:v>
              </c:pt>
              <c:pt idx="9377">
                <c:v>78.148702495764823</c:v>
              </c:pt>
              <c:pt idx="9378">
                <c:v>78.157036579426531</c:v>
              </c:pt>
              <c:pt idx="9379">
                <c:v>78.165370663088225</c:v>
              </c:pt>
              <c:pt idx="9380">
                <c:v>78.17370474674992</c:v>
              </c:pt>
              <c:pt idx="9381">
                <c:v>78.182038830411614</c:v>
              </c:pt>
              <c:pt idx="9382">
                <c:v>78.190372914073322</c:v>
              </c:pt>
              <c:pt idx="9383">
                <c:v>78.198706997735016</c:v>
              </c:pt>
              <c:pt idx="9384">
                <c:v>78.207041081396724</c:v>
              </c:pt>
              <c:pt idx="9385">
                <c:v>78.215375165058433</c:v>
              </c:pt>
              <c:pt idx="9386">
                <c:v>78.223709248720127</c:v>
              </c:pt>
              <c:pt idx="9387">
                <c:v>78.232043332381821</c:v>
              </c:pt>
              <c:pt idx="9388">
                <c:v>78.240377416043515</c:v>
              </c:pt>
              <c:pt idx="9389">
                <c:v>78.248711499705223</c:v>
              </c:pt>
              <c:pt idx="9390">
                <c:v>78.257045583366931</c:v>
              </c:pt>
              <c:pt idx="9391">
                <c:v>78.265379667028625</c:v>
              </c:pt>
              <c:pt idx="9392">
                <c:v>78.273713750690334</c:v>
              </c:pt>
              <c:pt idx="9393">
                <c:v>78.282047834352028</c:v>
              </c:pt>
              <c:pt idx="9394">
                <c:v>78.290381918013722</c:v>
              </c:pt>
              <c:pt idx="9395">
                <c:v>78.29871600167543</c:v>
              </c:pt>
              <c:pt idx="9396">
                <c:v>78.307050085337124</c:v>
              </c:pt>
              <c:pt idx="9397">
                <c:v>78.315384168998833</c:v>
              </c:pt>
              <c:pt idx="9398">
                <c:v>78.323718252660527</c:v>
              </c:pt>
              <c:pt idx="9399">
                <c:v>78.332052336322235</c:v>
              </c:pt>
              <c:pt idx="9400">
                <c:v>78.340386419983943</c:v>
              </c:pt>
              <c:pt idx="9401">
                <c:v>78.348720503645623</c:v>
              </c:pt>
              <c:pt idx="9402">
                <c:v>78.357054587307331</c:v>
              </c:pt>
              <c:pt idx="9403">
                <c:v>78.365388670969025</c:v>
              </c:pt>
              <c:pt idx="9404">
                <c:v>78.373722754630734</c:v>
              </c:pt>
              <c:pt idx="9405">
                <c:v>78.382056838292428</c:v>
              </c:pt>
              <c:pt idx="9406">
                <c:v>78.390390921954136</c:v>
              </c:pt>
              <c:pt idx="9407">
                <c:v>78.398725005615844</c:v>
              </c:pt>
              <c:pt idx="9408">
                <c:v>78.407059089277524</c:v>
              </c:pt>
              <c:pt idx="9409">
                <c:v>78.415393172939233</c:v>
              </c:pt>
              <c:pt idx="9410">
                <c:v>78.423727256600927</c:v>
              </c:pt>
              <c:pt idx="9411">
                <c:v>78.432061340262635</c:v>
              </c:pt>
              <c:pt idx="9412">
                <c:v>78.440395423924343</c:v>
              </c:pt>
              <c:pt idx="9413">
                <c:v>78.448729507586037</c:v>
              </c:pt>
              <c:pt idx="9414">
                <c:v>78.457063591247746</c:v>
              </c:pt>
              <c:pt idx="9415">
                <c:v>78.465397674909426</c:v>
              </c:pt>
              <c:pt idx="9416">
                <c:v>78.473731758571134</c:v>
              </c:pt>
              <c:pt idx="9417">
                <c:v>78.482065842232842</c:v>
              </c:pt>
              <c:pt idx="9418">
                <c:v>78.490399925894536</c:v>
              </c:pt>
              <c:pt idx="9419">
                <c:v>78.498734009556244</c:v>
              </c:pt>
              <c:pt idx="9420">
                <c:v>78.507068093217939</c:v>
              </c:pt>
              <c:pt idx="9421">
                <c:v>78.515402176879647</c:v>
              </c:pt>
              <c:pt idx="9422">
                <c:v>78.523736260541327</c:v>
              </c:pt>
              <c:pt idx="9423">
                <c:v>78.532070344203035</c:v>
              </c:pt>
              <c:pt idx="9424">
                <c:v>78.540404427864743</c:v>
              </c:pt>
              <c:pt idx="9425">
                <c:v>78.548738511526437</c:v>
              </c:pt>
              <c:pt idx="9426">
                <c:v>78.557072595188146</c:v>
              </c:pt>
              <c:pt idx="9427">
                <c:v>78.56540667884984</c:v>
              </c:pt>
              <c:pt idx="9428">
                <c:v>78.573740762511548</c:v>
              </c:pt>
              <c:pt idx="9429">
                <c:v>78.582074846173242</c:v>
              </c:pt>
              <c:pt idx="9430">
                <c:v>78.590408929834936</c:v>
              </c:pt>
              <c:pt idx="9431">
                <c:v>78.598743013496644</c:v>
              </c:pt>
              <c:pt idx="9432">
                <c:v>78.607077097158339</c:v>
              </c:pt>
              <c:pt idx="9433">
                <c:v>78.615411180820047</c:v>
              </c:pt>
              <c:pt idx="9434">
                <c:v>78.623745264481755</c:v>
              </c:pt>
              <c:pt idx="9435">
                <c:v>78.632079348143435</c:v>
              </c:pt>
              <c:pt idx="9436">
                <c:v>78.640413431805143</c:v>
              </c:pt>
              <c:pt idx="9437">
                <c:v>78.648747515466837</c:v>
              </c:pt>
              <c:pt idx="9438">
                <c:v>78.657081599128546</c:v>
              </c:pt>
              <c:pt idx="9439">
                <c:v>78.665415682790254</c:v>
              </c:pt>
              <c:pt idx="9440">
                <c:v>78.673749766451948</c:v>
              </c:pt>
              <c:pt idx="9441">
                <c:v>78.682083850113656</c:v>
              </c:pt>
              <c:pt idx="9442">
                <c:v>78.690417933775336</c:v>
              </c:pt>
              <c:pt idx="9443">
                <c:v>78.698752017437045</c:v>
              </c:pt>
              <c:pt idx="9444">
                <c:v>78.707086101098739</c:v>
              </c:pt>
              <c:pt idx="9445">
                <c:v>78.715420184760447</c:v>
              </c:pt>
              <c:pt idx="9446">
                <c:v>78.723754268422155</c:v>
              </c:pt>
              <c:pt idx="9447">
                <c:v>78.732088352083849</c:v>
              </c:pt>
              <c:pt idx="9448">
                <c:v>78.740422435745558</c:v>
              </c:pt>
              <c:pt idx="9449">
                <c:v>78.748756519407237</c:v>
              </c:pt>
              <c:pt idx="9450">
                <c:v>78.757090603068946</c:v>
              </c:pt>
              <c:pt idx="9451">
                <c:v>78.765424686730654</c:v>
              </c:pt>
              <c:pt idx="9452">
                <c:v>78.773758770392348</c:v>
              </c:pt>
              <c:pt idx="9453">
                <c:v>78.782092854054056</c:v>
              </c:pt>
              <c:pt idx="9454">
                <c:v>78.79042693771575</c:v>
              </c:pt>
              <c:pt idx="9455">
                <c:v>78.798761021377459</c:v>
              </c:pt>
              <c:pt idx="9456">
                <c:v>78.807095105039153</c:v>
              </c:pt>
              <c:pt idx="9457">
                <c:v>78.815429188700847</c:v>
              </c:pt>
              <c:pt idx="9458">
                <c:v>78.823763272362555</c:v>
              </c:pt>
              <c:pt idx="9459">
                <c:v>78.832097356024249</c:v>
              </c:pt>
              <c:pt idx="9460">
                <c:v>78.840431439685958</c:v>
              </c:pt>
              <c:pt idx="9461">
                <c:v>78.848765523347666</c:v>
              </c:pt>
              <c:pt idx="9462">
                <c:v>78.85709960700936</c:v>
              </c:pt>
              <c:pt idx="9463">
                <c:v>78.865433690671054</c:v>
              </c:pt>
              <c:pt idx="9464">
                <c:v>78.873767774332748</c:v>
              </c:pt>
              <c:pt idx="9465">
                <c:v>78.882101857994456</c:v>
              </c:pt>
              <c:pt idx="9466">
                <c:v>78.89043594165615</c:v>
              </c:pt>
              <c:pt idx="9467">
                <c:v>78.898770025317859</c:v>
              </c:pt>
              <c:pt idx="9468">
                <c:v>78.907104108979567</c:v>
              </c:pt>
              <c:pt idx="9469">
                <c:v>78.915438192641261</c:v>
              </c:pt>
              <c:pt idx="9470">
                <c:v>78.923772276302955</c:v>
              </c:pt>
              <c:pt idx="9471">
                <c:v>78.932106359964649</c:v>
              </c:pt>
              <c:pt idx="9472">
                <c:v>78.940440443626358</c:v>
              </c:pt>
              <c:pt idx="9473">
                <c:v>78.948774527288066</c:v>
              </c:pt>
              <c:pt idx="9474">
                <c:v>78.95710861094976</c:v>
              </c:pt>
              <c:pt idx="9475">
                <c:v>78.965442694611468</c:v>
              </c:pt>
              <c:pt idx="9476">
                <c:v>78.973776778273162</c:v>
              </c:pt>
              <c:pt idx="9477">
                <c:v>78.982110861934856</c:v>
              </c:pt>
              <c:pt idx="9478">
                <c:v>78.990444945596565</c:v>
              </c:pt>
              <c:pt idx="9479">
                <c:v>78.998779029258259</c:v>
              </c:pt>
              <c:pt idx="9480">
                <c:v>79.007113112919967</c:v>
              </c:pt>
              <c:pt idx="9481">
                <c:v>79.015447196581661</c:v>
              </c:pt>
              <c:pt idx="9482">
                <c:v>79.023781280243369</c:v>
              </c:pt>
              <c:pt idx="9483">
                <c:v>79.032115363905078</c:v>
              </c:pt>
              <c:pt idx="9484">
                <c:v>79.040449447566758</c:v>
              </c:pt>
              <c:pt idx="9485">
                <c:v>79.048783531228466</c:v>
              </c:pt>
              <c:pt idx="9486">
                <c:v>79.05711761489016</c:v>
              </c:pt>
              <c:pt idx="9487">
                <c:v>79.065451698551868</c:v>
              </c:pt>
              <c:pt idx="9488">
                <c:v>79.073785782213562</c:v>
              </c:pt>
              <c:pt idx="9489">
                <c:v>79.082119865875271</c:v>
              </c:pt>
              <c:pt idx="9490">
                <c:v>79.090453949536979</c:v>
              </c:pt>
              <c:pt idx="9491">
                <c:v>79.098788033198659</c:v>
              </c:pt>
              <c:pt idx="9492">
                <c:v>79.107122116860367</c:v>
              </c:pt>
              <c:pt idx="9493">
                <c:v>79.115456200522061</c:v>
              </c:pt>
              <c:pt idx="9494">
                <c:v>79.123790284183769</c:v>
              </c:pt>
              <c:pt idx="9495">
                <c:v>79.132124367845478</c:v>
              </c:pt>
              <c:pt idx="9496">
                <c:v>79.140458451507172</c:v>
              </c:pt>
              <c:pt idx="9497">
                <c:v>79.14879253516888</c:v>
              </c:pt>
              <c:pt idx="9498">
                <c:v>79.15712661883056</c:v>
              </c:pt>
              <c:pt idx="9499">
                <c:v>79.165460702492268</c:v>
              </c:pt>
              <c:pt idx="9500">
                <c:v>79.173794786153977</c:v>
              </c:pt>
              <c:pt idx="9501">
                <c:v>79.182128869815671</c:v>
              </c:pt>
              <c:pt idx="9502">
                <c:v>79.190462953477379</c:v>
              </c:pt>
              <c:pt idx="9503">
                <c:v>79.198797037139073</c:v>
              </c:pt>
              <c:pt idx="9504">
                <c:v>79.207131120800781</c:v>
              </c:pt>
              <c:pt idx="9505">
                <c:v>79.215465204462461</c:v>
              </c:pt>
              <c:pt idx="9506">
                <c:v>79.223799288124169</c:v>
              </c:pt>
              <c:pt idx="9507">
                <c:v>79.232133371785878</c:v>
              </c:pt>
              <c:pt idx="9508">
                <c:v>79.240467455447572</c:v>
              </c:pt>
              <c:pt idx="9509">
                <c:v>79.24880153910928</c:v>
              </c:pt>
              <c:pt idx="9510">
                <c:v>79.257135622770974</c:v>
              </c:pt>
              <c:pt idx="9511">
                <c:v>79.265469706432683</c:v>
              </c:pt>
              <c:pt idx="9512">
                <c:v>79.273803790094377</c:v>
              </c:pt>
              <c:pt idx="9513">
                <c:v>79.282137873756071</c:v>
              </c:pt>
              <c:pt idx="9514">
                <c:v>79.290471957417779</c:v>
              </c:pt>
              <c:pt idx="9515">
                <c:v>79.298806041079473</c:v>
              </c:pt>
              <c:pt idx="9516">
                <c:v>79.307140124741181</c:v>
              </c:pt>
              <c:pt idx="9517">
                <c:v>79.31547420840289</c:v>
              </c:pt>
              <c:pt idx="9518">
                <c:v>79.323808292064584</c:v>
              </c:pt>
              <c:pt idx="9519">
                <c:v>79.332142375726278</c:v>
              </c:pt>
              <c:pt idx="9520">
                <c:v>79.340476459387972</c:v>
              </c:pt>
              <c:pt idx="9521">
                <c:v>79.34881054304968</c:v>
              </c:pt>
              <c:pt idx="9522">
                <c:v>79.357144626711388</c:v>
              </c:pt>
              <c:pt idx="9523">
                <c:v>79.365478710373083</c:v>
              </c:pt>
              <c:pt idx="9524">
                <c:v>79.373812794034791</c:v>
              </c:pt>
              <c:pt idx="9525">
                <c:v>79.382146877696485</c:v>
              </c:pt>
              <c:pt idx="9526">
                <c:v>79.390480961358179</c:v>
              </c:pt>
              <c:pt idx="9527">
                <c:v>79.398815045019873</c:v>
              </c:pt>
              <c:pt idx="9528">
                <c:v>79.407149128681581</c:v>
              </c:pt>
              <c:pt idx="9529">
                <c:v>79.41548321234329</c:v>
              </c:pt>
              <c:pt idx="9530">
                <c:v>79.423817296004984</c:v>
              </c:pt>
              <c:pt idx="9531">
                <c:v>79.432151379666692</c:v>
              </c:pt>
              <c:pt idx="9532">
                <c:v>79.440485463328372</c:v>
              </c:pt>
              <c:pt idx="9533">
                <c:v>79.44881954699008</c:v>
              </c:pt>
              <c:pt idx="9534">
                <c:v>79.457153630651788</c:v>
              </c:pt>
              <c:pt idx="9535">
                <c:v>79.465487714313483</c:v>
              </c:pt>
              <c:pt idx="9536">
                <c:v>79.473821797975191</c:v>
              </c:pt>
              <c:pt idx="9537">
                <c:v>79.482155881636885</c:v>
              </c:pt>
              <c:pt idx="9538">
                <c:v>79.490489965298593</c:v>
              </c:pt>
              <c:pt idx="9539">
                <c:v>79.498824048960287</c:v>
              </c:pt>
              <c:pt idx="9540">
                <c:v>79.507158132621981</c:v>
              </c:pt>
              <c:pt idx="9541">
                <c:v>79.51549221628369</c:v>
              </c:pt>
              <c:pt idx="9542">
                <c:v>79.523826299945384</c:v>
              </c:pt>
              <c:pt idx="9543">
                <c:v>79.532160383607092</c:v>
              </c:pt>
              <c:pt idx="9544">
                <c:v>79.5404944672688</c:v>
              </c:pt>
              <c:pt idx="9545">
                <c:v>79.548828550930494</c:v>
              </c:pt>
              <c:pt idx="9546">
                <c:v>79.557162634592189</c:v>
              </c:pt>
              <c:pt idx="9547">
                <c:v>79.565496718253883</c:v>
              </c:pt>
              <c:pt idx="9548">
                <c:v>79.573830801915591</c:v>
              </c:pt>
              <c:pt idx="9549">
                <c:v>79.582164885577285</c:v>
              </c:pt>
              <c:pt idx="9550">
                <c:v>79.590498969238993</c:v>
              </c:pt>
              <c:pt idx="9551">
                <c:v>79.598833052900702</c:v>
              </c:pt>
              <c:pt idx="9552">
                <c:v>79.607167136562396</c:v>
              </c:pt>
              <c:pt idx="9553">
                <c:v>79.61550122022409</c:v>
              </c:pt>
              <c:pt idx="9554">
                <c:v>79.623835303885784</c:v>
              </c:pt>
              <c:pt idx="9555">
                <c:v>79.632169387547492</c:v>
              </c:pt>
              <c:pt idx="9556">
                <c:v>79.6405034712092</c:v>
              </c:pt>
              <c:pt idx="9557">
                <c:v>79.648837554870894</c:v>
              </c:pt>
              <c:pt idx="9558">
                <c:v>79.657171638532603</c:v>
              </c:pt>
              <c:pt idx="9559">
                <c:v>79.665505722194297</c:v>
              </c:pt>
              <c:pt idx="9560">
                <c:v>79.673839805855991</c:v>
              </c:pt>
              <c:pt idx="9561">
                <c:v>79.682173889517699</c:v>
              </c:pt>
              <c:pt idx="9562">
                <c:v>79.690507973179393</c:v>
              </c:pt>
              <c:pt idx="9563">
                <c:v>79.698842056841102</c:v>
              </c:pt>
              <c:pt idx="9564">
                <c:v>79.707176140502796</c:v>
              </c:pt>
              <c:pt idx="9565">
                <c:v>79.715510224164504</c:v>
              </c:pt>
              <c:pt idx="9566">
                <c:v>79.723844307826212</c:v>
              </c:pt>
              <c:pt idx="9567">
                <c:v>79.732178391487892</c:v>
              </c:pt>
              <c:pt idx="9568">
                <c:v>79.7405124751496</c:v>
              </c:pt>
              <c:pt idx="9569">
                <c:v>79.748846558811294</c:v>
              </c:pt>
              <c:pt idx="9570">
                <c:v>79.757180642473003</c:v>
              </c:pt>
              <c:pt idx="9571">
                <c:v>79.765514726134697</c:v>
              </c:pt>
              <c:pt idx="9572">
                <c:v>79.773848809796405</c:v>
              </c:pt>
              <c:pt idx="9573">
                <c:v>79.782182893458113</c:v>
              </c:pt>
              <c:pt idx="9574">
                <c:v>79.790516977119793</c:v>
              </c:pt>
              <c:pt idx="9575">
                <c:v>79.798851060781502</c:v>
              </c:pt>
              <c:pt idx="9576">
                <c:v>79.807185144443196</c:v>
              </c:pt>
              <c:pt idx="9577">
                <c:v>79.815519228104904</c:v>
              </c:pt>
              <c:pt idx="9578">
                <c:v>79.823853311766612</c:v>
              </c:pt>
              <c:pt idx="9579">
                <c:v>79.832187395428306</c:v>
              </c:pt>
              <c:pt idx="9580">
                <c:v>79.840521479090015</c:v>
              </c:pt>
              <c:pt idx="9581">
                <c:v>79.848855562751694</c:v>
              </c:pt>
              <c:pt idx="9582">
                <c:v>79.857189646413403</c:v>
              </c:pt>
              <c:pt idx="9583">
                <c:v>79.865523730075111</c:v>
              </c:pt>
              <c:pt idx="9584">
                <c:v>79.873857813736805</c:v>
              </c:pt>
              <c:pt idx="9585">
                <c:v>79.882191897398513</c:v>
              </c:pt>
              <c:pt idx="9586">
                <c:v>79.890525981060208</c:v>
              </c:pt>
              <c:pt idx="9587">
                <c:v>79.898860064721916</c:v>
              </c:pt>
              <c:pt idx="9588">
                <c:v>79.907194148383596</c:v>
              </c:pt>
              <c:pt idx="9589">
                <c:v>79.915528232045304</c:v>
              </c:pt>
              <c:pt idx="9590">
                <c:v>79.923862315707012</c:v>
              </c:pt>
              <c:pt idx="9591">
                <c:v>79.932196399368706</c:v>
              </c:pt>
              <c:pt idx="9592">
                <c:v>79.940530483030415</c:v>
              </c:pt>
              <c:pt idx="9593">
                <c:v>79.948864566692109</c:v>
              </c:pt>
              <c:pt idx="9594">
                <c:v>79.957198650353817</c:v>
              </c:pt>
              <c:pt idx="9595">
                <c:v>79.965532734015511</c:v>
              </c:pt>
              <c:pt idx="9596">
                <c:v>79.973866817677205</c:v>
              </c:pt>
              <c:pt idx="9597">
                <c:v>79.982200901338913</c:v>
              </c:pt>
              <c:pt idx="9598">
                <c:v>79.990534985000608</c:v>
              </c:pt>
              <c:pt idx="9599">
                <c:v>79.998869068662316</c:v>
              </c:pt>
              <c:pt idx="9600">
                <c:v>80.007203152324024</c:v>
              </c:pt>
              <c:pt idx="9601">
                <c:v>80.015537235985718</c:v>
              </c:pt>
              <c:pt idx="9602">
                <c:v>80.023871319647412</c:v>
              </c:pt>
              <c:pt idx="9603">
                <c:v>80.032205403309106</c:v>
              </c:pt>
              <c:pt idx="9604">
                <c:v>80.040539486970815</c:v>
              </c:pt>
              <c:pt idx="9605">
                <c:v>80.048873570632523</c:v>
              </c:pt>
              <c:pt idx="9606">
                <c:v>80.057207654294217</c:v>
              </c:pt>
              <c:pt idx="9607">
                <c:v>80.065541737955925</c:v>
              </c:pt>
              <c:pt idx="9608">
                <c:v>80.073875821617619</c:v>
              </c:pt>
              <c:pt idx="9609">
                <c:v>80.082209905279313</c:v>
              </c:pt>
              <c:pt idx="9610">
                <c:v>80.090543988941008</c:v>
              </c:pt>
              <c:pt idx="9611">
                <c:v>80.098878072602716</c:v>
              </c:pt>
              <c:pt idx="9612">
                <c:v>80.107212156264424</c:v>
              </c:pt>
              <c:pt idx="9613">
                <c:v>80.115546239926118</c:v>
              </c:pt>
              <c:pt idx="9614">
                <c:v>80.123880323587827</c:v>
              </c:pt>
              <c:pt idx="9615">
                <c:v>80.132214407249521</c:v>
              </c:pt>
              <c:pt idx="9616">
                <c:v>80.140548490911215</c:v>
              </c:pt>
              <c:pt idx="9617">
                <c:v>80.148882574572923</c:v>
              </c:pt>
              <c:pt idx="9618">
                <c:v>80.157216658234617</c:v>
              </c:pt>
              <c:pt idx="9619">
                <c:v>80.165550741896325</c:v>
              </c:pt>
              <c:pt idx="9620">
                <c:v>80.173884825558019</c:v>
              </c:pt>
              <c:pt idx="9621">
                <c:v>80.182218909219728</c:v>
              </c:pt>
              <c:pt idx="9622">
                <c:v>80.190552992881422</c:v>
              </c:pt>
              <c:pt idx="9623">
                <c:v>80.198887076543116</c:v>
              </c:pt>
              <c:pt idx="9624">
                <c:v>80.207221160204824</c:v>
              </c:pt>
              <c:pt idx="9625">
                <c:v>80.215555243866518</c:v>
              </c:pt>
              <c:pt idx="9626">
                <c:v>80.223889327528227</c:v>
              </c:pt>
              <c:pt idx="9627">
                <c:v>80.232223411189935</c:v>
              </c:pt>
              <c:pt idx="9628">
                <c:v>80.240557494851629</c:v>
              </c:pt>
              <c:pt idx="9629">
                <c:v>80.248891578513323</c:v>
              </c:pt>
              <c:pt idx="9630">
                <c:v>80.257225662175017</c:v>
              </c:pt>
              <c:pt idx="9631">
                <c:v>80.265559745836725</c:v>
              </c:pt>
              <c:pt idx="9632">
                <c:v>80.273893829498419</c:v>
              </c:pt>
              <c:pt idx="9633">
                <c:v>80.282227913160128</c:v>
              </c:pt>
              <c:pt idx="9634">
                <c:v>80.290561996821836</c:v>
              </c:pt>
              <c:pt idx="9635">
                <c:v>80.29889608048353</c:v>
              </c:pt>
              <c:pt idx="9636">
                <c:v>80.307230164145224</c:v>
              </c:pt>
              <c:pt idx="9637">
                <c:v>80.315564247806918</c:v>
              </c:pt>
              <c:pt idx="9638">
                <c:v>80.323898331468627</c:v>
              </c:pt>
              <c:pt idx="9639">
                <c:v>80.332232415130335</c:v>
              </c:pt>
              <c:pt idx="9640">
                <c:v>80.340566498792029</c:v>
              </c:pt>
              <c:pt idx="9641">
                <c:v>80.348900582453737</c:v>
              </c:pt>
              <c:pt idx="9642">
                <c:v>80.357234666115431</c:v>
              </c:pt>
              <c:pt idx="9643">
                <c:v>80.365568749777125</c:v>
              </c:pt>
              <c:pt idx="9644">
                <c:v>80.373902833438834</c:v>
              </c:pt>
              <c:pt idx="9645">
                <c:v>80.382236917100528</c:v>
              </c:pt>
              <c:pt idx="9646">
                <c:v>80.390571000762236</c:v>
              </c:pt>
              <c:pt idx="9647">
                <c:v>80.39890508442393</c:v>
              </c:pt>
              <c:pt idx="9648">
                <c:v>80.407239168085638</c:v>
              </c:pt>
              <c:pt idx="9649">
                <c:v>80.415573251747347</c:v>
              </c:pt>
              <c:pt idx="9650">
                <c:v>80.423907335409027</c:v>
              </c:pt>
              <c:pt idx="9651">
                <c:v>80.432241419070735</c:v>
              </c:pt>
              <c:pt idx="9652">
                <c:v>80.440575502732429</c:v>
              </c:pt>
              <c:pt idx="9653">
                <c:v>80.448909586394137</c:v>
              </c:pt>
              <c:pt idx="9654">
                <c:v>80.457243670055831</c:v>
              </c:pt>
              <c:pt idx="9655">
                <c:v>80.46557775371754</c:v>
              </c:pt>
              <c:pt idx="9656">
                <c:v>80.473911837379248</c:v>
              </c:pt>
              <c:pt idx="9657">
                <c:v>80.482245921040928</c:v>
              </c:pt>
              <c:pt idx="9658">
                <c:v>80.490580004702636</c:v>
              </c:pt>
              <c:pt idx="9659">
                <c:v>80.49891408836433</c:v>
              </c:pt>
              <c:pt idx="9660">
                <c:v>80.507248172026038</c:v>
              </c:pt>
              <c:pt idx="9661">
                <c:v>80.515582255687747</c:v>
              </c:pt>
              <c:pt idx="9662">
                <c:v>80.523916339349441</c:v>
              </c:pt>
              <c:pt idx="9663">
                <c:v>80.532250423011149</c:v>
              </c:pt>
              <c:pt idx="9664">
                <c:v>80.540584506672829</c:v>
              </c:pt>
              <c:pt idx="9665">
                <c:v>80.548918590334537</c:v>
              </c:pt>
              <c:pt idx="9666">
                <c:v>80.557252673996246</c:v>
              </c:pt>
              <c:pt idx="9667">
                <c:v>80.56558675765794</c:v>
              </c:pt>
              <c:pt idx="9668">
                <c:v>80.573920841319648</c:v>
              </c:pt>
              <c:pt idx="9669">
                <c:v>80.582254924981342</c:v>
              </c:pt>
              <c:pt idx="9670">
                <c:v>80.59058900864305</c:v>
              </c:pt>
              <c:pt idx="9671">
                <c:v>80.59892309230473</c:v>
              </c:pt>
              <c:pt idx="9672">
                <c:v>80.607257175966438</c:v>
              </c:pt>
              <c:pt idx="9673">
                <c:v>80.615591259628147</c:v>
              </c:pt>
              <c:pt idx="9674">
                <c:v>80.623925343289841</c:v>
              </c:pt>
              <c:pt idx="9675">
                <c:v>80.632259426951549</c:v>
              </c:pt>
              <c:pt idx="9676">
                <c:v>80.640593510613243</c:v>
              </c:pt>
              <c:pt idx="9677">
                <c:v>80.648927594274952</c:v>
              </c:pt>
              <c:pt idx="9678">
                <c:v>80.657261677936646</c:v>
              </c:pt>
              <c:pt idx="9679">
                <c:v>80.66559576159834</c:v>
              </c:pt>
              <c:pt idx="9680">
                <c:v>80.673929845260048</c:v>
              </c:pt>
              <c:pt idx="9681">
                <c:v>80.682263928921742</c:v>
              </c:pt>
              <c:pt idx="9682">
                <c:v>80.69059801258345</c:v>
              </c:pt>
              <c:pt idx="9683">
                <c:v>80.698932096245159</c:v>
              </c:pt>
              <c:pt idx="9684">
                <c:v>80.707266179906853</c:v>
              </c:pt>
              <c:pt idx="9685">
                <c:v>80.715600263568547</c:v>
              </c:pt>
              <c:pt idx="9686">
                <c:v>80.723934347230241</c:v>
              </c:pt>
              <c:pt idx="9687">
                <c:v>80.732268430891949</c:v>
              </c:pt>
              <c:pt idx="9688">
                <c:v>80.740602514553657</c:v>
              </c:pt>
              <c:pt idx="9689">
                <c:v>80.748936598215352</c:v>
              </c:pt>
              <c:pt idx="9690">
                <c:v>80.75727068187706</c:v>
              </c:pt>
              <c:pt idx="9691">
                <c:v>80.765604765538754</c:v>
              </c:pt>
              <c:pt idx="9692">
                <c:v>80.773938849200448</c:v>
              </c:pt>
              <c:pt idx="9693">
                <c:v>80.782272932862142</c:v>
              </c:pt>
              <c:pt idx="9694">
                <c:v>80.79060701652385</c:v>
              </c:pt>
              <c:pt idx="9695">
                <c:v>80.798941100185559</c:v>
              </c:pt>
              <c:pt idx="9696">
                <c:v>80.807275183847253</c:v>
              </c:pt>
              <c:pt idx="9697">
                <c:v>80.815609267508961</c:v>
              </c:pt>
              <c:pt idx="9698">
                <c:v>80.823943351170655</c:v>
              </c:pt>
              <c:pt idx="9699">
                <c:v>80.832277434832349</c:v>
              </c:pt>
              <c:pt idx="9700">
                <c:v>80.840611518494057</c:v>
              </c:pt>
              <c:pt idx="9701">
                <c:v>80.848945602155752</c:v>
              </c:pt>
              <c:pt idx="9702">
                <c:v>80.85727968581746</c:v>
              </c:pt>
              <c:pt idx="9703">
                <c:v>80.865613769479154</c:v>
              </c:pt>
              <c:pt idx="9704">
                <c:v>80.873947853140862</c:v>
              </c:pt>
              <c:pt idx="9705">
                <c:v>80.88228193680257</c:v>
              </c:pt>
              <c:pt idx="9706">
                <c:v>80.89061602046425</c:v>
              </c:pt>
              <c:pt idx="9707">
                <c:v>80.898950104125959</c:v>
              </c:pt>
              <c:pt idx="9708">
                <c:v>80.907284187787653</c:v>
              </c:pt>
              <c:pt idx="9709">
                <c:v>80.915618271449361</c:v>
              </c:pt>
              <c:pt idx="9710">
                <c:v>80.923952355111069</c:v>
              </c:pt>
              <c:pt idx="9711">
                <c:v>80.932286438772763</c:v>
              </c:pt>
              <c:pt idx="9712">
                <c:v>80.940620522434457</c:v>
              </c:pt>
              <c:pt idx="9713">
                <c:v>80.948954606096152</c:v>
              </c:pt>
              <c:pt idx="9714">
                <c:v>80.95728868975786</c:v>
              </c:pt>
              <c:pt idx="9715">
                <c:v>80.965622773419554</c:v>
              </c:pt>
              <c:pt idx="9716">
                <c:v>80.973956857081262</c:v>
              </c:pt>
              <c:pt idx="9717">
                <c:v>80.982290940742971</c:v>
              </c:pt>
              <c:pt idx="9718">
                <c:v>80.990625024404665</c:v>
              </c:pt>
              <c:pt idx="9719">
                <c:v>80.998959108066359</c:v>
              </c:pt>
              <c:pt idx="9720">
                <c:v>81.007293191728053</c:v>
              </c:pt>
              <c:pt idx="9721">
                <c:v>81.015627275389761</c:v>
              </c:pt>
              <c:pt idx="9722">
                <c:v>81.023961359051469</c:v>
              </c:pt>
              <c:pt idx="9723">
                <c:v>81.032295442713163</c:v>
              </c:pt>
              <c:pt idx="9724">
                <c:v>81.040629526374872</c:v>
              </c:pt>
              <c:pt idx="9725">
                <c:v>81.048963610036566</c:v>
              </c:pt>
              <c:pt idx="9726">
                <c:v>81.05729769369826</c:v>
              </c:pt>
              <c:pt idx="9727">
                <c:v>81.065631777359968</c:v>
              </c:pt>
              <c:pt idx="9728">
                <c:v>81.073965861021662</c:v>
              </c:pt>
              <c:pt idx="9729">
                <c:v>81.082299944683371</c:v>
              </c:pt>
              <c:pt idx="9730">
                <c:v>81.090634028345065</c:v>
              </c:pt>
              <c:pt idx="9731">
                <c:v>81.098968112006773</c:v>
              </c:pt>
              <c:pt idx="9732">
                <c:v>81.107302195668481</c:v>
              </c:pt>
              <c:pt idx="9733">
                <c:v>81.115636279330161</c:v>
              </c:pt>
              <c:pt idx="9734">
                <c:v>81.123970362991869</c:v>
              </c:pt>
              <c:pt idx="9735">
                <c:v>81.132304446653563</c:v>
              </c:pt>
              <c:pt idx="9736">
                <c:v>81.140638530315272</c:v>
              </c:pt>
              <c:pt idx="9737">
                <c:v>81.148972613976966</c:v>
              </c:pt>
              <c:pt idx="9738">
                <c:v>81.157306697638674</c:v>
              </c:pt>
              <c:pt idx="9739">
                <c:v>81.165640781300382</c:v>
              </c:pt>
              <c:pt idx="9740">
                <c:v>81.173974864962062</c:v>
              </c:pt>
              <c:pt idx="9741">
                <c:v>81.182308948623771</c:v>
              </c:pt>
              <c:pt idx="9742">
                <c:v>81.190643032285465</c:v>
              </c:pt>
              <c:pt idx="9743">
                <c:v>81.198977115947173</c:v>
              </c:pt>
              <c:pt idx="9744">
                <c:v>81.207311199608881</c:v>
              </c:pt>
              <c:pt idx="9745">
                <c:v>81.215645283270575</c:v>
              </c:pt>
              <c:pt idx="9746">
                <c:v>81.223979366932284</c:v>
              </c:pt>
              <c:pt idx="9747">
                <c:v>81.232313450593963</c:v>
              </c:pt>
              <c:pt idx="9748">
                <c:v>81.240647534255672</c:v>
              </c:pt>
              <c:pt idx="9749">
                <c:v>81.24898161791738</c:v>
              </c:pt>
              <c:pt idx="9750">
                <c:v>81.257315701579074</c:v>
              </c:pt>
              <c:pt idx="9751">
                <c:v>81.265649785240782</c:v>
              </c:pt>
              <c:pt idx="9752">
                <c:v>81.273983868902477</c:v>
              </c:pt>
              <c:pt idx="9753">
                <c:v>81.282317952564185</c:v>
              </c:pt>
              <c:pt idx="9754">
                <c:v>81.290652036225865</c:v>
              </c:pt>
              <c:pt idx="9755">
                <c:v>81.298986119887573</c:v>
              </c:pt>
              <c:pt idx="9756">
                <c:v>81.307320203549281</c:v>
              </c:pt>
              <c:pt idx="9757">
                <c:v>81.315654287210975</c:v>
              </c:pt>
              <c:pt idx="9758">
                <c:v>81.323988370872684</c:v>
              </c:pt>
              <c:pt idx="9759">
                <c:v>81.332322454534378</c:v>
              </c:pt>
              <c:pt idx="9760">
                <c:v>81.340656538196086</c:v>
              </c:pt>
              <c:pt idx="9761">
                <c:v>81.34899062185778</c:v>
              </c:pt>
              <c:pt idx="9762">
                <c:v>81.357324705519474</c:v>
              </c:pt>
              <c:pt idx="9763">
                <c:v>81.365658789181182</c:v>
              </c:pt>
              <c:pt idx="9764">
                <c:v>81.373992872842877</c:v>
              </c:pt>
              <c:pt idx="9765">
                <c:v>81.382326956504585</c:v>
              </c:pt>
              <c:pt idx="9766">
                <c:v>81.390661040166293</c:v>
              </c:pt>
              <c:pt idx="9767">
                <c:v>81.398995123827987</c:v>
              </c:pt>
              <c:pt idx="9768">
                <c:v>81.407329207489681</c:v>
              </c:pt>
              <c:pt idx="9769">
                <c:v>81.415663291151375</c:v>
              </c:pt>
              <c:pt idx="9770">
                <c:v>81.423997374813084</c:v>
              </c:pt>
              <c:pt idx="9771">
                <c:v>81.432331458474792</c:v>
              </c:pt>
              <c:pt idx="9772">
                <c:v>81.440665542136486</c:v>
              </c:pt>
              <c:pt idx="9773">
                <c:v>81.448999625798194</c:v>
              </c:pt>
              <c:pt idx="9774">
                <c:v>81.457333709459888</c:v>
              </c:pt>
              <c:pt idx="9775">
                <c:v>81.465667793121582</c:v>
              </c:pt>
              <c:pt idx="9776">
                <c:v>81.474001876783277</c:v>
              </c:pt>
              <c:pt idx="9777">
                <c:v>81.482335960444985</c:v>
              </c:pt>
              <c:pt idx="9778">
                <c:v>81.490670044106693</c:v>
              </c:pt>
              <c:pt idx="9779">
                <c:v>81.499004127768387</c:v>
              </c:pt>
              <c:pt idx="9780">
                <c:v>81.507338211430095</c:v>
              </c:pt>
              <c:pt idx="9781">
                <c:v>81.51567229509179</c:v>
              </c:pt>
              <c:pt idx="9782">
                <c:v>81.524006378753484</c:v>
              </c:pt>
              <c:pt idx="9783">
                <c:v>81.532340462415192</c:v>
              </c:pt>
              <c:pt idx="9784">
                <c:v>81.540674546076886</c:v>
              </c:pt>
              <c:pt idx="9785">
                <c:v>81.549008629738594</c:v>
              </c:pt>
              <c:pt idx="9786">
                <c:v>81.557342713400288</c:v>
              </c:pt>
              <c:pt idx="9787">
                <c:v>81.565676797061997</c:v>
              </c:pt>
              <c:pt idx="9788">
                <c:v>81.574010880723705</c:v>
              </c:pt>
              <c:pt idx="9789">
                <c:v>81.582344964385385</c:v>
              </c:pt>
              <c:pt idx="9790">
                <c:v>81.590679048047093</c:v>
              </c:pt>
              <c:pt idx="9791">
                <c:v>81.599013131708787</c:v>
              </c:pt>
              <c:pt idx="9792">
                <c:v>81.607347215370496</c:v>
              </c:pt>
              <c:pt idx="9793">
                <c:v>81.615681299032204</c:v>
              </c:pt>
              <c:pt idx="9794">
                <c:v>81.624015382693898</c:v>
              </c:pt>
              <c:pt idx="9795">
                <c:v>81.632349466355606</c:v>
              </c:pt>
              <c:pt idx="9796">
                <c:v>81.640683550017286</c:v>
              </c:pt>
              <c:pt idx="9797">
                <c:v>81.649017633678994</c:v>
              </c:pt>
              <c:pt idx="9798">
                <c:v>81.657351717340688</c:v>
              </c:pt>
              <c:pt idx="9799">
                <c:v>81.665685801002397</c:v>
              </c:pt>
              <c:pt idx="9800">
                <c:v>81.674019884664105</c:v>
              </c:pt>
              <c:pt idx="9801">
                <c:v>81.682353968325799</c:v>
              </c:pt>
              <c:pt idx="9802">
                <c:v>81.690688051987507</c:v>
              </c:pt>
              <c:pt idx="9803">
                <c:v>81.699022135649187</c:v>
              </c:pt>
              <c:pt idx="9804">
                <c:v>81.707356219310896</c:v>
              </c:pt>
              <c:pt idx="9805">
                <c:v>81.715690302972604</c:v>
              </c:pt>
              <c:pt idx="9806">
                <c:v>81.724024386634298</c:v>
              </c:pt>
              <c:pt idx="9807">
                <c:v>81.732358470296006</c:v>
              </c:pt>
              <c:pt idx="9808">
                <c:v>81.7406925539577</c:v>
              </c:pt>
              <c:pt idx="9809">
                <c:v>81.749026637619394</c:v>
              </c:pt>
              <c:pt idx="9810">
                <c:v>81.757360721281103</c:v>
              </c:pt>
              <c:pt idx="9811">
                <c:v>81.765694804942797</c:v>
              </c:pt>
              <c:pt idx="9812">
                <c:v>81.774028888604505</c:v>
              </c:pt>
              <c:pt idx="9813">
                <c:v>81.782362972266199</c:v>
              </c:pt>
              <c:pt idx="9814">
                <c:v>81.790697055927907</c:v>
              </c:pt>
              <c:pt idx="9815">
                <c:v>81.799031139589616</c:v>
              </c:pt>
              <c:pt idx="9816">
                <c:v>81.807365223251296</c:v>
              </c:pt>
              <c:pt idx="9817">
                <c:v>81.815699306913004</c:v>
              </c:pt>
              <c:pt idx="9818">
                <c:v>81.824033390574698</c:v>
              </c:pt>
              <c:pt idx="9819">
                <c:v>81.832367474236406</c:v>
              </c:pt>
              <c:pt idx="9820">
                <c:v>81.8407015578981</c:v>
              </c:pt>
              <c:pt idx="9821">
                <c:v>81.849035641559809</c:v>
              </c:pt>
              <c:pt idx="9822">
                <c:v>81.857369725221517</c:v>
              </c:pt>
              <c:pt idx="9823">
                <c:v>81.865703808883197</c:v>
              </c:pt>
              <c:pt idx="9824">
                <c:v>81.874037892544905</c:v>
              </c:pt>
              <c:pt idx="9825">
                <c:v>81.882371976206599</c:v>
              </c:pt>
              <c:pt idx="9826">
                <c:v>81.890706059868307</c:v>
              </c:pt>
              <c:pt idx="9827">
                <c:v>81.899040143530016</c:v>
              </c:pt>
              <c:pt idx="9828">
                <c:v>81.90737422719171</c:v>
              </c:pt>
              <c:pt idx="9829">
                <c:v>81.915708310853418</c:v>
              </c:pt>
              <c:pt idx="9830">
                <c:v>81.924042394515098</c:v>
              </c:pt>
              <c:pt idx="9831">
                <c:v>81.932376478176806</c:v>
              </c:pt>
              <c:pt idx="9832">
                <c:v>81.940710561838515</c:v>
              </c:pt>
              <c:pt idx="9833">
                <c:v>81.949044645500209</c:v>
              </c:pt>
              <c:pt idx="9834">
                <c:v>81.957378729161917</c:v>
              </c:pt>
              <c:pt idx="9835">
                <c:v>81.965712812823611</c:v>
              </c:pt>
              <c:pt idx="9836">
                <c:v>81.974046896485319</c:v>
              </c:pt>
              <c:pt idx="9837">
                <c:v>81.982380980146999</c:v>
              </c:pt>
              <c:pt idx="9838">
                <c:v>81.990715063808707</c:v>
              </c:pt>
              <c:pt idx="9839">
                <c:v>81.999049147470416</c:v>
              </c:pt>
              <c:pt idx="9840">
                <c:v>82.00738323113211</c:v>
              </c:pt>
              <c:pt idx="9841">
                <c:v>82.015717314793818</c:v>
              </c:pt>
              <c:pt idx="9842">
                <c:v>82.024051398455512</c:v>
              </c:pt>
              <c:pt idx="9843">
                <c:v>82.03238548211722</c:v>
              </c:pt>
              <c:pt idx="9844">
                <c:v>82.040719565778915</c:v>
              </c:pt>
              <c:pt idx="9845">
                <c:v>82.049053649440609</c:v>
              </c:pt>
              <c:pt idx="9846">
                <c:v>82.057387733102317</c:v>
              </c:pt>
              <c:pt idx="9847">
                <c:v>82.065721816764011</c:v>
              </c:pt>
              <c:pt idx="9848">
                <c:v>82.074055900425719</c:v>
              </c:pt>
              <c:pt idx="9849">
                <c:v>82.082389984087428</c:v>
              </c:pt>
              <c:pt idx="9850">
                <c:v>82.090724067749122</c:v>
              </c:pt>
              <c:pt idx="9851">
                <c:v>82.099058151410816</c:v>
              </c:pt>
              <c:pt idx="9852">
                <c:v>82.10739223507251</c:v>
              </c:pt>
              <c:pt idx="9853">
                <c:v>82.115726318734218</c:v>
              </c:pt>
              <c:pt idx="9854">
                <c:v>82.124060402395926</c:v>
              </c:pt>
              <c:pt idx="9855">
                <c:v>82.13239448605762</c:v>
              </c:pt>
              <c:pt idx="9856">
                <c:v>82.140728569719329</c:v>
              </c:pt>
              <c:pt idx="9857">
                <c:v>82.149062653381023</c:v>
              </c:pt>
              <c:pt idx="9858">
                <c:v>82.157396737042717</c:v>
              </c:pt>
              <c:pt idx="9859">
                <c:v>82.165730820704411</c:v>
              </c:pt>
              <c:pt idx="9860">
                <c:v>82.174064904366119</c:v>
              </c:pt>
              <c:pt idx="9861">
                <c:v>82.182398988027828</c:v>
              </c:pt>
              <c:pt idx="9862">
                <c:v>82.190733071689522</c:v>
              </c:pt>
              <c:pt idx="9863">
                <c:v>82.19906715535123</c:v>
              </c:pt>
              <c:pt idx="9864">
                <c:v>82.207401239012924</c:v>
              </c:pt>
              <c:pt idx="9865">
                <c:v>82.215735322674618</c:v>
              </c:pt>
              <c:pt idx="9866">
                <c:v>82.224069406336326</c:v>
              </c:pt>
              <c:pt idx="9867">
                <c:v>82.232403489998021</c:v>
              </c:pt>
              <c:pt idx="9868">
                <c:v>82.240737573659729</c:v>
              </c:pt>
              <c:pt idx="9869">
                <c:v>82.249071657321423</c:v>
              </c:pt>
              <c:pt idx="9870">
                <c:v>82.257405740983131</c:v>
              </c:pt>
              <c:pt idx="9871">
                <c:v>82.265739824644839</c:v>
              </c:pt>
              <c:pt idx="9872">
                <c:v>82.274073908306519</c:v>
              </c:pt>
              <c:pt idx="9873">
                <c:v>82.282407991968228</c:v>
              </c:pt>
              <c:pt idx="9874">
                <c:v>82.290742075629922</c:v>
              </c:pt>
              <c:pt idx="9875">
                <c:v>82.29907615929163</c:v>
              </c:pt>
              <c:pt idx="9876">
                <c:v>82.307410242953338</c:v>
              </c:pt>
              <c:pt idx="9877">
                <c:v>82.315744326615032</c:v>
              </c:pt>
              <c:pt idx="9878">
                <c:v>82.324078410276741</c:v>
              </c:pt>
              <c:pt idx="9879">
                <c:v>82.332412493938421</c:v>
              </c:pt>
              <c:pt idx="9880">
                <c:v>82.340746577600129</c:v>
              </c:pt>
              <c:pt idx="9881">
                <c:v>82.349080661261823</c:v>
              </c:pt>
              <c:pt idx="9882">
                <c:v>82.357414744923531</c:v>
              </c:pt>
              <c:pt idx="9883">
                <c:v>82.365748828585239</c:v>
              </c:pt>
              <c:pt idx="9884">
                <c:v>82.374082912246934</c:v>
              </c:pt>
              <c:pt idx="9885">
                <c:v>82.382416995908642</c:v>
              </c:pt>
              <c:pt idx="9886">
                <c:v>82.390751079570322</c:v>
              </c:pt>
              <c:pt idx="9887">
                <c:v>82.39908516323203</c:v>
              </c:pt>
              <c:pt idx="9888">
                <c:v>82.407419246893738</c:v>
              </c:pt>
              <c:pt idx="9889">
                <c:v>82.415753330555432</c:v>
              </c:pt>
              <c:pt idx="9890">
                <c:v>82.424087414217141</c:v>
              </c:pt>
              <c:pt idx="9891">
                <c:v>82.432421497878835</c:v>
              </c:pt>
              <c:pt idx="9892">
                <c:v>82.440755581540543</c:v>
              </c:pt>
              <c:pt idx="9893">
                <c:v>82.449089665202237</c:v>
              </c:pt>
              <c:pt idx="9894">
                <c:v>82.457423748863931</c:v>
              </c:pt>
              <c:pt idx="9895">
                <c:v>82.46575783252564</c:v>
              </c:pt>
              <c:pt idx="9896">
                <c:v>82.474091916187334</c:v>
              </c:pt>
              <c:pt idx="9897">
                <c:v>82.482425999849042</c:v>
              </c:pt>
              <c:pt idx="9898">
                <c:v>82.49076008351075</c:v>
              </c:pt>
              <c:pt idx="9899">
                <c:v>82.49909416717243</c:v>
              </c:pt>
              <c:pt idx="9900">
                <c:v>82.507428250834138</c:v>
              </c:pt>
              <c:pt idx="9901">
                <c:v>82.515762334495832</c:v>
              </c:pt>
              <c:pt idx="9902">
                <c:v>82.524096418157541</c:v>
              </c:pt>
              <c:pt idx="9903">
                <c:v>82.532430501819235</c:v>
              </c:pt>
              <c:pt idx="9904">
                <c:v>82.540764585480943</c:v>
              </c:pt>
              <c:pt idx="9905">
                <c:v>82.549098669142651</c:v>
              </c:pt>
              <c:pt idx="9906">
                <c:v>82.557432752804331</c:v>
              </c:pt>
              <c:pt idx="9907">
                <c:v>82.56576683646604</c:v>
              </c:pt>
              <c:pt idx="9908">
                <c:v>82.574100920127734</c:v>
              </c:pt>
              <c:pt idx="9909">
                <c:v>82.582435003789442</c:v>
              </c:pt>
              <c:pt idx="9910">
                <c:v>82.59076908745115</c:v>
              </c:pt>
              <c:pt idx="9911">
                <c:v>82.599103171112844</c:v>
              </c:pt>
              <c:pt idx="9912">
                <c:v>82.607437254774553</c:v>
              </c:pt>
              <c:pt idx="9913">
                <c:v>82.615771338436232</c:v>
              </c:pt>
              <c:pt idx="9914">
                <c:v>82.624105422097941</c:v>
              </c:pt>
              <c:pt idx="9915">
                <c:v>82.632439505759649</c:v>
              </c:pt>
              <c:pt idx="9916">
                <c:v>82.640773589421343</c:v>
              </c:pt>
              <c:pt idx="9917">
                <c:v>82.649107673083051</c:v>
              </c:pt>
              <c:pt idx="9918">
                <c:v>82.657441756744745</c:v>
              </c:pt>
              <c:pt idx="9919">
                <c:v>82.665775840406454</c:v>
              </c:pt>
              <c:pt idx="9920">
                <c:v>82.674109924068134</c:v>
              </c:pt>
              <c:pt idx="9921">
                <c:v>82.682444007729842</c:v>
              </c:pt>
              <c:pt idx="9922">
                <c:v>82.69077809139155</c:v>
              </c:pt>
              <c:pt idx="9923">
                <c:v>82.699112175053244</c:v>
              </c:pt>
              <c:pt idx="9924">
                <c:v>82.707446258714953</c:v>
              </c:pt>
              <c:pt idx="9925">
                <c:v>82.715780342376647</c:v>
              </c:pt>
              <c:pt idx="9926">
                <c:v>82.724114426038355</c:v>
              </c:pt>
              <c:pt idx="9927">
                <c:v>82.732448509700049</c:v>
              </c:pt>
              <c:pt idx="9928">
                <c:v>82.740782593361743</c:v>
              </c:pt>
              <c:pt idx="9929">
                <c:v>82.749116677023451</c:v>
              </c:pt>
              <c:pt idx="9930">
                <c:v>82.757450760685145</c:v>
              </c:pt>
              <c:pt idx="9931">
                <c:v>82.765784844346854</c:v>
              </c:pt>
              <c:pt idx="9932">
                <c:v>82.774118928008562</c:v>
              </c:pt>
              <c:pt idx="9933">
                <c:v>82.782453011670256</c:v>
              </c:pt>
              <c:pt idx="9934">
                <c:v>82.79078709533195</c:v>
              </c:pt>
              <c:pt idx="9935">
                <c:v>82.799121178993644</c:v>
              </c:pt>
              <c:pt idx="9936">
                <c:v>82.807455262655353</c:v>
              </c:pt>
              <c:pt idx="9937">
                <c:v>82.815789346317061</c:v>
              </c:pt>
              <c:pt idx="9938">
                <c:v>82.824123429978755</c:v>
              </c:pt>
              <c:pt idx="9939">
                <c:v>82.832457513640463</c:v>
              </c:pt>
              <c:pt idx="9940">
                <c:v>82.840791597302157</c:v>
              </c:pt>
              <c:pt idx="9941">
                <c:v>82.849125680963851</c:v>
              </c:pt>
              <c:pt idx="9942">
                <c:v>82.857459764625546</c:v>
              </c:pt>
              <c:pt idx="9943">
                <c:v>82.865793848287254</c:v>
              </c:pt>
              <c:pt idx="9944">
                <c:v>82.874127931948962</c:v>
              </c:pt>
              <c:pt idx="9945">
                <c:v>82.882462015610656</c:v>
              </c:pt>
              <c:pt idx="9946">
                <c:v>82.890796099272364</c:v>
              </c:pt>
              <c:pt idx="9947">
                <c:v>82.899130182934059</c:v>
              </c:pt>
              <c:pt idx="9948">
                <c:v>82.907464266595753</c:v>
              </c:pt>
              <c:pt idx="9949">
                <c:v>82.915798350257461</c:v>
              </c:pt>
              <c:pt idx="9950">
                <c:v>82.924132433919155</c:v>
              </c:pt>
              <c:pt idx="9951">
                <c:v>82.932466517580863</c:v>
              </c:pt>
              <c:pt idx="9952">
                <c:v>82.940800601242557</c:v>
              </c:pt>
              <c:pt idx="9953">
                <c:v>82.949134684904266</c:v>
              </c:pt>
              <c:pt idx="9954">
                <c:v>82.957468768565974</c:v>
              </c:pt>
              <c:pt idx="9955">
                <c:v>82.965802852227654</c:v>
              </c:pt>
              <c:pt idx="9956">
                <c:v>82.974136935889362</c:v>
              </c:pt>
              <c:pt idx="9957">
                <c:v>82.982471019551056</c:v>
              </c:pt>
              <c:pt idx="9958">
                <c:v>82.990805103212764</c:v>
              </c:pt>
              <c:pt idx="9959">
                <c:v>82.999139186874473</c:v>
              </c:pt>
              <c:pt idx="9960">
                <c:v>83.007473270536167</c:v>
              </c:pt>
              <c:pt idx="9961">
                <c:v>83.015807354197875</c:v>
              </c:pt>
              <c:pt idx="9962">
                <c:v>83.024141437859555</c:v>
              </c:pt>
              <c:pt idx="9963">
                <c:v>83.032475521521263</c:v>
              </c:pt>
              <c:pt idx="9964">
                <c:v>83.040809605182957</c:v>
              </c:pt>
              <c:pt idx="9965">
                <c:v>83.049143688844666</c:v>
              </c:pt>
              <c:pt idx="9966">
                <c:v>83.057477772506374</c:v>
              </c:pt>
              <c:pt idx="9967">
                <c:v>83.065811856168068</c:v>
              </c:pt>
              <c:pt idx="9968">
                <c:v>83.074145939829776</c:v>
              </c:pt>
              <c:pt idx="9969">
                <c:v>83.082480023491456</c:v>
              </c:pt>
              <c:pt idx="9970">
                <c:v>83.090814107153165</c:v>
              </c:pt>
              <c:pt idx="9971">
                <c:v>83.099148190814873</c:v>
              </c:pt>
              <c:pt idx="9972">
                <c:v>83.107482274476567</c:v>
              </c:pt>
              <c:pt idx="9973">
                <c:v>83.115816358138275</c:v>
              </c:pt>
              <c:pt idx="9974">
                <c:v>83.124150441799969</c:v>
              </c:pt>
              <c:pt idx="9975">
                <c:v>83.132484525461678</c:v>
              </c:pt>
              <c:pt idx="9976">
                <c:v>83.140818609123372</c:v>
              </c:pt>
              <c:pt idx="9977">
                <c:v>83.149152692785066</c:v>
              </c:pt>
              <c:pt idx="9978">
                <c:v>83.157486776446774</c:v>
              </c:pt>
              <c:pt idx="9979">
                <c:v>83.165820860108468</c:v>
              </c:pt>
              <c:pt idx="9980">
                <c:v>83.174154943770176</c:v>
              </c:pt>
              <c:pt idx="9981">
                <c:v>83.182489027431885</c:v>
              </c:pt>
              <c:pt idx="9982">
                <c:v>83.190823111093579</c:v>
              </c:pt>
              <c:pt idx="9983">
                <c:v>83.199157194755273</c:v>
              </c:pt>
              <c:pt idx="9984">
                <c:v>83.207491278416967</c:v>
              </c:pt>
              <c:pt idx="9985">
                <c:v>83.215825362078675</c:v>
              </c:pt>
              <c:pt idx="9986">
                <c:v>83.224159445740369</c:v>
              </c:pt>
              <c:pt idx="9987">
                <c:v>83.232493529402078</c:v>
              </c:pt>
              <c:pt idx="9988">
                <c:v>83.240827613063786</c:v>
              </c:pt>
              <c:pt idx="9989">
                <c:v>83.249161696725466</c:v>
              </c:pt>
              <c:pt idx="9990">
                <c:v>83.257495780387174</c:v>
              </c:pt>
              <c:pt idx="9991">
                <c:v>83.265829864048868</c:v>
              </c:pt>
              <c:pt idx="9992">
                <c:v>83.274163947710576</c:v>
              </c:pt>
              <c:pt idx="9993">
                <c:v>83.282498031372285</c:v>
              </c:pt>
              <c:pt idx="9994">
                <c:v>83.290832115033979</c:v>
              </c:pt>
              <c:pt idx="9995">
                <c:v>83.299166198695687</c:v>
              </c:pt>
              <c:pt idx="9996">
                <c:v>83.307500282357367</c:v>
              </c:pt>
              <c:pt idx="9997">
                <c:v>83.315834366019075</c:v>
              </c:pt>
              <c:pt idx="9998">
                <c:v>83.324168449680784</c:v>
              </c:pt>
              <c:pt idx="9999">
                <c:v>83.332502533342478</c:v>
              </c:pt>
              <c:pt idx="10000">
                <c:v>83.340836617004186</c:v>
              </c:pt>
              <c:pt idx="10001">
                <c:v>83.34917070066588</c:v>
              </c:pt>
              <c:pt idx="10002">
                <c:v>83.357504784327588</c:v>
              </c:pt>
              <c:pt idx="10003">
                <c:v>83.365838867989268</c:v>
              </c:pt>
              <c:pt idx="10004">
                <c:v>83.374172951650976</c:v>
              </c:pt>
              <c:pt idx="10005">
                <c:v>83.382507035312685</c:v>
              </c:pt>
              <c:pt idx="10006">
                <c:v>83.390841118974379</c:v>
              </c:pt>
              <c:pt idx="10007">
                <c:v>83.399175202636087</c:v>
              </c:pt>
              <c:pt idx="10008">
                <c:v>83.407509286297781</c:v>
              </c:pt>
              <c:pt idx="10009">
                <c:v>83.415843369959489</c:v>
              </c:pt>
              <c:pt idx="10010">
                <c:v>83.424177453621184</c:v>
              </c:pt>
              <c:pt idx="10011">
                <c:v>83.432511537282878</c:v>
              </c:pt>
              <c:pt idx="10012">
                <c:v>83.440845620944586</c:v>
              </c:pt>
              <c:pt idx="10013">
                <c:v>83.44917970460628</c:v>
              </c:pt>
              <c:pt idx="10014">
                <c:v>83.457513788267988</c:v>
              </c:pt>
              <c:pt idx="10015">
                <c:v>83.465847871929697</c:v>
              </c:pt>
              <c:pt idx="10016">
                <c:v>83.474181955591391</c:v>
              </c:pt>
              <c:pt idx="10017">
                <c:v>83.482516039253085</c:v>
              </c:pt>
              <c:pt idx="10018">
                <c:v>83.490850122914779</c:v>
              </c:pt>
              <c:pt idx="10019">
                <c:v>83.499184206576487</c:v>
              </c:pt>
              <c:pt idx="10020">
                <c:v>83.507518290238195</c:v>
              </c:pt>
              <c:pt idx="10021">
                <c:v>83.515852373899889</c:v>
              </c:pt>
              <c:pt idx="10022">
                <c:v>83.524186457561598</c:v>
              </c:pt>
              <c:pt idx="10023">
                <c:v>83.532520541223292</c:v>
              </c:pt>
              <c:pt idx="10024">
                <c:v>83.540854624884986</c:v>
              </c:pt>
              <c:pt idx="10025">
                <c:v>83.54918870854668</c:v>
              </c:pt>
              <c:pt idx="10026">
                <c:v>83.557522792208388</c:v>
              </c:pt>
              <c:pt idx="10027">
                <c:v>83.565856875870097</c:v>
              </c:pt>
              <c:pt idx="10028">
                <c:v>83.574190959531791</c:v>
              </c:pt>
              <c:pt idx="10029">
                <c:v>83.582525043193499</c:v>
              </c:pt>
              <c:pt idx="10030">
                <c:v>83.590859126855193</c:v>
              </c:pt>
              <c:pt idx="10031">
                <c:v>83.599193210516887</c:v>
              </c:pt>
              <c:pt idx="10032">
                <c:v>83.607527294178595</c:v>
              </c:pt>
              <c:pt idx="10033">
                <c:v>83.615861377840289</c:v>
              </c:pt>
              <c:pt idx="10034">
                <c:v>83.624195461501998</c:v>
              </c:pt>
              <c:pt idx="10035">
                <c:v>83.632529545163692</c:v>
              </c:pt>
              <c:pt idx="10036">
                <c:v>83.6408636288254</c:v>
              </c:pt>
              <c:pt idx="10037">
                <c:v>83.649197712487108</c:v>
              </c:pt>
              <c:pt idx="10038">
                <c:v>83.657531796148788</c:v>
              </c:pt>
              <c:pt idx="10039">
                <c:v>83.665865879810497</c:v>
              </c:pt>
              <c:pt idx="10040">
                <c:v>83.674199963472191</c:v>
              </c:pt>
              <c:pt idx="10041">
                <c:v>83.682534047133899</c:v>
              </c:pt>
              <c:pt idx="10042">
                <c:v>83.690868130795607</c:v>
              </c:pt>
              <c:pt idx="10043">
                <c:v>83.699202214457301</c:v>
              </c:pt>
              <c:pt idx="10044">
                <c:v>83.70753629811901</c:v>
              </c:pt>
              <c:pt idx="10045">
                <c:v>83.71587038178069</c:v>
              </c:pt>
              <c:pt idx="10046">
                <c:v>83.724204465442398</c:v>
              </c:pt>
              <c:pt idx="10047">
                <c:v>83.732538549104092</c:v>
              </c:pt>
              <c:pt idx="10048">
                <c:v>83.7408726327658</c:v>
              </c:pt>
              <c:pt idx="10049">
                <c:v>83.749206716427508</c:v>
              </c:pt>
              <c:pt idx="10050">
                <c:v>83.757540800089203</c:v>
              </c:pt>
              <c:pt idx="10051">
                <c:v>83.765874883750911</c:v>
              </c:pt>
              <c:pt idx="10052">
                <c:v>83.774208967412591</c:v>
              </c:pt>
              <c:pt idx="10053">
                <c:v>83.782543051074299</c:v>
              </c:pt>
              <c:pt idx="10054">
                <c:v>83.790877134736007</c:v>
              </c:pt>
              <c:pt idx="10055">
                <c:v>83.799211218397701</c:v>
              </c:pt>
              <c:pt idx="10056">
                <c:v>83.80754530205941</c:v>
              </c:pt>
              <c:pt idx="10057">
                <c:v>83.815879385721104</c:v>
              </c:pt>
              <c:pt idx="10058">
                <c:v>83.824213469382812</c:v>
              </c:pt>
              <c:pt idx="10059">
                <c:v>83.832547553044506</c:v>
              </c:pt>
              <c:pt idx="10060">
                <c:v>83.8408816367062</c:v>
              </c:pt>
              <c:pt idx="10061">
                <c:v>83.849215720367908</c:v>
              </c:pt>
              <c:pt idx="10062">
                <c:v>83.857549804029603</c:v>
              </c:pt>
              <c:pt idx="10063">
                <c:v>83.865883887691311</c:v>
              </c:pt>
              <c:pt idx="10064">
                <c:v>83.874217971353019</c:v>
              </c:pt>
              <c:pt idx="10065">
                <c:v>83.882552055014713</c:v>
              </c:pt>
              <c:pt idx="10066">
                <c:v>83.890886138676407</c:v>
              </c:pt>
              <c:pt idx="10067">
                <c:v>83.899220222338101</c:v>
              </c:pt>
              <c:pt idx="10068">
                <c:v>83.90755430599981</c:v>
              </c:pt>
              <c:pt idx="10069">
                <c:v>83.915888389661504</c:v>
              </c:pt>
              <c:pt idx="10070">
                <c:v>83.924222473323212</c:v>
              </c:pt>
              <c:pt idx="10071">
                <c:v>83.93255655698492</c:v>
              </c:pt>
              <c:pt idx="10072">
                <c:v>83.940890640646614</c:v>
              </c:pt>
              <c:pt idx="10073">
                <c:v>83.949224724308309</c:v>
              </c:pt>
              <c:pt idx="10074">
                <c:v>83.957558807970003</c:v>
              </c:pt>
              <c:pt idx="10075">
                <c:v>83.965892891631711</c:v>
              </c:pt>
              <c:pt idx="10076">
                <c:v>83.974226975293419</c:v>
              </c:pt>
              <c:pt idx="10077">
                <c:v>83.982561058955113</c:v>
              </c:pt>
              <c:pt idx="10078">
                <c:v>83.990895142616822</c:v>
              </c:pt>
              <c:pt idx="10079">
                <c:v>83.999229226278501</c:v>
              </c:pt>
              <c:pt idx="10080">
                <c:v>84.00756330994021</c:v>
              </c:pt>
              <c:pt idx="10081">
                <c:v>84.015897393601918</c:v>
              </c:pt>
              <c:pt idx="10082">
                <c:v>84.024231477263612</c:v>
              </c:pt>
              <c:pt idx="10083">
                <c:v>84.03256556092532</c:v>
              </c:pt>
              <c:pt idx="10084">
                <c:v>84.040899644587014</c:v>
              </c:pt>
              <c:pt idx="10085">
                <c:v>84.049233728248723</c:v>
              </c:pt>
              <c:pt idx="10086">
                <c:v>84.057567811910403</c:v>
              </c:pt>
              <c:pt idx="10087">
                <c:v>84.065901895572111</c:v>
              </c:pt>
              <c:pt idx="10088">
                <c:v>84.074235979233819</c:v>
              </c:pt>
              <c:pt idx="10089">
                <c:v>84.082570062895513</c:v>
              </c:pt>
              <c:pt idx="10090">
                <c:v>84.090904146557222</c:v>
              </c:pt>
              <c:pt idx="10091">
                <c:v>84.099238230218916</c:v>
              </c:pt>
              <c:pt idx="10092">
                <c:v>84.107572313880624</c:v>
              </c:pt>
              <c:pt idx="10093">
                <c:v>84.115906397542318</c:v>
              </c:pt>
              <c:pt idx="10094">
                <c:v>84.124240481204012</c:v>
              </c:pt>
              <c:pt idx="10095">
                <c:v>84.13257456486572</c:v>
              </c:pt>
              <c:pt idx="10096">
                <c:v>84.140908648527414</c:v>
              </c:pt>
              <c:pt idx="10097">
                <c:v>84.149242732189123</c:v>
              </c:pt>
              <c:pt idx="10098">
                <c:v>84.157576815850831</c:v>
              </c:pt>
              <c:pt idx="10099">
                <c:v>84.165910899512525</c:v>
              </c:pt>
              <c:pt idx="10100">
                <c:v>84.174244983174219</c:v>
              </c:pt>
              <c:pt idx="10101">
                <c:v>84.182579066835913</c:v>
              </c:pt>
              <c:pt idx="10102">
                <c:v>84.190913150497622</c:v>
              </c:pt>
              <c:pt idx="10103">
                <c:v>84.19924723415933</c:v>
              </c:pt>
              <c:pt idx="10104">
                <c:v>84.207581317821024</c:v>
              </c:pt>
              <c:pt idx="10105">
                <c:v>84.215915401482732</c:v>
              </c:pt>
              <c:pt idx="10106">
                <c:v>84.224249485144426</c:v>
              </c:pt>
              <c:pt idx="10107">
                <c:v>84.23258356880612</c:v>
              </c:pt>
              <c:pt idx="10108">
                <c:v>84.240917652467814</c:v>
              </c:pt>
              <c:pt idx="10109">
                <c:v>84.249251736129523</c:v>
              </c:pt>
              <c:pt idx="10110">
                <c:v>84.257585819791231</c:v>
              </c:pt>
              <c:pt idx="10111">
                <c:v>84.265919903452925</c:v>
              </c:pt>
              <c:pt idx="10112">
                <c:v>84.274253987114633</c:v>
              </c:pt>
              <c:pt idx="10113">
                <c:v>84.282588070776328</c:v>
              </c:pt>
              <c:pt idx="10114">
                <c:v>84.290922154438022</c:v>
              </c:pt>
              <c:pt idx="10115">
                <c:v>84.29925623809973</c:v>
              </c:pt>
              <c:pt idx="10116">
                <c:v>84.307590321761424</c:v>
              </c:pt>
              <c:pt idx="10117">
                <c:v>84.315924405423132</c:v>
              </c:pt>
              <c:pt idx="10118">
                <c:v>84.324258489084826</c:v>
              </c:pt>
              <c:pt idx="10119">
                <c:v>84.332592572746535</c:v>
              </c:pt>
              <c:pt idx="10120">
                <c:v>84.340926656408243</c:v>
              </c:pt>
              <c:pt idx="10121">
                <c:v>84.349260740069923</c:v>
              </c:pt>
              <c:pt idx="10122">
                <c:v>84.357594823731631</c:v>
              </c:pt>
              <c:pt idx="10123">
                <c:v>84.365928907393325</c:v>
              </c:pt>
              <c:pt idx="10124">
                <c:v>84.374262991055033</c:v>
              </c:pt>
              <c:pt idx="10125">
                <c:v>84.382597074716742</c:v>
              </c:pt>
              <c:pt idx="10126">
                <c:v>84.390931158378436</c:v>
              </c:pt>
              <c:pt idx="10127">
                <c:v>84.399265242040144</c:v>
              </c:pt>
              <c:pt idx="10128">
                <c:v>84.407599325701824</c:v>
              </c:pt>
              <c:pt idx="10129">
                <c:v>84.415933409363532</c:v>
              </c:pt>
              <c:pt idx="10130">
                <c:v>84.424267493025226</c:v>
              </c:pt>
              <c:pt idx="10131">
                <c:v>84.432601576686935</c:v>
              </c:pt>
              <c:pt idx="10132">
                <c:v>84.440935660348643</c:v>
              </c:pt>
              <c:pt idx="10133">
                <c:v>84.449269744010337</c:v>
              </c:pt>
              <c:pt idx="10134">
                <c:v>84.457603827672045</c:v>
              </c:pt>
              <c:pt idx="10135">
                <c:v>84.465937911333725</c:v>
              </c:pt>
              <c:pt idx="10136">
                <c:v>84.474271994995433</c:v>
              </c:pt>
              <c:pt idx="10137">
                <c:v>84.482606078657142</c:v>
              </c:pt>
              <c:pt idx="10138">
                <c:v>84.490940162318836</c:v>
              </c:pt>
              <c:pt idx="10139">
                <c:v>84.499274245980544</c:v>
              </c:pt>
              <c:pt idx="10140">
                <c:v>84.507608329642238</c:v>
              </c:pt>
              <c:pt idx="10141">
                <c:v>84.515942413303947</c:v>
              </c:pt>
              <c:pt idx="10142">
                <c:v>84.524276496965641</c:v>
              </c:pt>
              <c:pt idx="10143">
                <c:v>84.532610580627335</c:v>
              </c:pt>
              <c:pt idx="10144">
                <c:v>84.540944664289043</c:v>
              </c:pt>
              <c:pt idx="10145">
                <c:v>84.549278747950737</c:v>
              </c:pt>
              <c:pt idx="10146">
                <c:v>84.557612831612445</c:v>
              </c:pt>
              <c:pt idx="10147">
                <c:v>84.565946915274154</c:v>
              </c:pt>
              <c:pt idx="10148">
                <c:v>84.574280998935848</c:v>
              </c:pt>
              <c:pt idx="10149">
                <c:v>84.582615082597542</c:v>
              </c:pt>
              <c:pt idx="10150">
                <c:v>84.590949166259236</c:v>
              </c:pt>
              <c:pt idx="10151">
                <c:v>84.599283249920944</c:v>
              </c:pt>
              <c:pt idx="10152">
                <c:v>84.607617333582638</c:v>
              </c:pt>
              <c:pt idx="10153">
                <c:v>84.615951417244347</c:v>
              </c:pt>
              <c:pt idx="10154">
                <c:v>84.624285500906055</c:v>
              </c:pt>
              <c:pt idx="10155">
                <c:v>84.632619584567749</c:v>
              </c:pt>
              <c:pt idx="10156">
                <c:v>84.640953668229443</c:v>
              </c:pt>
              <c:pt idx="10157">
                <c:v>84.649287751891137</c:v>
              </c:pt>
              <c:pt idx="10158">
                <c:v>84.657621835552845</c:v>
              </c:pt>
              <c:pt idx="10159">
                <c:v>84.665955919214554</c:v>
              </c:pt>
              <c:pt idx="10160">
                <c:v>84.674290002876248</c:v>
              </c:pt>
              <c:pt idx="10161">
                <c:v>84.682624086537956</c:v>
              </c:pt>
              <c:pt idx="10162">
                <c:v>84.69095817019965</c:v>
              </c:pt>
              <c:pt idx="10163">
                <c:v>84.699292253861344</c:v>
              </c:pt>
              <c:pt idx="10164">
                <c:v>84.707626337523052</c:v>
              </c:pt>
              <c:pt idx="10165">
                <c:v>84.715960421184747</c:v>
              </c:pt>
              <c:pt idx="10166">
                <c:v>84.724294504846455</c:v>
              </c:pt>
              <c:pt idx="10167">
                <c:v>84.732628588508149</c:v>
              </c:pt>
              <c:pt idx="10168">
                <c:v>84.740962672169857</c:v>
              </c:pt>
              <c:pt idx="10169">
                <c:v>84.749296755831566</c:v>
              </c:pt>
              <c:pt idx="10170">
                <c:v>84.757630839493245</c:v>
              </c:pt>
              <c:pt idx="10171">
                <c:v>84.765964923154954</c:v>
              </c:pt>
              <c:pt idx="10172">
                <c:v>84.774299006816648</c:v>
              </c:pt>
              <c:pt idx="10173">
                <c:v>84.782633090478356</c:v>
              </c:pt>
              <c:pt idx="10174">
                <c:v>84.79096717414005</c:v>
              </c:pt>
              <c:pt idx="10175">
                <c:v>84.799301257801758</c:v>
              </c:pt>
              <c:pt idx="10176">
                <c:v>84.807635341463453</c:v>
              </c:pt>
              <c:pt idx="10177">
                <c:v>84.815969425125147</c:v>
              </c:pt>
              <c:pt idx="10178">
                <c:v>84.824303508786855</c:v>
              </c:pt>
              <c:pt idx="10179">
                <c:v>84.832637592448549</c:v>
              </c:pt>
              <c:pt idx="10180">
                <c:v>84.840971676110257</c:v>
              </c:pt>
              <c:pt idx="10181">
                <c:v>84.849305759771966</c:v>
              </c:pt>
              <c:pt idx="10182">
                <c:v>84.85763984343366</c:v>
              </c:pt>
              <c:pt idx="10183">
                <c:v>84.865973927095354</c:v>
              </c:pt>
              <c:pt idx="10184">
                <c:v>84.874308010757048</c:v>
              </c:pt>
              <c:pt idx="10185">
                <c:v>84.882642094418756</c:v>
              </c:pt>
              <c:pt idx="10186">
                <c:v>84.890976178080464</c:v>
              </c:pt>
              <c:pt idx="10187">
                <c:v>84.899310261742158</c:v>
              </c:pt>
              <c:pt idx="10188">
                <c:v>84.907644345403867</c:v>
              </c:pt>
              <c:pt idx="10189">
                <c:v>84.915978429065561</c:v>
              </c:pt>
              <c:pt idx="10190">
                <c:v>84.924312512727255</c:v>
              </c:pt>
              <c:pt idx="10191">
                <c:v>84.932646596388949</c:v>
              </c:pt>
              <c:pt idx="10192">
                <c:v>84.940980680050657</c:v>
              </c:pt>
              <c:pt idx="10193">
                <c:v>84.949314763712366</c:v>
              </c:pt>
              <c:pt idx="10194">
                <c:v>84.95764884737406</c:v>
              </c:pt>
              <c:pt idx="10195">
                <c:v>84.965982931035768</c:v>
              </c:pt>
              <c:pt idx="10196">
                <c:v>84.974317014697462</c:v>
              </c:pt>
              <c:pt idx="10197">
                <c:v>84.982651098359156</c:v>
              </c:pt>
              <c:pt idx="10198">
                <c:v>84.990985182020864</c:v>
              </c:pt>
              <c:pt idx="10199">
                <c:v>84.999319265682558</c:v>
              </c:pt>
              <c:pt idx="10200">
                <c:v>85.007653349344267</c:v>
              </c:pt>
              <c:pt idx="10201">
                <c:v>85.015987433005961</c:v>
              </c:pt>
              <c:pt idx="10202">
                <c:v>85.024321516667669</c:v>
              </c:pt>
              <c:pt idx="10203">
                <c:v>85.032655600329377</c:v>
              </c:pt>
              <c:pt idx="10204">
                <c:v>85.040989683991057</c:v>
              </c:pt>
              <c:pt idx="10205">
                <c:v>85.049323767652766</c:v>
              </c:pt>
              <c:pt idx="10206">
                <c:v>85.05765785131446</c:v>
              </c:pt>
              <c:pt idx="10207">
                <c:v>85.065991934976168</c:v>
              </c:pt>
              <c:pt idx="10208">
                <c:v>85.074326018637876</c:v>
              </c:pt>
              <c:pt idx="10209">
                <c:v>85.08266010229957</c:v>
              </c:pt>
              <c:pt idx="10210">
                <c:v>85.090994185961279</c:v>
              </c:pt>
              <c:pt idx="10211">
                <c:v>85.099328269622958</c:v>
              </c:pt>
              <c:pt idx="10212">
                <c:v>85.107662353284667</c:v>
              </c:pt>
              <c:pt idx="10213">
                <c:v>85.115996436946361</c:v>
              </c:pt>
              <c:pt idx="10214">
                <c:v>85.124330520608069</c:v>
              </c:pt>
              <c:pt idx="10215">
                <c:v>85.132664604269777</c:v>
              </c:pt>
              <c:pt idx="10216">
                <c:v>85.140998687931472</c:v>
              </c:pt>
              <c:pt idx="10217">
                <c:v>85.14933277159318</c:v>
              </c:pt>
              <c:pt idx="10218">
                <c:v>85.15766685525486</c:v>
              </c:pt>
              <c:pt idx="10219">
                <c:v>85.166000938916568</c:v>
              </c:pt>
              <c:pt idx="10220">
                <c:v>85.174335022578276</c:v>
              </c:pt>
              <c:pt idx="10221">
                <c:v>85.18266910623997</c:v>
              </c:pt>
              <c:pt idx="10222">
                <c:v>85.191003189901679</c:v>
              </c:pt>
              <c:pt idx="10223">
                <c:v>85.199337273563373</c:v>
              </c:pt>
              <c:pt idx="10224">
                <c:v>85.207671357225081</c:v>
              </c:pt>
              <c:pt idx="10225">
                <c:v>85.216005440886775</c:v>
              </c:pt>
              <c:pt idx="10226">
                <c:v>85.224339524548469</c:v>
              </c:pt>
              <c:pt idx="10227">
                <c:v>85.232673608210177</c:v>
              </c:pt>
              <c:pt idx="10228">
                <c:v>85.241007691871872</c:v>
              </c:pt>
              <c:pt idx="10229">
                <c:v>85.24934177553358</c:v>
              </c:pt>
              <c:pt idx="10230">
                <c:v>85.257675859195288</c:v>
              </c:pt>
              <c:pt idx="10231">
                <c:v>85.266009942856982</c:v>
              </c:pt>
              <c:pt idx="10232">
                <c:v>85.274344026518676</c:v>
              </c:pt>
              <c:pt idx="10233">
                <c:v>85.28267811018037</c:v>
              </c:pt>
              <c:pt idx="10234">
                <c:v>85.291012193842079</c:v>
              </c:pt>
              <c:pt idx="10235">
                <c:v>85.299346277503773</c:v>
              </c:pt>
              <c:pt idx="10236">
                <c:v>85.307680361165481</c:v>
              </c:pt>
              <c:pt idx="10237">
                <c:v>85.316014444827189</c:v>
              </c:pt>
              <c:pt idx="10238">
                <c:v>85.324348528488883</c:v>
              </c:pt>
              <c:pt idx="10239">
                <c:v>85.332682612150577</c:v>
              </c:pt>
              <c:pt idx="10240">
                <c:v>85.341016695812272</c:v>
              </c:pt>
              <c:pt idx="10241">
                <c:v>85.34935077947398</c:v>
              </c:pt>
              <c:pt idx="10242">
                <c:v>85.357684863135688</c:v>
              </c:pt>
              <c:pt idx="10243">
                <c:v>85.366018946797382</c:v>
              </c:pt>
              <c:pt idx="10244">
                <c:v>85.374353030459091</c:v>
              </c:pt>
              <c:pt idx="10245">
                <c:v>85.382687114120785</c:v>
              </c:pt>
              <c:pt idx="10246">
                <c:v>85.391021197782479</c:v>
              </c:pt>
              <c:pt idx="10247">
                <c:v>85.399355281444187</c:v>
              </c:pt>
              <c:pt idx="10248">
                <c:v>85.407689365105881</c:v>
              </c:pt>
              <c:pt idx="10249">
                <c:v>85.416023448767589</c:v>
              </c:pt>
              <c:pt idx="10250">
                <c:v>85.424357532429283</c:v>
              </c:pt>
              <c:pt idx="10251">
                <c:v>85.432691616090992</c:v>
              </c:pt>
              <c:pt idx="10252">
                <c:v>85.4410256997527</c:v>
              </c:pt>
              <c:pt idx="10253">
                <c:v>85.44935978341438</c:v>
              </c:pt>
              <c:pt idx="10254">
                <c:v>85.457693867076088</c:v>
              </c:pt>
              <c:pt idx="10255">
                <c:v>85.466027950737782</c:v>
              </c:pt>
              <c:pt idx="10256">
                <c:v>85.474362034399491</c:v>
              </c:pt>
              <c:pt idx="10257">
                <c:v>85.482696118061185</c:v>
              </c:pt>
              <c:pt idx="10258">
                <c:v>85.491030201722893</c:v>
              </c:pt>
              <c:pt idx="10259">
                <c:v>85.499364285384601</c:v>
              </c:pt>
              <c:pt idx="10260">
                <c:v>85.507698369046281</c:v>
              </c:pt>
              <c:pt idx="10261">
                <c:v>85.516032452707989</c:v>
              </c:pt>
              <c:pt idx="10262">
                <c:v>85.524366536369683</c:v>
              </c:pt>
              <c:pt idx="10263">
                <c:v>85.532700620031392</c:v>
              </c:pt>
              <c:pt idx="10264">
                <c:v>85.5410347036931</c:v>
              </c:pt>
              <c:pt idx="10265">
                <c:v>85.549368787354794</c:v>
              </c:pt>
              <c:pt idx="10266">
                <c:v>85.557702871016488</c:v>
              </c:pt>
              <c:pt idx="10267">
                <c:v>85.566036954678182</c:v>
              </c:pt>
              <c:pt idx="10268">
                <c:v>85.574371038339891</c:v>
              </c:pt>
              <c:pt idx="10269">
                <c:v>85.582705122001599</c:v>
              </c:pt>
              <c:pt idx="10270">
                <c:v>85.591039205663293</c:v>
              </c:pt>
              <c:pt idx="10271">
                <c:v>85.599373289325001</c:v>
              </c:pt>
              <c:pt idx="10272">
                <c:v>85.607707372986695</c:v>
              </c:pt>
              <c:pt idx="10273">
                <c:v>85.616041456648389</c:v>
              </c:pt>
              <c:pt idx="10274">
                <c:v>85.624375540310083</c:v>
              </c:pt>
              <c:pt idx="10275">
                <c:v>85.632709623971792</c:v>
              </c:pt>
              <c:pt idx="10276">
                <c:v>85.6410437076335</c:v>
              </c:pt>
              <c:pt idx="10277">
                <c:v>85.649377791295194</c:v>
              </c:pt>
              <c:pt idx="10278">
                <c:v>85.657711874956902</c:v>
              </c:pt>
              <c:pt idx="10279">
                <c:v>85.666045958618597</c:v>
              </c:pt>
              <c:pt idx="10280">
                <c:v>85.674380042280291</c:v>
              </c:pt>
              <c:pt idx="10281">
                <c:v>85.682714125941999</c:v>
              </c:pt>
              <c:pt idx="10282">
                <c:v>85.691048209603693</c:v>
              </c:pt>
              <c:pt idx="10283">
                <c:v>85.699382293265401</c:v>
              </c:pt>
              <c:pt idx="10284">
                <c:v>85.707716376927095</c:v>
              </c:pt>
              <c:pt idx="10285">
                <c:v>85.716050460588804</c:v>
              </c:pt>
              <c:pt idx="10286">
                <c:v>85.724384544250512</c:v>
              </c:pt>
              <c:pt idx="10287">
                <c:v>85.732718627912192</c:v>
              </c:pt>
              <c:pt idx="10288">
                <c:v>85.7410527115739</c:v>
              </c:pt>
              <c:pt idx="10289">
                <c:v>85.749386795235594</c:v>
              </c:pt>
              <c:pt idx="10290">
                <c:v>85.757720878897302</c:v>
              </c:pt>
              <c:pt idx="10291">
                <c:v>85.766054962559011</c:v>
              </c:pt>
              <c:pt idx="10292">
                <c:v>85.774389046220705</c:v>
              </c:pt>
              <c:pt idx="10293">
                <c:v>85.782723129882413</c:v>
              </c:pt>
              <c:pt idx="10294">
                <c:v>85.791057213544093</c:v>
              </c:pt>
              <c:pt idx="10295">
                <c:v>85.799391297205801</c:v>
              </c:pt>
              <c:pt idx="10296">
                <c:v>85.807725380867495</c:v>
              </c:pt>
              <c:pt idx="10297">
                <c:v>85.816059464529204</c:v>
              </c:pt>
              <c:pt idx="10298">
                <c:v>85.824393548190912</c:v>
              </c:pt>
              <c:pt idx="10299">
                <c:v>85.832727631852606</c:v>
              </c:pt>
              <c:pt idx="10300">
                <c:v>85.841061715514314</c:v>
              </c:pt>
              <c:pt idx="10301">
                <c:v>85.849395799175994</c:v>
              </c:pt>
              <c:pt idx="10302">
                <c:v>85.857729882837702</c:v>
              </c:pt>
              <c:pt idx="10303">
                <c:v>85.866063966499411</c:v>
              </c:pt>
              <c:pt idx="10304">
                <c:v>85.874398050161105</c:v>
              </c:pt>
              <c:pt idx="10305">
                <c:v>85.882732133822813</c:v>
              </c:pt>
              <c:pt idx="10306">
                <c:v>85.891066217484507</c:v>
              </c:pt>
              <c:pt idx="10307">
                <c:v>85.899400301146215</c:v>
              </c:pt>
              <c:pt idx="10308">
                <c:v>85.90773438480791</c:v>
              </c:pt>
              <c:pt idx="10309">
                <c:v>85.916068468469604</c:v>
              </c:pt>
              <c:pt idx="10310">
                <c:v>85.924402552131312</c:v>
              </c:pt>
              <c:pt idx="10311">
                <c:v>85.932736635793006</c:v>
              </c:pt>
              <c:pt idx="10312">
                <c:v>85.941070719454714</c:v>
              </c:pt>
              <c:pt idx="10313">
                <c:v>85.949404803116423</c:v>
              </c:pt>
              <c:pt idx="10314">
                <c:v>85.957738886778117</c:v>
              </c:pt>
              <c:pt idx="10315">
                <c:v>85.966072970439811</c:v>
              </c:pt>
              <c:pt idx="10316">
                <c:v>85.974407054101505</c:v>
              </c:pt>
              <c:pt idx="10317">
                <c:v>85.982741137763213</c:v>
              </c:pt>
              <c:pt idx="10318">
                <c:v>85.991075221424907</c:v>
              </c:pt>
              <c:pt idx="10319">
                <c:v>85.999409305086616</c:v>
              </c:pt>
              <c:pt idx="10320">
                <c:v>86.007743388748324</c:v>
              </c:pt>
              <c:pt idx="10321">
                <c:v>86.016077472410018</c:v>
              </c:pt>
              <c:pt idx="10322">
                <c:v>86.024411556071712</c:v>
              </c:pt>
              <c:pt idx="10323">
                <c:v>86.032745639733406</c:v>
              </c:pt>
              <c:pt idx="10324">
                <c:v>86.041079723395114</c:v>
              </c:pt>
              <c:pt idx="10325">
                <c:v>86.049413807056823</c:v>
              </c:pt>
              <c:pt idx="10326">
                <c:v>86.057747890718517</c:v>
              </c:pt>
              <c:pt idx="10327">
                <c:v>86.066081974380225</c:v>
              </c:pt>
              <c:pt idx="10328">
                <c:v>86.074416058041919</c:v>
              </c:pt>
              <c:pt idx="10329">
                <c:v>86.082750141703613</c:v>
              </c:pt>
              <c:pt idx="10330">
                <c:v>86.091084225365321</c:v>
              </c:pt>
              <c:pt idx="10331">
                <c:v>86.099418309027016</c:v>
              </c:pt>
              <c:pt idx="10332">
                <c:v>86.107752392688724</c:v>
              </c:pt>
              <c:pt idx="10333">
                <c:v>86.116086476350418</c:v>
              </c:pt>
              <c:pt idx="10334">
                <c:v>86.124420560012126</c:v>
              </c:pt>
              <c:pt idx="10335">
                <c:v>86.132754643673834</c:v>
              </c:pt>
              <c:pt idx="10336">
                <c:v>86.141088727335514</c:v>
              </c:pt>
              <c:pt idx="10337">
                <c:v>86.149422810997223</c:v>
              </c:pt>
              <c:pt idx="10338">
                <c:v>86.157756894658917</c:v>
              </c:pt>
              <c:pt idx="10339">
                <c:v>86.166090978320625</c:v>
              </c:pt>
              <c:pt idx="10340">
                <c:v>86.174425061982319</c:v>
              </c:pt>
              <c:pt idx="10341">
                <c:v>86.182759145644027</c:v>
              </c:pt>
              <c:pt idx="10342">
                <c:v>86.191093229305736</c:v>
              </c:pt>
              <c:pt idx="10343">
                <c:v>86.199427312967416</c:v>
              </c:pt>
              <c:pt idx="10344">
                <c:v>86.207761396629124</c:v>
              </c:pt>
              <c:pt idx="10345">
                <c:v>86.216095480290818</c:v>
              </c:pt>
              <c:pt idx="10346">
                <c:v>86.224429563952526</c:v>
              </c:pt>
              <c:pt idx="10347">
                <c:v>86.232763647614235</c:v>
              </c:pt>
              <c:pt idx="10348">
                <c:v>86.241097731275929</c:v>
              </c:pt>
              <c:pt idx="10349">
                <c:v>86.249431814937637</c:v>
              </c:pt>
              <c:pt idx="10350">
                <c:v>86.257765898599317</c:v>
              </c:pt>
              <c:pt idx="10351">
                <c:v>86.266099982261025</c:v>
              </c:pt>
              <c:pt idx="10352">
                <c:v>86.274434065922733</c:v>
              </c:pt>
              <c:pt idx="10353">
                <c:v>86.282768149584427</c:v>
              </c:pt>
              <c:pt idx="10354">
                <c:v>86.291102233246136</c:v>
              </c:pt>
              <c:pt idx="10355">
                <c:v>86.29943631690783</c:v>
              </c:pt>
              <c:pt idx="10356">
                <c:v>86.307770400569524</c:v>
              </c:pt>
              <c:pt idx="10357">
                <c:v>86.316104484231218</c:v>
              </c:pt>
              <c:pt idx="10358">
                <c:v>86.324438567892926</c:v>
              </c:pt>
              <c:pt idx="10359">
                <c:v>86.332772651554635</c:v>
              </c:pt>
              <c:pt idx="10360">
                <c:v>86.341106735216329</c:v>
              </c:pt>
              <c:pt idx="10361">
                <c:v>86.349440818878037</c:v>
              </c:pt>
              <c:pt idx="10362">
                <c:v>86.357774902539731</c:v>
              </c:pt>
              <c:pt idx="10363">
                <c:v>86.366108986201425</c:v>
              </c:pt>
              <c:pt idx="10364">
                <c:v>86.374443069863133</c:v>
              </c:pt>
              <c:pt idx="10365">
                <c:v>86.382777153524827</c:v>
              </c:pt>
              <c:pt idx="10366">
                <c:v>86.391111237186536</c:v>
              </c:pt>
              <c:pt idx="10367">
                <c:v>86.39944532084823</c:v>
              </c:pt>
              <c:pt idx="10368">
                <c:v>86.407779404509938</c:v>
              </c:pt>
              <c:pt idx="10369">
                <c:v>86.416113488171646</c:v>
              </c:pt>
              <c:pt idx="10370">
                <c:v>86.424447571833326</c:v>
              </c:pt>
              <c:pt idx="10371">
                <c:v>86.432781655495035</c:v>
              </c:pt>
              <c:pt idx="10372">
                <c:v>86.441115739156729</c:v>
              </c:pt>
              <c:pt idx="10373">
                <c:v>86.449449822818437</c:v>
              </c:pt>
              <c:pt idx="10374">
                <c:v>86.457783906480145</c:v>
              </c:pt>
              <c:pt idx="10375">
                <c:v>86.466117990141839</c:v>
              </c:pt>
              <c:pt idx="10376">
                <c:v>86.474452073803548</c:v>
              </c:pt>
              <c:pt idx="10377">
                <c:v>86.482786157465227</c:v>
              </c:pt>
              <c:pt idx="10378">
                <c:v>86.491120241126936</c:v>
              </c:pt>
              <c:pt idx="10379">
                <c:v>86.49945432478863</c:v>
              </c:pt>
              <c:pt idx="10380">
                <c:v>86.507788408450338</c:v>
              </c:pt>
              <c:pt idx="10381">
                <c:v>86.516122492112046</c:v>
              </c:pt>
              <c:pt idx="10382">
                <c:v>86.52445657577374</c:v>
              </c:pt>
              <c:pt idx="10383">
                <c:v>86.532790659435449</c:v>
              </c:pt>
              <c:pt idx="10384">
                <c:v>86.541124743097129</c:v>
              </c:pt>
              <c:pt idx="10385">
                <c:v>86.549458826758837</c:v>
              </c:pt>
              <c:pt idx="10386">
                <c:v>86.557792910420545</c:v>
              </c:pt>
              <c:pt idx="10387">
                <c:v>86.566126994082239</c:v>
              </c:pt>
              <c:pt idx="10388">
                <c:v>86.574461077743948</c:v>
              </c:pt>
              <c:pt idx="10389">
                <c:v>86.582795161405642</c:v>
              </c:pt>
              <c:pt idx="10390">
                <c:v>86.59112924506735</c:v>
              </c:pt>
              <c:pt idx="10391">
                <c:v>86.599463328729044</c:v>
              </c:pt>
              <c:pt idx="10392">
                <c:v>86.607797412390738</c:v>
              </c:pt>
              <c:pt idx="10393">
                <c:v>86.616131496052446</c:v>
              </c:pt>
              <c:pt idx="10394">
                <c:v>86.624465579714141</c:v>
              </c:pt>
              <c:pt idx="10395">
                <c:v>86.632799663375849</c:v>
              </c:pt>
              <c:pt idx="10396">
                <c:v>86.641133747037557</c:v>
              </c:pt>
              <c:pt idx="10397">
                <c:v>86.649467830699251</c:v>
              </c:pt>
              <c:pt idx="10398">
                <c:v>86.657801914360945</c:v>
              </c:pt>
              <c:pt idx="10399">
                <c:v>86.666135998022639</c:v>
              </c:pt>
              <c:pt idx="10400">
                <c:v>86.674470081684348</c:v>
              </c:pt>
              <c:pt idx="10401">
                <c:v>86.682804165346042</c:v>
              </c:pt>
              <c:pt idx="10402">
                <c:v>86.69113824900775</c:v>
              </c:pt>
              <c:pt idx="10403">
                <c:v>86.699472332669458</c:v>
              </c:pt>
              <c:pt idx="10404">
                <c:v>86.707806416331152</c:v>
              </c:pt>
              <c:pt idx="10405">
                <c:v>86.716140499992846</c:v>
              </c:pt>
              <c:pt idx="10406">
                <c:v>86.724474583654541</c:v>
              </c:pt>
              <c:pt idx="10407">
                <c:v>86.732808667316249</c:v>
              </c:pt>
              <c:pt idx="10408">
                <c:v>86.741142750977957</c:v>
              </c:pt>
              <c:pt idx="10409">
                <c:v>86.749476834639651</c:v>
              </c:pt>
              <c:pt idx="10410">
                <c:v>86.757810918301359</c:v>
              </c:pt>
              <c:pt idx="10411">
                <c:v>86.766145001963054</c:v>
              </c:pt>
              <c:pt idx="10412">
                <c:v>86.774479085624748</c:v>
              </c:pt>
              <c:pt idx="10413">
                <c:v>86.782813169286456</c:v>
              </c:pt>
              <c:pt idx="10414">
                <c:v>86.79114725294815</c:v>
              </c:pt>
              <c:pt idx="10415">
                <c:v>86.799481336609858</c:v>
              </c:pt>
              <c:pt idx="10416">
                <c:v>86.807815420271552</c:v>
              </c:pt>
              <c:pt idx="10417">
                <c:v>86.816149503933261</c:v>
              </c:pt>
              <c:pt idx="10418">
                <c:v>86.824483587594969</c:v>
              </c:pt>
              <c:pt idx="10419">
                <c:v>86.832817671256649</c:v>
              </c:pt>
              <c:pt idx="10420">
                <c:v>86.841151754918357</c:v>
              </c:pt>
              <c:pt idx="10421">
                <c:v>86.849485838580051</c:v>
              </c:pt>
              <c:pt idx="10422">
                <c:v>86.85781992224176</c:v>
              </c:pt>
              <c:pt idx="10423">
                <c:v>86.866154005903454</c:v>
              </c:pt>
              <c:pt idx="10424">
                <c:v>86.874488089565162</c:v>
              </c:pt>
              <c:pt idx="10425">
                <c:v>86.88282217322687</c:v>
              </c:pt>
              <c:pt idx="10426">
                <c:v>86.89115625688855</c:v>
              </c:pt>
              <c:pt idx="10427">
                <c:v>86.899490340550258</c:v>
              </c:pt>
              <c:pt idx="10428">
                <c:v>86.907824424211952</c:v>
              </c:pt>
              <c:pt idx="10429">
                <c:v>86.916158507873661</c:v>
              </c:pt>
              <c:pt idx="10430">
                <c:v>86.924492591535369</c:v>
              </c:pt>
              <c:pt idx="10431">
                <c:v>86.932826675197063</c:v>
              </c:pt>
              <c:pt idx="10432">
                <c:v>86.941160758858771</c:v>
              </c:pt>
              <c:pt idx="10433">
                <c:v>86.949494842520451</c:v>
              </c:pt>
              <c:pt idx="10434">
                <c:v>86.95782892618216</c:v>
              </c:pt>
              <c:pt idx="10435">
                <c:v>86.966163009843868</c:v>
              </c:pt>
              <c:pt idx="10436">
                <c:v>86.974497093505562</c:v>
              </c:pt>
              <c:pt idx="10437">
                <c:v>86.98283117716727</c:v>
              </c:pt>
              <c:pt idx="10438">
                <c:v>86.991165260828964</c:v>
              </c:pt>
              <c:pt idx="10439">
                <c:v>86.999499344490673</c:v>
              </c:pt>
              <c:pt idx="10440">
                <c:v>87.007833428152352</c:v>
              </c:pt>
              <c:pt idx="10441">
                <c:v>87.016167511814061</c:v>
              </c:pt>
              <c:pt idx="10442">
                <c:v>87.024501595475769</c:v>
              </c:pt>
              <c:pt idx="10443">
                <c:v>87.032835679137463</c:v>
              </c:pt>
              <c:pt idx="10444">
                <c:v>87.041169762799171</c:v>
              </c:pt>
              <c:pt idx="10445">
                <c:v>87.049503846460865</c:v>
              </c:pt>
              <c:pt idx="10446">
                <c:v>87.057837930122574</c:v>
              </c:pt>
              <c:pt idx="10447">
                <c:v>87.066172013784268</c:v>
              </c:pt>
              <c:pt idx="10448">
                <c:v>87.074506097445962</c:v>
              </c:pt>
              <c:pt idx="10449">
                <c:v>87.08284018110767</c:v>
              </c:pt>
              <c:pt idx="10450">
                <c:v>87.091174264769364</c:v>
              </c:pt>
              <c:pt idx="10451">
                <c:v>87.099508348431073</c:v>
              </c:pt>
              <c:pt idx="10452">
                <c:v>87.107842432092781</c:v>
              </c:pt>
              <c:pt idx="10453">
                <c:v>87.116176515754461</c:v>
              </c:pt>
              <c:pt idx="10454">
                <c:v>87.124510599416169</c:v>
              </c:pt>
              <c:pt idx="10455">
                <c:v>87.132844683077863</c:v>
              </c:pt>
              <c:pt idx="10456">
                <c:v>87.141178766739571</c:v>
              </c:pt>
              <c:pt idx="10457">
                <c:v>87.14951285040128</c:v>
              </c:pt>
              <c:pt idx="10458">
                <c:v>87.157846934062974</c:v>
              </c:pt>
              <c:pt idx="10459">
                <c:v>87.166181017724682</c:v>
              </c:pt>
              <c:pt idx="10460">
                <c:v>87.174515101386362</c:v>
              </c:pt>
              <c:pt idx="10461">
                <c:v>87.18284918504807</c:v>
              </c:pt>
              <c:pt idx="10462">
                <c:v>87.191183268709764</c:v>
              </c:pt>
              <c:pt idx="10463">
                <c:v>87.199517352371473</c:v>
              </c:pt>
              <c:pt idx="10464">
                <c:v>87.207851436033181</c:v>
              </c:pt>
              <c:pt idx="10465">
                <c:v>87.216185519694875</c:v>
              </c:pt>
              <c:pt idx="10466">
                <c:v>87.224519603356583</c:v>
              </c:pt>
              <c:pt idx="10467">
                <c:v>87.232853687018263</c:v>
              </c:pt>
              <c:pt idx="10468">
                <c:v>87.241187770679971</c:v>
              </c:pt>
              <c:pt idx="10469">
                <c:v>87.24952185434168</c:v>
              </c:pt>
              <c:pt idx="10470">
                <c:v>87.257855938003374</c:v>
              </c:pt>
              <c:pt idx="10471">
                <c:v>87.266190021665082</c:v>
              </c:pt>
              <c:pt idx="10472">
                <c:v>87.274524105326776</c:v>
              </c:pt>
              <c:pt idx="10473">
                <c:v>87.282858188988484</c:v>
              </c:pt>
              <c:pt idx="10474">
                <c:v>87.291192272650179</c:v>
              </c:pt>
              <c:pt idx="10475">
                <c:v>87.299526356311873</c:v>
              </c:pt>
              <c:pt idx="10476">
                <c:v>87.307860439973581</c:v>
              </c:pt>
              <c:pt idx="10477">
                <c:v>87.316194523635275</c:v>
              </c:pt>
              <c:pt idx="10478">
                <c:v>87.324528607296983</c:v>
              </c:pt>
              <c:pt idx="10479">
                <c:v>87.332862690958692</c:v>
              </c:pt>
              <c:pt idx="10480">
                <c:v>87.341196774620386</c:v>
              </c:pt>
              <c:pt idx="10481">
                <c:v>87.34953085828208</c:v>
              </c:pt>
              <c:pt idx="10482">
                <c:v>87.357864941943774</c:v>
              </c:pt>
              <c:pt idx="10483">
                <c:v>87.366199025605482</c:v>
              </c:pt>
              <c:pt idx="10484">
                <c:v>87.374533109267176</c:v>
              </c:pt>
              <c:pt idx="10485">
                <c:v>87.382867192928884</c:v>
              </c:pt>
              <c:pt idx="10486">
                <c:v>87.391201276590593</c:v>
              </c:pt>
              <c:pt idx="10487">
                <c:v>87.399535360252287</c:v>
              </c:pt>
              <c:pt idx="10488">
                <c:v>87.407869443913981</c:v>
              </c:pt>
              <c:pt idx="10489">
                <c:v>87.416203527575675</c:v>
              </c:pt>
              <c:pt idx="10490">
                <c:v>87.424537611237383</c:v>
              </c:pt>
              <c:pt idx="10491">
                <c:v>87.432871694899092</c:v>
              </c:pt>
              <c:pt idx="10492">
                <c:v>87.441205778560786</c:v>
              </c:pt>
              <c:pt idx="10493">
                <c:v>87.449539862222494</c:v>
              </c:pt>
              <c:pt idx="10494">
                <c:v>87.457873945884188</c:v>
              </c:pt>
              <c:pt idx="10495">
                <c:v>87.466208029545882</c:v>
              </c:pt>
              <c:pt idx="10496">
                <c:v>87.47454211320759</c:v>
              </c:pt>
              <c:pt idx="10497">
                <c:v>87.482876196869285</c:v>
              </c:pt>
              <c:pt idx="10498">
                <c:v>87.491210280530993</c:v>
              </c:pt>
              <c:pt idx="10499">
                <c:v>87.499544364192687</c:v>
              </c:pt>
              <c:pt idx="10500">
                <c:v>87.507878447854395</c:v>
              </c:pt>
              <c:pt idx="10501">
                <c:v>87.516212531516103</c:v>
              </c:pt>
              <c:pt idx="10502">
                <c:v>87.524546615177783</c:v>
              </c:pt>
              <c:pt idx="10503">
                <c:v>87.532880698839492</c:v>
              </c:pt>
              <c:pt idx="10504">
                <c:v>87.541214782501186</c:v>
              </c:pt>
              <c:pt idx="10505">
                <c:v>87.549548866162894</c:v>
              </c:pt>
              <c:pt idx="10506">
                <c:v>87.557882949824588</c:v>
              </c:pt>
              <c:pt idx="10507">
                <c:v>87.566217033486296</c:v>
              </c:pt>
              <c:pt idx="10508">
                <c:v>87.574551117148005</c:v>
              </c:pt>
              <c:pt idx="10509">
                <c:v>87.582885200809685</c:v>
              </c:pt>
              <c:pt idx="10510">
                <c:v>87.591219284471393</c:v>
              </c:pt>
              <c:pt idx="10511">
                <c:v>87.599553368133087</c:v>
              </c:pt>
              <c:pt idx="10512">
                <c:v>87.607887451794795</c:v>
              </c:pt>
              <c:pt idx="10513">
                <c:v>87.616221535456503</c:v>
              </c:pt>
              <c:pt idx="10514">
                <c:v>87.624555619118198</c:v>
              </c:pt>
              <c:pt idx="10515">
                <c:v>87.632889702779906</c:v>
              </c:pt>
              <c:pt idx="10516">
                <c:v>87.641223786441586</c:v>
              </c:pt>
              <c:pt idx="10517">
                <c:v>87.649557870103294</c:v>
              </c:pt>
              <c:pt idx="10518">
                <c:v>87.657891953765002</c:v>
              </c:pt>
              <c:pt idx="10519">
                <c:v>87.666226037426696</c:v>
              </c:pt>
              <c:pt idx="10520">
                <c:v>87.674560121088405</c:v>
              </c:pt>
              <c:pt idx="10521">
                <c:v>87.682894204750099</c:v>
              </c:pt>
              <c:pt idx="10522">
                <c:v>87.691228288411807</c:v>
              </c:pt>
              <c:pt idx="10523">
                <c:v>87.699562372073487</c:v>
              </c:pt>
              <c:pt idx="10524">
                <c:v>87.707896455735195</c:v>
              </c:pt>
              <c:pt idx="10525">
                <c:v>87.716230539396904</c:v>
              </c:pt>
              <c:pt idx="10526">
                <c:v>87.724564623058598</c:v>
              </c:pt>
              <c:pt idx="10527">
                <c:v>87.732898706720306</c:v>
              </c:pt>
              <c:pt idx="10528">
                <c:v>87.741232790382</c:v>
              </c:pt>
              <c:pt idx="10529">
                <c:v>87.749566874043708</c:v>
              </c:pt>
              <c:pt idx="10530">
                <c:v>87.757900957705402</c:v>
              </c:pt>
              <c:pt idx="10531">
                <c:v>87.766235041367096</c:v>
              </c:pt>
              <c:pt idx="10532">
                <c:v>87.774569125028805</c:v>
              </c:pt>
              <c:pt idx="10533">
                <c:v>87.782903208690499</c:v>
              </c:pt>
              <c:pt idx="10534">
                <c:v>87.791237292352207</c:v>
              </c:pt>
              <c:pt idx="10535">
                <c:v>87.799571376013915</c:v>
              </c:pt>
              <c:pt idx="10536">
                <c:v>87.807905459675609</c:v>
              </c:pt>
              <c:pt idx="10537">
                <c:v>87.816239543337304</c:v>
              </c:pt>
              <c:pt idx="10538">
                <c:v>87.824573626998998</c:v>
              </c:pt>
              <c:pt idx="10539">
                <c:v>87.832907710660706</c:v>
              </c:pt>
              <c:pt idx="10540">
                <c:v>87.841241794322414</c:v>
              </c:pt>
              <c:pt idx="10541">
                <c:v>87.849575877984108</c:v>
              </c:pt>
              <c:pt idx="10542">
                <c:v>87.857909961645817</c:v>
              </c:pt>
              <c:pt idx="10543">
                <c:v>87.866244045307496</c:v>
              </c:pt>
              <c:pt idx="10544">
                <c:v>87.874578128969205</c:v>
              </c:pt>
              <c:pt idx="10545">
                <c:v>87.882912212630899</c:v>
              </c:pt>
              <c:pt idx="10546">
                <c:v>87.891246296292607</c:v>
              </c:pt>
              <c:pt idx="10547">
                <c:v>87.899580379954315</c:v>
              </c:pt>
              <c:pt idx="10548">
                <c:v>87.907914463616009</c:v>
              </c:pt>
              <c:pt idx="10549">
                <c:v>87.916248547277718</c:v>
              </c:pt>
              <c:pt idx="10550">
                <c:v>87.924582630939398</c:v>
              </c:pt>
              <c:pt idx="10551">
                <c:v>87.932916714601106</c:v>
              </c:pt>
              <c:pt idx="10552">
                <c:v>87.941250798262814</c:v>
              </c:pt>
              <c:pt idx="10553">
                <c:v>87.949584881924508</c:v>
              </c:pt>
              <c:pt idx="10554">
                <c:v>87.957918965586217</c:v>
              </c:pt>
              <c:pt idx="10555">
                <c:v>87.966253049247911</c:v>
              </c:pt>
              <c:pt idx="10556">
                <c:v>87.974587132909619</c:v>
              </c:pt>
              <c:pt idx="10557">
                <c:v>87.982921216571313</c:v>
              </c:pt>
              <c:pt idx="10558">
                <c:v>87.991255300233007</c:v>
              </c:pt>
              <c:pt idx="10559">
                <c:v>87.999589383894715</c:v>
              </c:pt>
              <c:pt idx="10560">
                <c:v>88.007923467556409</c:v>
              </c:pt>
              <c:pt idx="10561">
                <c:v>88.016257551218118</c:v>
              </c:pt>
              <c:pt idx="10562">
                <c:v>88.024591634879826</c:v>
              </c:pt>
              <c:pt idx="10563">
                <c:v>88.03292571854152</c:v>
              </c:pt>
              <c:pt idx="10564">
                <c:v>88.041259802203214</c:v>
              </c:pt>
              <c:pt idx="10565">
                <c:v>88.049593885864908</c:v>
              </c:pt>
              <c:pt idx="10566">
                <c:v>88.057927969526617</c:v>
              </c:pt>
              <c:pt idx="10567">
                <c:v>88.066262053188311</c:v>
              </c:pt>
              <c:pt idx="10568">
                <c:v>88.074596136850019</c:v>
              </c:pt>
              <c:pt idx="10569">
                <c:v>88.082930220511727</c:v>
              </c:pt>
              <c:pt idx="10570">
                <c:v>88.091264304173421</c:v>
              </c:pt>
              <c:pt idx="10571">
                <c:v>88.099598387835115</c:v>
              </c:pt>
              <c:pt idx="10572">
                <c:v>88.10793247149681</c:v>
              </c:pt>
              <c:pt idx="10573">
                <c:v>88.116266555158518</c:v>
              </c:pt>
              <c:pt idx="10574">
                <c:v>88.124600638820226</c:v>
              </c:pt>
              <c:pt idx="10575">
                <c:v>88.13293472248192</c:v>
              </c:pt>
              <c:pt idx="10576">
                <c:v>88.141268806143628</c:v>
              </c:pt>
              <c:pt idx="10577">
                <c:v>88.149602889805323</c:v>
              </c:pt>
              <c:pt idx="10578">
                <c:v>88.157936973467017</c:v>
              </c:pt>
              <c:pt idx="10579">
                <c:v>88.166271057128725</c:v>
              </c:pt>
              <c:pt idx="10580">
                <c:v>88.174605140790419</c:v>
              </c:pt>
              <c:pt idx="10581">
                <c:v>88.182939224452127</c:v>
              </c:pt>
              <c:pt idx="10582">
                <c:v>88.191273308113821</c:v>
              </c:pt>
              <c:pt idx="10583">
                <c:v>88.19960739177553</c:v>
              </c:pt>
              <c:pt idx="10584">
                <c:v>88.207941475437238</c:v>
              </c:pt>
              <c:pt idx="10585">
                <c:v>88.216275559098918</c:v>
              </c:pt>
              <c:pt idx="10586">
                <c:v>88.224609642760626</c:v>
              </c:pt>
              <c:pt idx="10587">
                <c:v>88.23294372642232</c:v>
              </c:pt>
              <c:pt idx="10588">
                <c:v>88.241277810084028</c:v>
              </c:pt>
              <c:pt idx="10589">
                <c:v>88.249611893745723</c:v>
              </c:pt>
              <c:pt idx="10590">
                <c:v>88.257945977407431</c:v>
              </c:pt>
              <c:pt idx="10591">
                <c:v>88.266280061069139</c:v>
              </c:pt>
              <c:pt idx="10592">
                <c:v>88.274614144730819</c:v>
              </c:pt>
              <c:pt idx="10593">
                <c:v>88.282948228392527</c:v>
              </c:pt>
              <c:pt idx="10594">
                <c:v>88.291282312054221</c:v>
              </c:pt>
              <c:pt idx="10595">
                <c:v>88.29961639571593</c:v>
              </c:pt>
              <c:pt idx="10596">
                <c:v>88.307950479377638</c:v>
              </c:pt>
              <c:pt idx="10597">
                <c:v>88.316284563039332</c:v>
              </c:pt>
              <c:pt idx="10598">
                <c:v>88.32461864670104</c:v>
              </c:pt>
              <c:pt idx="10599">
                <c:v>88.33295273036272</c:v>
              </c:pt>
              <c:pt idx="10600">
                <c:v>88.341286814024429</c:v>
              </c:pt>
              <c:pt idx="10601">
                <c:v>88.349620897686137</c:v>
              </c:pt>
              <c:pt idx="10602">
                <c:v>88.357954981347831</c:v>
              </c:pt>
              <c:pt idx="10603">
                <c:v>88.366289065009539</c:v>
              </c:pt>
              <c:pt idx="10604">
                <c:v>88.374623148671233</c:v>
              </c:pt>
              <c:pt idx="10605">
                <c:v>88.382957232332942</c:v>
              </c:pt>
              <c:pt idx="10606">
                <c:v>88.391291315994621</c:v>
              </c:pt>
              <c:pt idx="10607">
                <c:v>88.39962539965633</c:v>
              </c:pt>
              <c:pt idx="10608">
                <c:v>88.407959483318038</c:v>
              </c:pt>
              <c:pt idx="10609">
                <c:v>88.416293566979732</c:v>
              </c:pt>
              <c:pt idx="10610">
                <c:v>88.42462765064144</c:v>
              </c:pt>
              <c:pt idx="10611">
                <c:v>88.432961734303134</c:v>
              </c:pt>
              <c:pt idx="10612">
                <c:v>88.441295817964843</c:v>
              </c:pt>
              <c:pt idx="10613">
                <c:v>88.449629901626537</c:v>
              </c:pt>
              <c:pt idx="10614">
                <c:v>88.457963985288231</c:v>
              </c:pt>
              <c:pt idx="10615">
                <c:v>88.466298068949939</c:v>
              </c:pt>
              <c:pt idx="10616">
                <c:v>88.474632152611633</c:v>
              </c:pt>
              <c:pt idx="10617">
                <c:v>88.482966236273342</c:v>
              </c:pt>
              <c:pt idx="10618">
                <c:v>88.49130031993505</c:v>
              </c:pt>
              <c:pt idx="10619">
                <c:v>88.499634403596744</c:v>
              </c:pt>
              <c:pt idx="10620">
                <c:v>88.507968487258438</c:v>
              </c:pt>
              <c:pt idx="10621">
                <c:v>88.516302570920132</c:v>
              </c:pt>
              <c:pt idx="10622">
                <c:v>88.52463665458184</c:v>
              </c:pt>
              <c:pt idx="10623">
                <c:v>88.532970738243549</c:v>
              </c:pt>
              <c:pt idx="10624">
                <c:v>88.541304821905243</c:v>
              </c:pt>
              <c:pt idx="10625">
                <c:v>88.549638905566951</c:v>
              </c:pt>
              <c:pt idx="10626">
                <c:v>88.557972989228645</c:v>
              </c:pt>
              <c:pt idx="10627">
                <c:v>88.566307072890339</c:v>
              </c:pt>
              <c:pt idx="10628">
                <c:v>88.574641156552033</c:v>
              </c:pt>
              <c:pt idx="10629">
                <c:v>88.582975240213742</c:v>
              </c:pt>
              <c:pt idx="10630">
                <c:v>88.59130932387545</c:v>
              </c:pt>
              <c:pt idx="10631">
                <c:v>88.599643407537144</c:v>
              </c:pt>
              <c:pt idx="10632">
                <c:v>88.607977491198852</c:v>
              </c:pt>
              <c:pt idx="10633">
                <c:v>88.616311574860532</c:v>
              </c:pt>
              <c:pt idx="10634">
                <c:v>88.62464565852224</c:v>
              </c:pt>
              <c:pt idx="10635">
                <c:v>88.632979742183949</c:v>
              </c:pt>
              <c:pt idx="10636">
                <c:v>88.641313825845643</c:v>
              </c:pt>
              <c:pt idx="10637">
                <c:v>88.649647909507351</c:v>
              </c:pt>
              <c:pt idx="10638">
                <c:v>88.657981993169045</c:v>
              </c:pt>
              <c:pt idx="10639">
                <c:v>88.666316076830753</c:v>
              </c:pt>
              <c:pt idx="10640">
                <c:v>88.674650160492448</c:v>
              </c:pt>
              <c:pt idx="10641">
                <c:v>88.682984244154142</c:v>
              </c:pt>
              <c:pt idx="10642">
                <c:v>88.69131832781585</c:v>
              </c:pt>
              <c:pt idx="10643">
                <c:v>88.699652411477544</c:v>
              </c:pt>
              <c:pt idx="10644">
                <c:v>88.707986495139252</c:v>
              </c:pt>
              <c:pt idx="10645">
                <c:v>88.716320578800961</c:v>
              </c:pt>
              <c:pt idx="10646">
                <c:v>88.724654662462655</c:v>
              </c:pt>
              <c:pt idx="10647">
                <c:v>88.732988746124349</c:v>
              </c:pt>
              <c:pt idx="10648">
                <c:v>88.741322829786043</c:v>
              </c:pt>
              <c:pt idx="10649">
                <c:v>88.749656913447751</c:v>
              </c:pt>
              <c:pt idx="10650">
                <c:v>88.757990997109445</c:v>
              </c:pt>
              <c:pt idx="10651">
                <c:v>88.766325080771153</c:v>
              </c:pt>
              <c:pt idx="10652">
                <c:v>88.774659164432862</c:v>
              </c:pt>
              <c:pt idx="10653">
                <c:v>88.782993248094556</c:v>
              </c:pt>
              <c:pt idx="10654">
                <c:v>88.79132733175625</c:v>
              </c:pt>
              <c:pt idx="10655">
                <c:v>88.799661415417944</c:v>
              </c:pt>
              <c:pt idx="10656">
                <c:v>88.807995499079652</c:v>
              </c:pt>
              <c:pt idx="10657">
                <c:v>88.816329582741361</c:v>
              </c:pt>
              <c:pt idx="10658">
                <c:v>88.824663666403055</c:v>
              </c:pt>
              <c:pt idx="10659">
                <c:v>88.832997750064763</c:v>
              </c:pt>
              <c:pt idx="10660">
                <c:v>88.841331833726457</c:v>
              </c:pt>
              <c:pt idx="10661">
                <c:v>88.849665917388151</c:v>
              </c:pt>
              <c:pt idx="10662">
                <c:v>88.858000001049859</c:v>
              </c:pt>
              <c:pt idx="10663">
                <c:v>88.866334084711553</c:v>
              </c:pt>
              <c:pt idx="10664">
                <c:v>88.874668168373262</c:v>
              </c:pt>
              <c:pt idx="10665">
                <c:v>88.883002252034956</c:v>
              </c:pt>
              <c:pt idx="10666">
                <c:v>88.891336335696664</c:v>
              </c:pt>
              <c:pt idx="10667">
                <c:v>88.899670419358372</c:v>
              </c:pt>
              <c:pt idx="10668">
                <c:v>88.908004503020052</c:v>
              </c:pt>
              <c:pt idx="10669">
                <c:v>88.916338586681761</c:v>
              </c:pt>
              <c:pt idx="10670">
                <c:v>88.924672670343455</c:v>
              </c:pt>
              <c:pt idx="10671">
                <c:v>88.933006754005163</c:v>
              </c:pt>
              <c:pt idx="10672">
                <c:v>88.941340837666857</c:v>
              </c:pt>
              <c:pt idx="10673">
                <c:v>88.949674921328565</c:v>
              </c:pt>
              <c:pt idx="10674">
                <c:v>88.958009004990274</c:v>
              </c:pt>
              <c:pt idx="10675">
                <c:v>88.966343088651954</c:v>
              </c:pt>
              <c:pt idx="10676">
                <c:v>88.974677172313662</c:v>
              </c:pt>
              <c:pt idx="10677">
                <c:v>88.983011255975356</c:v>
              </c:pt>
              <c:pt idx="10678">
                <c:v>88.991345339637064</c:v>
              </c:pt>
              <c:pt idx="10679">
                <c:v>88.999679423298772</c:v>
              </c:pt>
              <c:pt idx="10680">
                <c:v>89.008013506960467</c:v>
              </c:pt>
              <c:pt idx="10681">
                <c:v>89.016347590622175</c:v>
              </c:pt>
              <c:pt idx="10682">
                <c:v>89.024681674283855</c:v>
              </c:pt>
              <c:pt idx="10683">
                <c:v>89.033015757945563</c:v>
              </c:pt>
              <c:pt idx="10684">
                <c:v>89.041349841607271</c:v>
              </c:pt>
              <c:pt idx="10685">
                <c:v>89.049683925268965</c:v>
              </c:pt>
              <c:pt idx="10686">
                <c:v>89.058018008930674</c:v>
              </c:pt>
              <c:pt idx="10687">
                <c:v>89.066352092592368</c:v>
              </c:pt>
              <c:pt idx="10688">
                <c:v>89.074686176254076</c:v>
              </c:pt>
              <c:pt idx="10689">
                <c:v>89.083020259915756</c:v>
              </c:pt>
              <c:pt idx="10690">
                <c:v>89.091354343577464</c:v>
              </c:pt>
              <c:pt idx="10691">
                <c:v>89.099688427239172</c:v>
              </c:pt>
              <c:pt idx="10692">
                <c:v>89.108022510900867</c:v>
              </c:pt>
              <c:pt idx="10693">
                <c:v>89.116356594562575</c:v>
              </c:pt>
              <c:pt idx="10694">
                <c:v>89.124690678224269</c:v>
              </c:pt>
              <c:pt idx="10695">
                <c:v>89.133024761885977</c:v>
              </c:pt>
              <c:pt idx="10696">
                <c:v>89.141358845547671</c:v>
              </c:pt>
              <c:pt idx="10697">
                <c:v>89.149692929209365</c:v>
              </c:pt>
              <c:pt idx="10698">
                <c:v>89.158027012871074</c:v>
              </c:pt>
              <c:pt idx="10699">
                <c:v>89.166361096532768</c:v>
              </c:pt>
              <c:pt idx="10700">
                <c:v>89.174695180194476</c:v>
              </c:pt>
              <c:pt idx="10701">
                <c:v>89.183029263856184</c:v>
              </c:pt>
              <c:pt idx="10702">
                <c:v>89.191363347517878</c:v>
              </c:pt>
              <c:pt idx="10703">
                <c:v>89.199697431179573</c:v>
              </c:pt>
              <c:pt idx="10704">
                <c:v>89.208031514841267</c:v>
              </c:pt>
              <c:pt idx="10705">
                <c:v>89.216365598502975</c:v>
              </c:pt>
              <c:pt idx="10706">
                <c:v>89.224699682164683</c:v>
              </c:pt>
              <c:pt idx="10707">
                <c:v>89.233033765826377</c:v>
              </c:pt>
              <c:pt idx="10708">
                <c:v>89.241367849488086</c:v>
              </c:pt>
              <c:pt idx="10709">
                <c:v>89.24970193314978</c:v>
              </c:pt>
              <c:pt idx="10710">
                <c:v>89.258036016811474</c:v>
              </c:pt>
              <c:pt idx="10711">
                <c:v>89.266370100473168</c:v>
              </c:pt>
              <c:pt idx="10712">
                <c:v>89.274704184134876</c:v>
              </c:pt>
              <c:pt idx="10713">
                <c:v>89.283038267796584</c:v>
              </c:pt>
              <c:pt idx="10714">
                <c:v>89.291372351458278</c:v>
              </c:pt>
              <c:pt idx="10715">
                <c:v>89.299706435119987</c:v>
              </c:pt>
              <c:pt idx="10716">
                <c:v>89.308040518781681</c:v>
              </c:pt>
              <c:pt idx="10717">
                <c:v>89.316374602443375</c:v>
              </c:pt>
              <c:pt idx="10718">
                <c:v>89.324708686105083</c:v>
              </c:pt>
              <c:pt idx="10719">
                <c:v>89.333042769766777</c:v>
              </c:pt>
              <c:pt idx="10720">
                <c:v>89.341376853428486</c:v>
              </c:pt>
              <c:pt idx="10721">
                <c:v>89.34971093709018</c:v>
              </c:pt>
              <c:pt idx="10722">
                <c:v>89.358045020751888</c:v>
              </c:pt>
              <c:pt idx="10723">
                <c:v>89.366379104413596</c:v>
              </c:pt>
              <c:pt idx="10724">
                <c:v>89.374713188075276</c:v>
              </c:pt>
              <c:pt idx="10725">
                <c:v>89.383047271736984</c:v>
              </c:pt>
              <c:pt idx="10726">
                <c:v>89.391381355398678</c:v>
              </c:pt>
              <c:pt idx="10727">
                <c:v>89.399715439060387</c:v>
              </c:pt>
              <c:pt idx="10728">
                <c:v>89.408049522722095</c:v>
              </c:pt>
              <c:pt idx="10729">
                <c:v>89.416383606383789</c:v>
              </c:pt>
              <c:pt idx="10730">
                <c:v>89.424717690045483</c:v>
              </c:pt>
              <c:pt idx="10731">
                <c:v>89.433051773707177</c:v>
              </c:pt>
              <c:pt idx="10732">
                <c:v>89.441385857368886</c:v>
              </c:pt>
              <c:pt idx="10733">
                <c:v>89.44971994103058</c:v>
              </c:pt>
              <c:pt idx="10734">
                <c:v>89.458054024692288</c:v>
              </c:pt>
              <c:pt idx="10735">
                <c:v>89.466388108353996</c:v>
              </c:pt>
              <c:pt idx="10736">
                <c:v>89.47472219201569</c:v>
              </c:pt>
              <c:pt idx="10737">
                <c:v>89.483056275677384</c:v>
              </c:pt>
              <c:pt idx="10738">
                <c:v>89.491390359339078</c:v>
              </c:pt>
              <c:pt idx="10739">
                <c:v>89.499724443000787</c:v>
              </c:pt>
              <c:pt idx="10740">
                <c:v>89.508058526662495</c:v>
              </c:pt>
              <c:pt idx="10741">
                <c:v>89.516392610324189</c:v>
              </c:pt>
              <c:pt idx="10742">
                <c:v>89.524726693985897</c:v>
              </c:pt>
              <c:pt idx="10743">
                <c:v>89.533060777647592</c:v>
              </c:pt>
              <c:pt idx="10744">
                <c:v>89.541394861309286</c:v>
              </c:pt>
              <c:pt idx="10745">
                <c:v>89.549728944970994</c:v>
              </c:pt>
              <c:pt idx="10746">
                <c:v>89.558063028632688</c:v>
              </c:pt>
              <c:pt idx="10747">
                <c:v>89.566397112294396</c:v>
              </c:pt>
              <c:pt idx="10748">
                <c:v>89.57473119595609</c:v>
              </c:pt>
              <c:pt idx="10749">
                <c:v>89.583065279617799</c:v>
              </c:pt>
              <c:pt idx="10750">
                <c:v>89.591399363279507</c:v>
              </c:pt>
              <c:pt idx="10751">
                <c:v>89.599733446941187</c:v>
              </c:pt>
              <c:pt idx="10752">
                <c:v>89.608067530602895</c:v>
              </c:pt>
              <c:pt idx="10753">
                <c:v>89.616401614264589</c:v>
              </c:pt>
              <c:pt idx="10754">
                <c:v>89.624735697926297</c:v>
              </c:pt>
              <c:pt idx="10755">
                <c:v>89.633069781587992</c:v>
              </c:pt>
              <c:pt idx="10756">
                <c:v>89.6414038652497</c:v>
              </c:pt>
              <c:pt idx="10757">
                <c:v>89.649737948911408</c:v>
              </c:pt>
              <c:pt idx="10758">
                <c:v>89.658072032573088</c:v>
              </c:pt>
              <c:pt idx="10759">
                <c:v>89.666406116234796</c:v>
              </c:pt>
              <c:pt idx="10760">
                <c:v>89.67474019989649</c:v>
              </c:pt>
              <c:pt idx="10761">
                <c:v>89.683074283558199</c:v>
              </c:pt>
              <c:pt idx="10762">
                <c:v>89.691408367219907</c:v>
              </c:pt>
              <c:pt idx="10763">
                <c:v>89.699742450881601</c:v>
              </c:pt>
              <c:pt idx="10764">
                <c:v>89.708076534543309</c:v>
              </c:pt>
              <c:pt idx="10765">
                <c:v>89.716410618204989</c:v>
              </c:pt>
              <c:pt idx="10766">
                <c:v>89.724744701866697</c:v>
              </c:pt>
              <c:pt idx="10767">
                <c:v>89.733078785528406</c:v>
              </c:pt>
              <c:pt idx="10768">
                <c:v>89.7414128691901</c:v>
              </c:pt>
              <c:pt idx="10769">
                <c:v>89.749746952851808</c:v>
              </c:pt>
              <c:pt idx="10770">
                <c:v>89.758081036513502</c:v>
              </c:pt>
              <c:pt idx="10771">
                <c:v>89.766415120175211</c:v>
              </c:pt>
              <c:pt idx="10772">
                <c:v>89.77474920383689</c:v>
              </c:pt>
              <c:pt idx="10773">
                <c:v>89.783083287498599</c:v>
              </c:pt>
              <c:pt idx="10774">
                <c:v>89.791417371160307</c:v>
              </c:pt>
              <c:pt idx="10775">
                <c:v>89.799751454822001</c:v>
              </c:pt>
              <c:pt idx="10776">
                <c:v>89.808085538483709</c:v>
              </c:pt>
              <c:pt idx="10777">
                <c:v>89.816419622145403</c:v>
              </c:pt>
              <c:pt idx="10778">
                <c:v>89.824753705807112</c:v>
              </c:pt>
              <c:pt idx="10779">
                <c:v>89.833087789468806</c:v>
              </c:pt>
              <c:pt idx="10780">
                <c:v>89.8414218731305</c:v>
              </c:pt>
              <c:pt idx="10781">
                <c:v>89.849755956792208</c:v>
              </c:pt>
              <c:pt idx="10782">
                <c:v>89.858090040453902</c:v>
              </c:pt>
              <c:pt idx="10783">
                <c:v>89.866424124115611</c:v>
              </c:pt>
              <c:pt idx="10784">
                <c:v>89.874758207777319</c:v>
              </c:pt>
              <c:pt idx="10785">
                <c:v>89.883092291439013</c:v>
              </c:pt>
              <c:pt idx="10786">
                <c:v>89.891426375100707</c:v>
              </c:pt>
              <c:pt idx="10787">
                <c:v>89.899760458762401</c:v>
              </c:pt>
              <c:pt idx="10788">
                <c:v>89.908094542424109</c:v>
              </c:pt>
              <c:pt idx="10789">
                <c:v>89.916428626085818</c:v>
              </c:pt>
              <c:pt idx="10790">
                <c:v>89.924762709747512</c:v>
              </c:pt>
              <c:pt idx="10791">
                <c:v>89.93309679340922</c:v>
              </c:pt>
              <c:pt idx="10792">
                <c:v>89.941430877070914</c:v>
              </c:pt>
              <c:pt idx="10793">
                <c:v>89.949764960732608</c:v>
              </c:pt>
              <c:pt idx="10794">
                <c:v>89.958099044394302</c:v>
              </c:pt>
              <c:pt idx="10795">
                <c:v>89.966433128056011</c:v>
              </c:pt>
              <c:pt idx="10796">
                <c:v>89.974767211717719</c:v>
              </c:pt>
              <c:pt idx="10797">
                <c:v>89.983101295379413</c:v>
              </c:pt>
              <c:pt idx="10798">
                <c:v>89.991435379041121</c:v>
              </c:pt>
              <c:pt idx="10799">
                <c:v>89.999769462702815</c:v>
              </c:pt>
              <c:pt idx="10800">
                <c:v>90.008103546364509</c:v>
              </c:pt>
              <c:pt idx="10801">
                <c:v>90.016437630026218</c:v>
              </c:pt>
              <c:pt idx="10802">
                <c:v>90.024771713687912</c:v>
              </c:pt>
              <c:pt idx="10803">
                <c:v>90.03310579734962</c:v>
              </c:pt>
              <c:pt idx="10804">
                <c:v>90.041439881011314</c:v>
              </c:pt>
              <c:pt idx="10805">
                <c:v>90.049773964673022</c:v>
              </c:pt>
              <c:pt idx="10806">
                <c:v>90.058108048334731</c:v>
              </c:pt>
              <c:pt idx="10807">
                <c:v>90.066442131996411</c:v>
              </c:pt>
              <c:pt idx="10808">
                <c:v>90.074776215658119</c:v>
              </c:pt>
              <c:pt idx="10809">
                <c:v>90.083110299319813</c:v>
              </c:pt>
              <c:pt idx="10810">
                <c:v>90.091444382981521</c:v>
              </c:pt>
              <c:pt idx="10811">
                <c:v>90.09977846664323</c:v>
              </c:pt>
              <c:pt idx="10812">
                <c:v>90.108112550304924</c:v>
              </c:pt>
              <c:pt idx="10813">
                <c:v>90.116446633966632</c:v>
              </c:pt>
              <c:pt idx="10814">
                <c:v>90.124780717628312</c:v>
              </c:pt>
              <c:pt idx="10815">
                <c:v>90.13311480129002</c:v>
              </c:pt>
              <c:pt idx="10816">
                <c:v>90.141448884951714</c:v>
              </c:pt>
              <c:pt idx="10817">
                <c:v>90.149782968613422</c:v>
              </c:pt>
              <c:pt idx="10818">
                <c:v>90.158117052275131</c:v>
              </c:pt>
              <c:pt idx="10819">
                <c:v>90.166451135936825</c:v>
              </c:pt>
              <c:pt idx="10820">
                <c:v>90.174785219598519</c:v>
              </c:pt>
              <c:pt idx="10821">
                <c:v>90.183119303260213</c:v>
              </c:pt>
              <c:pt idx="10822">
                <c:v>90.191453386921921</c:v>
              </c:pt>
              <c:pt idx="10823">
                <c:v>90.19978747058363</c:v>
              </c:pt>
              <c:pt idx="10824">
                <c:v>90.208121554245324</c:v>
              </c:pt>
              <c:pt idx="10825">
                <c:v>90.216455637907032</c:v>
              </c:pt>
              <c:pt idx="10826">
                <c:v>90.224789721568726</c:v>
              </c:pt>
              <c:pt idx="10827">
                <c:v>90.23312380523042</c:v>
              </c:pt>
              <c:pt idx="10828">
                <c:v>90.241457888892128</c:v>
              </c:pt>
              <c:pt idx="10829">
                <c:v>90.249791972553822</c:v>
              </c:pt>
              <c:pt idx="10830">
                <c:v>90.258126056215531</c:v>
              </c:pt>
              <c:pt idx="10831">
                <c:v>90.266460139877225</c:v>
              </c:pt>
              <c:pt idx="10832">
                <c:v>90.274794223538933</c:v>
              </c:pt>
              <c:pt idx="10833">
                <c:v>90.283128307200641</c:v>
              </c:pt>
              <c:pt idx="10834">
                <c:v>90.291462390862321</c:v>
              </c:pt>
              <c:pt idx="10835">
                <c:v>90.29979647452403</c:v>
              </c:pt>
              <c:pt idx="10836">
                <c:v>90.308130558185724</c:v>
              </c:pt>
              <c:pt idx="10837">
                <c:v>90.316464641847432</c:v>
              </c:pt>
              <c:pt idx="10838">
                <c:v>90.324798725509126</c:v>
              </c:pt>
              <c:pt idx="10839">
                <c:v>90.333132809170834</c:v>
              </c:pt>
              <c:pt idx="10840">
                <c:v>90.341466892832543</c:v>
              </c:pt>
              <c:pt idx="10841">
                <c:v>90.349800976494222</c:v>
              </c:pt>
              <c:pt idx="10842">
                <c:v>90.358135060155931</c:v>
              </c:pt>
              <c:pt idx="10843">
                <c:v>90.366469143817625</c:v>
              </c:pt>
              <c:pt idx="10844">
                <c:v>90.374803227479333</c:v>
              </c:pt>
              <c:pt idx="10845">
                <c:v>90.383137311141041</c:v>
              </c:pt>
              <c:pt idx="10846">
                <c:v>90.391471394802736</c:v>
              </c:pt>
              <c:pt idx="10847">
                <c:v>90.399805478464444</c:v>
              </c:pt>
              <c:pt idx="10848">
                <c:v>90.408139562126124</c:v>
              </c:pt>
              <c:pt idx="10849">
                <c:v>90.416473645787832</c:v>
              </c:pt>
              <c:pt idx="10850">
                <c:v>90.42480772944954</c:v>
              </c:pt>
              <c:pt idx="10851">
                <c:v>90.433141813111234</c:v>
              </c:pt>
              <c:pt idx="10852">
                <c:v>90.441475896772943</c:v>
              </c:pt>
              <c:pt idx="10853">
                <c:v>90.449809980434637</c:v>
              </c:pt>
              <c:pt idx="10854">
                <c:v>90.458144064096345</c:v>
              </c:pt>
              <c:pt idx="10855">
                <c:v>90.466478147758025</c:v>
              </c:pt>
              <c:pt idx="10856">
                <c:v>90.474812231419733</c:v>
              </c:pt>
              <c:pt idx="10857">
                <c:v>90.483146315081441</c:v>
              </c:pt>
              <c:pt idx="10858">
                <c:v>90.491480398743136</c:v>
              </c:pt>
              <c:pt idx="10859">
                <c:v>90.499814482404844</c:v>
              </c:pt>
              <c:pt idx="10860">
                <c:v>90.508148566066538</c:v>
              </c:pt>
              <c:pt idx="10861">
                <c:v>90.516482649728246</c:v>
              </c:pt>
              <c:pt idx="10862">
                <c:v>90.52481673338994</c:v>
              </c:pt>
              <c:pt idx="10863">
                <c:v>90.533150817051634</c:v>
              </c:pt>
              <c:pt idx="10864">
                <c:v>90.541484900713343</c:v>
              </c:pt>
              <c:pt idx="10865">
                <c:v>90.549818984375037</c:v>
              </c:pt>
              <c:pt idx="10866">
                <c:v>90.558153068036745</c:v>
              </c:pt>
              <c:pt idx="10867">
                <c:v>90.566487151698453</c:v>
              </c:pt>
              <c:pt idx="10868">
                <c:v>90.574821235360147</c:v>
              </c:pt>
              <c:pt idx="10869">
                <c:v>90.583155319021841</c:v>
              </c:pt>
              <c:pt idx="10870">
                <c:v>90.591489402683536</c:v>
              </c:pt>
              <c:pt idx="10871">
                <c:v>90.599823486345244</c:v>
              </c:pt>
              <c:pt idx="10872">
                <c:v>90.608157570006952</c:v>
              </c:pt>
              <c:pt idx="10873">
                <c:v>90.616491653668646</c:v>
              </c:pt>
              <c:pt idx="10874">
                <c:v>90.624825737330355</c:v>
              </c:pt>
              <c:pt idx="10875">
                <c:v>90.633159820992049</c:v>
              </c:pt>
              <c:pt idx="10876">
                <c:v>90.641493904653743</c:v>
              </c:pt>
              <c:pt idx="10877">
                <c:v>90.649827988315437</c:v>
              </c:pt>
              <c:pt idx="10878">
                <c:v>90.658162071977145</c:v>
              </c:pt>
              <c:pt idx="10879">
                <c:v>90.666496155638853</c:v>
              </c:pt>
              <c:pt idx="10880">
                <c:v>90.674830239300547</c:v>
              </c:pt>
              <c:pt idx="10881">
                <c:v>90.683164322962256</c:v>
              </c:pt>
              <c:pt idx="10882">
                <c:v>90.69149840662395</c:v>
              </c:pt>
              <c:pt idx="10883">
                <c:v>90.699832490285644</c:v>
              </c:pt>
              <c:pt idx="10884">
                <c:v>90.708166573947352</c:v>
              </c:pt>
              <c:pt idx="10885">
                <c:v>90.716500657609046</c:v>
              </c:pt>
              <c:pt idx="10886">
                <c:v>90.724834741270755</c:v>
              </c:pt>
              <c:pt idx="10887">
                <c:v>90.733168824932449</c:v>
              </c:pt>
              <c:pt idx="10888">
                <c:v>90.741502908594157</c:v>
              </c:pt>
              <c:pt idx="10889">
                <c:v>90.749836992255865</c:v>
              </c:pt>
              <c:pt idx="10890">
                <c:v>90.758171075917545</c:v>
              </c:pt>
              <c:pt idx="10891">
                <c:v>90.766505159579253</c:v>
              </c:pt>
              <c:pt idx="10892">
                <c:v>90.774839243240947</c:v>
              </c:pt>
              <c:pt idx="10893">
                <c:v>90.783173326902656</c:v>
              </c:pt>
              <c:pt idx="10894">
                <c:v>90.791507410564364</c:v>
              </c:pt>
              <c:pt idx="10895">
                <c:v>90.799841494226058</c:v>
              </c:pt>
              <c:pt idx="10896">
                <c:v>90.808175577887766</c:v>
              </c:pt>
              <c:pt idx="10897">
                <c:v>90.816509661549446</c:v>
              </c:pt>
              <c:pt idx="10898">
                <c:v>90.824843745211155</c:v>
              </c:pt>
              <c:pt idx="10899">
                <c:v>90.833177828872849</c:v>
              </c:pt>
              <c:pt idx="10900">
                <c:v>90.841511912534557</c:v>
              </c:pt>
              <c:pt idx="10901">
                <c:v>90.849845996196265</c:v>
              </c:pt>
              <c:pt idx="10902">
                <c:v>90.858180079857959</c:v>
              </c:pt>
              <c:pt idx="10903">
                <c:v>90.866514163519668</c:v>
              </c:pt>
              <c:pt idx="10904">
                <c:v>90.874848247181347</c:v>
              </c:pt>
              <c:pt idx="10905">
                <c:v>90.883182330843056</c:v>
              </c:pt>
              <c:pt idx="10906">
                <c:v>90.891516414504764</c:v>
              </c:pt>
              <c:pt idx="10907">
                <c:v>90.899850498166458</c:v>
              </c:pt>
              <c:pt idx="10908">
                <c:v>90.908184581828166</c:v>
              </c:pt>
              <c:pt idx="10909">
                <c:v>90.91651866548986</c:v>
              </c:pt>
              <c:pt idx="10910">
                <c:v>90.924852749151555</c:v>
              </c:pt>
              <c:pt idx="10911">
                <c:v>90.933186832813263</c:v>
              </c:pt>
              <c:pt idx="10912">
                <c:v>90.941520916474957</c:v>
              </c:pt>
              <c:pt idx="10913">
                <c:v>90.949855000136665</c:v>
              </c:pt>
              <c:pt idx="10914">
                <c:v>90.958189083798359</c:v>
              </c:pt>
              <c:pt idx="10915">
                <c:v>90.966523167460068</c:v>
              </c:pt>
              <c:pt idx="10916">
                <c:v>90.974857251121776</c:v>
              </c:pt>
              <c:pt idx="10917">
                <c:v>90.983191334783456</c:v>
              </c:pt>
              <c:pt idx="10918">
                <c:v>90.991525418445164</c:v>
              </c:pt>
              <c:pt idx="10919">
                <c:v>90.999859502106858</c:v>
              </c:pt>
              <c:pt idx="10920">
                <c:v>91.008193585768566</c:v>
              </c:pt>
              <c:pt idx="10921">
                <c:v>91.016527669430261</c:v>
              </c:pt>
              <c:pt idx="10922">
                <c:v>91.024861753091969</c:v>
              </c:pt>
              <c:pt idx="10923">
                <c:v>91.033195836753677</c:v>
              </c:pt>
              <c:pt idx="10924">
                <c:v>91.041529920415357</c:v>
              </c:pt>
              <c:pt idx="10925">
                <c:v>91.049864004077065</c:v>
              </c:pt>
              <c:pt idx="10926">
                <c:v>91.058198087738759</c:v>
              </c:pt>
              <c:pt idx="10927">
                <c:v>91.066532171400468</c:v>
              </c:pt>
              <c:pt idx="10928">
                <c:v>91.074866255062176</c:v>
              </c:pt>
              <c:pt idx="10929">
                <c:v>91.08320033872387</c:v>
              </c:pt>
              <c:pt idx="10930">
                <c:v>91.091534422385578</c:v>
              </c:pt>
              <c:pt idx="10931">
                <c:v>91.099868506047258</c:v>
              </c:pt>
              <c:pt idx="10932">
                <c:v>91.108202589708966</c:v>
              </c:pt>
              <c:pt idx="10933">
                <c:v>91.116536673370675</c:v>
              </c:pt>
              <c:pt idx="10934">
                <c:v>91.124870757032369</c:v>
              </c:pt>
              <c:pt idx="10935">
                <c:v>91.133204840694077</c:v>
              </c:pt>
              <c:pt idx="10936">
                <c:v>91.141538924355771</c:v>
              </c:pt>
              <c:pt idx="10937">
                <c:v>91.149873008017479</c:v>
              </c:pt>
              <c:pt idx="10938">
                <c:v>91.158207091679159</c:v>
              </c:pt>
              <c:pt idx="10939">
                <c:v>91.166541175340868</c:v>
              </c:pt>
              <c:pt idx="10940">
                <c:v>91.174875259002576</c:v>
              </c:pt>
              <c:pt idx="10941">
                <c:v>91.18320934266427</c:v>
              </c:pt>
              <c:pt idx="10942">
                <c:v>91.191543426325978</c:v>
              </c:pt>
              <c:pt idx="10943">
                <c:v>91.199877509987672</c:v>
              </c:pt>
              <c:pt idx="10944">
                <c:v>91.208211593649381</c:v>
              </c:pt>
              <c:pt idx="10945">
                <c:v>91.216545677311075</c:v>
              </c:pt>
              <c:pt idx="10946">
                <c:v>91.224879760972769</c:v>
              </c:pt>
              <c:pt idx="10947">
                <c:v>91.233213844634477</c:v>
              </c:pt>
              <c:pt idx="10948">
                <c:v>91.241547928296171</c:v>
              </c:pt>
              <c:pt idx="10949">
                <c:v>91.24988201195788</c:v>
              </c:pt>
              <c:pt idx="10950">
                <c:v>91.258216095619588</c:v>
              </c:pt>
              <c:pt idx="10951">
                <c:v>91.266550179281282</c:v>
              </c:pt>
              <c:pt idx="10952">
                <c:v>91.274884262942976</c:v>
              </c:pt>
              <c:pt idx="10953">
                <c:v>91.28321834660467</c:v>
              </c:pt>
              <c:pt idx="10954">
                <c:v>91.291552430266378</c:v>
              </c:pt>
              <c:pt idx="10955">
                <c:v>91.299886513928087</c:v>
              </c:pt>
              <c:pt idx="10956">
                <c:v>91.308220597589781</c:v>
              </c:pt>
              <c:pt idx="10957">
                <c:v>91.316554681251489</c:v>
              </c:pt>
              <c:pt idx="10958">
                <c:v>91.324888764913183</c:v>
              </c:pt>
              <c:pt idx="10959">
                <c:v>91.333222848574877</c:v>
              </c:pt>
              <c:pt idx="10960">
                <c:v>91.341556932236571</c:v>
              </c:pt>
              <c:pt idx="10961">
                <c:v>91.34989101589828</c:v>
              </c:pt>
              <c:pt idx="10962">
                <c:v>91.358225099559988</c:v>
              </c:pt>
              <c:pt idx="10963">
                <c:v>91.366559183221682</c:v>
              </c:pt>
              <c:pt idx="10964">
                <c:v>91.37489326688339</c:v>
              </c:pt>
              <c:pt idx="10965">
                <c:v>91.383227350545084</c:v>
              </c:pt>
              <c:pt idx="10966">
                <c:v>91.391561434206778</c:v>
              </c:pt>
              <c:pt idx="10967">
                <c:v>91.399895517868487</c:v>
              </c:pt>
              <c:pt idx="10968">
                <c:v>91.408229601530181</c:v>
              </c:pt>
              <c:pt idx="10969">
                <c:v>91.416563685191889</c:v>
              </c:pt>
              <c:pt idx="10970">
                <c:v>91.424897768853583</c:v>
              </c:pt>
              <c:pt idx="10971">
                <c:v>91.433231852515291</c:v>
              </c:pt>
              <c:pt idx="10972">
                <c:v>91.441565936177</c:v>
              </c:pt>
              <c:pt idx="10973">
                <c:v>91.44990001983868</c:v>
              </c:pt>
              <c:pt idx="10974">
                <c:v>91.458234103500388</c:v>
              </c:pt>
              <c:pt idx="10975">
                <c:v>91.466568187162082</c:v>
              </c:pt>
              <c:pt idx="10976">
                <c:v>91.47490227082379</c:v>
              </c:pt>
              <c:pt idx="10977">
                <c:v>91.483236354485499</c:v>
              </c:pt>
              <c:pt idx="10978">
                <c:v>91.491570438147193</c:v>
              </c:pt>
              <c:pt idx="10979">
                <c:v>91.499904521808901</c:v>
              </c:pt>
              <c:pt idx="10980">
                <c:v>91.508238605470581</c:v>
              </c:pt>
              <c:pt idx="10981">
                <c:v>91.516572689132289</c:v>
              </c:pt>
              <c:pt idx="10982">
                <c:v>91.524906772793983</c:v>
              </c:pt>
              <c:pt idx="10983">
                <c:v>91.533240856455691</c:v>
              </c:pt>
              <c:pt idx="10984">
                <c:v>91.5415749401174</c:v>
              </c:pt>
              <c:pt idx="10985">
                <c:v>91.549909023779094</c:v>
              </c:pt>
              <c:pt idx="10986">
                <c:v>91.558243107440802</c:v>
              </c:pt>
              <c:pt idx="10987">
                <c:v>91.566577191102482</c:v>
              </c:pt>
              <c:pt idx="10988">
                <c:v>91.57491127476419</c:v>
              </c:pt>
              <c:pt idx="10989">
                <c:v>91.583245358425899</c:v>
              </c:pt>
              <c:pt idx="10990">
                <c:v>91.591579442087593</c:v>
              </c:pt>
              <c:pt idx="10991">
                <c:v>91.599913525749301</c:v>
              </c:pt>
              <c:pt idx="10992">
                <c:v>91.608247609410995</c:v>
              </c:pt>
              <c:pt idx="10993">
                <c:v>91.616581693072703</c:v>
              </c:pt>
              <c:pt idx="10994">
                <c:v>91.624915776734397</c:v>
              </c:pt>
              <c:pt idx="10995">
                <c:v>91.633249860396091</c:v>
              </c:pt>
              <c:pt idx="10996">
                <c:v>91.6415839440578</c:v>
              </c:pt>
              <c:pt idx="10997">
                <c:v>91.649918027719494</c:v>
              </c:pt>
              <c:pt idx="10998">
                <c:v>91.658252111381202</c:v>
              </c:pt>
              <c:pt idx="10999">
                <c:v>91.66658619504291</c:v>
              </c:pt>
              <c:pt idx="11000">
                <c:v>91.67492027870459</c:v>
              </c:pt>
              <c:pt idx="11001">
                <c:v>91.683254362366299</c:v>
              </c:pt>
              <c:pt idx="11002">
                <c:v>91.691588446027993</c:v>
              </c:pt>
              <c:pt idx="11003">
                <c:v>91.699922529689701</c:v>
              </c:pt>
              <c:pt idx="11004">
                <c:v>91.708256613351395</c:v>
              </c:pt>
              <c:pt idx="11005">
                <c:v>91.716590697013103</c:v>
              </c:pt>
              <c:pt idx="11006">
                <c:v>91.724924780674812</c:v>
              </c:pt>
              <c:pt idx="11007">
                <c:v>91.733258864336491</c:v>
              </c:pt>
              <c:pt idx="11008">
                <c:v>91.7415929479982</c:v>
              </c:pt>
              <c:pt idx="11009">
                <c:v>91.749927031659894</c:v>
              </c:pt>
              <c:pt idx="11010">
                <c:v>91.758261115321602</c:v>
              </c:pt>
              <c:pt idx="11011">
                <c:v>91.76659519898331</c:v>
              </c:pt>
              <c:pt idx="11012">
                <c:v>91.774929282645004</c:v>
              </c:pt>
              <c:pt idx="11013">
                <c:v>91.783263366306713</c:v>
              </c:pt>
              <c:pt idx="11014">
                <c:v>91.791597449968393</c:v>
              </c:pt>
              <c:pt idx="11015">
                <c:v>91.799931533630101</c:v>
              </c:pt>
              <c:pt idx="11016">
                <c:v>91.808265617291809</c:v>
              </c:pt>
              <c:pt idx="11017">
                <c:v>91.816599700953503</c:v>
              </c:pt>
              <c:pt idx="11018">
                <c:v>91.824933784615212</c:v>
              </c:pt>
              <c:pt idx="11019">
                <c:v>91.833267868276906</c:v>
              </c:pt>
              <c:pt idx="11020">
                <c:v>91.841601951938614</c:v>
              </c:pt>
              <c:pt idx="11021">
                <c:v>91.849936035600294</c:v>
              </c:pt>
              <c:pt idx="11022">
                <c:v>91.858270119262002</c:v>
              </c:pt>
              <c:pt idx="11023">
                <c:v>91.86660420292371</c:v>
              </c:pt>
              <c:pt idx="11024">
                <c:v>91.874938286585405</c:v>
              </c:pt>
              <c:pt idx="11025">
                <c:v>91.883272370247113</c:v>
              </c:pt>
              <c:pt idx="11026">
                <c:v>91.891606453908807</c:v>
              </c:pt>
              <c:pt idx="11027">
                <c:v>91.899940537570515</c:v>
              </c:pt>
              <c:pt idx="11028">
                <c:v>91.908274621232209</c:v>
              </c:pt>
              <c:pt idx="11029">
                <c:v>91.916608704893903</c:v>
              </c:pt>
              <c:pt idx="11030">
                <c:v>91.924942788555612</c:v>
              </c:pt>
              <c:pt idx="11031">
                <c:v>91.933276872217306</c:v>
              </c:pt>
              <c:pt idx="11032">
                <c:v>91.941610955879014</c:v>
              </c:pt>
              <c:pt idx="11033">
                <c:v>91.949945039540722</c:v>
              </c:pt>
              <c:pt idx="11034">
                <c:v>91.958279123202416</c:v>
              </c:pt>
              <c:pt idx="11035">
                <c:v>91.96661320686411</c:v>
              </c:pt>
              <c:pt idx="11036">
                <c:v>91.974947290525805</c:v>
              </c:pt>
              <c:pt idx="11037">
                <c:v>91.983281374187513</c:v>
              </c:pt>
              <c:pt idx="11038">
                <c:v>91.991615457849221</c:v>
              </c:pt>
              <c:pt idx="11039">
                <c:v>91.999949541510915</c:v>
              </c:pt>
              <c:pt idx="11040">
                <c:v>92.008283625172623</c:v>
              </c:pt>
              <c:pt idx="11041">
                <c:v>92.016617708834318</c:v>
              </c:pt>
              <c:pt idx="11042">
                <c:v>92.024951792496012</c:v>
              </c:pt>
              <c:pt idx="11043">
                <c:v>92.033285876157706</c:v>
              </c:pt>
              <c:pt idx="11044">
                <c:v>92.041619959819414</c:v>
              </c:pt>
              <c:pt idx="11045">
                <c:v>92.049954043481122</c:v>
              </c:pt>
              <c:pt idx="11046">
                <c:v>92.058288127142816</c:v>
              </c:pt>
              <c:pt idx="11047">
                <c:v>92.066622210804525</c:v>
              </c:pt>
              <c:pt idx="11048">
                <c:v>92.074956294466219</c:v>
              </c:pt>
              <c:pt idx="11049">
                <c:v>92.083290378127913</c:v>
              </c:pt>
              <c:pt idx="11050">
                <c:v>92.091624461789621</c:v>
              </c:pt>
              <c:pt idx="11051">
                <c:v>92.099958545451315</c:v>
              </c:pt>
              <c:pt idx="11052">
                <c:v>92.108292629113024</c:v>
              </c:pt>
              <c:pt idx="11053">
                <c:v>92.116626712774718</c:v>
              </c:pt>
              <c:pt idx="11054">
                <c:v>92.124960796436426</c:v>
              </c:pt>
              <c:pt idx="11055">
                <c:v>92.133294880098134</c:v>
              </c:pt>
              <c:pt idx="11056">
                <c:v>92.141628963759814</c:v>
              </c:pt>
              <c:pt idx="11057">
                <c:v>92.149963047421522</c:v>
              </c:pt>
              <c:pt idx="11058">
                <c:v>92.158297131083216</c:v>
              </c:pt>
              <c:pt idx="11059">
                <c:v>92.166631214744925</c:v>
              </c:pt>
              <c:pt idx="11060">
                <c:v>92.174965298406633</c:v>
              </c:pt>
              <c:pt idx="11061">
                <c:v>92.183299382068327</c:v>
              </c:pt>
              <c:pt idx="11062">
                <c:v>92.191633465730035</c:v>
              </c:pt>
              <c:pt idx="11063">
                <c:v>92.199967549391715</c:v>
              </c:pt>
              <c:pt idx="11064">
                <c:v>92.208301633053424</c:v>
              </c:pt>
              <c:pt idx="11065">
                <c:v>92.216635716715118</c:v>
              </c:pt>
              <c:pt idx="11066">
                <c:v>92.224969800376826</c:v>
              </c:pt>
              <c:pt idx="11067">
                <c:v>92.233303884038534</c:v>
              </c:pt>
              <c:pt idx="11068">
                <c:v>92.241637967700228</c:v>
              </c:pt>
              <c:pt idx="11069">
                <c:v>92.249972051361937</c:v>
              </c:pt>
              <c:pt idx="11070">
                <c:v>92.258306135023616</c:v>
              </c:pt>
              <c:pt idx="11071">
                <c:v>92.266640218685325</c:v>
              </c:pt>
              <c:pt idx="11072">
                <c:v>92.274974302347033</c:v>
              </c:pt>
              <c:pt idx="11073">
                <c:v>92.283308386008727</c:v>
              </c:pt>
              <c:pt idx="11074">
                <c:v>92.291642469670435</c:v>
              </c:pt>
              <c:pt idx="11075">
                <c:v>92.299976553332129</c:v>
              </c:pt>
              <c:pt idx="11076">
                <c:v>92.308310636993838</c:v>
              </c:pt>
              <c:pt idx="11077">
                <c:v>92.316644720655532</c:v>
              </c:pt>
              <c:pt idx="11078">
                <c:v>92.324978804317226</c:v>
              </c:pt>
              <c:pt idx="11079">
                <c:v>92.333312887978934</c:v>
              </c:pt>
              <c:pt idx="11080">
                <c:v>92.341646971640628</c:v>
              </c:pt>
              <c:pt idx="11081">
                <c:v>92.349981055302337</c:v>
              </c:pt>
              <c:pt idx="11082">
                <c:v>92.358315138964045</c:v>
              </c:pt>
              <c:pt idx="11083">
                <c:v>92.366649222625739</c:v>
              </c:pt>
              <c:pt idx="11084">
                <c:v>92.374983306287433</c:v>
              </c:pt>
              <c:pt idx="11085">
                <c:v>92.383317389949127</c:v>
              </c:pt>
              <c:pt idx="11086">
                <c:v>92.391651473610835</c:v>
              </c:pt>
              <c:pt idx="11087">
                <c:v>92.399985557272529</c:v>
              </c:pt>
              <c:pt idx="11088">
                <c:v>92.408319640934238</c:v>
              </c:pt>
              <c:pt idx="11089">
                <c:v>92.416653724595946</c:v>
              </c:pt>
              <c:pt idx="11090">
                <c:v>92.42498780825764</c:v>
              </c:pt>
              <c:pt idx="11091">
                <c:v>92.433321891919334</c:v>
              </c:pt>
              <c:pt idx="11092">
                <c:v>92.441655975581028</c:v>
              </c:pt>
              <c:pt idx="11093">
                <c:v>92.449990059242737</c:v>
              </c:pt>
              <c:pt idx="11094">
                <c:v>92.458324142904445</c:v>
              </c:pt>
              <c:pt idx="11095">
                <c:v>92.466658226566139</c:v>
              </c:pt>
              <c:pt idx="11096">
                <c:v>92.474992310227847</c:v>
              </c:pt>
              <c:pt idx="11097">
                <c:v>92.483326393889527</c:v>
              </c:pt>
              <c:pt idx="11098">
                <c:v>92.491660477551235</c:v>
              </c:pt>
              <c:pt idx="11099">
                <c:v>92.499994561212944</c:v>
              </c:pt>
              <c:pt idx="11100">
                <c:v>92.508328644874638</c:v>
              </c:pt>
              <c:pt idx="11101">
                <c:v>92.516662728536346</c:v>
              </c:pt>
              <c:pt idx="11102">
                <c:v>92.52499681219804</c:v>
              </c:pt>
              <c:pt idx="11103">
                <c:v>92.533330895859748</c:v>
              </c:pt>
              <c:pt idx="11104">
                <c:v>92.541664979521428</c:v>
              </c:pt>
              <c:pt idx="11105">
                <c:v>92.549999063183137</c:v>
              </c:pt>
              <c:pt idx="11106">
                <c:v>92.558333146844845</c:v>
              </c:pt>
            </c:numLit>
          </c:xVal>
          <c:yVal>
            <c:numLit>
              <c:formatCode>General</c:formatCode>
              <c:ptCount val="11107"/>
              <c:pt idx="0">
                <c:v>18.422335952418418</c:v>
              </c:pt>
              <c:pt idx="1">
                <c:v>18.420209910667985</c:v>
              </c:pt>
              <c:pt idx="2">
                <c:v>18.418083868917552</c:v>
              </c:pt>
              <c:pt idx="3">
                <c:v>18.415957827167119</c:v>
              </c:pt>
              <c:pt idx="4">
                <c:v>18.413831785416686</c:v>
              </c:pt>
              <c:pt idx="5">
                <c:v>18.411705743666257</c:v>
              </c:pt>
              <c:pt idx="6">
                <c:v>18.409579701915824</c:v>
              </c:pt>
              <c:pt idx="7">
                <c:v>18.407453660165391</c:v>
              </c:pt>
              <c:pt idx="8">
                <c:v>18.405327618414958</c:v>
              </c:pt>
              <c:pt idx="9">
                <c:v>18.403201576664525</c:v>
              </c:pt>
              <c:pt idx="10">
                <c:v>18.401075534914092</c:v>
              </c:pt>
              <c:pt idx="11">
                <c:v>18.398949493163659</c:v>
              </c:pt>
              <c:pt idx="12">
                <c:v>18.39682345141323</c:v>
              </c:pt>
              <c:pt idx="13">
                <c:v>18.394697409662797</c:v>
              </c:pt>
              <c:pt idx="14">
                <c:v>18.392571367912364</c:v>
              </c:pt>
              <c:pt idx="15">
                <c:v>18.390445326161931</c:v>
              </c:pt>
              <c:pt idx="16">
                <c:v>18.388319284411498</c:v>
              </c:pt>
              <c:pt idx="17">
                <c:v>18.386193242661065</c:v>
              </c:pt>
              <c:pt idx="18">
                <c:v>18.384067200910632</c:v>
              </c:pt>
              <c:pt idx="19">
                <c:v>18.381941159160199</c:v>
              </c:pt>
              <c:pt idx="20">
                <c:v>18.37981511740977</c:v>
              </c:pt>
              <c:pt idx="21">
                <c:v>18.377689075659337</c:v>
              </c:pt>
              <c:pt idx="22">
                <c:v>18.375563033908904</c:v>
              </c:pt>
              <c:pt idx="23">
                <c:v>18.373436992158471</c:v>
              </c:pt>
              <c:pt idx="24">
                <c:v>18.371310950408038</c:v>
              </c:pt>
              <c:pt idx="25">
                <c:v>18.369184908657605</c:v>
              </c:pt>
              <c:pt idx="26">
                <c:v>18.367058866907172</c:v>
              </c:pt>
              <c:pt idx="27">
                <c:v>18.364932825156739</c:v>
              </c:pt>
              <c:pt idx="28">
                <c:v>18.36280678340631</c:v>
              </c:pt>
              <c:pt idx="29">
                <c:v>18.360680741655877</c:v>
              </c:pt>
              <c:pt idx="30">
                <c:v>18.358554699905444</c:v>
              </c:pt>
              <c:pt idx="31">
                <c:v>18.356428658155011</c:v>
              </c:pt>
              <c:pt idx="32">
                <c:v>18.354302616404578</c:v>
              </c:pt>
              <c:pt idx="33">
                <c:v>18.352176574654145</c:v>
              </c:pt>
              <c:pt idx="34">
                <c:v>18.350050532903712</c:v>
              </c:pt>
              <c:pt idx="35">
                <c:v>18.347924491153279</c:v>
              </c:pt>
              <c:pt idx="36">
                <c:v>18.345798449402849</c:v>
              </c:pt>
              <c:pt idx="37">
                <c:v>18.343672407652416</c:v>
              </c:pt>
              <c:pt idx="38">
                <c:v>18.341546365901984</c:v>
              </c:pt>
              <c:pt idx="39">
                <c:v>18.339420324151551</c:v>
              </c:pt>
              <c:pt idx="40">
                <c:v>18.337294282401118</c:v>
              </c:pt>
              <c:pt idx="41">
                <c:v>18.335168240650685</c:v>
              </c:pt>
              <c:pt idx="42">
                <c:v>18.333042198900252</c:v>
              </c:pt>
              <c:pt idx="43">
                <c:v>18.330916157149822</c:v>
              </c:pt>
              <c:pt idx="44">
                <c:v>18.328790115399389</c:v>
              </c:pt>
              <c:pt idx="45">
                <c:v>18.326664073648956</c:v>
              </c:pt>
              <c:pt idx="46">
                <c:v>18.324538031898523</c:v>
              </c:pt>
              <c:pt idx="47">
                <c:v>18.32241199014809</c:v>
              </c:pt>
              <c:pt idx="48">
                <c:v>18.320285948397657</c:v>
              </c:pt>
              <c:pt idx="49">
                <c:v>18.318159906647224</c:v>
              </c:pt>
              <c:pt idx="50">
                <c:v>18.316033864896792</c:v>
              </c:pt>
              <c:pt idx="51">
                <c:v>18.313907823146362</c:v>
              </c:pt>
              <c:pt idx="52">
                <c:v>18.311781781395929</c:v>
              </c:pt>
              <c:pt idx="53">
                <c:v>18.309655739645496</c:v>
              </c:pt>
              <c:pt idx="54">
                <c:v>18.307529697895063</c:v>
              </c:pt>
              <c:pt idx="55">
                <c:v>18.30540365614463</c:v>
              </c:pt>
              <c:pt idx="56">
                <c:v>18.303277614394197</c:v>
              </c:pt>
              <c:pt idx="57">
                <c:v>18.301151572643764</c:v>
              </c:pt>
              <c:pt idx="58">
                <c:v>18.299025530893331</c:v>
              </c:pt>
              <c:pt idx="59">
                <c:v>18.296899489142902</c:v>
              </c:pt>
              <c:pt idx="60">
                <c:v>18.294773447392469</c:v>
              </c:pt>
              <c:pt idx="61">
                <c:v>18.292647405642036</c:v>
              </c:pt>
              <c:pt idx="62">
                <c:v>18.290521363891603</c:v>
              </c:pt>
              <c:pt idx="63">
                <c:v>18.28839532214117</c:v>
              </c:pt>
              <c:pt idx="64">
                <c:v>18.286269280390737</c:v>
              </c:pt>
              <c:pt idx="65">
                <c:v>18.284143238640304</c:v>
              </c:pt>
              <c:pt idx="66">
                <c:v>18.282017196889871</c:v>
              </c:pt>
              <c:pt idx="67">
                <c:v>18.279891155139442</c:v>
              </c:pt>
              <c:pt idx="68">
                <c:v>18.277765113389009</c:v>
              </c:pt>
              <c:pt idx="69">
                <c:v>18.275639071638576</c:v>
              </c:pt>
              <c:pt idx="70">
                <c:v>18.273513029888143</c:v>
              </c:pt>
              <c:pt idx="71">
                <c:v>18.27138698813771</c:v>
              </c:pt>
              <c:pt idx="72">
                <c:v>18.269260946387277</c:v>
              </c:pt>
              <c:pt idx="73">
                <c:v>18.267134904636844</c:v>
              </c:pt>
              <c:pt idx="74">
                <c:v>18.265008862886415</c:v>
              </c:pt>
              <c:pt idx="75">
                <c:v>18.262882821135982</c:v>
              </c:pt>
              <c:pt idx="76">
                <c:v>18.260756779385549</c:v>
              </c:pt>
              <c:pt idx="77">
                <c:v>18.258630737635116</c:v>
              </c:pt>
              <c:pt idx="78">
                <c:v>18.256504695884683</c:v>
              </c:pt>
              <c:pt idx="79">
                <c:v>18.25437865413425</c:v>
              </c:pt>
              <c:pt idx="80">
                <c:v>18.252252612383817</c:v>
              </c:pt>
              <c:pt idx="81">
                <c:v>18.250126570633384</c:v>
              </c:pt>
              <c:pt idx="82">
                <c:v>18.248000528882955</c:v>
              </c:pt>
              <c:pt idx="83">
                <c:v>18.245874487132522</c:v>
              </c:pt>
              <c:pt idx="84">
                <c:v>18.243748445382089</c:v>
              </c:pt>
              <c:pt idx="85">
                <c:v>18.241622403631656</c:v>
              </c:pt>
              <c:pt idx="86">
                <c:v>18.239496361881223</c:v>
              </c:pt>
              <c:pt idx="87">
                <c:v>18.23737032013079</c:v>
              </c:pt>
              <c:pt idx="88">
                <c:v>18.235244278380357</c:v>
              </c:pt>
              <c:pt idx="89">
                <c:v>18.233118236629924</c:v>
              </c:pt>
              <c:pt idx="90">
                <c:v>18.230992194879494</c:v>
              </c:pt>
              <c:pt idx="91">
                <c:v>18.228866153129061</c:v>
              </c:pt>
              <c:pt idx="92">
                <c:v>18.226740111378628</c:v>
              </c:pt>
              <c:pt idx="93">
                <c:v>18.224614069628196</c:v>
              </c:pt>
              <c:pt idx="94">
                <c:v>18.222488027877763</c:v>
              </c:pt>
              <c:pt idx="95">
                <c:v>18.22036198612733</c:v>
              </c:pt>
              <c:pt idx="96">
                <c:v>18.218235944376897</c:v>
              </c:pt>
              <c:pt idx="97">
                <c:v>18.216109902626464</c:v>
              </c:pt>
              <c:pt idx="98">
                <c:v>18.213983860876034</c:v>
              </c:pt>
              <c:pt idx="99">
                <c:v>18.211857819125601</c:v>
              </c:pt>
              <c:pt idx="100">
                <c:v>18.209731777375168</c:v>
              </c:pt>
              <c:pt idx="101">
                <c:v>18.207605735624735</c:v>
              </c:pt>
              <c:pt idx="102">
                <c:v>18.205479693874302</c:v>
              </c:pt>
              <c:pt idx="103">
                <c:v>18.203353652123869</c:v>
              </c:pt>
              <c:pt idx="104">
                <c:v>18.201227610373433</c:v>
              </c:pt>
              <c:pt idx="105">
                <c:v>18.199101568623</c:v>
              </c:pt>
              <c:pt idx="106">
                <c:v>18.196975526872563</c:v>
              </c:pt>
              <c:pt idx="107">
                <c:v>18.194849485122131</c:v>
              </c:pt>
              <c:pt idx="108">
                <c:v>18.192723443371694</c:v>
              </c:pt>
              <c:pt idx="109">
                <c:v>18.190597401621261</c:v>
              </c:pt>
              <c:pt idx="110">
                <c:v>18.188471359870828</c:v>
              </c:pt>
              <c:pt idx="111">
                <c:v>18.186345318120392</c:v>
              </c:pt>
              <c:pt idx="112">
                <c:v>18.184219276369959</c:v>
              </c:pt>
              <c:pt idx="113">
                <c:v>18.182093234619522</c:v>
              </c:pt>
              <c:pt idx="114">
                <c:v>18.179967192869089</c:v>
              </c:pt>
              <c:pt idx="115">
                <c:v>18.177841151118653</c:v>
              </c:pt>
              <c:pt idx="116">
                <c:v>18.17571510936822</c:v>
              </c:pt>
              <c:pt idx="117">
                <c:v>18.173589067617787</c:v>
              </c:pt>
              <c:pt idx="118">
                <c:v>18.17146302586735</c:v>
              </c:pt>
              <c:pt idx="119">
                <c:v>18.169336984116917</c:v>
              </c:pt>
              <c:pt idx="120">
                <c:v>18.167210942366481</c:v>
              </c:pt>
              <c:pt idx="121">
                <c:v>18.165084900616048</c:v>
              </c:pt>
              <c:pt idx="122">
                <c:v>18.162958858865611</c:v>
              </c:pt>
              <c:pt idx="123">
                <c:v>18.160832817115178</c:v>
              </c:pt>
              <c:pt idx="124">
                <c:v>18.158706775364742</c:v>
              </c:pt>
              <c:pt idx="125">
                <c:v>18.156580733614309</c:v>
              </c:pt>
              <c:pt idx="126">
                <c:v>18.154454691863876</c:v>
              </c:pt>
              <c:pt idx="127">
                <c:v>18.152328650113439</c:v>
              </c:pt>
              <c:pt idx="128">
                <c:v>18.150202608363006</c:v>
              </c:pt>
              <c:pt idx="129">
                <c:v>18.14807656661257</c:v>
              </c:pt>
              <c:pt idx="130">
                <c:v>18.145950524862137</c:v>
              </c:pt>
              <c:pt idx="131">
                <c:v>18.1438244831117</c:v>
              </c:pt>
              <c:pt idx="132">
                <c:v>18.141698441361267</c:v>
              </c:pt>
              <c:pt idx="133">
                <c:v>18.139572399610831</c:v>
              </c:pt>
              <c:pt idx="134">
                <c:v>18.137446357860398</c:v>
              </c:pt>
              <c:pt idx="135">
                <c:v>18.135320316109965</c:v>
              </c:pt>
              <c:pt idx="136">
                <c:v>18.133194274359528</c:v>
              </c:pt>
              <c:pt idx="137">
                <c:v>18.131068232609096</c:v>
              </c:pt>
              <c:pt idx="138">
                <c:v>18.128942190858659</c:v>
              </c:pt>
              <c:pt idx="139">
                <c:v>18.126816149108226</c:v>
              </c:pt>
              <c:pt idx="140">
                <c:v>18.12469010735779</c:v>
              </c:pt>
              <c:pt idx="141">
                <c:v>18.122564065607357</c:v>
              </c:pt>
              <c:pt idx="142">
                <c:v>18.120438023856924</c:v>
              </c:pt>
              <c:pt idx="143">
                <c:v>18.118311982106487</c:v>
              </c:pt>
              <c:pt idx="144">
                <c:v>18.116185940356054</c:v>
              </c:pt>
              <c:pt idx="145">
                <c:v>18.114059898605618</c:v>
              </c:pt>
              <c:pt idx="146">
                <c:v>18.111933856855185</c:v>
              </c:pt>
              <c:pt idx="147">
                <c:v>18.109807815104748</c:v>
              </c:pt>
              <c:pt idx="148">
                <c:v>18.107681773354315</c:v>
              </c:pt>
              <c:pt idx="149">
                <c:v>18.105555731603879</c:v>
              </c:pt>
              <c:pt idx="150">
                <c:v>18.103429689853446</c:v>
              </c:pt>
              <c:pt idx="151">
                <c:v>18.101303648103013</c:v>
              </c:pt>
              <c:pt idx="152">
                <c:v>18.099177606352576</c:v>
              </c:pt>
              <c:pt idx="153">
                <c:v>18.097051564602143</c:v>
              </c:pt>
              <c:pt idx="154">
                <c:v>18.094925522851707</c:v>
              </c:pt>
              <c:pt idx="155">
                <c:v>18.092799481101274</c:v>
              </c:pt>
              <c:pt idx="156">
                <c:v>18.090673439350837</c:v>
              </c:pt>
              <c:pt idx="157">
                <c:v>18.088547397600404</c:v>
              </c:pt>
              <c:pt idx="158">
                <c:v>18.086421355849968</c:v>
              </c:pt>
              <c:pt idx="159">
                <c:v>18.084295314099535</c:v>
              </c:pt>
              <c:pt idx="160">
                <c:v>18.082169272349102</c:v>
              </c:pt>
              <c:pt idx="161">
                <c:v>18.080043230598665</c:v>
              </c:pt>
              <c:pt idx="162">
                <c:v>18.077917188848232</c:v>
              </c:pt>
              <c:pt idx="163">
                <c:v>18.075791147097796</c:v>
              </c:pt>
              <c:pt idx="164">
                <c:v>18.073665105347363</c:v>
              </c:pt>
              <c:pt idx="165">
                <c:v>18.071539063596926</c:v>
              </c:pt>
              <c:pt idx="166">
                <c:v>18.069413021846493</c:v>
              </c:pt>
              <c:pt idx="167">
                <c:v>18.06728698009606</c:v>
              </c:pt>
              <c:pt idx="168">
                <c:v>18.065160938345624</c:v>
              </c:pt>
              <c:pt idx="169">
                <c:v>18.063034896595191</c:v>
              </c:pt>
              <c:pt idx="170">
                <c:v>18.060908854844755</c:v>
              </c:pt>
              <c:pt idx="171">
                <c:v>18.058782813094322</c:v>
              </c:pt>
              <c:pt idx="172">
                <c:v>18.056656771343885</c:v>
              </c:pt>
              <c:pt idx="173">
                <c:v>18.054530729593452</c:v>
              </c:pt>
              <c:pt idx="174">
                <c:v>18.052404687843016</c:v>
              </c:pt>
              <c:pt idx="175">
                <c:v>18.050278646092583</c:v>
              </c:pt>
              <c:pt idx="176">
                <c:v>18.04815260434215</c:v>
              </c:pt>
              <c:pt idx="177">
                <c:v>18.046026562591713</c:v>
              </c:pt>
              <c:pt idx="178">
                <c:v>18.04390052084128</c:v>
              </c:pt>
              <c:pt idx="179">
                <c:v>18.041774479090844</c:v>
              </c:pt>
              <c:pt idx="180">
                <c:v>18.039648437340411</c:v>
              </c:pt>
              <c:pt idx="181">
                <c:v>18.037522395589974</c:v>
              </c:pt>
              <c:pt idx="182">
                <c:v>18.035396353839541</c:v>
              </c:pt>
              <c:pt idx="183">
                <c:v>18.033270312089105</c:v>
              </c:pt>
              <c:pt idx="184">
                <c:v>18.031144270338672</c:v>
              </c:pt>
              <c:pt idx="185">
                <c:v>18.029018228588239</c:v>
              </c:pt>
              <c:pt idx="186">
                <c:v>18.026892186837802</c:v>
              </c:pt>
              <c:pt idx="187">
                <c:v>18.024766145087369</c:v>
              </c:pt>
              <c:pt idx="188">
                <c:v>18.022640103336933</c:v>
              </c:pt>
              <c:pt idx="189">
                <c:v>18.0205140615865</c:v>
              </c:pt>
              <c:pt idx="190">
                <c:v>18.018388019836063</c:v>
              </c:pt>
              <c:pt idx="191">
                <c:v>18.01626197808563</c:v>
              </c:pt>
              <c:pt idx="192">
                <c:v>18.014135936335197</c:v>
              </c:pt>
              <c:pt idx="193">
                <c:v>18.012009894584761</c:v>
              </c:pt>
              <c:pt idx="194">
                <c:v>18.009883852834328</c:v>
              </c:pt>
              <c:pt idx="195">
                <c:v>18.007757811083891</c:v>
              </c:pt>
              <c:pt idx="196">
                <c:v>18.005631769333458</c:v>
              </c:pt>
              <c:pt idx="197">
                <c:v>18.003505727583022</c:v>
              </c:pt>
              <c:pt idx="198">
                <c:v>18.001379685832589</c:v>
              </c:pt>
              <c:pt idx="199">
                <c:v>17.999253644082152</c:v>
              </c:pt>
              <c:pt idx="200">
                <c:v>17.997127602331719</c:v>
              </c:pt>
              <c:pt idx="201">
                <c:v>17.995001560581287</c:v>
              </c:pt>
              <c:pt idx="202">
                <c:v>17.99287551883085</c:v>
              </c:pt>
              <c:pt idx="203">
                <c:v>17.990749477080417</c:v>
              </c:pt>
              <c:pt idx="204">
                <c:v>17.988623435329981</c:v>
              </c:pt>
              <c:pt idx="205">
                <c:v>17.986497393579548</c:v>
              </c:pt>
              <c:pt idx="206">
                <c:v>17.984371351829111</c:v>
              </c:pt>
              <c:pt idx="207">
                <c:v>17.982245310078678</c:v>
              </c:pt>
              <c:pt idx="208">
                <c:v>17.980119268328242</c:v>
              </c:pt>
              <c:pt idx="209">
                <c:v>17.977993226577809</c:v>
              </c:pt>
              <c:pt idx="210">
                <c:v>17.975867184827376</c:v>
              </c:pt>
              <c:pt idx="211">
                <c:v>17.973741143076939</c:v>
              </c:pt>
              <c:pt idx="212">
                <c:v>17.971615101326506</c:v>
              </c:pt>
              <c:pt idx="213">
                <c:v>17.96948905957607</c:v>
              </c:pt>
              <c:pt idx="214">
                <c:v>17.967363017825637</c:v>
              </c:pt>
              <c:pt idx="215">
                <c:v>17.9652369760752</c:v>
              </c:pt>
              <c:pt idx="216">
                <c:v>17.963110934324767</c:v>
              </c:pt>
              <c:pt idx="217">
                <c:v>17.960984892574334</c:v>
              </c:pt>
              <c:pt idx="218">
                <c:v>17.958858850823898</c:v>
              </c:pt>
              <c:pt idx="219">
                <c:v>17.956732809073465</c:v>
              </c:pt>
              <c:pt idx="220">
                <c:v>17.954606767323028</c:v>
              </c:pt>
              <c:pt idx="221">
                <c:v>17.952480725572595</c:v>
              </c:pt>
              <c:pt idx="222">
                <c:v>17.950354683822159</c:v>
              </c:pt>
              <c:pt idx="223">
                <c:v>17.948228642071726</c:v>
              </c:pt>
              <c:pt idx="224">
                <c:v>17.946102600321289</c:v>
              </c:pt>
              <c:pt idx="225">
                <c:v>17.943976558570856</c:v>
              </c:pt>
              <c:pt idx="226">
                <c:v>17.941850516820423</c:v>
              </c:pt>
              <c:pt idx="227">
                <c:v>17.939724475069987</c:v>
              </c:pt>
              <c:pt idx="228">
                <c:v>17.937598433319554</c:v>
              </c:pt>
              <c:pt idx="229">
                <c:v>17.935472391569117</c:v>
              </c:pt>
              <c:pt idx="230">
                <c:v>17.933346349818684</c:v>
              </c:pt>
              <c:pt idx="231">
                <c:v>17.931220308068248</c:v>
              </c:pt>
              <c:pt idx="232">
                <c:v>17.929094266317815</c:v>
              </c:pt>
              <c:pt idx="233">
                <c:v>17.926968224567378</c:v>
              </c:pt>
              <c:pt idx="234">
                <c:v>17.924842182816946</c:v>
              </c:pt>
              <c:pt idx="235">
                <c:v>17.922716141066513</c:v>
              </c:pt>
              <c:pt idx="236">
                <c:v>17.920590099316076</c:v>
              </c:pt>
              <c:pt idx="237">
                <c:v>17.918464057565643</c:v>
              </c:pt>
              <c:pt idx="238">
                <c:v>17.916338015815207</c:v>
              </c:pt>
              <c:pt idx="239">
                <c:v>17.914211974064774</c:v>
              </c:pt>
              <c:pt idx="240">
                <c:v>17.912085932314337</c:v>
              </c:pt>
              <c:pt idx="241">
                <c:v>17.909959890563904</c:v>
              </c:pt>
              <c:pt idx="242">
                <c:v>17.907833848813471</c:v>
              </c:pt>
              <c:pt idx="243">
                <c:v>17.905707807063035</c:v>
              </c:pt>
              <c:pt idx="244">
                <c:v>17.903581765312602</c:v>
              </c:pt>
              <c:pt idx="245">
                <c:v>17.901455723562165</c:v>
              </c:pt>
              <c:pt idx="246">
                <c:v>17.899329681811732</c:v>
              </c:pt>
              <c:pt idx="247">
                <c:v>17.897203640061296</c:v>
              </c:pt>
              <c:pt idx="248">
                <c:v>17.895077598310863</c:v>
              </c:pt>
              <c:pt idx="249">
                <c:v>17.892951556560426</c:v>
              </c:pt>
              <c:pt idx="250">
                <c:v>17.890825514809993</c:v>
              </c:pt>
              <c:pt idx="251">
                <c:v>17.88869947305956</c:v>
              </c:pt>
              <c:pt idx="252">
                <c:v>17.886573431309124</c:v>
              </c:pt>
              <c:pt idx="253">
                <c:v>17.884447389558691</c:v>
              </c:pt>
              <c:pt idx="254">
                <c:v>17.882321347808254</c:v>
              </c:pt>
              <c:pt idx="255">
                <c:v>17.880195306057821</c:v>
              </c:pt>
              <c:pt idx="256">
                <c:v>17.878069264307385</c:v>
              </c:pt>
              <c:pt idx="257">
                <c:v>17.875943222556952</c:v>
              </c:pt>
              <c:pt idx="258">
                <c:v>17.873817180806515</c:v>
              </c:pt>
              <c:pt idx="259">
                <c:v>17.871691139056082</c:v>
              </c:pt>
              <c:pt idx="260">
                <c:v>17.869565097305649</c:v>
              </c:pt>
              <c:pt idx="261">
                <c:v>17.867439055555213</c:v>
              </c:pt>
              <c:pt idx="262">
                <c:v>17.86531301380478</c:v>
              </c:pt>
              <c:pt idx="263">
                <c:v>17.863186972054343</c:v>
              </c:pt>
              <c:pt idx="264">
                <c:v>17.861060930303911</c:v>
              </c:pt>
              <c:pt idx="265">
                <c:v>17.858934888553474</c:v>
              </c:pt>
              <c:pt idx="266">
                <c:v>17.856808846803041</c:v>
              </c:pt>
              <c:pt idx="267">
                <c:v>17.854682805052608</c:v>
              </c:pt>
              <c:pt idx="268">
                <c:v>17.852556763302172</c:v>
              </c:pt>
              <c:pt idx="269">
                <c:v>17.850430721551739</c:v>
              </c:pt>
              <c:pt idx="270">
                <c:v>17.848304679801302</c:v>
              </c:pt>
              <c:pt idx="271">
                <c:v>17.846178638050869</c:v>
              </c:pt>
              <c:pt idx="272">
                <c:v>17.844052596300433</c:v>
              </c:pt>
              <c:pt idx="273">
                <c:v>17.84192655455</c:v>
              </c:pt>
              <c:pt idx="274">
                <c:v>17.839800512799563</c:v>
              </c:pt>
              <c:pt idx="275">
                <c:v>17.83767447104913</c:v>
              </c:pt>
              <c:pt idx="276">
                <c:v>17.835548429298697</c:v>
              </c:pt>
              <c:pt idx="277">
                <c:v>17.833422387548261</c:v>
              </c:pt>
              <c:pt idx="278">
                <c:v>17.831296345797828</c:v>
              </c:pt>
              <c:pt idx="279">
                <c:v>17.829170304047391</c:v>
              </c:pt>
              <c:pt idx="280">
                <c:v>17.827044262296958</c:v>
              </c:pt>
              <c:pt idx="281">
                <c:v>17.824918220546522</c:v>
              </c:pt>
              <c:pt idx="282">
                <c:v>17.822792178796089</c:v>
              </c:pt>
              <c:pt idx="283">
                <c:v>17.820666137045652</c:v>
              </c:pt>
              <c:pt idx="284">
                <c:v>17.818540095295219</c:v>
              </c:pt>
              <c:pt idx="285">
                <c:v>17.816414053544786</c:v>
              </c:pt>
              <c:pt idx="286">
                <c:v>17.81428801179435</c:v>
              </c:pt>
              <c:pt idx="287">
                <c:v>17.812161970043917</c:v>
              </c:pt>
              <c:pt idx="288">
                <c:v>17.81003592829348</c:v>
              </c:pt>
              <c:pt idx="289">
                <c:v>17.807909886543047</c:v>
              </c:pt>
              <c:pt idx="290">
                <c:v>17.805783844792611</c:v>
              </c:pt>
              <c:pt idx="291">
                <c:v>17.803657803042178</c:v>
              </c:pt>
              <c:pt idx="292">
                <c:v>17.801531761291745</c:v>
              </c:pt>
              <c:pt idx="293">
                <c:v>17.799405719541308</c:v>
              </c:pt>
              <c:pt idx="294">
                <c:v>17.797279677790875</c:v>
              </c:pt>
              <c:pt idx="295">
                <c:v>17.795153636040439</c:v>
              </c:pt>
              <c:pt idx="296">
                <c:v>17.793027594290006</c:v>
              </c:pt>
              <c:pt idx="297">
                <c:v>17.79090155253957</c:v>
              </c:pt>
              <c:pt idx="298">
                <c:v>17.788775510789137</c:v>
              </c:pt>
              <c:pt idx="299">
                <c:v>17.7866494690387</c:v>
              </c:pt>
              <c:pt idx="300">
                <c:v>17.784523427288267</c:v>
              </c:pt>
              <c:pt idx="301">
                <c:v>17.782397385537834</c:v>
              </c:pt>
              <c:pt idx="302">
                <c:v>17.780271343787398</c:v>
              </c:pt>
              <c:pt idx="303">
                <c:v>17.778145302036965</c:v>
              </c:pt>
              <c:pt idx="304">
                <c:v>17.776019260286528</c:v>
              </c:pt>
              <c:pt idx="305">
                <c:v>17.773893218536095</c:v>
              </c:pt>
              <c:pt idx="306">
                <c:v>17.771767176785659</c:v>
              </c:pt>
              <c:pt idx="307">
                <c:v>17.769641135035226</c:v>
              </c:pt>
              <c:pt idx="308">
                <c:v>17.767515093284789</c:v>
              </c:pt>
              <c:pt idx="309">
                <c:v>17.765389051534356</c:v>
              </c:pt>
              <c:pt idx="310">
                <c:v>17.763263009783923</c:v>
              </c:pt>
              <c:pt idx="311">
                <c:v>17.761136968033487</c:v>
              </c:pt>
              <c:pt idx="312">
                <c:v>17.759010926283054</c:v>
              </c:pt>
              <c:pt idx="313">
                <c:v>17.756884884532617</c:v>
              </c:pt>
              <c:pt idx="314">
                <c:v>17.754758842782184</c:v>
              </c:pt>
              <c:pt idx="315">
                <c:v>17.752632801031748</c:v>
              </c:pt>
              <c:pt idx="316">
                <c:v>17.750506759281315</c:v>
              </c:pt>
              <c:pt idx="317">
                <c:v>17.748380717530882</c:v>
              </c:pt>
              <c:pt idx="318">
                <c:v>17.746254675780445</c:v>
              </c:pt>
              <c:pt idx="319">
                <c:v>17.744128634030012</c:v>
              </c:pt>
              <c:pt idx="320">
                <c:v>17.742002592279576</c:v>
              </c:pt>
              <c:pt idx="321">
                <c:v>17.739876550529143</c:v>
              </c:pt>
              <c:pt idx="322">
                <c:v>17.737750508778706</c:v>
              </c:pt>
              <c:pt idx="323">
                <c:v>17.735624467028273</c:v>
              </c:pt>
              <c:pt idx="324">
                <c:v>17.733498425277837</c:v>
              </c:pt>
              <c:pt idx="325">
                <c:v>17.731372383527404</c:v>
              </c:pt>
              <c:pt idx="326">
                <c:v>17.729246341776971</c:v>
              </c:pt>
              <c:pt idx="327">
                <c:v>17.727120300026534</c:v>
              </c:pt>
              <c:pt idx="328">
                <c:v>17.724994258276102</c:v>
              </c:pt>
              <c:pt idx="329">
                <c:v>17.722868216525665</c:v>
              </c:pt>
              <c:pt idx="330">
                <c:v>17.720742174775232</c:v>
              </c:pt>
              <c:pt idx="331">
                <c:v>17.718616133024796</c:v>
              </c:pt>
              <c:pt idx="332">
                <c:v>17.716490091274363</c:v>
              </c:pt>
              <c:pt idx="333">
                <c:v>17.714364049523926</c:v>
              </c:pt>
              <c:pt idx="334">
                <c:v>17.712238007773493</c:v>
              </c:pt>
              <c:pt idx="335">
                <c:v>17.71011196602306</c:v>
              </c:pt>
              <c:pt idx="336">
                <c:v>17.707985924272624</c:v>
              </c:pt>
              <c:pt idx="337">
                <c:v>17.705859882522191</c:v>
              </c:pt>
              <c:pt idx="338">
                <c:v>17.703733840771754</c:v>
              </c:pt>
              <c:pt idx="339">
                <c:v>17.701607799021321</c:v>
              </c:pt>
              <c:pt idx="340">
                <c:v>17.699481757270885</c:v>
              </c:pt>
              <c:pt idx="341">
                <c:v>17.697355715520452</c:v>
              </c:pt>
              <c:pt idx="342">
                <c:v>17.695229673770019</c:v>
              </c:pt>
              <c:pt idx="343">
                <c:v>17.693103632019582</c:v>
              </c:pt>
              <c:pt idx="344">
                <c:v>17.690977590269149</c:v>
              </c:pt>
              <c:pt idx="345">
                <c:v>17.688851548518713</c:v>
              </c:pt>
              <c:pt idx="346">
                <c:v>17.68672550676828</c:v>
              </c:pt>
              <c:pt idx="347">
                <c:v>17.684599465017843</c:v>
              </c:pt>
              <c:pt idx="348">
                <c:v>17.68247342326741</c:v>
              </c:pt>
              <c:pt idx="349">
                <c:v>17.680347381516974</c:v>
              </c:pt>
              <c:pt idx="350">
                <c:v>17.678221339766541</c:v>
              </c:pt>
              <c:pt idx="351">
                <c:v>17.676095298016108</c:v>
              </c:pt>
              <c:pt idx="352">
                <c:v>17.673969256265671</c:v>
              </c:pt>
              <c:pt idx="353">
                <c:v>17.671843214515238</c:v>
              </c:pt>
              <c:pt idx="354">
                <c:v>17.669717172764802</c:v>
              </c:pt>
              <c:pt idx="355">
                <c:v>17.667591131014369</c:v>
              </c:pt>
              <c:pt idx="356">
                <c:v>17.665465089263932</c:v>
              </c:pt>
              <c:pt idx="357">
                <c:v>17.663339047513499</c:v>
              </c:pt>
              <c:pt idx="358">
                <c:v>17.661213005763063</c:v>
              </c:pt>
              <c:pt idx="359">
                <c:v>17.65908696401263</c:v>
              </c:pt>
              <c:pt idx="360">
                <c:v>17.656960922262197</c:v>
              </c:pt>
              <c:pt idx="361">
                <c:v>17.654834880511761</c:v>
              </c:pt>
              <c:pt idx="362">
                <c:v>17.652708838761328</c:v>
              </c:pt>
              <c:pt idx="363">
                <c:v>17.650582797010891</c:v>
              </c:pt>
              <c:pt idx="364">
                <c:v>17.648456755260458</c:v>
              </c:pt>
              <c:pt idx="365">
                <c:v>17.646330713510022</c:v>
              </c:pt>
              <c:pt idx="366">
                <c:v>17.644204671759589</c:v>
              </c:pt>
              <c:pt idx="367">
                <c:v>17.642078630009156</c:v>
              </c:pt>
              <c:pt idx="368">
                <c:v>17.639952588258719</c:v>
              </c:pt>
              <c:pt idx="369">
                <c:v>17.637826546508286</c:v>
              </c:pt>
              <c:pt idx="370">
                <c:v>17.63570050475785</c:v>
              </c:pt>
              <c:pt idx="371">
                <c:v>17.633574463007417</c:v>
              </c:pt>
              <c:pt idx="372">
                <c:v>17.63144842125698</c:v>
              </c:pt>
              <c:pt idx="373">
                <c:v>17.629322379506547</c:v>
              </c:pt>
              <c:pt idx="374">
                <c:v>17.627196337756111</c:v>
              </c:pt>
              <c:pt idx="375">
                <c:v>17.625070296005678</c:v>
              </c:pt>
              <c:pt idx="376">
                <c:v>17.622944254255245</c:v>
              </c:pt>
              <c:pt idx="377">
                <c:v>17.620818212504808</c:v>
              </c:pt>
              <c:pt idx="378">
                <c:v>17.618692170754375</c:v>
              </c:pt>
              <c:pt idx="379">
                <c:v>17.616566129003939</c:v>
              </c:pt>
              <c:pt idx="380">
                <c:v>17.614440087253506</c:v>
              </c:pt>
              <c:pt idx="381">
                <c:v>17.612314045503069</c:v>
              </c:pt>
              <c:pt idx="382">
                <c:v>17.610188003752636</c:v>
              </c:pt>
              <c:pt idx="383">
                <c:v>17.6080619620022</c:v>
              </c:pt>
              <c:pt idx="384">
                <c:v>17.605935920251767</c:v>
              </c:pt>
              <c:pt idx="385">
                <c:v>17.603809878501334</c:v>
              </c:pt>
              <c:pt idx="386">
                <c:v>17.601683836750897</c:v>
              </c:pt>
              <c:pt idx="387">
                <c:v>17.599557795000464</c:v>
              </c:pt>
              <c:pt idx="388">
                <c:v>17.597431753250028</c:v>
              </c:pt>
              <c:pt idx="389">
                <c:v>17.595305711499595</c:v>
              </c:pt>
              <c:pt idx="390">
                <c:v>17.593179669749158</c:v>
              </c:pt>
              <c:pt idx="391">
                <c:v>17.591053627998726</c:v>
              </c:pt>
              <c:pt idx="392">
                <c:v>17.588927586248293</c:v>
              </c:pt>
              <c:pt idx="393">
                <c:v>17.586801544497856</c:v>
              </c:pt>
              <c:pt idx="394">
                <c:v>17.584675502747423</c:v>
              </c:pt>
              <c:pt idx="395">
                <c:v>17.582549460996987</c:v>
              </c:pt>
              <c:pt idx="396">
                <c:v>17.580423419246554</c:v>
              </c:pt>
              <c:pt idx="397">
                <c:v>17.578297377496117</c:v>
              </c:pt>
              <c:pt idx="398">
                <c:v>17.576171335745684</c:v>
              </c:pt>
              <c:pt idx="399">
                <c:v>17.574045293995248</c:v>
              </c:pt>
              <c:pt idx="400">
                <c:v>17.571919252244815</c:v>
              </c:pt>
              <c:pt idx="401">
                <c:v>17.569793210494382</c:v>
              </c:pt>
              <c:pt idx="402">
                <c:v>17.567667168743945</c:v>
              </c:pt>
              <c:pt idx="403">
                <c:v>17.565541126993512</c:v>
              </c:pt>
              <c:pt idx="404">
                <c:v>17.563415085243076</c:v>
              </c:pt>
              <c:pt idx="405">
                <c:v>17.561289043492643</c:v>
              </c:pt>
              <c:pt idx="406">
                <c:v>17.559163001742206</c:v>
              </c:pt>
              <c:pt idx="407">
                <c:v>17.557036959991773</c:v>
              </c:pt>
              <c:pt idx="408">
                <c:v>17.554910918241337</c:v>
              </c:pt>
              <c:pt idx="409">
                <c:v>17.552784876490904</c:v>
              </c:pt>
              <c:pt idx="410">
                <c:v>17.550658834740471</c:v>
              </c:pt>
              <c:pt idx="411">
                <c:v>17.548532792990034</c:v>
              </c:pt>
              <c:pt idx="412">
                <c:v>17.546406751239601</c:v>
              </c:pt>
              <c:pt idx="413">
                <c:v>17.544280709489165</c:v>
              </c:pt>
              <c:pt idx="414">
                <c:v>17.542154667738732</c:v>
              </c:pt>
              <c:pt idx="415">
                <c:v>17.540028625988295</c:v>
              </c:pt>
              <c:pt idx="416">
                <c:v>17.537902584237862</c:v>
              </c:pt>
              <c:pt idx="417">
                <c:v>17.535776542487429</c:v>
              </c:pt>
              <c:pt idx="418">
                <c:v>17.533650500736993</c:v>
              </c:pt>
              <c:pt idx="419">
                <c:v>17.53152445898656</c:v>
              </c:pt>
              <c:pt idx="420">
                <c:v>17.529398417236123</c:v>
              </c:pt>
              <c:pt idx="421">
                <c:v>17.527272375485691</c:v>
              </c:pt>
              <c:pt idx="422">
                <c:v>17.525146333735254</c:v>
              </c:pt>
              <c:pt idx="423">
                <c:v>17.523020291984821</c:v>
              </c:pt>
              <c:pt idx="424">
                <c:v>17.520894250234385</c:v>
              </c:pt>
              <c:pt idx="425">
                <c:v>17.518768208483952</c:v>
              </c:pt>
              <c:pt idx="426">
                <c:v>17.516642166733519</c:v>
              </c:pt>
              <c:pt idx="427">
                <c:v>17.514516124983082</c:v>
              </c:pt>
              <c:pt idx="428">
                <c:v>17.512390083232649</c:v>
              </c:pt>
              <c:pt idx="429">
                <c:v>17.510264041482213</c:v>
              </c:pt>
              <c:pt idx="430">
                <c:v>17.50813799973178</c:v>
              </c:pt>
              <c:pt idx="431">
                <c:v>17.506011957981343</c:v>
              </c:pt>
              <c:pt idx="432">
                <c:v>17.50388591623091</c:v>
              </c:pt>
              <c:pt idx="433">
                <c:v>17.501759874480474</c:v>
              </c:pt>
              <c:pt idx="434">
                <c:v>17.499633832730041</c:v>
              </c:pt>
              <c:pt idx="435">
                <c:v>17.497507790979608</c:v>
              </c:pt>
              <c:pt idx="436">
                <c:v>17.495381749229171</c:v>
              </c:pt>
              <c:pt idx="437">
                <c:v>17.493255707478738</c:v>
              </c:pt>
              <c:pt idx="438">
                <c:v>17.491129665728302</c:v>
              </c:pt>
              <c:pt idx="439">
                <c:v>17.489003623977869</c:v>
              </c:pt>
              <c:pt idx="440">
                <c:v>17.486877582227432</c:v>
              </c:pt>
              <c:pt idx="441">
                <c:v>17.484751540476999</c:v>
              </c:pt>
              <c:pt idx="442">
                <c:v>17.482625498726566</c:v>
              </c:pt>
              <c:pt idx="443">
                <c:v>17.48049945697613</c:v>
              </c:pt>
              <c:pt idx="444">
                <c:v>17.478373415225697</c:v>
              </c:pt>
              <c:pt idx="445">
                <c:v>17.47624737347526</c:v>
              </c:pt>
              <c:pt idx="446">
                <c:v>17.474121331724827</c:v>
              </c:pt>
              <c:pt idx="447">
                <c:v>17.471995289974391</c:v>
              </c:pt>
              <c:pt idx="448">
                <c:v>17.469869248223958</c:v>
              </c:pt>
              <c:pt idx="449">
                <c:v>17.467743206473521</c:v>
              </c:pt>
              <c:pt idx="450">
                <c:v>17.465617164723088</c:v>
              </c:pt>
              <c:pt idx="451">
                <c:v>17.463491122972655</c:v>
              </c:pt>
              <c:pt idx="452">
                <c:v>17.461365081222219</c:v>
              </c:pt>
              <c:pt idx="453">
                <c:v>17.459239039471786</c:v>
              </c:pt>
              <c:pt idx="454">
                <c:v>17.45711299772135</c:v>
              </c:pt>
              <c:pt idx="455">
                <c:v>17.454986955970917</c:v>
              </c:pt>
              <c:pt idx="456">
                <c:v>17.45286091422048</c:v>
              </c:pt>
              <c:pt idx="457">
                <c:v>17.450734872470047</c:v>
              </c:pt>
              <c:pt idx="458">
                <c:v>17.448608830719611</c:v>
              </c:pt>
              <c:pt idx="459">
                <c:v>17.446482788969178</c:v>
              </c:pt>
              <c:pt idx="460">
                <c:v>17.444356747218745</c:v>
              </c:pt>
              <c:pt idx="461">
                <c:v>17.442230705468308</c:v>
              </c:pt>
              <c:pt idx="462">
                <c:v>17.440104663717875</c:v>
              </c:pt>
              <c:pt idx="463">
                <c:v>17.437978621967439</c:v>
              </c:pt>
              <c:pt idx="464">
                <c:v>17.435852580217006</c:v>
              </c:pt>
              <c:pt idx="465">
                <c:v>17.433726538466569</c:v>
              </c:pt>
              <c:pt idx="466">
                <c:v>17.431600496716136</c:v>
              </c:pt>
              <c:pt idx="467">
                <c:v>17.429474454965703</c:v>
              </c:pt>
              <c:pt idx="468">
                <c:v>17.427348413215267</c:v>
              </c:pt>
              <c:pt idx="469">
                <c:v>17.425222371464834</c:v>
              </c:pt>
              <c:pt idx="470">
                <c:v>17.423096329714397</c:v>
              </c:pt>
              <c:pt idx="471">
                <c:v>17.420970287963964</c:v>
              </c:pt>
              <c:pt idx="472">
                <c:v>17.418844246213528</c:v>
              </c:pt>
              <c:pt idx="473">
                <c:v>17.416718204463095</c:v>
              </c:pt>
              <c:pt idx="474">
                <c:v>17.414592162712658</c:v>
              </c:pt>
              <c:pt idx="475">
                <c:v>17.412466120962225</c:v>
              </c:pt>
              <c:pt idx="476">
                <c:v>17.410340079211792</c:v>
              </c:pt>
              <c:pt idx="477">
                <c:v>17.408214037461356</c:v>
              </c:pt>
              <c:pt idx="478">
                <c:v>17.406087995710923</c:v>
              </c:pt>
              <c:pt idx="479">
                <c:v>17.403961953960486</c:v>
              </c:pt>
              <c:pt idx="480">
                <c:v>17.401835912210053</c:v>
              </c:pt>
              <c:pt idx="481">
                <c:v>17.399709870459617</c:v>
              </c:pt>
              <c:pt idx="482">
                <c:v>17.397583828709184</c:v>
              </c:pt>
              <c:pt idx="483">
                <c:v>17.395457786958747</c:v>
              </c:pt>
              <c:pt idx="484">
                <c:v>17.393331745208314</c:v>
              </c:pt>
              <c:pt idx="485">
                <c:v>17.391205703457882</c:v>
              </c:pt>
              <c:pt idx="486">
                <c:v>17.389079661707445</c:v>
              </c:pt>
              <c:pt idx="487">
                <c:v>17.386953619957012</c:v>
              </c:pt>
              <c:pt idx="488">
                <c:v>17.384827578206576</c:v>
              </c:pt>
              <c:pt idx="489">
                <c:v>17.382701536456143</c:v>
              </c:pt>
              <c:pt idx="490">
                <c:v>17.380575494705706</c:v>
              </c:pt>
              <c:pt idx="491">
                <c:v>17.378449452955273</c:v>
              </c:pt>
              <c:pt idx="492">
                <c:v>17.37632341120484</c:v>
              </c:pt>
              <c:pt idx="493">
                <c:v>17.374197369454404</c:v>
              </c:pt>
              <c:pt idx="494">
                <c:v>17.372071327703971</c:v>
              </c:pt>
              <c:pt idx="495">
                <c:v>17.369945285953534</c:v>
              </c:pt>
              <c:pt idx="496">
                <c:v>17.367819244203101</c:v>
              </c:pt>
              <c:pt idx="497">
                <c:v>17.365693202452665</c:v>
              </c:pt>
              <c:pt idx="498">
                <c:v>17.363567160702232</c:v>
              </c:pt>
              <c:pt idx="499">
                <c:v>17.361441118951795</c:v>
              </c:pt>
              <c:pt idx="500">
                <c:v>17.359315077201362</c:v>
              </c:pt>
              <c:pt idx="501">
                <c:v>17.357189035450929</c:v>
              </c:pt>
              <c:pt idx="502">
                <c:v>17.355062993700493</c:v>
              </c:pt>
              <c:pt idx="503">
                <c:v>17.35293695195006</c:v>
              </c:pt>
              <c:pt idx="504">
                <c:v>17.350810910199623</c:v>
              </c:pt>
              <c:pt idx="505">
                <c:v>17.34868486844919</c:v>
              </c:pt>
              <c:pt idx="506">
                <c:v>17.346558826698754</c:v>
              </c:pt>
              <c:pt idx="507">
                <c:v>17.344432784948321</c:v>
              </c:pt>
              <c:pt idx="508">
                <c:v>17.342306743197884</c:v>
              </c:pt>
              <c:pt idx="509">
                <c:v>17.340180701447451</c:v>
              </c:pt>
              <c:pt idx="510">
                <c:v>17.338054659697018</c:v>
              </c:pt>
              <c:pt idx="511">
                <c:v>17.335928617946582</c:v>
              </c:pt>
              <c:pt idx="512">
                <c:v>17.333802576196149</c:v>
              </c:pt>
              <c:pt idx="513">
                <c:v>17.331676534445712</c:v>
              </c:pt>
              <c:pt idx="514">
                <c:v>17.329550492695279</c:v>
              </c:pt>
              <c:pt idx="515">
                <c:v>17.327424450944843</c:v>
              </c:pt>
              <c:pt idx="516">
                <c:v>17.32529840919441</c:v>
              </c:pt>
              <c:pt idx="517">
                <c:v>17.323172367443977</c:v>
              </c:pt>
              <c:pt idx="518">
                <c:v>17.321046325693541</c:v>
              </c:pt>
              <c:pt idx="519">
                <c:v>17.318920283943108</c:v>
              </c:pt>
              <c:pt idx="520">
                <c:v>17.316794242192671</c:v>
              </c:pt>
              <c:pt idx="521">
                <c:v>17.314668200442238</c:v>
              </c:pt>
              <c:pt idx="522">
                <c:v>17.312542158691802</c:v>
              </c:pt>
              <c:pt idx="523">
                <c:v>17.310416116941369</c:v>
              </c:pt>
              <c:pt idx="524">
                <c:v>17.308290075190932</c:v>
              </c:pt>
              <c:pt idx="525">
                <c:v>17.306164033440499</c:v>
              </c:pt>
              <c:pt idx="526">
                <c:v>17.304037991690066</c:v>
              </c:pt>
              <c:pt idx="527">
                <c:v>17.30191194993963</c:v>
              </c:pt>
              <c:pt idx="528">
                <c:v>17.299785908189197</c:v>
              </c:pt>
              <c:pt idx="529">
                <c:v>17.29765986643876</c:v>
              </c:pt>
              <c:pt idx="530">
                <c:v>17.295533824688327</c:v>
              </c:pt>
              <c:pt idx="531">
                <c:v>17.293407782937891</c:v>
              </c:pt>
              <c:pt idx="532">
                <c:v>17.291281741187458</c:v>
              </c:pt>
              <c:pt idx="533">
                <c:v>17.289155699437021</c:v>
              </c:pt>
              <c:pt idx="534">
                <c:v>17.287029657686588</c:v>
              </c:pt>
              <c:pt idx="535">
                <c:v>17.284903615936155</c:v>
              </c:pt>
              <c:pt idx="536">
                <c:v>17.282777574185719</c:v>
              </c:pt>
              <c:pt idx="537">
                <c:v>17.280651532435286</c:v>
              </c:pt>
              <c:pt idx="538">
                <c:v>17.278525490684849</c:v>
              </c:pt>
              <c:pt idx="539">
                <c:v>17.276399448934416</c:v>
              </c:pt>
              <c:pt idx="540">
                <c:v>17.27427340718398</c:v>
              </c:pt>
              <c:pt idx="541">
                <c:v>17.272147365433547</c:v>
              </c:pt>
              <c:pt idx="542">
                <c:v>17.270021323683114</c:v>
              </c:pt>
              <c:pt idx="543">
                <c:v>17.267895281932677</c:v>
              </c:pt>
              <c:pt idx="544">
                <c:v>17.265769240182244</c:v>
              </c:pt>
              <c:pt idx="545">
                <c:v>17.263643198431808</c:v>
              </c:pt>
              <c:pt idx="546">
                <c:v>17.261517156681375</c:v>
              </c:pt>
              <c:pt idx="547">
                <c:v>17.259391114930938</c:v>
              </c:pt>
              <c:pt idx="548">
                <c:v>17.257265073180506</c:v>
              </c:pt>
              <c:pt idx="549">
                <c:v>17.255139031430069</c:v>
              </c:pt>
              <c:pt idx="550">
                <c:v>17.253012989679636</c:v>
              </c:pt>
              <c:pt idx="551">
                <c:v>17.250886947929203</c:v>
              </c:pt>
              <c:pt idx="552">
                <c:v>17.248760906178767</c:v>
              </c:pt>
              <c:pt idx="553">
                <c:v>17.246634864428334</c:v>
              </c:pt>
              <c:pt idx="554">
                <c:v>17.244508822677897</c:v>
              </c:pt>
              <c:pt idx="555">
                <c:v>17.242382780927464</c:v>
              </c:pt>
              <c:pt idx="556">
                <c:v>17.240256739177028</c:v>
              </c:pt>
              <c:pt idx="557">
                <c:v>17.238130697426595</c:v>
              </c:pt>
              <c:pt idx="558">
                <c:v>17.236004655676158</c:v>
              </c:pt>
              <c:pt idx="559">
                <c:v>17.233878613925725</c:v>
              </c:pt>
              <c:pt idx="560">
                <c:v>17.231752572175292</c:v>
              </c:pt>
              <c:pt idx="561">
                <c:v>17.229626530424856</c:v>
              </c:pt>
              <c:pt idx="562">
                <c:v>17.227500488674423</c:v>
              </c:pt>
              <c:pt idx="563">
                <c:v>17.225374446923986</c:v>
              </c:pt>
              <c:pt idx="564">
                <c:v>17.223248405173553</c:v>
              </c:pt>
              <c:pt idx="565">
                <c:v>17.221122363423117</c:v>
              </c:pt>
              <c:pt idx="566">
                <c:v>17.218996321672684</c:v>
              </c:pt>
              <c:pt idx="567">
                <c:v>17.216870279922251</c:v>
              </c:pt>
              <c:pt idx="568">
                <c:v>17.214744238171814</c:v>
              </c:pt>
              <c:pt idx="569">
                <c:v>17.212618196421381</c:v>
              </c:pt>
              <c:pt idx="570">
                <c:v>17.210492154670945</c:v>
              </c:pt>
              <c:pt idx="571">
                <c:v>17.208366112920512</c:v>
              </c:pt>
              <c:pt idx="572">
                <c:v>17.206240071170075</c:v>
              </c:pt>
              <c:pt idx="573">
                <c:v>17.204114029419642</c:v>
              </c:pt>
              <c:pt idx="574">
                <c:v>17.201987987669206</c:v>
              </c:pt>
              <c:pt idx="575">
                <c:v>17.199861945918773</c:v>
              </c:pt>
              <c:pt idx="576">
                <c:v>17.19773590416834</c:v>
              </c:pt>
              <c:pt idx="577">
                <c:v>17.195609862417903</c:v>
              </c:pt>
              <c:pt idx="578">
                <c:v>17.19348382066747</c:v>
              </c:pt>
              <c:pt idx="579">
                <c:v>17.191357778917034</c:v>
              </c:pt>
              <c:pt idx="580">
                <c:v>17.189231737166601</c:v>
              </c:pt>
              <c:pt idx="581">
                <c:v>17.187105695416165</c:v>
              </c:pt>
              <c:pt idx="582">
                <c:v>17.184979653665732</c:v>
              </c:pt>
              <c:pt idx="583">
                <c:v>17.182853611915295</c:v>
              </c:pt>
              <c:pt idx="584">
                <c:v>17.180727570164862</c:v>
              </c:pt>
              <c:pt idx="585">
                <c:v>17.178601528414429</c:v>
              </c:pt>
              <c:pt idx="586">
                <c:v>17.176475486663993</c:v>
              </c:pt>
              <c:pt idx="587">
                <c:v>17.17434944491356</c:v>
              </c:pt>
              <c:pt idx="588">
                <c:v>17.172223403163123</c:v>
              </c:pt>
              <c:pt idx="589">
                <c:v>17.17009736141269</c:v>
              </c:pt>
              <c:pt idx="590">
                <c:v>17.167971319662254</c:v>
              </c:pt>
              <c:pt idx="591">
                <c:v>17.165845277911821</c:v>
              </c:pt>
              <c:pt idx="592">
                <c:v>17.163719236161388</c:v>
              </c:pt>
              <c:pt idx="593">
                <c:v>17.161593194410951</c:v>
              </c:pt>
              <c:pt idx="594">
                <c:v>17.159467152660518</c:v>
              </c:pt>
              <c:pt idx="595">
                <c:v>17.157341110910082</c:v>
              </c:pt>
              <c:pt idx="596">
                <c:v>17.155215069159649</c:v>
              </c:pt>
              <c:pt idx="597">
                <c:v>17.153089027409212</c:v>
              </c:pt>
              <c:pt idx="598">
                <c:v>17.150962985658779</c:v>
              </c:pt>
              <c:pt idx="599">
                <c:v>17.148836943908343</c:v>
              </c:pt>
              <c:pt idx="600">
                <c:v>17.14671090215791</c:v>
              </c:pt>
              <c:pt idx="601">
                <c:v>17.144584860407477</c:v>
              </c:pt>
              <c:pt idx="602">
                <c:v>17.14245881865704</c:v>
              </c:pt>
              <c:pt idx="603">
                <c:v>17.140332776906607</c:v>
              </c:pt>
              <c:pt idx="604">
                <c:v>17.138206735156171</c:v>
              </c:pt>
              <c:pt idx="605">
                <c:v>17.136080693405738</c:v>
              </c:pt>
              <c:pt idx="606">
                <c:v>17.133954651655301</c:v>
              </c:pt>
              <c:pt idx="607">
                <c:v>17.131828609904868</c:v>
              </c:pt>
              <c:pt idx="608">
                <c:v>17.129702568154432</c:v>
              </c:pt>
              <c:pt idx="609">
                <c:v>17.127576526403999</c:v>
              </c:pt>
              <c:pt idx="610">
                <c:v>17.125450484653566</c:v>
              </c:pt>
              <c:pt idx="611">
                <c:v>17.123324442903129</c:v>
              </c:pt>
              <c:pt idx="612">
                <c:v>17.121198401152697</c:v>
              </c:pt>
              <c:pt idx="613">
                <c:v>17.11907235940226</c:v>
              </c:pt>
              <c:pt idx="614">
                <c:v>17.116946317651827</c:v>
              </c:pt>
              <c:pt idx="615">
                <c:v>17.114820275901391</c:v>
              </c:pt>
              <c:pt idx="616">
                <c:v>17.112694234150958</c:v>
              </c:pt>
              <c:pt idx="617">
                <c:v>17.110568192400525</c:v>
              </c:pt>
              <c:pt idx="618">
                <c:v>17.108442150650088</c:v>
              </c:pt>
              <c:pt idx="619">
                <c:v>17.106316108899655</c:v>
              </c:pt>
              <c:pt idx="620">
                <c:v>17.104190067149219</c:v>
              </c:pt>
              <c:pt idx="621">
                <c:v>17.102064025398786</c:v>
              </c:pt>
              <c:pt idx="622">
                <c:v>17.099937983648349</c:v>
              </c:pt>
              <c:pt idx="623">
                <c:v>17.097811941897916</c:v>
              </c:pt>
              <c:pt idx="624">
                <c:v>17.09568590014748</c:v>
              </c:pt>
              <c:pt idx="625">
                <c:v>17.093559858397047</c:v>
              </c:pt>
              <c:pt idx="626">
                <c:v>17.091433816646614</c:v>
              </c:pt>
              <c:pt idx="627">
                <c:v>17.089307774896177</c:v>
              </c:pt>
              <c:pt idx="628">
                <c:v>17.087181733145744</c:v>
              </c:pt>
              <c:pt idx="629">
                <c:v>17.085055691395308</c:v>
              </c:pt>
              <c:pt idx="630">
                <c:v>17.082929649644875</c:v>
              </c:pt>
              <c:pt idx="631">
                <c:v>17.080803607894438</c:v>
              </c:pt>
              <c:pt idx="632">
                <c:v>17.078677566144005</c:v>
              </c:pt>
              <c:pt idx="633">
                <c:v>17.076551524393569</c:v>
              </c:pt>
              <c:pt idx="634">
                <c:v>17.074425482643136</c:v>
              </c:pt>
              <c:pt idx="635">
                <c:v>17.072299440892703</c:v>
              </c:pt>
              <c:pt idx="636">
                <c:v>17.070173399142266</c:v>
              </c:pt>
              <c:pt idx="637">
                <c:v>17.068047357391833</c:v>
              </c:pt>
              <c:pt idx="638">
                <c:v>17.065921315641397</c:v>
              </c:pt>
              <c:pt idx="639">
                <c:v>17.063795273890964</c:v>
              </c:pt>
              <c:pt idx="640">
                <c:v>17.061669232140527</c:v>
              </c:pt>
              <c:pt idx="641">
                <c:v>17.059543190390094</c:v>
              </c:pt>
              <c:pt idx="642">
                <c:v>17.057417148639662</c:v>
              </c:pt>
              <c:pt idx="643">
                <c:v>17.055291106889225</c:v>
              </c:pt>
              <c:pt idx="644">
                <c:v>17.053165065138792</c:v>
              </c:pt>
              <c:pt idx="645">
                <c:v>17.051039023388356</c:v>
              </c:pt>
              <c:pt idx="646">
                <c:v>17.048912981637923</c:v>
              </c:pt>
              <c:pt idx="647">
                <c:v>17.046786939887486</c:v>
              </c:pt>
              <c:pt idx="648">
                <c:v>17.044660898137053</c:v>
              </c:pt>
              <c:pt idx="649">
                <c:v>17.042534856386617</c:v>
              </c:pt>
              <c:pt idx="650">
                <c:v>17.040408814636184</c:v>
              </c:pt>
              <c:pt idx="651">
                <c:v>17.038282772885751</c:v>
              </c:pt>
              <c:pt idx="652">
                <c:v>17.036156731135314</c:v>
              </c:pt>
              <c:pt idx="653">
                <c:v>17.034030689384881</c:v>
              </c:pt>
              <c:pt idx="654">
                <c:v>17.031904647634445</c:v>
              </c:pt>
              <c:pt idx="655">
                <c:v>17.029778605884012</c:v>
              </c:pt>
              <c:pt idx="656">
                <c:v>17.027652564133575</c:v>
              </c:pt>
              <c:pt idx="657">
                <c:v>17.025526522383142</c:v>
              </c:pt>
              <c:pt idx="658">
                <c:v>17.023400480632706</c:v>
              </c:pt>
              <c:pt idx="659">
                <c:v>17.021274438882273</c:v>
              </c:pt>
              <c:pt idx="660">
                <c:v>17.01914839713184</c:v>
              </c:pt>
              <c:pt idx="661">
                <c:v>17.017022355381403</c:v>
              </c:pt>
              <c:pt idx="662">
                <c:v>17.01489631363097</c:v>
              </c:pt>
              <c:pt idx="663">
                <c:v>17.012770271880534</c:v>
              </c:pt>
              <c:pt idx="664">
                <c:v>17.010644230130101</c:v>
              </c:pt>
              <c:pt idx="665">
                <c:v>17.008518188379664</c:v>
              </c:pt>
              <c:pt idx="666">
                <c:v>17.006392146629231</c:v>
              </c:pt>
              <c:pt idx="667">
                <c:v>17.004266104878798</c:v>
              </c:pt>
              <c:pt idx="668">
                <c:v>17.002140063128362</c:v>
              </c:pt>
              <c:pt idx="669">
                <c:v>17.000014021377929</c:v>
              </c:pt>
              <c:pt idx="670">
                <c:v>16.997887979627492</c:v>
              </c:pt>
              <c:pt idx="671">
                <c:v>16.995761937877059</c:v>
              </c:pt>
              <c:pt idx="672">
                <c:v>16.993635896126623</c:v>
              </c:pt>
              <c:pt idx="673">
                <c:v>16.99150985437619</c:v>
              </c:pt>
              <c:pt idx="674">
                <c:v>16.989383812625753</c:v>
              </c:pt>
              <c:pt idx="675">
                <c:v>16.987257770875321</c:v>
              </c:pt>
              <c:pt idx="676">
                <c:v>16.985131729124888</c:v>
              </c:pt>
              <c:pt idx="677">
                <c:v>16.983005687374451</c:v>
              </c:pt>
              <c:pt idx="678">
                <c:v>16.980879645624018</c:v>
              </c:pt>
              <c:pt idx="679">
                <c:v>16.978753603873582</c:v>
              </c:pt>
              <c:pt idx="680">
                <c:v>16.976627562123149</c:v>
              </c:pt>
              <c:pt idx="681">
                <c:v>16.974501520372712</c:v>
              </c:pt>
              <c:pt idx="682">
                <c:v>16.972375478622279</c:v>
              </c:pt>
              <c:pt idx="683">
                <c:v>16.970249436871843</c:v>
              </c:pt>
              <c:pt idx="684">
                <c:v>16.96812339512141</c:v>
              </c:pt>
              <c:pt idx="685">
                <c:v>16.965997353370977</c:v>
              </c:pt>
              <c:pt idx="686">
                <c:v>16.96387131162054</c:v>
              </c:pt>
              <c:pt idx="687">
                <c:v>16.961745269870107</c:v>
              </c:pt>
              <c:pt idx="688">
                <c:v>16.959619228119671</c:v>
              </c:pt>
              <c:pt idx="689">
                <c:v>16.957493186369238</c:v>
              </c:pt>
              <c:pt idx="690">
                <c:v>16.955367144618801</c:v>
              </c:pt>
              <c:pt idx="691">
                <c:v>16.953241102868368</c:v>
              </c:pt>
              <c:pt idx="692">
                <c:v>16.951115061117935</c:v>
              </c:pt>
              <c:pt idx="693">
                <c:v>16.948989019367499</c:v>
              </c:pt>
              <c:pt idx="694">
                <c:v>16.946862977617066</c:v>
              </c:pt>
              <c:pt idx="695">
                <c:v>16.944736935866629</c:v>
              </c:pt>
              <c:pt idx="696">
                <c:v>16.942610894116196</c:v>
              </c:pt>
              <c:pt idx="697">
                <c:v>16.94048485236576</c:v>
              </c:pt>
              <c:pt idx="698">
                <c:v>16.938358810615327</c:v>
              </c:pt>
              <c:pt idx="699">
                <c:v>16.93623276886489</c:v>
              </c:pt>
              <c:pt idx="700">
                <c:v>16.934106727114457</c:v>
              </c:pt>
              <c:pt idx="701">
                <c:v>16.931980685364024</c:v>
              </c:pt>
              <c:pt idx="702">
                <c:v>16.929854643613588</c:v>
              </c:pt>
              <c:pt idx="703">
                <c:v>16.927728601863155</c:v>
              </c:pt>
              <c:pt idx="704">
                <c:v>16.925602560112718</c:v>
              </c:pt>
              <c:pt idx="705">
                <c:v>16.923476518362286</c:v>
              </c:pt>
              <c:pt idx="706">
                <c:v>16.921350476611849</c:v>
              </c:pt>
              <c:pt idx="707">
                <c:v>16.919224434861416</c:v>
              </c:pt>
              <c:pt idx="708">
                <c:v>16.91709839311098</c:v>
              </c:pt>
              <c:pt idx="709">
                <c:v>16.914972351360547</c:v>
              </c:pt>
              <c:pt idx="710">
                <c:v>16.912846309610114</c:v>
              </c:pt>
              <c:pt idx="711">
                <c:v>16.910720267859677</c:v>
              </c:pt>
              <c:pt idx="712">
                <c:v>16.908594226109244</c:v>
              </c:pt>
              <c:pt idx="713">
                <c:v>16.906468184358808</c:v>
              </c:pt>
              <c:pt idx="714">
                <c:v>16.904342142608375</c:v>
              </c:pt>
              <c:pt idx="715">
                <c:v>16.902216100857938</c:v>
              </c:pt>
              <c:pt idx="716">
                <c:v>16.900090059107505</c:v>
              </c:pt>
              <c:pt idx="717">
                <c:v>16.897964017357072</c:v>
              </c:pt>
              <c:pt idx="718">
                <c:v>16.895837975606636</c:v>
              </c:pt>
              <c:pt idx="719">
                <c:v>16.893711933856203</c:v>
              </c:pt>
              <c:pt idx="720">
                <c:v>16.891585892105766</c:v>
              </c:pt>
              <c:pt idx="721">
                <c:v>16.889459850355333</c:v>
              </c:pt>
              <c:pt idx="722">
                <c:v>16.887333808604897</c:v>
              </c:pt>
              <c:pt idx="723">
                <c:v>16.885207766854464</c:v>
              </c:pt>
              <c:pt idx="724">
                <c:v>16.883081725104027</c:v>
              </c:pt>
              <c:pt idx="725">
                <c:v>16.880955683353594</c:v>
              </c:pt>
              <c:pt idx="726">
                <c:v>16.878829641603161</c:v>
              </c:pt>
              <c:pt idx="727">
                <c:v>16.876703599852725</c:v>
              </c:pt>
              <c:pt idx="728">
                <c:v>16.874577558102292</c:v>
              </c:pt>
              <c:pt idx="729">
                <c:v>16.872451516351855</c:v>
              </c:pt>
              <c:pt idx="730">
                <c:v>16.870325474601422</c:v>
              </c:pt>
              <c:pt idx="731">
                <c:v>16.868199432850986</c:v>
              </c:pt>
              <c:pt idx="732">
                <c:v>16.866073391100553</c:v>
              </c:pt>
              <c:pt idx="733">
                <c:v>16.863947349350116</c:v>
              </c:pt>
              <c:pt idx="734">
                <c:v>16.861821307599683</c:v>
              </c:pt>
              <c:pt idx="735">
                <c:v>16.85969526584925</c:v>
              </c:pt>
              <c:pt idx="736">
                <c:v>16.857569224098814</c:v>
              </c:pt>
              <c:pt idx="737">
                <c:v>16.855443182348381</c:v>
              </c:pt>
              <c:pt idx="738">
                <c:v>16.853317140597945</c:v>
              </c:pt>
              <c:pt idx="739">
                <c:v>16.851191098847512</c:v>
              </c:pt>
              <c:pt idx="740">
                <c:v>16.849065057097075</c:v>
              </c:pt>
              <c:pt idx="741">
                <c:v>16.846939015346642</c:v>
              </c:pt>
              <c:pt idx="742">
                <c:v>16.844812973596209</c:v>
              </c:pt>
              <c:pt idx="743">
                <c:v>16.842686931845773</c:v>
              </c:pt>
              <c:pt idx="744">
                <c:v>16.84056089009534</c:v>
              </c:pt>
              <c:pt idx="745">
                <c:v>16.838434848344903</c:v>
              </c:pt>
              <c:pt idx="746">
                <c:v>16.83630880659447</c:v>
              </c:pt>
              <c:pt idx="747">
                <c:v>16.834182764844034</c:v>
              </c:pt>
              <c:pt idx="748">
                <c:v>16.832056723093601</c:v>
              </c:pt>
              <c:pt idx="749">
                <c:v>16.829930681343164</c:v>
              </c:pt>
              <c:pt idx="750">
                <c:v>16.827804639592731</c:v>
              </c:pt>
              <c:pt idx="751">
                <c:v>16.825678597842298</c:v>
              </c:pt>
              <c:pt idx="752">
                <c:v>16.823552556091862</c:v>
              </c:pt>
              <c:pt idx="753">
                <c:v>16.821426514341429</c:v>
              </c:pt>
              <c:pt idx="754">
                <c:v>16.819300472590992</c:v>
              </c:pt>
              <c:pt idx="755">
                <c:v>16.817174430840559</c:v>
              </c:pt>
              <c:pt idx="756">
                <c:v>16.815048389090123</c:v>
              </c:pt>
              <c:pt idx="757">
                <c:v>16.81292234733969</c:v>
              </c:pt>
              <c:pt idx="758">
                <c:v>16.810796305589253</c:v>
              </c:pt>
              <c:pt idx="759">
                <c:v>16.80867026383882</c:v>
              </c:pt>
              <c:pt idx="760">
                <c:v>16.806544222088387</c:v>
              </c:pt>
              <c:pt idx="761">
                <c:v>16.804418180337951</c:v>
              </c:pt>
              <c:pt idx="762">
                <c:v>16.802292138587518</c:v>
              </c:pt>
              <c:pt idx="763">
                <c:v>16.800166096837081</c:v>
              </c:pt>
              <c:pt idx="764">
                <c:v>16.798040055086648</c:v>
              </c:pt>
              <c:pt idx="765">
                <c:v>16.795914013336212</c:v>
              </c:pt>
              <c:pt idx="766">
                <c:v>16.793787971585779</c:v>
              </c:pt>
              <c:pt idx="767">
                <c:v>16.791661929835346</c:v>
              </c:pt>
              <c:pt idx="768">
                <c:v>16.789535888084909</c:v>
              </c:pt>
              <c:pt idx="769">
                <c:v>16.787409846334477</c:v>
              </c:pt>
              <c:pt idx="770">
                <c:v>16.78528380458404</c:v>
              </c:pt>
              <c:pt idx="771">
                <c:v>16.783157762833607</c:v>
              </c:pt>
              <c:pt idx="772">
                <c:v>16.781031721083171</c:v>
              </c:pt>
              <c:pt idx="773">
                <c:v>16.778905679332738</c:v>
              </c:pt>
              <c:pt idx="774">
                <c:v>16.776779637582301</c:v>
              </c:pt>
              <c:pt idx="775">
                <c:v>16.774653595831868</c:v>
              </c:pt>
              <c:pt idx="776">
                <c:v>16.772527554081435</c:v>
              </c:pt>
              <c:pt idx="777">
                <c:v>16.770401512330999</c:v>
              </c:pt>
              <c:pt idx="778">
                <c:v>16.768275470580566</c:v>
              </c:pt>
              <c:pt idx="779">
                <c:v>16.766149428830129</c:v>
              </c:pt>
              <c:pt idx="780">
                <c:v>16.764023387079696</c:v>
              </c:pt>
              <c:pt idx="781">
                <c:v>16.76189734532926</c:v>
              </c:pt>
              <c:pt idx="782">
                <c:v>16.759771303578827</c:v>
              </c:pt>
              <c:pt idx="783">
                <c:v>16.75764526182839</c:v>
              </c:pt>
              <c:pt idx="784">
                <c:v>16.755519220077957</c:v>
              </c:pt>
              <c:pt idx="785">
                <c:v>16.753393178327524</c:v>
              </c:pt>
              <c:pt idx="786">
                <c:v>16.751267136577088</c:v>
              </c:pt>
              <c:pt idx="787">
                <c:v>16.749141094826655</c:v>
              </c:pt>
              <c:pt idx="788">
                <c:v>16.747015053076218</c:v>
              </c:pt>
              <c:pt idx="789">
                <c:v>16.744889011325785</c:v>
              </c:pt>
              <c:pt idx="790">
                <c:v>16.742762969575349</c:v>
              </c:pt>
              <c:pt idx="791">
                <c:v>16.740636927824916</c:v>
              </c:pt>
              <c:pt idx="792">
                <c:v>16.738510886074483</c:v>
              </c:pt>
              <c:pt idx="793">
                <c:v>16.736384844324046</c:v>
              </c:pt>
              <c:pt idx="794">
                <c:v>16.734258802573613</c:v>
              </c:pt>
              <c:pt idx="795">
                <c:v>16.732132760823177</c:v>
              </c:pt>
              <c:pt idx="796">
                <c:v>16.730006719072744</c:v>
              </c:pt>
              <c:pt idx="797">
                <c:v>16.727880677322307</c:v>
              </c:pt>
              <c:pt idx="798">
                <c:v>16.725754635571874</c:v>
              </c:pt>
              <c:pt idx="799">
                <c:v>16.723628593821438</c:v>
              </c:pt>
              <c:pt idx="800">
                <c:v>16.721502552071005</c:v>
              </c:pt>
              <c:pt idx="801">
                <c:v>16.719376510320572</c:v>
              </c:pt>
              <c:pt idx="802">
                <c:v>16.717250468570136</c:v>
              </c:pt>
              <c:pt idx="803">
                <c:v>16.715124426819703</c:v>
              </c:pt>
              <c:pt idx="804">
                <c:v>16.712998385069266</c:v>
              </c:pt>
              <c:pt idx="805">
                <c:v>16.710872343318833</c:v>
              </c:pt>
              <c:pt idx="806">
                <c:v>16.708746301568397</c:v>
              </c:pt>
              <c:pt idx="807">
                <c:v>16.706620259817964</c:v>
              </c:pt>
              <c:pt idx="808">
                <c:v>16.704494218067527</c:v>
              </c:pt>
              <c:pt idx="809">
                <c:v>16.702368176317094</c:v>
              </c:pt>
              <c:pt idx="810">
                <c:v>16.700242134566661</c:v>
              </c:pt>
              <c:pt idx="811">
                <c:v>16.698116092816225</c:v>
              </c:pt>
              <c:pt idx="812">
                <c:v>16.695990051065792</c:v>
              </c:pt>
              <c:pt idx="813">
                <c:v>16.693864009315355</c:v>
              </c:pt>
              <c:pt idx="814">
                <c:v>16.691737967564922</c:v>
              </c:pt>
              <c:pt idx="815">
                <c:v>16.689611925814486</c:v>
              </c:pt>
              <c:pt idx="816">
                <c:v>16.687485884064053</c:v>
              </c:pt>
              <c:pt idx="817">
                <c:v>16.68535984231362</c:v>
              </c:pt>
              <c:pt idx="818">
                <c:v>16.683233800563183</c:v>
              </c:pt>
              <c:pt idx="819">
                <c:v>16.68110775881275</c:v>
              </c:pt>
              <c:pt idx="820">
                <c:v>16.678981717062314</c:v>
              </c:pt>
              <c:pt idx="821">
                <c:v>16.676855675311881</c:v>
              </c:pt>
              <c:pt idx="822">
                <c:v>16.674729633561444</c:v>
              </c:pt>
              <c:pt idx="823">
                <c:v>16.672603591811011</c:v>
              </c:pt>
              <c:pt idx="824">
                <c:v>16.670477550060575</c:v>
              </c:pt>
              <c:pt idx="825">
                <c:v>16.668351508310142</c:v>
              </c:pt>
              <c:pt idx="826">
                <c:v>16.666225466559709</c:v>
              </c:pt>
              <c:pt idx="827">
                <c:v>16.664099424809272</c:v>
              </c:pt>
              <c:pt idx="828">
                <c:v>16.661973383058839</c:v>
              </c:pt>
              <c:pt idx="829">
                <c:v>16.659847341308403</c:v>
              </c:pt>
              <c:pt idx="830">
                <c:v>16.65772129955797</c:v>
              </c:pt>
              <c:pt idx="831">
                <c:v>16.655595257807533</c:v>
              </c:pt>
              <c:pt idx="832">
                <c:v>16.653469216057101</c:v>
              </c:pt>
              <c:pt idx="833">
                <c:v>16.651343174306664</c:v>
              </c:pt>
              <c:pt idx="834">
                <c:v>16.649217132556231</c:v>
              </c:pt>
              <c:pt idx="835">
                <c:v>16.647091090805798</c:v>
              </c:pt>
              <c:pt idx="836">
                <c:v>16.644965049055362</c:v>
              </c:pt>
              <c:pt idx="837">
                <c:v>16.642839007304929</c:v>
              </c:pt>
              <c:pt idx="838">
                <c:v>16.640712965554492</c:v>
              </c:pt>
              <c:pt idx="839">
                <c:v>16.638586923804059</c:v>
              </c:pt>
              <c:pt idx="840">
                <c:v>16.636460882053623</c:v>
              </c:pt>
              <c:pt idx="841">
                <c:v>16.63433484030319</c:v>
              </c:pt>
              <c:pt idx="842">
                <c:v>16.632208798552757</c:v>
              </c:pt>
              <c:pt idx="843">
                <c:v>16.63008275680232</c:v>
              </c:pt>
              <c:pt idx="844">
                <c:v>16.627956715051887</c:v>
              </c:pt>
              <c:pt idx="845">
                <c:v>16.625830673301451</c:v>
              </c:pt>
              <c:pt idx="846">
                <c:v>16.623704631551018</c:v>
              </c:pt>
              <c:pt idx="847">
                <c:v>16.621578589800581</c:v>
              </c:pt>
              <c:pt idx="848">
                <c:v>16.619452548050148</c:v>
              </c:pt>
              <c:pt idx="849">
                <c:v>16.617326506299712</c:v>
              </c:pt>
              <c:pt idx="850">
                <c:v>16.615200464549279</c:v>
              </c:pt>
              <c:pt idx="851">
                <c:v>16.613074422798846</c:v>
              </c:pt>
              <c:pt idx="852">
                <c:v>16.610948381048409</c:v>
              </c:pt>
              <c:pt idx="853">
                <c:v>16.608822339297976</c:v>
              </c:pt>
              <c:pt idx="854">
                <c:v>16.60669629754754</c:v>
              </c:pt>
              <c:pt idx="855">
                <c:v>16.604570255797107</c:v>
              </c:pt>
              <c:pt idx="856">
                <c:v>16.60244421404667</c:v>
              </c:pt>
              <c:pt idx="857">
                <c:v>16.600318172296237</c:v>
              </c:pt>
              <c:pt idx="858">
                <c:v>16.598192130545801</c:v>
              </c:pt>
              <c:pt idx="859">
                <c:v>16.596066088795368</c:v>
              </c:pt>
              <c:pt idx="860">
                <c:v>16.593940047044935</c:v>
              </c:pt>
              <c:pt idx="861">
                <c:v>16.591814005294498</c:v>
              </c:pt>
              <c:pt idx="862">
                <c:v>16.589687963544065</c:v>
              </c:pt>
              <c:pt idx="863">
                <c:v>16.587561921793629</c:v>
              </c:pt>
              <c:pt idx="864">
                <c:v>16.585435880043196</c:v>
              </c:pt>
              <c:pt idx="865">
                <c:v>16.58330983829276</c:v>
              </c:pt>
              <c:pt idx="866">
                <c:v>16.581183796542327</c:v>
              </c:pt>
              <c:pt idx="867">
                <c:v>16.579057754791894</c:v>
              </c:pt>
              <c:pt idx="868">
                <c:v>16.576931713041457</c:v>
              </c:pt>
              <c:pt idx="869">
                <c:v>16.574805671291024</c:v>
              </c:pt>
              <c:pt idx="870">
                <c:v>16.572679629540588</c:v>
              </c:pt>
              <c:pt idx="871">
                <c:v>16.570553587790155</c:v>
              </c:pt>
              <c:pt idx="872">
                <c:v>16.568427546039718</c:v>
              </c:pt>
              <c:pt idx="873">
                <c:v>16.566301504289285</c:v>
              </c:pt>
              <c:pt idx="874">
                <c:v>16.564175462538849</c:v>
              </c:pt>
              <c:pt idx="875">
                <c:v>16.562049420788416</c:v>
              </c:pt>
              <c:pt idx="876">
                <c:v>16.559923379037983</c:v>
              </c:pt>
              <c:pt idx="877">
                <c:v>16.557797337287546</c:v>
              </c:pt>
              <c:pt idx="878">
                <c:v>16.555671295537113</c:v>
              </c:pt>
              <c:pt idx="879">
                <c:v>16.553545253786677</c:v>
              </c:pt>
              <c:pt idx="880">
                <c:v>16.551419212036244</c:v>
              </c:pt>
              <c:pt idx="881">
                <c:v>16.549293170285807</c:v>
              </c:pt>
              <c:pt idx="882">
                <c:v>16.547167128535374</c:v>
              </c:pt>
              <c:pt idx="883">
                <c:v>16.545041086784938</c:v>
              </c:pt>
              <c:pt idx="884">
                <c:v>16.542915045034505</c:v>
              </c:pt>
              <c:pt idx="885">
                <c:v>16.540789003284072</c:v>
              </c:pt>
              <c:pt idx="886">
                <c:v>16.538662961533635</c:v>
              </c:pt>
              <c:pt idx="887">
                <c:v>16.536536919783202</c:v>
              </c:pt>
              <c:pt idx="888">
                <c:v>16.534410878032766</c:v>
              </c:pt>
              <c:pt idx="889">
                <c:v>16.532284836282333</c:v>
              </c:pt>
              <c:pt idx="890">
                <c:v>16.530158794531896</c:v>
              </c:pt>
              <c:pt idx="891">
                <c:v>16.528032752781463</c:v>
              </c:pt>
              <c:pt idx="892">
                <c:v>16.52590671103103</c:v>
              </c:pt>
              <c:pt idx="893">
                <c:v>16.523780669280594</c:v>
              </c:pt>
              <c:pt idx="894">
                <c:v>16.521654627530161</c:v>
              </c:pt>
              <c:pt idx="895">
                <c:v>16.519528585779724</c:v>
              </c:pt>
              <c:pt idx="896">
                <c:v>16.517402544029292</c:v>
              </c:pt>
              <c:pt idx="897">
                <c:v>16.515276502278855</c:v>
              </c:pt>
              <c:pt idx="898">
                <c:v>16.513150460528422</c:v>
              </c:pt>
              <c:pt idx="899">
                <c:v>16.511024418777986</c:v>
              </c:pt>
              <c:pt idx="900">
                <c:v>16.508898377027553</c:v>
              </c:pt>
              <c:pt idx="901">
                <c:v>16.50677233527712</c:v>
              </c:pt>
              <c:pt idx="902">
                <c:v>16.504646293526683</c:v>
              </c:pt>
              <c:pt idx="903">
                <c:v>16.50252025177625</c:v>
              </c:pt>
              <c:pt idx="904">
                <c:v>16.500394210025814</c:v>
              </c:pt>
              <c:pt idx="905">
                <c:v>16.498268168275381</c:v>
              </c:pt>
              <c:pt idx="906">
                <c:v>16.496142126524944</c:v>
              </c:pt>
              <c:pt idx="907">
                <c:v>16.494016084774511</c:v>
              </c:pt>
              <c:pt idx="908">
                <c:v>16.491890043024075</c:v>
              </c:pt>
              <c:pt idx="909">
                <c:v>16.489764001273642</c:v>
              </c:pt>
              <c:pt idx="910">
                <c:v>16.487637959523209</c:v>
              </c:pt>
              <c:pt idx="911">
                <c:v>16.485511917772772</c:v>
              </c:pt>
              <c:pt idx="912">
                <c:v>16.483385876022339</c:v>
              </c:pt>
              <c:pt idx="913">
                <c:v>16.481259834271903</c:v>
              </c:pt>
              <c:pt idx="914">
                <c:v>16.47913379252147</c:v>
              </c:pt>
              <c:pt idx="915">
                <c:v>16.477007750771033</c:v>
              </c:pt>
              <c:pt idx="916">
                <c:v>16.4748817090206</c:v>
              </c:pt>
              <c:pt idx="917">
                <c:v>16.472755667270167</c:v>
              </c:pt>
              <c:pt idx="918">
                <c:v>16.470629625519731</c:v>
              </c:pt>
              <c:pt idx="919">
                <c:v>16.468503583769298</c:v>
              </c:pt>
              <c:pt idx="920">
                <c:v>16.466377542018861</c:v>
              </c:pt>
              <c:pt idx="921">
                <c:v>16.464251500268428</c:v>
              </c:pt>
              <c:pt idx="922">
                <c:v>16.462125458517992</c:v>
              </c:pt>
              <c:pt idx="923">
                <c:v>16.459999416767559</c:v>
              </c:pt>
              <c:pt idx="924">
                <c:v>16.457873375017122</c:v>
              </c:pt>
              <c:pt idx="925">
                <c:v>16.455747333266689</c:v>
              </c:pt>
              <c:pt idx="926">
                <c:v>16.453621291516257</c:v>
              </c:pt>
              <c:pt idx="927">
                <c:v>16.45149524976582</c:v>
              </c:pt>
              <c:pt idx="928">
                <c:v>16.449369208015387</c:v>
              </c:pt>
              <c:pt idx="929">
                <c:v>16.447243166264951</c:v>
              </c:pt>
              <c:pt idx="930">
                <c:v>16.445117124514518</c:v>
              </c:pt>
              <c:pt idx="931">
                <c:v>16.442991082764081</c:v>
              </c:pt>
              <c:pt idx="932">
                <c:v>16.440865041013648</c:v>
              </c:pt>
              <c:pt idx="933">
                <c:v>16.438738999263212</c:v>
              </c:pt>
              <c:pt idx="934">
                <c:v>16.436612957512779</c:v>
              </c:pt>
              <c:pt idx="935">
                <c:v>16.434486915762346</c:v>
              </c:pt>
              <c:pt idx="936">
                <c:v>16.432360874011909</c:v>
              </c:pt>
              <c:pt idx="937">
                <c:v>16.430234832261476</c:v>
              </c:pt>
              <c:pt idx="938">
                <c:v>16.42810879051104</c:v>
              </c:pt>
              <c:pt idx="939">
                <c:v>16.425982748760607</c:v>
              </c:pt>
              <c:pt idx="940">
                <c:v>16.42385670701017</c:v>
              </c:pt>
              <c:pt idx="941">
                <c:v>16.421730665259737</c:v>
              </c:pt>
              <c:pt idx="942">
                <c:v>16.419604623509304</c:v>
              </c:pt>
              <c:pt idx="943">
                <c:v>16.417478581758868</c:v>
              </c:pt>
              <c:pt idx="944">
                <c:v>16.415352540008435</c:v>
              </c:pt>
              <c:pt idx="945">
                <c:v>16.413226498257998</c:v>
              </c:pt>
              <c:pt idx="946">
                <c:v>16.411100456507565</c:v>
              </c:pt>
              <c:pt idx="947">
                <c:v>16.408974414757129</c:v>
              </c:pt>
              <c:pt idx="948">
                <c:v>16.406848373006696</c:v>
              </c:pt>
              <c:pt idx="949">
                <c:v>16.404722331256259</c:v>
              </c:pt>
              <c:pt idx="950">
                <c:v>16.402596289505826</c:v>
              </c:pt>
              <c:pt idx="951">
                <c:v>16.400470247755393</c:v>
              </c:pt>
              <c:pt idx="952">
                <c:v>16.398344206004957</c:v>
              </c:pt>
              <c:pt idx="953">
                <c:v>16.396218164254524</c:v>
              </c:pt>
              <c:pt idx="954">
                <c:v>16.394092122504087</c:v>
              </c:pt>
              <c:pt idx="955">
                <c:v>16.391966080753654</c:v>
              </c:pt>
              <c:pt idx="956">
                <c:v>16.389840039003218</c:v>
              </c:pt>
              <c:pt idx="957">
                <c:v>16.387713997252785</c:v>
              </c:pt>
              <c:pt idx="958">
                <c:v>16.385587955502348</c:v>
              </c:pt>
              <c:pt idx="959">
                <c:v>16.383461913751916</c:v>
              </c:pt>
              <c:pt idx="960">
                <c:v>16.381335872001483</c:v>
              </c:pt>
              <c:pt idx="961">
                <c:v>16.379209830251046</c:v>
              </c:pt>
              <c:pt idx="962">
                <c:v>16.377083788500613</c:v>
              </c:pt>
              <c:pt idx="963">
                <c:v>16.374957746750177</c:v>
              </c:pt>
              <c:pt idx="964">
                <c:v>16.372831704999744</c:v>
              </c:pt>
              <c:pt idx="965">
                <c:v>16.370705663249307</c:v>
              </c:pt>
              <c:pt idx="966">
                <c:v>16.368579621498874</c:v>
              </c:pt>
              <c:pt idx="967">
                <c:v>16.366453579748441</c:v>
              </c:pt>
              <c:pt idx="968">
                <c:v>16.364327537998005</c:v>
              </c:pt>
              <c:pt idx="969">
                <c:v>16.362201496247572</c:v>
              </c:pt>
              <c:pt idx="970">
                <c:v>16.360075454497135</c:v>
              </c:pt>
              <c:pt idx="971">
                <c:v>16.357949412746702</c:v>
              </c:pt>
              <c:pt idx="972">
                <c:v>16.355823370996266</c:v>
              </c:pt>
              <c:pt idx="973">
                <c:v>16.353697329245833</c:v>
              </c:pt>
              <c:pt idx="974">
                <c:v>16.351571287495396</c:v>
              </c:pt>
              <c:pt idx="975">
                <c:v>16.349445245744963</c:v>
              </c:pt>
              <c:pt idx="976">
                <c:v>16.34731920399453</c:v>
              </c:pt>
              <c:pt idx="977">
                <c:v>16.345193162244094</c:v>
              </c:pt>
              <c:pt idx="978">
                <c:v>16.343067120493661</c:v>
              </c:pt>
              <c:pt idx="979">
                <c:v>16.340941078743224</c:v>
              </c:pt>
              <c:pt idx="980">
                <c:v>16.338815036992791</c:v>
              </c:pt>
              <c:pt idx="981">
                <c:v>16.336688995242355</c:v>
              </c:pt>
              <c:pt idx="982">
                <c:v>16.334562953491922</c:v>
              </c:pt>
              <c:pt idx="983">
                <c:v>16.332436911741485</c:v>
              </c:pt>
              <c:pt idx="984">
                <c:v>16.330310869991052</c:v>
              </c:pt>
              <c:pt idx="985">
                <c:v>16.328184828240619</c:v>
              </c:pt>
              <c:pt idx="986">
                <c:v>16.326058786490183</c:v>
              </c:pt>
              <c:pt idx="987">
                <c:v>16.32393274473975</c:v>
              </c:pt>
              <c:pt idx="988">
                <c:v>16.321806702989313</c:v>
              </c:pt>
              <c:pt idx="989">
                <c:v>16.319680661238881</c:v>
              </c:pt>
              <c:pt idx="990">
                <c:v>16.317554619488444</c:v>
              </c:pt>
              <c:pt idx="991">
                <c:v>16.315428577738011</c:v>
              </c:pt>
              <c:pt idx="992">
                <c:v>16.313302535987578</c:v>
              </c:pt>
              <c:pt idx="993">
                <c:v>16.311176494237142</c:v>
              </c:pt>
              <c:pt idx="994">
                <c:v>16.309050452486709</c:v>
              </c:pt>
              <c:pt idx="995">
                <c:v>16.306924410736272</c:v>
              </c:pt>
              <c:pt idx="996">
                <c:v>16.304798368985839</c:v>
              </c:pt>
              <c:pt idx="997">
                <c:v>16.302672327235403</c:v>
              </c:pt>
              <c:pt idx="998">
                <c:v>16.30054628548497</c:v>
              </c:pt>
              <c:pt idx="999">
                <c:v>16.298420243734533</c:v>
              </c:pt>
              <c:pt idx="1000">
                <c:v>16.2962942019841</c:v>
              </c:pt>
              <c:pt idx="1001">
                <c:v>16.294168160233667</c:v>
              </c:pt>
              <c:pt idx="1002">
                <c:v>16.292042118483231</c:v>
              </c:pt>
              <c:pt idx="1003">
                <c:v>16.289916076732798</c:v>
              </c:pt>
              <c:pt idx="1004">
                <c:v>16.287790034982361</c:v>
              </c:pt>
              <c:pt idx="1005">
                <c:v>16.285663993231928</c:v>
              </c:pt>
              <c:pt idx="1006">
                <c:v>16.283537951481492</c:v>
              </c:pt>
              <c:pt idx="1007">
                <c:v>16.281411909731059</c:v>
              </c:pt>
              <c:pt idx="1008">
                <c:v>16.279285867980622</c:v>
              </c:pt>
              <c:pt idx="1009">
                <c:v>16.277159826230189</c:v>
              </c:pt>
              <c:pt idx="1010">
                <c:v>16.275033784479756</c:v>
              </c:pt>
              <c:pt idx="1011">
                <c:v>16.27290774272932</c:v>
              </c:pt>
              <c:pt idx="1012">
                <c:v>16.270781700978887</c:v>
              </c:pt>
              <c:pt idx="1013">
                <c:v>16.26865565922845</c:v>
              </c:pt>
              <c:pt idx="1014">
                <c:v>16.266529617478017</c:v>
              </c:pt>
              <c:pt idx="1015">
                <c:v>16.264403575727581</c:v>
              </c:pt>
              <c:pt idx="1016">
                <c:v>16.262277533977148</c:v>
              </c:pt>
              <c:pt idx="1017">
                <c:v>16.260151492226715</c:v>
              </c:pt>
              <c:pt idx="1018">
                <c:v>16.258025450476278</c:v>
              </c:pt>
              <c:pt idx="1019">
                <c:v>16.255899408725845</c:v>
              </c:pt>
              <c:pt idx="1020">
                <c:v>16.253773366975409</c:v>
              </c:pt>
              <c:pt idx="1021">
                <c:v>16.251647325224976</c:v>
              </c:pt>
              <c:pt idx="1022">
                <c:v>16.24952128347454</c:v>
              </c:pt>
              <c:pt idx="1023">
                <c:v>16.247395241724107</c:v>
              </c:pt>
              <c:pt idx="1024">
                <c:v>16.24526919997367</c:v>
              </c:pt>
              <c:pt idx="1025">
                <c:v>16.243143158223237</c:v>
              </c:pt>
              <c:pt idx="1026">
                <c:v>16.241017116472804</c:v>
              </c:pt>
              <c:pt idx="1027">
                <c:v>16.238891074722368</c:v>
              </c:pt>
              <c:pt idx="1028">
                <c:v>16.236765032971935</c:v>
              </c:pt>
              <c:pt idx="1029">
                <c:v>16.234638991221502</c:v>
              </c:pt>
              <c:pt idx="1030">
                <c:v>16.232512949471065</c:v>
              </c:pt>
              <c:pt idx="1031">
                <c:v>16.230386907720632</c:v>
              </c:pt>
              <c:pt idx="1032">
                <c:v>16.228260865970196</c:v>
              </c:pt>
              <c:pt idx="1033">
                <c:v>16.226134824219763</c:v>
              </c:pt>
              <c:pt idx="1034">
                <c:v>16.22400878246933</c:v>
              </c:pt>
              <c:pt idx="1035">
                <c:v>16.221882740718897</c:v>
              </c:pt>
              <c:pt idx="1036">
                <c:v>16.21975669896846</c:v>
              </c:pt>
              <c:pt idx="1037">
                <c:v>16.217630657218027</c:v>
              </c:pt>
              <c:pt idx="1038">
                <c:v>16.215504615467591</c:v>
              </c:pt>
              <c:pt idx="1039">
                <c:v>16.213378573717158</c:v>
              </c:pt>
              <c:pt idx="1040">
                <c:v>16.211252531966725</c:v>
              </c:pt>
              <c:pt idx="1041">
                <c:v>16.209126490216292</c:v>
              </c:pt>
              <c:pt idx="1042">
                <c:v>16.207000448465855</c:v>
              </c:pt>
              <c:pt idx="1043">
                <c:v>16.204874406715422</c:v>
              </c:pt>
              <c:pt idx="1044">
                <c:v>16.202748364964986</c:v>
              </c:pt>
              <c:pt idx="1045">
                <c:v>16.200622323214553</c:v>
              </c:pt>
              <c:pt idx="1046">
                <c:v>16.198496281464116</c:v>
              </c:pt>
              <c:pt idx="1047">
                <c:v>16.196370239713687</c:v>
              </c:pt>
              <c:pt idx="1048">
                <c:v>16.194244197963251</c:v>
              </c:pt>
              <c:pt idx="1049">
                <c:v>16.192118156212818</c:v>
              </c:pt>
              <c:pt idx="1050">
                <c:v>16.189992114462381</c:v>
              </c:pt>
              <c:pt idx="1051">
                <c:v>16.187866072711948</c:v>
              </c:pt>
              <c:pt idx="1052">
                <c:v>16.185740030961512</c:v>
              </c:pt>
              <c:pt idx="1053">
                <c:v>16.183613989211082</c:v>
              </c:pt>
              <c:pt idx="1054">
                <c:v>16.181487947460646</c:v>
              </c:pt>
              <c:pt idx="1055">
                <c:v>16.179361905710213</c:v>
              </c:pt>
              <c:pt idx="1056">
                <c:v>16.177235863959776</c:v>
              </c:pt>
              <c:pt idx="1057">
                <c:v>16.175109822209343</c:v>
              </c:pt>
              <c:pt idx="1058">
                <c:v>16.172983780458907</c:v>
              </c:pt>
              <c:pt idx="1059">
                <c:v>16.170857738708474</c:v>
              </c:pt>
              <c:pt idx="1060">
                <c:v>16.168731696958041</c:v>
              </c:pt>
              <c:pt idx="1061">
                <c:v>16.166605655207608</c:v>
              </c:pt>
              <c:pt idx="1062">
                <c:v>16.164479613457171</c:v>
              </c:pt>
              <c:pt idx="1063">
                <c:v>16.162353571706738</c:v>
              </c:pt>
              <c:pt idx="1064">
                <c:v>16.160227529956302</c:v>
              </c:pt>
              <c:pt idx="1065">
                <c:v>16.158101488205869</c:v>
              </c:pt>
              <c:pt idx="1066">
                <c:v>16.155975446455436</c:v>
              </c:pt>
              <c:pt idx="1067">
                <c:v>16.153849404704999</c:v>
              </c:pt>
              <c:pt idx="1068">
                <c:v>16.151723362954566</c:v>
              </c:pt>
              <c:pt idx="1069">
                <c:v>16.149597321204133</c:v>
              </c:pt>
              <c:pt idx="1070">
                <c:v>16.147471279453697</c:v>
              </c:pt>
              <c:pt idx="1071">
                <c:v>16.145345237703264</c:v>
              </c:pt>
              <c:pt idx="1072">
                <c:v>16.143219195952828</c:v>
              </c:pt>
              <c:pt idx="1073">
                <c:v>16.141093154202395</c:v>
              </c:pt>
              <c:pt idx="1074">
                <c:v>16.138967112451962</c:v>
              </c:pt>
              <c:pt idx="1075">
                <c:v>16.136841070701529</c:v>
              </c:pt>
              <c:pt idx="1076">
                <c:v>16.134715028951092</c:v>
              </c:pt>
              <c:pt idx="1077">
                <c:v>16.132588987200659</c:v>
              </c:pt>
              <c:pt idx="1078">
                <c:v>16.130462945450223</c:v>
              </c:pt>
              <c:pt idx="1079">
                <c:v>16.12833690369979</c:v>
              </c:pt>
              <c:pt idx="1080">
                <c:v>16.126210861949357</c:v>
              </c:pt>
              <c:pt idx="1081">
                <c:v>16.12408482019892</c:v>
              </c:pt>
              <c:pt idx="1082">
                <c:v>16.121958778448487</c:v>
              </c:pt>
              <c:pt idx="1083">
                <c:v>16.119832736698054</c:v>
              </c:pt>
              <c:pt idx="1084">
                <c:v>16.117706694947618</c:v>
              </c:pt>
              <c:pt idx="1085">
                <c:v>16.115580653197185</c:v>
              </c:pt>
              <c:pt idx="1086">
                <c:v>16.113454611446752</c:v>
              </c:pt>
              <c:pt idx="1087">
                <c:v>16.111328569696315</c:v>
              </c:pt>
              <c:pt idx="1088">
                <c:v>16.109202527945882</c:v>
              </c:pt>
              <c:pt idx="1089">
                <c:v>16.107076486195449</c:v>
              </c:pt>
              <c:pt idx="1090">
                <c:v>16.104950444445013</c:v>
              </c:pt>
              <c:pt idx="1091">
                <c:v>16.10282440269458</c:v>
              </c:pt>
              <c:pt idx="1092">
                <c:v>16.100698360944147</c:v>
              </c:pt>
              <c:pt idx="1093">
                <c:v>16.09857231919371</c:v>
              </c:pt>
              <c:pt idx="1094">
                <c:v>16.096446277443277</c:v>
              </c:pt>
              <c:pt idx="1095">
                <c:v>16.094320235692841</c:v>
              </c:pt>
              <c:pt idx="1096">
                <c:v>16.092194193942408</c:v>
              </c:pt>
              <c:pt idx="1097">
                <c:v>16.090068152191975</c:v>
              </c:pt>
              <c:pt idx="1098">
                <c:v>16.087942110441539</c:v>
              </c:pt>
              <c:pt idx="1099">
                <c:v>16.085816068691106</c:v>
              </c:pt>
              <c:pt idx="1100">
                <c:v>16.083690026940673</c:v>
              </c:pt>
              <c:pt idx="1101">
                <c:v>16.081563985190236</c:v>
              </c:pt>
              <c:pt idx="1102">
                <c:v>16.079437943439803</c:v>
              </c:pt>
              <c:pt idx="1103">
                <c:v>16.07731190168937</c:v>
              </c:pt>
              <c:pt idx="1104">
                <c:v>16.075185859938934</c:v>
              </c:pt>
              <c:pt idx="1105">
                <c:v>16.073059818188501</c:v>
              </c:pt>
              <c:pt idx="1106">
                <c:v>16.070933776438068</c:v>
              </c:pt>
              <c:pt idx="1107">
                <c:v>16.068807734687631</c:v>
              </c:pt>
              <c:pt idx="1108">
                <c:v>16.066681692937198</c:v>
              </c:pt>
              <c:pt idx="1109">
                <c:v>16.064555651186762</c:v>
              </c:pt>
              <c:pt idx="1110">
                <c:v>16.062429609436329</c:v>
              </c:pt>
              <c:pt idx="1111">
                <c:v>16.060303567685896</c:v>
              </c:pt>
              <c:pt idx="1112">
                <c:v>16.058177525935463</c:v>
              </c:pt>
              <c:pt idx="1113">
                <c:v>16.056051484185026</c:v>
              </c:pt>
              <c:pt idx="1114">
                <c:v>16.053925442434593</c:v>
              </c:pt>
              <c:pt idx="1115">
                <c:v>16.051799400684157</c:v>
              </c:pt>
              <c:pt idx="1116">
                <c:v>16.049673358933724</c:v>
              </c:pt>
              <c:pt idx="1117">
                <c:v>16.047547317183287</c:v>
              </c:pt>
              <c:pt idx="1118">
                <c:v>16.045421275432858</c:v>
              </c:pt>
              <c:pt idx="1119">
                <c:v>16.043295233682421</c:v>
              </c:pt>
              <c:pt idx="1120">
                <c:v>16.041169191931989</c:v>
              </c:pt>
              <c:pt idx="1121">
                <c:v>16.039043150181552</c:v>
              </c:pt>
              <c:pt idx="1122">
                <c:v>16.036917108431119</c:v>
              </c:pt>
              <c:pt idx="1123">
                <c:v>16.034791066680683</c:v>
              </c:pt>
              <c:pt idx="1124">
                <c:v>16.032665024930253</c:v>
              </c:pt>
              <c:pt idx="1125">
                <c:v>16.030538983179817</c:v>
              </c:pt>
              <c:pt idx="1126">
                <c:v>16.028412941429384</c:v>
              </c:pt>
              <c:pt idx="1127">
                <c:v>16.026286899678947</c:v>
              </c:pt>
              <c:pt idx="1128">
                <c:v>16.024160857928514</c:v>
              </c:pt>
              <c:pt idx="1129">
                <c:v>16.022034816178078</c:v>
              </c:pt>
              <c:pt idx="1130">
                <c:v>16.019908774427645</c:v>
              </c:pt>
              <c:pt idx="1131">
                <c:v>16.017782732677212</c:v>
              </c:pt>
              <c:pt idx="1132">
                <c:v>16.015656690926779</c:v>
              </c:pt>
              <c:pt idx="1133">
                <c:v>16.013530649176342</c:v>
              </c:pt>
              <c:pt idx="1134">
                <c:v>16.011404607425909</c:v>
              </c:pt>
              <c:pt idx="1135">
                <c:v>16.009278565675473</c:v>
              </c:pt>
              <c:pt idx="1136">
                <c:v>16.00715252392504</c:v>
              </c:pt>
              <c:pt idx="1137">
                <c:v>16.005026482174607</c:v>
              </c:pt>
              <c:pt idx="1138">
                <c:v>16.002900440424174</c:v>
              </c:pt>
              <c:pt idx="1139">
                <c:v>16.000774398673737</c:v>
              </c:pt>
              <c:pt idx="1140">
                <c:v>15.998648356923303</c:v>
              </c:pt>
              <c:pt idx="1141">
                <c:v>15.996522315172868</c:v>
              </c:pt>
              <c:pt idx="1142">
                <c:v>15.994396273422435</c:v>
              </c:pt>
              <c:pt idx="1143">
                <c:v>15.992270231672</c:v>
              </c:pt>
              <c:pt idx="1144">
                <c:v>15.990144189921567</c:v>
              </c:pt>
              <c:pt idx="1145">
                <c:v>15.988018148171133</c:v>
              </c:pt>
              <c:pt idx="1146">
                <c:v>15.985892106420698</c:v>
              </c:pt>
              <c:pt idx="1147">
                <c:v>15.983766064670263</c:v>
              </c:pt>
              <c:pt idx="1148">
                <c:v>15.981640022919828</c:v>
              </c:pt>
              <c:pt idx="1149">
                <c:v>15.979513981169394</c:v>
              </c:pt>
              <c:pt idx="1150">
                <c:v>15.977387939418962</c:v>
              </c:pt>
              <c:pt idx="1151">
                <c:v>15.975261897668528</c:v>
              </c:pt>
              <c:pt idx="1152">
                <c:v>15.973135855918093</c:v>
              </c:pt>
              <c:pt idx="1153">
                <c:v>15.971009814167658</c:v>
              </c:pt>
              <c:pt idx="1154">
                <c:v>15.968883772417223</c:v>
              </c:pt>
              <c:pt idx="1155">
                <c:v>15.966757730666789</c:v>
              </c:pt>
              <c:pt idx="1156">
                <c:v>15.964631688916354</c:v>
              </c:pt>
              <c:pt idx="1157">
                <c:v>15.962505647165923</c:v>
              </c:pt>
              <c:pt idx="1158">
                <c:v>15.960379605415488</c:v>
              </c:pt>
              <c:pt idx="1159">
                <c:v>15.958253563665053</c:v>
              </c:pt>
              <c:pt idx="1160">
                <c:v>15.956127521914619</c:v>
              </c:pt>
              <c:pt idx="1161">
                <c:v>15.954001480164184</c:v>
              </c:pt>
              <c:pt idx="1162">
                <c:v>15.951875438413749</c:v>
              </c:pt>
              <c:pt idx="1163">
                <c:v>15.949749396663318</c:v>
              </c:pt>
              <c:pt idx="1164">
                <c:v>15.947623354912883</c:v>
              </c:pt>
              <c:pt idx="1165">
                <c:v>15.945497313162448</c:v>
              </c:pt>
              <c:pt idx="1166">
                <c:v>15.943371271412014</c:v>
              </c:pt>
              <c:pt idx="1167">
                <c:v>15.941245229661579</c:v>
              </c:pt>
              <c:pt idx="1168">
                <c:v>15.939119187911144</c:v>
              </c:pt>
              <c:pt idx="1169">
                <c:v>15.936993146160711</c:v>
              </c:pt>
              <c:pt idx="1170">
                <c:v>15.934867104410278</c:v>
              </c:pt>
              <c:pt idx="1171">
                <c:v>15.932741062659844</c:v>
              </c:pt>
              <c:pt idx="1172">
                <c:v>15.930615020909409</c:v>
              </c:pt>
              <c:pt idx="1173">
                <c:v>15.928488979158974</c:v>
              </c:pt>
              <c:pt idx="1174">
                <c:v>15.926362937408539</c:v>
              </c:pt>
              <c:pt idx="1175">
                <c:v>15.924236895658105</c:v>
              </c:pt>
              <c:pt idx="1176">
                <c:v>15.922110853907672</c:v>
              </c:pt>
              <c:pt idx="1177">
                <c:v>15.919984812157239</c:v>
              </c:pt>
              <c:pt idx="1178">
                <c:v>15.917858770406804</c:v>
              </c:pt>
              <c:pt idx="1179">
                <c:v>15.915732728656369</c:v>
              </c:pt>
              <c:pt idx="1180">
                <c:v>15.913606686905934</c:v>
              </c:pt>
              <c:pt idx="1181">
                <c:v>15.9114806451555</c:v>
              </c:pt>
              <c:pt idx="1182">
                <c:v>15.909354603405067</c:v>
              </c:pt>
              <c:pt idx="1183">
                <c:v>15.907228561654632</c:v>
              </c:pt>
              <c:pt idx="1184">
                <c:v>15.905102519904199</c:v>
              </c:pt>
              <c:pt idx="1185">
                <c:v>15.902976478153764</c:v>
              </c:pt>
              <c:pt idx="1186">
                <c:v>15.90085043640333</c:v>
              </c:pt>
              <c:pt idx="1187">
                <c:v>15.898724394652895</c:v>
              </c:pt>
              <c:pt idx="1188">
                <c:v>15.89659835290246</c:v>
              </c:pt>
              <c:pt idx="1189">
                <c:v>15.894472311152027</c:v>
              </c:pt>
              <c:pt idx="1190">
                <c:v>15.892346269401592</c:v>
              </c:pt>
              <c:pt idx="1191">
                <c:v>15.890220227651158</c:v>
              </c:pt>
              <c:pt idx="1192">
                <c:v>15.888094185900725</c:v>
              </c:pt>
              <c:pt idx="1193">
                <c:v>15.88596814415029</c:v>
              </c:pt>
              <c:pt idx="1194">
                <c:v>15.883842102399855</c:v>
              </c:pt>
              <c:pt idx="1195">
                <c:v>15.881716060649422</c:v>
              </c:pt>
              <c:pt idx="1196">
                <c:v>15.879590018898988</c:v>
              </c:pt>
              <c:pt idx="1197">
                <c:v>15.877463977148553</c:v>
              </c:pt>
              <c:pt idx="1198">
                <c:v>15.875337935398118</c:v>
              </c:pt>
              <c:pt idx="1199">
                <c:v>15.873211893647685</c:v>
              </c:pt>
              <c:pt idx="1200">
                <c:v>15.87108585189725</c:v>
              </c:pt>
              <c:pt idx="1201">
                <c:v>15.868959810146816</c:v>
              </c:pt>
              <c:pt idx="1202">
                <c:v>15.866833768396383</c:v>
              </c:pt>
              <c:pt idx="1203">
                <c:v>15.864707726645948</c:v>
              </c:pt>
              <c:pt idx="1204">
                <c:v>15.862581684895513</c:v>
              </c:pt>
              <c:pt idx="1205">
                <c:v>15.860455643145078</c:v>
              </c:pt>
              <c:pt idx="1206">
                <c:v>15.858329601394646</c:v>
              </c:pt>
              <c:pt idx="1207">
                <c:v>15.856203559644211</c:v>
              </c:pt>
              <c:pt idx="1208">
                <c:v>15.854077517893778</c:v>
              </c:pt>
              <c:pt idx="1209">
                <c:v>15.851951476143343</c:v>
              </c:pt>
              <c:pt idx="1210">
                <c:v>15.849825434392908</c:v>
              </c:pt>
              <c:pt idx="1211">
                <c:v>15.847699392642474</c:v>
              </c:pt>
              <c:pt idx="1212">
                <c:v>15.845573350892039</c:v>
              </c:pt>
              <c:pt idx="1213">
                <c:v>15.843447309141606</c:v>
              </c:pt>
              <c:pt idx="1214">
                <c:v>15.841321267391173</c:v>
              </c:pt>
              <c:pt idx="1215">
                <c:v>15.839195225640738</c:v>
              </c:pt>
              <c:pt idx="1216">
                <c:v>15.837069183890303</c:v>
              </c:pt>
              <c:pt idx="1217">
                <c:v>15.834943142139869</c:v>
              </c:pt>
              <c:pt idx="1218">
                <c:v>15.832817100389434</c:v>
              </c:pt>
              <c:pt idx="1219">
                <c:v>15.830691058638999</c:v>
              </c:pt>
              <c:pt idx="1220">
                <c:v>15.828565016888566</c:v>
              </c:pt>
              <c:pt idx="1221">
                <c:v>15.826438975138133</c:v>
              </c:pt>
              <c:pt idx="1222">
                <c:v>15.824312933387699</c:v>
              </c:pt>
              <c:pt idx="1223">
                <c:v>15.822186891637264</c:v>
              </c:pt>
              <c:pt idx="1224">
                <c:v>15.820060849886829</c:v>
              </c:pt>
              <c:pt idx="1225">
                <c:v>15.817934808136394</c:v>
              </c:pt>
              <c:pt idx="1226">
                <c:v>15.81580876638596</c:v>
              </c:pt>
              <c:pt idx="1227">
                <c:v>15.813682724635528</c:v>
              </c:pt>
              <c:pt idx="1228">
                <c:v>15.811556682885094</c:v>
              </c:pt>
              <c:pt idx="1229">
                <c:v>15.809430641134659</c:v>
              </c:pt>
              <c:pt idx="1230">
                <c:v>15.807304599384224</c:v>
              </c:pt>
              <c:pt idx="1231">
                <c:v>15.80517855763379</c:v>
              </c:pt>
              <c:pt idx="1232">
                <c:v>15.803052515883355</c:v>
              </c:pt>
              <c:pt idx="1233">
                <c:v>15.80092647413292</c:v>
              </c:pt>
              <c:pt idx="1234">
                <c:v>15.798800432382489</c:v>
              </c:pt>
              <c:pt idx="1235">
                <c:v>15.796674390632054</c:v>
              </c:pt>
              <c:pt idx="1236">
                <c:v>15.794548348881619</c:v>
              </c:pt>
              <c:pt idx="1237">
                <c:v>15.792422307131185</c:v>
              </c:pt>
              <c:pt idx="1238">
                <c:v>15.79029626538075</c:v>
              </c:pt>
              <c:pt idx="1239">
                <c:v>15.788170223630315</c:v>
              </c:pt>
              <c:pt idx="1240">
                <c:v>15.786044181879882</c:v>
              </c:pt>
              <c:pt idx="1241">
                <c:v>15.783918140129449</c:v>
              </c:pt>
              <c:pt idx="1242">
                <c:v>15.781792098379015</c:v>
              </c:pt>
              <c:pt idx="1243">
                <c:v>15.77966605662858</c:v>
              </c:pt>
              <c:pt idx="1244">
                <c:v>15.777540014878145</c:v>
              </c:pt>
              <c:pt idx="1245">
                <c:v>15.77541397312771</c:v>
              </c:pt>
              <c:pt idx="1246">
                <c:v>15.773287931377276</c:v>
              </c:pt>
              <c:pt idx="1247">
                <c:v>15.771161889626843</c:v>
              </c:pt>
              <c:pt idx="1248">
                <c:v>15.76903584787641</c:v>
              </c:pt>
              <c:pt idx="1249">
                <c:v>15.766909806125975</c:v>
              </c:pt>
              <c:pt idx="1250">
                <c:v>15.76478376437554</c:v>
              </c:pt>
              <c:pt idx="1251">
                <c:v>15.762657722625105</c:v>
              </c:pt>
              <c:pt idx="1252">
                <c:v>15.760531680874671</c:v>
              </c:pt>
              <c:pt idx="1253">
                <c:v>15.758405639124238</c:v>
              </c:pt>
              <c:pt idx="1254">
                <c:v>15.756279597373803</c:v>
              </c:pt>
              <c:pt idx="1255">
                <c:v>15.75415355562337</c:v>
              </c:pt>
              <c:pt idx="1256">
                <c:v>15.752027513872935</c:v>
              </c:pt>
              <c:pt idx="1257">
                <c:v>15.749901472122501</c:v>
              </c:pt>
              <c:pt idx="1258">
                <c:v>15.747775430372066</c:v>
              </c:pt>
              <c:pt idx="1259">
                <c:v>15.745649388621631</c:v>
              </c:pt>
              <c:pt idx="1260">
                <c:v>15.743523346871198</c:v>
              </c:pt>
              <c:pt idx="1261">
                <c:v>15.741397305120763</c:v>
              </c:pt>
              <c:pt idx="1262">
                <c:v>15.73927126337033</c:v>
              </c:pt>
              <c:pt idx="1263">
                <c:v>15.737145221619896</c:v>
              </c:pt>
              <c:pt idx="1264">
                <c:v>15.735019179869461</c:v>
              </c:pt>
              <c:pt idx="1265">
                <c:v>15.732893138119026</c:v>
              </c:pt>
              <c:pt idx="1266">
                <c:v>15.730767096368593</c:v>
              </c:pt>
              <c:pt idx="1267">
                <c:v>15.728641054618159</c:v>
              </c:pt>
              <c:pt idx="1268">
                <c:v>15.726515012867724</c:v>
              </c:pt>
              <c:pt idx="1269">
                <c:v>15.724388971117291</c:v>
              </c:pt>
              <c:pt idx="1270">
                <c:v>15.722262929366856</c:v>
              </c:pt>
              <c:pt idx="1271">
                <c:v>15.720136887616421</c:v>
              </c:pt>
              <c:pt idx="1272">
                <c:v>15.718010845865988</c:v>
              </c:pt>
              <c:pt idx="1273">
                <c:v>15.715884804115554</c:v>
              </c:pt>
              <c:pt idx="1274">
                <c:v>15.713758762365119</c:v>
              </c:pt>
              <c:pt idx="1275">
                <c:v>15.711632720614684</c:v>
              </c:pt>
              <c:pt idx="1276">
                <c:v>15.709506678864249</c:v>
              </c:pt>
              <c:pt idx="1277">
                <c:v>15.707380637113816</c:v>
              </c:pt>
              <c:pt idx="1278">
                <c:v>15.705254595363382</c:v>
              </c:pt>
              <c:pt idx="1279">
                <c:v>15.703128553612949</c:v>
              </c:pt>
              <c:pt idx="1280">
                <c:v>15.701002511862514</c:v>
              </c:pt>
              <c:pt idx="1281">
                <c:v>15.698876470112079</c:v>
              </c:pt>
              <c:pt idx="1282">
                <c:v>15.696750428361645</c:v>
              </c:pt>
              <c:pt idx="1283">
                <c:v>15.69462438661121</c:v>
              </c:pt>
              <c:pt idx="1284">
                <c:v>15.692498344860777</c:v>
              </c:pt>
              <c:pt idx="1285">
                <c:v>15.690372303110344</c:v>
              </c:pt>
              <c:pt idx="1286">
                <c:v>15.688246261359909</c:v>
              </c:pt>
              <c:pt idx="1287">
                <c:v>15.686120219609474</c:v>
              </c:pt>
              <c:pt idx="1288">
                <c:v>15.68399417785904</c:v>
              </c:pt>
              <c:pt idx="1289">
                <c:v>15.681868136108605</c:v>
              </c:pt>
              <c:pt idx="1290">
                <c:v>15.67974209435817</c:v>
              </c:pt>
              <c:pt idx="1291">
                <c:v>15.677616052607737</c:v>
              </c:pt>
              <c:pt idx="1292">
                <c:v>15.675490010857304</c:v>
              </c:pt>
              <c:pt idx="1293">
                <c:v>15.67336396910687</c:v>
              </c:pt>
              <c:pt idx="1294">
                <c:v>15.671237927356435</c:v>
              </c:pt>
              <c:pt idx="1295">
                <c:v>15.669111885606</c:v>
              </c:pt>
              <c:pt idx="1296">
                <c:v>15.666985843855565</c:v>
              </c:pt>
              <c:pt idx="1297">
                <c:v>15.664859802105131</c:v>
              </c:pt>
              <c:pt idx="1298">
                <c:v>15.662733760354699</c:v>
              </c:pt>
              <c:pt idx="1299">
                <c:v>15.660607718604265</c:v>
              </c:pt>
              <c:pt idx="1300">
                <c:v>15.65848167685383</c:v>
              </c:pt>
              <c:pt idx="1301">
                <c:v>15.656355635103395</c:v>
              </c:pt>
              <c:pt idx="1302">
                <c:v>15.65422959335296</c:v>
              </c:pt>
              <c:pt idx="1303">
                <c:v>15.652103551602526</c:v>
              </c:pt>
              <c:pt idx="1304">
                <c:v>15.649977509852091</c:v>
              </c:pt>
              <c:pt idx="1305">
                <c:v>15.64785146810166</c:v>
              </c:pt>
              <c:pt idx="1306">
                <c:v>15.645725426351225</c:v>
              </c:pt>
              <c:pt idx="1307">
                <c:v>15.64359938460079</c:v>
              </c:pt>
              <c:pt idx="1308">
                <c:v>15.641473342850356</c:v>
              </c:pt>
              <c:pt idx="1309">
                <c:v>15.639347301099921</c:v>
              </c:pt>
              <c:pt idx="1310">
                <c:v>15.637221259349486</c:v>
              </c:pt>
              <c:pt idx="1311">
                <c:v>15.635095217599055</c:v>
              </c:pt>
              <c:pt idx="1312">
                <c:v>15.63296917584862</c:v>
              </c:pt>
              <c:pt idx="1313">
                <c:v>15.630843134098185</c:v>
              </c:pt>
              <c:pt idx="1314">
                <c:v>15.628717092347751</c:v>
              </c:pt>
              <c:pt idx="1315">
                <c:v>15.626591050597316</c:v>
              </c:pt>
              <c:pt idx="1316">
                <c:v>15.624465008846881</c:v>
              </c:pt>
              <c:pt idx="1317">
                <c:v>15.622338967096447</c:v>
              </c:pt>
              <c:pt idx="1318">
                <c:v>15.620212925346014</c:v>
              </c:pt>
              <c:pt idx="1319">
                <c:v>15.618086883595581</c:v>
              </c:pt>
              <c:pt idx="1320">
                <c:v>15.615960841845146</c:v>
              </c:pt>
              <c:pt idx="1321">
                <c:v>15.613834800094711</c:v>
              </c:pt>
              <c:pt idx="1322">
                <c:v>15.611708758344276</c:v>
              </c:pt>
              <c:pt idx="1323">
                <c:v>15.609582716593842</c:v>
              </c:pt>
              <c:pt idx="1324">
                <c:v>15.607456674843409</c:v>
              </c:pt>
              <c:pt idx="1325">
                <c:v>15.605330633092974</c:v>
              </c:pt>
              <c:pt idx="1326">
                <c:v>15.603204591342541</c:v>
              </c:pt>
              <c:pt idx="1327">
                <c:v>15.601078549592106</c:v>
              </c:pt>
              <c:pt idx="1328">
                <c:v>15.598952507841672</c:v>
              </c:pt>
              <c:pt idx="1329">
                <c:v>15.596826466091237</c:v>
              </c:pt>
              <c:pt idx="1330">
                <c:v>15.594700424340804</c:v>
              </c:pt>
              <c:pt idx="1331">
                <c:v>15.592574382590369</c:v>
              </c:pt>
              <c:pt idx="1332">
                <c:v>15.590448340839934</c:v>
              </c:pt>
              <c:pt idx="1333">
                <c:v>15.588322299089501</c:v>
              </c:pt>
              <c:pt idx="1334">
                <c:v>15.586196257339067</c:v>
              </c:pt>
              <c:pt idx="1335">
                <c:v>15.584070215588632</c:v>
              </c:pt>
              <c:pt idx="1336">
                <c:v>15.581944173838197</c:v>
              </c:pt>
              <c:pt idx="1337">
                <c:v>15.579818132087764</c:v>
              </c:pt>
              <c:pt idx="1338">
                <c:v>15.577692090337329</c:v>
              </c:pt>
              <c:pt idx="1339">
                <c:v>15.575566048586895</c:v>
              </c:pt>
              <c:pt idx="1340">
                <c:v>15.573440006836462</c:v>
              </c:pt>
              <c:pt idx="1341">
                <c:v>15.571313965086027</c:v>
              </c:pt>
              <c:pt idx="1342">
                <c:v>15.569187923335592</c:v>
              </c:pt>
              <c:pt idx="1343">
                <c:v>15.567061881585159</c:v>
              </c:pt>
              <c:pt idx="1344">
                <c:v>15.564935839834725</c:v>
              </c:pt>
              <c:pt idx="1345">
                <c:v>15.56280979808429</c:v>
              </c:pt>
              <c:pt idx="1346">
                <c:v>15.560683756333855</c:v>
              </c:pt>
              <c:pt idx="1347">
                <c:v>15.558557714583422</c:v>
              </c:pt>
              <c:pt idx="1348">
                <c:v>15.556431672832987</c:v>
              </c:pt>
              <c:pt idx="1349">
                <c:v>15.554305631082553</c:v>
              </c:pt>
              <c:pt idx="1350">
                <c:v>15.55217958933212</c:v>
              </c:pt>
              <c:pt idx="1351">
                <c:v>15.550053547581685</c:v>
              </c:pt>
              <c:pt idx="1352">
                <c:v>15.54792750583125</c:v>
              </c:pt>
              <c:pt idx="1353">
                <c:v>15.545801464080816</c:v>
              </c:pt>
              <c:pt idx="1354">
                <c:v>15.543675422330381</c:v>
              </c:pt>
              <c:pt idx="1355">
                <c:v>15.541549380579948</c:v>
              </c:pt>
              <c:pt idx="1356">
                <c:v>15.539423338829515</c:v>
              </c:pt>
              <c:pt idx="1357">
                <c:v>15.53729729707908</c:v>
              </c:pt>
              <c:pt idx="1358">
                <c:v>15.535171255328645</c:v>
              </c:pt>
              <c:pt idx="1359">
                <c:v>15.533045213578211</c:v>
              </c:pt>
              <c:pt idx="1360">
                <c:v>15.530919171827776</c:v>
              </c:pt>
              <c:pt idx="1361">
                <c:v>15.528793130077341</c:v>
              </c:pt>
              <c:pt idx="1362">
                <c:v>15.526667088326908</c:v>
              </c:pt>
              <c:pt idx="1363">
                <c:v>15.524541046576475</c:v>
              </c:pt>
              <c:pt idx="1364">
                <c:v>15.522415004826041</c:v>
              </c:pt>
              <c:pt idx="1365">
                <c:v>15.520288963075606</c:v>
              </c:pt>
              <c:pt idx="1366">
                <c:v>15.518162921325171</c:v>
              </c:pt>
              <c:pt idx="1367">
                <c:v>15.516036879574736</c:v>
              </c:pt>
              <c:pt idx="1368">
                <c:v>15.513910837824302</c:v>
              </c:pt>
              <c:pt idx="1369">
                <c:v>15.51178479607387</c:v>
              </c:pt>
              <c:pt idx="1370">
                <c:v>15.509658754323436</c:v>
              </c:pt>
              <c:pt idx="1371">
                <c:v>15.507532712573001</c:v>
              </c:pt>
              <c:pt idx="1372">
                <c:v>15.505406670822566</c:v>
              </c:pt>
              <c:pt idx="1373">
                <c:v>15.503280629072131</c:v>
              </c:pt>
              <c:pt idx="1374">
                <c:v>15.501154587321697</c:v>
              </c:pt>
              <c:pt idx="1375">
                <c:v>15.499028545571266</c:v>
              </c:pt>
              <c:pt idx="1376">
                <c:v>15.496902503820831</c:v>
              </c:pt>
              <c:pt idx="1377">
                <c:v>15.494776462070396</c:v>
              </c:pt>
              <c:pt idx="1378">
                <c:v>15.492650420319961</c:v>
              </c:pt>
              <c:pt idx="1379">
                <c:v>15.490524378569527</c:v>
              </c:pt>
              <c:pt idx="1380">
                <c:v>15.488398336819092</c:v>
              </c:pt>
              <c:pt idx="1381">
                <c:v>15.486272295068657</c:v>
              </c:pt>
              <c:pt idx="1382">
                <c:v>15.484146253318226</c:v>
              </c:pt>
              <c:pt idx="1383">
                <c:v>15.482020211567791</c:v>
              </c:pt>
              <c:pt idx="1384">
                <c:v>15.479894169817356</c:v>
              </c:pt>
              <c:pt idx="1385">
                <c:v>15.477768128066922</c:v>
              </c:pt>
              <c:pt idx="1386">
                <c:v>15.475642086316487</c:v>
              </c:pt>
              <c:pt idx="1387">
                <c:v>15.473516044566052</c:v>
              </c:pt>
              <c:pt idx="1388">
                <c:v>15.471390002815619</c:v>
              </c:pt>
              <c:pt idx="1389">
                <c:v>15.469263961065186</c:v>
              </c:pt>
              <c:pt idx="1390">
                <c:v>15.467137919314752</c:v>
              </c:pt>
              <c:pt idx="1391">
                <c:v>15.465011877564317</c:v>
              </c:pt>
              <c:pt idx="1392">
                <c:v>15.462885835813882</c:v>
              </c:pt>
              <c:pt idx="1393">
                <c:v>15.460759794063447</c:v>
              </c:pt>
              <c:pt idx="1394">
                <c:v>15.458633752313013</c:v>
              </c:pt>
              <c:pt idx="1395">
                <c:v>15.45650771056258</c:v>
              </c:pt>
              <c:pt idx="1396">
                <c:v>15.454381668812147</c:v>
              </c:pt>
              <c:pt idx="1397">
                <c:v>15.452255627061712</c:v>
              </c:pt>
              <c:pt idx="1398">
                <c:v>15.450129585311277</c:v>
              </c:pt>
              <c:pt idx="1399">
                <c:v>15.448003543560842</c:v>
              </c:pt>
              <c:pt idx="1400">
                <c:v>15.445877501810408</c:v>
              </c:pt>
              <c:pt idx="1401">
                <c:v>15.443751460059975</c:v>
              </c:pt>
              <c:pt idx="1402">
                <c:v>15.44162541830954</c:v>
              </c:pt>
              <c:pt idx="1403">
                <c:v>15.439499376559105</c:v>
              </c:pt>
              <c:pt idx="1404">
                <c:v>15.437373334808672</c:v>
              </c:pt>
              <c:pt idx="1405">
                <c:v>15.435247293058238</c:v>
              </c:pt>
              <c:pt idx="1406">
                <c:v>15.433121251307803</c:v>
              </c:pt>
              <c:pt idx="1407">
                <c:v>15.430995209557368</c:v>
              </c:pt>
              <c:pt idx="1408">
                <c:v>15.428869167806935</c:v>
              </c:pt>
              <c:pt idx="1409">
                <c:v>15.4267431260565</c:v>
              </c:pt>
              <c:pt idx="1410">
                <c:v>15.424617084306066</c:v>
              </c:pt>
              <c:pt idx="1411">
                <c:v>15.422491042555633</c:v>
              </c:pt>
              <c:pt idx="1412">
                <c:v>15.420365000805198</c:v>
              </c:pt>
              <c:pt idx="1413">
                <c:v>15.418238959054763</c:v>
              </c:pt>
              <c:pt idx="1414">
                <c:v>15.41611291730433</c:v>
              </c:pt>
              <c:pt idx="1415">
                <c:v>15.413986875553896</c:v>
              </c:pt>
              <c:pt idx="1416">
                <c:v>15.411860833803461</c:v>
              </c:pt>
              <c:pt idx="1417">
                <c:v>15.409734792053026</c:v>
              </c:pt>
              <c:pt idx="1418">
                <c:v>15.407608750302593</c:v>
              </c:pt>
              <c:pt idx="1419">
                <c:v>15.405482708552158</c:v>
              </c:pt>
              <c:pt idx="1420">
                <c:v>15.403356666801724</c:v>
              </c:pt>
              <c:pt idx="1421">
                <c:v>15.401230625051291</c:v>
              </c:pt>
              <c:pt idx="1422">
                <c:v>15.399104583300856</c:v>
              </c:pt>
              <c:pt idx="1423">
                <c:v>15.396978541550421</c:v>
              </c:pt>
              <c:pt idx="1424">
                <c:v>15.394852499799986</c:v>
              </c:pt>
              <c:pt idx="1425">
                <c:v>15.392726458049554</c:v>
              </c:pt>
              <c:pt idx="1426">
                <c:v>15.390600416299119</c:v>
              </c:pt>
              <c:pt idx="1427">
                <c:v>15.388474374548686</c:v>
              </c:pt>
              <c:pt idx="1428">
                <c:v>15.386348332798251</c:v>
              </c:pt>
              <c:pt idx="1429">
                <c:v>15.384222291047816</c:v>
              </c:pt>
              <c:pt idx="1430">
                <c:v>15.382096249297382</c:v>
              </c:pt>
              <c:pt idx="1431">
                <c:v>15.379970207546947</c:v>
              </c:pt>
              <c:pt idx="1432">
                <c:v>15.377844165796514</c:v>
              </c:pt>
              <c:pt idx="1433">
                <c:v>15.375718124046081</c:v>
              </c:pt>
              <c:pt idx="1434">
                <c:v>15.373592082295646</c:v>
              </c:pt>
              <c:pt idx="1435">
                <c:v>15.371466040545211</c:v>
              </c:pt>
              <c:pt idx="1436">
                <c:v>15.369339998794777</c:v>
              </c:pt>
              <c:pt idx="1437">
                <c:v>15.367213957044342</c:v>
              </c:pt>
              <c:pt idx="1438">
                <c:v>15.365087915293907</c:v>
              </c:pt>
              <c:pt idx="1439">
                <c:v>15.362961873543473</c:v>
              </c:pt>
              <c:pt idx="1440">
                <c:v>15.360835831793041</c:v>
              </c:pt>
              <c:pt idx="1441">
                <c:v>15.358709790042607</c:v>
              </c:pt>
              <c:pt idx="1442">
                <c:v>15.356583748292172</c:v>
              </c:pt>
              <c:pt idx="1443">
                <c:v>15.354457706541737</c:v>
              </c:pt>
              <c:pt idx="1444">
                <c:v>15.352331664791302</c:v>
              </c:pt>
              <c:pt idx="1445">
                <c:v>15.350205623040868</c:v>
              </c:pt>
              <c:pt idx="1446">
                <c:v>15.348079581290436</c:v>
              </c:pt>
              <c:pt idx="1447">
                <c:v>15.345953539540002</c:v>
              </c:pt>
              <c:pt idx="1448">
                <c:v>15.343827497789567</c:v>
              </c:pt>
              <c:pt idx="1449">
                <c:v>15.341701456039132</c:v>
              </c:pt>
              <c:pt idx="1450">
                <c:v>15.339575414288698</c:v>
              </c:pt>
              <c:pt idx="1451">
                <c:v>15.337449372538263</c:v>
              </c:pt>
              <c:pt idx="1452">
                <c:v>15.335323330787828</c:v>
              </c:pt>
              <c:pt idx="1453">
                <c:v>15.333197289037397</c:v>
              </c:pt>
              <c:pt idx="1454">
                <c:v>15.331071247286962</c:v>
              </c:pt>
              <c:pt idx="1455">
                <c:v>15.328945205536527</c:v>
              </c:pt>
              <c:pt idx="1456">
                <c:v>15.326819163786093</c:v>
              </c:pt>
              <c:pt idx="1457">
                <c:v>15.324693122035658</c:v>
              </c:pt>
              <c:pt idx="1458">
                <c:v>15.322567080285223</c:v>
              </c:pt>
              <c:pt idx="1459">
                <c:v>15.32044103853479</c:v>
              </c:pt>
              <c:pt idx="1460">
                <c:v>15.318314996784357</c:v>
              </c:pt>
              <c:pt idx="1461">
                <c:v>15.316188955033923</c:v>
              </c:pt>
              <c:pt idx="1462">
                <c:v>15.314062913283488</c:v>
              </c:pt>
              <c:pt idx="1463">
                <c:v>15.311936871533053</c:v>
              </c:pt>
              <c:pt idx="1464">
                <c:v>15.309810829782618</c:v>
              </c:pt>
              <c:pt idx="1465">
                <c:v>15.307684788032184</c:v>
              </c:pt>
              <c:pt idx="1466">
                <c:v>15.305558746281751</c:v>
              </c:pt>
              <c:pt idx="1467">
                <c:v>15.303432704531318</c:v>
              </c:pt>
              <c:pt idx="1468">
                <c:v>15.301306662780883</c:v>
              </c:pt>
              <c:pt idx="1469">
                <c:v>15.299180621030448</c:v>
              </c:pt>
              <c:pt idx="1470">
                <c:v>15.297054579280013</c:v>
              </c:pt>
              <c:pt idx="1471">
                <c:v>15.294928537529579</c:v>
              </c:pt>
              <c:pt idx="1472">
                <c:v>15.292802495779146</c:v>
              </c:pt>
              <c:pt idx="1473">
                <c:v>15.290676454028711</c:v>
              </c:pt>
              <c:pt idx="1474">
                <c:v>15.288550412278278</c:v>
              </c:pt>
              <c:pt idx="1475">
                <c:v>15.286424370527843</c:v>
              </c:pt>
              <c:pt idx="1476">
                <c:v>15.284298328777409</c:v>
              </c:pt>
              <c:pt idx="1477">
                <c:v>15.282172287026974</c:v>
              </c:pt>
              <c:pt idx="1478">
                <c:v>15.280046245276539</c:v>
              </c:pt>
              <c:pt idx="1479">
                <c:v>15.277920203526106</c:v>
              </c:pt>
              <c:pt idx="1480">
                <c:v>15.275794161775671</c:v>
              </c:pt>
              <c:pt idx="1481">
                <c:v>15.273668120025237</c:v>
              </c:pt>
              <c:pt idx="1482">
                <c:v>15.271542078274804</c:v>
              </c:pt>
              <c:pt idx="1483">
                <c:v>15.269416036524369</c:v>
              </c:pt>
              <c:pt idx="1484">
                <c:v>15.267289994773934</c:v>
              </c:pt>
              <c:pt idx="1485">
                <c:v>15.265163953023501</c:v>
              </c:pt>
              <c:pt idx="1486">
                <c:v>15.263037911273067</c:v>
              </c:pt>
              <c:pt idx="1487">
                <c:v>15.260911869522632</c:v>
              </c:pt>
              <c:pt idx="1488">
                <c:v>15.258785827772197</c:v>
              </c:pt>
              <c:pt idx="1489">
                <c:v>15.256659786021764</c:v>
              </c:pt>
              <c:pt idx="1490">
                <c:v>15.254533744271329</c:v>
              </c:pt>
              <c:pt idx="1491">
                <c:v>15.252407702520896</c:v>
              </c:pt>
              <c:pt idx="1492">
                <c:v>15.250281660770462</c:v>
              </c:pt>
              <c:pt idx="1493">
                <c:v>15.248155619020027</c:v>
              </c:pt>
              <c:pt idx="1494">
                <c:v>15.246029577269592</c:v>
              </c:pt>
              <c:pt idx="1495">
                <c:v>15.243903535519157</c:v>
              </c:pt>
              <c:pt idx="1496">
                <c:v>15.241777493768724</c:v>
              </c:pt>
              <c:pt idx="1497">
                <c:v>15.23965145201829</c:v>
              </c:pt>
              <c:pt idx="1498">
                <c:v>15.237525410267857</c:v>
              </c:pt>
              <c:pt idx="1499">
                <c:v>15.235399368517422</c:v>
              </c:pt>
              <c:pt idx="1500">
                <c:v>15.233273326766987</c:v>
              </c:pt>
              <c:pt idx="1501">
                <c:v>15.231147285016553</c:v>
              </c:pt>
              <c:pt idx="1502">
                <c:v>15.229021243266118</c:v>
              </c:pt>
              <c:pt idx="1503">
                <c:v>15.226895201515685</c:v>
              </c:pt>
              <c:pt idx="1504">
                <c:v>15.224769159765252</c:v>
              </c:pt>
              <c:pt idx="1505">
                <c:v>15.222643118014817</c:v>
              </c:pt>
              <c:pt idx="1506">
                <c:v>15.220517076264382</c:v>
              </c:pt>
              <c:pt idx="1507">
                <c:v>15.218391034513948</c:v>
              </c:pt>
              <c:pt idx="1508">
                <c:v>15.216264992763513</c:v>
              </c:pt>
              <c:pt idx="1509">
                <c:v>15.214138951013078</c:v>
              </c:pt>
              <c:pt idx="1510">
                <c:v>15.212012909262645</c:v>
              </c:pt>
              <c:pt idx="1511">
                <c:v>15.209886867512212</c:v>
              </c:pt>
              <c:pt idx="1512">
                <c:v>15.207760825761778</c:v>
              </c:pt>
              <c:pt idx="1513">
                <c:v>15.205634784011343</c:v>
              </c:pt>
              <c:pt idx="1514">
                <c:v>15.203508742260908</c:v>
              </c:pt>
              <c:pt idx="1515">
                <c:v>15.201382700510473</c:v>
              </c:pt>
              <c:pt idx="1516">
                <c:v>15.199256658760039</c:v>
              </c:pt>
              <c:pt idx="1517">
                <c:v>15.197130617009607</c:v>
              </c:pt>
              <c:pt idx="1518">
                <c:v>15.195004575259173</c:v>
              </c:pt>
              <c:pt idx="1519">
                <c:v>15.192878533508738</c:v>
              </c:pt>
              <c:pt idx="1520">
                <c:v>15.190752491758303</c:v>
              </c:pt>
              <c:pt idx="1521">
                <c:v>15.188626450007868</c:v>
              </c:pt>
              <c:pt idx="1522">
                <c:v>15.186500408257434</c:v>
              </c:pt>
              <c:pt idx="1523">
                <c:v>15.184374366506999</c:v>
              </c:pt>
              <c:pt idx="1524">
                <c:v>15.182248324756568</c:v>
              </c:pt>
              <c:pt idx="1525">
                <c:v>15.180122283006133</c:v>
              </c:pt>
              <c:pt idx="1526">
                <c:v>15.177996241255698</c:v>
              </c:pt>
              <c:pt idx="1527">
                <c:v>15.175870199505264</c:v>
              </c:pt>
              <c:pt idx="1528">
                <c:v>15.173744157754829</c:v>
              </c:pt>
              <c:pt idx="1529">
                <c:v>15.171618116004394</c:v>
              </c:pt>
              <c:pt idx="1530">
                <c:v>15.169492074253961</c:v>
              </c:pt>
              <c:pt idx="1531">
                <c:v>15.167366032503528</c:v>
              </c:pt>
              <c:pt idx="1532">
                <c:v>15.165239990753093</c:v>
              </c:pt>
              <c:pt idx="1533">
                <c:v>15.163113949002659</c:v>
              </c:pt>
              <c:pt idx="1534">
                <c:v>15.160987907252224</c:v>
              </c:pt>
              <c:pt idx="1535">
                <c:v>15.158861865501789</c:v>
              </c:pt>
              <c:pt idx="1536">
                <c:v>15.156735823751355</c:v>
              </c:pt>
              <c:pt idx="1537">
                <c:v>15.154609782000922</c:v>
              </c:pt>
              <c:pt idx="1538">
                <c:v>15.152483740250489</c:v>
              </c:pt>
              <c:pt idx="1539">
                <c:v>15.150357698500054</c:v>
              </c:pt>
              <c:pt idx="1540">
                <c:v>15.148231656749619</c:v>
              </c:pt>
              <c:pt idx="1541">
                <c:v>15.146105614999184</c:v>
              </c:pt>
              <c:pt idx="1542">
                <c:v>15.14397957324875</c:v>
              </c:pt>
              <c:pt idx="1543">
                <c:v>15.141853531498317</c:v>
              </c:pt>
              <c:pt idx="1544">
                <c:v>15.139727489747882</c:v>
              </c:pt>
              <c:pt idx="1545">
                <c:v>15.137601447997449</c:v>
              </c:pt>
              <c:pt idx="1546">
                <c:v>15.135475406247014</c:v>
              </c:pt>
              <c:pt idx="1547">
                <c:v>15.13334936449658</c:v>
              </c:pt>
              <c:pt idx="1548">
                <c:v>15.131223322746145</c:v>
              </c:pt>
              <c:pt idx="1549">
                <c:v>15.129097280995712</c:v>
              </c:pt>
              <c:pt idx="1550">
                <c:v>15.126971239245277</c:v>
              </c:pt>
              <c:pt idx="1551">
                <c:v>15.124845197494842</c:v>
              </c:pt>
              <c:pt idx="1552">
                <c:v>15.122719155744409</c:v>
              </c:pt>
              <c:pt idx="1553">
                <c:v>15.120593113993975</c:v>
              </c:pt>
              <c:pt idx="1554">
                <c:v>15.11846707224354</c:v>
              </c:pt>
              <c:pt idx="1555">
                <c:v>15.116341030493105</c:v>
              </c:pt>
              <c:pt idx="1556">
                <c:v>15.114214988742672</c:v>
              </c:pt>
              <c:pt idx="1557">
                <c:v>15.112088946992237</c:v>
              </c:pt>
              <c:pt idx="1558">
                <c:v>15.109962905241803</c:v>
              </c:pt>
              <c:pt idx="1559">
                <c:v>15.10783686349137</c:v>
              </c:pt>
              <c:pt idx="1560">
                <c:v>15.105710821740935</c:v>
              </c:pt>
              <c:pt idx="1561">
                <c:v>15.1035847799905</c:v>
              </c:pt>
              <c:pt idx="1562">
                <c:v>15.101458738240067</c:v>
              </c:pt>
              <c:pt idx="1563">
                <c:v>15.099332696489633</c:v>
              </c:pt>
              <c:pt idx="1564">
                <c:v>15.097206654739198</c:v>
              </c:pt>
              <c:pt idx="1565">
                <c:v>15.095080612988763</c:v>
              </c:pt>
              <c:pt idx="1566">
                <c:v>15.092954571238328</c:v>
              </c:pt>
              <c:pt idx="1567">
                <c:v>15.090828529487895</c:v>
              </c:pt>
              <c:pt idx="1568">
                <c:v>15.088702487737461</c:v>
              </c:pt>
              <c:pt idx="1569">
                <c:v>15.086576445987028</c:v>
              </c:pt>
              <c:pt idx="1570">
                <c:v>15.084450404236593</c:v>
              </c:pt>
              <c:pt idx="1571">
                <c:v>15.082324362486158</c:v>
              </c:pt>
              <c:pt idx="1572">
                <c:v>15.080198320735724</c:v>
              </c:pt>
              <c:pt idx="1573">
                <c:v>15.078072278985289</c:v>
              </c:pt>
              <c:pt idx="1574">
                <c:v>15.075946237234856</c:v>
              </c:pt>
              <c:pt idx="1575">
                <c:v>15.073820195484423</c:v>
              </c:pt>
              <c:pt idx="1576">
                <c:v>15.071694153733988</c:v>
              </c:pt>
              <c:pt idx="1577">
                <c:v>15.069568111983553</c:v>
              </c:pt>
              <c:pt idx="1578">
                <c:v>15.067442070233119</c:v>
              </c:pt>
              <c:pt idx="1579">
                <c:v>15.065316028482684</c:v>
              </c:pt>
              <c:pt idx="1580">
                <c:v>15.063189986732249</c:v>
              </c:pt>
              <c:pt idx="1581">
                <c:v>15.061063944981816</c:v>
              </c:pt>
              <c:pt idx="1582">
                <c:v>15.058937903231383</c:v>
              </c:pt>
              <c:pt idx="1583">
                <c:v>15.056811861480949</c:v>
              </c:pt>
              <c:pt idx="1584">
                <c:v>15.054685819730514</c:v>
              </c:pt>
              <c:pt idx="1585">
                <c:v>15.052559777980079</c:v>
              </c:pt>
              <c:pt idx="1586">
                <c:v>15.050433736229644</c:v>
              </c:pt>
              <c:pt idx="1587">
                <c:v>15.04830769447921</c:v>
              </c:pt>
              <c:pt idx="1588">
                <c:v>15.046181652728778</c:v>
              </c:pt>
              <c:pt idx="1589">
                <c:v>15.044055610978344</c:v>
              </c:pt>
              <c:pt idx="1590">
                <c:v>15.041929569227909</c:v>
              </c:pt>
              <c:pt idx="1591">
                <c:v>15.039803527477474</c:v>
              </c:pt>
              <c:pt idx="1592">
                <c:v>15.037677485727039</c:v>
              </c:pt>
              <c:pt idx="1593">
                <c:v>15.035551443976605</c:v>
              </c:pt>
              <c:pt idx="1594">
                <c:v>15.033425402226174</c:v>
              </c:pt>
              <c:pt idx="1595">
                <c:v>15.031299360475739</c:v>
              </c:pt>
              <c:pt idx="1596">
                <c:v>15.029173318725304</c:v>
              </c:pt>
              <c:pt idx="1597">
                <c:v>15.027047276974869</c:v>
              </c:pt>
              <c:pt idx="1598">
                <c:v>15.024921235224435</c:v>
              </c:pt>
              <c:pt idx="1599">
                <c:v>15.022795193474</c:v>
              </c:pt>
              <c:pt idx="1600">
                <c:v>15.020669151723565</c:v>
              </c:pt>
              <c:pt idx="1601">
                <c:v>15.018543109973134</c:v>
              </c:pt>
              <c:pt idx="1602">
                <c:v>15.016417068222699</c:v>
              </c:pt>
              <c:pt idx="1603">
                <c:v>15.014291026472264</c:v>
              </c:pt>
              <c:pt idx="1604">
                <c:v>15.01216498472183</c:v>
              </c:pt>
              <c:pt idx="1605">
                <c:v>15.010038942971395</c:v>
              </c:pt>
              <c:pt idx="1606">
                <c:v>15.00791290122096</c:v>
              </c:pt>
              <c:pt idx="1607">
                <c:v>15.005786859470527</c:v>
              </c:pt>
              <c:pt idx="1608">
                <c:v>15.003660817720093</c:v>
              </c:pt>
              <c:pt idx="1609">
                <c:v>15.00153477596966</c:v>
              </c:pt>
              <c:pt idx="1610">
                <c:v>14.999408734219225</c:v>
              </c:pt>
              <c:pt idx="1611">
                <c:v>14.99728269246879</c:v>
              </c:pt>
              <c:pt idx="1612">
                <c:v>14.995156650718355</c:v>
              </c:pt>
              <c:pt idx="1613">
                <c:v>14.993030608967921</c:v>
              </c:pt>
              <c:pt idx="1614">
                <c:v>14.990904567217488</c:v>
              </c:pt>
              <c:pt idx="1615">
                <c:v>14.988778525467053</c:v>
              </c:pt>
              <c:pt idx="1616">
                <c:v>14.98665248371662</c:v>
              </c:pt>
              <c:pt idx="1617">
                <c:v>14.984526441966185</c:v>
              </c:pt>
              <c:pt idx="1618">
                <c:v>14.98240040021575</c:v>
              </c:pt>
              <c:pt idx="1619">
                <c:v>14.980274358465316</c:v>
              </c:pt>
              <c:pt idx="1620">
                <c:v>14.978148316714883</c:v>
              </c:pt>
              <c:pt idx="1621">
                <c:v>14.976022274964448</c:v>
              </c:pt>
              <c:pt idx="1622">
                <c:v>14.973896233214013</c:v>
              </c:pt>
              <c:pt idx="1623">
                <c:v>14.97177019146358</c:v>
              </c:pt>
              <c:pt idx="1624">
                <c:v>14.969644149713146</c:v>
              </c:pt>
              <c:pt idx="1625">
                <c:v>14.967518107962711</c:v>
              </c:pt>
              <c:pt idx="1626">
                <c:v>14.965392066212276</c:v>
              </c:pt>
              <c:pt idx="1627">
                <c:v>14.963266024461843</c:v>
              </c:pt>
              <c:pt idx="1628">
                <c:v>14.961139982711408</c:v>
              </c:pt>
              <c:pt idx="1629">
                <c:v>14.959013940960974</c:v>
              </c:pt>
              <c:pt idx="1630">
                <c:v>14.956887899210541</c:v>
              </c:pt>
              <c:pt idx="1631">
                <c:v>14.954761857460106</c:v>
              </c:pt>
              <c:pt idx="1632">
                <c:v>14.952635815709671</c:v>
              </c:pt>
              <c:pt idx="1633">
                <c:v>14.950509773959238</c:v>
              </c:pt>
              <c:pt idx="1634">
                <c:v>14.948383732208804</c:v>
              </c:pt>
              <c:pt idx="1635">
                <c:v>14.946257690458369</c:v>
              </c:pt>
              <c:pt idx="1636">
                <c:v>14.944131648707934</c:v>
              </c:pt>
              <c:pt idx="1637">
                <c:v>14.942005606957501</c:v>
              </c:pt>
              <c:pt idx="1638">
                <c:v>14.939879565207066</c:v>
              </c:pt>
              <c:pt idx="1639">
                <c:v>14.937753523456632</c:v>
              </c:pt>
              <c:pt idx="1640">
                <c:v>14.935627481706199</c:v>
              </c:pt>
              <c:pt idx="1641">
                <c:v>14.933501439955764</c:v>
              </c:pt>
              <c:pt idx="1642">
                <c:v>14.931375398205329</c:v>
              </c:pt>
              <c:pt idx="1643">
                <c:v>14.929249356454894</c:v>
              </c:pt>
              <c:pt idx="1644">
                <c:v>14.92712331470446</c:v>
              </c:pt>
              <c:pt idx="1645">
                <c:v>14.924997272954027</c:v>
              </c:pt>
              <c:pt idx="1646">
                <c:v>14.922871231203594</c:v>
              </c:pt>
              <c:pt idx="1647">
                <c:v>14.920745189453159</c:v>
              </c:pt>
              <c:pt idx="1648">
                <c:v>14.918619147702724</c:v>
              </c:pt>
              <c:pt idx="1649">
                <c:v>14.91649310595229</c:v>
              </c:pt>
              <c:pt idx="1650">
                <c:v>14.914367064201855</c:v>
              </c:pt>
              <c:pt idx="1651">
                <c:v>14.91224102245142</c:v>
              </c:pt>
              <c:pt idx="1652">
                <c:v>14.910114980700989</c:v>
              </c:pt>
              <c:pt idx="1653">
                <c:v>14.907988938950554</c:v>
              </c:pt>
              <c:pt idx="1654">
                <c:v>14.905862897200119</c:v>
              </c:pt>
              <c:pt idx="1655">
                <c:v>14.903736855449685</c:v>
              </c:pt>
              <c:pt idx="1656">
                <c:v>14.90161081369925</c:v>
              </c:pt>
              <c:pt idx="1657">
                <c:v>14.899484771948815</c:v>
              </c:pt>
              <c:pt idx="1658">
                <c:v>14.897358730198381</c:v>
              </c:pt>
              <c:pt idx="1659">
                <c:v>14.895232688447949</c:v>
              </c:pt>
              <c:pt idx="1660">
                <c:v>14.893106646697515</c:v>
              </c:pt>
              <c:pt idx="1661">
                <c:v>14.89098060494708</c:v>
              </c:pt>
              <c:pt idx="1662">
                <c:v>14.888854563196645</c:v>
              </c:pt>
              <c:pt idx="1663">
                <c:v>14.88672852144621</c:v>
              </c:pt>
              <c:pt idx="1664">
                <c:v>14.884602479695776</c:v>
              </c:pt>
              <c:pt idx="1665">
                <c:v>14.882476437945344</c:v>
              </c:pt>
              <c:pt idx="1666">
                <c:v>14.88035039619491</c:v>
              </c:pt>
              <c:pt idx="1667">
                <c:v>14.878224354444475</c:v>
              </c:pt>
              <c:pt idx="1668">
                <c:v>14.87609831269404</c:v>
              </c:pt>
              <c:pt idx="1669">
                <c:v>14.873972270943606</c:v>
              </c:pt>
              <c:pt idx="1670">
                <c:v>14.871846229193171</c:v>
              </c:pt>
              <c:pt idx="1671">
                <c:v>14.869720187442736</c:v>
              </c:pt>
              <c:pt idx="1672">
                <c:v>14.867594145692305</c:v>
              </c:pt>
              <c:pt idx="1673">
                <c:v>14.86546810394187</c:v>
              </c:pt>
              <c:pt idx="1674">
                <c:v>14.863342062191435</c:v>
              </c:pt>
              <c:pt idx="1675">
                <c:v>14.861216020441001</c:v>
              </c:pt>
              <c:pt idx="1676">
                <c:v>14.859089978690566</c:v>
              </c:pt>
              <c:pt idx="1677">
                <c:v>14.856963936940131</c:v>
              </c:pt>
              <c:pt idx="1678">
                <c:v>14.854837895189698</c:v>
              </c:pt>
              <c:pt idx="1679">
                <c:v>14.852711853439265</c:v>
              </c:pt>
              <c:pt idx="1680">
                <c:v>14.850585811688831</c:v>
              </c:pt>
              <c:pt idx="1681">
                <c:v>14.848459769938396</c:v>
              </c:pt>
              <c:pt idx="1682">
                <c:v>14.846333728187961</c:v>
              </c:pt>
              <c:pt idx="1683">
                <c:v>14.844207686437526</c:v>
              </c:pt>
              <c:pt idx="1684">
                <c:v>14.842081644687092</c:v>
              </c:pt>
              <c:pt idx="1685">
                <c:v>14.839955602936659</c:v>
              </c:pt>
              <c:pt idx="1686">
                <c:v>14.837829561186226</c:v>
              </c:pt>
              <c:pt idx="1687">
                <c:v>14.835703519435791</c:v>
              </c:pt>
              <c:pt idx="1688">
                <c:v>14.833577477685356</c:v>
              </c:pt>
              <c:pt idx="1689">
                <c:v>14.831451435934921</c:v>
              </c:pt>
              <c:pt idx="1690">
                <c:v>14.829325394184487</c:v>
              </c:pt>
              <c:pt idx="1691">
                <c:v>14.827199352434054</c:v>
              </c:pt>
              <c:pt idx="1692">
                <c:v>14.825073310683619</c:v>
              </c:pt>
              <c:pt idx="1693">
                <c:v>14.822947268933184</c:v>
              </c:pt>
              <c:pt idx="1694">
                <c:v>14.820821227182751</c:v>
              </c:pt>
              <c:pt idx="1695">
                <c:v>14.818695185432317</c:v>
              </c:pt>
              <c:pt idx="1696">
                <c:v>14.816569143681882</c:v>
              </c:pt>
              <c:pt idx="1697">
                <c:v>14.814443101931447</c:v>
              </c:pt>
              <c:pt idx="1698">
                <c:v>14.812317060181014</c:v>
              </c:pt>
              <c:pt idx="1699">
                <c:v>14.810191018430579</c:v>
              </c:pt>
              <c:pt idx="1700">
                <c:v>14.808064976680145</c:v>
              </c:pt>
              <c:pt idx="1701">
                <c:v>14.805938934929712</c:v>
              </c:pt>
              <c:pt idx="1702">
                <c:v>14.803812893179277</c:v>
              </c:pt>
              <c:pt idx="1703">
                <c:v>14.801686851428842</c:v>
              </c:pt>
              <c:pt idx="1704">
                <c:v>14.799560809678409</c:v>
              </c:pt>
              <c:pt idx="1705">
                <c:v>14.797434767927975</c:v>
              </c:pt>
              <c:pt idx="1706">
                <c:v>14.79530872617754</c:v>
              </c:pt>
              <c:pt idx="1707">
                <c:v>14.793182684427105</c:v>
              </c:pt>
              <c:pt idx="1708">
                <c:v>14.791056642676672</c:v>
              </c:pt>
              <c:pt idx="1709">
                <c:v>14.788930600926237</c:v>
              </c:pt>
              <c:pt idx="1710">
                <c:v>14.786804559175804</c:v>
              </c:pt>
              <c:pt idx="1711">
                <c:v>14.78467851742537</c:v>
              </c:pt>
              <c:pt idx="1712">
                <c:v>14.782552475674935</c:v>
              </c:pt>
              <c:pt idx="1713">
                <c:v>14.7804264339245</c:v>
              </c:pt>
              <c:pt idx="1714">
                <c:v>14.778300392174065</c:v>
              </c:pt>
              <c:pt idx="1715">
                <c:v>14.776174350423632</c:v>
              </c:pt>
              <c:pt idx="1716">
                <c:v>14.774048308673198</c:v>
              </c:pt>
              <c:pt idx="1717">
                <c:v>14.771922266922765</c:v>
              </c:pt>
              <c:pt idx="1718">
                <c:v>14.76979622517233</c:v>
              </c:pt>
              <c:pt idx="1719">
                <c:v>14.767670183421895</c:v>
              </c:pt>
              <c:pt idx="1720">
                <c:v>14.765544141671461</c:v>
              </c:pt>
              <c:pt idx="1721">
                <c:v>14.763418099921026</c:v>
              </c:pt>
              <c:pt idx="1722">
                <c:v>14.761292058170593</c:v>
              </c:pt>
              <c:pt idx="1723">
                <c:v>14.75916601642016</c:v>
              </c:pt>
              <c:pt idx="1724">
                <c:v>14.757039974669725</c:v>
              </c:pt>
              <c:pt idx="1725">
                <c:v>14.75491393291929</c:v>
              </c:pt>
              <c:pt idx="1726">
                <c:v>14.752787891168856</c:v>
              </c:pt>
              <c:pt idx="1727">
                <c:v>14.750661849418421</c:v>
              </c:pt>
              <c:pt idx="1728">
                <c:v>14.748535807667986</c:v>
              </c:pt>
              <c:pt idx="1729">
                <c:v>14.746409765917551</c:v>
              </c:pt>
              <c:pt idx="1730">
                <c:v>14.74428372416712</c:v>
              </c:pt>
              <c:pt idx="1731">
                <c:v>14.742157682416686</c:v>
              </c:pt>
              <c:pt idx="1732">
                <c:v>14.740031640666251</c:v>
              </c:pt>
              <c:pt idx="1733">
                <c:v>14.737905598915816</c:v>
              </c:pt>
              <c:pt idx="1734">
                <c:v>14.735779557165381</c:v>
              </c:pt>
              <c:pt idx="1735">
                <c:v>14.733653515414947</c:v>
              </c:pt>
              <c:pt idx="1736">
                <c:v>14.731527473664515</c:v>
              </c:pt>
              <c:pt idx="1737">
                <c:v>14.729401431914081</c:v>
              </c:pt>
              <c:pt idx="1738">
                <c:v>14.727275390163646</c:v>
              </c:pt>
              <c:pt idx="1739">
                <c:v>14.725149348413211</c:v>
              </c:pt>
              <c:pt idx="1740">
                <c:v>14.723023306662776</c:v>
              </c:pt>
              <c:pt idx="1741">
                <c:v>14.720897264912342</c:v>
              </c:pt>
              <c:pt idx="1742">
                <c:v>14.718771223161907</c:v>
              </c:pt>
              <c:pt idx="1743">
                <c:v>14.716645181411476</c:v>
              </c:pt>
              <c:pt idx="1744">
                <c:v>14.714519139661041</c:v>
              </c:pt>
              <c:pt idx="1745">
                <c:v>14.712393097910606</c:v>
              </c:pt>
              <c:pt idx="1746">
                <c:v>14.710267056160172</c:v>
              </c:pt>
              <c:pt idx="1747">
                <c:v>14.708141014409737</c:v>
              </c:pt>
              <c:pt idx="1748">
                <c:v>14.706014972659302</c:v>
              </c:pt>
              <c:pt idx="1749">
                <c:v>14.703888930908869</c:v>
              </c:pt>
              <c:pt idx="1750">
                <c:v>14.701762889158436</c:v>
              </c:pt>
              <c:pt idx="1751">
                <c:v>14.699636847408001</c:v>
              </c:pt>
              <c:pt idx="1752">
                <c:v>14.697510805657567</c:v>
              </c:pt>
              <c:pt idx="1753">
                <c:v>14.695384763907132</c:v>
              </c:pt>
              <c:pt idx="1754">
                <c:v>14.693258722156697</c:v>
              </c:pt>
              <c:pt idx="1755">
                <c:v>14.691132680406264</c:v>
              </c:pt>
              <c:pt idx="1756">
                <c:v>14.68900663865583</c:v>
              </c:pt>
              <c:pt idx="1757">
                <c:v>14.686880596905397</c:v>
              </c:pt>
              <c:pt idx="1758">
                <c:v>14.684754555154962</c:v>
              </c:pt>
              <c:pt idx="1759">
                <c:v>14.682628513404527</c:v>
              </c:pt>
              <c:pt idx="1760">
                <c:v>14.680502471654092</c:v>
              </c:pt>
              <c:pt idx="1761">
                <c:v>14.678376429903658</c:v>
              </c:pt>
              <c:pt idx="1762">
                <c:v>14.676250388153225</c:v>
              </c:pt>
              <c:pt idx="1763">
                <c:v>14.67412434640279</c:v>
              </c:pt>
              <c:pt idx="1764">
                <c:v>14.671998304652357</c:v>
              </c:pt>
              <c:pt idx="1765">
                <c:v>14.669872262901922</c:v>
              </c:pt>
              <c:pt idx="1766">
                <c:v>14.667746221151488</c:v>
              </c:pt>
              <c:pt idx="1767">
                <c:v>14.665620179401053</c:v>
              </c:pt>
              <c:pt idx="1768">
                <c:v>14.66349413765062</c:v>
              </c:pt>
              <c:pt idx="1769">
                <c:v>14.661368095900185</c:v>
              </c:pt>
              <c:pt idx="1770">
                <c:v>14.65924205414975</c:v>
              </c:pt>
              <c:pt idx="1771">
                <c:v>14.657116012399316</c:v>
              </c:pt>
              <c:pt idx="1772">
                <c:v>14.654989970648883</c:v>
              </c:pt>
              <c:pt idx="1773">
                <c:v>14.652863928898448</c:v>
              </c:pt>
              <c:pt idx="1774">
                <c:v>14.650737887148013</c:v>
              </c:pt>
              <c:pt idx="1775">
                <c:v>14.64861184539758</c:v>
              </c:pt>
              <c:pt idx="1776">
                <c:v>14.646485803647145</c:v>
              </c:pt>
              <c:pt idx="1777">
                <c:v>14.644359761896711</c:v>
              </c:pt>
              <c:pt idx="1778">
                <c:v>14.642233720146276</c:v>
              </c:pt>
              <c:pt idx="1779">
                <c:v>14.640107678395843</c:v>
              </c:pt>
              <c:pt idx="1780">
                <c:v>14.637981636645408</c:v>
              </c:pt>
              <c:pt idx="1781">
                <c:v>14.635855594894975</c:v>
              </c:pt>
              <c:pt idx="1782">
                <c:v>14.633729553144541</c:v>
              </c:pt>
              <c:pt idx="1783">
                <c:v>14.631603511394106</c:v>
              </c:pt>
              <c:pt idx="1784">
                <c:v>14.629477469643671</c:v>
              </c:pt>
              <c:pt idx="1785">
                <c:v>14.627351427893236</c:v>
              </c:pt>
              <c:pt idx="1786">
                <c:v>14.625225386142803</c:v>
              </c:pt>
              <c:pt idx="1787">
                <c:v>14.623099344392369</c:v>
              </c:pt>
              <c:pt idx="1788">
                <c:v>14.620973302641936</c:v>
              </c:pt>
              <c:pt idx="1789">
                <c:v>14.618847260891501</c:v>
              </c:pt>
              <c:pt idx="1790">
                <c:v>14.616721219141066</c:v>
              </c:pt>
              <c:pt idx="1791">
                <c:v>14.614595177390632</c:v>
              </c:pt>
              <c:pt idx="1792">
                <c:v>14.612469135640197</c:v>
              </c:pt>
              <c:pt idx="1793">
                <c:v>14.610343093889764</c:v>
              </c:pt>
              <c:pt idx="1794">
                <c:v>14.608217052139331</c:v>
              </c:pt>
              <c:pt idx="1795">
                <c:v>14.606091010388896</c:v>
              </c:pt>
              <c:pt idx="1796">
                <c:v>14.603964968638461</c:v>
              </c:pt>
              <c:pt idx="1797">
                <c:v>14.601838926888027</c:v>
              </c:pt>
              <c:pt idx="1798">
                <c:v>14.599712885137592</c:v>
              </c:pt>
              <c:pt idx="1799">
                <c:v>14.597586843387157</c:v>
              </c:pt>
              <c:pt idx="1800">
                <c:v>14.595460801636724</c:v>
              </c:pt>
              <c:pt idx="1801">
                <c:v>14.593334759886291</c:v>
              </c:pt>
              <c:pt idx="1802">
                <c:v>14.591208718135857</c:v>
              </c:pt>
              <c:pt idx="1803">
                <c:v>14.589082676385422</c:v>
              </c:pt>
              <c:pt idx="1804">
                <c:v>14.586956634634987</c:v>
              </c:pt>
              <c:pt idx="1805">
                <c:v>14.584830592884552</c:v>
              </c:pt>
              <c:pt idx="1806">
                <c:v>14.582704551134118</c:v>
              </c:pt>
              <c:pt idx="1807">
                <c:v>14.580578509383686</c:v>
              </c:pt>
              <c:pt idx="1808">
                <c:v>14.578452467633252</c:v>
              </c:pt>
              <c:pt idx="1809">
                <c:v>14.576326425882817</c:v>
              </c:pt>
              <c:pt idx="1810">
                <c:v>14.574200384132382</c:v>
              </c:pt>
              <c:pt idx="1811">
                <c:v>14.572074342381947</c:v>
              </c:pt>
              <c:pt idx="1812">
                <c:v>14.569948300631513</c:v>
              </c:pt>
              <c:pt idx="1813">
                <c:v>14.56782225888108</c:v>
              </c:pt>
              <c:pt idx="1814">
                <c:v>14.565696217130647</c:v>
              </c:pt>
              <c:pt idx="1815">
                <c:v>14.563570175380212</c:v>
              </c:pt>
              <c:pt idx="1816">
                <c:v>14.561444133629777</c:v>
              </c:pt>
              <c:pt idx="1817">
                <c:v>14.559318091879343</c:v>
              </c:pt>
              <c:pt idx="1818">
                <c:v>14.557192050128908</c:v>
              </c:pt>
              <c:pt idx="1819">
                <c:v>14.555066008378473</c:v>
              </c:pt>
              <c:pt idx="1820">
                <c:v>14.55293996662804</c:v>
              </c:pt>
              <c:pt idx="1821">
                <c:v>14.550813924877607</c:v>
              </c:pt>
              <c:pt idx="1822">
                <c:v>14.548687883127172</c:v>
              </c:pt>
              <c:pt idx="1823">
                <c:v>14.546561841376738</c:v>
              </c:pt>
              <c:pt idx="1824">
                <c:v>14.544435799626303</c:v>
              </c:pt>
              <c:pt idx="1825">
                <c:v>14.542309757875868</c:v>
              </c:pt>
              <c:pt idx="1826">
                <c:v>14.540183716125435</c:v>
              </c:pt>
              <c:pt idx="1827">
                <c:v>14.538057674375001</c:v>
              </c:pt>
              <c:pt idx="1828">
                <c:v>14.535931632624568</c:v>
              </c:pt>
              <c:pt idx="1829">
                <c:v>14.533805590874133</c:v>
              </c:pt>
              <c:pt idx="1830">
                <c:v>14.531679549123698</c:v>
              </c:pt>
              <c:pt idx="1831">
                <c:v>14.529553507373263</c:v>
              </c:pt>
              <c:pt idx="1832">
                <c:v>14.527427465622829</c:v>
              </c:pt>
              <c:pt idx="1833">
                <c:v>14.525301423872396</c:v>
              </c:pt>
              <c:pt idx="1834">
                <c:v>14.523175382121961</c:v>
              </c:pt>
              <c:pt idx="1835">
                <c:v>14.521049340371528</c:v>
              </c:pt>
              <c:pt idx="1836">
                <c:v>14.518923298621093</c:v>
              </c:pt>
              <c:pt idx="1837">
                <c:v>14.516797256870658</c:v>
              </c:pt>
              <c:pt idx="1838">
                <c:v>14.514671215120224</c:v>
              </c:pt>
              <c:pt idx="1839">
                <c:v>14.512545173369791</c:v>
              </c:pt>
              <c:pt idx="1840">
                <c:v>14.510419131619356</c:v>
              </c:pt>
              <c:pt idx="1841">
                <c:v>14.508293089868921</c:v>
              </c:pt>
              <c:pt idx="1842">
                <c:v>14.506167048118488</c:v>
              </c:pt>
              <c:pt idx="1843">
                <c:v>14.504041006368054</c:v>
              </c:pt>
              <c:pt idx="1844">
                <c:v>14.501914964617619</c:v>
              </c:pt>
              <c:pt idx="1845">
                <c:v>14.499788922867184</c:v>
              </c:pt>
              <c:pt idx="1846">
                <c:v>14.497662881116751</c:v>
              </c:pt>
              <c:pt idx="1847">
                <c:v>14.495536839366316</c:v>
              </c:pt>
              <c:pt idx="1848">
                <c:v>14.493410797615882</c:v>
              </c:pt>
              <c:pt idx="1849">
                <c:v>14.491284755865449</c:v>
              </c:pt>
              <c:pt idx="1850">
                <c:v>14.489158714115014</c:v>
              </c:pt>
              <c:pt idx="1851">
                <c:v>14.487032672364579</c:v>
              </c:pt>
              <c:pt idx="1852">
                <c:v>14.484906630614146</c:v>
              </c:pt>
              <c:pt idx="1853">
                <c:v>14.482780588863712</c:v>
              </c:pt>
              <c:pt idx="1854">
                <c:v>14.480654547113277</c:v>
              </c:pt>
              <c:pt idx="1855">
                <c:v>14.478528505362842</c:v>
              </c:pt>
              <c:pt idx="1856">
                <c:v>14.476402463612407</c:v>
              </c:pt>
              <c:pt idx="1857">
                <c:v>14.474276421861974</c:v>
              </c:pt>
              <c:pt idx="1858">
                <c:v>14.47215038011154</c:v>
              </c:pt>
              <c:pt idx="1859">
                <c:v>14.470024338361107</c:v>
              </c:pt>
              <c:pt idx="1860">
                <c:v>14.467898296610672</c:v>
              </c:pt>
              <c:pt idx="1861">
                <c:v>14.465772254860237</c:v>
              </c:pt>
              <c:pt idx="1862">
                <c:v>14.463646213109802</c:v>
              </c:pt>
              <c:pt idx="1863">
                <c:v>14.461520171359368</c:v>
              </c:pt>
              <c:pt idx="1864">
                <c:v>14.459394129608935</c:v>
              </c:pt>
              <c:pt idx="1865">
                <c:v>14.457268087858502</c:v>
              </c:pt>
              <c:pt idx="1866">
                <c:v>14.455142046108067</c:v>
              </c:pt>
              <c:pt idx="1867">
                <c:v>14.453016004357632</c:v>
              </c:pt>
              <c:pt idx="1868">
                <c:v>14.450889962607198</c:v>
              </c:pt>
              <c:pt idx="1869">
                <c:v>14.448763920856763</c:v>
              </c:pt>
              <c:pt idx="1870">
                <c:v>14.446637879106328</c:v>
              </c:pt>
              <c:pt idx="1871">
                <c:v>14.444511837355897</c:v>
              </c:pt>
              <c:pt idx="1872">
                <c:v>14.442385795605462</c:v>
              </c:pt>
              <c:pt idx="1873">
                <c:v>14.440259753855027</c:v>
              </c:pt>
              <c:pt idx="1874">
                <c:v>14.438133712104593</c:v>
              </c:pt>
              <c:pt idx="1875">
                <c:v>14.436007670354158</c:v>
              </c:pt>
              <c:pt idx="1876">
                <c:v>14.433881628603723</c:v>
              </c:pt>
              <c:pt idx="1877">
                <c:v>14.431755586853289</c:v>
              </c:pt>
              <c:pt idx="1878">
                <c:v>14.429629545102857</c:v>
              </c:pt>
              <c:pt idx="1879">
                <c:v>14.427503503352423</c:v>
              </c:pt>
              <c:pt idx="1880">
                <c:v>14.425377461601988</c:v>
              </c:pt>
              <c:pt idx="1881">
                <c:v>14.423251419851553</c:v>
              </c:pt>
              <c:pt idx="1882">
                <c:v>14.421125378101118</c:v>
              </c:pt>
              <c:pt idx="1883">
                <c:v>14.418999336350684</c:v>
              </c:pt>
              <c:pt idx="1884">
                <c:v>14.416873294600252</c:v>
              </c:pt>
              <c:pt idx="1885">
                <c:v>14.414747252849818</c:v>
              </c:pt>
              <c:pt idx="1886">
                <c:v>14.412621211099383</c:v>
              </c:pt>
              <c:pt idx="1887">
                <c:v>14.410495169348948</c:v>
              </c:pt>
              <c:pt idx="1888">
                <c:v>14.408369127598514</c:v>
              </c:pt>
              <c:pt idx="1889">
                <c:v>14.406243085848079</c:v>
              </c:pt>
              <c:pt idx="1890">
                <c:v>14.404117044097644</c:v>
              </c:pt>
              <c:pt idx="1891">
                <c:v>14.401991002347213</c:v>
              </c:pt>
              <c:pt idx="1892">
                <c:v>14.399864960596778</c:v>
              </c:pt>
              <c:pt idx="1893">
                <c:v>14.397738918846343</c:v>
              </c:pt>
              <c:pt idx="1894">
                <c:v>14.395612877095909</c:v>
              </c:pt>
              <c:pt idx="1895">
                <c:v>14.393486835345474</c:v>
              </c:pt>
              <c:pt idx="1896">
                <c:v>14.391360793595039</c:v>
              </c:pt>
              <c:pt idx="1897">
                <c:v>14.389234751844606</c:v>
              </c:pt>
              <c:pt idx="1898">
                <c:v>14.387108710094171</c:v>
              </c:pt>
              <c:pt idx="1899">
                <c:v>14.384982668343739</c:v>
              </c:pt>
              <c:pt idx="1900">
                <c:v>14.382856626593304</c:v>
              </c:pt>
              <c:pt idx="1901">
                <c:v>14.380730584842869</c:v>
              </c:pt>
              <c:pt idx="1902">
                <c:v>14.378604543092434</c:v>
              </c:pt>
              <c:pt idx="1903">
                <c:v>14.376478501342</c:v>
              </c:pt>
              <c:pt idx="1904">
                <c:v>14.374352459591567</c:v>
              </c:pt>
              <c:pt idx="1905">
                <c:v>14.372226417841132</c:v>
              </c:pt>
              <c:pt idx="1906">
                <c:v>14.370100376090699</c:v>
              </c:pt>
              <c:pt idx="1907">
                <c:v>14.367974334340264</c:v>
              </c:pt>
              <c:pt idx="1908">
                <c:v>14.365848292589829</c:v>
              </c:pt>
              <c:pt idx="1909">
                <c:v>14.363722250839395</c:v>
              </c:pt>
              <c:pt idx="1910">
                <c:v>14.361596209088962</c:v>
              </c:pt>
              <c:pt idx="1911">
                <c:v>14.359470167338527</c:v>
              </c:pt>
              <c:pt idx="1912">
                <c:v>14.357344125588092</c:v>
              </c:pt>
              <c:pt idx="1913">
                <c:v>14.355218083837659</c:v>
              </c:pt>
              <c:pt idx="1914">
                <c:v>14.353092042087225</c:v>
              </c:pt>
              <c:pt idx="1915">
                <c:v>14.35096600033679</c:v>
              </c:pt>
              <c:pt idx="1916">
                <c:v>14.348839958586357</c:v>
              </c:pt>
              <c:pt idx="1917">
                <c:v>14.346713916835922</c:v>
              </c:pt>
              <c:pt idx="1918">
                <c:v>14.344587875085487</c:v>
              </c:pt>
              <c:pt idx="1919">
                <c:v>14.342461833335053</c:v>
              </c:pt>
              <c:pt idx="1920">
                <c:v>14.34033579158462</c:v>
              </c:pt>
              <c:pt idx="1921">
                <c:v>14.338209749834185</c:v>
              </c:pt>
              <c:pt idx="1922">
                <c:v>14.33608370808375</c:v>
              </c:pt>
              <c:pt idx="1923">
                <c:v>14.333957666333317</c:v>
              </c:pt>
              <c:pt idx="1924">
                <c:v>14.331831624582883</c:v>
              </c:pt>
              <c:pt idx="1925">
                <c:v>14.329705582832448</c:v>
              </c:pt>
              <c:pt idx="1926">
                <c:v>14.327579541082013</c:v>
              </c:pt>
              <c:pt idx="1927">
                <c:v>14.32545349933158</c:v>
              </c:pt>
              <c:pt idx="1928">
                <c:v>14.323327457581145</c:v>
              </c:pt>
              <c:pt idx="1929">
                <c:v>14.321201415830712</c:v>
              </c:pt>
              <c:pt idx="1930">
                <c:v>14.319075374080278</c:v>
              </c:pt>
              <c:pt idx="1931">
                <c:v>14.316949332329843</c:v>
              </c:pt>
              <c:pt idx="1932">
                <c:v>14.314823290579408</c:v>
              </c:pt>
              <c:pt idx="1933">
                <c:v>14.312697248828973</c:v>
              </c:pt>
              <c:pt idx="1934">
                <c:v>14.310571207078539</c:v>
              </c:pt>
              <c:pt idx="1935">
                <c:v>14.308445165328106</c:v>
              </c:pt>
              <c:pt idx="1936">
                <c:v>14.306319123577673</c:v>
              </c:pt>
              <c:pt idx="1937">
                <c:v>14.304193081827238</c:v>
              </c:pt>
              <c:pt idx="1938">
                <c:v>14.302067040076803</c:v>
              </c:pt>
              <c:pt idx="1939">
                <c:v>14.299940998326369</c:v>
              </c:pt>
              <c:pt idx="1940">
                <c:v>14.297814956575934</c:v>
              </c:pt>
              <c:pt idx="1941">
                <c:v>14.295688914825499</c:v>
              </c:pt>
              <c:pt idx="1942">
                <c:v>14.293562873075068</c:v>
              </c:pt>
              <c:pt idx="1943">
                <c:v>14.291436831324633</c:v>
              </c:pt>
              <c:pt idx="1944">
                <c:v>14.289310789574198</c:v>
              </c:pt>
              <c:pt idx="1945">
                <c:v>14.287184747823764</c:v>
              </c:pt>
              <c:pt idx="1946">
                <c:v>14.285058706073329</c:v>
              </c:pt>
              <c:pt idx="1947">
                <c:v>14.282932664322894</c:v>
              </c:pt>
              <c:pt idx="1948">
                <c:v>14.280806622572459</c:v>
              </c:pt>
              <c:pt idx="1949">
                <c:v>14.278680580822028</c:v>
              </c:pt>
              <c:pt idx="1950">
                <c:v>14.276554539071594</c:v>
              </c:pt>
              <c:pt idx="1951">
                <c:v>14.274428497321159</c:v>
              </c:pt>
              <c:pt idx="1952">
                <c:v>14.272302455570724</c:v>
              </c:pt>
              <c:pt idx="1953">
                <c:v>14.270176413820289</c:v>
              </c:pt>
              <c:pt idx="1954">
                <c:v>14.268050372069855</c:v>
              </c:pt>
              <c:pt idx="1955">
                <c:v>14.265924330319423</c:v>
              </c:pt>
              <c:pt idx="1956">
                <c:v>14.263798288568989</c:v>
              </c:pt>
              <c:pt idx="1957">
                <c:v>14.261672246818554</c:v>
              </c:pt>
              <c:pt idx="1958">
                <c:v>14.259546205068119</c:v>
              </c:pt>
              <c:pt idx="1959">
                <c:v>14.257420163317684</c:v>
              </c:pt>
              <c:pt idx="1960">
                <c:v>14.25529412156725</c:v>
              </c:pt>
              <c:pt idx="1961">
                <c:v>14.253168079816815</c:v>
              </c:pt>
              <c:pt idx="1962">
                <c:v>14.251042038066384</c:v>
              </c:pt>
              <c:pt idx="1963">
                <c:v>14.248915996315949</c:v>
              </c:pt>
              <c:pt idx="1964">
                <c:v>14.246789954565514</c:v>
              </c:pt>
              <c:pt idx="1965">
                <c:v>14.24466391281508</c:v>
              </c:pt>
              <c:pt idx="1966">
                <c:v>14.242537871064645</c:v>
              </c:pt>
              <c:pt idx="1967">
                <c:v>14.24041182931421</c:v>
              </c:pt>
              <c:pt idx="1968">
                <c:v>14.238285787563777</c:v>
              </c:pt>
              <c:pt idx="1969">
                <c:v>14.236159745813344</c:v>
              </c:pt>
              <c:pt idx="1970">
                <c:v>14.234033704062909</c:v>
              </c:pt>
              <c:pt idx="1971">
                <c:v>14.231907662312475</c:v>
              </c:pt>
              <c:pt idx="1972">
                <c:v>14.22978162056204</c:v>
              </c:pt>
              <c:pt idx="1973">
                <c:v>14.227655578811605</c:v>
              </c:pt>
              <c:pt idx="1974">
                <c:v>14.225529537061172</c:v>
              </c:pt>
              <c:pt idx="1975">
                <c:v>14.223403495310738</c:v>
              </c:pt>
              <c:pt idx="1976">
                <c:v>14.221277453560305</c:v>
              </c:pt>
              <c:pt idx="1977">
                <c:v>14.21915141180987</c:v>
              </c:pt>
              <c:pt idx="1978">
                <c:v>14.217025370059435</c:v>
              </c:pt>
              <c:pt idx="1979">
                <c:v>14.214899328309</c:v>
              </c:pt>
              <c:pt idx="1980">
                <c:v>14.212773286558566</c:v>
              </c:pt>
              <c:pt idx="1981">
                <c:v>14.210647244808133</c:v>
              </c:pt>
              <c:pt idx="1982">
                <c:v>14.208521203057698</c:v>
              </c:pt>
              <c:pt idx="1983">
                <c:v>14.206395161307263</c:v>
              </c:pt>
              <c:pt idx="1984">
                <c:v>14.20426911955683</c:v>
              </c:pt>
              <c:pt idx="1985">
                <c:v>14.202143077806396</c:v>
              </c:pt>
              <c:pt idx="1986">
                <c:v>14.200017036055961</c:v>
              </c:pt>
              <c:pt idx="1987">
                <c:v>14.197890994305528</c:v>
              </c:pt>
              <c:pt idx="1988">
                <c:v>14.195764952555093</c:v>
              </c:pt>
              <c:pt idx="1989">
                <c:v>14.193638910804658</c:v>
              </c:pt>
              <c:pt idx="1990">
                <c:v>14.191512869054224</c:v>
              </c:pt>
              <c:pt idx="1991">
                <c:v>14.189386827303791</c:v>
              </c:pt>
              <c:pt idx="1992">
                <c:v>14.187260785553356</c:v>
              </c:pt>
              <c:pt idx="1993">
                <c:v>14.185134743802921</c:v>
              </c:pt>
              <c:pt idx="1994">
                <c:v>14.183008702052488</c:v>
              </c:pt>
              <c:pt idx="1995">
                <c:v>14.180882660302053</c:v>
              </c:pt>
              <c:pt idx="1996">
                <c:v>14.178756618551619</c:v>
              </c:pt>
              <c:pt idx="1997">
                <c:v>14.176630576801184</c:v>
              </c:pt>
              <c:pt idx="1998">
                <c:v>14.174504535050751</c:v>
              </c:pt>
              <c:pt idx="1999">
                <c:v>14.172378493300316</c:v>
              </c:pt>
              <c:pt idx="2000">
                <c:v>14.170252451549883</c:v>
              </c:pt>
              <c:pt idx="2001">
                <c:v>14.168126409799449</c:v>
              </c:pt>
              <c:pt idx="2002">
                <c:v>14.166000368049014</c:v>
              </c:pt>
              <c:pt idx="2003">
                <c:v>14.163874326298579</c:v>
              </c:pt>
              <c:pt idx="2004">
                <c:v>14.161748284548144</c:v>
              </c:pt>
              <c:pt idx="2005">
                <c:v>14.159622242797711</c:v>
              </c:pt>
              <c:pt idx="2006">
                <c:v>14.157496201047277</c:v>
              </c:pt>
              <c:pt idx="2007">
                <c:v>14.155370159296844</c:v>
              </c:pt>
              <c:pt idx="2008">
                <c:v>14.153244117546409</c:v>
              </c:pt>
              <c:pt idx="2009">
                <c:v>14.151118075795974</c:v>
              </c:pt>
              <c:pt idx="2010">
                <c:v>14.14899203404554</c:v>
              </c:pt>
              <c:pt idx="2011">
                <c:v>14.146865992295105</c:v>
              </c:pt>
              <c:pt idx="2012">
                <c:v>14.144739950544672</c:v>
              </c:pt>
              <c:pt idx="2013">
                <c:v>14.142613908794239</c:v>
              </c:pt>
              <c:pt idx="2014">
                <c:v>14.140487867043804</c:v>
              </c:pt>
              <c:pt idx="2015">
                <c:v>14.138361825293369</c:v>
              </c:pt>
              <c:pt idx="2016">
                <c:v>14.136235783542935</c:v>
              </c:pt>
              <c:pt idx="2017">
                <c:v>14.1341097417925</c:v>
              </c:pt>
              <c:pt idx="2018">
                <c:v>14.131983700042065</c:v>
              </c:pt>
              <c:pt idx="2019">
                <c:v>14.12985765829163</c:v>
              </c:pt>
              <c:pt idx="2020">
                <c:v>14.127731616541199</c:v>
              </c:pt>
              <c:pt idx="2021">
                <c:v>14.125605574790765</c:v>
              </c:pt>
              <c:pt idx="2022">
                <c:v>14.12347953304033</c:v>
              </c:pt>
              <c:pt idx="2023">
                <c:v>14.121353491289895</c:v>
              </c:pt>
              <c:pt idx="2024">
                <c:v>14.11922744953946</c:v>
              </c:pt>
              <c:pt idx="2025">
                <c:v>14.117101407789026</c:v>
              </c:pt>
              <c:pt idx="2026">
                <c:v>14.114975366038594</c:v>
              </c:pt>
              <c:pt idx="2027">
                <c:v>14.11284932428816</c:v>
              </c:pt>
              <c:pt idx="2028">
                <c:v>14.110723282537725</c:v>
              </c:pt>
              <c:pt idx="2029">
                <c:v>14.10859724078729</c:v>
              </c:pt>
              <c:pt idx="2030">
                <c:v>14.106471199036855</c:v>
              </c:pt>
              <c:pt idx="2031">
                <c:v>14.104345157286421</c:v>
              </c:pt>
              <c:pt idx="2032">
                <c:v>14.102219115535988</c:v>
              </c:pt>
              <c:pt idx="2033">
                <c:v>14.100093073785555</c:v>
              </c:pt>
              <c:pt idx="2034">
                <c:v>14.09796703203512</c:v>
              </c:pt>
              <c:pt idx="2035">
                <c:v>14.095840990284685</c:v>
              </c:pt>
              <c:pt idx="2036">
                <c:v>14.093714948534251</c:v>
              </c:pt>
              <c:pt idx="2037">
                <c:v>14.091588906783816</c:v>
              </c:pt>
              <c:pt idx="2038">
                <c:v>14.089462865033381</c:v>
              </c:pt>
              <c:pt idx="2039">
                <c:v>14.087336823282948</c:v>
              </c:pt>
              <c:pt idx="2040">
                <c:v>14.085210781532515</c:v>
              </c:pt>
              <c:pt idx="2041">
                <c:v>14.08308473978208</c:v>
              </c:pt>
              <c:pt idx="2042">
                <c:v>14.080958698031646</c:v>
              </c:pt>
              <c:pt idx="2043">
                <c:v>14.078832656281211</c:v>
              </c:pt>
              <c:pt idx="2044">
                <c:v>14.076706614530776</c:v>
              </c:pt>
              <c:pt idx="2045">
                <c:v>14.074580572780343</c:v>
              </c:pt>
              <c:pt idx="2046">
                <c:v>14.072454531029909</c:v>
              </c:pt>
              <c:pt idx="2047">
                <c:v>14.070328489279476</c:v>
              </c:pt>
              <c:pt idx="2048">
                <c:v>14.068202447529041</c:v>
              </c:pt>
              <c:pt idx="2049">
                <c:v>14.066076405778608</c:v>
              </c:pt>
              <c:pt idx="2050">
                <c:v>14.063950364028173</c:v>
              </c:pt>
              <c:pt idx="2051">
                <c:v>14.06182432227774</c:v>
              </c:pt>
              <c:pt idx="2052">
                <c:v>14.059698280527305</c:v>
              </c:pt>
              <c:pt idx="2053">
                <c:v>14.057572238776874</c:v>
              </c:pt>
              <c:pt idx="2054">
                <c:v>14.055446197026439</c:v>
              </c:pt>
              <c:pt idx="2055">
                <c:v>14.053320155276007</c:v>
              </c:pt>
              <c:pt idx="2056">
                <c:v>14.051194113525574</c:v>
              </c:pt>
              <c:pt idx="2057">
                <c:v>14.049068071775139</c:v>
              </c:pt>
              <c:pt idx="2058">
                <c:v>14.046942030024708</c:v>
              </c:pt>
              <c:pt idx="2059">
                <c:v>14.044815988274273</c:v>
              </c:pt>
              <c:pt idx="2060">
                <c:v>14.04268994652384</c:v>
              </c:pt>
              <c:pt idx="2061">
                <c:v>14.040563904773407</c:v>
              </c:pt>
              <c:pt idx="2062">
                <c:v>14.038437863022972</c:v>
              </c:pt>
              <c:pt idx="2063">
                <c:v>14.036311821272541</c:v>
              </c:pt>
              <c:pt idx="2064">
                <c:v>14.034185779522106</c:v>
              </c:pt>
              <c:pt idx="2065">
                <c:v>14.032059737771673</c:v>
              </c:pt>
              <c:pt idx="2066">
                <c:v>14.029933696021239</c:v>
              </c:pt>
              <c:pt idx="2067">
                <c:v>14.027807654270806</c:v>
              </c:pt>
              <c:pt idx="2068">
                <c:v>14.025681612520374</c:v>
              </c:pt>
              <c:pt idx="2069">
                <c:v>14.02355557076994</c:v>
              </c:pt>
              <c:pt idx="2070">
                <c:v>14.021429529019507</c:v>
              </c:pt>
              <c:pt idx="2071">
                <c:v>14.019303487269072</c:v>
              </c:pt>
              <c:pt idx="2072">
                <c:v>14.017177445518639</c:v>
              </c:pt>
              <c:pt idx="2073">
                <c:v>14.015051403768206</c:v>
              </c:pt>
              <c:pt idx="2074">
                <c:v>14.012925362017773</c:v>
              </c:pt>
              <c:pt idx="2075">
                <c:v>14.01079932026734</c:v>
              </c:pt>
              <c:pt idx="2076">
                <c:v>14.008673278516905</c:v>
              </c:pt>
              <c:pt idx="2077">
                <c:v>14.006547236766473</c:v>
              </c:pt>
              <c:pt idx="2078">
                <c:v>14.00442119501604</c:v>
              </c:pt>
              <c:pt idx="2079">
                <c:v>14.002295153265607</c:v>
              </c:pt>
              <c:pt idx="2080">
                <c:v>14.000169111515172</c:v>
              </c:pt>
              <c:pt idx="2081">
                <c:v>13.998043069764739</c:v>
              </c:pt>
              <c:pt idx="2082">
                <c:v>13.995917028014306</c:v>
              </c:pt>
              <c:pt idx="2083">
                <c:v>13.993790986263873</c:v>
              </c:pt>
              <c:pt idx="2084">
                <c:v>13.99166494451344</c:v>
              </c:pt>
              <c:pt idx="2085">
                <c:v>13.989538902763005</c:v>
              </c:pt>
              <c:pt idx="2086">
                <c:v>13.987412861012572</c:v>
              </c:pt>
              <c:pt idx="2087">
                <c:v>13.985286819262141</c:v>
              </c:pt>
              <c:pt idx="2088">
                <c:v>13.983160777511706</c:v>
              </c:pt>
              <c:pt idx="2089">
                <c:v>13.981034735761273</c:v>
              </c:pt>
              <c:pt idx="2090">
                <c:v>13.978908694010839</c:v>
              </c:pt>
              <c:pt idx="2091">
                <c:v>13.976782652260406</c:v>
              </c:pt>
              <c:pt idx="2092">
                <c:v>13.974656610509971</c:v>
              </c:pt>
              <c:pt idx="2093">
                <c:v>13.97253056875954</c:v>
              </c:pt>
              <c:pt idx="2094">
                <c:v>13.970404527009107</c:v>
              </c:pt>
              <c:pt idx="2095">
                <c:v>13.968278485258672</c:v>
              </c:pt>
              <c:pt idx="2096">
                <c:v>13.966152443508239</c:v>
              </c:pt>
              <c:pt idx="2097">
                <c:v>13.964026401757804</c:v>
              </c:pt>
              <c:pt idx="2098">
                <c:v>13.961900360007373</c:v>
              </c:pt>
              <c:pt idx="2099">
                <c:v>13.959774318256938</c:v>
              </c:pt>
              <c:pt idx="2100">
                <c:v>13.957648276506506</c:v>
              </c:pt>
              <c:pt idx="2101">
                <c:v>13.955522234756073</c:v>
              </c:pt>
              <c:pt idx="2102">
                <c:v>13.953396193005638</c:v>
              </c:pt>
              <c:pt idx="2103">
                <c:v>13.951270151255207</c:v>
              </c:pt>
              <c:pt idx="2104">
                <c:v>13.949144109504772</c:v>
              </c:pt>
              <c:pt idx="2105">
                <c:v>13.947018067754339</c:v>
              </c:pt>
              <c:pt idx="2106">
                <c:v>13.944892026003906</c:v>
              </c:pt>
              <c:pt idx="2107">
                <c:v>13.942765984253471</c:v>
              </c:pt>
              <c:pt idx="2108">
                <c:v>13.94063994250304</c:v>
              </c:pt>
              <c:pt idx="2109">
                <c:v>13.938513900752605</c:v>
              </c:pt>
              <c:pt idx="2110">
                <c:v>13.936387859002172</c:v>
              </c:pt>
              <c:pt idx="2111">
                <c:v>13.934261817251738</c:v>
              </c:pt>
              <c:pt idx="2112">
                <c:v>13.932135775501305</c:v>
              </c:pt>
              <c:pt idx="2113">
                <c:v>13.930009733750873</c:v>
              </c:pt>
              <c:pt idx="2114">
                <c:v>13.927883692000439</c:v>
              </c:pt>
              <c:pt idx="2115">
                <c:v>13.925757650250006</c:v>
              </c:pt>
              <c:pt idx="2116">
                <c:v>13.923631608499571</c:v>
              </c:pt>
              <c:pt idx="2117">
                <c:v>13.921505566749138</c:v>
              </c:pt>
              <c:pt idx="2118">
                <c:v>13.919379524998705</c:v>
              </c:pt>
              <c:pt idx="2119">
                <c:v>13.917253483248272</c:v>
              </c:pt>
              <c:pt idx="2120">
                <c:v>13.915127441497839</c:v>
              </c:pt>
              <c:pt idx="2121">
                <c:v>13.913001399747404</c:v>
              </c:pt>
              <c:pt idx="2122">
                <c:v>13.910875357996972</c:v>
              </c:pt>
              <c:pt idx="2123">
                <c:v>13.908749316246539</c:v>
              </c:pt>
              <c:pt idx="2124">
                <c:v>13.906623274496106</c:v>
              </c:pt>
              <c:pt idx="2125">
                <c:v>13.904497232745671</c:v>
              </c:pt>
              <c:pt idx="2126">
                <c:v>13.902371190995238</c:v>
              </c:pt>
              <c:pt idx="2127">
                <c:v>13.900245149244805</c:v>
              </c:pt>
              <c:pt idx="2128">
                <c:v>13.898119107494372</c:v>
              </c:pt>
              <c:pt idx="2129">
                <c:v>13.895993065743939</c:v>
              </c:pt>
              <c:pt idx="2130">
                <c:v>13.893867023993504</c:v>
              </c:pt>
              <c:pt idx="2131">
                <c:v>13.891740982243071</c:v>
              </c:pt>
              <c:pt idx="2132">
                <c:v>13.889614940492638</c:v>
              </c:pt>
              <c:pt idx="2133">
                <c:v>13.887488898742205</c:v>
              </c:pt>
              <c:pt idx="2134">
                <c:v>13.885362856991772</c:v>
              </c:pt>
              <c:pt idx="2135">
                <c:v>13.883236815241338</c:v>
              </c:pt>
              <c:pt idx="2136">
                <c:v>13.881110773490905</c:v>
              </c:pt>
              <c:pt idx="2137">
                <c:v>13.87898473174047</c:v>
              </c:pt>
              <c:pt idx="2138">
                <c:v>13.876858689990039</c:v>
              </c:pt>
              <c:pt idx="2139">
                <c:v>13.874732648239606</c:v>
              </c:pt>
              <c:pt idx="2140">
                <c:v>13.872606606489171</c:v>
              </c:pt>
              <c:pt idx="2141">
                <c:v>13.870480564738738</c:v>
              </c:pt>
              <c:pt idx="2142">
                <c:v>13.868354522988303</c:v>
              </c:pt>
              <c:pt idx="2143">
                <c:v>13.866228481237872</c:v>
              </c:pt>
              <c:pt idx="2144">
                <c:v>13.864102439487437</c:v>
              </c:pt>
              <c:pt idx="2145">
                <c:v>13.861976397737005</c:v>
              </c:pt>
              <c:pt idx="2146">
                <c:v>13.859850355986572</c:v>
              </c:pt>
              <c:pt idx="2147">
                <c:v>13.857724314236137</c:v>
              </c:pt>
              <c:pt idx="2148">
                <c:v>13.855598272485706</c:v>
              </c:pt>
              <c:pt idx="2149">
                <c:v>13.853472230735271</c:v>
              </c:pt>
              <c:pt idx="2150">
                <c:v>13.851346188984838</c:v>
              </c:pt>
              <c:pt idx="2151">
                <c:v>13.849220147234403</c:v>
              </c:pt>
              <c:pt idx="2152">
                <c:v>13.84709410548397</c:v>
              </c:pt>
              <c:pt idx="2153">
                <c:v>13.844968063733539</c:v>
              </c:pt>
              <c:pt idx="2154">
                <c:v>13.842842021983104</c:v>
              </c:pt>
              <c:pt idx="2155">
                <c:v>13.840715980232671</c:v>
              </c:pt>
              <c:pt idx="2156">
                <c:v>13.838589938482237</c:v>
              </c:pt>
              <c:pt idx="2157">
                <c:v>13.836463896731804</c:v>
              </c:pt>
              <c:pt idx="2158">
                <c:v>13.834337854981372</c:v>
              </c:pt>
              <c:pt idx="2159">
                <c:v>13.832211813230938</c:v>
              </c:pt>
              <c:pt idx="2160">
                <c:v>13.830085771480505</c:v>
              </c:pt>
              <c:pt idx="2161">
                <c:v>13.82795972973007</c:v>
              </c:pt>
              <c:pt idx="2162">
                <c:v>13.825833687979637</c:v>
              </c:pt>
              <c:pt idx="2163">
                <c:v>13.823707646229204</c:v>
              </c:pt>
              <c:pt idx="2164">
                <c:v>13.821581604478771</c:v>
              </c:pt>
              <c:pt idx="2165">
                <c:v>13.819455562728338</c:v>
              </c:pt>
              <c:pt idx="2166">
                <c:v>13.817329520977903</c:v>
              </c:pt>
              <c:pt idx="2167">
                <c:v>13.81520347922747</c:v>
              </c:pt>
              <c:pt idx="2168">
                <c:v>13.813077437477038</c:v>
              </c:pt>
              <c:pt idx="2169">
                <c:v>13.810951395726605</c:v>
              </c:pt>
              <c:pt idx="2170">
                <c:v>13.80882535397617</c:v>
              </c:pt>
              <c:pt idx="2171">
                <c:v>13.806699312225737</c:v>
              </c:pt>
              <c:pt idx="2172">
                <c:v>13.804573270475304</c:v>
              </c:pt>
              <c:pt idx="2173">
                <c:v>13.802447228724871</c:v>
              </c:pt>
              <c:pt idx="2174">
                <c:v>13.800321186974438</c:v>
              </c:pt>
              <c:pt idx="2175">
                <c:v>13.798195145224003</c:v>
              </c:pt>
              <c:pt idx="2176">
                <c:v>13.79606910347357</c:v>
              </c:pt>
              <c:pt idx="2177">
                <c:v>13.793943061723137</c:v>
              </c:pt>
              <c:pt idx="2178">
                <c:v>13.791817019972704</c:v>
              </c:pt>
              <c:pt idx="2179">
                <c:v>13.789690978222271</c:v>
              </c:pt>
              <c:pt idx="2180">
                <c:v>13.787564936471837</c:v>
              </c:pt>
              <c:pt idx="2181">
                <c:v>13.785438894721404</c:v>
              </c:pt>
              <c:pt idx="2182">
                <c:v>13.783312852970969</c:v>
              </c:pt>
              <c:pt idx="2183">
                <c:v>13.781186811220538</c:v>
              </c:pt>
              <c:pt idx="2184">
                <c:v>13.779060769470105</c:v>
              </c:pt>
              <c:pt idx="2185">
                <c:v>13.77693472771967</c:v>
              </c:pt>
              <c:pt idx="2186">
                <c:v>13.774808685969237</c:v>
              </c:pt>
              <c:pt idx="2187">
                <c:v>13.772682644218802</c:v>
              </c:pt>
              <c:pt idx="2188">
                <c:v>13.770556602468371</c:v>
              </c:pt>
              <c:pt idx="2189">
                <c:v>13.768430560717936</c:v>
              </c:pt>
              <c:pt idx="2190">
                <c:v>13.766304518967504</c:v>
              </c:pt>
              <c:pt idx="2191">
                <c:v>13.764178477217071</c:v>
              </c:pt>
              <c:pt idx="2192">
                <c:v>13.762052435466636</c:v>
              </c:pt>
              <c:pt idx="2193">
                <c:v>13.759926393716205</c:v>
              </c:pt>
              <c:pt idx="2194">
                <c:v>13.75780035196577</c:v>
              </c:pt>
              <c:pt idx="2195">
                <c:v>13.755674310215337</c:v>
              </c:pt>
              <c:pt idx="2196">
                <c:v>13.753548268464902</c:v>
              </c:pt>
              <c:pt idx="2197">
                <c:v>13.751422226714469</c:v>
              </c:pt>
              <c:pt idx="2198">
                <c:v>13.749296184964038</c:v>
              </c:pt>
              <c:pt idx="2199">
                <c:v>13.747170143213603</c:v>
              </c:pt>
              <c:pt idx="2200">
                <c:v>13.74504410146317</c:v>
              </c:pt>
              <c:pt idx="2201">
                <c:v>13.742918059712736</c:v>
              </c:pt>
              <c:pt idx="2202">
                <c:v>13.740792017962303</c:v>
              </c:pt>
              <c:pt idx="2203">
                <c:v>13.738665976211871</c:v>
              </c:pt>
              <c:pt idx="2204">
                <c:v>13.736539934461437</c:v>
              </c:pt>
              <c:pt idx="2205">
                <c:v>13.734413892711004</c:v>
              </c:pt>
              <c:pt idx="2206">
                <c:v>13.732287850960569</c:v>
              </c:pt>
              <c:pt idx="2207">
                <c:v>13.730161809210136</c:v>
              </c:pt>
              <c:pt idx="2208">
                <c:v>13.728035767459703</c:v>
              </c:pt>
              <c:pt idx="2209">
                <c:v>13.72590972570927</c:v>
              </c:pt>
              <c:pt idx="2210">
                <c:v>13.723783683958837</c:v>
              </c:pt>
              <c:pt idx="2211">
                <c:v>13.721657642208402</c:v>
              </c:pt>
              <c:pt idx="2212">
                <c:v>13.719531600457969</c:v>
              </c:pt>
              <c:pt idx="2213">
                <c:v>13.717405558707537</c:v>
              </c:pt>
              <c:pt idx="2214">
                <c:v>13.715279516957104</c:v>
              </c:pt>
              <c:pt idx="2215">
                <c:v>13.713153475206669</c:v>
              </c:pt>
              <c:pt idx="2216">
                <c:v>13.711027433456236</c:v>
              </c:pt>
              <c:pt idx="2217">
                <c:v>13.708901391705803</c:v>
              </c:pt>
              <c:pt idx="2218">
                <c:v>13.70677534995537</c:v>
              </c:pt>
              <c:pt idx="2219">
                <c:v>13.704649308204937</c:v>
              </c:pt>
              <c:pt idx="2220">
                <c:v>13.702523266454502</c:v>
              </c:pt>
              <c:pt idx="2221">
                <c:v>13.700397224704069</c:v>
              </c:pt>
              <c:pt idx="2222">
                <c:v>13.698271182953636</c:v>
              </c:pt>
              <c:pt idx="2223">
                <c:v>13.696145141203203</c:v>
              </c:pt>
              <c:pt idx="2224">
                <c:v>13.69401909945277</c:v>
              </c:pt>
              <c:pt idx="2225">
                <c:v>13.691893057702336</c:v>
              </c:pt>
              <c:pt idx="2226">
                <c:v>13.689767015951903</c:v>
              </c:pt>
              <c:pt idx="2227">
                <c:v>13.687640974201468</c:v>
              </c:pt>
              <c:pt idx="2228">
                <c:v>13.685514932451037</c:v>
              </c:pt>
              <c:pt idx="2229">
                <c:v>13.683388890700604</c:v>
              </c:pt>
              <c:pt idx="2230">
                <c:v>13.681262848950169</c:v>
              </c:pt>
              <c:pt idx="2231">
                <c:v>13.679136807199736</c:v>
              </c:pt>
              <c:pt idx="2232">
                <c:v>13.677010765449301</c:v>
              </c:pt>
              <c:pt idx="2233">
                <c:v>13.67488472369887</c:v>
              </c:pt>
              <c:pt idx="2234">
                <c:v>13.672758681948435</c:v>
              </c:pt>
              <c:pt idx="2235">
                <c:v>13.670632640198003</c:v>
              </c:pt>
              <c:pt idx="2236">
                <c:v>13.66850659844757</c:v>
              </c:pt>
              <c:pt idx="2237">
                <c:v>13.666380556697135</c:v>
              </c:pt>
              <c:pt idx="2238">
                <c:v>13.664254514946704</c:v>
              </c:pt>
              <c:pt idx="2239">
                <c:v>13.662128473196269</c:v>
              </c:pt>
              <c:pt idx="2240">
                <c:v>13.660002431445836</c:v>
              </c:pt>
              <c:pt idx="2241">
                <c:v>13.657876389695401</c:v>
              </c:pt>
              <c:pt idx="2242">
                <c:v>13.655750347944968</c:v>
              </c:pt>
              <c:pt idx="2243">
                <c:v>13.653624306194537</c:v>
              </c:pt>
              <c:pt idx="2244">
                <c:v>13.651498264444102</c:v>
              </c:pt>
              <c:pt idx="2245">
                <c:v>13.649372222693669</c:v>
              </c:pt>
              <c:pt idx="2246">
                <c:v>13.647246180943235</c:v>
              </c:pt>
              <c:pt idx="2247">
                <c:v>13.645120139192802</c:v>
              </c:pt>
              <c:pt idx="2248">
                <c:v>13.64299409744237</c:v>
              </c:pt>
              <c:pt idx="2249">
                <c:v>13.640868055691936</c:v>
              </c:pt>
              <c:pt idx="2250">
                <c:v>13.638742013941503</c:v>
              </c:pt>
              <c:pt idx="2251">
                <c:v>13.636615972191068</c:v>
              </c:pt>
              <c:pt idx="2252">
                <c:v>13.634489930440635</c:v>
              </c:pt>
              <c:pt idx="2253">
                <c:v>13.632363888690202</c:v>
              </c:pt>
              <c:pt idx="2254">
                <c:v>13.630237846939769</c:v>
              </c:pt>
              <c:pt idx="2255">
                <c:v>13.628111805189336</c:v>
              </c:pt>
              <c:pt idx="2256">
                <c:v>13.625985763438901</c:v>
              </c:pt>
              <c:pt idx="2257">
                <c:v>13.623859721688468</c:v>
              </c:pt>
              <c:pt idx="2258">
                <c:v>13.621733679938036</c:v>
              </c:pt>
              <c:pt idx="2259">
                <c:v>13.619607638187603</c:v>
              </c:pt>
              <c:pt idx="2260">
                <c:v>13.617481596437168</c:v>
              </c:pt>
              <c:pt idx="2261">
                <c:v>13.615355554686735</c:v>
              </c:pt>
              <c:pt idx="2262">
                <c:v>13.613229512936302</c:v>
              </c:pt>
              <c:pt idx="2263">
                <c:v>13.611103471185869</c:v>
              </c:pt>
              <c:pt idx="2264">
                <c:v>13.608977429435436</c:v>
              </c:pt>
              <c:pt idx="2265">
                <c:v>13.606851387685001</c:v>
              </c:pt>
              <c:pt idx="2266">
                <c:v>13.604725345934568</c:v>
              </c:pt>
              <c:pt idx="2267">
                <c:v>13.602599304184135</c:v>
              </c:pt>
              <c:pt idx="2268">
                <c:v>13.600473262433702</c:v>
              </c:pt>
              <c:pt idx="2269">
                <c:v>13.598347220683269</c:v>
              </c:pt>
              <c:pt idx="2270">
                <c:v>13.596221178932835</c:v>
              </c:pt>
              <c:pt idx="2271">
                <c:v>13.594095137182402</c:v>
              </c:pt>
              <c:pt idx="2272">
                <c:v>13.591969095431967</c:v>
              </c:pt>
              <c:pt idx="2273">
                <c:v>13.589843053681536</c:v>
              </c:pt>
              <c:pt idx="2274">
                <c:v>13.587717011931103</c:v>
              </c:pt>
              <c:pt idx="2275">
                <c:v>13.585590970180668</c:v>
              </c:pt>
              <c:pt idx="2276">
                <c:v>13.583464928430235</c:v>
              </c:pt>
              <c:pt idx="2277">
                <c:v>13.5813388866798</c:v>
              </c:pt>
              <c:pt idx="2278">
                <c:v>13.579212844929369</c:v>
              </c:pt>
              <c:pt idx="2279">
                <c:v>13.577086803178934</c:v>
              </c:pt>
              <c:pt idx="2280">
                <c:v>13.574960761428501</c:v>
              </c:pt>
              <c:pt idx="2281">
                <c:v>13.572834719678069</c:v>
              </c:pt>
              <c:pt idx="2282">
                <c:v>13.570708677927634</c:v>
              </c:pt>
              <c:pt idx="2283">
                <c:v>13.568582636177203</c:v>
              </c:pt>
              <c:pt idx="2284">
                <c:v>13.566456594426768</c:v>
              </c:pt>
              <c:pt idx="2285">
                <c:v>13.564330552676335</c:v>
              </c:pt>
              <c:pt idx="2286">
                <c:v>13.5622045109259</c:v>
              </c:pt>
              <c:pt idx="2287">
                <c:v>13.560078469175467</c:v>
              </c:pt>
              <c:pt idx="2288">
                <c:v>13.557952427425036</c:v>
              </c:pt>
              <c:pt idx="2289">
                <c:v>13.555826385674601</c:v>
              </c:pt>
              <c:pt idx="2290">
                <c:v>13.553700343924168</c:v>
              </c:pt>
              <c:pt idx="2291">
                <c:v>13.551574302173734</c:v>
              </c:pt>
              <c:pt idx="2292">
                <c:v>13.549448260423301</c:v>
              </c:pt>
              <c:pt idx="2293">
                <c:v>13.547322218672869</c:v>
              </c:pt>
              <c:pt idx="2294">
                <c:v>13.545196176922435</c:v>
              </c:pt>
              <c:pt idx="2295">
                <c:v>13.543070135172002</c:v>
              </c:pt>
              <c:pt idx="2296">
                <c:v>13.540944093421567</c:v>
              </c:pt>
              <c:pt idx="2297">
                <c:v>13.538818051671134</c:v>
              </c:pt>
              <c:pt idx="2298">
                <c:v>13.536692009920699</c:v>
              </c:pt>
              <c:pt idx="2299">
                <c:v>13.534565968170268</c:v>
              </c:pt>
              <c:pt idx="2300">
                <c:v>13.532439926419835</c:v>
              </c:pt>
              <c:pt idx="2301">
                <c:v>13.5303138846694</c:v>
              </c:pt>
              <c:pt idx="2302">
                <c:v>13.528187842918967</c:v>
              </c:pt>
              <c:pt idx="2303">
                <c:v>13.526061801168535</c:v>
              </c:pt>
              <c:pt idx="2304">
                <c:v>13.523935759418102</c:v>
              </c:pt>
              <c:pt idx="2305">
                <c:v>13.521809717667667</c:v>
              </c:pt>
              <c:pt idx="2306">
                <c:v>13.519683675917234</c:v>
              </c:pt>
              <c:pt idx="2307">
                <c:v>13.517557634166801</c:v>
              </c:pt>
              <c:pt idx="2308">
                <c:v>13.515431592416368</c:v>
              </c:pt>
              <c:pt idx="2309">
                <c:v>13.513305550665935</c:v>
              </c:pt>
              <c:pt idx="2310">
                <c:v>13.5111795089155</c:v>
              </c:pt>
              <c:pt idx="2311">
                <c:v>13.509053467165067</c:v>
              </c:pt>
              <c:pt idx="2312">
                <c:v>13.506927425414633</c:v>
              </c:pt>
              <c:pt idx="2313">
                <c:v>13.504801383664201</c:v>
              </c:pt>
              <c:pt idx="2314">
                <c:v>13.502675341913768</c:v>
              </c:pt>
              <c:pt idx="2315">
                <c:v>13.500549300163334</c:v>
              </c:pt>
              <c:pt idx="2316">
                <c:v>13.498423258412901</c:v>
              </c:pt>
              <c:pt idx="2317">
                <c:v>13.496297216662466</c:v>
              </c:pt>
              <c:pt idx="2318">
                <c:v>13.494171174912035</c:v>
              </c:pt>
              <c:pt idx="2319">
                <c:v>13.492045133161602</c:v>
              </c:pt>
              <c:pt idx="2320">
                <c:v>13.489919091411167</c:v>
              </c:pt>
              <c:pt idx="2321">
                <c:v>13.487793049660734</c:v>
              </c:pt>
              <c:pt idx="2322">
                <c:v>13.485667007910299</c:v>
              </c:pt>
              <c:pt idx="2323">
                <c:v>13.483540966159868</c:v>
              </c:pt>
              <c:pt idx="2324">
                <c:v>13.481414924409433</c:v>
              </c:pt>
              <c:pt idx="2325">
                <c:v>13.479288882659</c:v>
              </c:pt>
              <c:pt idx="2326">
                <c:v>13.477162840908568</c:v>
              </c:pt>
              <c:pt idx="2327">
                <c:v>13.475036799158133</c:v>
              </c:pt>
              <c:pt idx="2328">
                <c:v>13.472910757407702</c:v>
              </c:pt>
              <c:pt idx="2329">
                <c:v>13.470784715657267</c:v>
              </c:pt>
              <c:pt idx="2330">
                <c:v>13.468658673906834</c:v>
              </c:pt>
              <c:pt idx="2331">
                <c:v>13.466532632156399</c:v>
              </c:pt>
              <c:pt idx="2332">
                <c:v>13.464406590405966</c:v>
              </c:pt>
              <c:pt idx="2333">
                <c:v>13.462280548655535</c:v>
              </c:pt>
              <c:pt idx="2334">
                <c:v>13.4601545069051</c:v>
              </c:pt>
              <c:pt idx="2335">
                <c:v>13.458028465154667</c:v>
              </c:pt>
              <c:pt idx="2336">
                <c:v>13.455902423404233</c:v>
              </c:pt>
              <c:pt idx="2337">
                <c:v>13.4537763816538</c:v>
              </c:pt>
              <c:pt idx="2338">
                <c:v>13.451650339903368</c:v>
              </c:pt>
              <c:pt idx="2339">
                <c:v>13.449524298152934</c:v>
              </c:pt>
              <c:pt idx="2340">
                <c:v>13.447398256402501</c:v>
              </c:pt>
              <c:pt idx="2341">
                <c:v>13.445272214652066</c:v>
              </c:pt>
              <c:pt idx="2342">
                <c:v>13.443146172901633</c:v>
              </c:pt>
              <c:pt idx="2343">
                <c:v>13.441020131151198</c:v>
              </c:pt>
              <c:pt idx="2344">
                <c:v>13.438894089400767</c:v>
              </c:pt>
              <c:pt idx="2345">
                <c:v>13.436768047650334</c:v>
              </c:pt>
              <c:pt idx="2346">
                <c:v>13.434642005899899</c:v>
              </c:pt>
              <c:pt idx="2347">
                <c:v>13.432515964149466</c:v>
              </c:pt>
              <c:pt idx="2348">
                <c:v>13.430389922399032</c:v>
              </c:pt>
              <c:pt idx="2349">
                <c:v>13.428263880648601</c:v>
              </c:pt>
              <c:pt idx="2350">
                <c:v>13.426137838898166</c:v>
              </c:pt>
              <c:pt idx="2351">
                <c:v>13.424011797147733</c:v>
              </c:pt>
              <c:pt idx="2352">
                <c:v>13.4218857553973</c:v>
              </c:pt>
              <c:pt idx="2353">
                <c:v>13.419759713646867</c:v>
              </c:pt>
              <c:pt idx="2354">
                <c:v>13.417633671896434</c:v>
              </c:pt>
              <c:pt idx="2355">
                <c:v>13.415507630145999</c:v>
              </c:pt>
              <c:pt idx="2356">
                <c:v>13.413381588395566</c:v>
              </c:pt>
              <c:pt idx="2357">
                <c:v>13.411255546645132</c:v>
              </c:pt>
              <c:pt idx="2358">
                <c:v>13.4091295048947</c:v>
              </c:pt>
              <c:pt idx="2359">
                <c:v>13.407003463144267</c:v>
              </c:pt>
              <c:pt idx="2360">
                <c:v>13.404877421393833</c:v>
              </c:pt>
              <c:pt idx="2361">
                <c:v>13.4027513796434</c:v>
              </c:pt>
              <c:pt idx="2362">
                <c:v>13.400625337892965</c:v>
              </c:pt>
              <c:pt idx="2363">
                <c:v>13.398499296142534</c:v>
              </c:pt>
              <c:pt idx="2364">
                <c:v>13.396373254392101</c:v>
              </c:pt>
              <c:pt idx="2365">
                <c:v>13.394247212641666</c:v>
              </c:pt>
              <c:pt idx="2366">
                <c:v>13.392121170891233</c:v>
              </c:pt>
              <c:pt idx="2367">
                <c:v>13.389995129140798</c:v>
              </c:pt>
              <c:pt idx="2368">
                <c:v>13.387869087390367</c:v>
              </c:pt>
              <c:pt idx="2369">
                <c:v>13.385743045639932</c:v>
              </c:pt>
              <c:pt idx="2370">
                <c:v>13.383617003889499</c:v>
              </c:pt>
              <c:pt idx="2371">
                <c:v>13.381490962139067</c:v>
              </c:pt>
              <c:pt idx="2372">
                <c:v>13.379364920388632</c:v>
              </c:pt>
              <c:pt idx="2373">
                <c:v>13.377238878638201</c:v>
              </c:pt>
              <c:pt idx="2374">
                <c:v>13.375112836887766</c:v>
              </c:pt>
              <c:pt idx="2375">
                <c:v>13.372986795137333</c:v>
              </c:pt>
              <c:pt idx="2376">
                <c:v>13.370860753386898</c:v>
              </c:pt>
              <c:pt idx="2377">
                <c:v>13.368734711636465</c:v>
              </c:pt>
              <c:pt idx="2378">
                <c:v>13.366608669886034</c:v>
              </c:pt>
              <c:pt idx="2379">
                <c:v>13.364482628135599</c:v>
              </c:pt>
              <c:pt idx="2380">
                <c:v>13.362356586385166</c:v>
              </c:pt>
              <c:pt idx="2381">
                <c:v>13.360230544634732</c:v>
              </c:pt>
              <c:pt idx="2382">
                <c:v>13.358104502884299</c:v>
              </c:pt>
              <c:pt idx="2383">
                <c:v>13.355978461133867</c:v>
              </c:pt>
              <c:pt idx="2384">
                <c:v>13.353852419383433</c:v>
              </c:pt>
              <c:pt idx="2385">
                <c:v>13.351726377633</c:v>
              </c:pt>
              <c:pt idx="2386">
                <c:v>13.349600335882565</c:v>
              </c:pt>
              <c:pt idx="2387">
                <c:v>13.347474294132132</c:v>
              </c:pt>
              <c:pt idx="2388">
                <c:v>13.345348252381697</c:v>
              </c:pt>
              <c:pt idx="2389">
                <c:v>13.343222210631266</c:v>
              </c:pt>
              <c:pt idx="2390">
                <c:v>13.341096168880833</c:v>
              </c:pt>
              <c:pt idx="2391">
                <c:v>13.338970127130398</c:v>
              </c:pt>
              <c:pt idx="2392">
                <c:v>13.336844085379965</c:v>
              </c:pt>
              <c:pt idx="2393">
                <c:v>13.334718043629531</c:v>
              </c:pt>
              <c:pt idx="2394">
                <c:v>13.3325920018791</c:v>
              </c:pt>
              <c:pt idx="2395">
                <c:v>13.330465960128665</c:v>
              </c:pt>
              <c:pt idx="2396">
                <c:v>13.328339918378232</c:v>
              </c:pt>
              <c:pt idx="2397">
                <c:v>13.326213876627799</c:v>
              </c:pt>
              <c:pt idx="2398">
                <c:v>13.324087834877364</c:v>
              </c:pt>
              <c:pt idx="2399">
                <c:v>13.321961793126933</c:v>
              </c:pt>
              <c:pt idx="2400">
                <c:v>13.319835751376498</c:v>
              </c:pt>
              <c:pt idx="2401">
                <c:v>13.317709709626065</c:v>
              </c:pt>
              <c:pt idx="2402">
                <c:v>13.315583667875631</c:v>
              </c:pt>
              <c:pt idx="2403">
                <c:v>13.313457626125199</c:v>
              </c:pt>
              <c:pt idx="2404">
                <c:v>13.311331584374766</c:v>
              </c:pt>
              <c:pt idx="2405">
                <c:v>13.309205542624332</c:v>
              </c:pt>
              <c:pt idx="2406">
                <c:v>13.307079500873899</c:v>
              </c:pt>
              <c:pt idx="2407">
                <c:v>13.304953459123464</c:v>
              </c:pt>
              <c:pt idx="2408">
                <c:v>13.302827417373033</c:v>
              </c:pt>
              <c:pt idx="2409">
                <c:v>13.3007013756226</c:v>
              </c:pt>
              <c:pt idx="2410">
                <c:v>13.298575333872165</c:v>
              </c:pt>
              <c:pt idx="2411">
                <c:v>13.296449292121732</c:v>
              </c:pt>
              <c:pt idx="2412">
                <c:v>13.294323250371297</c:v>
              </c:pt>
              <c:pt idx="2413">
                <c:v>13.292197208620866</c:v>
              </c:pt>
              <c:pt idx="2414">
                <c:v>13.290071166870431</c:v>
              </c:pt>
              <c:pt idx="2415">
                <c:v>13.287945125119998</c:v>
              </c:pt>
              <c:pt idx="2416">
                <c:v>13.285819083369566</c:v>
              </c:pt>
              <c:pt idx="2417">
                <c:v>13.283693041619131</c:v>
              </c:pt>
              <c:pt idx="2418">
                <c:v>13.2815669998687</c:v>
              </c:pt>
              <c:pt idx="2419">
                <c:v>13.279440958118265</c:v>
              </c:pt>
              <c:pt idx="2420">
                <c:v>13.277314916367832</c:v>
              </c:pt>
              <c:pt idx="2421">
                <c:v>13.275188874617397</c:v>
              </c:pt>
              <c:pt idx="2422">
                <c:v>13.273062832866964</c:v>
              </c:pt>
              <c:pt idx="2423">
                <c:v>13.270936791116533</c:v>
              </c:pt>
              <c:pt idx="2424">
                <c:v>13.268810749366098</c:v>
              </c:pt>
              <c:pt idx="2425">
                <c:v>13.266684707615665</c:v>
              </c:pt>
              <c:pt idx="2426">
                <c:v>13.264558665865231</c:v>
              </c:pt>
              <c:pt idx="2427">
                <c:v>13.262432624114798</c:v>
              </c:pt>
              <c:pt idx="2428">
                <c:v>13.260306582364366</c:v>
              </c:pt>
              <c:pt idx="2429">
                <c:v>13.258180540613932</c:v>
              </c:pt>
              <c:pt idx="2430">
                <c:v>13.256054498863499</c:v>
              </c:pt>
              <c:pt idx="2431">
                <c:v>13.253928457113064</c:v>
              </c:pt>
              <c:pt idx="2432">
                <c:v>13.251802415362631</c:v>
              </c:pt>
              <c:pt idx="2433">
                <c:v>13.249676373612196</c:v>
              </c:pt>
              <c:pt idx="2434">
                <c:v>13.247550331861765</c:v>
              </c:pt>
              <c:pt idx="2435">
                <c:v>13.245424290111332</c:v>
              </c:pt>
              <c:pt idx="2436">
                <c:v>13.243298248360897</c:v>
              </c:pt>
              <c:pt idx="2437">
                <c:v>13.241172206610464</c:v>
              </c:pt>
              <c:pt idx="2438">
                <c:v>13.23904616486003</c:v>
              </c:pt>
              <c:pt idx="2439">
                <c:v>13.236920123109599</c:v>
              </c:pt>
              <c:pt idx="2440">
                <c:v>13.234794081359164</c:v>
              </c:pt>
              <c:pt idx="2441">
                <c:v>13.232668039608731</c:v>
              </c:pt>
              <c:pt idx="2442">
                <c:v>13.230541997858298</c:v>
              </c:pt>
              <c:pt idx="2443">
                <c:v>13.228415956107863</c:v>
              </c:pt>
              <c:pt idx="2444">
                <c:v>13.226289914357432</c:v>
              </c:pt>
              <c:pt idx="2445">
                <c:v>13.224163872606997</c:v>
              </c:pt>
              <c:pt idx="2446">
                <c:v>13.222037830856564</c:v>
              </c:pt>
              <c:pt idx="2447">
                <c:v>13.21991178910613</c:v>
              </c:pt>
              <c:pt idx="2448">
                <c:v>13.217785747355697</c:v>
              </c:pt>
              <c:pt idx="2449">
                <c:v>13.215659705605265</c:v>
              </c:pt>
              <c:pt idx="2450">
                <c:v>13.213533663854831</c:v>
              </c:pt>
              <c:pt idx="2451">
                <c:v>13.211407622104398</c:v>
              </c:pt>
              <c:pt idx="2452">
                <c:v>13.209281580353963</c:v>
              </c:pt>
              <c:pt idx="2453">
                <c:v>13.20715553860353</c:v>
              </c:pt>
              <c:pt idx="2454">
                <c:v>13.205029496853099</c:v>
              </c:pt>
              <c:pt idx="2455">
                <c:v>13.202903455102664</c:v>
              </c:pt>
              <c:pt idx="2456">
                <c:v>13.200777413352231</c:v>
              </c:pt>
              <c:pt idx="2457">
                <c:v>13.198651371601796</c:v>
              </c:pt>
              <c:pt idx="2458">
                <c:v>13.196525329851365</c:v>
              </c:pt>
              <c:pt idx="2459">
                <c:v>13.19439928810093</c:v>
              </c:pt>
              <c:pt idx="2460">
                <c:v>13.192273246350497</c:v>
              </c:pt>
              <c:pt idx="2461">
                <c:v>13.190147204600065</c:v>
              </c:pt>
              <c:pt idx="2462">
                <c:v>13.18802116284963</c:v>
              </c:pt>
              <c:pt idx="2463">
                <c:v>13.185895121099199</c:v>
              </c:pt>
              <c:pt idx="2464">
                <c:v>13.183769079348764</c:v>
              </c:pt>
              <c:pt idx="2465">
                <c:v>13.181643037598331</c:v>
              </c:pt>
              <c:pt idx="2466">
                <c:v>13.179516995847896</c:v>
              </c:pt>
              <c:pt idx="2467">
                <c:v>13.177390954097463</c:v>
              </c:pt>
              <c:pt idx="2468">
                <c:v>13.175264912347032</c:v>
              </c:pt>
              <c:pt idx="2469">
                <c:v>13.173138870596597</c:v>
              </c:pt>
              <c:pt idx="2470">
                <c:v>13.171012828846164</c:v>
              </c:pt>
              <c:pt idx="2471">
                <c:v>13.16888678709573</c:v>
              </c:pt>
              <c:pt idx="2472">
                <c:v>13.166760745345297</c:v>
              </c:pt>
              <c:pt idx="2473">
                <c:v>13.164634703594862</c:v>
              </c:pt>
              <c:pt idx="2474">
                <c:v>13.162508661844431</c:v>
              </c:pt>
              <c:pt idx="2475">
                <c:v>13.160382620093998</c:v>
              </c:pt>
              <c:pt idx="2476">
                <c:v>13.158256578343563</c:v>
              </c:pt>
              <c:pt idx="2477">
                <c:v>13.15613053659313</c:v>
              </c:pt>
              <c:pt idx="2478">
                <c:v>13.154004494842695</c:v>
              </c:pt>
              <c:pt idx="2479">
                <c:v>13.151878453092264</c:v>
              </c:pt>
              <c:pt idx="2480">
                <c:v>13.149752411341831</c:v>
              </c:pt>
              <c:pt idx="2481">
                <c:v>13.147626369591396</c:v>
              </c:pt>
              <c:pt idx="2482">
                <c:v>13.145500327840963</c:v>
              </c:pt>
              <c:pt idx="2483">
                <c:v>13.143374286090529</c:v>
              </c:pt>
              <c:pt idx="2484">
                <c:v>13.141248244340098</c:v>
              </c:pt>
              <c:pt idx="2485">
                <c:v>13.139122202589663</c:v>
              </c:pt>
              <c:pt idx="2486">
                <c:v>13.13699616083923</c:v>
              </c:pt>
              <c:pt idx="2487">
                <c:v>13.134870119088797</c:v>
              </c:pt>
              <c:pt idx="2488">
                <c:v>13.132744077338362</c:v>
              </c:pt>
              <c:pt idx="2489">
                <c:v>13.130618035587931</c:v>
              </c:pt>
              <c:pt idx="2490">
                <c:v>13.128491993837496</c:v>
              </c:pt>
              <c:pt idx="2491">
                <c:v>13.126365952087063</c:v>
              </c:pt>
              <c:pt idx="2492">
                <c:v>13.124239910336629</c:v>
              </c:pt>
              <c:pt idx="2493">
                <c:v>13.122113868586196</c:v>
              </c:pt>
              <c:pt idx="2494">
                <c:v>13.119987826835764</c:v>
              </c:pt>
              <c:pt idx="2495">
                <c:v>13.11786178508533</c:v>
              </c:pt>
              <c:pt idx="2496">
                <c:v>13.115735743334897</c:v>
              </c:pt>
              <c:pt idx="2497">
                <c:v>13.113609701584462</c:v>
              </c:pt>
              <c:pt idx="2498">
                <c:v>13.111483659834029</c:v>
              </c:pt>
              <c:pt idx="2499">
                <c:v>13.109357618083598</c:v>
              </c:pt>
              <c:pt idx="2500">
                <c:v>13.107231576333163</c:v>
              </c:pt>
              <c:pt idx="2501">
                <c:v>13.10510553458273</c:v>
              </c:pt>
              <c:pt idx="2502">
                <c:v>13.102979492832295</c:v>
              </c:pt>
              <c:pt idx="2503">
                <c:v>13.100853451081862</c:v>
              </c:pt>
              <c:pt idx="2504">
                <c:v>13.098727409331429</c:v>
              </c:pt>
              <c:pt idx="2505">
                <c:v>13.096601367580996</c:v>
              </c:pt>
              <c:pt idx="2506">
                <c:v>13.094475325830564</c:v>
              </c:pt>
              <c:pt idx="2507">
                <c:v>13.092349284080129</c:v>
              </c:pt>
              <c:pt idx="2508">
                <c:v>13.090223242329698</c:v>
              </c:pt>
              <c:pt idx="2509">
                <c:v>13.088097200579263</c:v>
              </c:pt>
              <c:pt idx="2510">
                <c:v>13.08597115882883</c:v>
              </c:pt>
              <c:pt idx="2511">
                <c:v>13.083845117078395</c:v>
              </c:pt>
              <c:pt idx="2512">
                <c:v>13.081719075327962</c:v>
              </c:pt>
              <c:pt idx="2513">
                <c:v>13.079593033577531</c:v>
              </c:pt>
              <c:pt idx="2514">
                <c:v>13.077466991827096</c:v>
              </c:pt>
              <c:pt idx="2515">
                <c:v>13.075340950076663</c:v>
              </c:pt>
              <c:pt idx="2516">
                <c:v>13.073214908326229</c:v>
              </c:pt>
              <c:pt idx="2517">
                <c:v>13.071088866575796</c:v>
              </c:pt>
              <c:pt idx="2518">
                <c:v>13.068962824825361</c:v>
              </c:pt>
              <c:pt idx="2519">
                <c:v>13.06683678307493</c:v>
              </c:pt>
              <c:pt idx="2520">
                <c:v>13.064710741324497</c:v>
              </c:pt>
              <c:pt idx="2521">
                <c:v>13.062584699574062</c:v>
              </c:pt>
              <c:pt idx="2522">
                <c:v>13.060458657823629</c:v>
              </c:pt>
              <c:pt idx="2523">
                <c:v>13.058332616073194</c:v>
              </c:pt>
              <c:pt idx="2524">
                <c:v>13.056206574322763</c:v>
              </c:pt>
              <c:pt idx="2525">
                <c:v>13.05408053257233</c:v>
              </c:pt>
              <c:pt idx="2526">
                <c:v>13.051954490821895</c:v>
              </c:pt>
              <c:pt idx="2527">
                <c:v>13.049828449071462</c:v>
              </c:pt>
              <c:pt idx="2528">
                <c:v>13.047702407321028</c:v>
              </c:pt>
              <c:pt idx="2529">
                <c:v>13.045576365570597</c:v>
              </c:pt>
              <c:pt idx="2530">
                <c:v>13.043450323820162</c:v>
              </c:pt>
              <c:pt idx="2531">
                <c:v>13.041324282069729</c:v>
              </c:pt>
              <c:pt idx="2532">
                <c:v>13.039198240319296</c:v>
              </c:pt>
              <c:pt idx="2533">
                <c:v>13.037072198568861</c:v>
              </c:pt>
              <c:pt idx="2534">
                <c:v>13.03494615681843</c:v>
              </c:pt>
              <c:pt idx="2535">
                <c:v>13.032820115067995</c:v>
              </c:pt>
              <c:pt idx="2536">
                <c:v>13.030694073317562</c:v>
              </c:pt>
              <c:pt idx="2537">
                <c:v>13.028568031567128</c:v>
              </c:pt>
              <c:pt idx="2538">
                <c:v>13.026441989816695</c:v>
              </c:pt>
              <c:pt idx="2539">
                <c:v>13.024315948066263</c:v>
              </c:pt>
              <c:pt idx="2540">
                <c:v>13.022189906315829</c:v>
              </c:pt>
              <c:pt idx="2541">
                <c:v>13.020063864565396</c:v>
              </c:pt>
              <c:pt idx="2542">
                <c:v>13.017937822814961</c:v>
              </c:pt>
              <c:pt idx="2543">
                <c:v>13.015811781064528</c:v>
              </c:pt>
              <c:pt idx="2544">
                <c:v>13.013685739314097</c:v>
              </c:pt>
              <c:pt idx="2545">
                <c:v>13.011559697563662</c:v>
              </c:pt>
              <c:pt idx="2546">
                <c:v>13.009433655813229</c:v>
              </c:pt>
              <c:pt idx="2547">
                <c:v>13.007307614062794</c:v>
              </c:pt>
              <c:pt idx="2548">
                <c:v>13.005181572312361</c:v>
              </c:pt>
              <c:pt idx="2549">
                <c:v>13.003055530561928</c:v>
              </c:pt>
              <c:pt idx="2550">
                <c:v>13.000929488811495</c:v>
              </c:pt>
              <c:pt idx="2551">
                <c:v>12.998803447061062</c:v>
              </c:pt>
              <c:pt idx="2552">
                <c:v>12.996677405310628</c:v>
              </c:pt>
              <c:pt idx="2553">
                <c:v>12.994551363560195</c:v>
              </c:pt>
              <c:pt idx="2554">
                <c:v>12.992425321809762</c:v>
              </c:pt>
              <c:pt idx="2555">
                <c:v>12.990299280059329</c:v>
              </c:pt>
              <c:pt idx="2556">
                <c:v>12.988173238308894</c:v>
              </c:pt>
              <c:pt idx="2557">
                <c:v>12.986047196558461</c:v>
              </c:pt>
              <c:pt idx="2558">
                <c:v>12.98392115480803</c:v>
              </c:pt>
              <c:pt idx="2559">
                <c:v>12.981795113057595</c:v>
              </c:pt>
              <c:pt idx="2560">
                <c:v>12.979669071307162</c:v>
              </c:pt>
              <c:pt idx="2561">
                <c:v>12.977543029556728</c:v>
              </c:pt>
              <c:pt idx="2562">
                <c:v>12.975416987806295</c:v>
              </c:pt>
              <c:pt idx="2563">
                <c:v>12.97329094605586</c:v>
              </c:pt>
              <c:pt idx="2564">
                <c:v>12.971164904305429</c:v>
              </c:pt>
              <c:pt idx="2565">
                <c:v>12.969038862554996</c:v>
              </c:pt>
              <c:pt idx="2566">
                <c:v>12.966912820804561</c:v>
              </c:pt>
              <c:pt idx="2567">
                <c:v>12.964786779054128</c:v>
              </c:pt>
              <c:pt idx="2568">
                <c:v>12.962660737303693</c:v>
              </c:pt>
              <c:pt idx="2569">
                <c:v>12.960534695553262</c:v>
              </c:pt>
              <c:pt idx="2570">
                <c:v>12.958408653802829</c:v>
              </c:pt>
              <c:pt idx="2571">
                <c:v>12.956282612052394</c:v>
              </c:pt>
              <c:pt idx="2572">
                <c:v>12.954156570301961</c:v>
              </c:pt>
              <c:pt idx="2573">
                <c:v>12.952030528551527</c:v>
              </c:pt>
              <c:pt idx="2574">
                <c:v>12.949904486801096</c:v>
              </c:pt>
              <c:pt idx="2575">
                <c:v>12.947778445050661</c:v>
              </c:pt>
              <c:pt idx="2576">
                <c:v>12.945652403300228</c:v>
              </c:pt>
              <c:pt idx="2577">
                <c:v>12.943526361549795</c:v>
              </c:pt>
              <c:pt idx="2578">
                <c:v>12.94140031979936</c:v>
              </c:pt>
              <c:pt idx="2579">
                <c:v>12.939274278048929</c:v>
              </c:pt>
              <c:pt idx="2580">
                <c:v>12.937148236298494</c:v>
              </c:pt>
              <c:pt idx="2581">
                <c:v>12.935022194548061</c:v>
              </c:pt>
              <c:pt idx="2582">
                <c:v>12.932896152797626</c:v>
              </c:pt>
              <c:pt idx="2583">
                <c:v>12.930770111047194</c:v>
              </c:pt>
              <c:pt idx="2584">
                <c:v>12.928644069296762</c:v>
              </c:pt>
              <c:pt idx="2585">
                <c:v>12.926518027546328</c:v>
              </c:pt>
              <c:pt idx="2586">
                <c:v>12.924391985795895</c:v>
              </c:pt>
              <c:pt idx="2587">
                <c:v>12.92226594404546</c:v>
              </c:pt>
              <c:pt idx="2588">
                <c:v>12.920139902295027</c:v>
              </c:pt>
              <c:pt idx="2589">
                <c:v>12.918013860544596</c:v>
              </c:pt>
              <c:pt idx="2590">
                <c:v>12.915887818794161</c:v>
              </c:pt>
              <c:pt idx="2591">
                <c:v>12.913761777043728</c:v>
              </c:pt>
              <c:pt idx="2592">
                <c:v>12.911635735293293</c:v>
              </c:pt>
              <c:pt idx="2593">
                <c:v>12.90950969354286</c:v>
              </c:pt>
              <c:pt idx="2594">
                <c:v>12.907383651792427</c:v>
              </c:pt>
              <c:pt idx="2595">
                <c:v>12.905257610041994</c:v>
              </c:pt>
              <c:pt idx="2596">
                <c:v>12.903131568291561</c:v>
              </c:pt>
              <c:pt idx="2597">
                <c:v>12.901005526541127</c:v>
              </c:pt>
              <c:pt idx="2598">
                <c:v>12.898879484790694</c:v>
              </c:pt>
              <c:pt idx="2599">
                <c:v>12.896753443040261</c:v>
              </c:pt>
              <c:pt idx="2600">
                <c:v>12.894627401289828</c:v>
              </c:pt>
              <c:pt idx="2601">
                <c:v>12.892501359539393</c:v>
              </c:pt>
              <c:pt idx="2602">
                <c:v>12.89037531778896</c:v>
              </c:pt>
              <c:pt idx="2603">
                <c:v>12.888249276038527</c:v>
              </c:pt>
              <c:pt idx="2604">
                <c:v>12.886123234288094</c:v>
              </c:pt>
              <c:pt idx="2605">
                <c:v>12.883997192537661</c:v>
              </c:pt>
              <c:pt idx="2606">
                <c:v>12.881871150787227</c:v>
              </c:pt>
              <c:pt idx="2607">
                <c:v>12.879745109036794</c:v>
              </c:pt>
              <c:pt idx="2608">
                <c:v>12.877619067286359</c:v>
              </c:pt>
              <c:pt idx="2609">
                <c:v>12.875493025535928</c:v>
              </c:pt>
              <c:pt idx="2610">
                <c:v>12.873366983785495</c:v>
              </c:pt>
              <c:pt idx="2611">
                <c:v>12.87124094203506</c:v>
              </c:pt>
              <c:pt idx="2612">
                <c:v>12.869114900284627</c:v>
              </c:pt>
              <c:pt idx="2613">
                <c:v>12.866988858534192</c:v>
              </c:pt>
              <c:pt idx="2614">
                <c:v>12.864862816783761</c:v>
              </c:pt>
              <c:pt idx="2615">
                <c:v>12.862736775033328</c:v>
              </c:pt>
              <c:pt idx="2616">
                <c:v>12.860610733282893</c:v>
              </c:pt>
              <c:pt idx="2617">
                <c:v>12.85848469153246</c:v>
              </c:pt>
              <c:pt idx="2618">
                <c:v>12.856358649782026</c:v>
              </c:pt>
              <c:pt idx="2619">
                <c:v>12.854232608031595</c:v>
              </c:pt>
              <c:pt idx="2620">
                <c:v>12.85210656628116</c:v>
              </c:pt>
              <c:pt idx="2621">
                <c:v>12.849980524530727</c:v>
              </c:pt>
              <c:pt idx="2622">
                <c:v>12.847854482780294</c:v>
              </c:pt>
              <c:pt idx="2623">
                <c:v>12.845728441029859</c:v>
              </c:pt>
              <c:pt idx="2624">
                <c:v>12.843602399279428</c:v>
              </c:pt>
              <c:pt idx="2625">
                <c:v>12.841476357528993</c:v>
              </c:pt>
              <c:pt idx="2626">
                <c:v>12.83935031577856</c:v>
              </c:pt>
              <c:pt idx="2627">
                <c:v>12.837224274028125</c:v>
              </c:pt>
              <c:pt idx="2628">
                <c:v>12.835098232277693</c:v>
              </c:pt>
              <c:pt idx="2629">
                <c:v>12.832972190527261</c:v>
              </c:pt>
              <c:pt idx="2630">
                <c:v>12.830846148776827</c:v>
              </c:pt>
              <c:pt idx="2631">
                <c:v>12.828720107026394</c:v>
              </c:pt>
              <c:pt idx="2632">
                <c:v>12.826594065275959</c:v>
              </c:pt>
              <c:pt idx="2633">
                <c:v>12.824468023525526</c:v>
              </c:pt>
              <c:pt idx="2634">
                <c:v>12.822341981775093</c:v>
              </c:pt>
              <c:pt idx="2635">
                <c:v>12.82021594002466</c:v>
              </c:pt>
              <c:pt idx="2636">
                <c:v>12.818089898274227</c:v>
              </c:pt>
              <c:pt idx="2637">
                <c:v>12.815963856523792</c:v>
              </c:pt>
              <c:pt idx="2638">
                <c:v>12.813837814773359</c:v>
              </c:pt>
              <c:pt idx="2639">
                <c:v>12.811711773022926</c:v>
              </c:pt>
              <c:pt idx="2640">
                <c:v>12.809585731272493</c:v>
              </c:pt>
              <c:pt idx="2641">
                <c:v>12.80745968952206</c:v>
              </c:pt>
              <c:pt idx="2642">
                <c:v>12.805333647771626</c:v>
              </c:pt>
              <c:pt idx="2643">
                <c:v>12.803207606021193</c:v>
              </c:pt>
              <c:pt idx="2644">
                <c:v>12.80108156427076</c:v>
              </c:pt>
              <c:pt idx="2645">
                <c:v>12.798955522520327</c:v>
              </c:pt>
              <c:pt idx="2646">
                <c:v>12.796829480769892</c:v>
              </c:pt>
              <c:pt idx="2647">
                <c:v>12.794703439019459</c:v>
              </c:pt>
              <c:pt idx="2648">
                <c:v>12.792577397269026</c:v>
              </c:pt>
              <c:pt idx="2649">
                <c:v>12.790451355518593</c:v>
              </c:pt>
              <c:pt idx="2650">
                <c:v>12.78832531376816</c:v>
              </c:pt>
              <c:pt idx="2651">
                <c:v>12.786199272017726</c:v>
              </c:pt>
              <c:pt idx="2652">
                <c:v>12.784073230267293</c:v>
              </c:pt>
              <c:pt idx="2653">
                <c:v>12.781947188516858</c:v>
              </c:pt>
              <c:pt idx="2654">
                <c:v>12.779821146766427</c:v>
              </c:pt>
              <c:pt idx="2655">
                <c:v>12.777695105015994</c:v>
              </c:pt>
              <c:pt idx="2656">
                <c:v>12.775569063265559</c:v>
              </c:pt>
              <c:pt idx="2657">
                <c:v>12.773443021515126</c:v>
              </c:pt>
              <c:pt idx="2658">
                <c:v>12.771316979764691</c:v>
              </c:pt>
              <c:pt idx="2659">
                <c:v>12.76919093801426</c:v>
              </c:pt>
              <c:pt idx="2660">
                <c:v>12.767064896263827</c:v>
              </c:pt>
              <c:pt idx="2661">
                <c:v>12.764938854513392</c:v>
              </c:pt>
              <c:pt idx="2662">
                <c:v>12.762812812762959</c:v>
              </c:pt>
              <c:pt idx="2663">
                <c:v>12.760686771012525</c:v>
              </c:pt>
              <c:pt idx="2664">
                <c:v>12.758560729262094</c:v>
              </c:pt>
              <c:pt idx="2665">
                <c:v>12.756434687511659</c:v>
              </c:pt>
              <c:pt idx="2666">
                <c:v>12.754308645761226</c:v>
              </c:pt>
              <c:pt idx="2667">
                <c:v>12.752182604010793</c:v>
              </c:pt>
              <c:pt idx="2668">
                <c:v>12.750056562260358</c:v>
              </c:pt>
              <c:pt idx="2669">
                <c:v>12.747930520509927</c:v>
              </c:pt>
              <c:pt idx="2670">
                <c:v>12.745804478759492</c:v>
              </c:pt>
              <c:pt idx="2671">
                <c:v>12.743678437009059</c:v>
              </c:pt>
              <c:pt idx="2672">
                <c:v>12.741552395258624</c:v>
              </c:pt>
              <c:pt idx="2673">
                <c:v>12.739426353508192</c:v>
              </c:pt>
              <c:pt idx="2674">
                <c:v>12.73730031175776</c:v>
              </c:pt>
              <c:pt idx="2675">
                <c:v>12.735174270007326</c:v>
              </c:pt>
              <c:pt idx="2676">
                <c:v>12.733048228256893</c:v>
              </c:pt>
              <c:pt idx="2677">
                <c:v>12.730922186506458</c:v>
              </c:pt>
              <c:pt idx="2678">
                <c:v>12.728796144756025</c:v>
              </c:pt>
              <c:pt idx="2679">
                <c:v>12.726670103005592</c:v>
              </c:pt>
              <c:pt idx="2680">
                <c:v>12.724544061255159</c:v>
              </c:pt>
              <c:pt idx="2681">
                <c:v>12.722418019504726</c:v>
              </c:pt>
              <c:pt idx="2682">
                <c:v>12.720291977754291</c:v>
              </c:pt>
              <c:pt idx="2683">
                <c:v>12.718165936003858</c:v>
              </c:pt>
              <c:pt idx="2684">
                <c:v>12.716039894253425</c:v>
              </c:pt>
              <c:pt idx="2685">
                <c:v>12.713913852502992</c:v>
              </c:pt>
              <c:pt idx="2686">
                <c:v>12.711787810752559</c:v>
              </c:pt>
              <c:pt idx="2687">
                <c:v>12.709661769002125</c:v>
              </c:pt>
              <c:pt idx="2688">
                <c:v>12.707535727251692</c:v>
              </c:pt>
              <c:pt idx="2689">
                <c:v>12.705409685501259</c:v>
              </c:pt>
              <c:pt idx="2690">
                <c:v>12.703283643750826</c:v>
              </c:pt>
              <c:pt idx="2691">
                <c:v>12.701157602000391</c:v>
              </c:pt>
              <c:pt idx="2692">
                <c:v>12.699031560249958</c:v>
              </c:pt>
              <c:pt idx="2693">
                <c:v>12.696905518499525</c:v>
              </c:pt>
              <c:pt idx="2694">
                <c:v>12.694779476749092</c:v>
              </c:pt>
              <c:pt idx="2695">
                <c:v>12.692653434998659</c:v>
              </c:pt>
              <c:pt idx="2696">
                <c:v>12.690527393248225</c:v>
              </c:pt>
              <c:pt idx="2697">
                <c:v>12.688401351497792</c:v>
              </c:pt>
              <c:pt idx="2698">
                <c:v>12.686275309747357</c:v>
              </c:pt>
              <c:pt idx="2699">
                <c:v>12.684149267996926</c:v>
              </c:pt>
              <c:pt idx="2700">
                <c:v>12.682023226246493</c:v>
              </c:pt>
              <c:pt idx="2701">
                <c:v>12.679897184496058</c:v>
              </c:pt>
              <c:pt idx="2702">
                <c:v>12.677771142745625</c:v>
              </c:pt>
              <c:pt idx="2703">
                <c:v>12.67564510099519</c:v>
              </c:pt>
              <c:pt idx="2704">
                <c:v>12.673519059244759</c:v>
              </c:pt>
              <c:pt idx="2705">
                <c:v>12.671393017494326</c:v>
              </c:pt>
              <c:pt idx="2706">
                <c:v>12.669266975743891</c:v>
              </c:pt>
              <c:pt idx="2707">
                <c:v>12.667140933993458</c:v>
              </c:pt>
              <c:pt idx="2708">
                <c:v>12.665014892243024</c:v>
              </c:pt>
              <c:pt idx="2709">
                <c:v>12.662888850492592</c:v>
              </c:pt>
              <c:pt idx="2710">
                <c:v>12.660762808742158</c:v>
              </c:pt>
              <c:pt idx="2711">
                <c:v>12.658636766991725</c:v>
              </c:pt>
              <c:pt idx="2712">
                <c:v>12.656510725241292</c:v>
              </c:pt>
              <c:pt idx="2713">
                <c:v>12.654384683490857</c:v>
              </c:pt>
              <c:pt idx="2714">
                <c:v>12.652258641740426</c:v>
              </c:pt>
              <c:pt idx="2715">
                <c:v>12.650132599989991</c:v>
              </c:pt>
              <c:pt idx="2716">
                <c:v>12.648006558239558</c:v>
              </c:pt>
              <c:pt idx="2717">
                <c:v>12.645880516489123</c:v>
              </c:pt>
              <c:pt idx="2718">
                <c:v>12.643754474738691</c:v>
              </c:pt>
              <c:pt idx="2719">
                <c:v>12.641628432988259</c:v>
              </c:pt>
              <c:pt idx="2720">
                <c:v>12.639502391237825</c:v>
              </c:pt>
              <c:pt idx="2721">
                <c:v>12.637376349487392</c:v>
              </c:pt>
              <c:pt idx="2722">
                <c:v>12.635250307736957</c:v>
              </c:pt>
              <c:pt idx="2723">
                <c:v>12.633124265986524</c:v>
              </c:pt>
              <c:pt idx="2724">
                <c:v>12.630998224236091</c:v>
              </c:pt>
              <c:pt idx="2725">
                <c:v>12.628872182485658</c:v>
              </c:pt>
              <c:pt idx="2726">
                <c:v>12.626746140735225</c:v>
              </c:pt>
              <c:pt idx="2727">
                <c:v>12.62462009898479</c:v>
              </c:pt>
              <c:pt idx="2728">
                <c:v>12.622494057234357</c:v>
              </c:pt>
              <c:pt idx="2729">
                <c:v>12.620368015483924</c:v>
              </c:pt>
              <c:pt idx="2730">
                <c:v>12.618241973733491</c:v>
              </c:pt>
              <c:pt idx="2731">
                <c:v>12.616115931983058</c:v>
              </c:pt>
              <c:pt idx="2732">
                <c:v>12.613989890232624</c:v>
              </c:pt>
              <c:pt idx="2733">
                <c:v>12.611863848482191</c:v>
              </c:pt>
              <c:pt idx="2734">
                <c:v>12.609737806731758</c:v>
              </c:pt>
              <c:pt idx="2735">
                <c:v>12.607611764981325</c:v>
              </c:pt>
              <c:pt idx="2736">
                <c:v>12.60548572323089</c:v>
              </c:pt>
              <c:pt idx="2737">
                <c:v>12.603359681480457</c:v>
              </c:pt>
              <c:pt idx="2738">
                <c:v>12.601233639730024</c:v>
              </c:pt>
              <c:pt idx="2739">
                <c:v>12.599107597979591</c:v>
              </c:pt>
              <c:pt idx="2740">
                <c:v>12.596981556229158</c:v>
              </c:pt>
              <c:pt idx="2741">
                <c:v>12.594855514478724</c:v>
              </c:pt>
              <c:pt idx="2742">
                <c:v>12.592729472728291</c:v>
              </c:pt>
              <c:pt idx="2743">
                <c:v>12.590603430977856</c:v>
              </c:pt>
              <c:pt idx="2744">
                <c:v>12.588477389227425</c:v>
              </c:pt>
              <c:pt idx="2745">
                <c:v>12.586351347476992</c:v>
              </c:pt>
              <c:pt idx="2746">
                <c:v>12.584225305726557</c:v>
              </c:pt>
              <c:pt idx="2747">
                <c:v>12.582099263976124</c:v>
              </c:pt>
              <c:pt idx="2748">
                <c:v>12.579973222225689</c:v>
              </c:pt>
              <c:pt idx="2749">
                <c:v>12.577847180475258</c:v>
              </c:pt>
              <c:pt idx="2750">
                <c:v>12.575721138724825</c:v>
              </c:pt>
              <c:pt idx="2751">
                <c:v>12.57359509697439</c:v>
              </c:pt>
              <c:pt idx="2752">
                <c:v>12.571469055223957</c:v>
              </c:pt>
              <c:pt idx="2753">
                <c:v>12.569343013473523</c:v>
              </c:pt>
              <c:pt idx="2754">
                <c:v>12.567216971723091</c:v>
              </c:pt>
              <c:pt idx="2755">
                <c:v>12.565090929972657</c:v>
              </c:pt>
              <c:pt idx="2756">
                <c:v>12.562964888222224</c:v>
              </c:pt>
              <c:pt idx="2757">
                <c:v>12.560838846471791</c:v>
              </c:pt>
              <c:pt idx="2758">
                <c:v>12.558712804721356</c:v>
              </c:pt>
              <c:pt idx="2759">
                <c:v>12.556586762970925</c:v>
              </c:pt>
              <c:pt idx="2760">
                <c:v>12.55446072122049</c:v>
              </c:pt>
              <c:pt idx="2761">
                <c:v>12.552334679470057</c:v>
              </c:pt>
              <c:pt idx="2762">
                <c:v>12.550208637719622</c:v>
              </c:pt>
              <c:pt idx="2763">
                <c:v>12.54808259596919</c:v>
              </c:pt>
              <c:pt idx="2764">
                <c:v>12.545956554218758</c:v>
              </c:pt>
              <c:pt idx="2765">
                <c:v>12.543830512468324</c:v>
              </c:pt>
              <c:pt idx="2766">
                <c:v>12.541704470717891</c:v>
              </c:pt>
              <c:pt idx="2767">
                <c:v>12.539578428967456</c:v>
              </c:pt>
              <c:pt idx="2768">
                <c:v>12.537452387217023</c:v>
              </c:pt>
              <c:pt idx="2769">
                <c:v>12.535326345466588</c:v>
              </c:pt>
              <c:pt idx="2770">
                <c:v>12.533200303716157</c:v>
              </c:pt>
              <c:pt idx="2771">
                <c:v>12.531074261965724</c:v>
              </c:pt>
              <c:pt idx="2772">
                <c:v>12.528948220215289</c:v>
              </c:pt>
              <c:pt idx="2773">
                <c:v>12.526822178464856</c:v>
              </c:pt>
              <c:pt idx="2774">
                <c:v>12.524696136714423</c:v>
              </c:pt>
              <c:pt idx="2775">
                <c:v>12.52257009496399</c:v>
              </c:pt>
              <c:pt idx="2776">
                <c:v>12.520444053213557</c:v>
              </c:pt>
              <c:pt idx="2777">
                <c:v>12.518318011463123</c:v>
              </c:pt>
              <c:pt idx="2778">
                <c:v>12.51619196971269</c:v>
              </c:pt>
              <c:pt idx="2779">
                <c:v>12.514065927962257</c:v>
              </c:pt>
              <c:pt idx="2780">
                <c:v>12.511939886211824</c:v>
              </c:pt>
              <c:pt idx="2781">
                <c:v>12.509813844461389</c:v>
              </c:pt>
              <c:pt idx="2782">
                <c:v>12.507687802710956</c:v>
              </c:pt>
              <c:pt idx="2783">
                <c:v>12.505561760960523</c:v>
              </c:pt>
              <c:pt idx="2784">
                <c:v>12.50343571921009</c:v>
              </c:pt>
              <c:pt idx="2785">
                <c:v>12.501309677459657</c:v>
              </c:pt>
              <c:pt idx="2786">
                <c:v>12.499183635709223</c:v>
              </c:pt>
              <c:pt idx="2787">
                <c:v>12.49705759395879</c:v>
              </c:pt>
              <c:pt idx="2788">
                <c:v>12.494931552208355</c:v>
              </c:pt>
              <c:pt idx="2789">
                <c:v>12.492805510457924</c:v>
              </c:pt>
              <c:pt idx="2790">
                <c:v>12.490679468707491</c:v>
              </c:pt>
              <c:pt idx="2791">
                <c:v>12.488553426957056</c:v>
              </c:pt>
              <c:pt idx="2792">
                <c:v>12.486427385206623</c:v>
              </c:pt>
              <c:pt idx="2793">
                <c:v>12.484301343456188</c:v>
              </c:pt>
              <c:pt idx="2794">
                <c:v>12.482175301705757</c:v>
              </c:pt>
              <c:pt idx="2795">
                <c:v>12.480049259955322</c:v>
              </c:pt>
              <c:pt idx="2796">
                <c:v>12.477923218204889</c:v>
              </c:pt>
              <c:pt idx="2797">
                <c:v>12.475797176454456</c:v>
              </c:pt>
              <c:pt idx="2798">
                <c:v>12.473671134704022</c:v>
              </c:pt>
              <c:pt idx="2799">
                <c:v>12.47154509295359</c:v>
              </c:pt>
              <c:pt idx="2800">
                <c:v>12.469419051203156</c:v>
              </c:pt>
              <c:pt idx="2801">
                <c:v>12.467293009452723</c:v>
              </c:pt>
              <c:pt idx="2802">
                <c:v>12.46516696770229</c:v>
              </c:pt>
              <c:pt idx="2803">
                <c:v>12.463040925951855</c:v>
              </c:pt>
              <c:pt idx="2804">
                <c:v>12.460914884201424</c:v>
              </c:pt>
              <c:pt idx="2805">
                <c:v>12.458788842450989</c:v>
              </c:pt>
              <c:pt idx="2806">
                <c:v>12.456662800700556</c:v>
              </c:pt>
              <c:pt idx="2807">
                <c:v>12.454536758950121</c:v>
              </c:pt>
              <c:pt idx="2808">
                <c:v>12.452410717199689</c:v>
              </c:pt>
              <c:pt idx="2809">
                <c:v>12.450284675449257</c:v>
              </c:pt>
              <c:pt idx="2810">
                <c:v>12.448158633698823</c:v>
              </c:pt>
              <c:pt idx="2811">
                <c:v>12.44603259194839</c:v>
              </c:pt>
              <c:pt idx="2812">
                <c:v>12.443906550197955</c:v>
              </c:pt>
              <c:pt idx="2813">
                <c:v>12.441780508447522</c:v>
              </c:pt>
              <c:pt idx="2814">
                <c:v>12.439654466697087</c:v>
              </c:pt>
              <c:pt idx="2815">
                <c:v>12.437528424946656</c:v>
              </c:pt>
              <c:pt idx="2816">
                <c:v>12.435402383196223</c:v>
              </c:pt>
              <c:pt idx="2817">
                <c:v>12.433276341445788</c:v>
              </c:pt>
              <c:pt idx="2818">
                <c:v>12.431150299695355</c:v>
              </c:pt>
              <c:pt idx="2819">
                <c:v>12.429024257944921</c:v>
              </c:pt>
              <c:pt idx="2820">
                <c:v>12.426898216194489</c:v>
              </c:pt>
              <c:pt idx="2821">
                <c:v>12.424772174444056</c:v>
              </c:pt>
              <c:pt idx="2822">
                <c:v>12.422646132693622</c:v>
              </c:pt>
              <c:pt idx="2823">
                <c:v>12.420520090943189</c:v>
              </c:pt>
              <c:pt idx="2824">
                <c:v>12.418394049192756</c:v>
              </c:pt>
              <c:pt idx="2825">
                <c:v>12.416268007442323</c:v>
              </c:pt>
              <c:pt idx="2826">
                <c:v>12.414141965691888</c:v>
              </c:pt>
              <c:pt idx="2827">
                <c:v>12.412015923941455</c:v>
              </c:pt>
              <c:pt idx="2828">
                <c:v>12.409889882191022</c:v>
              </c:pt>
              <c:pt idx="2829">
                <c:v>12.407763840440589</c:v>
              </c:pt>
              <c:pt idx="2830">
                <c:v>12.405637798690156</c:v>
              </c:pt>
              <c:pt idx="2831">
                <c:v>12.403511756939722</c:v>
              </c:pt>
              <c:pt idx="2832">
                <c:v>12.401385715189289</c:v>
              </c:pt>
              <c:pt idx="2833">
                <c:v>12.399259673438854</c:v>
              </c:pt>
              <c:pt idx="2834">
                <c:v>12.397133631688423</c:v>
              </c:pt>
              <c:pt idx="2835">
                <c:v>12.39500758993799</c:v>
              </c:pt>
              <c:pt idx="2836">
                <c:v>12.392881548187555</c:v>
              </c:pt>
              <c:pt idx="2837">
                <c:v>12.390755506437122</c:v>
              </c:pt>
              <c:pt idx="2838">
                <c:v>12.388629464686687</c:v>
              </c:pt>
              <c:pt idx="2839">
                <c:v>12.386503422936256</c:v>
              </c:pt>
              <c:pt idx="2840">
                <c:v>12.384377381185821</c:v>
              </c:pt>
              <c:pt idx="2841">
                <c:v>12.382251339435388</c:v>
              </c:pt>
              <c:pt idx="2842">
                <c:v>12.380125297684955</c:v>
              </c:pt>
              <c:pt idx="2843">
                <c:v>12.377999255934521</c:v>
              </c:pt>
              <c:pt idx="2844">
                <c:v>12.375873214184089</c:v>
              </c:pt>
              <c:pt idx="2845">
                <c:v>12.373747172433655</c:v>
              </c:pt>
              <c:pt idx="2846">
                <c:v>12.371621130683222</c:v>
              </c:pt>
              <c:pt idx="2847">
                <c:v>12.369495088932789</c:v>
              </c:pt>
              <c:pt idx="2848">
                <c:v>12.367369047182354</c:v>
              </c:pt>
              <c:pt idx="2849">
                <c:v>12.365243005431923</c:v>
              </c:pt>
              <c:pt idx="2850">
                <c:v>12.363116963681488</c:v>
              </c:pt>
              <c:pt idx="2851">
                <c:v>12.360990921931055</c:v>
              </c:pt>
              <c:pt idx="2852">
                <c:v>12.35886488018062</c:v>
              </c:pt>
              <c:pt idx="2853">
                <c:v>12.356738838430187</c:v>
              </c:pt>
              <c:pt idx="2854">
                <c:v>12.354612796679756</c:v>
              </c:pt>
              <c:pt idx="2855">
                <c:v>12.352486754929322</c:v>
              </c:pt>
              <c:pt idx="2856">
                <c:v>12.350360713178889</c:v>
              </c:pt>
              <c:pt idx="2857">
                <c:v>12.348234671428454</c:v>
              </c:pt>
              <c:pt idx="2858">
                <c:v>12.346108629678021</c:v>
              </c:pt>
              <c:pt idx="2859">
                <c:v>12.343982587927586</c:v>
              </c:pt>
              <c:pt idx="2860">
                <c:v>12.341856546177155</c:v>
              </c:pt>
              <c:pt idx="2861">
                <c:v>12.339730504426722</c:v>
              </c:pt>
              <c:pt idx="2862">
                <c:v>12.337604462676287</c:v>
              </c:pt>
              <c:pt idx="2863">
                <c:v>12.335478420925854</c:v>
              </c:pt>
              <c:pt idx="2864">
                <c:v>12.33335237917542</c:v>
              </c:pt>
              <c:pt idx="2865">
                <c:v>12.331226337424988</c:v>
              </c:pt>
              <c:pt idx="2866">
                <c:v>12.329100295674555</c:v>
              </c:pt>
              <c:pt idx="2867">
                <c:v>12.326974253924121</c:v>
              </c:pt>
              <c:pt idx="2868">
                <c:v>12.324848212173688</c:v>
              </c:pt>
              <c:pt idx="2869">
                <c:v>12.322722170423253</c:v>
              </c:pt>
              <c:pt idx="2870">
                <c:v>12.320596128672822</c:v>
              </c:pt>
              <c:pt idx="2871">
                <c:v>12.318470086922387</c:v>
              </c:pt>
              <c:pt idx="2872">
                <c:v>12.316344045171954</c:v>
              </c:pt>
              <c:pt idx="2873">
                <c:v>12.314218003421521</c:v>
              </c:pt>
              <c:pt idx="2874">
                <c:v>12.312091961671086</c:v>
              </c:pt>
              <c:pt idx="2875">
                <c:v>12.309965919920655</c:v>
              </c:pt>
              <c:pt idx="2876">
                <c:v>12.307839878170221</c:v>
              </c:pt>
              <c:pt idx="2877">
                <c:v>12.305713836419788</c:v>
              </c:pt>
              <c:pt idx="2878">
                <c:v>12.303587794669353</c:v>
              </c:pt>
              <c:pt idx="2879">
                <c:v>12.301461752918922</c:v>
              </c:pt>
              <c:pt idx="2880">
                <c:v>12.299335711168489</c:v>
              </c:pt>
              <c:pt idx="2881">
                <c:v>12.297209669418054</c:v>
              </c:pt>
              <c:pt idx="2882">
                <c:v>12.295083627667621</c:v>
              </c:pt>
              <c:pt idx="2883">
                <c:v>12.292957585917186</c:v>
              </c:pt>
              <c:pt idx="2884">
                <c:v>12.290831544166755</c:v>
              </c:pt>
              <c:pt idx="2885">
                <c:v>12.28870550241632</c:v>
              </c:pt>
              <c:pt idx="2886">
                <c:v>12.286579460665887</c:v>
              </c:pt>
              <c:pt idx="2887">
                <c:v>12.284453418915454</c:v>
              </c:pt>
              <c:pt idx="2888">
                <c:v>12.28232737716502</c:v>
              </c:pt>
              <c:pt idx="2889">
                <c:v>12.280201335414588</c:v>
              </c:pt>
              <c:pt idx="2890">
                <c:v>12.278075293664154</c:v>
              </c:pt>
              <c:pt idx="2891">
                <c:v>12.275949251913721</c:v>
              </c:pt>
              <c:pt idx="2892">
                <c:v>12.273823210163288</c:v>
              </c:pt>
              <c:pt idx="2893">
                <c:v>12.271697168412853</c:v>
              </c:pt>
              <c:pt idx="2894">
                <c:v>12.269571126662422</c:v>
              </c:pt>
              <c:pt idx="2895">
                <c:v>12.267445084911987</c:v>
              </c:pt>
              <c:pt idx="2896">
                <c:v>12.265319043161554</c:v>
              </c:pt>
              <c:pt idx="2897">
                <c:v>12.263193001411119</c:v>
              </c:pt>
              <c:pt idx="2898">
                <c:v>12.261066959660686</c:v>
              </c:pt>
              <c:pt idx="2899">
                <c:v>12.258940917910255</c:v>
              </c:pt>
              <c:pt idx="2900">
                <c:v>12.256814876159821</c:v>
              </c:pt>
              <c:pt idx="2901">
                <c:v>12.254688834409388</c:v>
              </c:pt>
              <c:pt idx="2902">
                <c:v>12.252562792658953</c:v>
              </c:pt>
              <c:pt idx="2903">
                <c:v>12.25043675090852</c:v>
              </c:pt>
              <c:pt idx="2904">
                <c:v>12.248310709158085</c:v>
              </c:pt>
              <c:pt idx="2905">
                <c:v>12.246184667407654</c:v>
              </c:pt>
              <c:pt idx="2906">
                <c:v>12.244058625657221</c:v>
              </c:pt>
              <c:pt idx="2907">
                <c:v>12.241932583906786</c:v>
              </c:pt>
              <c:pt idx="2908">
                <c:v>12.239806542156353</c:v>
              </c:pt>
              <c:pt idx="2909">
                <c:v>12.237680500405919</c:v>
              </c:pt>
              <c:pt idx="2910">
                <c:v>12.235554458655487</c:v>
              </c:pt>
              <c:pt idx="2911">
                <c:v>12.233428416905054</c:v>
              </c:pt>
              <c:pt idx="2912">
                <c:v>12.23130237515462</c:v>
              </c:pt>
              <c:pt idx="2913">
                <c:v>12.229176333404187</c:v>
              </c:pt>
              <c:pt idx="2914">
                <c:v>12.227050291653752</c:v>
              </c:pt>
              <c:pt idx="2915">
                <c:v>12.224924249903321</c:v>
              </c:pt>
              <c:pt idx="2916">
                <c:v>12.222798208152886</c:v>
              </c:pt>
              <c:pt idx="2917">
                <c:v>12.220672166402453</c:v>
              </c:pt>
              <c:pt idx="2918">
                <c:v>12.21854612465202</c:v>
              </c:pt>
              <c:pt idx="2919">
                <c:v>12.216420082901585</c:v>
              </c:pt>
              <c:pt idx="2920">
                <c:v>12.214294041151154</c:v>
              </c:pt>
              <c:pt idx="2921">
                <c:v>12.21216799940072</c:v>
              </c:pt>
              <c:pt idx="2922">
                <c:v>12.210041957650287</c:v>
              </c:pt>
              <c:pt idx="2923">
                <c:v>12.207915915899852</c:v>
              </c:pt>
              <c:pt idx="2924">
                <c:v>12.205789874149419</c:v>
              </c:pt>
              <c:pt idx="2925">
                <c:v>12.203663832398988</c:v>
              </c:pt>
              <c:pt idx="2926">
                <c:v>12.201537790648553</c:v>
              </c:pt>
              <c:pt idx="2927">
                <c:v>12.19941174889812</c:v>
              </c:pt>
              <c:pt idx="2928">
                <c:v>12.197285707147685</c:v>
              </c:pt>
              <c:pt idx="2929">
                <c:v>12.195159665397254</c:v>
              </c:pt>
              <c:pt idx="2930">
                <c:v>12.193033623646819</c:v>
              </c:pt>
              <c:pt idx="2931">
                <c:v>12.190907581896386</c:v>
              </c:pt>
              <c:pt idx="2932">
                <c:v>12.188781540145953</c:v>
              </c:pt>
              <c:pt idx="2933">
                <c:v>12.186655498395519</c:v>
              </c:pt>
              <c:pt idx="2934">
                <c:v>12.184529456645087</c:v>
              </c:pt>
              <c:pt idx="2935">
                <c:v>12.182403414894653</c:v>
              </c:pt>
              <c:pt idx="2936">
                <c:v>12.18027737314422</c:v>
              </c:pt>
              <c:pt idx="2937">
                <c:v>12.178151331393787</c:v>
              </c:pt>
              <c:pt idx="2938">
                <c:v>12.176025289643352</c:v>
              </c:pt>
              <c:pt idx="2939">
                <c:v>12.173899247892921</c:v>
              </c:pt>
              <c:pt idx="2940">
                <c:v>12.171773206142486</c:v>
              </c:pt>
              <c:pt idx="2941">
                <c:v>12.169647164392053</c:v>
              </c:pt>
              <c:pt idx="2942">
                <c:v>12.167521122641618</c:v>
              </c:pt>
              <c:pt idx="2943">
                <c:v>12.165395080891185</c:v>
              </c:pt>
              <c:pt idx="2944">
                <c:v>12.163269039140754</c:v>
              </c:pt>
              <c:pt idx="2945">
                <c:v>12.16114299739032</c:v>
              </c:pt>
              <c:pt idx="2946">
                <c:v>12.159016955639887</c:v>
              </c:pt>
              <c:pt idx="2947">
                <c:v>12.156890913889452</c:v>
              </c:pt>
              <c:pt idx="2948">
                <c:v>12.154764872139019</c:v>
              </c:pt>
              <c:pt idx="2949">
                <c:v>12.152638830388584</c:v>
              </c:pt>
              <c:pt idx="2950">
                <c:v>12.150512788638153</c:v>
              </c:pt>
              <c:pt idx="2951">
                <c:v>12.14838674688772</c:v>
              </c:pt>
              <c:pt idx="2952">
                <c:v>12.146260705137285</c:v>
              </c:pt>
              <c:pt idx="2953">
                <c:v>12.144134663386852</c:v>
              </c:pt>
              <c:pt idx="2954">
                <c:v>12.142008621636418</c:v>
              </c:pt>
              <c:pt idx="2955">
                <c:v>12.139882579885986</c:v>
              </c:pt>
              <c:pt idx="2956">
                <c:v>12.137756538135552</c:v>
              </c:pt>
              <c:pt idx="2957">
                <c:v>12.135630496385119</c:v>
              </c:pt>
              <c:pt idx="2958">
                <c:v>12.133504454634686</c:v>
              </c:pt>
              <c:pt idx="2959">
                <c:v>12.131378412884251</c:v>
              </c:pt>
              <c:pt idx="2960">
                <c:v>12.12925237113382</c:v>
              </c:pt>
              <c:pt idx="2961">
                <c:v>12.127126329383385</c:v>
              </c:pt>
              <c:pt idx="2962">
                <c:v>12.125000287632952</c:v>
              </c:pt>
              <c:pt idx="2963">
                <c:v>12.122874245882519</c:v>
              </c:pt>
              <c:pt idx="2964">
                <c:v>12.120748204132084</c:v>
              </c:pt>
              <c:pt idx="2965">
                <c:v>12.118622162381653</c:v>
              </c:pt>
              <c:pt idx="2966">
                <c:v>12.116496120631219</c:v>
              </c:pt>
              <c:pt idx="2967">
                <c:v>12.114370078880786</c:v>
              </c:pt>
              <c:pt idx="2968">
                <c:v>12.112244037130351</c:v>
              </c:pt>
              <c:pt idx="2969">
                <c:v>12.110117995379918</c:v>
              </c:pt>
              <c:pt idx="2970">
                <c:v>12.107991953629487</c:v>
              </c:pt>
              <c:pt idx="2971">
                <c:v>12.105865911879052</c:v>
              </c:pt>
              <c:pt idx="2972">
                <c:v>12.103739870128619</c:v>
              </c:pt>
              <c:pt idx="2973">
                <c:v>12.101613828378184</c:v>
              </c:pt>
              <c:pt idx="2974">
                <c:v>12.099487786627751</c:v>
              </c:pt>
              <c:pt idx="2975">
                <c:v>12.097361744877318</c:v>
              </c:pt>
              <c:pt idx="2976">
                <c:v>12.095235703126885</c:v>
              </c:pt>
              <c:pt idx="2977">
                <c:v>12.093109661376452</c:v>
              </c:pt>
              <c:pt idx="2978">
                <c:v>12.090983619626018</c:v>
              </c:pt>
              <c:pt idx="2979">
                <c:v>12.088857577875586</c:v>
              </c:pt>
              <c:pt idx="2980">
                <c:v>12.086731536125152</c:v>
              </c:pt>
              <c:pt idx="2981">
                <c:v>12.084605494374719</c:v>
              </c:pt>
              <c:pt idx="2982">
                <c:v>12.082479452624286</c:v>
              </c:pt>
              <c:pt idx="2983">
                <c:v>12.080353410873851</c:v>
              </c:pt>
              <c:pt idx="2984">
                <c:v>12.07822736912342</c:v>
              </c:pt>
              <c:pt idx="2985">
                <c:v>12.076101327372985</c:v>
              </c:pt>
              <c:pt idx="2986">
                <c:v>12.073975285622552</c:v>
              </c:pt>
              <c:pt idx="2987">
                <c:v>12.071849243872117</c:v>
              </c:pt>
              <c:pt idx="2988">
                <c:v>12.069723202121684</c:v>
              </c:pt>
              <c:pt idx="2989">
                <c:v>12.067597160371253</c:v>
              </c:pt>
              <c:pt idx="2990">
                <c:v>12.065471118620819</c:v>
              </c:pt>
              <c:pt idx="2991">
                <c:v>12.063345076870386</c:v>
              </c:pt>
              <c:pt idx="2992">
                <c:v>12.061219035119951</c:v>
              </c:pt>
              <c:pt idx="2993">
                <c:v>12.059092993369518</c:v>
              </c:pt>
              <c:pt idx="2994">
                <c:v>12.056966951619083</c:v>
              </c:pt>
              <c:pt idx="2995">
                <c:v>12.054840909868652</c:v>
              </c:pt>
              <c:pt idx="2996">
                <c:v>12.052714868118219</c:v>
              </c:pt>
              <c:pt idx="2997">
                <c:v>12.050588826367784</c:v>
              </c:pt>
              <c:pt idx="2998">
                <c:v>12.048462784617351</c:v>
              </c:pt>
              <c:pt idx="2999">
                <c:v>12.046336742866917</c:v>
              </c:pt>
              <c:pt idx="3000">
                <c:v>12.044210701116485</c:v>
              </c:pt>
              <c:pt idx="3001">
                <c:v>12.042084659366051</c:v>
              </c:pt>
              <c:pt idx="3002">
                <c:v>12.039958617615618</c:v>
              </c:pt>
              <c:pt idx="3003">
                <c:v>12.037832575865185</c:v>
              </c:pt>
              <c:pt idx="3004">
                <c:v>12.03570653411475</c:v>
              </c:pt>
              <c:pt idx="3005">
                <c:v>12.033580492364319</c:v>
              </c:pt>
              <c:pt idx="3006">
                <c:v>12.031454450613884</c:v>
              </c:pt>
              <c:pt idx="3007">
                <c:v>12.029328408863451</c:v>
              </c:pt>
              <c:pt idx="3008">
                <c:v>12.027202367113018</c:v>
              </c:pt>
              <c:pt idx="3009">
                <c:v>12.025076325362583</c:v>
              </c:pt>
              <c:pt idx="3010">
                <c:v>12.022950283612152</c:v>
              </c:pt>
              <c:pt idx="3011">
                <c:v>12.020824241861717</c:v>
              </c:pt>
              <c:pt idx="3012">
                <c:v>12.018698200111285</c:v>
              </c:pt>
              <c:pt idx="3013">
                <c:v>12.01657215836085</c:v>
              </c:pt>
              <c:pt idx="3014">
                <c:v>12.014446116610417</c:v>
              </c:pt>
              <c:pt idx="3015">
                <c:v>12.012320074859986</c:v>
              </c:pt>
              <c:pt idx="3016">
                <c:v>12.010194033109551</c:v>
              </c:pt>
              <c:pt idx="3017">
                <c:v>12.008067991359118</c:v>
              </c:pt>
              <c:pt idx="3018">
                <c:v>12.005941949608683</c:v>
              </c:pt>
              <c:pt idx="3019">
                <c:v>12.00381590785825</c:v>
              </c:pt>
              <c:pt idx="3020">
                <c:v>12.001689866107817</c:v>
              </c:pt>
              <c:pt idx="3021">
                <c:v>11.999563824357384</c:v>
              </c:pt>
              <c:pt idx="3022">
                <c:v>11.997437782606951</c:v>
              </c:pt>
              <c:pt idx="3023">
                <c:v>11.995311740856517</c:v>
              </c:pt>
              <c:pt idx="3024">
                <c:v>11.993185699106084</c:v>
              </c:pt>
              <c:pt idx="3025">
                <c:v>11.991059657355651</c:v>
              </c:pt>
              <c:pt idx="3026">
                <c:v>11.988933615605218</c:v>
              </c:pt>
              <c:pt idx="3027">
                <c:v>11.986807573854785</c:v>
              </c:pt>
              <c:pt idx="3028">
                <c:v>11.98468153210435</c:v>
              </c:pt>
              <c:pt idx="3029">
                <c:v>11.982555490353917</c:v>
              </c:pt>
              <c:pt idx="3030">
                <c:v>11.980429448603484</c:v>
              </c:pt>
              <c:pt idx="3031">
                <c:v>11.978303406853051</c:v>
              </c:pt>
              <c:pt idx="3032">
                <c:v>11.976177365102616</c:v>
              </c:pt>
              <c:pt idx="3033">
                <c:v>11.974051323352183</c:v>
              </c:pt>
              <c:pt idx="3034">
                <c:v>11.971925281601752</c:v>
              </c:pt>
              <c:pt idx="3035">
                <c:v>11.969799239851318</c:v>
              </c:pt>
              <c:pt idx="3036">
                <c:v>11.967673198100885</c:v>
              </c:pt>
              <c:pt idx="3037">
                <c:v>11.96554715635045</c:v>
              </c:pt>
              <c:pt idx="3038">
                <c:v>11.963421114600017</c:v>
              </c:pt>
              <c:pt idx="3039">
                <c:v>11.961295072849582</c:v>
              </c:pt>
              <c:pt idx="3040">
                <c:v>11.959169031099151</c:v>
              </c:pt>
              <c:pt idx="3041">
                <c:v>11.957042989348718</c:v>
              </c:pt>
              <c:pt idx="3042">
                <c:v>11.954916947598283</c:v>
              </c:pt>
              <c:pt idx="3043">
                <c:v>11.95279090584785</c:v>
              </c:pt>
              <c:pt idx="3044">
                <c:v>11.950664864097416</c:v>
              </c:pt>
              <c:pt idx="3045">
                <c:v>11.948538822346984</c:v>
              </c:pt>
              <c:pt idx="3046">
                <c:v>11.94641278059655</c:v>
              </c:pt>
              <c:pt idx="3047">
                <c:v>11.944286738846117</c:v>
              </c:pt>
              <c:pt idx="3048">
                <c:v>11.942160697095684</c:v>
              </c:pt>
              <c:pt idx="3049">
                <c:v>11.940034655345249</c:v>
              </c:pt>
              <c:pt idx="3050">
                <c:v>11.937908613594818</c:v>
              </c:pt>
              <c:pt idx="3051">
                <c:v>11.935782571844383</c:v>
              </c:pt>
              <c:pt idx="3052">
                <c:v>11.93365653009395</c:v>
              </c:pt>
              <c:pt idx="3053">
                <c:v>11.931530488343517</c:v>
              </c:pt>
              <c:pt idx="3054">
                <c:v>11.929404446593082</c:v>
              </c:pt>
              <c:pt idx="3055">
                <c:v>11.927278404842651</c:v>
              </c:pt>
              <c:pt idx="3056">
                <c:v>11.925152363092216</c:v>
              </c:pt>
              <c:pt idx="3057">
                <c:v>11.923026321341784</c:v>
              </c:pt>
              <c:pt idx="3058">
                <c:v>11.920900279591349</c:v>
              </c:pt>
              <c:pt idx="3059">
                <c:v>11.918774237840916</c:v>
              </c:pt>
              <c:pt idx="3060">
                <c:v>11.916648196090485</c:v>
              </c:pt>
              <c:pt idx="3061">
                <c:v>11.91452215434005</c:v>
              </c:pt>
              <c:pt idx="3062">
                <c:v>11.912396112589617</c:v>
              </c:pt>
              <c:pt idx="3063">
                <c:v>11.910270070839182</c:v>
              </c:pt>
              <c:pt idx="3064">
                <c:v>11.908144029088749</c:v>
              </c:pt>
              <c:pt idx="3065">
                <c:v>11.906017987338316</c:v>
              </c:pt>
              <c:pt idx="3066">
                <c:v>11.903891945587883</c:v>
              </c:pt>
              <c:pt idx="3067">
                <c:v>11.90176590383745</c:v>
              </c:pt>
              <c:pt idx="3068">
                <c:v>11.899639862087016</c:v>
              </c:pt>
              <c:pt idx="3069">
                <c:v>11.897513820336583</c:v>
              </c:pt>
              <c:pt idx="3070">
                <c:v>11.89538777858615</c:v>
              </c:pt>
              <c:pt idx="3071">
                <c:v>11.893261736835717</c:v>
              </c:pt>
              <c:pt idx="3072">
                <c:v>11.891135695085282</c:v>
              </c:pt>
              <c:pt idx="3073">
                <c:v>11.889009653334849</c:v>
              </c:pt>
              <c:pt idx="3074">
                <c:v>11.886883611584416</c:v>
              </c:pt>
              <c:pt idx="3075">
                <c:v>11.884757569833983</c:v>
              </c:pt>
              <c:pt idx="3076">
                <c:v>11.88263152808355</c:v>
              </c:pt>
              <c:pt idx="3077">
                <c:v>11.880505486333115</c:v>
              </c:pt>
              <c:pt idx="3078">
                <c:v>11.878379444582682</c:v>
              </c:pt>
              <c:pt idx="3079">
                <c:v>11.87625340283225</c:v>
              </c:pt>
              <c:pt idx="3080">
                <c:v>11.874127361081817</c:v>
              </c:pt>
              <c:pt idx="3081">
                <c:v>11.872001319331384</c:v>
              </c:pt>
              <c:pt idx="3082">
                <c:v>11.869875277580949</c:v>
              </c:pt>
              <c:pt idx="3083">
                <c:v>11.867749235830516</c:v>
              </c:pt>
              <c:pt idx="3084">
                <c:v>11.865623194080081</c:v>
              </c:pt>
              <c:pt idx="3085">
                <c:v>11.86349715232965</c:v>
              </c:pt>
              <c:pt idx="3086">
                <c:v>11.861371110579217</c:v>
              </c:pt>
              <c:pt idx="3087">
                <c:v>11.859245068828782</c:v>
              </c:pt>
              <c:pt idx="3088">
                <c:v>11.857119027078349</c:v>
              </c:pt>
              <c:pt idx="3089">
                <c:v>11.854992985327915</c:v>
              </c:pt>
              <c:pt idx="3090">
                <c:v>11.852866943577483</c:v>
              </c:pt>
              <c:pt idx="3091">
                <c:v>11.850740901827049</c:v>
              </c:pt>
              <c:pt idx="3092">
                <c:v>11.848614860076616</c:v>
              </c:pt>
              <c:pt idx="3093">
                <c:v>11.846488818326183</c:v>
              </c:pt>
              <c:pt idx="3094">
                <c:v>11.844362776575748</c:v>
              </c:pt>
              <c:pt idx="3095">
                <c:v>11.842236734825317</c:v>
              </c:pt>
              <c:pt idx="3096">
                <c:v>11.840110693074882</c:v>
              </c:pt>
              <c:pt idx="3097">
                <c:v>11.837984651324449</c:v>
              </c:pt>
              <c:pt idx="3098">
                <c:v>11.835858609574016</c:v>
              </c:pt>
              <c:pt idx="3099">
                <c:v>11.833732567823581</c:v>
              </c:pt>
              <c:pt idx="3100">
                <c:v>11.83160652607315</c:v>
              </c:pt>
              <c:pt idx="3101">
                <c:v>11.829480484322715</c:v>
              </c:pt>
              <c:pt idx="3102">
                <c:v>11.827354442572283</c:v>
              </c:pt>
              <c:pt idx="3103">
                <c:v>11.825228400821848</c:v>
              </c:pt>
              <c:pt idx="3104">
                <c:v>11.823102359071415</c:v>
              </c:pt>
              <c:pt idx="3105">
                <c:v>11.820976317320984</c:v>
              </c:pt>
              <c:pt idx="3106">
                <c:v>11.818850275570549</c:v>
              </c:pt>
              <c:pt idx="3107">
                <c:v>11.816724233820116</c:v>
              </c:pt>
              <c:pt idx="3108">
                <c:v>11.814598192069681</c:v>
              </c:pt>
              <c:pt idx="3109">
                <c:v>11.812472150319248</c:v>
              </c:pt>
              <c:pt idx="3110">
                <c:v>11.810346108568815</c:v>
              </c:pt>
              <c:pt idx="3111">
                <c:v>11.808220066818382</c:v>
              </c:pt>
              <c:pt idx="3112">
                <c:v>11.806094025067949</c:v>
              </c:pt>
              <c:pt idx="3113">
                <c:v>11.803967983317515</c:v>
              </c:pt>
              <c:pt idx="3114">
                <c:v>11.801841941567082</c:v>
              </c:pt>
              <c:pt idx="3115">
                <c:v>11.799715899816649</c:v>
              </c:pt>
              <c:pt idx="3116">
                <c:v>11.797589858066216</c:v>
              </c:pt>
              <c:pt idx="3117">
                <c:v>11.795463816315781</c:v>
              </c:pt>
              <c:pt idx="3118">
                <c:v>11.793337774565348</c:v>
              </c:pt>
              <c:pt idx="3119">
                <c:v>11.791211732814915</c:v>
              </c:pt>
              <c:pt idx="3120">
                <c:v>11.789085691064482</c:v>
              </c:pt>
              <c:pt idx="3121">
                <c:v>11.786959649314049</c:v>
              </c:pt>
              <c:pt idx="3122">
                <c:v>11.784833607563614</c:v>
              </c:pt>
              <c:pt idx="3123">
                <c:v>11.782707565813181</c:v>
              </c:pt>
              <c:pt idx="3124">
                <c:v>11.780581524062748</c:v>
              </c:pt>
              <c:pt idx="3125">
                <c:v>11.778455482312316</c:v>
              </c:pt>
              <c:pt idx="3126">
                <c:v>11.776329440561883</c:v>
              </c:pt>
              <c:pt idx="3127">
                <c:v>11.774203398811448</c:v>
              </c:pt>
              <c:pt idx="3128">
                <c:v>11.772077357061015</c:v>
              </c:pt>
              <c:pt idx="3129">
                <c:v>11.76995131531058</c:v>
              </c:pt>
              <c:pt idx="3130">
                <c:v>11.767825273560149</c:v>
              </c:pt>
              <c:pt idx="3131">
                <c:v>11.765699231809716</c:v>
              </c:pt>
              <c:pt idx="3132">
                <c:v>11.763573190059281</c:v>
              </c:pt>
              <c:pt idx="3133">
                <c:v>11.761447148308848</c:v>
              </c:pt>
              <c:pt idx="3134">
                <c:v>11.759321106558414</c:v>
              </c:pt>
              <c:pt idx="3135">
                <c:v>11.757195064807982</c:v>
              </c:pt>
              <c:pt idx="3136">
                <c:v>11.755069023057548</c:v>
              </c:pt>
              <c:pt idx="3137">
                <c:v>11.752942981307115</c:v>
              </c:pt>
              <c:pt idx="3138">
                <c:v>11.750816939556682</c:v>
              </c:pt>
              <c:pt idx="3139">
                <c:v>11.748690897806247</c:v>
              </c:pt>
              <c:pt idx="3140">
                <c:v>11.746564856055816</c:v>
              </c:pt>
              <c:pt idx="3141">
                <c:v>11.744438814305381</c:v>
              </c:pt>
              <c:pt idx="3142">
                <c:v>11.742312772554948</c:v>
              </c:pt>
              <c:pt idx="3143">
                <c:v>11.740186730804515</c:v>
              </c:pt>
              <c:pt idx="3144">
                <c:v>11.73806068905408</c:v>
              </c:pt>
              <c:pt idx="3145">
                <c:v>11.735934647303649</c:v>
              </c:pt>
              <c:pt idx="3146">
                <c:v>11.733808605553214</c:v>
              </c:pt>
              <c:pt idx="3147">
                <c:v>11.731682563802782</c:v>
              </c:pt>
              <c:pt idx="3148">
                <c:v>11.729556522052347</c:v>
              </c:pt>
              <c:pt idx="3149">
                <c:v>11.727430480301914</c:v>
              </c:pt>
              <c:pt idx="3150">
                <c:v>11.725304438551483</c:v>
              </c:pt>
              <c:pt idx="3151">
                <c:v>11.723178396801048</c:v>
              </c:pt>
              <c:pt idx="3152">
                <c:v>11.721052355050615</c:v>
              </c:pt>
              <c:pt idx="3153">
                <c:v>11.71892631330018</c:v>
              </c:pt>
              <c:pt idx="3154">
                <c:v>11.716800271549747</c:v>
              </c:pt>
              <c:pt idx="3155">
                <c:v>11.714674229799314</c:v>
              </c:pt>
              <c:pt idx="3156">
                <c:v>11.712548188048881</c:v>
              </c:pt>
              <c:pt idx="3157">
                <c:v>11.710422146298448</c:v>
              </c:pt>
              <c:pt idx="3158">
                <c:v>11.708296104548014</c:v>
              </c:pt>
              <c:pt idx="3159">
                <c:v>11.706170062797581</c:v>
              </c:pt>
              <c:pt idx="3160">
                <c:v>11.704044021047148</c:v>
              </c:pt>
              <c:pt idx="3161">
                <c:v>11.701917979296715</c:v>
              </c:pt>
              <c:pt idx="3162">
                <c:v>11.69979193754628</c:v>
              </c:pt>
              <c:pt idx="3163">
                <c:v>11.697665895795847</c:v>
              </c:pt>
              <c:pt idx="3164">
                <c:v>11.695539854045414</c:v>
              </c:pt>
              <c:pt idx="3165">
                <c:v>11.693413812294981</c:v>
              </c:pt>
              <c:pt idx="3166">
                <c:v>11.691287770544548</c:v>
              </c:pt>
              <c:pt idx="3167">
                <c:v>11.689161728794113</c:v>
              </c:pt>
              <c:pt idx="3168">
                <c:v>11.68703568704368</c:v>
              </c:pt>
              <c:pt idx="3169">
                <c:v>11.684909645293247</c:v>
              </c:pt>
              <c:pt idx="3170">
                <c:v>11.682783603542815</c:v>
              </c:pt>
              <c:pt idx="3171">
                <c:v>11.680657561792382</c:v>
              </c:pt>
              <c:pt idx="3172">
                <c:v>11.678531520041947</c:v>
              </c:pt>
              <c:pt idx="3173">
                <c:v>11.676405478291514</c:v>
              </c:pt>
              <c:pt idx="3174">
                <c:v>11.674279436541079</c:v>
              </c:pt>
              <c:pt idx="3175">
                <c:v>11.672153394790648</c:v>
              </c:pt>
              <c:pt idx="3176">
                <c:v>11.670027353040215</c:v>
              </c:pt>
              <c:pt idx="3177">
                <c:v>11.66790131128978</c:v>
              </c:pt>
              <c:pt idx="3178">
                <c:v>11.665775269539347</c:v>
              </c:pt>
              <c:pt idx="3179">
                <c:v>11.663649227788913</c:v>
              </c:pt>
              <c:pt idx="3180">
                <c:v>11.661523186038481</c:v>
              </c:pt>
              <c:pt idx="3181">
                <c:v>11.659397144288047</c:v>
              </c:pt>
              <c:pt idx="3182">
                <c:v>11.657271102537614</c:v>
              </c:pt>
              <c:pt idx="3183">
                <c:v>11.655145060787181</c:v>
              </c:pt>
              <c:pt idx="3184">
                <c:v>11.653019019036746</c:v>
              </c:pt>
              <c:pt idx="3185">
                <c:v>11.650892977286315</c:v>
              </c:pt>
              <c:pt idx="3186">
                <c:v>11.64876693553588</c:v>
              </c:pt>
              <c:pt idx="3187">
                <c:v>11.646640893785447</c:v>
              </c:pt>
              <c:pt idx="3188">
                <c:v>11.644514852035014</c:v>
              </c:pt>
              <c:pt idx="3189">
                <c:v>11.642388810284579</c:v>
              </c:pt>
              <c:pt idx="3190">
                <c:v>11.640262768534148</c:v>
              </c:pt>
              <c:pt idx="3191">
                <c:v>11.638136726783713</c:v>
              </c:pt>
              <c:pt idx="3192">
                <c:v>11.636010685033281</c:v>
              </c:pt>
              <c:pt idx="3193">
                <c:v>11.633884643282846</c:v>
              </c:pt>
              <c:pt idx="3194">
                <c:v>11.631758601532413</c:v>
              </c:pt>
              <c:pt idx="3195">
                <c:v>11.629632559781982</c:v>
              </c:pt>
              <c:pt idx="3196">
                <c:v>11.627506518031547</c:v>
              </c:pt>
              <c:pt idx="3197">
                <c:v>11.625380476281114</c:v>
              </c:pt>
              <c:pt idx="3198">
                <c:v>11.623254434530679</c:v>
              </c:pt>
              <c:pt idx="3199">
                <c:v>11.621128392780246</c:v>
              </c:pt>
              <c:pt idx="3200">
                <c:v>11.619002351029813</c:v>
              </c:pt>
              <c:pt idx="3201">
                <c:v>11.61687630927938</c:v>
              </c:pt>
              <c:pt idx="3202">
                <c:v>11.614750267528947</c:v>
              </c:pt>
              <c:pt idx="3203">
                <c:v>11.612624225778513</c:v>
              </c:pt>
              <c:pt idx="3204">
                <c:v>11.61049818402808</c:v>
              </c:pt>
              <c:pt idx="3205">
                <c:v>11.608372142277647</c:v>
              </c:pt>
              <c:pt idx="3206">
                <c:v>11.606246100527214</c:v>
              </c:pt>
              <c:pt idx="3207">
                <c:v>11.604120058776779</c:v>
              </c:pt>
              <c:pt idx="3208">
                <c:v>11.601994017026346</c:v>
              </c:pt>
              <c:pt idx="3209">
                <c:v>11.599867975275913</c:v>
              </c:pt>
              <c:pt idx="3210">
                <c:v>11.59774193352548</c:v>
              </c:pt>
              <c:pt idx="3211">
                <c:v>11.595615891775047</c:v>
              </c:pt>
              <c:pt idx="3212">
                <c:v>11.593489850024612</c:v>
              </c:pt>
              <c:pt idx="3213">
                <c:v>11.591363808274179</c:v>
              </c:pt>
              <c:pt idx="3214">
                <c:v>11.589237766523746</c:v>
              </c:pt>
              <c:pt idx="3215">
                <c:v>11.587111724773314</c:v>
              </c:pt>
              <c:pt idx="3216">
                <c:v>11.584985683022881</c:v>
              </c:pt>
              <c:pt idx="3217">
                <c:v>11.582859641272446</c:v>
              </c:pt>
              <c:pt idx="3218">
                <c:v>11.580733599522013</c:v>
              </c:pt>
              <c:pt idx="3219">
                <c:v>11.578607557771578</c:v>
              </c:pt>
              <c:pt idx="3220">
                <c:v>11.576481516021147</c:v>
              </c:pt>
              <c:pt idx="3221">
                <c:v>11.574355474270714</c:v>
              </c:pt>
              <c:pt idx="3222">
                <c:v>11.572229432520279</c:v>
              </c:pt>
              <c:pt idx="3223">
                <c:v>11.570103390769846</c:v>
              </c:pt>
              <c:pt idx="3224">
                <c:v>11.567977349019412</c:v>
              </c:pt>
              <c:pt idx="3225">
                <c:v>11.56585130726898</c:v>
              </c:pt>
              <c:pt idx="3226">
                <c:v>11.563725265518546</c:v>
              </c:pt>
              <c:pt idx="3227">
                <c:v>11.561599223768113</c:v>
              </c:pt>
              <c:pt idx="3228">
                <c:v>11.55947318201768</c:v>
              </c:pt>
              <c:pt idx="3229">
                <c:v>11.557347140267245</c:v>
              </c:pt>
              <c:pt idx="3230">
                <c:v>11.555221098516814</c:v>
              </c:pt>
              <c:pt idx="3231">
                <c:v>11.553095056766379</c:v>
              </c:pt>
              <c:pt idx="3232">
                <c:v>11.550969015015946</c:v>
              </c:pt>
              <c:pt idx="3233">
                <c:v>11.548842973265511</c:v>
              </c:pt>
              <c:pt idx="3234">
                <c:v>11.546716931515078</c:v>
              </c:pt>
              <c:pt idx="3235">
                <c:v>11.544590889764647</c:v>
              </c:pt>
              <c:pt idx="3236">
                <c:v>11.542464848014212</c:v>
              </c:pt>
              <c:pt idx="3237">
                <c:v>11.54033880626378</c:v>
              </c:pt>
              <c:pt idx="3238">
                <c:v>11.538212764513345</c:v>
              </c:pt>
              <c:pt idx="3239">
                <c:v>11.536086722762912</c:v>
              </c:pt>
              <c:pt idx="3240">
                <c:v>11.533960681012481</c:v>
              </c:pt>
              <c:pt idx="3241">
                <c:v>11.531834639262046</c:v>
              </c:pt>
              <c:pt idx="3242">
                <c:v>11.529708597511613</c:v>
              </c:pt>
              <c:pt idx="3243">
                <c:v>11.527582555761178</c:v>
              </c:pt>
              <c:pt idx="3244">
                <c:v>11.525456514010745</c:v>
              </c:pt>
              <c:pt idx="3245">
                <c:v>11.523330472260312</c:v>
              </c:pt>
              <c:pt idx="3246">
                <c:v>11.521204430509879</c:v>
              </c:pt>
              <c:pt idx="3247">
                <c:v>11.519078388759446</c:v>
              </c:pt>
              <c:pt idx="3248">
                <c:v>11.516952347009012</c:v>
              </c:pt>
              <c:pt idx="3249">
                <c:v>11.514826305258579</c:v>
              </c:pt>
              <c:pt idx="3250">
                <c:v>11.512700263508146</c:v>
              </c:pt>
              <c:pt idx="3251">
                <c:v>11.510574221757713</c:v>
              </c:pt>
              <c:pt idx="3252">
                <c:v>11.508448180007278</c:v>
              </c:pt>
              <c:pt idx="3253">
                <c:v>11.506322138256845</c:v>
              </c:pt>
              <c:pt idx="3254">
                <c:v>11.504196096506412</c:v>
              </c:pt>
              <c:pt idx="3255">
                <c:v>11.502070054755979</c:v>
              </c:pt>
              <c:pt idx="3256">
                <c:v>11.499944013005546</c:v>
              </c:pt>
              <c:pt idx="3257">
                <c:v>11.497817971255111</c:v>
              </c:pt>
              <c:pt idx="3258">
                <c:v>11.495691929504678</c:v>
              </c:pt>
              <c:pt idx="3259">
                <c:v>11.493565887754245</c:v>
              </c:pt>
              <c:pt idx="3260">
                <c:v>11.491439846003813</c:v>
              </c:pt>
              <c:pt idx="3261">
                <c:v>11.48931380425338</c:v>
              </c:pt>
              <c:pt idx="3262">
                <c:v>11.487187762502945</c:v>
              </c:pt>
              <c:pt idx="3263">
                <c:v>11.485061720752512</c:v>
              </c:pt>
              <c:pt idx="3264">
                <c:v>11.482935679002077</c:v>
              </c:pt>
              <c:pt idx="3265">
                <c:v>11.480809637251646</c:v>
              </c:pt>
              <c:pt idx="3266">
                <c:v>11.478683595501213</c:v>
              </c:pt>
              <c:pt idx="3267">
                <c:v>11.476557553750778</c:v>
              </c:pt>
              <c:pt idx="3268">
                <c:v>11.474431512000345</c:v>
              </c:pt>
              <c:pt idx="3269">
                <c:v>11.472305470249911</c:v>
              </c:pt>
              <c:pt idx="3270">
                <c:v>11.470179428499479</c:v>
              </c:pt>
              <c:pt idx="3271">
                <c:v>11.468053386749045</c:v>
              </c:pt>
              <c:pt idx="3272">
                <c:v>11.465927344998612</c:v>
              </c:pt>
              <c:pt idx="3273">
                <c:v>11.463801303248179</c:v>
              </c:pt>
              <c:pt idx="3274">
                <c:v>11.461675261497744</c:v>
              </c:pt>
              <c:pt idx="3275">
                <c:v>11.459549219747313</c:v>
              </c:pt>
              <c:pt idx="3276">
                <c:v>11.457423177996878</c:v>
              </c:pt>
              <c:pt idx="3277">
                <c:v>11.455297136246445</c:v>
              </c:pt>
              <c:pt idx="3278">
                <c:v>11.45317109449601</c:v>
              </c:pt>
              <c:pt idx="3279">
                <c:v>11.451045052745577</c:v>
              </c:pt>
              <c:pt idx="3280">
                <c:v>11.448919010995146</c:v>
              </c:pt>
              <c:pt idx="3281">
                <c:v>11.446792969244711</c:v>
              </c:pt>
              <c:pt idx="3282">
                <c:v>11.444666927494278</c:v>
              </c:pt>
              <c:pt idx="3283">
                <c:v>11.442540885743844</c:v>
              </c:pt>
              <c:pt idx="3284">
                <c:v>11.440414843993411</c:v>
              </c:pt>
              <c:pt idx="3285">
                <c:v>11.43828880224298</c:v>
              </c:pt>
              <c:pt idx="3286">
                <c:v>11.436162760492545</c:v>
              </c:pt>
              <c:pt idx="3287">
                <c:v>11.434036718742112</c:v>
              </c:pt>
              <c:pt idx="3288">
                <c:v>11.431910676991677</c:v>
              </c:pt>
              <c:pt idx="3289">
                <c:v>11.429784635241244</c:v>
              </c:pt>
              <c:pt idx="3290">
                <c:v>11.427658593490809</c:v>
              </c:pt>
              <c:pt idx="3291">
                <c:v>11.425532551740378</c:v>
              </c:pt>
              <c:pt idx="3292">
                <c:v>11.423406509989945</c:v>
              </c:pt>
              <c:pt idx="3293">
                <c:v>11.421280468239511</c:v>
              </c:pt>
              <c:pt idx="3294">
                <c:v>11.419154426489078</c:v>
              </c:pt>
              <c:pt idx="3295">
                <c:v>11.417028384738643</c:v>
              </c:pt>
              <c:pt idx="3296">
                <c:v>11.414902342988212</c:v>
              </c:pt>
              <c:pt idx="3297">
                <c:v>11.412776301237777</c:v>
              </c:pt>
              <c:pt idx="3298">
                <c:v>11.410650259487344</c:v>
              </c:pt>
              <c:pt idx="3299">
                <c:v>11.408524217736911</c:v>
              </c:pt>
              <c:pt idx="3300">
                <c:v>11.406398175986478</c:v>
              </c:pt>
              <c:pt idx="3301">
                <c:v>11.404272134236045</c:v>
              </c:pt>
              <c:pt idx="3302">
                <c:v>11.40214609248561</c:v>
              </c:pt>
              <c:pt idx="3303">
                <c:v>11.400020050735177</c:v>
              </c:pt>
              <c:pt idx="3304">
                <c:v>11.397894008984744</c:v>
              </c:pt>
              <c:pt idx="3305">
                <c:v>11.395767967234312</c:v>
              </c:pt>
              <c:pt idx="3306">
                <c:v>11.393641925483879</c:v>
              </c:pt>
              <c:pt idx="3307">
                <c:v>11.391515883733444</c:v>
              </c:pt>
              <c:pt idx="3308">
                <c:v>11.389389841983011</c:v>
              </c:pt>
              <c:pt idx="3309">
                <c:v>11.387263800232576</c:v>
              </c:pt>
              <c:pt idx="3310">
                <c:v>11.385137758482145</c:v>
              </c:pt>
              <c:pt idx="3311">
                <c:v>11.383011716731712</c:v>
              </c:pt>
              <c:pt idx="3312">
                <c:v>11.380885674981277</c:v>
              </c:pt>
              <c:pt idx="3313">
                <c:v>11.378759633230844</c:v>
              </c:pt>
              <c:pt idx="3314">
                <c:v>11.37663359148041</c:v>
              </c:pt>
              <c:pt idx="3315">
                <c:v>11.374507549729978</c:v>
              </c:pt>
              <c:pt idx="3316">
                <c:v>11.372381507979544</c:v>
              </c:pt>
              <c:pt idx="3317">
                <c:v>11.370255466229111</c:v>
              </c:pt>
              <c:pt idx="3318">
                <c:v>11.368129424478678</c:v>
              </c:pt>
              <c:pt idx="3319">
                <c:v>11.366003382728243</c:v>
              </c:pt>
              <c:pt idx="3320">
                <c:v>11.363877340977812</c:v>
              </c:pt>
              <c:pt idx="3321">
                <c:v>11.361751299227377</c:v>
              </c:pt>
              <c:pt idx="3322">
                <c:v>11.359625257476944</c:v>
              </c:pt>
              <c:pt idx="3323">
                <c:v>11.357499215726509</c:v>
              </c:pt>
              <c:pt idx="3324">
                <c:v>11.355373173976076</c:v>
              </c:pt>
              <c:pt idx="3325">
                <c:v>11.353247132225645</c:v>
              </c:pt>
              <c:pt idx="3326">
                <c:v>11.35112109047521</c:v>
              </c:pt>
              <c:pt idx="3327">
                <c:v>11.348995048724777</c:v>
              </c:pt>
              <c:pt idx="3328">
                <c:v>11.346869006974343</c:v>
              </c:pt>
              <c:pt idx="3329">
                <c:v>11.34474296522391</c:v>
              </c:pt>
              <c:pt idx="3330">
                <c:v>11.342616923473479</c:v>
              </c:pt>
              <c:pt idx="3331">
                <c:v>11.340490881723044</c:v>
              </c:pt>
              <c:pt idx="3332">
                <c:v>11.338364839972611</c:v>
              </c:pt>
              <c:pt idx="3333">
                <c:v>11.336238798222176</c:v>
              </c:pt>
              <c:pt idx="3334">
                <c:v>11.334112756471743</c:v>
              </c:pt>
              <c:pt idx="3335">
                <c:v>11.331986714721308</c:v>
              </c:pt>
              <c:pt idx="3336">
                <c:v>11.329860672970877</c:v>
              </c:pt>
              <c:pt idx="3337">
                <c:v>11.327734631220444</c:v>
              </c:pt>
              <c:pt idx="3338">
                <c:v>11.32560858947001</c:v>
              </c:pt>
              <c:pt idx="3339">
                <c:v>11.323482547719577</c:v>
              </c:pt>
              <c:pt idx="3340">
                <c:v>11.321356505969142</c:v>
              </c:pt>
              <c:pt idx="3341">
                <c:v>11.319230464218711</c:v>
              </c:pt>
              <c:pt idx="3342">
                <c:v>11.317104422468276</c:v>
              </c:pt>
              <c:pt idx="3343">
                <c:v>11.314978380717843</c:v>
              </c:pt>
              <c:pt idx="3344">
                <c:v>11.31285233896741</c:v>
              </c:pt>
              <c:pt idx="3345">
                <c:v>11.310726297216975</c:v>
              </c:pt>
              <c:pt idx="3346">
                <c:v>11.308600255466544</c:v>
              </c:pt>
              <c:pt idx="3347">
                <c:v>11.306474213716109</c:v>
              </c:pt>
              <c:pt idx="3348">
                <c:v>11.304348171965676</c:v>
              </c:pt>
              <c:pt idx="3349">
                <c:v>11.302222130215243</c:v>
              </c:pt>
              <c:pt idx="3350">
                <c:v>11.300096088464811</c:v>
              </c:pt>
              <c:pt idx="3351">
                <c:v>11.297970046714378</c:v>
              </c:pt>
              <c:pt idx="3352">
                <c:v>11.295844004963943</c:v>
              </c:pt>
              <c:pt idx="3353">
                <c:v>11.29371796321351</c:v>
              </c:pt>
              <c:pt idx="3354">
                <c:v>11.291591921463075</c:v>
              </c:pt>
              <c:pt idx="3355">
                <c:v>11.289465879712644</c:v>
              </c:pt>
              <c:pt idx="3356">
                <c:v>11.287339837962211</c:v>
              </c:pt>
              <c:pt idx="3357">
                <c:v>11.285213796211776</c:v>
              </c:pt>
              <c:pt idx="3358">
                <c:v>11.283087754461343</c:v>
              </c:pt>
              <c:pt idx="3359">
                <c:v>11.280961712710909</c:v>
              </c:pt>
              <c:pt idx="3360">
                <c:v>11.278835670960477</c:v>
              </c:pt>
              <c:pt idx="3361">
                <c:v>11.276709629210043</c:v>
              </c:pt>
              <c:pt idx="3362">
                <c:v>11.27458358745961</c:v>
              </c:pt>
              <c:pt idx="3363">
                <c:v>11.272457545709177</c:v>
              </c:pt>
              <c:pt idx="3364">
                <c:v>11.270331503958742</c:v>
              </c:pt>
              <c:pt idx="3365">
                <c:v>11.268205462208311</c:v>
              </c:pt>
              <c:pt idx="3366">
                <c:v>11.266079420457876</c:v>
              </c:pt>
              <c:pt idx="3367">
                <c:v>11.263953378707443</c:v>
              </c:pt>
              <c:pt idx="3368">
                <c:v>11.261827336957008</c:v>
              </c:pt>
              <c:pt idx="3369">
                <c:v>11.259701295206575</c:v>
              </c:pt>
              <c:pt idx="3370">
                <c:v>11.257575253456144</c:v>
              </c:pt>
              <c:pt idx="3371">
                <c:v>11.255449211705709</c:v>
              </c:pt>
              <c:pt idx="3372">
                <c:v>11.253323169955276</c:v>
              </c:pt>
              <c:pt idx="3373">
                <c:v>11.251197128204842</c:v>
              </c:pt>
              <c:pt idx="3374">
                <c:v>11.249071086454409</c:v>
              </c:pt>
              <c:pt idx="3375">
                <c:v>11.246945044703978</c:v>
              </c:pt>
              <c:pt idx="3376">
                <c:v>11.244819002953543</c:v>
              </c:pt>
              <c:pt idx="3377">
                <c:v>11.24269296120311</c:v>
              </c:pt>
              <c:pt idx="3378">
                <c:v>11.240566919452675</c:v>
              </c:pt>
              <c:pt idx="3379">
                <c:v>11.238440877702242</c:v>
              </c:pt>
              <c:pt idx="3380">
                <c:v>11.236314835951807</c:v>
              </c:pt>
              <c:pt idx="3381">
                <c:v>11.234188794201376</c:v>
              </c:pt>
              <c:pt idx="3382">
                <c:v>11.232062752450943</c:v>
              </c:pt>
              <c:pt idx="3383">
                <c:v>11.229936710700509</c:v>
              </c:pt>
              <c:pt idx="3384">
                <c:v>11.227810668950076</c:v>
              </c:pt>
              <c:pt idx="3385">
                <c:v>11.225684627199641</c:v>
              </c:pt>
              <c:pt idx="3386">
                <c:v>11.22355858544921</c:v>
              </c:pt>
              <c:pt idx="3387">
                <c:v>11.221432543698775</c:v>
              </c:pt>
              <c:pt idx="3388">
                <c:v>11.219306501948342</c:v>
              </c:pt>
              <c:pt idx="3389">
                <c:v>11.217180460197909</c:v>
              </c:pt>
              <c:pt idx="3390">
                <c:v>11.215054418447474</c:v>
              </c:pt>
              <c:pt idx="3391">
                <c:v>11.212928376697043</c:v>
              </c:pt>
              <c:pt idx="3392">
                <c:v>11.210802334946608</c:v>
              </c:pt>
              <c:pt idx="3393">
                <c:v>11.208676293196175</c:v>
              </c:pt>
              <c:pt idx="3394">
                <c:v>11.206550251445741</c:v>
              </c:pt>
              <c:pt idx="3395">
                <c:v>11.204424209695308</c:v>
              </c:pt>
              <c:pt idx="3396">
                <c:v>11.202298167944877</c:v>
              </c:pt>
              <c:pt idx="3397">
                <c:v>11.200172126194442</c:v>
              </c:pt>
              <c:pt idx="3398">
                <c:v>11.198046084444009</c:v>
              </c:pt>
              <c:pt idx="3399">
                <c:v>11.195920042693574</c:v>
              </c:pt>
              <c:pt idx="3400">
                <c:v>11.193794000943143</c:v>
              </c:pt>
              <c:pt idx="3401">
                <c:v>11.19166795919271</c:v>
              </c:pt>
              <c:pt idx="3402">
                <c:v>11.189541917442275</c:v>
              </c:pt>
              <c:pt idx="3403">
                <c:v>11.187415875691842</c:v>
              </c:pt>
              <c:pt idx="3404">
                <c:v>11.185289833941408</c:v>
              </c:pt>
              <c:pt idx="3405">
                <c:v>11.183163792190976</c:v>
              </c:pt>
              <c:pt idx="3406">
                <c:v>11.181037750440542</c:v>
              </c:pt>
              <c:pt idx="3407">
                <c:v>11.178911708690109</c:v>
              </c:pt>
              <c:pt idx="3408">
                <c:v>11.176785666939676</c:v>
              </c:pt>
              <c:pt idx="3409">
                <c:v>11.174659625189241</c:v>
              </c:pt>
              <c:pt idx="3410">
                <c:v>11.17253358343881</c:v>
              </c:pt>
              <c:pt idx="3411">
                <c:v>11.170407541688375</c:v>
              </c:pt>
              <c:pt idx="3412">
                <c:v>11.168281499937942</c:v>
              </c:pt>
              <c:pt idx="3413">
                <c:v>11.166155458187507</c:v>
              </c:pt>
              <c:pt idx="3414">
                <c:v>11.164029416437074</c:v>
              </c:pt>
              <c:pt idx="3415">
                <c:v>11.161903374686643</c:v>
              </c:pt>
              <c:pt idx="3416">
                <c:v>11.159777332936208</c:v>
              </c:pt>
              <c:pt idx="3417">
                <c:v>11.157651291185775</c:v>
              </c:pt>
              <c:pt idx="3418">
                <c:v>11.155525249435341</c:v>
              </c:pt>
              <c:pt idx="3419">
                <c:v>11.153399207684908</c:v>
              </c:pt>
              <c:pt idx="3420">
                <c:v>11.151273165934477</c:v>
              </c:pt>
              <c:pt idx="3421">
                <c:v>11.149147124184042</c:v>
              </c:pt>
              <c:pt idx="3422">
                <c:v>11.147021082433609</c:v>
              </c:pt>
              <c:pt idx="3423">
                <c:v>11.144895040683174</c:v>
              </c:pt>
              <c:pt idx="3424">
                <c:v>11.142768998932741</c:v>
              </c:pt>
              <c:pt idx="3425">
                <c:v>11.140642957182306</c:v>
              </c:pt>
              <c:pt idx="3426">
                <c:v>11.138516915431875</c:v>
              </c:pt>
              <c:pt idx="3427">
                <c:v>11.136390873681442</c:v>
              </c:pt>
              <c:pt idx="3428">
                <c:v>11.134264831931008</c:v>
              </c:pt>
              <c:pt idx="3429">
                <c:v>11.132138790180575</c:v>
              </c:pt>
              <c:pt idx="3430">
                <c:v>11.13001274843014</c:v>
              </c:pt>
              <c:pt idx="3431">
                <c:v>11.127886706679709</c:v>
              </c:pt>
              <c:pt idx="3432">
                <c:v>11.125760664929274</c:v>
              </c:pt>
              <c:pt idx="3433">
                <c:v>11.123634623178841</c:v>
              </c:pt>
              <c:pt idx="3434">
                <c:v>11.121508581428408</c:v>
              </c:pt>
              <c:pt idx="3435">
                <c:v>11.119382539677973</c:v>
              </c:pt>
              <c:pt idx="3436">
                <c:v>11.117256497927542</c:v>
              </c:pt>
              <c:pt idx="3437">
                <c:v>11.115130456177107</c:v>
              </c:pt>
              <c:pt idx="3438">
                <c:v>11.113004414426674</c:v>
              </c:pt>
              <c:pt idx="3439">
                <c:v>11.11087837267624</c:v>
              </c:pt>
              <c:pt idx="3440">
                <c:v>11.108752330925807</c:v>
              </c:pt>
              <c:pt idx="3441">
                <c:v>11.106626289175376</c:v>
              </c:pt>
              <c:pt idx="3442">
                <c:v>11.104500247424941</c:v>
              </c:pt>
              <c:pt idx="3443">
                <c:v>11.102374205674508</c:v>
              </c:pt>
              <c:pt idx="3444">
                <c:v>11.100248163924073</c:v>
              </c:pt>
              <c:pt idx="3445">
                <c:v>11.09812212217364</c:v>
              </c:pt>
              <c:pt idx="3446">
                <c:v>11.095996080423209</c:v>
              </c:pt>
              <c:pt idx="3447">
                <c:v>11.093870038672774</c:v>
              </c:pt>
              <c:pt idx="3448">
                <c:v>11.091743996922341</c:v>
              </c:pt>
              <c:pt idx="3449">
                <c:v>11.089617955171907</c:v>
              </c:pt>
              <c:pt idx="3450">
                <c:v>11.087491913421474</c:v>
              </c:pt>
              <c:pt idx="3451">
                <c:v>11.085365871671041</c:v>
              </c:pt>
              <c:pt idx="3452">
                <c:v>11.083239829920608</c:v>
              </c:pt>
              <c:pt idx="3453">
                <c:v>11.081113788170175</c:v>
              </c:pt>
              <c:pt idx="3454">
                <c:v>11.07898774641974</c:v>
              </c:pt>
              <c:pt idx="3455">
                <c:v>11.076861704669309</c:v>
              </c:pt>
              <c:pt idx="3456">
                <c:v>11.074735662918874</c:v>
              </c:pt>
              <c:pt idx="3457">
                <c:v>11.072609621168441</c:v>
              </c:pt>
              <c:pt idx="3458">
                <c:v>11.070483579418006</c:v>
              </c:pt>
              <c:pt idx="3459">
                <c:v>11.068357537667573</c:v>
              </c:pt>
              <c:pt idx="3460">
                <c:v>11.066231495917142</c:v>
              </c:pt>
              <c:pt idx="3461">
                <c:v>11.064105454166707</c:v>
              </c:pt>
              <c:pt idx="3462">
                <c:v>11.061979412416274</c:v>
              </c:pt>
              <c:pt idx="3463">
                <c:v>11.05985337066584</c:v>
              </c:pt>
              <c:pt idx="3464">
                <c:v>11.057727328915407</c:v>
              </c:pt>
              <c:pt idx="3465">
                <c:v>11.055601287164976</c:v>
              </c:pt>
              <c:pt idx="3466">
                <c:v>11.053475245414541</c:v>
              </c:pt>
              <c:pt idx="3467">
                <c:v>11.051349203664108</c:v>
              </c:pt>
              <c:pt idx="3468">
                <c:v>11.049223161913673</c:v>
              </c:pt>
              <c:pt idx="3469">
                <c:v>11.04709712016324</c:v>
              </c:pt>
              <c:pt idx="3470">
                <c:v>11.044971078412805</c:v>
              </c:pt>
              <c:pt idx="3471">
                <c:v>11.042845036662374</c:v>
              </c:pt>
              <c:pt idx="3472">
                <c:v>11.040718994911941</c:v>
              </c:pt>
              <c:pt idx="3473">
                <c:v>11.038592953161507</c:v>
              </c:pt>
              <c:pt idx="3474">
                <c:v>11.036466911411074</c:v>
              </c:pt>
              <c:pt idx="3475">
                <c:v>11.034340869660639</c:v>
              </c:pt>
              <c:pt idx="3476">
                <c:v>11.032214827910208</c:v>
              </c:pt>
              <c:pt idx="3477">
                <c:v>11.030088786159773</c:v>
              </c:pt>
              <c:pt idx="3478">
                <c:v>11.02796274440934</c:v>
              </c:pt>
              <c:pt idx="3479">
                <c:v>11.025836702658907</c:v>
              </c:pt>
              <c:pt idx="3480">
                <c:v>11.023710660908472</c:v>
              </c:pt>
              <c:pt idx="3481">
                <c:v>11.021584619158041</c:v>
              </c:pt>
              <c:pt idx="3482">
                <c:v>11.019458577407606</c:v>
              </c:pt>
              <c:pt idx="3483">
                <c:v>11.017332535657173</c:v>
              </c:pt>
              <c:pt idx="3484">
                <c:v>11.015206493906739</c:v>
              </c:pt>
              <c:pt idx="3485">
                <c:v>11.013080452156306</c:v>
              </c:pt>
              <c:pt idx="3486">
                <c:v>11.010954410405875</c:v>
              </c:pt>
              <c:pt idx="3487">
                <c:v>11.00882836865544</c:v>
              </c:pt>
              <c:pt idx="3488">
                <c:v>11.006702326905007</c:v>
              </c:pt>
              <c:pt idx="3489">
                <c:v>11.004576285154572</c:v>
              </c:pt>
              <c:pt idx="3490">
                <c:v>11.002450243404139</c:v>
              </c:pt>
              <c:pt idx="3491">
                <c:v>11.000324201653708</c:v>
              </c:pt>
              <c:pt idx="3492">
                <c:v>10.998198159903273</c:v>
              </c:pt>
              <c:pt idx="3493">
                <c:v>10.99607211815284</c:v>
              </c:pt>
              <c:pt idx="3494">
                <c:v>10.993946076402406</c:v>
              </c:pt>
              <c:pt idx="3495">
                <c:v>10.991820034651973</c:v>
              </c:pt>
              <c:pt idx="3496">
                <c:v>10.98969399290154</c:v>
              </c:pt>
              <c:pt idx="3497">
                <c:v>10.987567951151107</c:v>
              </c:pt>
              <c:pt idx="3498">
                <c:v>10.985441909400674</c:v>
              </c:pt>
              <c:pt idx="3499">
                <c:v>10.983315867650239</c:v>
              </c:pt>
              <c:pt idx="3500">
                <c:v>10.981189825899806</c:v>
              </c:pt>
              <c:pt idx="3501">
                <c:v>10.979063784149373</c:v>
              </c:pt>
              <c:pt idx="3502">
                <c:v>10.97693774239894</c:v>
              </c:pt>
              <c:pt idx="3503">
                <c:v>10.974811700648505</c:v>
              </c:pt>
              <c:pt idx="3504">
                <c:v>10.972685658898072</c:v>
              </c:pt>
              <c:pt idx="3505">
                <c:v>10.970559617147641</c:v>
              </c:pt>
              <c:pt idx="3506">
                <c:v>10.968433575397206</c:v>
              </c:pt>
              <c:pt idx="3507">
                <c:v>10.966307533646773</c:v>
              </c:pt>
              <c:pt idx="3508">
                <c:v>10.964181491896339</c:v>
              </c:pt>
              <c:pt idx="3509">
                <c:v>10.962055450145906</c:v>
              </c:pt>
              <c:pt idx="3510">
                <c:v>10.959929408395475</c:v>
              </c:pt>
              <c:pt idx="3511">
                <c:v>10.95780336664504</c:v>
              </c:pt>
              <c:pt idx="3512">
                <c:v>10.955677324894607</c:v>
              </c:pt>
              <c:pt idx="3513">
                <c:v>10.953551283144172</c:v>
              </c:pt>
              <c:pt idx="3514">
                <c:v>10.951425241393739</c:v>
              </c:pt>
              <c:pt idx="3515">
                <c:v>10.949299199643304</c:v>
              </c:pt>
              <c:pt idx="3516">
                <c:v>10.947173157892873</c:v>
              </c:pt>
              <c:pt idx="3517">
                <c:v>10.94504711614244</c:v>
              </c:pt>
              <c:pt idx="3518">
                <c:v>10.942921074392006</c:v>
              </c:pt>
              <c:pt idx="3519">
                <c:v>10.940795032641573</c:v>
              </c:pt>
              <c:pt idx="3520">
                <c:v>10.938668990891138</c:v>
              </c:pt>
              <c:pt idx="3521">
                <c:v>10.936542949140707</c:v>
              </c:pt>
              <c:pt idx="3522">
                <c:v>10.934416907390272</c:v>
              </c:pt>
              <c:pt idx="3523">
                <c:v>10.932290865639839</c:v>
              </c:pt>
              <c:pt idx="3524">
                <c:v>10.930164823889406</c:v>
              </c:pt>
              <c:pt idx="3525">
                <c:v>10.928038782138971</c:v>
              </c:pt>
              <c:pt idx="3526">
                <c:v>10.92591274038854</c:v>
              </c:pt>
              <c:pt idx="3527">
                <c:v>10.923786698638105</c:v>
              </c:pt>
              <c:pt idx="3528">
                <c:v>10.921660656887672</c:v>
              </c:pt>
              <c:pt idx="3529">
                <c:v>10.919534615137238</c:v>
              </c:pt>
              <c:pt idx="3530">
                <c:v>10.917408573386805</c:v>
              </c:pt>
              <c:pt idx="3531">
                <c:v>10.915282531636374</c:v>
              </c:pt>
              <c:pt idx="3532">
                <c:v>10.913156489885939</c:v>
              </c:pt>
              <c:pt idx="3533">
                <c:v>10.911030448135506</c:v>
              </c:pt>
              <c:pt idx="3534">
                <c:v>10.908904406385071</c:v>
              </c:pt>
              <c:pt idx="3535">
                <c:v>10.906778364634638</c:v>
              </c:pt>
              <c:pt idx="3536">
                <c:v>10.904652322884207</c:v>
              </c:pt>
              <c:pt idx="3537">
                <c:v>10.902526281133772</c:v>
              </c:pt>
              <c:pt idx="3538">
                <c:v>10.900400239383339</c:v>
              </c:pt>
              <c:pt idx="3539">
                <c:v>10.898274197632905</c:v>
              </c:pt>
              <c:pt idx="3540">
                <c:v>10.896148155882472</c:v>
              </c:pt>
              <c:pt idx="3541">
                <c:v>10.894022114132039</c:v>
              </c:pt>
              <c:pt idx="3542">
                <c:v>10.891896072381606</c:v>
              </c:pt>
              <c:pt idx="3543">
                <c:v>10.889770030631173</c:v>
              </c:pt>
              <c:pt idx="3544">
                <c:v>10.887643988880738</c:v>
              </c:pt>
              <c:pt idx="3545">
                <c:v>10.885517947130305</c:v>
              </c:pt>
              <c:pt idx="3546">
                <c:v>10.883391905379872</c:v>
              </c:pt>
              <c:pt idx="3547">
                <c:v>10.881265863629439</c:v>
              </c:pt>
              <c:pt idx="3548">
                <c:v>10.879139821879004</c:v>
              </c:pt>
              <c:pt idx="3549">
                <c:v>10.877013780128571</c:v>
              </c:pt>
              <c:pt idx="3550">
                <c:v>10.874887738378138</c:v>
              </c:pt>
              <c:pt idx="3551">
                <c:v>10.872761696627705</c:v>
              </c:pt>
              <c:pt idx="3552">
                <c:v>10.870635654877272</c:v>
              </c:pt>
              <c:pt idx="3553">
                <c:v>10.868509613126838</c:v>
              </c:pt>
              <c:pt idx="3554">
                <c:v>10.866383571376405</c:v>
              </c:pt>
              <c:pt idx="3555">
                <c:v>10.86425752962597</c:v>
              </c:pt>
              <c:pt idx="3556">
                <c:v>10.862131487875539</c:v>
              </c:pt>
              <c:pt idx="3557">
                <c:v>10.860005446125106</c:v>
              </c:pt>
              <c:pt idx="3558">
                <c:v>10.857879404374671</c:v>
              </c:pt>
              <c:pt idx="3559">
                <c:v>10.855753362624238</c:v>
              </c:pt>
              <c:pt idx="3560">
                <c:v>10.853627320873803</c:v>
              </c:pt>
              <c:pt idx="3561">
                <c:v>10.851501279123372</c:v>
              </c:pt>
              <c:pt idx="3562">
                <c:v>10.849375237372939</c:v>
              </c:pt>
              <c:pt idx="3563">
                <c:v>10.847249195622505</c:v>
              </c:pt>
              <c:pt idx="3564">
                <c:v>10.845123153872072</c:v>
              </c:pt>
              <c:pt idx="3565">
                <c:v>10.842997112121637</c:v>
              </c:pt>
              <c:pt idx="3566">
                <c:v>10.840871070371206</c:v>
              </c:pt>
              <c:pt idx="3567">
                <c:v>10.838745028620771</c:v>
              </c:pt>
              <c:pt idx="3568">
                <c:v>10.836618986870338</c:v>
              </c:pt>
              <c:pt idx="3569">
                <c:v>10.834492945119905</c:v>
              </c:pt>
              <c:pt idx="3570">
                <c:v>10.83236690336947</c:v>
              </c:pt>
              <c:pt idx="3571">
                <c:v>10.830240861619039</c:v>
              </c:pt>
              <c:pt idx="3572">
                <c:v>10.828114819868604</c:v>
              </c:pt>
              <c:pt idx="3573">
                <c:v>10.825988778118171</c:v>
              </c:pt>
              <c:pt idx="3574">
                <c:v>10.823862736367737</c:v>
              </c:pt>
              <c:pt idx="3575">
                <c:v>10.821736694617304</c:v>
              </c:pt>
              <c:pt idx="3576">
                <c:v>10.819610652866873</c:v>
              </c:pt>
              <c:pt idx="3577">
                <c:v>10.817484611116438</c:v>
              </c:pt>
              <c:pt idx="3578">
                <c:v>10.815358569366005</c:v>
              </c:pt>
              <c:pt idx="3579">
                <c:v>10.81323252761557</c:v>
              </c:pt>
              <c:pt idx="3580">
                <c:v>10.811106485865137</c:v>
              </c:pt>
              <c:pt idx="3581">
                <c:v>10.808980444114706</c:v>
              </c:pt>
              <c:pt idx="3582">
                <c:v>10.806854402364271</c:v>
              </c:pt>
              <c:pt idx="3583">
                <c:v>10.804728360613838</c:v>
              </c:pt>
              <c:pt idx="3584">
                <c:v>10.802602318863403</c:v>
              </c:pt>
              <c:pt idx="3585">
                <c:v>10.800476277112971</c:v>
              </c:pt>
              <c:pt idx="3586">
                <c:v>10.798350235362538</c:v>
              </c:pt>
              <c:pt idx="3587">
                <c:v>10.796224193612105</c:v>
              </c:pt>
              <c:pt idx="3588">
                <c:v>10.794098151861672</c:v>
              </c:pt>
              <c:pt idx="3589">
                <c:v>10.791972110111237</c:v>
              </c:pt>
              <c:pt idx="3590">
                <c:v>10.789846068360804</c:v>
              </c:pt>
              <c:pt idx="3591">
                <c:v>10.787720026610371</c:v>
              </c:pt>
              <c:pt idx="3592">
                <c:v>10.785593984859938</c:v>
              </c:pt>
              <c:pt idx="3593">
                <c:v>10.783467943109503</c:v>
              </c:pt>
              <c:pt idx="3594">
                <c:v>10.78134190135907</c:v>
              </c:pt>
              <c:pt idx="3595">
                <c:v>10.779215859608637</c:v>
              </c:pt>
              <c:pt idx="3596">
                <c:v>10.777089817858204</c:v>
              </c:pt>
              <c:pt idx="3597">
                <c:v>10.774963776107771</c:v>
              </c:pt>
              <c:pt idx="3598">
                <c:v>10.772837734357337</c:v>
              </c:pt>
              <c:pt idx="3599">
                <c:v>10.770711692606904</c:v>
              </c:pt>
              <c:pt idx="3600">
                <c:v>10.768585650856469</c:v>
              </c:pt>
              <c:pt idx="3601">
                <c:v>10.766459609106038</c:v>
              </c:pt>
              <c:pt idx="3602">
                <c:v>10.764333567355605</c:v>
              </c:pt>
              <c:pt idx="3603">
                <c:v>10.76220752560517</c:v>
              </c:pt>
              <c:pt idx="3604">
                <c:v>10.760081483854737</c:v>
              </c:pt>
              <c:pt idx="3605">
                <c:v>10.757955442104302</c:v>
              </c:pt>
              <c:pt idx="3606">
                <c:v>10.755829400353871</c:v>
              </c:pt>
              <c:pt idx="3607">
                <c:v>10.753703358603438</c:v>
              </c:pt>
              <c:pt idx="3608">
                <c:v>10.751577316853004</c:v>
              </c:pt>
              <c:pt idx="3609">
                <c:v>10.749451275102571</c:v>
              </c:pt>
              <c:pt idx="3610">
                <c:v>10.747325233352136</c:v>
              </c:pt>
              <c:pt idx="3611">
                <c:v>10.745199191601705</c:v>
              </c:pt>
              <c:pt idx="3612">
                <c:v>10.74307314985127</c:v>
              </c:pt>
              <c:pt idx="3613">
                <c:v>10.740947108100837</c:v>
              </c:pt>
              <c:pt idx="3614">
                <c:v>10.738821066350404</c:v>
              </c:pt>
              <c:pt idx="3615">
                <c:v>10.736695024599969</c:v>
              </c:pt>
              <c:pt idx="3616">
                <c:v>10.734568982849538</c:v>
              </c:pt>
              <c:pt idx="3617">
                <c:v>10.732442941099103</c:v>
              </c:pt>
              <c:pt idx="3618">
                <c:v>10.73031689934867</c:v>
              </c:pt>
              <c:pt idx="3619">
                <c:v>10.728190857598236</c:v>
              </c:pt>
              <c:pt idx="3620">
                <c:v>10.726064815847803</c:v>
              </c:pt>
              <c:pt idx="3621">
                <c:v>10.723938774097372</c:v>
              </c:pt>
              <c:pt idx="3622">
                <c:v>10.721812732346937</c:v>
              </c:pt>
              <c:pt idx="3623">
                <c:v>10.719686690596504</c:v>
              </c:pt>
              <c:pt idx="3624">
                <c:v>10.717560648846069</c:v>
              </c:pt>
              <c:pt idx="3625">
                <c:v>10.715434607095636</c:v>
              </c:pt>
              <c:pt idx="3626">
                <c:v>10.713308565345205</c:v>
              </c:pt>
              <c:pt idx="3627">
                <c:v>10.71118252359477</c:v>
              </c:pt>
              <c:pt idx="3628">
                <c:v>10.709056481844337</c:v>
              </c:pt>
              <c:pt idx="3629">
                <c:v>10.706930440093902</c:v>
              </c:pt>
              <c:pt idx="3630">
                <c:v>10.70480439834347</c:v>
              </c:pt>
              <c:pt idx="3631">
                <c:v>10.702678356593037</c:v>
              </c:pt>
              <c:pt idx="3632">
                <c:v>10.700552314842604</c:v>
              </c:pt>
              <c:pt idx="3633">
                <c:v>10.698426273092171</c:v>
              </c:pt>
              <c:pt idx="3634">
                <c:v>10.696300231341736</c:v>
              </c:pt>
              <c:pt idx="3635">
                <c:v>10.694174189591303</c:v>
              </c:pt>
              <c:pt idx="3636">
                <c:v>10.69204814784087</c:v>
              </c:pt>
              <c:pt idx="3637">
                <c:v>10.689922106090437</c:v>
              </c:pt>
              <c:pt idx="3638">
                <c:v>10.687796064340002</c:v>
              </c:pt>
              <c:pt idx="3639">
                <c:v>10.685670022589569</c:v>
              </c:pt>
              <c:pt idx="3640">
                <c:v>10.683543980839136</c:v>
              </c:pt>
              <c:pt idx="3641">
                <c:v>10.681417939088703</c:v>
              </c:pt>
              <c:pt idx="3642">
                <c:v>10.67929189733827</c:v>
              </c:pt>
              <c:pt idx="3643">
                <c:v>10.677165855587836</c:v>
              </c:pt>
              <c:pt idx="3644">
                <c:v>10.675039813837403</c:v>
              </c:pt>
              <c:pt idx="3645">
                <c:v>10.672913772086968</c:v>
              </c:pt>
              <c:pt idx="3646">
                <c:v>10.670787730336537</c:v>
              </c:pt>
              <c:pt idx="3647">
                <c:v>10.668661688586104</c:v>
              </c:pt>
              <c:pt idx="3648">
                <c:v>10.666535646835669</c:v>
              </c:pt>
              <c:pt idx="3649">
                <c:v>10.664409605085236</c:v>
              </c:pt>
              <c:pt idx="3650">
                <c:v>10.662283563334801</c:v>
              </c:pt>
              <c:pt idx="3651">
                <c:v>10.66015752158437</c:v>
              </c:pt>
              <c:pt idx="3652">
                <c:v>10.658031479833937</c:v>
              </c:pt>
              <c:pt idx="3653">
                <c:v>10.655905438083503</c:v>
              </c:pt>
              <c:pt idx="3654">
                <c:v>10.65377939633307</c:v>
              </c:pt>
              <c:pt idx="3655">
                <c:v>10.651653354582635</c:v>
              </c:pt>
              <c:pt idx="3656">
                <c:v>10.649527312832204</c:v>
              </c:pt>
              <c:pt idx="3657">
                <c:v>10.647401271081769</c:v>
              </c:pt>
              <c:pt idx="3658">
                <c:v>10.645275229331336</c:v>
              </c:pt>
              <c:pt idx="3659">
                <c:v>10.643149187580903</c:v>
              </c:pt>
              <c:pt idx="3660">
                <c:v>10.641023145830468</c:v>
              </c:pt>
              <c:pt idx="3661">
                <c:v>10.638897104080037</c:v>
              </c:pt>
              <c:pt idx="3662">
                <c:v>10.636771062329602</c:v>
              </c:pt>
              <c:pt idx="3663">
                <c:v>10.634645020579169</c:v>
              </c:pt>
              <c:pt idx="3664">
                <c:v>10.632518978828735</c:v>
              </c:pt>
              <c:pt idx="3665">
                <c:v>10.630392937078302</c:v>
              </c:pt>
              <c:pt idx="3666">
                <c:v>10.628266895327871</c:v>
              </c:pt>
              <c:pt idx="3667">
                <c:v>10.626140853577436</c:v>
              </c:pt>
              <c:pt idx="3668">
                <c:v>10.624014811827003</c:v>
              </c:pt>
              <c:pt idx="3669">
                <c:v>10.621888770076568</c:v>
              </c:pt>
              <c:pt idx="3670">
                <c:v>10.619762728326135</c:v>
              </c:pt>
              <c:pt idx="3671">
                <c:v>10.617636686575704</c:v>
              </c:pt>
              <c:pt idx="3672">
                <c:v>10.615510644825269</c:v>
              </c:pt>
              <c:pt idx="3673">
                <c:v>10.613384603074836</c:v>
              </c:pt>
              <c:pt idx="3674">
                <c:v>10.611258561324401</c:v>
              </c:pt>
              <c:pt idx="3675">
                <c:v>10.609132519573969</c:v>
              </c:pt>
              <c:pt idx="3676">
                <c:v>10.607006477823536</c:v>
              </c:pt>
              <c:pt idx="3677">
                <c:v>10.604880436073103</c:v>
              </c:pt>
              <c:pt idx="3678">
                <c:v>10.60275439432267</c:v>
              </c:pt>
              <c:pt idx="3679">
                <c:v>10.600628352572235</c:v>
              </c:pt>
              <c:pt idx="3680">
                <c:v>10.598502310821802</c:v>
              </c:pt>
              <c:pt idx="3681">
                <c:v>10.596376269071369</c:v>
              </c:pt>
              <c:pt idx="3682">
                <c:v>10.594250227320936</c:v>
              </c:pt>
              <c:pt idx="3683">
                <c:v>10.592124185570501</c:v>
              </c:pt>
              <c:pt idx="3684">
                <c:v>10.589998143820068</c:v>
              </c:pt>
              <c:pt idx="3685">
                <c:v>10.587872102069635</c:v>
              </c:pt>
              <c:pt idx="3686">
                <c:v>10.585746060319202</c:v>
              </c:pt>
              <c:pt idx="3687">
                <c:v>10.583620018568769</c:v>
              </c:pt>
              <c:pt idx="3688">
                <c:v>10.581493976818335</c:v>
              </c:pt>
              <c:pt idx="3689">
                <c:v>10.579367935067902</c:v>
              </c:pt>
              <c:pt idx="3690">
                <c:v>10.577241893317467</c:v>
              </c:pt>
              <c:pt idx="3691">
                <c:v>10.575115851567036</c:v>
              </c:pt>
              <c:pt idx="3692">
                <c:v>10.572989809816603</c:v>
              </c:pt>
              <c:pt idx="3693">
                <c:v>10.570863768066168</c:v>
              </c:pt>
              <c:pt idx="3694">
                <c:v>10.568737726315735</c:v>
              </c:pt>
              <c:pt idx="3695">
                <c:v>10.5666116845653</c:v>
              </c:pt>
              <c:pt idx="3696">
                <c:v>10.564485642814869</c:v>
              </c:pt>
              <c:pt idx="3697">
                <c:v>10.562359601064436</c:v>
              </c:pt>
              <c:pt idx="3698">
                <c:v>10.560233559314002</c:v>
              </c:pt>
              <c:pt idx="3699">
                <c:v>10.558107517563569</c:v>
              </c:pt>
              <c:pt idx="3700">
                <c:v>10.555981475813134</c:v>
              </c:pt>
              <c:pt idx="3701">
                <c:v>10.553855434062703</c:v>
              </c:pt>
              <c:pt idx="3702">
                <c:v>10.551729392312268</c:v>
              </c:pt>
              <c:pt idx="3703">
                <c:v>10.549603350561835</c:v>
              </c:pt>
              <c:pt idx="3704">
                <c:v>10.547477308811402</c:v>
              </c:pt>
              <c:pt idx="3705">
                <c:v>10.545351267060967</c:v>
              </c:pt>
              <c:pt idx="3706">
                <c:v>10.543225225310536</c:v>
              </c:pt>
              <c:pt idx="3707">
                <c:v>10.541099183560101</c:v>
              </c:pt>
              <c:pt idx="3708">
                <c:v>10.538973141809668</c:v>
              </c:pt>
              <c:pt idx="3709">
                <c:v>10.536847100059234</c:v>
              </c:pt>
              <c:pt idx="3710">
                <c:v>10.534721058308801</c:v>
              </c:pt>
              <c:pt idx="3711">
                <c:v>10.532595016558369</c:v>
              </c:pt>
              <c:pt idx="3712">
                <c:v>10.530468974807935</c:v>
              </c:pt>
              <c:pt idx="3713">
                <c:v>10.528342933057502</c:v>
              </c:pt>
              <c:pt idx="3714">
                <c:v>10.526216891307067</c:v>
              </c:pt>
              <c:pt idx="3715">
                <c:v>10.524090849556634</c:v>
              </c:pt>
              <c:pt idx="3716">
                <c:v>10.521964807806199</c:v>
              </c:pt>
              <c:pt idx="3717">
                <c:v>10.519838766055768</c:v>
              </c:pt>
              <c:pt idx="3718">
                <c:v>10.517712724305335</c:v>
              </c:pt>
              <c:pt idx="3719">
                <c:v>10.5155866825549</c:v>
              </c:pt>
              <c:pt idx="3720">
                <c:v>10.513460640804468</c:v>
              </c:pt>
              <c:pt idx="3721">
                <c:v>10.511334599054035</c:v>
              </c:pt>
              <c:pt idx="3722">
                <c:v>10.509208557303602</c:v>
              </c:pt>
              <c:pt idx="3723">
                <c:v>10.507082515553169</c:v>
              </c:pt>
              <c:pt idx="3724">
                <c:v>10.504956473802734</c:v>
              </c:pt>
              <c:pt idx="3725">
                <c:v>10.502830432052301</c:v>
              </c:pt>
              <c:pt idx="3726">
                <c:v>10.500704390301868</c:v>
              </c:pt>
              <c:pt idx="3727">
                <c:v>10.498578348551435</c:v>
              </c:pt>
              <c:pt idx="3728">
                <c:v>10.496452306801</c:v>
              </c:pt>
              <c:pt idx="3729">
                <c:v>10.494326265050567</c:v>
              </c:pt>
              <c:pt idx="3730">
                <c:v>10.492200223300134</c:v>
              </c:pt>
              <c:pt idx="3731">
                <c:v>10.490074181549701</c:v>
              </c:pt>
              <c:pt idx="3732">
                <c:v>10.487948139799268</c:v>
              </c:pt>
              <c:pt idx="3733">
                <c:v>10.485822098048834</c:v>
              </c:pt>
              <c:pt idx="3734">
                <c:v>10.483696056298401</c:v>
              </c:pt>
              <c:pt idx="3735">
                <c:v>10.481570014547966</c:v>
              </c:pt>
              <c:pt idx="3736">
                <c:v>10.479443972797535</c:v>
              </c:pt>
              <c:pt idx="3737">
                <c:v>10.477317931047102</c:v>
              </c:pt>
              <c:pt idx="3738">
                <c:v>10.475191889296667</c:v>
              </c:pt>
              <c:pt idx="3739">
                <c:v>10.473065847546234</c:v>
              </c:pt>
              <c:pt idx="3740">
                <c:v>10.470939805795799</c:v>
              </c:pt>
              <c:pt idx="3741">
                <c:v>10.468813764045368</c:v>
              </c:pt>
              <c:pt idx="3742">
                <c:v>10.466687722294935</c:v>
              </c:pt>
              <c:pt idx="3743">
                <c:v>10.464561680544501</c:v>
              </c:pt>
              <c:pt idx="3744">
                <c:v>10.462435638794068</c:v>
              </c:pt>
              <c:pt idx="3745">
                <c:v>10.460309597043633</c:v>
              </c:pt>
              <c:pt idx="3746">
                <c:v>10.458183555293202</c:v>
              </c:pt>
              <c:pt idx="3747">
                <c:v>10.456057513542767</c:v>
              </c:pt>
              <c:pt idx="3748">
                <c:v>10.453931471792334</c:v>
              </c:pt>
              <c:pt idx="3749">
                <c:v>10.451805430041901</c:v>
              </c:pt>
              <c:pt idx="3750">
                <c:v>10.449679388291466</c:v>
              </c:pt>
              <c:pt idx="3751">
                <c:v>10.447553346541035</c:v>
              </c:pt>
              <c:pt idx="3752">
                <c:v>10.4454273047906</c:v>
              </c:pt>
              <c:pt idx="3753">
                <c:v>10.443301263040167</c:v>
              </c:pt>
              <c:pt idx="3754">
                <c:v>10.441175221289733</c:v>
              </c:pt>
              <c:pt idx="3755">
                <c:v>10.4390491795393</c:v>
              </c:pt>
              <c:pt idx="3756">
                <c:v>10.436923137788868</c:v>
              </c:pt>
              <c:pt idx="3757">
                <c:v>10.434797096038434</c:v>
              </c:pt>
              <c:pt idx="3758">
                <c:v>10.432671054288001</c:v>
              </c:pt>
              <c:pt idx="3759">
                <c:v>10.430545012537566</c:v>
              </c:pt>
              <c:pt idx="3760">
                <c:v>10.428418970787133</c:v>
              </c:pt>
              <c:pt idx="3761">
                <c:v>10.426292929036698</c:v>
              </c:pt>
              <c:pt idx="3762">
                <c:v>10.424166887286267</c:v>
              </c:pt>
              <c:pt idx="3763">
                <c:v>10.422040845535834</c:v>
              </c:pt>
              <c:pt idx="3764">
                <c:v>10.419914803785399</c:v>
              </c:pt>
              <c:pt idx="3765">
                <c:v>10.417788762034967</c:v>
              </c:pt>
              <c:pt idx="3766">
                <c:v>10.415662720284532</c:v>
              </c:pt>
              <c:pt idx="3767">
                <c:v>10.413536678534101</c:v>
              </c:pt>
              <c:pt idx="3768">
                <c:v>10.411410636783668</c:v>
              </c:pt>
              <c:pt idx="3769">
                <c:v>10.409284595033233</c:v>
              </c:pt>
              <c:pt idx="3770">
                <c:v>10.4071585532828</c:v>
              </c:pt>
              <c:pt idx="3771">
                <c:v>10.405032511532367</c:v>
              </c:pt>
              <c:pt idx="3772">
                <c:v>10.402906469781934</c:v>
              </c:pt>
              <c:pt idx="3773">
                <c:v>10.400780428031499</c:v>
              </c:pt>
              <c:pt idx="3774">
                <c:v>10.398654386281066</c:v>
              </c:pt>
              <c:pt idx="3775">
                <c:v>10.396528344530633</c:v>
              </c:pt>
              <c:pt idx="3776">
                <c:v>10.3944023027802</c:v>
              </c:pt>
              <c:pt idx="3777">
                <c:v>10.392276261029767</c:v>
              </c:pt>
              <c:pt idx="3778">
                <c:v>10.390150219279333</c:v>
              </c:pt>
              <c:pt idx="3779">
                <c:v>10.3880241775289</c:v>
              </c:pt>
              <c:pt idx="3780">
                <c:v>10.385898135778465</c:v>
              </c:pt>
              <c:pt idx="3781">
                <c:v>10.383772094028034</c:v>
              </c:pt>
              <c:pt idx="3782">
                <c:v>10.381646052277601</c:v>
              </c:pt>
              <c:pt idx="3783">
                <c:v>10.379520010527166</c:v>
              </c:pt>
              <c:pt idx="3784">
                <c:v>10.377393968776733</c:v>
              </c:pt>
              <c:pt idx="3785">
                <c:v>10.375267927026298</c:v>
              </c:pt>
              <c:pt idx="3786">
                <c:v>10.373141885275867</c:v>
              </c:pt>
              <c:pt idx="3787">
                <c:v>10.371015843525434</c:v>
              </c:pt>
              <c:pt idx="3788">
                <c:v>10.368889801775</c:v>
              </c:pt>
              <c:pt idx="3789">
                <c:v>10.366763760024567</c:v>
              </c:pt>
              <c:pt idx="3790">
                <c:v>10.364637718274132</c:v>
              </c:pt>
              <c:pt idx="3791">
                <c:v>10.362511676523701</c:v>
              </c:pt>
              <c:pt idx="3792">
                <c:v>10.360385634773266</c:v>
              </c:pt>
              <c:pt idx="3793">
                <c:v>10.358259593022833</c:v>
              </c:pt>
              <c:pt idx="3794">
                <c:v>10.3561335512724</c:v>
              </c:pt>
              <c:pt idx="3795">
                <c:v>10.354007509521965</c:v>
              </c:pt>
              <c:pt idx="3796">
                <c:v>10.351881467771534</c:v>
              </c:pt>
              <c:pt idx="3797">
                <c:v>10.349755426021099</c:v>
              </c:pt>
              <c:pt idx="3798">
                <c:v>10.347629384270666</c:v>
              </c:pt>
              <c:pt idx="3799">
                <c:v>10.345503342520232</c:v>
              </c:pt>
              <c:pt idx="3800">
                <c:v>10.343377300769799</c:v>
              </c:pt>
              <c:pt idx="3801">
                <c:v>10.341251259019367</c:v>
              </c:pt>
              <c:pt idx="3802">
                <c:v>10.339125217268933</c:v>
              </c:pt>
              <c:pt idx="3803">
                <c:v>10.3369991755185</c:v>
              </c:pt>
              <c:pt idx="3804">
                <c:v>10.334873133768065</c:v>
              </c:pt>
              <c:pt idx="3805">
                <c:v>10.332747092017632</c:v>
              </c:pt>
              <c:pt idx="3806">
                <c:v>10.330621050267197</c:v>
              </c:pt>
              <c:pt idx="3807">
                <c:v>10.328495008516766</c:v>
              </c:pt>
              <c:pt idx="3808">
                <c:v>10.326368966766333</c:v>
              </c:pt>
              <c:pt idx="3809">
                <c:v>10.324242925015898</c:v>
              </c:pt>
              <c:pt idx="3810">
                <c:v>10.322116883265466</c:v>
              </c:pt>
              <c:pt idx="3811">
                <c:v>10.319990841515031</c:v>
              </c:pt>
              <c:pt idx="3812">
                <c:v>10.3178647997646</c:v>
              </c:pt>
              <c:pt idx="3813">
                <c:v>10.315738758014167</c:v>
              </c:pt>
              <c:pt idx="3814">
                <c:v>10.313612716263732</c:v>
              </c:pt>
              <c:pt idx="3815">
                <c:v>10.311486674513299</c:v>
              </c:pt>
              <c:pt idx="3816">
                <c:v>10.309360632762864</c:v>
              </c:pt>
              <c:pt idx="3817">
                <c:v>10.307234591012433</c:v>
              </c:pt>
              <c:pt idx="3818">
                <c:v>10.305108549261998</c:v>
              </c:pt>
              <c:pt idx="3819">
                <c:v>10.302982507511565</c:v>
              </c:pt>
              <c:pt idx="3820">
                <c:v>10.300856465761132</c:v>
              </c:pt>
              <c:pt idx="3821">
                <c:v>10.298730424010699</c:v>
              </c:pt>
              <c:pt idx="3822">
                <c:v>10.296604382260266</c:v>
              </c:pt>
              <c:pt idx="3823">
                <c:v>10.294478340509832</c:v>
              </c:pt>
              <c:pt idx="3824">
                <c:v>10.292352298759399</c:v>
              </c:pt>
              <c:pt idx="3825">
                <c:v>10.290226257008964</c:v>
              </c:pt>
              <c:pt idx="3826">
                <c:v>10.288100215258533</c:v>
              </c:pt>
              <c:pt idx="3827">
                <c:v>10.2859741735081</c:v>
              </c:pt>
              <c:pt idx="3828">
                <c:v>10.283848131757665</c:v>
              </c:pt>
              <c:pt idx="3829">
                <c:v>10.281722090007232</c:v>
              </c:pt>
              <c:pt idx="3830">
                <c:v>10.279596048256797</c:v>
              </c:pt>
              <c:pt idx="3831">
                <c:v>10.277470006506366</c:v>
              </c:pt>
              <c:pt idx="3832">
                <c:v>10.275343964755933</c:v>
              </c:pt>
              <c:pt idx="3833">
                <c:v>10.273217923005499</c:v>
              </c:pt>
              <c:pt idx="3834">
                <c:v>10.271091881255066</c:v>
              </c:pt>
              <c:pt idx="3835">
                <c:v>10.268965839504631</c:v>
              </c:pt>
              <c:pt idx="3836">
                <c:v>10.2668397977542</c:v>
              </c:pt>
              <c:pt idx="3837">
                <c:v>10.264713756003765</c:v>
              </c:pt>
              <c:pt idx="3838">
                <c:v>10.262587714253332</c:v>
              </c:pt>
              <c:pt idx="3839">
                <c:v>10.260461672502899</c:v>
              </c:pt>
              <c:pt idx="3840">
                <c:v>10.258335630752464</c:v>
              </c:pt>
              <c:pt idx="3841">
                <c:v>10.256209589002033</c:v>
              </c:pt>
              <c:pt idx="3842">
                <c:v>10.254083547251598</c:v>
              </c:pt>
              <c:pt idx="3843">
                <c:v>10.251957505501165</c:v>
              </c:pt>
              <c:pt idx="3844">
                <c:v>10.249831463750731</c:v>
              </c:pt>
              <c:pt idx="3845">
                <c:v>10.247705422000298</c:v>
              </c:pt>
              <c:pt idx="3846">
                <c:v>10.245579380249866</c:v>
              </c:pt>
              <c:pt idx="3847">
                <c:v>10.243453338499432</c:v>
              </c:pt>
              <c:pt idx="3848">
                <c:v>10.241327296748999</c:v>
              </c:pt>
              <c:pt idx="3849">
                <c:v>10.239201254998564</c:v>
              </c:pt>
              <c:pt idx="3850">
                <c:v>10.237075213248131</c:v>
              </c:pt>
              <c:pt idx="3851">
                <c:v>10.234949171497696</c:v>
              </c:pt>
              <c:pt idx="3852">
                <c:v>10.232823129747265</c:v>
              </c:pt>
              <c:pt idx="3853">
                <c:v>10.230697087996832</c:v>
              </c:pt>
              <c:pt idx="3854">
                <c:v>10.228571046246397</c:v>
              </c:pt>
              <c:pt idx="3855">
                <c:v>10.226445004495964</c:v>
              </c:pt>
              <c:pt idx="3856">
                <c:v>10.22431896274553</c:v>
              </c:pt>
              <c:pt idx="3857">
                <c:v>10.222192920995099</c:v>
              </c:pt>
              <c:pt idx="3858">
                <c:v>10.220066879244666</c:v>
              </c:pt>
              <c:pt idx="3859">
                <c:v>10.217940837494231</c:v>
              </c:pt>
              <c:pt idx="3860">
                <c:v>10.215814795743798</c:v>
              </c:pt>
              <c:pt idx="3861">
                <c:v>10.213688753993363</c:v>
              </c:pt>
              <c:pt idx="3862">
                <c:v>10.211562712242932</c:v>
              </c:pt>
              <c:pt idx="3863">
                <c:v>10.209436670492497</c:v>
              </c:pt>
              <c:pt idx="3864">
                <c:v>10.207310628742064</c:v>
              </c:pt>
              <c:pt idx="3865">
                <c:v>10.205184586991631</c:v>
              </c:pt>
              <c:pt idx="3866">
                <c:v>10.203058545241197</c:v>
              </c:pt>
              <c:pt idx="3867">
                <c:v>10.200932503490765</c:v>
              </c:pt>
              <c:pt idx="3868">
                <c:v>10.198806461740331</c:v>
              </c:pt>
              <c:pt idx="3869">
                <c:v>10.196680419989898</c:v>
              </c:pt>
              <c:pt idx="3870">
                <c:v>10.194554378239463</c:v>
              </c:pt>
              <c:pt idx="3871">
                <c:v>10.19242833648903</c:v>
              </c:pt>
              <c:pt idx="3872">
                <c:v>10.190302294738599</c:v>
              </c:pt>
              <c:pt idx="3873">
                <c:v>10.188176252988164</c:v>
              </c:pt>
              <c:pt idx="3874">
                <c:v>10.186050211237731</c:v>
              </c:pt>
              <c:pt idx="3875">
                <c:v>10.183924169487296</c:v>
              </c:pt>
              <c:pt idx="3876">
                <c:v>10.181798127736865</c:v>
              </c:pt>
              <c:pt idx="3877">
                <c:v>10.17967208598643</c:v>
              </c:pt>
              <c:pt idx="3878">
                <c:v>10.177546044235998</c:v>
              </c:pt>
              <c:pt idx="3879">
                <c:v>10.175420002485565</c:v>
              </c:pt>
              <c:pt idx="3880">
                <c:v>10.17329396073513</c:v>
              </c:pt>
              <c:pt idx="3881">
                <c:v>10.171167918984699</c:v>
              </c:pt>
              <c:pt idx="3882">
                <c:v>10.169041877234264</c:v>
              </c:pt>
              <c:pt idx="3883">
                <c:v>10.166915835483831</c:v>
              </c:pt>
              <c:pt idx="3884">
                <c:v>10.164789793733398</c:v>
              </c:pt>
              <c:pt idx="3885">
                <c:v>10.162663751982963</c:v>
              </c:pt>
              <c:pt idx="3886">
                <c:v>10.160537710232532</c:v>
              </c:pt>
              <c:pt idx="3887">
                <c:v>10.158411668482097</c:v>
              </c:pt>
              <c:pt idx="3888">
                <c:v>10.156285626731664</c:v>
              </c:pt>
              <c:pt idx="3889">
                <c:v>10.15415958498123</c:v>
              </c:pt>
              <c:pt idx="3890">
                <c:v>10.152033543230797</c:v>
              </c:pt>
              <c:pt idx="3891">
                <c:v>10.149907501480365</c:v>
              </c:pt>
              <c:pt idx="3892">
                <c:v>10.147781459729931</c:v>
              </c:pt>
              <c:pt idx="3893">
                <c:v>10.145655417979498</c:v>
              </c:pt>
              <c:pt idx="3894">
                <c:v>10.143529376229063</c:v>
              </c:pt>
              <c:pt idx="3895">
                <c:v>10.14140333447863</c:v>
              </c:pt>
              <c:pt idx="3896">
                <c:v>10.139277292728195</c:v>
              </c:pt>
              <c:pt idx="3897">
                <c:v>10.137151250977764</c:v>
              </c:pt>
              <c:pt idx="3898">
                <c:v>10.135025209227331</c:v>
              </c:pt>
              <c:pt idx="3899">
                <c:v>10.132899167476896</c:v>
              </c:pt>
              <c:pt idx="3900">
                <c:v>10.130773125726463</c:v>
              </c:pt>
              <c:pt idx="3901">
                <c:v>10.128647083976029</c:v>
              </c:pt>
              <c:pt idx="3902">
                <c:v>10.126521042225598</c:v>
              </c:pt>
              <c:pt idx="3903">
                <c:v>10.124395000475165</c:v>
              </c:pt>
              <c:pt idx="3904">
                <c:v>10.12226895872473</c:v>
              </c:pt>
              <c:pt idx="3905">
                <c:v>10.120142916974297</c:v>
              </c:pt>
              <c:pt idx="3906">
                <c:v>10.118016875223862</c:v>
              </c:pt>
              <c:pt idx="3907">
                <c:v>10.115890833473431</c:v>
              </c:pt>
              <c:pt idx="3908">
                <c:v>10.113764791722996</c:v>
              </c:pt>
              <c:pt idx="3909">
                <c:v>10.111638749972563</c:v>
              </c:pt>
              <c:pt idx="3910">
                <c:v>10.10951270822213</c:v>
              </c:pt>
              <c:pt idx="3911">
                <c:v>10.107386666471696</c:v>
              </c:pt>
              <c:pt idx="3912">
                <c:v>10.105260624721264</c:v>
              </c:pt>
              <c:pt idx="3913">
                <c:v>10.10313458297083</c:v>
              </c:pt>
              <c:pt idx="3914">
                <c:v>10.101008541220397</c:v>
              </c:pt>
              <c:pt idx="3915">
                <c:v>10.098882499469962</c:v>
              </c:pt>
              <c:pt idx="3916">
                <c:v>10.096756457719529</c:v>
              </c:pt>
              <c:pt idx="3917">
                <c:v>10.094630415969098</c:v>
              </c:pt>
              <c:pt idx="3918">
                <c:v>10.092504374218663</c:v>
              </c:pt>
              <c:pt idx="3919">
                <c:v>10.09037833246823</c:v>
              </c:pt>
              <c:pt idx="3920">
                <c:v>10.088252290717795</c:v>
              </c:pt>
              <c:pt idx="3921">
                <c:v>10.086126248967362</c:v>
              </c:pt>
              <c:pt idx="3922">
                <c:v>10.084000207216929</c:v>
              </c:pt>
              <c:pt idx="3923">
                <c:v>10.081874165466497</c:v>
              </c:pt>
              <c:pt idx="3924">
                <c:v>10.079748123716064</c:v>
              </c:pt>
              <c:pt idx="3925">
                <c:v>10.077622081965629</c:v>
              </c:pt>
              <c:pt idx="3926">
                <c:v>10.075496040215198</c:v>
              </c:pt>
              <c:pt idx="3927">
                <c:v>10.073369998464763</c:v>
              </c:pt>
              <c:pt idx="3928">
                <c:v>10.07124395671433</c:v>
              </c:pt>
              <c:pt idx="3929">
                <c:v>10.069117914963897</c:v>
              </c:pt>
              <c:pt idx="3930">
                <c:v>10.066991873213462</c:v>
              </c:pt>
              <c:pt idx="3931">
                <c:v>10.064865831463031</c:v>
              </c:pt>
              <c:pt idx="3932">
                <c:v>10.062739789712596</c:v>
              </c:pt>
              <c:pt idx="3933">
                <c:v>10.060613747962163</c:v>
              </c:pt>
              <c:pt idx="3934">
                <c:v>10.058487706211729</c:v>
              </c:pt>
              <c:pt idx="3935">
                <c:v>10.056361664461296</c:v>
              </c:pt>
              <c:pt idx="3936">
                <c:v>10.054235622710864</c:v>
              </c:pt>
              <c:pt idx="3937">
                <c:v>10.05210958096043</c:v>
              </c:pt>
              <c:pt idx="3938">
                <c:v>10.049983539209997</c:v>
              </c:pt>
              <c:pt idx="3939">
                <c:v>10.047857497459562</c:v>
              </c:pt>
              <c:pt idx="3940">
                <c:v>10.045731455709129</c:v>
              </c:pt>
              <c:pt idx="3941">
                <c:v>10.043605413958694</c:v>
              </c:pt>
              <c:pt idx="3942">
                <c:v>10.041479372208263</c:v>
              </c:pt>
              <c:pt idx="3943">
                <c:v>10.03935333045783</c:v>
              </c:pt>
              <c:pt idx="3944">
                <c:v>10.037227288707395</c:v>
              </c:pt>
              <c:pt idx="3945">
                <c:v>10.035101246956962</c:v>
              </c:pt>
              <c:pt idx="3946">
                <c:v>10.032975205206528</c:v>
              </c:pt>
              <c:pt idx="3947">
                <c:v>10.030849163456097</c:v>
              </c:pt>
              <c:pt idx="3948">
                <c:v>10.028723121705664</c:v>
              </c:pt>
              <c:pt idx="3949">
                <c:v>10.026597079955229</c:v>
              </c:pt>
              <c:pt idx="3950">
                <c:v>10.024471038204796</c:v>
              </c:pt>
              <c:pt idx="3951">
                <c:v>10.022344996454361</c:v>
              </c:pt>
              <c:pt idx="3952">
                <c:v>10.02021895470393</c:v>
              </c:pt>
              <c:pt idx="3953">
                <c:v>10.018092912953495</c:v>
              </c:pt>
              <c:pt idx="3954">
                <c:v>10.015966871203062</c:v>
              </c:pt>
              <c:pt idx="3955">
                <c:v>10.013840829452629</c:v>
              </c:pt>
              <c:pt idx="3956">
                <c:v>10.011714787702195</c:v>
              </c:pt>
              <c:pt idx="3957">
                <c:v>10.009588745951763</c:v>
              </c:pt>
              <c:pt idx="3958">
                <c:v>10.007462704201329</c:v>
              </c:pt>
              <c:pt idx="3959">
                <c:v>10.005336662450896</c:v>
              </c:pt>
              <c:pt idx="3960">
                <c:v>10.003210620700461</c:v>
              </c:pt>
              <c:pt idx="3961">
                <c:v>10.001084578950028</c:v>
              </c:pt>
              <c:pt idx="3962">
                <c:v>9.9989585371995968</c:v>
              </c:pt>
              <c:pt idx="3963">
                <c:v>9.9968324954491621</c:v>
              </c:pt>
              <c:pt idx="3964">
                <c:v>9.9947064536987291</c:v>
              </c:pt>
              <c:pt idx="3965">
                <c:v>9.9925804119482944</c:v>
              </c:pt>
              <c:pt idx="3966">
                <c:v>9.9904543701978614</c:v>
              </c:pt>
              <c:pt idx="3967">
                <c:v>9.9883283284474285</c:v>
              </c:pt>
              <c:pt idx="3968">
                <c:v>9.9862022866969955</c:v>
              </c:pt>
              <c:pt idx="3969">
                <c:v>9.9840762449465625</c:v>
              </c:pt>
              <c:pt idx="3970">
                <c:v>9.9819502031961278</c:v>
              </c:pt>
              <c:pt idx="3971">
                <c:v>9.9798241614456948</c:v>
              </c:pt>
              <c:pt idx="3972">
                <c:v>9.9776981196952619</c:v>
              </c:pt>
              <c:pt idx="3973">
                <c:v>9.9755720779448289</c:v>
              </c:pt>
              <c:pt idx="3974">
                <c:v>9.973446036194396</c:v>
              </c:pt>
              <c:pt idx="3975">
                <c:v>9.9713199944439612</c:v>
              </c:pt>
              <c:pt idx="3976">
                <c:v>9.96919395269353</c:v>
              </c:pt>
              <c:pt idx="3977">
                <c:v>9.9670679109430953</c:v>
              </c:pt>
              <c:pt idx="3978">
                <c:v>9.9649418691926623</c:v>
              </c:pt>
              <c:pt idx="3979">
                <c:v>9.9628158274422276</c:v>
              </c:pt>
              <c:pt idx="3980">
                <c:v>9.9606897856917946</c:v>
              </c:pt>
              <c:pt idx="3981">
                <c:v>9.9585637439413635</c:v>
              </c:pt>
              <c:pt idx="3982">
                <c:v>9.9564377021909287</c:v>
              </c:pt>
              <c:pt idx="3983">
                <c:v>9.9543116604404958</c:v>
              </c:pt>
              <c:pt idx="3984">
                <c:v>9.952185618690061</c:v>
              </c:pt>
              <c:pt idx="3985">
                <c:v>9.9500595769396281</c:v>
              </c:pt>
              <c:pt idx="3986">
                <c:v>9.9479335351891933</c:v>
              </c:pt>
              <c:pt idx="3987">
                <c:v>9.9458074934387621</c:v>
              </c:pt>
              <c:pt idx="3988">
                <c:v>9.9436814516883292</c:v>
              </c:pt>
              <c:pt idx="3989">
                <c:v>9.9415554099378944</c:v>
              </c:pt>
              <c:pt idx="3990">
                <c:v>9.9394293681874615</c:v>
              </c:pt>
              <c:pt idx="3991">
                <c:v>9.9373033264370267</c:v>
              </c:pt>
              <c:pt idx="3992">
                <c:v>9.9351772846865956</c:v>
              </c:pt>
              <c:pt idx="3993">
                <c:v>9.9330512429361626</c:v>
              </c:pt>
              <c:pt idx="3994">
                <c:v>9.9309252011857279</c:v>
              </c:pt>
              <c:pt idx="3995">
                <c:v>9.9287991594352949</c:v>
              </c:pt>
              <c:pt idx="3996">
                <c:v>9.9266731176848602</c:v>
              </c:pt>
              <c:pt idx="3997">
                <c:v>9.924547075934429</c:v>
              </c:pt>
              <c:pt idx="3998">
                <c:v>9.9224210341839942</c:v>
              </c:pt>
              <c:pt idx="3999">
                <c:v>9.9202949924335613</c:v>
              </c:pt>
              <c:pt idx="4000">
                <c:v>9.9181689506831283</c:v>
              </c:pt>
              <c:pt idx="4001">
                <c:v>9.9160429089326936</c:v>
              </c:pt>
              <c:pt idx="4002">
                <c:v>9.9139168671822624</c:v>
              </c:pt>
              <c:pt idx="4003">
                <c:v>9.9117908254318277</c:v>
              </c:pt>
              <c:pt idx="4004">
                <c:v>9.9096647836813947</c:v>
              </c:pt>
              <c:pt idx="4005">
                <c:v>9.90753874193096</c:v>
              </c:pt>
              <c:pt idx="4006">
                <c:v>9.905412700180527</c:v>
              </c:pt>
              <c:pt idx="4007">
                <c:v>9.9032866584300958</c:v>
              </c:pt>
              <c:pt idx="4008">
                <c:v>9.9011606166796611</c:v>
              </c:pt>
              <c:pt idx="4009">
                <c:v>9.8990345749292281</c:v>
              </c:pt>
              <c:pt idx="4010">
                <c:v>9.8969085331787934</c:v>
              </c:pt>
              <c:pt idx="4011">
                <c:v>9.8947824914283604</c:v>
              </c:pt>
              <c:pt idx="4012">
                <c:v>9.8926564496779275</c:v>
              </c:pt>
              <c:pt idx="4013">
                <c:v>9.8905304079274945</c:v>
              </c:pt>
              <c:pt idx="4014">
                <c:v>9.8884043661770615</c:v>
              </c:pt>
              <c:pt idx="4015">
                <c:v>9.8862783244266268</c:v>
              </c:pt>
              <c:pt idx="4016">
                <c:v>9.8841522826761938</c:v>
              </c:pt>
              <c:pt idx="4017">
                <c:v>9.8820262409257609</c:v>
              </c:pt>
              <c:pt idx="4018">
                <c:v>9.8799001991753279</c:v>
              </c:pt>
              <c:pt idx="4019">
                <c:v>9.877774157424895</c:v>
              </c:pt>
              <c:pt idx="4020">
                <c:v>9.8756481156744602</c:v>
              </c:pt>
              <c:pt idx="4021">
                <c:v>9.8735220739240273</c:v>
              </c:pt>
              <c:pt idx="4022">
                <c:v>9.8713960321735943</c:v>
              </c:pt>
              <c:pt idx="4023">
                <c:v>9.8692699904231613</c:v>
              </c:pt>
              <c:pt idx="4024">
                <c:v>9.8671439486727266</c:v>
              </c:pt>
              <c:pt idx="4025">
                <c:v>9.8650179069222936</c:v>
              </c:pt>
              <c:pt idx="4026">
                <c:v>9.8628918651718607</c:v>
              </c:pt>
              <c:pt idx="4027">
                <c:v>9.8607658234214277</c:v>
              </c:pt>
              <c:pt idx="4028">
                <c:v>9.8586397816709948</c:v>
              </c:pt>
              <c:pt idx="4029">
                <c:v>9.85651373992056</c:v>
              </c:pt>
              <c:pt idx="4030">
                <c:v>9.8543876981701271</c:v>
              </c:pt>
              <c:pt idx="4031">
                <c:v>9.8522616564196923</c:v>
              </c:pt>
              <c:pt idx="4032">
                <c:v>9.8501356146692611</c:v>
              </c:pt>
              <c:pt idx="4033">
                <c:v>9.8480095729188282</c:v>
              </c:pt>
              <c:pt idx="4034">
                <c:v>9.8458835311683934</c:v>
              </c:pt>
              <c:pt idx="4035">
                <c:v>9.8437574894179605</c:v>
              </c:pt>
              <c:pt idx="4036">
                <c:v>9.8416314476675257</c:v>
              </c:pt>
              <c:pt idx="4037">
                <c:v>9.8395054059170945</c:v>
              </c:pt>
              <c:pt idx="4038">
                <c:v>9.8373793641666598</c:v>
              </c:pt>
              <c:pt idx="4039">
                <c:v>9.8352533224162269</c:v>
              </c:pt>
              <c:pt idx="4040">
                <c:v>9.8331272806657939</c:v>
              </c:pt>
              <c:pt idx="4041">
                <c:v>9.8310012389153592</c:v>
              </c:pt>
              <c:pt idx="4042">
                <c:v>9.828875197164928</c:v>
              </c:pt>
              <c:pt idx="4043">
                <c:v>9.8267491554144932</c:v>
              </c:pt>
              <c:pt idx="4044">
                <c:v>9.8246231136640603</c:v>
              </c:pt>
              <c:pt idx="4045">
                <c:v>9.8224970719136273</c:v>
              </c:pt>
              <c:pt idx="4046">
                <c:v>9.8203710301631926</c:v>
              </c:pt>
              <c:pt idx="4047">
                <c:v>9.8182449884127614</c:v>
              </c:pt>
              <c:pt idx="4048">
                <c:v>9.8161189466623266</c:v>
              </c:pt>
              <c:pt idx="4049">
                <c:v>9.8139929049118937</c:v>
              </c:pt>
              <c:pt idx="4050">
                <c:v>9.811866863161459</c:v>
              </c:pt>
              <c:pt idx="4051">
                <c:v>9.809740821411026</c:v>
              </c:pt>
              <c:pt idx="4052">
                <c:v>9.8076147796605948</c:v>
              </c:pt>
              <c:pt idx="4053">
                <c:v>9.8054887379101601</c:v>
              </c:pt>
              <c:pt idx="4054">
                <c:v>9.8033626961597271</c:v>
              </c:pt>
              <c:pt idx="4055">
                <c:v>9.8012366544092924</c:v>
              </c:pt>
              <c:pt idx="4056">
                <c:v>9.7991106126588594</c:v>
              </c:pt>
              <c:pt idx="4057">
                <c:v>9.7969845709084264</c:v>
              </c:pt>
              <c:pt idx="4058">
                <c:v>9.7948585291579935</c:v>
              </c:pt>
              <c:pt idx="4059">
                <c:v>9.7927324874075605</c:v>
              </c:pt>
              <c:pt idx="4060">
                <c:v>9.7906064456571258</c:v>
              </c:pt>
              <c:pt idx="4061">
                <c:v>9.7884804039066928</c:v>
              </c:pt>
              <c:pt idx="4062">
                <c:v>9.7863543621562599</c:v>
              </c:pt>
              <c:pt idx="4063">
                <c:v>9.7842283204058269</c:v>
              </c:pt>
              <c:pt idx="4064">
                <c:v>9.7821022786553939</c:v>
              </c:pt>
              <c:pt idx="4065">
                <c:v>9.7799762369049592</c:v>
              </c:pt>
              <c:pt idx="4066">
                <c:v>9.7778501951545262</c:v>
              </c:pt>
              <c:pt idx="4067">
                <c:v>9.7757241534040933</c:v>
              </c:pt>
              <c:pt idx="4068">
                <c:v>9.7735981116536603</c:v>
              </c:pt>
              <c:pt idx="4069">
                <c:v>9.7714720699032256</c:v>
              </c:pt>
              <c:pt idx="4070">
                <c:v>9.7693460281527926</c:v>
              </c:pt>
              <c:pt idx="4071">
                <c:v>9.7672199864023597</c:v>
              </c:pt>
              <c:pt idx="4072">
                <c:v>9.7650939446519267</c:v>
              </c:pt>
              <c:pt idx="4073">
                <c:v>9.7629679029014937</c:v>
              </c:pt>
              <c:pt idx="4074">
                <c:v>9.760841861151059</c:v>
              </c:pt>
              <c:pt idx="4075">
                <c:v>9.758715819400626</c:v>
              </c:pt>
              <c:pt idx="4076">
                <c:v>9.7565897776501913</c:v>
              </c:pt>
              <c:pt idx="4077">
                <c:v>9.7544637358997601</c:v>
              </c:pt>
              <c:pt idx="4078">
                <c:v>9.7523376941493272</c:v>
              </c:pt>
              <c:pt idx="4079">
                <c:v>9.7502116523988924</c:v>
              </c:pt>
              <c:pt idx="4080">
                <c:v>9.7480856106484595</c:v>
              </c:pt>
              <c:pt idx="4081">
                <c:v>9.7459595688980247</c:v>
              </c:pt>
              <c:pt idx="4082">
                <c:v>9.7438335271475935</c:v>
              </c:pt>
              <c:pt idx="4083">
                <c:v>9.7417074853971588</c:v>
              </c:pt>
              <c:pt idx="4084">
                <c:v>9.7395814436467258</c:v>
              </c:pt>
              <c:pt idx="4085">
                <c:v>9.7374554018962929</c:v>
              </c:pt>
              <c:pt idx="4086">
                <c:v>9.7353293601458581</c:v>
              </c:pt>
              <c:pt idx="4087">
                <c:v>9.733203318395427</c:v>
              </c:pt>
              <c:pt idx="4088">
                <c:v>9.7310772766449922</c:v>
              </c:pt>
              <c:pt idx="4089">
                <c:v>9.7289512348945593</c:v>
              </c:pt>
              <c:pt idx="4090">
                <c:v>9.7268251931441263</c:v>
              </c:pt>
              <c:pt idx="4091">
                <c:v>9.7246991513936916</c:v>
              </c:pt>
              <c:pt idx="4092">
                <c:v>9.7225731096432604</c:v>
              </c:pt>
              <c:pt idx="4093">
                <c:v>9.7204470678928256</c:v>
              </c:pt>
              <c:pt idx="4094">
                <c:v>9.7183210261423927</c:v>
              </c:pt>
              <c:pt idx="4095">
                <c:v>9.7161949843919579</c:v>
              </c:pt>
              <c:pt idx="4096">
                <c:v>9.714068942641525</c:v>
              </c:pt>
              <c:pt idx="4097">
                <c:v>9.711942900891092</c:v>
              </c:pt>
              <c:pt idx="4098">
                <c:v>9.7098168591406591</c:v>
              </c:pt>
              <c:pt idx="4099">
                <c:v>9.7076908173902243</c:v>
              </c:pt>
              <c:pt idx="4100">
                <c:v>9.7055647756397896</c:v>
              </c:pt>
              <c:pt idx="4101">
                <c:v>9.7034387338893549</c:v>
              </c:pt>
              <c:pt idx="4102">
                <c:v>9.7013126921389219</c:v>
              </c:pt>
              <c:pt idx="4103">
                <c:v>9.6991866503884889</c:v>
              </c:pt>
              <c:pt idx="4104">
                <c:v>9.6970606086380542</c:v>
              </c:pt>
              <c:pt idx="4105">
                <c:v>9.6949345668876212</c:v>
              </c:pt>
              <c:pt idx="4106">
                <c:v>9.6928085251371865</c:v>
              </c:pt>
              <c:pt idx="4107">
                <c:v>9.6906824833867518</c:v>
              </c:pt>
              <c:pt idx="4108">
                <c:v>9.688556441636317</c:v>
              </c:pt>
              <c:pt idx="4109">
                <c:v>9.6864303998858858</c:v>
              </c:pt>
              <c:pt idx="4110">
                <c:v>9.6843043581354511</c:v>
              </c:pt>
              <c:pt idx="4111">
                <c:v>9.6821783163850164</c:v>
              </c:pt>
              <c:pt idx="4112">
                <c:v>9.6800522746345834</c:v>
              </c:pt>
              <c:pt idx="4113">
                <c:v>9.6779262328841487</c:v>
              </c:pt>
              <c:pt idx="4114">
                <c:v>9.6758001911337139</c:v>
              </c:pt>
              <c:pt idx="4115">
                <c:v>9.6736741493832792</c:v>
              </c:pt>
              <c:pt idx="4116">
                <c:v>9.671548107632848</c:v>
              </c:pt>
              <c:pt idx="4117">
                <c:v>9.6694220658824133</c:v>
              </c:pt>
              <c:pt idx="4118">
                <c:v>9.6672960241319785</c:v>
              </c:pt>
              <c:pt idx="4119">
                <c:v>9.6651699823815456</c:v>
              </c:pt>
              <c:pt idx="4120">
                <c:v>9.6630439406311108</c:v>
              </c:pt>
              <c:pt idx="4121">
                <c:v>9.6609178988806761</c:v>
              </c:pt>
              <c:pt idx="4122">
                <c:v>9.6587918571302449</c:v>
              </c:pt>
              <c:pt idx="4123">
                <c:v>9.6566658153798102</c:v>
              </c:pt>
              <c:pt idx="4124">
                <c:v>9.6545397736293754</c:v>
              </c:pt>
              <c:pt idx="4125">
                <c:v>9.6524137318789407</c:v>
              </c:pt>
              <c:pt idx="4126">
                <c:v>9.6502876901285077</c:v>
              </c:pt>
              <c:pt idx="4127">
                <c:v>9.648161648378073</c:v>
              </c:pt>
              <c:pt idx="4128">
                <c:v>9.6460356066276383</c:v>
              </c:pt>
              <c:pt idx="4129">
                <c:v>9.6439095648772071</c:v>
              </c:pt>
              <c:pt idx="4130">
                <c:v>9.6417835231267723</c:v>
              </c:pt>
              <c:pt idx="4131">
                <c:v>9.6396574813763376</c:v>
              </c:pt>
              <c:pt idx="4132">
                <c:v>9.6375314396259029</c:v>
              </c:pt>
              <c:pt idx="4133">
                <c:v>9.6354053978754699</c:v>
              </c:pt>
              <c:pt idx="4134">
                <c:v>9.6332793561250352</c:v>
              </c:pt>
              <c:pt idx="4135">
                <c:v>9.6311533143746022</c:v>
              </c:pt>
              <c:pt idx="4136">
                <c:v>9.6290272726241692</c:v>
              </c:pt>
              <c:pt idx="4137">
                <c:v>9.6269012308737345</c:v>
              </c:pt>
              <c:pt idx="4138">
                <c:v>9.6247751891232998</c:v>
              </c:pt>
              <c:pt idx="4139">
                <c:v>9.622649147372865</c:v>
              </c:pt>
              <c:pt idx="4140">
                <c:v>9.6205231056224321</c:v>
              </c:pt>
              <c:pt idx="4141">
                <c:v>9.6183970638719991</c:v>
              </c:pt>
              <c:pt idx="4142">
                <c:v>9.6162710221215644</c:v>
              </c:pt>
              <c:pt idx="4143">
                <c:v>9.6141449803711314</c:v>
              </c:pt>
              <c:pt idx="4144">
                <c:v>9.6120189386206967</c:v>
              </c:pt>
              <c:pt idx="4145">
                <c:v>9.6098928968702619</c:v>
              </c:pt>
              <c:pt idx="4146">
                <c:v>9.6077668551198272</c:v>
              </c:pt>
              <c:pt idx="4147">
                <c:v>9.605640813369396</c:v>
              </c:pt>
              <c:pt idx="4148">
                <c:v>9.6035147716189613</c:v>
              </c:pt>
              <c:pt idx="4149">
                <c:v>9.6013887298685265</c:v>
              </c:pt>
              <c:pt idx="4150">
                <c:v>9.5992626881180936</c:v>
              </c:pt>
              <c:pt idx="4151">
                <c:v>9.5971366463676588</c:v>
              </c:pt>
              <c:pt idx="4152">
                <c:v>9.5950106046172241</c:v>
              </c:pt>
              <c:pt idx="4153">
                <c:v>9.5928845628667894</c:v>
              </c:pt>
              <c:pt idx="4154">
                <c:v>9.5907585211163582</c:v>
              </c:pt>
              <c:pt idx="4155">
                <c:v>9.5886324793659234</c:v>
              </c:pt>
              <c:pt idx="4156">
                <c:v>9.5865064376154887</c:v>
              </c:pt>
              <c:pt idx="4157">
                <c:v>9.5843803958650557</c:v>
              </c:pt>
              <c:pt idx="4158">
                <c:v>9.582254354114621</c:v>
              </c:pt>
              <c:pt idx="4159">
                <c:v>9.5801283123641863</c:v>
              </c:pt>
              <c:pt idx="4160">
                <c:v>9.5780022706137533</c:v>
              </c:pt>
              <c:pt idx="4161">
                <c:v>9.5758762288633203</c:v>
              </c:pt>
              <c:pt idx="4162">
                <c:v>9.5737501871128856</c:v>
              </c:pt>
              <c:pt idx="4163">
                <c:v>9.5716241453624509</c:v>
              </c:pt>
              <c:pt idx="4164">
                <c:v>9.5694981036120179</c:v>
              </c:pt>
              <c:pt idx="4165">
                <c:v>9.5673720618615832</c:v>
              </c:pt>
              <c:pt idx="4166">
                <c:v>9.5652460201111502</c:v>
              </c:pt>
              <c:pt idx="4167">
                <c:v>9.5631199783607173</c:v>
              </c:pt>
              <c:pt idx="4168">
                <c:v>9.5609939366102825</c:v>
              </c:pt>
              <c:pt idx="4169">
                <c:v>9.5588678948598478</c:v>
              </c:pt>
              <c:pt idx="4170">
                <c:v>9.556741853109413</c:v>
              </c:pt>
              <c:pt idx="4171">
                <c:v>9.5546158113589801</c:v>
              </c:pt>
              <c:pt idx="4172">
                <c:v>9.5524897696085471</c:v>
              </c:pt>
              <c:pt idx="4173">
                <c:v>9.5503637278581124</c:v>
              </c:pt>
              <c:pt idx="4174">
                <c:v>9.5482376861076794</c:v>
              </c:pt>
              <c:pt idx="4175">
                <c:v>9.5461116443572447</c:v>
              </c:pt>
              <c:pt idx="4176">
                <c:v>9.5439856026068099</c:v>
              </c:pt>
              <c:pt idx="4177">
                <c:v>9.5418595608563752</c:v>
              </c:pt>
              <c:pt idx="4178">
                <c:v>9.539733519105944</c:v>
              </c:pt>
              <c:pt idx="4179">
                <c:v>9.5376074773555093</c:v>
              </c:pt>
              <c:pt idx="4180">
                <c:v>9.5354814356050746</c:v>
              </c:pt>
              <c:pt idx="4181">
                <c:v>9.5333553938546416</c:v>
              </c:pt>
              <c:pt idx="4182">
                <c:v>9.5312293521042069</c:v>
              </c:pt>
              <c:pt idx="4183">
                <c:v>9.5291033103537721</c:v>
              </c:pt>
              <c:pt idx="4184">
                <c:v>9.5269772686033374</c:v>
              </c:pt>
              <c:pt idx="4185">
                <c:v>9.5248512268529062</c:v>
              </c:pt>
              <c:pt idx="4186">
                <c:v>9.5227251851024715</c:v>
              </c:pt>
              <c:pt idx="4187">
                <c:v>9.5205991433520367</c:v>
              </c:pt>
              <c:pt idx="4188">
                <c:v>9.5184731016016038</c:v>
              </c:pt>
              <c:pt idx="4189">
                <c:v>9.516347059851169</c:v>
              </c:pt>
              <c:pt idx="4190">
                <c:v>9.5142210181007343</c:v>
              </c:pt>
              <c:pt idx="4191">
                <c:v>9.5120949763503013</c:v>
              </c:pt>
              <c:pt idx="4192">
                <c:v>9.5099689345998684</c:v>
              </c:pt>
              <c:pt idx="4193">
                <c:v>9.5078428928494336</c:v>
              </c:pt>
              <c:pt idx="4194">
                <c:v>9.5057168510989989</c:v>
              </c:pt>
              <c:pt idx="4195">
                <c:v>9.5035908093485659</c:v>
              </c:pt>
              <c:pt idx="4196">
                <c:v>9.5014647675981312</c:v>
              </c:pt>
              <c:pt idx="4197">
                <c:v>9.4993387258476982</c:v>
              </c:pt>
              <c:pt idx="4198">
                <c:v>9.4972126840972635</c:v>
              </c:pt>
              <c:pt idx="4199">
                <c:v>9.4950866423468305</c:v>
              </c:pt>
              <c:pt idx="4200">
                <c:v>9.4929606005963958</c:v>
              </c:pt>
              <c:pt idx="4201">
                <c:v>9.4908345588459611</c:v>
              </c:pt>
              <c:pt idx="4202">
                <c:v>9.4887085170955281</c:v>
              </c:pt>
              <c:pt idx="4203">
                <c:v>9.4865824753450951</c:v>
              </c:pt>
              <c:pt idx="4204">
                <c:v>9.4844564335946604</c:v>
              </c:pt>
              <c:pt idx="4205">
                <c:v>9.4823303918442257</c:v>
              </c:pt>
              <c:pt idx="4206">
                <c:v>9.4802043500937927</c:v>
              </c:pt>
              <c:pt idx="4207">
                <c:v>9.478078308343358</c:v>
              </c:pt>
              <c:pt idx="4208">
                <c:v>9.4759522665929232</c:v>
              </c:pt>
              <c:pt idx="4209">
                <c:v>9.473826224842492</c:v>
              </c:pt>
              <c:pt idx="4210">
                <c:v>9.4717001830920573</c:v>
              </c:pt>
              <c:pt idx="4211">
                <c:v>9.4695741413416226</c:v>
              </c:pt>
              <c:pt idx="4212">
                <c:v>9.4674480995911896</c:v>
              </c:pt>
              <c:pt idx="4213">
                <c:v>9.4653220578407549</c:v>
              </c:pt>
              <c:pt idx="4214">
                <c:v>9.4631960160903201</c:v>
              </c:pt>
              <c:pt idx="4215">
                <c:v>9.4610699743398854</c:v>
              </c:pt>
              <c:pt idx="4216">
                <c:v>9.4589439325894542</c:v>
              </c:pt>
              <c:pt idx="4217">
                <c:v>9.4568178908390195</c:v>
              </c:pt>
              <c:pt idx="4218">
                <c:v>9.4546918490885847</c:v>
              </c:pt>
              <c:pt idx="4219">
                <c:v>9.4525658073381518</c:v>
              </c:pt>
              <c:pt idx="4220">
                <c:v>9.450439765587717</c:v>
              </c:pt>
              <c:pt idx="4221">
                <c:v>9.4483137238372823</c:v>
              </c:pt>
              <c:pt idx="4222">
                <c:v>9.4461876820868476</c:v>
              </c:pt>
              <c:pt idx="4223">
                <c:v>9.4440616403364164</c:v>
              </c:pt>
              <c:pt idx="4224">
                <c:v>9.4419355985859816</c:v>
              </c:pt>
              <c:pt idx="4225">
                <c:v>9.4398095568355469</c:v>
              </c:pt>
              <c:pt idx="4226">
                <c:v>9.4376835150851139</c:v>
              </c:pt>
              <c:pt idx="4227">
                <c:v>9.4355574733346792</c:v>
              </c:pt>
              <c:pt idx="4228">
                <c:v>9.4334314315842445</c:v>
              </c:pt>
              <c:pt idx="4229">
                <c:v>9.4313053898338115</c:v>
              </c:pt>
              <c:pt idx="4230">
                <c:v>9.4291793480833785</c:v>
              </c:pt>
              <c:pt idx="4231">
                <c:v>9.4270533063329438</c:v>
              </c:pt>
              <c:pt idx="4232">
                <c:v>9.4249272645825091</c:v>
              </c:pt>
              <c:pt idx="4233">
                <c:v>9.4228012228320761</c:v>
              </c:pt>
              <c:pt idx="4234">
                <c:v>9.4206751810816414</c:v>
              </c:pt>
              <c:pt idx="4235">
                <c:v>9.4185491393312084</c:v>
              </c:pt>
              <c:pt idx="4236">
                <c:v>9.4164230975807737</c:v>
              </c:pt>
              <c:pt idx="4237">
                <c:v>9.4142970558303407</c:v>
              </c:pt>
              <c:pt idx="4238">
                <c:v>9.412171014079906</c:v>
              </c:pt>
              <c:pt idx="4239">
                <c:v>9.4100449723294712</c:v>
              </c:pt>
              <c:pt idx="4240">
                <c:v>9.4079189305790383</c:v>
              </c:pt>
              <c:pt idx="4241">
                <c:v>9.4057928888286053</c:v>
              </c:pt>
              <c:pt idx="4242">
                <c:v>9.4036668470781706</c:v>
              </c:pt>
              <c:pt idx="4243">
                <c:v>9.4015408053277358</c:v>
              </c:pt>
              <c:pt idx="4244">
                <c:v>9.3994147635773029</c:v>
              </c:pt>
              <c:pt idx="4245">
                <c:v>9.3972887218268681</c:v>
              </c:pt>
              <c:pt idx="4246">
                <c:v>9.3951626800764334</c:v>
              </c:pt>
              <c:pt idx="4247">
                <c:v>9.3930366383260022</c:v>
              </c:pt>
              <c:pt idx="4248">
                <c:v>9.3909105965755675</c:v>
              </c:pt>
              <c:pt idx="4249">
                <c:v>9.3887845548251327</c:v>
              </c:pt>
              <c:pt idx="4250">
                <c:v>9.386658513074698</c:v>
              </c:pt>
              <c:pt idx="4251">
                <c:v>9.384532471324265</c:v>
              </c:pt>
              <c:pt idx="4252">
                <c:v>9.3824064295738303</c:v>
              </c:pt>
              <c:pt idx="4253">
                <c:v>9.3802803878233956</c:v>
              </c:pt>
              <c:pt idx="4254">
                <c:v>9.3781543460729644</c:v>
              </c:pt>
              <c:pt idx="4255">
                <c:v>9.3760283043225296</c:v>
              </c:pt>
              <c:pt idx="4256">
                <c:v>9.3739022625720949</c:v>
              </c:pt>
              <c:pt idx="4257">
                <c:v>9.371776220821662</c:v>
              </c:pt>
              <c:pt idx="4258">
                <c:v>9.3696501790712272</c:v>
              </c:pt>
              <c:pt idx="4259">
                <c:v>9.3675241373207925</c:v>
              </c:pt>
              <c:pt idx="4260">
                <c:v>9.3653980955703595</c:v>
              </c:pt>
              <c:pt idx="4261">
                <c:v>9.3632720538199266</c:v>
              </c:pt>
              <c:pt idx="4262">
                <c:v>9.3611460120694918</c:v>
              </c:pt>
              <c:pt idx="4263">
                <c:v>9.3590199703190571</c:v>
              </c:pt>
              <c:pt idx="4264">
                <c:v>9.3568939285686241</c:v>
              </c:pt>
              <c:pt idx="4265">
                <c:v>9.3547678868181894</c:v>
              </c:pt>
              <c:pt idx="4266">
                <c:v>9.3526418450677564</c:v>
              </c:pt>
              <c:pt idx="4267">
                <c:v>9.3505158033173217</c:v>
              </c:pt>
              <c:pt idx="4268">
                <c:v>9.3483897615668887</c:v>
              </c:pt>
              <c:pt idx="4269">
                <c:v>9.346263719816454</c:v>
              </c:pt>
              <c:pt idx="4270">
                <c:v>9.3441376780660192</c:v>
              </c:pt>
              <c:pt idx="4271">
                <c:v>9.3420116363155863</c:v>
              </c:pt>
              <c:pt idx="4272">
                <c:v>9.3398855945651533</c:v>
              </c:pt>
              <c:pt idx="4273">
                <c:v>9.3377595528147186</c:v>
              </c:pt>
              <c:pt idx="4274">
                <c:v>9.3356335110642839</c:v>
              </c:pt>
              <c:pt idx="4275">
                <c:v>9.3335074693138509</c:v>
              </c:pt>
              <c:pt idx="4276">
                <c:v>9.3313814275634162</c:v>
              </c:pt>
              <c:pt idx="4277">
                <c:v>9.3292553858129814</c:v>
              </c:pt>
              <c:pt idx="4278">
                <c:v>9.3271293440625502</c:v>
              </c:pt>
              <c:pt idx="4279">
                <c:v>9.3250033023121155</c:v>
              </c:pt>
              <c:pt idx="4280">
                <c:v>9.3228772605616808</c:v>
              </c:pt>
              <c:pt idx="4281">
                <c:v>9.320751218811246</c:v>
              </c:pt>
              <c:pt idx="4282">
                <c:v>9.3186251770608131</c:v>
              </c:pt>
              <c:pt idx="4283">
                <c:v>9.3164991353103783</c:v>
              </c:pt>
              <c:pt idx="4284">
                <c:v>9.3143730935599436</c:v>
              </c:pt>
              <c:pt idx="4285">
                <c:v>9.3122470518095124</c:v>
              </c:pt>
              <c:pt idx="4286">
                <c:v>9.3101210100590777</c:v>
              </c:pt>
              <c:pt idx="4287">
                <c:v>9.3079949683086429</c:v>
              </c:pt>
              <c:pt idx="4288">
                <c:v>9.3058689265582082</c:v>
              </c:pt>
              <c:pt idx="4289">
                <c:v>9.3037428848077752</c:v>
              </c:pt>
              <c:pt idx="4290">
                <c:v>9.3016168430573405</c:v>
              </c:pt>
              <c:pt idx="4291">
                <c:v>9.2994908013069075</c:v>
              </c:pt>
              <c:pt idx="4292">
                <c:v>9.2973647595564746</c:v>
              </c:pt>
              <c:pt idx="4293">
                <c:v>9.2952387178060398</c:v>
              </c:pt>
              <c:pt idx="4294">
                <c:v>9.2931126760556051</c:v>
              </c:pt>
              <c:pt idx="4295">
                <c:v>9.2909866343051704</c:v>
              </c:pt>
              <c:pt idx="4296">
                <c:v>9.2888605925547374</c:v>
              </c:pt>
              <c:pt idx="4297">
                <c:v>9.2867345508043044</c:v>
              </c:pt>
              <c:pt idx="4298">
                <c:v>9.2846085090538697</c:v>
              </c:pt>
              <c:pt idx="4299">
                <c:v>9.2824824673034367</c:v>
              </c:pt>
              <c:pt idx="4300">
                <c:v>9.280356425553002</c:v>
              </c:pt>
              <c:pt idx="4301">
                <c:v>9.2782303838025673</c:v>
              </c:pt>
              <c:pt idx="4302">
                <c:v>9.2761043420521325</c:v>
              </c:pt>
              <c:pt idx="4303">
                <c:v>9.2739783003017013</c:v>
              </c:pt>
              <c:pt idx="4304">
                <c:v>9.2718522585512666</c:v>
              </c:pt>
              <c:pt idx="4305">
                <c:v>9.2697262168008319</c:v>
              </c:pt>
              <c:pt idx="4306">
                <c:v>9.2676001750503989</c:v>
              </c:pt>
              <c:pt idx="4307">
                <c:v>9.2654741332999642</c:v>
              </c:pt>
              <c:pt idx="4308">
                <c:v>9.2633480915495294</c:v>
              </c:pt>
              <c:pt idx="4309">
                <c:v>9.2612220497990982</c:v>
              </c:pt>
              <c:pt idx="4310">
                <c:v>9.2590960080486635</c:v>
              </c:pt>
              <c:pt idx="4311">
                <c:v>9.2569699662982288</c:v>
              </c:pt>
              <c:pt idx="4312">
                <c:v>9.254843924547794</c:v>
              </c:pt>
              <c:pt idx="4313">
                <c:v>9.2527178827973611</c:v>
              </c:pt>
              <c:pt idx="4314">
                <c:v>9.2505918410469263</c:v>
              </c:pt>
              <c:pt idx="4315">
                <c:v>9.2484657992964916</c:v>
              </c:pt>
              <c:pt idx="4316">
                <c:v>9.2463397575460604</c:v>
              </c:pt>
              <c:pt idx="4317">
                <c:v>9.2442137157956257</c:v>
              </c:pt>
              <c:pt idx="4318">
                <c:v>9.2420876740451909</c:v>
              </c:pt>
              <c:pt idx="4319">
                <c:v>9.2399616322947562</c:v>
              </c:pt>
              <c:pt idx="4320">
                <c:v>9.2378355905443232</c:v>
              </c:pt>
              <c:pt idx="4321">
                <c:v>9.2357095487938885</c:v>
              </c:pt>
              <c:pt idx="4322">
                <c:v>9.2335835070434538</c:v>
              </c:pt>
              <c:pt idx="4323">
                <c:v>9.2314574652930226</c:v>
              </c:pt>
              <c:pt idx="4324">
                <c:v>9.2293314235425878</c:v>
              </c:pt>
              <c:pt idx="4325">
                <c:v>9.2272053817921531</c:v>
              </c:pt>
              <c:pt idx="4326">
                <c:v>9.2250793400417184</c:v>
              </c:pt>
              <c:pt idx="4327">
                <c:v>9.2229532982912854</c:v>
              </c:pt>
              <c:pt idx="4328">
                <c:v>9.2208272565408507</c:v>
              </c:pt>
              <c:pt idx="4329">
                <c:v>9.2187012147904177</c:v>
              </c:pt>
              <c:pt idx="4330">
                <c:v>9.2165751730399847</c:v>
              </c:pt>
              <c:pt idx="4331">
                <c:v>9.21444913128955</c:v>
              </c:pt>
              <c:pt idx="4332">
                <c:v>9.2123230895391153</c:v>
              </c:pt>
              <c:pt idx="4333">
                <c:v>9.2101970477886805</c:v>
              </c:pt>
              <c:pt idx="4334">
                <c:v>9.2132406091913399</c:v>
              </c:pt>
              <c:pt idx="4335">
                <c:v>9.2162841705940028</c:v>
              </c:pt>
              <c:pt idx="4336">
                <c:v>9.219327731996664</c:v>
              </c:pt>
              <c:pt idx="4337">
                <c:v>9.2223712933993234</c:v>
              </c:pt>
              <c:pt idx="4338">
                <c:v>9.2254148548019863</c:v>
              </c:pt>
              <c:pt idx="4339">
                <c:v>9.2284584162046492</c:v>
              </c:pt>
              <c:pt idx="4340">
                <c:v>9.2315019776073104</c:v>
              </c:pt>
              <c:pt idx="4341">
                <c:v>9.2345455390099698</c:v>
              </c:pt>
              <c:pt idx="4342">
                <c:v>9.2375891004126327</c:v>
              </c:pt>
              <c:pt idx="4343">
                <c:v>9.2406326618152956</c:v>
              </c:pt>
              <c:pt idx="4344">
                <c:v>9.2436762232179532</c:v>
              </c:pt>
              <c:pt idx="4345">
                <c:v>9.2467197846206162</c:v>
              </c:pt>
              <c:pt idx="4346">
                <c:v>9.2497633460232791</c:v>
              </c:pt>
              <c:pt idx="4347">
                <c:v>9.252806907425942</c:v>
              </c:pt>
              <c:pt idx="4348">
                <c:v>9.2558504688285996</c:v>
              </c:pt>
              <c:pt idx="4349">
                <c:v>9.2588940302312626</c:v>
              </c:pt>
              <c:pt idx="4350">
                <c:v>9.2619375916339255</c:v>
              </c:pt>
              <c:pt idx="4351">
                <c:v>9.2649811530365831</c:v>
              </c:pt>
              <c:pt idx="4352">
                <c:v>9.268024714439246</c:v>
              </c:pt>
              <c:pt idx="4353">
                <c:v>9.271068275841909</c:v>
              </c:pt>
              <c:pt idx="4354">
                <c:v>9.2741118372445683</c:v>
              </c:pt>
              <c:pt idx="4355">
                <c:v>9.2771553986472295</c:v>
              </c:pt>
              <c:pt idx="4356">
                <c:v>9.2801989600498924</c:v>
              </c:pt>
              <c:pt idx="4357">
                <c:v>9.2832425214525554</c:v>
              </c:pt>
              <c:pt idx="4358">
                <c:v>9.2862860828552147</c:v>
              </c:pt>
              <c:pt idx="4359">
                <c:v>9.2893296442578759</c:v>
              </c:pt>
              <c:pt idx="4360">
                <c:v>9.2923732056605388</c:v>
              </c:pt>
              <c:pt idx="4361">
                <c:v>9.2954167670631982</c:v>
              </c:pt>
              <c:pt idx="4362">
                <c:v>9.2984603284658611</c:v>
              </c:pt>
              <c:pt idx="4363">
                <c:v>9.3015038898685223</c:v>
              </c:pt>
              <c:pt idx="4364">
                <c:v>9.3045474512711852</c:v>
              </c:pt>
              <c:pt idx="4365">
                <c:v>9.3075910126738446</c:v>
              </c:pt>
              <c:pt idx="4366">
                <c:v>9.3106345740765075</c:v>
              </c:pt>
              <c:pt idx="4367">
                <c:v>9.3136781354791687</c:v>
              </c:pt>
              <c:pt idx="4368">
                <c:v>9.3167216968818281</c:v>
              </c:pt>
              <c:pt idx="4369">
                <c:v>9.319765258284491</c:v>
              </c:pt>
              <c:pt idx="4370">
                <c:v>9.3228088196871539</c:v>
              </c:pt>
              <c:pt idx="4371">
                <c:v>9.3258523810898151</c:v>
              </c:pt>
              <c:pt idx="4372">
                <c:v>9.3288959424924744</c:v>
              </c:pt>
              <c:pt idx="4373">
                <c:v>9.3319395038951374</c:v>
              </c:pt>
              <c:pt idx="4374">
                <c:v>9.3349830652978003</c:v>
              </c:pt>
              <c:pt idx="4375">
                <c:v>9.3380266267004579</c:v>
              </c:pt>
              <c:pt idx="4376">
                <c:v>9.3410701881031208</c:v>
              </c:pt>
              <c:pt idx="4377">
                <c:v>9.3441137495057838</c:v>
              </c:pt>
              <c:pt idx="4378">
                <c:v>9.3471573109084467</c:v>
              </c:pt>
              <c:pt idx="4379">
                <c:v>9.3502008723111043</c:v>
              </c:pt>
              <c:pt idx="4380">
                <c:v>9.3532444337137672</c:v>
              </c:pt>
              <c:pt idx="4381">
                <c:v>9.3562879951164302</c:v>
              </c:pt>
              <c:pt idx="4382">
                <c:v>9.3593315565190878</c:v>
              </c:pt>
              <c:pt idx="4383">
                <c:v>9.3623751179217507</c:v>
              </c:pt>
              <c:pt idx="4384">
                <c:v>9.3654186793244136</c:v>
              </c:pt>
              <c:pt idx="4385">
                <c:v>9.3684622407270766</c:v>
              </c:pt>
              <c:pt idx="4386">
                <c:v>9.3715058021297342</c:v>
              </c:pt>
              <c:pt idx="4387">
                <c:v>9.3745493635323971</c:v>
              </c:pt>
              <c:pt idx="4388">
                <c:v>9.37759292493506</c:v>
              </c:pt>
              <c:pt idx="4389">
                <c:v>9.3806364863377194</c:v>
              </c:pt>
              <c:pt idx="4390">
                <c:v>9.3836800477403806</c:v>
              </c:pt>
              <c:pt idx="4391">
                <c:v>9.3867236091430435</c:v>
              </c:pt>
              <c:pt idx="4392">
                <c:v>9.3897671705457064</c:v>
              </c:pt>
              <c:pt idx="4393">
                <c:v>9.3928107319483658</c:v>
              </c:pt>
              <c:pt idx="4394">
                <c:v>9.395854293351027</c:v>
              </c:pt>
              <c:pt idx="4395">
                <c:v>9.3988978547536899</c:v>
              </c:pt>
              <c:pt idx="4396">
                <c:v>9.4019414161563493</c:v>
              </c:pt>
              <c:pt idx="4397">
                <c:v>9.4049849775590122</c:v>
              </c:pt>
              <c:pt idx="4398">
                <c:v>9.4080285389616733</c:v>
              </c:pt>
              <c:pt idx="4399">
                <c:v>9.4110721003643327</c:v>
              </c:pt>
              <c:pt idx="4400">
                <c:v>9.4141156617669957</c:v>
              </c:pt>
              <c:pt idx="4401">
                <c:v>9.4171592231696586</c:v>
              </c:pt>
              <c:pt idx="4402">
                <c:v>9.4202027845723197</c:v>
              </c:pt>
              <c:pt idx="4403">
                <c:v>9.4232463459749791</c:v>
              </c:pt>
              <c:pt idx="4404">
                <c:v>9.4262899073776421</c:v>
              </c:pt>
              <c:pt idx="4405">
                <c:v>9.429333468780305</c:v>
              </c:pt>
              <c:pt idx="4406">
                <c:v>9.4323770301829626</c:v>
              </c:pt>
              <c:pt idx="4407">
                <c:v>9.4354205915856255</c:v>
              </c:pt>
              <c:pt idx="4408">
                <c:v>9.4384641529882884</c:v>
              </c:pt>
              <c:pt idx="4409">
                <c:v>9.4415077143909514</c:v>
              </c:pt>
              <c:pt idx="4410">
                <c:v>9.444551275793609</c:v>
              </c:pt>
              <c:pt idx="4411">
                <c:v>9.4475948371962719</c:v>
              </c:pt>
              <c:pt idx="4412">
                <c:v>9.4506383985989348</c:v>
              </c:pt>
              <c:pt idx="4413">
                <c:v>9.4536819600015924</c:v>
              </c:pt>
              <c:pt idx="4414">
                <c:v>9.4567255214042554</c:v>
              </c:pt>
              <c:pt idx="4415">
                <c:v>9.4597690828069183</c:v>
              </c:pt>
              <c:pt idx="4416">
                <c:v>9.4628126442095812</c:v>
              </c:pt>
              <c:pt idx="4417">
                <c:v>9.4658562056122388</c:v>
              </c:pt>
              <c:pt idx="4418">
                <c:v>9.4688997670149018</c:v>
              </c:pt>
              <c:pt idx="4419">
                <c:v>9.4719433284175647</c:v>
              </c:pt>
              <c:pt idx="4420">
                <c:v>9.4749868898202241</c:v>
              </c:pt>
              <c:pt idx="4421">
                <c:v>9.4780304512228852</c:v>
              </c:pt>
              <c:pt idx="4422">
                <c:v>9.4810740126255482</c:v>
              </c:pt>
              <c:pt idx="4423">
                <c:v>9.4841175740282111</c:v>
              </c:pt>
              <c:pt idx="4424">
                <c:v>9.4871611354308705</c:v>
              </c:pt>
              <c:pt idx="4425">
                <c:v>9.4902046968335316</c:v>
              </c:pt>
              <c:pt idx="4426">
                <c:v>9.4932482582361946</c:v>
              </c:pt>
              <c:pt idx="4427">
                <c:v>9.4962918196388539</c:v>
              </c:pt>
              <c:pt idx="4428">
                <c:v>9.4993353810415169</c:v>
              </c:pt>
              <c:pt idx="4429">
                <c:v>9.502378942444178</c:v>
              </c:pt>
              <c:pt idx="4430">
                <c:v>9.505422503846841</c:v>
              </c:pt>
              <c:pt idx="4431">
                <c:v>9.5084660652495003</c:v>
              </c:pt>
              <c:pt idx="4432">
                <c:v>9.5115096266521633</c:v>
              </c:pt>
              <c:pt idx="4433">
                <c:v>9.5145531880548244</c:v>
              </c:pt>
              <c:pt idx="4434">
                <c:v>9.5175967494574838</c:v>
              </c:pt>
              <c:pt idx="4435">
                <c:v>9.5206403108601467</c:v>
              </c:pt>
              <c:pt idx="4436">
                <c:v>9.5236838722628097</c:v>
              </c:pt>
              <c:pt idx="4437">
                <c:v>9.5267274336654708</c:v>
              </c:pt>
              <c:pt idx="4438">
                <c:v>9.5297709950681302</c:v>
              </c:pt>
              <c:pt idx="4439">
                <c:v>9.5328145564707931</c:v>
              </c:pt>
              <c:pt idx="4440">
                <c:v>9.5358581178734561</c:v>
              </c:pt>
              <c:pt idx="4441">
                <c:v>9.5389016792761137</c:v>
              </c:pt>
              <c:pt idx="4442">
                <c:v>9.5419452406787766</c:v>
              </c:pt>
              <c:pt idx="4443">
                <c:v>9.5449888020814395</c:v>
              </c:pt>
              <c:pt idx="4444">
                <c:v>9.5480323634840971</c:v>
              </c:pt>
              <c:pt idx="4445">
                <c:v>9.55107592488676</c:v>
              </c:pt>
              <c:pt idx="4446">
                <c:v>9.554119486289423</c:v>
              </c:pt>
              <c:pt idx="4447">
                <c:v>9.5571630476920859</c:v>
              </c:pt>
              <c:pt idx="4448">
                <c:v>9.5602066090947435</c:v>
              </c:pt>
              <c:pt idx="4449">
                <c:v>9.5632501704974064</c:v>
              </c:pt>
              <c:pt idx="4450">
                <c:v>9.5662937319000694</c:v>
              </c:pt>
              <c:pt idx="4451">
                <c:v>9.5693372933027288</c:v>
              </c:pt>
              <c:pt idx="4452">
                <c:v>9.5723808547053899</c:v>
              </c:pt>
              <c:pt idx="4453">
                <c:v>9.5754244161080528</c:v>
              </c:pt>
              <c:pt idx="4454">
                <c:v>9.5784679775107158</c:v>
              </c:pt>
              <c:pt idx="4455">
                <c:v>9.5815115389133751</c:v>
              </c:pt>
              <c:pt idx="4456">
                <c:v>9.5845551003160363</c:v>
              </c:pt>
              <c:pt idx="4457">
                <c:v>9.5875986617186992</c:v>
              </c:pt>
              <c:pt idx="4458">
                <c:v>9.5906422231213586</c:v>
              </c:pt>
              <c:pt idx="4459">
                <c:v>9.5936857845240215</c:v>
              </c:pt>
              <c:pt idx="4460">
                <c:v>9.5967293459266827</c:v>
              </c:pt>
              <c:pt idx="4461">
                <c:v>9.5997729073293456</c:v>
              </c:pt>
              <c:pt idx="4462">
                <c:v>9.602816468732005</c:v>
              </c:pt>
              <c:pt idx="4463">
                <c:v>9.6058600301346679</c:v>
              </c:pt>
              <c:pt idx="4464">
                <c:v>9.6089035915373291</c:v>
              </c:pt>
              <c:pt idx="4465">
                <c:v>9.6119471529399885</c:v>
              </c:pt>
              <c:pt idx="4466">
                <c:v>9.6149907143426514</c:v>
              </c:pt>
              <c:pt idx="4467">
                <c:v>9.6180342757453143</c:v>
              </c:pt>
              <c:pt idx="4468">
                <c:v>9.6210778371479755</c:v>
              </c:pt>
              <c:pt idx="4469">
                <c:v>9.6241213985506349</c:v>
              </c:pt>
              <c:pt idx="4470">
                <c:v>9.6271649599532978</c:v>
              </c:pt>
              <c:pt idx="4471">
                <c:v>9.6302085213559607</c:v>
              </c:pt>
              <c:pt idx="4472">
                <c:v>9.6332520827586183</c:v>
              </c:pt>
              <c:pt idx="4473">
                <c:v>9.6362956441612813</c:v>
              </c:pt>
              <c:pt idx="4474">
                <c:v>9.6393392055639442</c:v>
              </c:pt>
              <c:pt idx="4475">
                <c:v>9.6423827669666071</c:v>
              </c:pt>
              <c:pt idx="4476">
                <c:v>9.6454263283692647</c:v>
              </c:pt>
              <c:pt idx="4477">
                <c:v>9.6484698897719277</c:v>
              </c:pt>
              <c:pt idx="4478">
                <c:v>9.6515134511745906</c:v>
              </c:pt>
              <c:pt idx="4479">
                <c:v>9.6545570125772482</c:v>
              </c:pt>
              <c:pt idx="4480">
                <c:v>9.6576005739799111</c:v>
              </c:pt>
              <c:pt idx="4481">
                <c:v>9.660644135382574</c:v>
              </c:pt>
              <c:pt idx="4482">
                <c:v>9.663687696785237</c:v>
              </c:pt>
              <c:pt idx="4483">
                <c:v>9.6667312581878946</c:v>
              </c:pt>
              <c:pt idx="4484">
                <c:v>9.6697748195905575</c:v>
              </c:pt>
              <c:pt idx="4485">
                <c:v>9.6728183809932204</c:v>
              </c:pt>
              <c:pt idx="4486">
                <c:v>9.6758619423958798</c:v>
              </c:pt>
              <c:pt idx="4487">
                <c:v>9.678905503798541</c:v>
              </c:pt>
              <c:pt idx="4488">
                <c:v>9.6819490652012039</c:v>
              </c:pt>
              <c:pt idx="4489">
                <c:v>9.6849926266038633</c:v>
              </c:pt>
              <c:pt idx="4490">
                <c:v>9.6880361880065262</c:v>
              </c:pt>
              <c:pt idx="4491">
                <c:v>9.6910797494091874</c:v>
              </c:pt>
              <c:pt idx="4492">
                <c:v>9.6941233108118503</c:v>
              </c:pt>
              <c:pt idx="4493">
                <c:v>9.6971668722145097</c:v>
              </c:pt>
              <c:pt idx="4494">
                <c:v>9.7002104336171726</c:v>
              </c:pt>
              <c:pt idx="4495">
                <c:v>9.7032539950198338</c:v>
              </c:pt>
              <c:pt idx="4496">
                <c:v>9.7062975564224931</c:v>
              </c:pt>
              <c:pt idx="4497">
                <c:v>9.7093411178251561</c:v>
              </c:pt>
              <c:pt idx="4498">
                <c:v>9.712384679227819</c:v>
              </c:pt>
              <c:pt idx="4499">
                <c:v>9.7154282406304802</c:v>
              </c:pt>
              <c:pt idx="4500">
                <c:v>9.7184718020331395</c:v>
              </c:pt>
              <c:pt idx="4501">
                <c:v>9.7215153634358025</c:v>
              </c:pt>
              <c:pt idx="4502">
                <c:v>9.7245589248384654</c:v>
              </c:pt>
              <c:pt idx="4503">
                <c:v>9.727602486241123</c:v>
              </c:pt>
              <c:pt idx="4504">
                <c:v>9.7306460476437859</c:v>
              </c:pt>
              <c:pt idx="4505">
                <c:v>9.7336896090464489</c:v>
              </c:pt>
              <c:pt idx="4506">
                <c:v>9.7367331704491118</c:v>
              </c:pt>
              <c:pt idx="4507">
                <c:v>9.7397767318517694</c:v>
              </c:pt>
              <c:pt idx="4508">
                <c:v>9.7428202932544323</c:v>
              </c:pt>
              <c:pt idx="4509">
                <c:v>9.7458638546570953</c:v>
              </c:pt>
              <c:pt idx="4510">
                <c:v>9.7489074160597529</c:v>
              </c:pt>
              <c:pt idx="4511">
                <c:v>9.7519509774624158</c:v>
              </c:pt>
              <c:pt idx="4512">
                <c:v>9.7549945388650787</c:v>
              </c:pt>
              <c:pt idx="4513">
                <c:v>9.7580381002677417</c:v>
              </c:pt>
              <c:pt idx="4514">
                <c:v>9.7610816616703993</c:v>
              </c:pt>
              <c:pt idx="4515">
                <c:v>9.7641252230730622</c:v>
              </c:pt>
              <c:pt idx="4516">
                <c:v>9.7671687844757251</c:v>
              </c:pt>
              <c:pt idx="4517">
                <c:v>9.7702123458783845</c:v>
              </c:pt>
              <c:pt idx="4518">
                <c:v>9.7732559072810457</c:v>
              </c:pt>
              <c:pt idx="4519">
                <c:v>9.7762994686837086</c:v>
              </c:pt>
              <c:pt idx="4520">
                <c:v>9.7793430300863715</c:v>
              </c:pt>
              <c:pt idx="4521">
                <c:v>9.7823865914890309</c:v>
              </c:pt>
              <c:pt idx="4522">
                <c:v>9.785430152891692</c:v>
              </c:pt>
              <c:pt idx="4523">
                <c:v>9.788473714294355</c:v>
              </c:pt>
              <c:pt idx="4524">
                <c:v>9.7915172756970144</c:v>
              </c:pt>
              <c:pt idx="4525">
                <c:v>9.7945608370996773</c:v>
              </c:pt>
              <c:pt idx="4526">
                <c:v>9.7976043985023384</c:v>
              </c:pt>
              <c:pt idx="4527">
                <c:v>9.8006479599050014</c:v>
              </c:pt>
              <c:pt idx="4528">
                <c:v>9.8036915213076608</c:v>
              </c:pt>
              <c:pt idx="4529">
                <c:v>9.8067350827103237</c:v>
              </c:pt>
              <c:pt idx="4530">
                <c:v>9.8097786441129848</c:v>
              </c:pt>
              <c:pt idx="4531">
                <c:v>9.8128222055156442</c:v>
              </c:pt>
              <c:pt idx="4532">
                <c:v>9.8158657669183071</c:v>
              </c:pt>
              <c:pt idx="4533">
                <c:v>9.8189093283209701</c:v>
              </c:pt>
              <c:pt idx="4534">
                <c:v>9.8219528897236277</c:v>
              </c:pt>
              <c:pt idx="4535">
                <c:v>9.8249964511262906</c:v>
              </c:pt>
              <c:pt idx="4536">
                <c:v>9.8280400125289535</c:v>
              </c:pt>
              <c:pt idx="4537">
                <c:v>9.8310835739316165</c:v>
              </c:pt>
              <c:pt idx="4538">
                <c:v>9.8341271353342741</c:v>
              </c:pt>
              <c:pt idx="4539">
                <c:v>9.837170696736937</c:v>
              </c:pt>
              <c:pt idx="4540">
                <c:v>9.8402142581395999</c:v>
              </c:pt>
              <c:pt idx="4541">
                <c:v>9.8432578195422575</c:v>
              </c:pt>
              <c:pt idx="4542">
                <c:v>9.8463013809449205</c:v>
              </c:pt>
              <c:pt idx="4543">
                <c:v>9.8493449423475834</c:v>
              </c:pt>
              <c:pt idx="4544">
                <c:v>9.8523885037502463</c:v>
              </c:pt>
              <c:pt idx="4545">
                <c:v>9.8554320651529039</c:v>
              </c:pt>
              <c:pt idx="4546">
                <c:v>9.8584756265555669</c:v>
              </c:pt>
              <c:pt idx="4547">
                <c:v>9.8615191879582298</c:v>
              </c:pt>
              <c:pt idx="4548">
                <c:v>9.8645627493608892</c:v>
              </c:pt>
              <c:pt idx="4549">
                <c:v>9.8676063107635503</c:v>
              </c:pt>
              <c:pt idx="4550">
                <c:v>9.8706498721662133</c:v>
              </c:pt>
              <c:pt idx="4551">
                <c:v>9.8736934335688762</c:v>
              </c:pt>
              <c:pt idx="4552">
                <c:v>9.8767369949715356</c:v>
              </c:pt>
              <c:pt idx="4553">
                <c:v>9.8797805563741967</c:v>
              </c:pt>
              <c:pt idx="4554">
                <c:v>9.8828241177768597</c:v>
              </c:pt>
              <c:pt idx="4555">
                <c:v>9.885867679179519</c:v>
              </c:pt>
              <c:pt idx="4556">
                <c:v>9.888911240582182</c:v>
              </c:pt>
              <c:pt idx="4557">
                <c:v>9.8919548019848431</c:v>
              </c:pt>
              <c:pt idx="4558">
                <c:v>9.894998363387506</c:v>
              </c:pt>
              <c:pt idx="4559">
                <c:v>9.8980419247901654</c:v>
              </c:pt>
              <c:pt idx="4560">
                <c:v>9.9010854861928284</c:v>
              </c:pt>
              <c:pt idx="4561">
                <c:v>9.9041290475954895</c:v>
              </c:pt>
              <c:pt idx="4562">
                <c:v>9.9071726089981489</c:v>
              </c:pt>
              <c:pt idx="4563">
                <c:v>9.9102161704008118</c:v>
              </c:pt>
              <c:pt idx="4564">
                <c:v>9.9132597318034748</c:v>
              </c:pt>
              <c:pt idx="4565">
                <c:v>9.9163032932061377</c:v>
              </c:pt>
              <c:pt idx="4566">
                <c:v>9.9193468546087953</c:v>
              </c:pt>
              <c:pt idx="4567">
                <c:v>9.9223904160114582</c:v>
              </c:pt>
              <c:pt idx="4568">
                <c:v>9.9254339774141211</c:v>
              </c:pt>
              <c:pt idx="4569">
                <c:v>9.9284775388167787</c:v>
              </c:pt>
              <c:pt idx="4570">
                <c:v>9.9315211002194417</c:v>
              </c:pt>
              <c:pt idx="4571">
                <c:v>9.9345646616221046</c:v>
              </c:pt>
              <c:pt idx="4572">
                <c:v>9.9376082230247675</c:v>
              </c:pt>
              <c:pt idx="4573">
                <c:v>9.9406517844274251</c:v>
              </c:pt>
              <c:pt idx="4574">
                <c:v>9.9436953458300881</c:v>
              </c:pt>
              <c:pt idx="4575">
                <c:v>9.946738907232751</c:v>
              </c:pt>
              <c:pt idx="4576">
                <c:v>9.9497824686354086</c:v>
              </c:pt>
              <c:pt idx="4577">
                <c:v>9.9528260300380715</c:v>
              </c:pt>
              <c:pt idx="4578">
                <c:v>9.9558695914407345</c:v>
              </c:pt>
              <c:pt idx="4579">
                <c:v>9.9589131528433974</c:v>
              </c:pt>
              <c:pt idx="4580">
                <c:v>9.961956714246055</c:v>
              </c:pt>
              <c:pt idx="4581">
                <c:v>9.9650002756487179</c:v>
              </c:pt>
              <c:pt idx="4582">
                <c:v>9.9680438370513809</c:v>
              </c:pt>
              <c:pt idx="4583">
                <c:v>9.9710873984540402</c:v>
              </c:pt>
              <c:pt idx="4584">
                <c:v>9.9741309598567014</c:v>
              </c:pt>
              <c:pt idx="4585">
                <c:v>9.9771745212593643</c:v>
              </c:pt>
              <c:pt idx="4586">
                <c:v>9.9802180826620237</c:v>
              </c:pt>
              <c:pt idx="4587">
                <c:v>9.9832616440646866</c:v>
              </c:pt>
              <c:pt idx="4588">
                <c:v>9.9863052054673478</c:v>
              </c:pt>
              <c:pt idx="4589">
                <c:v>9.9893487668700107</c:v>
              </c:pt>
              <c:pt idx="4590">
                <c:v>9.9923923282726701</c:v>
              </c:pt>
              <c:pt idx="4591">
                <c:v>9.995435889675333</c:v>
              </c:pt>
              <c:pt idx="4592">
                <c:v>9.998479451077996</c:v>
              </c:pt>
              <c:pt idx="4593">
                <c:v>10.001523012480654</c:v>
              </c:pt>
              <c:pt idx="4594">
                <c:v>10.004566573883316</c:v>
              </c:pt>
              <c:pt idx="4595">
                <c:v>10.007610135285979</c:v>
              </c:pt>
              <c:pt idx="4596">
                <c:v>10.010653696688642</c:v>
              </c:pt>
              <c:pt idx="4597">
                <c:v>10.0136972580913</c:v>
              </c:pt>
              <c:pt idx="4598">
                <c:v>10.016740819493963</c:v>
              </c:pt>
              <c:pt idx="4599">
                <c:v>10.019784380896626</c:v>
              </c:pt>
              <c:pt idx="4600">
                <c:v>10.022827942299283</c:v>
              </c:pt>
              <c:pt idx="4601">
                <c:v>10.025871503701946</c:v>
              </c:pt>
              <c:pt idx="4602">
                <c:v>10.028915065104609</c:v>
              </c:pt>
              <c:pt idx="4603">
                <c:v>10.031958626507272</c:v>
              </c:pt>
              <c:pt idx="4604">
                <c:v>10.03500218790993</c:v>
              </c:pt>
              <c:pt idx="4605">
                <c:v>10.038045749312593</c:v>
              </c:pt>
              <c:pt idx="4606">
                <c:v>10.041089310715256</c:v>
              </c:pt>
              <c:pt idx="4607">
                <c:v>10.044132872117913</c:v>
              </c:pt>
              <c:pt idx="4608">
                <c:v>10.047176433520576</c:v>
              </c:pt>
              <c:pt idx="4609">
                <c:v>10.050219994923239</c:v>
              </c:pt>
              <c:pt idx="4610">
                <c:v>10.053263556325902</c:v>
              </c:pt>
              <c:pt idx="4611">
                <c:v>10.05630711772856</c:v>
              </c:pt>
              <c:pt idx="4612">
                <c:v>10.059350679131223</c:v>
              </c:pt>
              <c:pt idx="4613">
                <c:v>10.062394240533886</c:v>
              </c:pt>
              <c:pt idx="4614">
                <c:v>10.065437801936545</c:v>
              </c:pt>
              <c:pt idx="4615">
                <c:v>10.068481363339206</c:v>
              </c:pt>
              <c:pt idx="4616">
                <c:v>10.071524924741869</c:v>
              </c:pt>
              <c:pt idx="4617">
                <c:v>10.074568486144532</c:v>
              </c:pt>
              <c:pt idx="4618">
                <c:v>10.077612047547191</c:v>
              </c:pt>
              <c:pt idx="4619">
                <c:v>10.080655608949854</c:v>
              </c:pt>
              <c:pt idx="4620">
                <c:v>10.083699170352515</c:v>
              </c:pt>
              <c:pt idx="4621">
                <c:v>10.086742731755175</c:v>
              </c:pt>
              <c:pt idx="4622">
                <c:v>10.089786293157838</c:v>
              </c:pt>
              <c:pt idx="4623">
                <c:v>10.092829854560501</c:v>
              </c:pt>
              <c:pt idx="4624">
                <c:v>10.095873415963162</c:v>
              </c:pt>
              <c:pt idx="4625">
                <c:v>10.098916977365821</c:v>
              </c:pt>
              <c:pt idx="4626">
                <c:v>10.101960538768484</c:v>
              </c:pt>
              <c:pt idx="4627">
                <c:v>10.105004100171147</c:v>
              </c:pt>
              <c:pt idx="4628">
                <c:v>10.108047661573805</c:v>
              </c:pt>
              <c:pt idx="4629">
                <c:v>10.111091222976468</c:v>
              </c:pt>
              <c:pt idx="4630">
                <c:v>10.11413478437913</c:v>
              </c:pt>
              <c:pt idx="4631">
                <c:v>10.117178345781788</c:v>
              </c:pt>
              <c:pt idx="4632">
                <c:v>10.120221907184451</c:v>
              </c:pt>
              <c:pt idx="4633">
                <c:v>10.123265468587114</c:v>
              </c:pt>
              <c:pt idx="4634">
                <c:v>10.126309029989777</c:v>
              </c:pt>
              <c:pt idx="4635">
                <c:v>10.129352591392434</c:v>
              </c:pt>
              <c:pt idx="4636">
                <c:v>10.132396152795097</c:v>
              </c:pt>
              <c:pt idx="4637">
                <c:v>10.13543971419776</c:v>
              </c:pt>
              <c:pt idx="4638">
                <c:v>10.138483275600418</c:v>
              </c:pt>
              <c:pt idx="4639">
                <c:v>10.141526837003081</c:v>
              </c:pt>
              <c:pt idx="4640">
                <c:v>10.144570398405744</c:v>
              </c:pt>
              <c:pt idx="4641">
                <c:v>10.147613959808407</c:v>
              </c:pt>
              <c:pt idx="4642">
                <c:v>10.150657521211064</c:v>
              </c:pt>
              <c:pt idx="4643">
                <c:v>10.153701082613727</c:v>
              </c:pt>
              <c:pt idx="4644">
                <c:v>10.15674464401639</c:v>
              </c:pt>
              <c:pt idx="4645">
                <c:v>10.15978820541905</c:v>
              </c:pt>
              <c:pt idx="4646">
                <c:v>10.162831766821711</c:v>
              </c:pt>
              <c:pt idx="4647">
                <c:v>10.165875328224374</c:v>
              </c:pt>
              <c:pt idx="4648">
                <c:v>10.168918889627037</c:v>
              </c:pt>
              <c:pt idx="4649">
                <c:v>10.171962451029696</c:v>
              </c:pt>
              <c:pt idx="4650">
                <c:v>10.175006012432359</c:v>
              </c:pt>
              <c:pt idx="4651">
                <c:v>10.17804957383502</c:v>
              </c:pt>
              <c:pt idx="4652">
                <c:v>10.181093135237679</c:v>
              </c:pt>
              <c:pt idx="4653">
                <c:v>10.184136696640342</c:v>
              </c:pt>
              <c:pt idx="4654">
                <c:v>10.187180258043005</c:v>
              </c:pt>
              <c:pt idx="4655">
                <c:v>10.190223819445666</c:v>
              </c:pt>
              <c:pt idx="4656">
                <c:v>10.193267380848326</c:v>
              </c:pt>
              <c:pt idx="4657">
                <c:v>10.196310942250989</c:v>
              </c:pt>
              <c:pt idx="4658">
                <c:v>10.199354503653652</c:v>
              </c:pt>
              <c:pt idx="4659">
                <c:v>10.202398065056309</c:v>
              </c:pt>
              <c:pt idx="4660">
                <c:v>10.205441626458972</c:v>
              </c:pt>
              <c:pt idx="4661">
                <c:v>10.208485187861635</c:v>
              </c:pt>
              <c:pt idx="4662">
                <c:v>10.211528749264298</c:v>
              </c:pt>
              <c:pt idx="4663">
                <c:v>10.214572310666956</c:v>
              </c:pt>
              <c:pt idx="4664">
                <c:v>10.217615872069619</c:v>
              </c:pt>
              <c:pt idx="4665">
                <c:v>10.220659433472282</c:v>
              </c:pt>
              <c:pt idx="4666">
                <c:v>10.223702994874939</c:v>
              </c:pt>
              <c:pt idx="4667">
                <c:v>10.226746556277602</c:v>
              </c:pt>
              <c:pt idx="4668">
                <c:v>10.229790117680265</c:v>
              </c:pt>
              <c:pt idx="4669">
                <c:v>10.232833679082928</c:v>
              </c:pt>
              <c:pt idx="4670">
                <c:v>10.235877240485586</c:v>
              </c:pt>
              <c:pt idx="4671">
                <c:v>10.238920801888248</c:v>
              </c:pt>
              <c:pt idx="4672">
                <c:v>10.241964363290911</c:v>
              </c:pt>
              <c:pt idx="4673">
                <c:v>10.245007924693569</c:v>
              </c:pt>
              <c:pt idx="4674">
                <c:v>10.248051486096232</c:v>
              </c:pt>
              <c:pt idx="4675">
                <c:v>10.251095047498895</c:v>
              </c:pt>
              <c:pt idx="4676">
                <c:v>10.254138608901554</c:v>
              </c:pt>
              <c:pt idx="4677">
                <c:v>10.257182170304217</c:v>
              </c:pt>
              <c:pt idx="4678">
                <c:v>10.260225731706878</c:v>
              </c:pt>
              <c:pt idx="4679">
                <c:v>10.263269293109541</c:v>
              </c:pt>
              <c:pt idx="4680">
                <c:v>10.266312854512201</c:v>
              </c:pt>
              <c:pt idx="4681">
                <c:v>10.269356415914864</c:v>
              </c:pt>
              <c:pt idx="4682">
                <c:v>10.272399977317525</c:v>
              </c:pt>
              <c:pt idx="4683">
                <c:v>10.275443538720184</c:v>
              </c:pt>
              <c:pt idx="4684">
                <c:v>10.278487100122847</c:v>
              </c:pt>
              <c:pt idx="4685">
                <c:v>10.28153066152551</c:v>
              </c:pt>
              <c:pt idx="4686">
                <c:v>10.284574222928171</c:v>
              </c:pt>
              <c:pt idx="4687">
                <c:v>10.287617784330831</c:v>
              </c:pt>
              <c:pt idx="4688">
                <c:v>10.290661345733493</c:v>
              </c:pt>
              <c:pt idx="4689">
                <c:v>10.293704907136156</c:v>
              </c:pt>
              <c:pt idx="4690">
                <c:v>10.296748468538814</c:v>
              </c:pt>
              <c:pt idx="4691">
                <c:v>10.299792029941477</c:v>
              </c:pt>
              <c:pt idx="4692">
                <c:v>10.30283559134414</c:v>
              </c:pt>
              <c:pt idx="4693">
                <c:v>10.305879152746803</c:v>
              </c:pt>
              <c:pt idx="4694">
                <c:v>10.30892271414946</c:v>
              </c:pt>
              <c:pt idx="4695">
                <c:v>10.311966275552123</c:v>
              </c:pt>
              <c:pt idx="4696">
                <c:v>10.315009836954786</c:v>
              </c:pt>
              <c:pt idx="4697">
                <c:v>10.318053398357444</c:v>
              </c:pt>
              <c:pt idx="4698">
                <c:v>10.321096959760107</c:v>
              </c:pt>
              <c:pt idx="4699">
                <c:v>10.32414052116277</c:v>
              </c:pt>
              <c:pt idx="4700">
                <c:v>10.327184082565433</c:v>
              </c:pt>
              <c:pt idx="4701">
                <c:v>10.33022764396809</c:v>
              </c:pt>
              <c:pt idx="4702">
                <c:v>10.333271205370753</c:v>
              </c:pt>
              <c:pt idx="4703">
                <c:v>10.336314766773416</c:v>
              </c:pt>
              <c:pt idx="4704">
                <c:v>10.339358328176075</c:v>
              </c:pt>
              <c:pt idx="4705">
                <c:v>10.342401889578737</c:v>
              </c:pt>
              <c:pt idx="4706">
                <c:v>10.3454454509814</c:v>
              </c:pt>
              <c:pt idx="4707">
                <c:v>10.348489012384062</c:v>
              </c:pt>
              <c:pt idx="4708">
                <c:v>10.351532573786722</c:v>
              </c:pt>
              <c:pt idx="4709">
                <c:v>10.354576135189383</c:v>
              </c:pt>
              <c:pt idx="4710">
                <c:v>10.357619696592046</c:v>
              </c:pt>
              <c:pt idx="4711">
                <c:v>10.360663257994705</c:v>
              </c:pt>
              <c:pt idx="4712">
                <c:v>10.363706819397368</c:v>
              </c:pt>
              <c:pt idx="4713">
                <c:v>10.366750380800029</c:v>
              </c:pt>
              <c:pt idx="4714">
                <c:v>10.369793942202692</c:v>
              </c:pt>
              <c:pt idx="4715">
                <c:v>10.372837503605352</c:v>
              </c:pt>
              <c:pt idx="4716">
                <c:v>10.375881065008015</c:v>
              </c:pt>
              <c:pt idx="4717">
                <c:v>10.378924626410676</c:v>
              </c:pt>
              <c:pt idx="4718">
                <c:v>10.381968187813335</c:v>
              </c:pt>
              <c:pt idx="4719">
                <c:v>10.385011749215998</c:v>
              </c:pt>
              <c:pt idx="4720">
                <c:v>10.388055310618661</c:v>
              </c:pt>
              <c:pt idx="4721">
                <c:v>10.391098872021319</c:v>
              </c:pt>
              <c:pt idx="4722">
                <c:v>10.394142433423982</c:v>
              </c:pt>
              <c:pt idx="4723">
                <c:v>10.397185994826645</c:v>
              </c:pt>
              <c:pt idx="4724">
                <c:v>10.400229556229307</c:v>
              </c:pt>
              <c:pt idx="4725">
                <c:v>10.403273117631965</c:v>
              </c:pt>
              <c:pt idx="4726">
                <c:v>10.406316679034628</c:v>
              </c:pt>
              <c:pt idx="4727">
                <c:v>10.409360240437291</c:v>
              </c:pt>
              <c:pt idx="4728">
                <c:v>10.412403801839949</c:v>
              </c:pt>
              <c:pt idx="4729">
                <c:v>10.415447363242611</c:v>
              </c:pt>
              <c:pt idx="4730">
                <c:v>10.418490924645274</c:v>
              </c:pt>
              <c:pt idx="4731">
                <c:v>10.421534486047937</c:v>
              </c:pt>
              <c:pt idx="4732">
                <c:v>10.424578047450595</c:v>
              </c:pt>
              <c:pt idx="4733">
                <c:v>10.427621608853258</c:v>
              </c:pt>
              <c:pt idx="4734">
                <c:v>10.430665170255921</c:v>
              </c:pt>
              <c:pt idx="4735">
                <c:v>10.43370873165858</c:v>
              </c:pt>
              <c:pt idx="4736">
                <c:v>10.436752293061241</c:v>
              </c:pt>
              <c:pt idx="4737">
                <c:v>10.439795854463904</c:v>
              </c:pt>
              <c:pt idx="4738">
                <c:v>10.442839415866567</c:v>
              </c:pt>
              <c:pt idx="4739">
                <c:v>10.445882977269227</c:v>
              </c:pt>
              <c:pt idx="4740">
                <c:v>10.448926538671888</c:v>
              </c:pt>
              <c:pt idx="4741">
                <c:v>10.451970100074551</c:v>
              </c:pt>
              <c:pt idx="4742">
                <c:v>10.45501366147721</c:v>
              </c:pt>
              <c:pt idx="4743">
                <c:v>10.458057222879873</c:v>
              </c:pt>
              <c:pt idx="4744">
                <c:v>10.461100784282534</c:v>
              </c:pt>
              <c:pt idx="4745">
                <c:v>10.464144345685197</c:v>
              </c:pt>
              <c:pt idx="4746">
                <c:v>10.467187907087856</c:v>
              </c:pt>
              <c:pt idx="4747">
                <c:v>10.470231468490519</c:v>
              </c:pt>
              <c:pt idx="4748">
                <c:v>10.47327502989318</c:v>
              </c:pt>
              <c:pt idx="4749">
                <c:v>10.47631859129584</c:v>
              </c:pt>
              <c:pt idx="4750">
                <c:v>10.479362152698503</c:v>
              </c:pt>
              <c:pt idx="4751">
                <c:v>10.482405714101166</c:v>
              </c:pt>
              <c:pt idx="4752">
                <c:v>10.485449275503827</c:v>
              </c:pt>
              <c:pt idx="4753">
                <c:v>10.488492836906486</c:v>
              </c:pt>
              <c:pt idx="4754">
                <c:v>10.491536398309149</c:v>
              </c:pt>
              <c:pt idx="4755">
                <c:v>10.494579959711812</c:v>
              </c:pt>
              <c:pt idx="4756">
                <c:v>10.49762352111447</c:v>
              </c:pt>
              <c:pt idx="4757">
                <c:v>10.500667082517133</c:v>
              </c:pt>
              <c:pt idx="4758">
                <c:v>10.503710643919796</c:v>
              </c:pt>
              <c:pt idx="4759">
                <c:v>10.506754205322459</c:v>
              </c:pt>
              <c:pt idx="4760">
                <c:v>10.509797766725116</c:v>
              </c:pt>
              <c:pt idx="4761">
                <c:v>10.512841328127779</c:v>
              </c:pt>
              <c:pt idx="4762">
                <c:v>10.515884889530442</c:v>
              </c:pt>
              <c:pt idx="4763">
                <c:v>10.5189284509331</c:v>
              </c:pt>
              <c:pt idx="4764">
                <c:v>10.521972012335763</c:v>
              </c:pt>
              <c:pt idx="4765">
                <c:v>10.525015573738425</c:v>
              </c:pt>
              <c:pt idx="4766">
                <c:v>10.528059135141085</c:v>
              </c:pt>
              <c:pt idx="4767">
                <c:v>10.531102696543746</c:v>
              </c:pt>
              <c:pt idx="4768">
                <c:v>10.534146257946409</c:v>
              </c:pt>
              <c:pt idx="4769">
                <c:v>10.537189819349072</c:v>
              </c:pt>
              <c:pt idx="4770">
                <c:v>10.540233380751731</c:v>
              </c:pt>
              <c:pt idx="4771">
                <c:v>10.543276942154392</c:v>
              </c:pt>
              <c:pt idx="4772">
                <c:v>10.546320503557055</c:v>
              </c:pt>
              <c:pt idx="4773">
                <c:v>10.549364064959715</c:v>
              </c:pt>
              <c:pt idx="4774">
                <c:v>10.552407626362378</c:v>
              </c:pt>
              <c:pt idx="4775">
                <c:v>10.555451187765039</c:v>
              </c:pt>
              <c:pt idx="4776">
                <c:v>10.558494749167702</c:v>
              </c:pt>
              <c:pt idx="4777">
                <c:v>10.561538310570361</c:v>
              </c:pt>
              <c:pt idx="4778">
                <c:v>10.564581871973024</c:v>
              </c:pt>
              <c:pt idx="4779">
                <c:v>10.567625433375685</c:v>
              </c:pt>
              <c:pt idx="4780">
                <c:v>10.570668994778345</c:v>
              </c:pt>
              <c:pt idx="4781">
                <c:v>10.573712556181007</c:v>
              </c:pt>
              <c:pt idx="4782">
                <c:v>10.57675611758367</c:v>
              </c:pt>
              <c:pt idx="4783">
                <c:v>10.579799678986332</c:v>
              </c:pt>
              <c:pt idx="4784">
                <c:v>10.582843240388991</c:v>
              </c:pt>
              <c:pt idx="4785">
                <c:v>10.585886801791654</c:v>
              </c:pt>
              <c:pt idx="4786">
                <c:v>10.588930363194317</c:v>
              </c:pt>
              <c:pt idx="4787">
                <c:v>10.591973924596974</c:v>
              </c:pt>
              <c:pt idx="4788">
                <c:v>10.595017485999637</c:v>
              </c:pt>
              <c:pt idx="4789">
                <c:v>10.5980610474023</c:v>
              </c:pt>
              <c:pt idx="4790">
                <c:v>10.601104608804963</c:v>
              </c:pt>
              <c:pt idx="4791">
                <c:v>10.604148170207621</c:v>
              </c:pt>
              <c:pt idx="4792">
                <c:v>10.607191731610284</c:v>
              </c:pt>
              <c:pt idx="4793">
                <c:v>10.610235293012947</c:v>
              </c:pt>
              <c:pt idx="4794">
                <c:v>10.613278854415604</c:v>
              </c:pt>
              <c:pt idx="4795">
                <c:v>10.616322415818267</c:v>
              </c:pt>
              <c:pt idx="4796">
                <c:v>10.61936597722093</c:v>
              </c:pt>
              <c:pt idx="4797">
                <c:v>10.622409538623593</c:v>
              </c:pt>
              <c:pt idx="4798">
                <c:v>10.625453100026251</c:v>
              </c:pt>
              <c:pt idx="4799">
                <c:v>10.628496661428914</c:v>
              </c:pt>
              <c:pt idx="4800">
                <c:v>10.631540222831577</c:v>
              </c:pt>
              <c:pt idx="4801">
                <c:v>10.634583784234236</c:v>
              </c:pt>
              <c:pt idx="4802">
                <c:v>10.637627345636897</c:v>
              </c:pt>
              <c:pt idx="4803">
                <c:v>10.64067090703956</c:v>
              </c:pt>
              <c:pt idx="4804">
                <c:v>10.643714468442223</c:v>
              </c:pt>
              <c:pt idx="4805">
                <c:v>10.646758029844882</c:v>
              </c:pt>
              <c:pt idx="4806">
                <c:v>10.649801591247543</c:v>
              </c:pt>
              <c:pt idx="4807">
                <c:v>10.652845152650206</c:v>
              </c:pt>
              <c:pt idx="4808">
                <c:v>10.655888714052866</c:v>
              </c:pt>
              <c:pt idx="4809">
                <c:v>10.658932275455529</c:v>
              </c:pt>
              <c:pt idx="4810">
                <c:v>10.66197583685819</c:v>
              </c:pt>
              <c:pt idx="4811">
                <c:v>10.665019398260849</c:v>
              </c:pt>
              <c:pt idx="4812">
                <c:v>10.668062959663512</c:v>
              </c:pt>
              <c:pt idx="4813">
                <c:v>10.671106521066175</c:v>
              </c:pt>
              <c:pt idx="4814">
                <c:v>10.674150082468836</c:v>
              </c:pt>
              <c:pt idx="4815">
                <c:v>10.677193643871496</c:v>
              </c:pt>
              <c:pt idx="4816">
                <c:v>10.680237205274159</c:v>
              </c:pt>
              <c:pt idx="4817">
                <c:v>10.683280766676821</c:v>
              </c:pt>
              <c:pt idx="4818">
                <c:v>10.686324328079479</c:v>
              </c:pt>
              <c:pt idx="4819">
                <c:v>10.689367889482142</c:v>
              </c:pt>
              <c:pt idx="4820">
                <c:v>10.692411450884805</c:v>
              </c:pt>
              <c:pt idx="4821">
                <c:v>10.695455012287468</c:v>
              </c:pt>
              <c:pt idx="4822">
                <c:v>10.698498573690125</c:v>
              </c:pt>
              <c:pt idx="4823">
                <c:v>10.701542135092788</c:v>
              </c:pt>
              <c:pt idx="4824">
                <c:v>10.704585696495451</c:v>
              </c:pt>
              <c:pt idx="4825">
                <c:v>10.707629257898109</c:v>
              </c:pt>
              <c:pt idx="4826">
                <c:v>10.710672819300772</c:v>
              </c:pt>
              <c:pt idx="4827">
                <c:v>10.713716380703435</c:v>
              </c:pt>
              <c:pt idx="4828">
                <c:v>10.716759942106098</c:v>
              </c:pt>
              <c:pt idx="4829">
                <c:v>10.719803503508755</c:v>
              </c:pt>
              <c:pt idx="4830">
                <c:v>10.722847064911418</c:v>
              </c:pt>
              <c:pt idx="4831">
                <c:v>10.725890626314081</c:v>
              </c:pt>
              <c:pt idx="4832">
                <c:v>10.728934187716741</c:v>
              </c:pt>
              <c:pt idx="4833">
                <c:v>10.731977749119402</c:v>
              </c:pt>
              <c:pt idx="4834">
                <c:v>10.735021310522065</c:v>
              </c:pt>
              <c:pt idx="4835">
                <c:v>10.738064871924728</c:v>
              </c:pt>
              <c:pt idx="4836">
                <c:v>10.741108433327387</c:v>
              </c:pt>
              <c:pt idx="4837">
                <c:v>10.744151994730048</c:v>
              </c:pt>
              <c:pt idx="4838">
                <c:v>10.747195556132711</c:v>
              </c:pt>
              <c:pt idx="4839">
                <c:v>10.75023911753537</c:v>
              </c:pt>
              <c:pt idx="4840">
                <c:v>10.753282678938033</c:v>
              </c:pt>
              <c:pt idx="4841">
                <c:v>10.756326240340695</c:v>
              </c:pt>
              <c:pt idx="4842">
                <c:v>10.759369801743357</c:v>
              </c:pt>
              <c:pt idx="4843">
                <c:v>10.762413363146017</c:v>
              </c:pt>
              <c:pt idx="4844">
                <c:v>10.76545692454868</c:v>
              </c:pt>
              <c:pt idx="4845">
                <c:v>10.768500485951341</c:v>
              </c:pt>
              <c:pt idx="4846">
                <c:v>10.771544047354</c:v>
              </c:pt>
              <c:pt idx="4847">
                <c:v>10.774587608756663</c:v>
              </c:pt>
              <c:pt idx="4848">
                <c:v>10.777631170159326</c:v>
              </c:pt>
              <c:pt idx="4849">
                <c:v>10.780674731561987</c:v>
              </c:pt>
              <c:pt idx="4850">
                <c:v>10.783718292964647</c:v>
              </c:pt>
              <c:pt idx="4851">
                <c:v>10.78676185436731</c:v>
              </c:pt>
              <c:pt idx="4852">
                <c:v>10.789805415769973</c:v>
              </c:pt>
              <c:pt idx="4853">
                <c:v>10.79284897717263</c:v>
              </c:pt>
              <c:pt idx="4854">
                <c:v>10.795892538575293</c:v>
              </c:pt>
              <c:pt idx="4855">
                <c:v>10.798936099977956</c:v>
              </c:pt>
              <c:pt idx="4856">
                <c:v>10.801979661380614</c:v>
              </c:pt>
              <c:pt idx="4857">
                <c:v>10.805023222783277</c:v>
              </c:pt>
              <c:pt idx="4858">
                <c:v>10.808066784185939</c:v>
              </c:pt>
              <c:pt idx="4859">
                <c:v>10.811110345588602</c:v>
              </c:pt>
              <c:pt idx="4860">
                <c:v>10.81415390699126</c:v>
              </c:pt>
              <c:pt idx="4861">
                <c:v>10.817197468393923</c:v>
              </c:pt>
              <c:pt idx="4862">
                <c:v>10.820241029796586</c:v>
              </c:pt>
              <c:pt idx="4863">
                <c:v>10.823284591199245</c:v>
              </c:pt>
              <c:pt idx="4864">
                <c:v>10.826328152601906</c:v>
              </c:pt>
              <c:pt idx="4865">
                <c:v>10.829371714004569</c:v>
              </c:pt>
              <c:pt idx="4866">
                <c:v>10.832415275407232</c:v>
              </c:pt>
              <c:pt idx="4867">
                <c:v>10.835458836809892</c:v>
              </c:pt>
              <c:pt idx="4868">
                <c:v>10.838502398212553</c:v>
              </c:pt>
              <c:pt idx="4869">
                <c:v>10.841545959615216</c:v>
              </c:pt>
              <c:pt idx="4870">
                <c:v>10.844589521017875</c:v>
              </c:pt>
              <c:pt idx="4871">
                <c:v>10.847633082420538</c:v>
              </c:pt>
              <c:pt idx="4872">
                <c:v>10.850676643823199</c:v>
              </c:pt>
              <c:pt idx="4873">
                <c:v>10.853720205225862</c:v>
              </c:pt>
              <c:pt idx="4874">
                <c:v>10.856763766628521</c:v>
              </c:pt>
              <c:pt idx="4875">
                <c:v>10.859807328031184</c:v>
              </c:pt>
              <c:pt idx="4876">
                <c:v>10.862850889433846</c:v>
              </c:pt>
              <c:pt idx="4877">
                <c:v>10.865894450836505</c:v>
              </c:pt>
              <c:pt idx="4878">
                <c:v>10.868938012239168</c:v>
              </c:pt>
              <c:pt idx="4879">
                <c:v>10.871981573641831</c:v>
              </c:pt>
              <c:pt idx="4880">
                <c:v>10.875025135044492</c:v>
              </c:pt>
              <c:pt idx="4881">
                <c:v>10.878068696447151</c:v>
              </c:pt>
              <c:pt idx="4882">
                <c:v>10.881112257849814</c:v>
              </c:pt>
              <c:pt idx="4883">
                <c:v>10.884155819252477</c:v>
              </c:pt>
              <c:pt idx="4884">
                <c:v>10.887199380655135</c:v>
              </c:pt>
              <c:pt idx="4885">
                <c:v>10.890242942057798</c:v>
              </c:pt>
              <c:pt idx="4886">
                <c:v>10.893286503460461</c:v>
              </c:pt>
              <c:pt idx="4887">
                <c:v>10.896330064863124</c:v>
              </c:pt>
              <c:pt idx="4888">
                <c:v>10.899373626265781</c:v>
              </c:pt>
              <c:pt idx="4889">
                <c:v>10.902417187668444</c:v>
              </c:pt>
              <c:pt idx="4890">
                <c:v>10.905460749071107</c:v>
              </c:pt>
              <c:pt idx="4891">
                <c:v>10.908504310473765</c:v>
              </c:pt>
              <c:pt idx="4892">
                <c:v>10.911547871876428</c:v>
              </c:pt>
              <c:pt idx="4893">
                <c:v>10.914591433279091</c:v>
              </c:pt>
              <c:pt idx="4894">
                <c:v>10.917634994681753</c:v>
              </c:pt>
              <c:pt idx="4895">
                <c:v>10.920678556084411</c:v>
              </c:pt>
              <c:pt idx="4896">
                <c:v>10.923722117487074</c:v>
              </c:pt>
              <c:pt idx="4897">
                <c:v>10.926765678889737</c:v>
              </c:pt>
              <c:pt idx="4898">
                <c:v>10.929809240292396</c:v>
              </c:pt>
              <c:pt idx="4899">
                <c:v>10.932852801695057</c:v>
              </c:pt>
              <c:pt idx="4900">
                <c:v>10.93589636309772</c:v>
              </c:pt>
              <c:pt idx="4901">
                <c:v>10.938939924500383</c:v>
              </c:pt>
              <c:pt idx="4902">
                <c:v>10.941983485903043</c:v>
              </c:pt>
              <c:pt idx="4903">
                <c:v>10.945027047305704</c:v>
              </c:pt>
              <c:pt idx="4904">
                <c:v>10.948070608708367</c:v>
              </c:pt>
              <c:pt idx="4905">
                <c:v>10.951114170111026</c:v>
              </c:pt>
              <c:pt idx="4906">
                <c:v>10.954157731513689</c:v>
              </c:pt>
              <c:pt idx="4907">
                <c:v>10.95720129291635</c:v>
              </c:pt>
              <c:pt idx="4908">
                <c:v>10.96024485431901</c:v>
              </c:pt>
              <c:pt idx="4909">
                <c:v>10.963288415721673</c:v>
              </c:pt>
              <c:pt idx="4910">
                <c:v>10.966331977124335</c:v>
              </c:pt>
              <c:pt idx="4911">
                <c:v>10.969375538526997</c:v>
              </c:pt>
              <c:pt idx="4912">
                <c:v>10.972419099929656</c:v>
              </c:pt>
              <c:pt idx="4913">
                <c:v>10.975462661332319</c:v>
              </c:pt>
              <c:pt idx="4914">
                <c:v>10.978506222734982</c:v>
              </c:pt>
              <c:pt idx="4915">
                <c:v>10.981549784137639</c:v>
              </c:pt>
              <c:pt idx="4916">
                <c:v>10.984593345540302</c:v>
              </c:pt>
              <c:pt idx="4917">
                <c:v>10.987636906942965</c:v>
              </c:pt>
              <c:pt idx="4918">
                <c:v>10.990680468345628</c:v>
              </c:pt>
              <c:pt idx="4919">
                <c:v>10.993724029748286</c:v>
              </c:pt>
              <c:pt idx="4920">
                <c:v>10.996767591150949</c:v>
              </c:pt>
              <c:pt idx="4921">
                <c:v>10.999811152553612</c:v>
              </c:pt>
              <c:pt idx="4922">
                <c:v>11.002854713956269</c:v>
              </c:pt>
              <c:pt idx="4923">
                <c:v>11.005898275358932</c:v>
              </c:pt>
              <c:pt idx="4924">
                <c:v>11.008941836761595</c:v>
              </c:pt>
              <c:pt idx="4925">
                <c:v>11.011985398164258</c:v>
              </c:pt>
              <c:pt idx="4926">
                <c:v>11.015028959566916</c:v>
              </c:pt>
              <c:pt idx="4927">
                <c:v>11.018072520969579</c:v>
              </c:pt>
              <c:pt idx="4928">
                <c:v>11.021116082372242</c:v>
              </c:pt>
              <c:pt idx="4929">
                <c:v>11.024159643774901</c:v>
              </c:pt>
              <c:pt idx="4930">
                <c:v>11.027203205177562</c:v>
              </c:pt>
              <c:pt idx="4931">
                <c:v>11.030246766580225</c:v>
              </c:pt>
              <c:pt idx="4932">
                <c:v>11.033290327982888</c:v>
              </c:pt>
              <c:pt idx="4933">
                <c:v>11.036333889385547</c:v>
              </c:pt>
              <c:pt idx="4934">
                <c:v>11.039377450788209</c:v>
              </c:pt>
              <c:pt idx="4935">
                <c:v>11.042421012190871</c:v>
              </c:pt>
              <c:pt idx="4936">
                <c:v>11.045464573593531</c:v>
              </c:pt>
              <c:pt idx="4937">
                <c:v>11.048508134996194</c:v>
              </c:pt>
              <c:pt idx="4938">
                <c:v>11.051551696398855</c:v>
              </c:pt>
              <c:pt idx="4939">
                <c:v>11.054595257801518</c:v>
              </c:pt>
              <c:pt idx="4940">
                <c:v>11.057638819204177</c:v>
              </c:pt>
              <c:pt idx="4941">
                <c:v>11.06068238060684</c:v>
              </c:pt>
              <c:pt idx="4942">
                <c:v>11.063725942009501</c:v>
              </c:pt>
              <c:pt idx="4943">
                <c:v>11.066769503412161</c:v>
              </c:pt>
              <c:pt idx="4944">
                <c:v>11.069813064814824</c:v>
              </c:pt>
              <c:pt idx="4945">
                <c:v>11.072856626217487</c:v>
              </c:pt>
              <c:pt idx="4946">
                <c:v>11.075900187620148</c:v>
              </c:pt>
              <c:pt idx="4947">
                <c:v>11.078943749022807</c:v>
              </c:pt>
              <c:pt idx="4948">
                <c:v>11.08198731042547</c:v>
              </c:pt>
              <c:pt idx="4949">
                <c:v>11.085030871828133</c:v>
              </c:pt>
              <c:pt idx="4950">
                <c:v>11.088074433230791</c:v>
              </c:pt>
              <c:pt idx="4951">
                <c:v>11.091117994633453</c:v>
              </c:pt>
              <c:pt idx="4952">
                <c:v>11.094161556036116</c:v>
              </c:pt>
              <c:pt idx="4953">
                <c:v>11.097205117438774</c:v>
              </c:pt>
              <c:pt idx="4954">
                <c:v>11.100248678841437</c:v>
              </c:pt>
              <c:pt idx="4955">
                <c:v>11.1032922402441</c:v>
              </c:pt>
              <c:pt idx="4956">
                <c:v>11.106335801646763</c:v>
              </c:pt>
              <c:pt idx="4957">
                <c:v>11.10937936304942</c:v>
              </c:pt>
              <c:pt idx="4958">
                <c:v>11.112422924452083</c:v>
              </c:pt>
              <c:pt idx="4959">
                <c:v>11.115466485854746</c:v>
              </c:pt>
              <c:pt idx="4960">
                <c:v>11.118510047257406</c:v>
              </c:pt>
              <c:pt idx="4961">
                <c:v>11.121553608660067</c:v>
              </c:pt>
              <c:pt idx="4962">
                <c:v>11.12459717006273</c:v>
              </c:pt>
              <c:pt idx="4963">
                <c:v>11.127640731465393</c:v>
              </c:pt>
              <c:pt idx="4964">
                <c:v>11.130684292868052</c:v>
              </c:pt>
              <c:pt idx="4965">
                <c:v>11.133727854270713</c:v>
              </c:pt>
              <c:pt idx="4966">
                <c:v>11.136771415673376</c:v>
              </c:pt>
              <c:pt idx="4967">
                <c:v>11.139814977076036</c:v>
              </c:pt>
              <c:pt idx="4968">
                <c:v>11.142858538478698</c:v>
              </c:pt>
              <c:pt idx="4969">
                <c:v>11.14590209988136</c:v>
              </c:pt>
              <c:pt idx="4970">
                <c:v>11.148945661284023</c:v>
              </c:pt>
              <c:pt idx="4971">
                <c:v>11.151989222686682</c:v>
              </c:pt>
              <c:pt idx="4972">
                <c:v>11.155032784089345</c:v>
              </c:pt>
              <c:pt idx="4973">
                <c:v>11.158076345492006</c:v>
              </c:pt>
              <c:pt idx="4974">
                <c:v>11.161119906894665</c:v>
              </c:pt>
              <c:pt idx="4975">
                <c:v>11.164163468297328</c:v>
              </c:pt>
              <c:pt idx="4976">
                <c:v>11.167207029699991</c:v>
              </c:pt>
              <c:pt idx="4977">
                <c:v>11.170250591102652</c:v>
              </c:pt>
              <c:pt idx="4978">
                <c:v>11.173294152505312</c:v>
              </c:pt>
              <c:pt idx="4979">
                <c:v>11.176337713907975</c:v>
              </c:pt>
              <c:pt idx="4980">
                <c:v>11.179381275310638</c:v>
              </c:pt>
              <c:pt idx="4981">
                <c:v>11.182424836713295</c:v>
              </c:pt>
              <c:pt idx="4982">
                <c:v>11.185468398115958</c:v>
              </c:pt>
              <c:pt idx="4983">
                <c:v>11.188511959518621</c:v>
              </c:pt>
              <c:pt idx="4984">
                <c:v>11.191555520921284</c:v>
              </c:pt>
              <c:pt idx="4985">
                <c:v>11.194599082323942</c:v>
              </c:pt>
              <c:pt idx="4986">
                <c:v>11.197642643726605</c:v>
              </c:pt>
              <c:pt idx="4987">
                <c:v>11.200686205129267</c:v>
              </c:pt>
              <c:pt idx="4988">
                <c:v>11.203729766531925</c:v>
              </c:pt>
              <c:pt idx="4989">
                <c:v>11.206773327934588</c:v>
              </c:pt>
              <c:pt idx="4990">
                <c:v>11.209816889337251</c:v>
              </c:pt>
              <c:pt idx="4991">
                <c:v>11.212860450739914</c:v>
              </c:pt>
              <c:pt idx="4992">
                <c:v>11.215904012142571</c:v>
              </c:pt>
              <c:pt idx="4993">
                <c:v>11.218947573545234</c:v>
              </c:pt>
              <c:pt idx="4994">
                <c:v>11.221991134947897</c:v>
              </c:pt>
              <c:pt idx="4995">
                <c:v>11.225034696350557</c:v>
              </c:pt>
              <c:pt idx="4996">
                <c:v>11.228078257753218</c:v>
              </c:pt>
              <c:pt idx="4997">
                <c:v>11.231121819155881</c:v>
              </c:pt>
              <c:pt idx="4998">
                <c:v>11.23416538055854</c:v>
              </c:pt>
              <c:pt idx="4999">
                <c:v>11.237208941961203</c:v>
              </c:pt>
              <c:pt idx="5000">
                <c:v>11.240252503363864</c:v>
              </c:pt>
              <c:pt idx="5001">
                <c:v>11.243296064766527</c:v>
              </c:pt>
              <c:pt idx="5002">
                <c:v>11.246339626169187</c:v>
              </c:pt>
              <c:pt idx="5003">
                <c:v>11.24938318757185</c:v>
              </c:pt>
              <c:pt idx="5004">
                <c:v>11.252426748974511</c:v>
              </c:pt>
              <c:pt idx="5005">
                <c:v>11.25547031037717</c:v>
              </c:pt>
              <c:pt idx="5006">
                <c:v>11.258513871779833</c:v>
              </c:pt>
              <c:pt idx="5007">
                <c:v>11.261557433182496</c:v>
              </c:pt>
              <c:pt idx="5008">
                <c:v>11.264600994585157</c:v>
              </c:pt>
              <c:pt idx="5009">
                <c:v>11.267644555987816</c:v>
              </c:pt>
              <c:pt idx="5010">
                <c:v>11.270688117390479</c:v>
              </c:pt>
              <c:pt idx="5011">
                <c:v>11.273731678793142</c:v>
              </c:pt>
              <c:pt idx="5012">
                <c:v>11.2767752401958</c:v>
              </c:pt>
              <c:pt idx="5013">
                <c:v>11.279818801598463</c:v>
              </c:pt>
              <c:pt idx="5014">
                <c:v>11.282862363001126</c:v>
              </c:pt>
              <c:pt idx="5015">
                <c:v>11.285905924403789</c:v>
              </c:pt>
              <c:pt idx="5016">
                <c:v>11.288949485806446</c:v>
              </c:pt>
              <c:pt idx="5017">
                <c:v>11.291993047209109</c:v>
              </c:pt>
              <c:pt idx="5018">
                <c:v>11.295036608611772</c:v>
              </c:pt>
              <c:pt idx="5019">
                <c:v>11.29808017001443</c:v>
              </c:pt>
              <c:pt idx="5020">
                <c:v>11.301123731417093</c:v>
              </c:pt>
              <c:pt idx="5021">
                <c:v>11.304167292819756</c:v>
              </c:pt>
              <c:pt idx="5022">
                <c:v>11.307210854222419</c:v>
              </c:pt>
              <c:pt idx="5023">
                <c:v>11.310254415625076</c:v>
              </c:pt>
              <c:pt idx="5024">
                <c:v>11.313297977027739</c:v>
              </c:pt>
              <c:pt idx="5025">
                <c:v>11.316341538430402</c:v>
              </c:pt>
              <c:pt idx="5026">
                <c:v>11.319385099833061</c:v>
              </c:pt>
              <c:pt idx="5027">
                <c:v>11.322428661235723</c:v>
              </c:pt>
              <c:pt idx="5028">
                <c:v>11.325472222638385</c:v>
              </c:pt>
              <c:pt idx="5029">
                <c:v>11.328515784041048</c:v>
              </c:pt>
              <c:pt idx="5030">
                <c:v>11.331559345443708</c:v>
              </c:pt>
              <c:pt idx="5031">
                <c:v>11.334602906846369</c:v>
              </c:pt>
              <c:pt idx="5032">
                <c:v>11.337646468249032</c:v>
              </c:pt>
              <c:pt idx="5033">
                <c:v>11.340690029651691</c:v>
              </c:pt>
              <c:pt idx="5034">
                <c:v>11.343733591054354</c:v>
              </c:pt>
              <c:pt idx="5035">
                <c:v>11.346777152457015</c:v>
              </c:pt>
              <c:pt idx="5036">
                <c:v>11.349820713859678</c:v>
              </c:pt>
              <c:pt idx="5037">
                <c:v>11.352864275262338</c:v>
              </c:pt>
              <c:pt idx="5038">
                <c:v>11.355907836665001</c:v>
              </c:pt>
              <c:pt idx="5039">
                <c:v>11.358951398067662</c:v>
              </c:pt>
              <c:pt idx="5040">
                <c:v>11.361994959470321</c:v>
              </c:pt>
              <c:pt idx="5041">
                <c:v>11.365038520872984</c:v>
              </c:pt>
              <c:pt idx="5042">
                <c:v>11.368082082275647</c:v>
              </c:pt>
              <c:pt idx="5043">
                <c:v>11.371125643678305</c:v>
              </c:pt>
              <c:pt idx="5044">
                <c:v>11.374169205080968</c:v>
              </c:pt>
              <c:pt idx="5045">
                <c:v>11.37721276648363</c:v>
              </c:pt>
              <c:pt idx="5046">
                <c:v>11.380256327886293</c:v>
              </c:pt>
              <c:pt idx="5047">
                <c:v>11.383299889288951</c:v>
              </c:pt>
              <c:pt idx="5048">
                <c:v>11.386343450691614</c:v>
              </c:pt>
              <c:pt idx="5049">
                <c:v>11.389387012094277</c:v>
              </c:pt>
              <c:pt idx="5050">
                <c:v>11.392430573496934</c:v>
              </c:pt>
              <c:pt idx="5051">
                <c:v>11.395474134899597</c:v>
              </c:pt>
              <c:pt idx="5052">
                <c:v>11.39851769630226</c:v>
              </c:pt>
              <c:pt idx="5053">
                <c:v>11.401561257704923</c:v>
              </c:pt>
              <c:pt idx="5054">
                <c:v>11.404604819107581</c:v>
              </c:pt>
              <c:pt idx="5055">
                <c:v>11.407648380510244</c:v>
              </c:pt>
              <c:pt idx="5056">
                <c:v>11.410691941912907</c:v>
              </c:pt>
              <c:pt idx="5057">
                <c:v>11.413735503315566</c:v>
              </c:pt>
              <c:pt idx="5058">
                <c:v>11.416779064718227</c:v>
              </c:pt>
              <c:pt idx="5059">
                <c:v>11.41982262612089</c:v>
              </c:pt>
              <c:pt idx="5060">
                <c:v>11.422866187523553</c:v>
              </c:pt>
              <c:pt idx="5061">
                <c:v>11.425909748926212</c:v>
              </c:pt>
              <c:pt idx="5062">
                <c:v>11.428953310328874</c:v>
              </c:pt>
              <c:pt idx="5063">
                <c:v>11.431996871731537</c:v>
              </c:pt>
              <c:pt idx="5064">
                <c:v>11.435040433134196</c:v>
              </c:pt>
              <c:pt idx="5065">
                <c:v>11.438083994536859</c:v>
              </c:pt>
              <c:pt idx="5066">
                <c:v>11.44112755593952</c:v>
              </c:pt>
              <c:pt idx="5067">
                <c:v>11.444171117342183</c:v>
              </c:pt>
              <c:pt idx="5068">
                <c:v>11.447214678744842</c:v>
              </c:pt>
              <c:pt idx="5069">
                <c:v>11.450258240147505</c:v>
              </c:pt>
              <c:pt idx="5070">
                <c:v>11.453301801550168</c:v>
              </c:pt>
              <c:pt idx="5071">
                <c:v>11.456345362952826</c:v>
              </c:pt>
              <c:pt idx="5072">
                <c:v>11.459388924355489</c:v>
              </c:pt>
              <c:pt idx="5073">
                <c:v>11.462432485758152</c:v>
              </c:pt>
              <c:pt idx="5074">
                <c:v>11.465476047160815</c:v>
              </c:pt>
              <c:pt idx="5075">
                <c:v>11.468519608563472</c:v>
              </c:pt>
              <c:pt idx="5076">
                <c:v>11.471563169966135</c:v>
              </c:pt>
              <c:pt idx="5077">
                <c:v>11.474606731368798</c:v>
              </c:pt>
              <c:pt idx="5078">
                <c:v>11.477650292771456</c:v>
              </c:pt>
              <c:pt idx="5079">
                <c:v>11.480693854174119</c:v>
              </c:pt>
              <c:pt idx="5080">
                <c:v>11.483737415576782</c:v>
              </c:pt>
              <c:pt idx="5081">
                <c:v>11.486780976979444</c:v>
              </c:pt>
              <c:pt idx="5082">
                <c:v>11.489824538382102</c:v>
              </c:pt>
              <c:pt idx="5083">
                <c:v>11.492868099784765</c:v>
              </c:pt>
              <c:pt idx="5084">
                <c:v>11.495911661187428</c:v>
              </c:pt>
              <c:pt idx="5085">
                <c:v>11.498955222590086</c:v>
              </c:pt>
              <c:pt idx="5086">
                <c:v>11.501998783992748</c:v>
              </c:pt>
              <c:pt idx="5087">
                <c:v>11.505042345395411</c:v>
              </c:pt>
              <c:pt idx="5088">
                <c:v>11.508085906798071</c:v>
              </c:pt>
              <c:pt idx="5089">
                <c:v>11.511129468200732</c:v>
              </c:pt>
              <c:pt idx="5090">
                <c:v>11.514173029603395</c:v>
              </c:pt>
              <c:pt idx="5091">
                <c:v>11.517216591006058</c:v>
              </c:pt>
              <c:pt idx="5092">
                <c:v>11.520260152408717</c:v>
              </c:pt>
              <c:pt idx="5093">
                <c:v>11.523303713811378</c:v>
              </c:pt>
              <c:pt idx="5094">
                <c:v>11.526347275214041</c:v>
              </c:pt>
              <c:pt idx="5095">
                <c:v>11.529390836616701</c:v>
              </c:pt>
              <c:pt idx="5096">
                <c:v>11.532434398019364</c:v>
              </c:pt>
              <c:pt idx="5097">
                <c:v>11.535477959422025</c:v>
              </c:pt>
              <c:pt idx="5098">
                <c:v>11.538521520824688</c:v>
              </c:pt>
              <c:pt idx="5099">
                <c:v>11.541565082227347</c:v>
              </c:pt>
              <c:pt idx="5100">
                <c:v>11.54460864363001</c:v>
              </c:pt>
              <c:pt idx="5101">
                <c:v>11.547652205032673</c:v>
              </c:pt>
              <c:pt idx="5102">
                <c:v>11.55069576643533</c:v>
              </c:pt>
              <c:pt idx="5103">
                <c:v>11.553739327837993</c:v>
              </c:pt>
              <c:pt idx="5104">
                <c:v>11.556782889240656</c:v>
              </c:pt>
              <c:pt idx="5105">
                <c:v>11.559826450643319</c:v>
              </c:pt>
              <c:pt idx="5106">
                <c:v>11.562870012045977</c:v>
              </c:pt>
              <c:pt idx="5107">
                <c:v>11.56591357344864</c:v>
              </c:pt>
              <c:pt idx="5108">
                <c:v>11.568957134851303</c:v>
              </c:pt>
              <c:pt idx="5109">
                <c:v>11.57200069625396</c:v>
              </c:pt>
              <c:pt idx="5110">
                <c:v>11.575044257656623</c:v>
              </c:pt>
              <c:pt idx="5111">
                <c:v>11.578087819059286</c:v>
              </c:pt>
              <c:pt idx="5112">
                <c:v>11.581131380461949</c:v>
              </c:pt>
              <c:pt idx="5113">
                <c:v>11.584174941864607</c:v>
              </c:pt>
              <c:pt idx="5114">
                <c:v>11.58721850326727</c:v>
              </c:pt>
              <c:pt idx="5115">
                <c:v>11.590262064669933</c:v>
              </c:pt>
              <c:pt idx="5116">
                <c:v>11.59330562607259</c:v>
              </c:pt>
              <c:pt idx="5117">
                <c:v>11.596349187475253</c:v>
              </c:pt>
              <c:pt idx="5118">
                <c:v>11.599392748877916</c:v>
              </c:pt>
              <c:pt idx="5119">
                <c:v>11.602436310280579</c:v>
              </c:pt>
              <c:pt idx="5120">
                <c:v>11.605479871683237</c:v>
              </c:pt>
              <c:pt idx="5121">
                <c:v>11.6085234330859</c:v>
              </c:pt>
              <c:pt idx="5122">
                <c:v>11.611566994488562</c:v>
              </c:pt>
              <c:pt idx="5123">
                <c:v>11.614610555891222</c:v>
              </c:pt>
              <c:pt idx="5124">
                <c:v>11.617654117293883</c:v>
              </c:pt>
              <c:pt idx="5125">
                <c:v>11.620697678696546</c:v>
              </c:pt>
              <c:pt idx="5126">
                <c:v>11.623741240099209</c:v>
              </c:pt>
              <c:pt idx="5127">
                <c:v>11.626784801501868</c:v>
              </c:pt>
              <c:pt idx="5128">
                <c:v>11.629828362904531</c:v>
              </c:pt>
              <c:pt idx="5129">
                <c:v>11.632871924307192</c:v>
              </c:pt>
              <c:pt idx="5130">
                <c:v>11.635915485709852</c:v>
              </c:pt>
              <c:pt idx="5131">
                <c:v>11.638959047112515</c:v>
              </c:pt>
              <c:pt idx="5132">
                <c:v>11.642002608515178</c:v>
              </c:pt>
              <c:pt idx="5133">
                <c:v>11.645046169917835</c:v>
              </c:pt>
              <c:pt idx="5134">
                <c:v>11.648089731320498</c:v>
              </c:pt>
              <c:pt idx="5135">
                <c:v>11.651133292723161</c:v>
              </c:pt>
              <c:pt idx="5136">
                <c:v>11.654176854125824</c:v>
              </c:pt>
              <c:pt idx="5137">
                <c:v>11.657220415528482</c:v>
              </c:pt>
              <c:pt idx="5138">
                <c:v>11.660263976931144</c:v>
              </c:pt>
              <c:pt idx="5139">
                <c:v>11.663307538333807</c:v>
              </c:pt>
              <c:pt idx="5140">
                <c:v>11.666351099736465</c:v>
              </c:pt>
              <c:pt idx="5141">
                <c:v>11.669394661139128</c:v>
              </c:pt>
              <c:pt idx="5142">
                <c:v>11.672438222541791</c:v>
              </c:pt>
              <c:pt idx="5143">
                <c:v>11.675481783944454</c:v>
              </c:pt>
              <c:pt idx="5144">
                <c:v>11.678525345347111</c:v>
              </c:pt>
              <c:pt idx="5145">
                <c:v>11.681568906749774</c:v>
              </c:pt>
              <c:pt idx="5146">
                <c:v>11.684612468152437</c:v>
              </c:pt>
              <c:pt idx="5147">
                <c:v>11.687656029555095</c:v>
              </c:pt>
              <c:pt idx="5148">
                <c:v>11.690699590957758</c:v>
              </c:pt>
              <c:pt idx="5149">
                <c:v>11.693743152360421</c:v>
              </c:pt>
              <c:pt idx="5150">
                <c:v>11.696786713763084</c:v>
              </c:pt>
              <c:pt idx="5151">
                <c:v>11.699830275165741</c:v>
              </c:pt>
              <c:pt idx="5152">
                <c:v>11.702873836568404</c:v>
              </c:pt>
              <c:pt idx="5153">
                <c:v>11.705917397971067</c:v>
              </c:pt>
              <c:pt idx="5154">
                <c:v>11.708960959373726</c:v>
              </c:pt>
              <c:pt idx="5155">
                <c:v>11.712004520776389</c:v>
              </c:pt>
              <c:pt idx="5156">
                <c:v>11.715048082179051</c:v>
              </c:pt>
              <c:pt idx="5157">
                <c:v>11.718091643581714</c:v>
              </c:pt>
              <c:pt idx="5158">
                <c:v>11.721135204984373</c:v>
              </c:pt>
              <c:pt idx="5159">
                <c:v>11.724178766387036</c:v>
              </c:pt>
              <c:pt idx="5160">
                <c:v>11.727222327789697</c:v>
              </c:pt>
              <c:pt idx="5161">
                <c:v>11.730265889192356</c:v>
              </c:pt>
              <c:pt idx="5162">
                <c:v>11.733309450595019</c:v>
              </c:pt>
              <c:pt idx="5163">
                <c:v>11.736353011997682</c:v>
              </c:pt>
              <c:pt idx="5164">
                <c:v>11.739396573400343</c:v>
              </c:pt>
              <c:pt idx="5165">
                <c:v>11.742440134803003</c:v>
              </c:pt>
              <c:pt idx="5166">
                <c:v>11.745483696205666</c:v>
              </c:pt>
              <c:pt idx="5167">
                <c:v>11.748527257608329</c:v>
              </c:pt>
              <c:pt idx="5168">
                <c:v>11.751570819010986</c:v>
              </c:pt>
              <c:pt idx="5169">
                <c:v>11.754614380413649</c:v>
              </c:pt>
              <c:pt idx="5170">
                <c:v>11.757657941816312</c:v>
              </c:pt>
              <c:pt idx="5171">
                <c:v>11.760701503218975</c:v>
              </c:pt>
              <c:pt idx="5172">
                <c:v>11.763745064621633</c:v>
              </c:pt>
              <c:pt idx="5173">
                <c:v>11.766788626024296</c:v>
              </c:pt>
              <c:pt idx="5174">
                <c:v>11.769832187426958</c:v>
              </c:pt>
              <c:pt idx="5175">
                <c:v>11.772875748829616</c:v>
              </c:pt>
              <c:pt idx="5176">
                <c:v>11.775919310232279</c:v>
              </c:pt>
              <c:pt idx="5177">
                <c:v>11.778962871634942</c:v>
              </c:pt>
              <c:pt idx="5178">
                <c:v>11.7820064330376</c:v>
              </c:pt>
              <c:pt idx="5179">
                <c:v>11.785049994440262</c:v>
              </c:pt>
              <c:pt idx="5180">
                <c:v>11.788093555842925</c:v>
              </c:pt>
              <c:pt idx="5181">
                <c:v>11.791137117245588</c:v>
              </c:pt>
              <c:pt idx="5182">
                <c:v>11.794180678648246</c:v>
              </c:pt>
              <c:pt idx="5183">
                <c:v>11.797224240050909</c:v>
              </c:pt>
              <c:pt idx="5184">
                <c:v>11.800267801453572</c:v>
              </c:pt>
              <c:pt idx="5185">
                <c:v>11.803311362856231</c:v>
              </c:pt>
              <c:pt idx="5186">
                <c:v>11.806354924258894</c:v>
              </c:pt>
              <c:pt idx="5187">
                <c:v>11.809398485661555</c:v>
              </c:pt>
              <c:pt idx="5188">
                <c:v>11.812442047064218</c:v>
              </c:pt>
              <c:pt idx="5189">
                <c:v>11.815485608466878</c:v>
              </c:pt>
              <c:pt idx="5190">
                <c:v>11.81852916986954</c:v>
              </c:pt>
              <c:pt idx="5191">
                <c:v>11.821572731272202</c:v>
              </c:pt>
              <c:pt idx="5192">
                <c:v>11.824616292674861</c:v>
              </c:pt>
              <c:pt idx="5193">
                <c:v>11.827659854077524</c:v>
              </c:pt>
              <c:pt idx="5194">
                <c:v>11.830703415480187</c:v>
              </c:pt>
              <c:pt idx="5195">
                <c:v>11.833746976882848</c:v>
              </c:pt>
              <c:pt idx="5196">
                <c:v>11.836790538285507</c:v>
              </c:pt>
              <c:pt idx="5197">
                <c:v>11.83983409968817</c:v>
              </c:pt>
              <c:pt idx="5198">
                <c:v>11.842877661090833</c:v>
              </c:pt>
              <c:pt idx="5199">
                <c:v>11.845921222493491</c:v>
              </c:pt>
              <c:pt idx="5200">
                <c:v>11.848964783896154</c:v>
              </c:pt>
              <c:pt idx="5201">
                <c:v>11.852008345298817</c:v>
              </c:pt>
              <c:pt idx="5202">
                <c:v>11.85505190670148</c:v>
              </c:pt>
              <c:pt idx="5203">
                <c:v>11.858095468104137</c:v>
              </c:pt>
              <c:pt idx="5204">
                <c:v>11.8611390295068</c:v>
              </c:pt>
              <c:pt idx="5205">
                <c:v>11.864182590909463</c:v>
              </c:pt>
              <c:pt idx="5206">
                <c:v>11.867226152312121</c:v>
              </c:pt>
              <c:pt idx="5207">
                <c:v>11.870269713714784</c:v>
              </c:pt>
              <c:pt idx="5208">
                <c:v>11.873313275117447</c:v>
              </c:pt>
              <c:pt idx="5209">
                <c:v>11.87635683652011</c:v>
              </c:pt>
              <c:pt idx="5210">
                <c:v>11.879400397922767</c:v>
              </c:pt>
              <c:pt idx="5211">
                <c:v>11.88244395932543</c:v>
              </c:pt>
              <c:pt idx="5212">
                <c:v>11.885487520728093</c:v>
              </c:pt>
              <c:pt idx="5213">
                <c:v>11.888531082130752</c:v>
              </c:pt>
              <c:pt idx="5214">
                <c:v>11.891574643533414</c:v>
              </c:pt>
              <c:pt idx="5215">
                <c:v>11.894618204936076</c:v>
              </c:pt>
              <c:pt idx="5216">
                <c:v>11.897661766338739</c:v>
              </c:pt>
              <c:pt idx="5217">
                <c:v>11.900705327741399</c:v>
              </c:pt>
              <c:pt idx="5218">
                <c:v>11.90374888914406</c:v>
              </c:pt>
              <c:pt idx="5219">
                <c:v>11.906792450546723</c:v>
              </c:pt>
              <c:pt idx="5220">
                <c:v>11.909836011949382</c:v>
              </c:pt>
              <c:pt idx="5221">
                <c:v>11.912879573352045</c:v>
              </c:pt>
              <c:pt idx="5222">
                <c:v>11.915923134754706</c:v>
              </c:pt>
              <c:pt idx="5223">
                <c:v>11.918966696157369</c:v>
              </c:pt>
              <c:pt idx="5224">
                <c:v>11.922010257560029</c:v>
              </c:pt>
              <c:pt idx="5225">
                <c:v>11.925053818962692</c:v>
              </c:pt>
              <c:pt idx="5226">
                <c:v>11.928097380365353</c:v>
              </c:pt>
              <c:pt idx="5227">
                <c:v>11.931140941768012</c:v>
              </c:pt>
              <c:pt idx="5228">
                <c:v>11.934184503170675</c:v>
              </c:pt>
              <c:pt idx="5229">
                <c:v>11.937228064573338</c:v>
              </c:pt>
              <c:pt idx="5230">
                <c:v>11.940271625975996</c:v>
              </c:pt>
              <c:pt idx="5231">
                <c:v>11.943315187378658</c:v>
              </c:pt>
              <c:pt idx="5232">
                <c:v>11.946358748781321</c:v>
              </c:pt>
              <c:pt idx="5233">
                <c:v>11.949402310183984</c:v>
              </c:pt>
              <c:pt idx="5234">
                <c:v>11.952445871586642</c:v>
              </c:pt>
              <c:pt idx="5235">
                <c:v>11.955489432989305</c:v>
              </c:pt>
              <c:pt idx="5236">
                <c:v>11.958532994391968</c:v>
              </c:pt>
              <c:pt idx="5237">
                <c:v>11.961576555794625</c:v>
              </c:pt>
              <c:pt idx="5238">
                <c:v>11.964620117197288</c:v>
              </c:pt>
              <c:pt idx="5239">
                <c:v>11.967663678599951</c:v>
              </c:pt>
              <c:pt idx="5240">
                <c:v>11.970707240002614</c:v>
              </c:pt>
              <c:pt idx="5241">
                <c:v>11.973750801405272</c:v>
              </c:pt>
              <c:pt idx="5242">
                <c:v>11.976794362807935</c:v>
              </c:pt>
              <c:pt idx="5243">
                <c:v>11.979837924210598</c:v>
              </c:pt>
              <c:pt idx="5244">
                <c:v>11.982881485613257</c:v>
              </c:pt>
              <c:pt idx="5245">
                <c:v>11.985925047015918</c:v>
              </c:pt>
              <c:pt idx="5246">
                <c:v>11.988968608418581</c:v>
              </c:pt>
              <c:pt idx="5247">
                <c:v>11.992012169821244</c:v>
              </c:pt>
              <c:pt idx="5248">
                <c:v>11.995055731223903</c:v>
              </c:pt>
              <c:pt idx="5249">
                <c:v>11.998099292626565</c:v>
              </c:pt>
              <c:pt idx="5250">
                <c:v>12.001142854029228</c:v>
              </c:pt>
              <c:pt idx="5251">
                <c:v>12.004186415431887</c:v>
              </c:pt>
              <c:pt idx="5252">
                <c:v>12.00722997683455</c:v>
              </c:pt>
              <c:pt idx="5253">
                <c:v>12.010273538237211</c:v>
              </c:pt>
              <c:pt idx="5254">
                <c:v>12.013317099639874</c:v>
              </c:pt>
              <c:pt idx="5255">
                <c:v>12.016360661042533</c:v>
              </c:pt>
              <c:pt idx="5256">
                <c:v>12.019404222445196</c:v>
              </c:pt>
              <c:pt idx="5257">
                <c:v>12.022447783847857</c:v>
              </c:pt>
              <c:pt idx="5258">
                <c:v>12.025491345250517</c:v>
              </c:pt>
              <c:pt idx="5259">
                <c:v>12.02853490665318</c:v>
              </c:pt>
              <c:pt idx="5260">
                <c:v>12.031578468055843</c:v>
              </c:pt>
              <c:pt idx="5261">
                <c:v>12.034622029458504</c:v>
              </c:pt>
              <c:pt idx="5262">
                <c:v>12.037665590861163</c:v>
              </c:pt>
              <c:pt idx="5263">
                <c:v>12.040709152263826</c:v>
              </c:pt>
              <c:pt idx="5264">
                <c:v>12.043752713666489</c:v>
              </c:pt>
              <c:pt idx="5265">
                <c:v>12.046796275069147</c:v>
              </c:pt>
              <c:pt idx="5266">
                <c:v>12.04983983647181</c:v>
              </c:pt>
              <c:pt idx="5267">
                <c:v>12.052883397874472</c:v>
              </c:pt>
              <c:pt idx="5268">
                <c:v>12.055926959277135</c:v>
              </c:pt>
              <c:pt idx="5269">
                <c:v>12.058970520679793</c:v>
              </c:pt>
              <c:pt idx="5270">
                <c:v>12.062014082082456</c:v>
              </c:pt>
              <c:pt idx="5271">
                <c:v>12.065057643485119</c:v>
              </c:pt>
              <c:pt idx="5272">
                <c:v>12.068101204887776</c:v>
              </c:pt>
              <c:pt idx="5273">
                <c:v>12.071144766290439</c:v>
              </c:pt>
              <c:pt idx="5274">
                <c:v>12.074188327693102</c:v>
              </c:pt>
              <c:pt idx="5275">
                <c:v>12.077231889095762</c:v>
              </c:pt>
              <c:pt idx="5276">
                <c:v>12.080275450498423</c:v>
              </c:pt>
              <c:pt idx="5277">
                <c:v>12.083319011901086</c:v>
              </c:pt>
              <c:pt idx="5278">
                <c:v>12.086362573303749</c:v>
              </c:pt>
              <c:pt idx="5279">
                <c:v>12.089406134706408</c:v>
              </c:pt>
              <c:pt idx="5280">
                <c:v>12.092449696109069</c:v>
              </c:pt>
              <c:pt idx="5281">
                <c:v>12.095493257511732</c:v>
              </c:pt>
              <c:pt idx="5282">
                <c:v>12.098536818914392</c:v>
              </c:pt>
              <c:pt idx="5283">
                <c:v>12.101580380317055</c:v>
              </c:pt>
              <c:pt idx="5284">
                <c:v>12.104623941719716</c:v>
              </c:pt>
              <c:pt idx="5285">
                <c:v>12.107667503122379</c:v>
              </c:pt>
              <c:pt idx="5286">
                <c:v>12.110711064525038</c:v>
              </c:pt>
              <c:pt idx="5287">
                <c:v>12.113754625927701</c:v>
              </c:pt>
              <c:pt idx="5288">
                <c:v>12.116798187330362</c:v>
              </c:pt>
              <c:pt idx="5289">
                <c:v>12.119841748733021</c:v>
              </c:pt>
              <c:pt idx="5290">
                <c:v>12.122885310135684</c:v>
              </c:pt>
              <c:pt idx="5291">
                <c:v>12.125928871538347</c:v>
              </c:pt>
              <c:pt idx="5292">
                <c:v>12.128972432941008</c:v>
              </c:pt>
              <c:pt idx="5293">
                <c:v>12.132015994343668</c:v>
              </c:pt>
              <c:pt idx="5294">
                <c:v>12.135059555746331</c:v>
              </c:pt>
              <c:pt idx="5295">
                <c:v>12.138103117148994</c:v>
              </c:pt>
              <c:pt idx="5296">
                <c:v>12.141146678551651</c:v>
              </c:pt>
              <c:pt idx="5297">
                <c:v>12.144190239954314</c:v>
              </c:pt>
              <c:pt idx="5298">
                <c:v>12.147233801356977</c:v>
              </c:pt>
              <c:pt idx="5299">
                <c:v>12.15027736275964</c:v>
              </c:pt>
              <c:pt idx="5300">
                <c:v>12.153320924162298</c:v>
              </c:pt>
              <c:pt idx="5301">
                <c:v>12.156364485564961</c:v>
              </c:pt>
              <c:pt idx="5302">
                <c:v>12.159408046967624</c:v>
              </c:pt>
              <c:pt idx="5303">
                <c:v>12.162451608370281</c:v>
              </c:pt>
              <c:pt idx="5304">
                <c:v>12.165495169772944</c:v>
              </c:pt>
              <c:pt idx="5305">
                <c:v>12.168538731175607</c:v>
              </c:pt>
              <c:pt idx="5306">
                <c:v>12.17158229257827</c:v>
              </c:pt>
              <c:pt idx="5307">
                <c:v>12.174625853980928</c:v>
              </c:pt>
              <c:pt idx="5308">
                <c:v>12.17766941538359</c:v>
              </c:pt>
              <c:pt idx="5309">
                <c:v>12.180712976786253</c:v>
              </c:pt>
              <c:pt idx="5310">
                <c:v>12.183756538188913</c:v>
              </c:pt>
              <c:pt idx="5311">
                <c:v>12.186800099591574</c:v>
              </c:pt>
              <c:pt idx="5312">
                <c:v>12.189843660994237</c:v>
              </c:pt>
              <c:pt idx="5313">
                <c:v>12.1928872223969</c:v>
              </c:pt>
              <c:pt idx="5314">
                <c:v>12.195930783799559</c:v>
              </c:pt>
              <c:pt idx="5315">
                <c:v>12.19897434520222</c:v>
              </c:pt>
              <c:pt idx="5316">
                <c:v>12.202017906604883</c:v>
              </c:pt>
              <c:pt idx="5317">
                <c:v>12.205061468007543</c:v>
              </c:pt>
              <c:pt idx="5318">
                <c:v>12.208105029410206</c:v>
              </c:pt>
              <c:pt idx="5319">
                <c:v>12.211148590812867</c:v>
              </c:pt>
              <c:pt idx="5320">
                <c:v>12.214192152215526</c:v>
              </c:pt>
              <c:pt idx="5321">
                <c:v>12.217235713618189</c:v>
              </c:pt>
              <c:pt idx="5322">
                <c:v>12.220279275020852</c:v>
              </c:pt>
              <c:pt idx="5323">
                <c:v>12.223322836423513</c:v>
              </c:pt>
              <c:pt idx="5324">
                <c:v>12.226366397826173</c:v>
              </c:pt>
              <c:pt idx="5325">
                <c:v>12.229409959228835</c:v>
              </c:pt>
              <c:pt idx="5326">
                <c:v>12.232453520631498</c:v>
              </c:pt>
              <c:pt idx="5327">
                <c:v>12.235497082034156</c:v>
              </c:pt>
              <c:pt idx="5328">
                <c:v>12.238540643436819</c:v>
              </c:pt>
              <c:pt idx="5329">
                <c:v>12.241584204839482</c:v>
              </c:pt>
              <c:pt idx="5330">
                <c:v>12.244627766242145</c:v>
              </c:pt>
              <c:pt idx="5331">
                <c:v>12.247671327644802</c:v>
              </c:pt>
              <c:pt idx="5332">
                <c:v>12.250714889047465</c:v>
              </c:pt>
              <c:pt idx="5333">
                <c:v>12.253758450450128</c:v>
              </c:pt>
              <c:pt idx="5334">
                <c:v>12.256802011852786</c:v>
              </c:pt>
              <c:pt idx="5335">
                <c:v>12.259845573255449</c:v>
              </c:pt>
              <c:pt idx="5336">
                <c:v>12.262889134658112</c:v>
              </c:pt>
              <c:pt idx="5337">
                <c:v>12.265932696060775</c:v>
              </c:pt>
              <c:pt idx="5338">
                <c:v>12.268976257463432</c:v>
              </c:pt>
              <c:pt idx="5339">
                <c:v>12.272019818866095</c:v>
              </c:pt>
              <c:pt idx="5340">
                <c:v>12.275063380268758</c:v>
              </c:pt>
              <c:pt idx="5341">
                <c:v>12.278106941671417</c:v>
              </c:pt>
              <c:pt idx="5342">
                <c:v>12.281150503074079</c:v>
              </c:pt>
              <c:pt idx="5343">
                <c:v>12.284194064476742</c:v>
              </c:pt>
              <c:pt idx="5344">
                <c:v>12.287237625879404</c:v>
              </c:pt>
              <c:pt idx="5345">
                <c:v>12.290281187282064</c:v>
              </c:pt>
              <c:pt idx="5346">
                <c:v>12.293324748684725</c:v>
              </c:pt>
              <c:pt idx="5347">
                <c:v>12.296368310087388</c:v>
              </c:pt>
              <c:pt idx="5348">
                <c:v>12.299411871490047</c:v>
              </c:pt>
              <c:pt idx="5349">
                <c:v>12.30245543289271</c:v>
              </c:pt>
              <c:pt idx="5350">
                <c:v>12.305498994295371</c:v>
              </c:pt>
              <c:pt idx="5351">
                <c:v>12.308542555698034</c:v>
              </c:pt>
              <c:pt idx="5352">
                <c:v>12.311586117100694</c:v>
              </c:pt>
              <c:pt idx="5353">
                <c:v>12.314629678503357</c:v>
              </c:pt>
              <c:pt idx="5354">
                <c:v>12.317673239906018</c:v>
              </c:pt>
              <c:pt idx="5355">
                <c:v>12.320716801308677</c:v>
              </c:pt>
              <c:pt idx="5356">
                <c:v>12.32376036271134</c:v>
              </c:pt>
              <c:pt idx="5357">
                <c:v>12.326803924114003</c:v>
              </c:pt>
              <c:pt idx="5358">
                <c:v>12.329847485516664</c:v>
              </c:pt>
              <c:pt idx="5359">
                <c:v>12.332891046919324</c:v>
              </c:pt>
              <c:pt idx="5360">
                <c:v>12.335934608321987</c:v>
              </c:pt>
              <c:pt idx="5361">
                <c:v>12.338978169724649</c:v>
              </c:pt>
              <c:pt idx="5362">
                <c:v>12.342021731127307</c:v>
              </c:pt>
              <c:pt idx="5363">
                <c:v>12.34506529252997</c:v>
              </c:pt>
              <c:pt idx="5364">
                <c:v>12.348108853932633</c:v>
              </c:pt>
              <c:pt idx="5365">
                <c:v>12.351152415335291</c:v>
              </c:pt>
              <c:pt idx="5366">
                <c:v>12.354195976737953</c:v>
              </c:pt>
              <c:pt idx="5367">
                <c:v>12.357239538140616</c:v>
              </c:pt>
              <c:pt idx="5368">
                <c:v>12.360283099543279</c:v>
              </c:pt>
              <c:pt idx="5369">
                <c:v>12.363326660945937</c:v>
              </c:pt>
              <c:pt idx="5370">
                <c:v>12.3663702223486</c:v>
              </c:pt>
              <c:pt idx="5371">
                <c:v>12.369413783751263</c:v>
              </c:pt>
              <c:pt idx="5372">
                <c:v>12.372457345153922</c:v>
              </c:pt>
              <c:pt idx="5373">
                <c:v>12.375500906556583</c:v>
              </c:pt>
              <c:pt idx="5374">
                <c:v>12.378544467959246</c:v>
              </c:pt>
              <c:pt idx="5375">
                <c:v>12.381588029361909</c:v>
              </c:pt>
              <c:pt idx="5376">
                <c:v>12.384631590764569</c:v>
              </c:pt>
              <c:pt idx="5377">
                <c:v>12.38767515216723</c:v>
              </c:pt>
              <c:pt idx="5378">
                <c:v>12.390718713569893</c:v>
              </c:pt>
              <c:pt idx="5379">
                <c:v>12.393762274972552</c:v>
              </c:pt>
              <c:pt idx="5380">
                <c:v>12.396805836375215</c:v>
              </c:pt>
              <c:pt idx="5381">
                <c:v>12.399849397777876</c:v>
              </c:pt>
              <c:pt idx="5382">
                <c:v>12.402892959180539</c:v>
              </c:pt>
              <c:pt idx="5383">
                <c:v>12.405936520583198</c:v>
              </c:pt>
              <c:pt idx="5384">
                <c:v>12.408980081985861</c:v>
              </c:pt>
              <c:pt idx="5385">
                <c:v>12.412023643388522</c:v>
              </c:pt>
              <c:pt idx="5386">
                <c:v>12.415067204791182</c:v>
              </c:pt>
              <c:pt idx="5387">
                <c:v>12.418110766193845</c:v>
              </c:pt>
              <c:pt idx="5388">
                <c:v>12.421154327596508</c:v>
              </c:pt>
              <c:pt idx="5389">
                <c:v>12.424197888999169</c:v>
              </c:pt>
              <c:pt idx="5390">
                <c:v>12.427241450401828</c:v>
              </c:pt>
              <c:pt idx="5391">
                <c:v>12.430285011804491</c:v>
              </c:pt>
              <c:pt idx="5392">
                <c:v>12.433328573207154</c:v>
              </c:pt>
              <c:pt idx="5393">
                <c:v>12.436372134609812</c:v>
              </c:pt>
              <c:pt idx="5394">
                <c:v>12.439415696012475</c:v>
              </c:pt>
              <c:pt idx="5395">
                <c:v>12.442459257415138</c:v>
              </c:pt>
              <c:pt idx="5396">
                <c:v>12.445502818817801</c:v>
              </c:pt>
              <c:pt idx="5397">
                <c:v>12.448546380220458</c:v>
              </c:pt>
              <c:pt idx="5398">
                <c:v>12.451589941623121</c:v>
              </c:pt>
              <c:pt idx="5399">
                <c:v>12.454633503025784</c:v>
              </c:pt>
              <c:pt idx="5400">
                <c:v>12.457677064428442</c:v>
              </c:pt>
              <c:pt idx="5401">
                <c:v>12.460720625831105</c:v>
              </c:pt>
              <c:pt idx="5402">
                <c:v>12.463764187233767</c:v>
              </c:pt>
              <c:pt idx="5403">
                <c:v>12.46680774863643</c:v>
              </c:pt>
              <c:pt idx="5404">
                <c:v>12.469851310039088</c:v>
              </c:pt>
              <c:pt idx="5405">
                <c:v>12.472894871441751</c:v>
              </c:pt>
              <c:pt idx="5406">
                <c:v>12.475938432844414</c:v>
              </c:pt>
              <c:pt idx="5407">
                <c:v>12.478981994247073</c:v>
              </c:pt>
              <c:pt idx="5408">
                <c:v>12.482025555649734</c:v>
              </c:pt>
              <c:pt idx="5409">
                <c:v>12.485069117052397</c:v>
              </c:pt>
              <c:pt idx="5410">
                <c:v>12.488112678455057</c:v>
              </c:pt>
              <c:pt idx="5411">
                <c:v>12.49115623985772</c:v>
              </c:pt>
              <c:pt idx="5412">
                <c:v>12.494199801260381</c:v>
              </c:pt>
              <c:pt idx="5413">
                <c:v>12.497243362663044</c:v>
              </c:pt>
              <c:pt idx="5414">
                <c:v>12.500286924065703</c:v>
              </c:pt>
              <c:pt idx="5415">
                <c:v>12.503330485468366</c:v>
              </c:pt>
              <c:pt idx="5416">
                <c:v>12.506374046871027</c:v>
              </c:pt>
              <c:pt idx="5417">
                <c:v>12.509417608273687</c:v>
              </c:pt>
              <c:pt idx="5418">
                <c:v>12.512461169676349</c:v>
              </c:pt>
              <c:pt idx="5419">
                <c:v>12.515504731079012</c:v>
              </c:pt>
              <c:pt idx="5420">
                <c:v>12.518548292481674</c:v>
              </c:pt>
              <c:pt idx="5421">
                <c:v>12.521591853884333</c:v>
              </c:pt>
              <c:pt idx="5422">
                <c:v>12.524635415286996</c:v>
              </c:pt>
              <c:pt idx="5423">
                <c:v>12.527678976689659</c:v>
              </c:pt>
              <c:pt idx="5424">
                <c:v>12.530722538092316</c:v>
              </c:pt>
              <c:pt idx="5425">
                <c:v>12.533766099494979</c:v>
              </c:pt>
              <c:pt idx="5426">
                <c:v>12.536809660897642</c:v>
              </c:pt>
              <c:pt idx="5427">
                <c:v>12.539853222300305</c:v>
              </c:pt>
              <c:pt idx="5428">
                <c:v>12.542896783702963</c:v>
              </c:pt>
              <c:pt idx="5429">
                <c:v>12.545940345105626</c:v>
              </c:pt>
              <c:pt idx="5430">
                <c:v>12.548983906508289</c:v>
              </c:pt>
              <c:pt idx="5431">
                <c:v>12.552027467910946</c:v>
              </c:pt>
              <c:pt idx="5432">
                <c:v>12.555071029313609</c:v>
              </c:pt>
              <c:pt idx="5433">
                <c:v>12.558114590716272</c:v>
              </c:pt>
              <c:pt idx="5434">
                <c:v>12.561158152118935</c:v>
              </c:pt>
              <c:pt idx="5435">
                <c:v>12.564201713521593</c:v>
              </c:pt>
              <c:pt idx="5436">
                <c:v>12.567245274924256</c:v>
              </c:pt>
              <c:pt idx="5437">
                <c:v>12.570288836326919</c:v>
              </c:pt>
              <c:pt idx="5438">
                <c:v>12.573332397729578</c:v>
              </c:pt>
              <c:pt idx="5439">
                <c:v>12.576375959132239</c:v>
              </c:pt>
              <c:pt idx="5440">
                <c:v>12.579419520534902</c:v>
              </c:pt>
              <c:pt idx="5441">
                <c:v>12.582463081937565</c:v>
              </c:pt>
              <c:pt idx="5442">
                <c:v>12.585506643340224</c:v>
              </c:pt>
              <c:pt idx="5443">
                <c:v>12.588550204742885</c:v>
              </c:pt>
              <c:pt idx="5444">
                <c:v>12.591593766145548</c:v>
              </c:pt>
              <c:pt idx="5445">
                <c:v>12.594637327548208</c:v>
              </c:pt>
              <c:pt idx="5446">
                <c:v>12.597680888950871</c:v>
              </c:pt>
              <c:pt idx="5447">
                <c:v>12.600724450353532</c:v>
              </c:pt>
              <c:pt idx="5448">
                <c:v>12.603768011756195</c:v>
              </c:pt>
              <c:pt idx="5449">
                <c:v>12.606811573158854</c:v>
              </c:pt>
              <c:pt idx="5450">
                <c:v>12.609855134561517</c:v>
              </c:pt>
              <c:pt idx="5451">
                <c:v>12.612898695964178</c:v>
              </c:pt>
              <c:pt idx="5452">
                <c:v>12.615942257366838</c:v>
              </c:pt>
              <c:pt idx="5453">
                <c:v>12.618985818769501</c:v>
              </c:pt>
              <c:pt idx="5454">
                <c:v>12.622029380172163</c:v>
              </c:pt>
              <c:pt idx="5455">
                <c:v>12.625072941574821</c:v>
              </c:pt>
              <c:pt idx="5456">
                <c:v>12.628116502977484</c:v>
              </c:pt>
              <c:pt idx="5457">
                <c:v>12.631160064380147</c:v>
              </c:pt>
              <c:pt idx="5458">
                <c:v>12.63420362578281</c:v>
              </c:pt>
              <c:pt idx="5459">
                <c:v>12.637247187185467</c:v>
              </c:pt>
              <c:pt idx="5460">
                <c:v>12.64029074858813</c:v>
              </c:pt>
              <c:pt idx="5461">
                <c:v>12.643334309990793</c:v>
              </c:pt>
              <c:pt idx="5462">
                <c:v>12.646377871393451</c:v>
              </c:pt>
              <c:pt idx="5463">
                <c:v>12.649421432796114</c:v>
              </c:pt>
              <c:pt idx="5464">
                <c:v>12.652464994198777</c:v>
              </c:pt>
              <c:pt idx="5465">
                <c:v>12.65550855560144</c:v>
              </c:pt>
              <c:pt idx="5466">
                <c:v>12.658552117004097</c:v>
              </c:pt>
              <c:pt idx="5467">
                <c:v>12.66159567840676</c:v>
              </c:pt>
              <c:pt idx="5468">
                <c:v>12.664639239809423</c:v>
              </c:pt>
              <c:pt idx="5469">
                <c:v>12.667682801212083</c:v>
              </c:pt>
              <c:pt idx="5470">
                <c:v>12.670726362614744</c:v>
              </c:pt>
              <c:pt idx="5471">
                <c:v>12.673769924017407</c:v>
              </c:pt>
              <c:pt idx="5472">
                <c:v>12.67681348542007</c:v>
              </c:pt>
              <c:pt idx="5473">
                <c:v>12.679857046822729</c:v>
              </c:pt>
              <c:pt idx="5474">
                <c:v>12.68290060822539</c:v>
              </c:pt>
              <c:pt idx="5475">
                <c:v>12.685944169628053</c:v>
              </c:pt>
              <c:pt idx="5476">
                <c:v>12.688987731030712</c:v>
              </c:pt>
              <c:pt idx="5477">
                <c:v>12.692031292433375</c:v>
              </c:pt>
              <c:pt idx="5478">
                <c:v>12.695074853836037</c:v>
              </c:pt>
              <c:pt idx="5479">
                <c:v>12.698118415238699</c:v>
              </c:pt>
              <c:pt idx="5480">
                <c:v>12.701161976641359</c:v>
              </c:pt>
              <c:pt idx="5481">
                <c:v>12.704205538044022</c:v>
              </c:pt>
              <c:pt idx="5482">
                <c:v>12.707249099446683</c:v>
              </c:pt>
              <c:pt idx="5483">
                <c:v>12.710292660849342</c:v>
              </c:pt>
              <c:pt idx="5484">
                <c:v>12.713336222252005</c:v>
              </c:pt>
              <c:pt idx="5485">
                <c:v>12.716379783654668</c:v>
              </c:pt>
              <c:pt idx="5486">
                <c:v>12.719423345057329</c:v>
              </c:pt>
              <c:pt idx="5487">
                <c:v>12.722466906459989</c:v>
              </c:pt>
              <c:pt idx="5488">
                <c:v>12.725510467862652</c:v>
              </c:pt>
              <c:pt idx="5489">
                <c:v>12.728554029265315</c:v>
              </c:pt>
              <c:pt idx="5490">
                <c:v>12.731597590667972</c:v>
              </c:pt>
              <c:pt idx="5491">
                <c:v>12.734641152070635</c:v>
              </c:pt>
              <c:pt idx="5492">
                <c:v>12.737684713473298</c:v>
              </c:pt>
              <c:pt idx="5493">
                <c:v>12.740728274875961</c:v>
              </c:pt>
              <c:pt idx="5494">
                <c:v>12.743771836278619</c:v>
              </c:pt>
              <c:pt idx="5495">
                <c:v>12.746815397681281</c:v>
              </c:pt>
              <c:pt idx="5496">
                <c:v>12.749858959083944</c:v>
              </c:pt>
              <c:pt idx="5497">
                <c:v>12.752902520486602</c:v>
              </c:pt>
              <c:pt idx="5498">
                <c:v>12.755946081889265</c:v>
              </c:pt>
              <c:pt idx="5499">
                <c:v>12.758989643291928</c:v>
              </c:pt>
              <c:pt idx="5500">
                <c:v>12.762033204694587</c:v>
              </c:pt>
              <c:pt idx="5501">
                <c:v>12.765076766097248</c:v>
              </c:pt>
              <c:pt idx="5502">
                <c:v>12.768120327499911</c:v>
              </c:pt>
              <c:pt idx="5503">
                <c:v>12.771163888902574</c:v>
              </c:pt>
              <c:pt idx="5504">
                <c:v>12.774207450305234</c:v>
              </c:pt>
              <c:pt idx="5505">
                <c:v>12.777251011707895</c:v>
              </c:pt>
              <c:pt idx="5506">
                <c:v>12.780294573110558</c:v>
              </c:pt>
              <c:pt idx="5507">
                <c:v>12.783338134513217</c:v>
              </c:pt>
              <c:pt idx="5508">
                <c:v>12.78638169591588</c:v>
              </c:pt>
              <c:pt idx="5509">
                <c:v>12.789425257318541</c:v>
              </c:pt>
              <c:pt idx="5510">
                <c:v>12.792468818721204</c:v>
              </c:pt>
              <c:pt idx="5511">
                <c:v>12.795512380123863</c:v>
              </c:pt>
              <c:pt idx="5512">
                <c:v>12.798555941526526</c:v>
              </c:pt>
              <c:pt idx="5513">
                <c:v>12.801599502929188</c:v>
              </c:pt>
              <c:pt idx="5514">
                <c:v>12.804643064331847</c:v>
              </c:pt>
              <c:pt idx="5515">
                <c:v>12.80768662573451</c:v>
              </c:pt>
              <c:pt idx="5516">
                <c:v>12.810730187137173</c:v>
              </c:pt>
              <c:pt idx="5517">
                <c:v>12.813773748539834</c:v>
              </c:pt>
              <c:pt idx="5518">
                <c:v>12.816817309942493</c:v>
              </c:pt>
              <c:pt idx="5519">
                <c:v>12.819860871345156</c:v>
              </c:pt>
              <c:pt idx="5520">
                <c:v>12.822904432747819</c:v>
              </c:pt>
              <c:pt idx="5521">
                <c:v>12.825947994150477</c:v>
              </c:pt>
              <c:pt idx="5522">
                <c:v>12.82899155555314</c:v>
              </c:pt>
              <c:pt idx="5523">
                <c:v>12.832035116955803</c:v>
              </c:pt>
              <c:pt idx="5524">
                <c:v>12.835078678358466</c:v>
              </c:pt>
              <c:pt idx="5525">
                <c:v>12.838122239761123</c:v>
              </c:pt>
              <c:pt idx="5526">
                <c:v>12.841165801163786</c:v>
              </c:pt>
              <c:pt idx="5527">
                <c:v>12.844209362566449</c:v>
              </c:pt>
              <c:pt idx="5528">
                <c:v>12.847252923969107</c:v>
              </c:pt>
              <c:pt idx="5529">
                <c:v>12.85029648537177</c:v>
              </c:pt>
              <c:pt idx="5530">
                <c:v>12.853340046774433</c:v>
              </c:pt>
              <c:pt idx="5531">
                <c:v>12.856383608177095</c:v>
              </c:pt>
              <c:pt idx="5532">
                <c:v>12.859427169579753</c:v>
              </c:pt>
              <c:pt idx="5533">
                <c:v>12.862470730982416</c:v>
              </c:pt>
              <c:pt idx="5534">
                <c:v>12.865514292385079</c:v>
              </c:pt>
              <c:pt idx="5535">
                <c:v>12.868557853787738</c:v>
              </c:pt>
              <c:pt idx="5536">
                <c:v>12.871601415190399</c:v>
              </c:pt>
              <c:pt idx="5537">
                <c:v>12.874644976593062</c:v>
              </c:pt>
              <c:pt idx="5538">
                <c:v>12.877688537995725</c:v>
              </c:pt>
              <c:pt idx="5539">
                <c:v>12.880732099398385</c:v>
              </c:pt>
              <c:pt idx="5540">
                <c:v>12.883775660801046</c:v>
              </c:pt>
              <c:pt idx="5541">
                <c:v>12.886819222203709</c:v>
              </c:pt>
              <c:pt idx="5542">
                <c:v>12.889862783606368</c:v>
              </c:pt>
              <c:pt idx="5543">
                <c:v>12.892906345009031</c:v>
              </c:pt>
              <c:pt idx="5544">
                <c:v>12.895949906411692</c:v>
              </c:pt>
              <c:pt idx="5545">
                <c:v>12.898993467814355</c:v>
              </c:pt>
              <c:pt idx="5546">
                <c:v>12.902037029217015</c:v>
              </c:pt>
              <c:pt idx="5547">
                <c:v>12.905080590619677</c:v>
              </c:pt>
              <c:pt idx="5548">
                <c:v>12.908124152022339</c:v>
              </c:pt>
              <c:pt idx="5549">
                <c:v>12.911167713424998</c:v>
              </c:pt>
              <c:pt idx="5550">
                <c:v>12.914211274827661</c:v>
              </c:pt>
              <c:pt idx="5551">
                <c:v>12.917254836230324</c:v>
              </c:pt>
              <c:pt idx="5552">
                <c:v>12.920298397632981</c:v>
              </c:pt>
              <c:pt idx="5553">
                <c:v>12.923341959035644</c:v>
              </c:pt>
              <c:pt idx="5554">
                <c:v>12.926385520438307</c:v>
              </c:pt>
              <c:pt idx="5555">
                <c:v>12.92942908184097</c:v>
              </c:pt>
              <c:pt idx="5556">
                <c:v>12.932472643243628</c:v>
              </c:pt>
              <c:pt idx="5557">
                <c:v>12.935516204646291</c:v>
              </c:pt>
              <c:pt idx="5558">
                <c:v>12.938559766048954</c:v>
              </c:pt>
              <c:pt idx="5559">
                <c:v>12.941603327451611</c:v>
              </c:pt>
              <c:pt idx="5560">
                <c:v>12.944646888854274</c:v>
              </c:pt>
              <c:pt idx="5561">
                <c:v>12.947690450256937</c:v>
              </c:pt>
              <c:pt idx="5562">
                <c:v>12.9507340116596</c:v>
              </c:pt>
              <c:pt idx="5563">
                <c:v>12.953777573062258</c:v>
              </c:pt>
              <c:pt idx="5564">
                <c:v>12.956821134464921</c:v>
              </c:pt>
              <c:pt idx="5565">
                <c:v>12.959864695867584</c:v>
              </c:pt>
              <c:pt idx="5566">
                <c:v>12.962908257270243</c:v>
              </c:pt>
              <c:pt idx="5567">
                <c:v>12.965951818672904</c:v>
              </c:pt>
              <c:pt idx="5568">
                <c:v>12.968995380075567</c:v>
              </c:pt>
              <c:pt idx="5569">
                <c:v>12.97203894147823</c:v>
              </c:pt>
              <c:pt idx="5570">
                <c:v>12.975082502880889</c:v>
              </c:pt>
              <c:pt idx="5571">
                <c:v>12.978126064283551</c:v>
              </c:pt>
              <c:pt idx="5572">
                <c:v>12.981169625686213</c:v>
              </c:pt>
              <c:pt idx="5573">
                <c:v>12.984213187088873</c:v>
              </c:pt>
              <c:pt idx="5574">
                <c:v>12.987256748491536</c:v>
              </c:pt>
              <c:pt idx="5575">
                <c:v>12.990300309894197</c:v>
              </c:pt>
              <c:pt idx="5576">
                <c:v>12.99334387129686</c:v>
              </c:pt>
              <c:pt idx="5577">
                <c:v>12.996387432699519</c:v>
              </c:pt>
              <c:pt idx="5578">
                <c:v>12.999430994102182</c:v>
              </c:pt>
              <c:pt idx="5579">
                <c:v>13.002474555504845</c:v>
              </c:pt>
              <c:pt idx="5580">
                <c:v>13.005518116907503</c:v>
              </c:pt>
              <c:pt idx="5581">
                <c:v>13.008561678310166</c:v>
              </c:pt>
              <c:pt idx="5582">
                <c:v>13.011605239712829</c:v>
              </c:pt>
              <c:pt idx="5583">
                <c:v>13.014648801115491</c:v>
              </c:pt>
              <c:pt idx="5584">
                <c:v>13.017692362518149</c:v>
              </c:pt>
              <c:pt idx="5585">
                <c:v>13.020735923920812</c:v>
              </c:pt>
              <c:pt idx="5586">
                <c:v>13.023779485323475</c:v>
              </c:pt>
              <c:pt idx="5587">
                <c:v>13.026823046726133</c:v>
              </c:pt>
              <c:pt idx="5588">
                <c:v>13.029866608128795</c:v>
              </c:pt>
              <c:pt idx="5589">
                <c:v>13.032910169531458</c:v>
              </c:pt>
              <c:pt idx="5590">
                <c:v>13.035953730934121</c:v>
              </c:pt>
              <c:pt idx="5591">
                <c:v>13.038997292336779</c:v>
              </c:pt>
              <c:pt idx="5592">
                <c:v>13.042040853739442</c:v>
              </c:pt>
              <c:pt idx="5593">
                <c:v>13.045084415142105</c:v>
              </c:pt>
              <c:pt idx="5594">
                <c:v>13.048127976544762</c:v>
              </c:pt>
              <c:pt idx="5595">
                <c:v>13.051171537947425</c:v>
              </c:pt>
              <c:pt idx="5596">
                <c:v>13.054215099350088</c:v>
              </c:pt>
              <c:pt idx="5597">
                <c:v>13.057258660752748</c:v>
              </c:pt>
              <c:pt idx="5598">
                <c:v>13.060302222155409</c:v>
              </c:pt>
              <c:pt idx="5599">
                <c:v>13.063345783558072</c:v>
              </c:pt>
              <c:pt idx="5600">
                <c:v>13.066389344960735</c:v>
              </c:pt>
              <c:pt idx="5601">
                <c:v>13.069432906363394</c:v>
              </c:pt>
              <c:pt idx="5602">
                <c:v>13.072476467766055</c:v>
              </c:pt>
              <c:pt idx="5603">
                <c:v>13.075520029168718</c:v>
              </c:pt>
              <c:pt idx="5604">
                <c:v>13.078563590571378</c:v>
              </c:pt>
              <c:pt idx="5605">
                <c:v>13.08160715197404</c:v>
              </c:pt>
              <c:pt idx="5606">
                <c:v>13.084650713376703</c:v>
              </c:pt>
              <c:pt idx="5607">
                <c:v>13.087694274779365</c:v>
              </c:pt>
              <c:pt idx="5608">
                <c:v>13.090737836182024</c:v>
              </c:pt>
              <c:pt idx="5609">
                <c:v>13.093781397584687</c:v>
              </c:pt>
              <c:pt idx="5610">
                <c:v>13.09682495898735</c:v>
              </c:pt>
              <c:pt idx="5611">
                <c:v>13.099868520390007</c:v>
              </c:pt>
              <c:pt idx="5612">
                <c:v>13.10291208179267</c:v>
              </c:pt>
              <c:pt idx="5613">
                <c:v>13.105955643195333</c:v>
              </c:pt>
              <c:pt idx="5614">
                <c:v>13.108999204597996</c:v>
              </c:pt>
              <c:pt idx="5615">
                <c:v>13.112042766000654</c:v>
              </c:pt>
              <c:pt idx="5616">
                <c:v>13.115086327403317</c:v>
              </c:pt>
              <c:pt idx="5617">
                <c:v>13.11812988880598</c:v>
              </c:pt>
              <c:pt idx="5618">
                <c:v>13.121173450208637</c:v>
              </c:pt>
              <c:pt idx="5619">
                <c:v>13.1242170116113</c:v>
              </c:pt>
              <c:pt idx="5620">
                <c:v>13.127260573013963</c:v>
              </c:pt>
              <c:pt idx="5621">
                <c:v>13.130304134416626</c:v>
              </c:pt>
              <c:pt idx="5622">
                <c:v>13.133347695819284</c:v>
              </c:pt>
              <c:pt idx="5623">
                <c:v>13.136391257221947</c:v>
              </c:pt>
              <c:pt idx="5624">
                <c:v>13.139434818624609</c:v>
              </c:pt>
              <c:pt idx="5625">
                <c:v>13.142478380027267</c:v>
              </c:pt>
              <c:pt idx="5626">
                <c:v>13.14552194142993</c:v>
              </c:pt>
              <c:pt idx="5627">
                <c:v>13.148565502832593</c:v>
              </c:pt>
              <c:pt idx="5628">
                <c:v>13.151609064235256</c:v>
              </c:pt>
              <c:pt idx="5629">
                <c:v>13.154652625637913</c:v>
              </c:pt>
              <c:pt idx="5630">
                <c:v>13.157696187040576</c:v>
              </c:pt>
              <c:pt idx="5631">
                <c:v>13.160739748443239</c:v>
              </c:pt>
              <c:pt idx="5632">
                <c:v>13.163783309845899</c:v>
              </c:pt>
              <c:pt idx="5633">
                <c:v>13.16682687124856</c:v>
              </c:pt>
              <c:pt idx="5634">
                <c:v>13.169870432651223</c:v>
              </c:pt>
              <c:pt idx="5635">
                <c:v>13.172913994053886</c:v>
              </c:pt>
              <c:pt idx="5636">
                <c:v>13.175957555456545</c:v>
              </c:pt>
              <c:pt idx="5637">
                <c:v>13.179001116859208</c:v>
              </c:pt>
              <c:pt idx="5638">
                <c:v>13.182044678261869</c:v>
              </c:pt>
              <c:pt idx="5639">
                <c:v>13.185088239664529</c:v>
              </c:pt>
              <c:pt idx="5640">
                <c:v>13.188131801067192</c:v>
              </c:pt>
              <c:pt idx="5641">
                <c:v>13.191175362469854</c:v>
              </c:pt>
              <c:pt idx="5642">
                <c:v>13.194218923872512</c:v>
              </c:pt>
              <c:pt idx="5643">
                <c:v>13.197262485275175</c:v>
              </c:pt>
              <c:pt idx="5644">
                <c:v>13.200306046677838</c:v>
              </c:pt>
              <c:pt idx="5645">
                <c:v>13.203349608080501</c:v>
              </c:pt>
              <c:pt idx="5646">
                <c:v>13.206393169483158</c:v>
              </c:pt>
              <c:pt idx="5647">
                <c:v>13.209436730885821</c:v>
              </c:pt>
              <c:pt idx="5648">
                <c:v>13.212480292288484</c:v>
              </c:pt>
              <c:pt idx="5649">
                <c:v>13.215523853691142</c:v>
              </c:pt>
              <c:pt idx="5650">
                <c:v>13.218567415093805</c:v>
              </c:pt>
              <c:pt idx="5651">
                <c:v>13.221610976496468</c:v>
              </c:pt>
              <c:pt idx="5652">
                <c:v>13.224654537899131</c:v>
              </c:pt>
              <c:pt idx="5653">
                <c:v>13.227698099301788</c:v>
              </c:pt>
              <c:pt idx="5654">
                <c:v>13.230741660704451</c:v>
              </c:pt>
              <c:pt idx="5655">
                <c:v>13.233785222107114</c:v>
              </c:pt>
              <c:pt idx="5656">
                <c:v>13.236828783509772</c:v>
              </c:pt>
              <c:pt idx="5657">
                <c:v>13.239872344912435</c:v>
              </c:pt>
              <c:pt idx="5658">
                <c:v>13.242915906315098</c:v>
              </c:pt>
              <c:pt idx="5659">
                <c:v>13.245959467717761</c:v>
              </c:pt>
              <c:pt idx="5660">
                <c:v>13.249003029120418</c:v>
              </c:pt>
              <c:pt idx="5661">
                <c:v>13.252046590523081</c:v>
              </c:pt>
              <c:pt idx="5662">
                <c:v>13.255090151925744</c:v>
              </c:pt>
              <c:pt idx="5663">
                <c:v>13.258133713328403</c:v>
              </c:pt>
              <c:pt idx="5664">
                <c:v>13.261177274731066</c:v>
              </c:pt>
              <c:pt idx="5665">
                <c:v>13.264220836133727</c:v>
              </c:pt>
              <c:pt idx="5666">
                <c:v>13.26726439753639</c:v>
              </c:pt>
              <c:pt idx="5667">
                <c:v>13.27030795893905</c:v>
              </c:pt>
              <c:pt idx="5668">
                <c:v>13.273351520341713</c:v>
              </c:pt>
              <c:pt idx="5669">
                <c:v>13.276395081744374</c:v>
              </c:pt>
              <c:pt idx="5670">
                <c:v>13.279438643147033</c:v>
              </c:pt>
              <c:pt idx="5671">
                <c:v>13.282482204549696</c:v>
              </c:pt>
              <c:pt idx="5672">
                <c:v>13.285525765952359</c:v>
              </c:pt>
              <c:pt idx="5673">
                <c:v>13.28856932735502</c:v>
              </c:pt>
              <c:pt idx="5674">
                <c:v>13.29161288875768</c:v>
              </c:pt>
              <c:pt idx="5675">
                <c:v>13.294656450160343</c:v>
              </c:pt>
              <c:pt idx="5676">
                <c:v>13.297700011563006</c:v>
              </c:pt>
              <c:pt idx="5677">
                <c:v>13.300743572965663</c:v>
              </c:pt>
              <c:pt idx="5678">
                <c:v>13.303787134368326</c:v>
              </c:pt>
              <c:pt idx="5679">
                <c:v>13.306830695770989</c:v>
              </c:pt>
              <c:pt idx="5680">
                <c:v>13.309874257173652</c:v>
              </c:pt>
              <c:pt idx="5681">
                <c:v>13.31291781857631</c:v>
              </c:pt>
              <c:pt idx="5682">
                <c:v>13.315961379978972</c:v>
              </c:pt>
              <c:pt idx="5683">
                <c:v>13.319004941381635</c:v>
              </c:pt>
              <c:pt idx="5684">
                <c:v>13.322048502784293</c:v>
              </c:pt>
              <c:pt idx="5685">
                <c:v>13.325092064186956</c:v>
              </c:pt>
              <c:pt idx="5686">
                <c:v>13.328135625589619</c:v>
              </c:pt>
              <c:pt idx="5687">
                <c:v>13.331179186992276</c:v>
              </c:pt>
              <c:pt idx="5688">
                <c:v>13.334222748394939</c:v>
              </c:pt>
              <c:pt idx="5689">
                <c:v>13.337266309797602</c:v>
              </c:pt>
              <c:pt idx="5690">
                <c:v>13.340309871200265</c:v>
              </c:pt>
              <c:pt idx="5691">
                <c:v>13.343353432602925</c:v>
              </c:pt>
              <c:pt idx="5692">
                <c:v>13.346396994005586</c:v>
              </c:pt>
              <c:pt idx="5693">
                <c:v>13.349440555408249</c:v>
              </c:pt>
              <c:pt idx="5694">
                <c:v>13.352484116810908</c:v>
              </c:pt>
              <c:pt idx="5695">
                <c:v>13.355527678213571</c:v>
              </c:pt>
              <c:pt idx="5696">
                <c:v>13.358571239616232</c:v>
              </c:pt>
              <c:pt idx="5697">
                <c:v>13.361614801018895</c:v>
              </c:pt>
              <c:pt idx="5698">
                <c:v>13.364658362421554</c:v>
              </c:pt>
              <c:pt idx="5699">
                <c:v>13.367701923824217</c:v>
              </c:pt>
              <c:pt idx="5700">
                <c:v>13.370745485226879</c:v>
              </c:pt>
              <c:pt idx="5701">
                <c:v>13.373789046629538</c:v>
              </c:pt>
              <c:pt idx="5702">
                <c:v>13.376832608032201</c:v>
              </c:pt>
              <c:pt idx="5703">
                <c:v>13.379876169434864</c:v>
              </c:pt>
              <c:pt idx="5704">
                <c:v>13.382919730837525</c:v>
              </c:pt>
              <c:pt idx="5705">
                <c:v>13.385963292240184</c:v>
              </c:pt>
              <c:pt idx="5706">
                <c:v>13.389006853642847</c:v>
              </c:pt>
              <c:pt idx="5707">
                <c:v>13.39205041504551</c:v>
              </c:pt>
              <c:pt idx="5708">
                <c:v>13.395093976448168</c:v>
              </c:pt>
              <c:pt idx="5709">
                <c:v>13.398137537850831</c:v>
              </c:pt>
              <c:pt idx="5710">
                <c:v>13.401181099253494</c:v>
              </c:pt>
              <c:pt idx="5711">
                <c:v>13.404224660656157</c:v>
              </c:pt>
              <c:pt idx="5712">
                <c:v>13.407268222058814</c:v>
              </c:pt>
              <c:pt idx="5713">
                <c:v>13.410311783461477</c:v>
              </c:pt>
              <c:pt idx="5714">
                <c:v>13.41335534486414</c:v>
              </c:pt>
              <c:pt idx="5715">
                <c:v>13.416398906266798</c:v>
              </c:pt>
              <c:pt idx="5716">
                <c:v>13.419442467669461</c:v>
              </c:pt>
              <c:pt idx="5717">
                <c:v>13.422486029072124</c:v>
              </c:pt>
              <c:pt idx="5718">
                <c:v>13.425529590474786</c:v>
              </c:pt>
              <c:pt idx="5719">
                <c:v>13.428573151877444</c:v>
              </c:pt>
              <c:pt idx="5720">
                <c:v>13.431616713280107</c:v>
              </c:pt>
              <c:pt idx="5721">
                <c:v>13.43466027468277</c:v>
              </c:pt>
              <c:pt idx="5722">
                <c:v>13.437703836085429</c:v>
              </c:pt>
              <c:pt idx="5723">
                <c:v>13.44074739748809</c:v>
              </c:pt>
              <c:pt idx="5724">
                <c:v>13.443790958890753</c:v>
              </c:pt>
              <c:pt idx="5725">
                <c:v>13.446834520293416</c:v>
              </c:pt>
              <c:pt idx="5726">
                <c:v>13.449878081696076</c:v>
              </c:pt>
              <c:pt idx="5727">
                <c:v>13.452921643098737</c:v>
              </c:pt>
              <c:pt idx="5728">
                <c:v>13.4559652045014</c:v>
              </c:pt>
              <c:pt idx="5729">
                <c:v>13.459008765904059</c:v>
              </c:pt>
              <c:pt idx="5730">
                <c:v>13.462052327306722</c:v>
              </c:pt>
              <c:pt idx="5731">
                <c:v>13.465095888709383</c:v>
              </c:pt>
              <c:pt idx="5732">
                <c:v>13.468139450112043</c:v>
              </c:pt>
              <c:pt idx="5733">
                <c:v>13.471183011514706</c:v>
              </c:pt>
              <c:pt idx="5734">
                <c:v>13.474226572917368</c:v>
              </c:pt>
              <c:pt idx="5735">
                <c:v>13.47727013432003</c:v>
              </c:pt>
              <c:pt idx="5736">
                <c:v>13.480313695722689</c:v>
              </c:pt>
              <c:pt idx="5737">
                <c:v>13.483357257125352</c:v>
              </c:pt>
              <c:pt idx="5738">
                <c:v>13.486400818528015</c:v>
              </c:pt>
              <c:pt idx="5739">
                <c:v>13.489444379930672</c:v>
              </c:pt>
              <c:pt idx="5740">
                <c:v>13.492487941333335</c:v>
              </c:pt>
              <c:pt idx="5741">
                <c:v>13.495531502735998</c:v>
              </c:pt>
              <c:pt idx="5742">
                <c:v>13.498575064138661</c:v>
              </c:pt>
              <c:pt idx="5743">
                <c:v>13.501618625541319</c:v>
              </c:pt>
              <c:pt idx="5744">
                <c:v>13.504662186943982</c:v>
              </c:pt>
              <c:pt idx="5745">
                <c:v>13.507705748346645</c:v>
              </c:pt>
              <c:pt idx="5746">
                <c:v>13.510749309749302</c:v>
              </c:pt>
              <c:pt idx="5747">
                <c:v>13.513792871151965</c:v>
              </c:pt>
              <c:pt idx="5748">
                <c:v>13.516836432554628</c:v>
              </c:pt>
              <c:pt idx="5749">
                <c:v>13.519879993957291</c:v>
              </c:pt>
              <c:pt idx="5750">
                <c:v>13.522923555359949</c:v>
              </c:pt>
              <c:pt idx="5751">
                <c:v>13.525967116762612</c:v>
              </c:pt>
              <c:pt idx="5752">
                <c:v>13.529010678165275</c:v>
              </c:pt>
              <c:pt idx="5753">
                <c:v>13.532054239567934</c:v>
              </c:pt>
              <c:pt idx="5754">
                <c:v>13.535097800970595</c:v>
              </c:pt>
              <c:pt idx="5755">
                <c:v>13.538141362373258</c:v>
              </c:pt>
              <c:pt idx="5756">
                <c:v>13.541184923775921</c:v>
              </c:pt>
              <c:pt idx="5757">
                <c:v>13.54422848517858</c:v>
              </c:pt>
              <c:pt idx="5758">
                <c:v>13.547272046581242</c:v>
              </c:pt>
              <c:pt idx="5759">
                <c:v>13.550315607983904</c:v>
              </c:pt>
              <c:pt idx="5760">
                <c:v>13.553359169386564</c:v>
              </c:pt>
              <c:pt idx="5761">
                <c:v>13.556402730789227</c:v>
              </c:pt>
              <c:pt idx="5762">
                <c:v>13.559446292191888</c:v>
              </c:pt>
              <c:pt idx="5763">
                <c:v>13.562489853594551</c:v>
              </c:pt>
              <c:pt idx="5764">
                <c:v>13.56553341499721</c:v>
              </c:pt>
              <c:pt idx="5765">
                <c:v>13.568576976399873</c:v>
              </c:pt>
              <c:pt idx="5766">
                <c:v>13.571620537802534</c:v>
              </c:pt>
              <c:pt idx="5767">
                <c:v>13.574664099205194</c:v>
              </c:pt>
              <c:pt idx="5768">
                <c:v>13.577707660607857</c:v>
              </c:pt>
              <c:pt idx="5769">
                <c:v>13.58075122201052</c:v>
              </c:pt>
              <c:pt idx="5770">
                <c:v>13.583794783413181</c:v>
              </c:pt>
              <c:pt idx="5771">
                <c:v>13.58683834481584</c:v>
              </c:pt>
              <c:pt idx="5772">
                <c:v>13.589881906218503</c:v>
              </c:pt>
              <c:pt idx="5773">
                <c:v>13.592925467621166</c:v>
              </c:pt>
              <c:pt idx="5774">
                <c:v>13.595969029023824</c:v>
              </c:pt>
              <c:pt idx="5775">
                <c:v>13.599012590426486</c:v>
              </c:pt>
              <c:pt idx="5776">
                <c:v>13.602056151829149</c:v>
              </c:pt>
              <c:pt idx="5777">
                <c:v>13.605099713231807</c:v>
              </c:pt>
              <c:pt idx="5778">
                <c:v>13.60814327463447</c:v>
              </c:pt>
              <c:pt idx="5779">
                <c:v>13.611186836037133</c:v>
              </c:pt>
              <c:pt idx="5780">
                <c:v>13.614230397439796</c:v>
              </c:pt>
              <c:pt idx="5781">
                <c:v>13.617273958842453</c:v>
              </c:pt>
              <c:pt idx="5782">
                <c:v>13.620317520245116</c:v>
              </c:pt>
              <c:pt idx="5783">
                <c:v>13.623361081647779</c:v>
              </c:pt>
              <c:pt idx="5784">
                <c:v>13.626404643050439</c:v>
              </c:pt>
              <c:pt idx="5785">
                <c:v>13.6294482044531</c:v>
              </c:pt>
              <c:pt idx="5786">
                <c:v>13.632491765855763</c:v>
              </c:pt>
              <c:pt idx="5787">
                <c:v>13.635535327258426</c:v>
              </c:pt>
              <c:pt idx="5788">
                <c:v>13.638578888661085</c:v>
              </c:pt>
              <c:pt idx="5789">
                <c:v>13.641622450063746</c:v>
              </c:pt>
              <c:pt idx="5790">
                <c:v>13.644666011466409</c:v>
              </c:pt>
              <c:pt idx="5791">
                <c:v>13.647709572869068</c:v>
              </c:pt>
              <c:pt idx="5792">
                <c:v>13.650753134271731</c:v>
              </c:pt>
              <c:pt idx="5793">
                <c:v>13.653796695674393</c:v>
              </c:pt>
              <c:pt idx="5794">
                <c:v>13.656840257077056</c:v>
              </c:pt>
              <c:pt idx="5795">
                <c:v>13.659883818479715</c:v>
              </c:pt>
              <c:pt idx="5796">
                <c:v>13.662927379882378</c:v>
              </c:pt>
              <c:pt idx="5797">
                <c:v>13.665970941285039</c:v>
              </c:pt>
              <c:pt idx="5798">
                <c:v>13.669014502687698</c:v>
              </c:pt>
              <c:pt idx="5799">
                <c:v>13.672058064090361</c:v>
              </c:pt>
              <c:pt idx="5800">
                <c:v>13.675101625493024</c:v>
              </c:pt>
              <c:pt idx="5801">
                <c:v>13.678145186895685</c:v>
              </c:pt>
              <c:pt idx="5802">
                <c:v>13.681188748298345</c:v>
              </c:pt>
              <c:pt idx="5803">
                <c:v>13.684232309701008</c:v>
              </c:pt>
              <c:pt idx="5804">
                <c:v>13.687275871103671</c:v>
              </c:pt>
              <c:pt idx="5805">
                <c:v>13.690319432506328</c:v>
              </c:pt>
              <c:pt idx="5806">
                <c:v>13.693362993908991</c:v>
              </c:pt>
              <c:pt idx="5807">
                <c:v>13.696406555311654</c:v>
              </c:pt>
              <c:pt idx="5808">
                <c:v>13.699450116714317</c:v>
              </c:pt>
              <c:pt idx="5809">
                <c:v>13.702493678116975</c:v>
              </c:pt>
              <c:pt idx="5810">
                <c:v>13.705537239519638</c:v>
              </c:pt>
              <c:pt idx="5811">
                <c:v>13.7085808009223</c:v>
              </c:pt>
              <c:pt idx="5812">
                <c:v>13.711624362324958</c:v>
              </c:pt>
              <c:pt idx="5813">
                <c:v>13.714667923727621</c:v>
              </c:pt>
              <c:pt idx="5814">
                <c:v>13.717711485130284</c:v>
              </c:pt>
              <c:pt idx="5815">
                <c:v>13.720755046532947</c:v>
              </c:pt>
              <c:pt idx="5816">
                <c:v>13.723798607935604</c:v>
              </c:pt>
              <c:pt idx="5817">
                <c:v>13.726842169338267</c:v>
              </c:pt>
              <c:pt idx="5818">
                <c:v>13.72988573074093</c:v>
              </c:pt>
              <c:pt idx="5819">
                <c:v>13.73292929214359</c:v>
              </c:pt>
              <c:pt idx="5820">
                <c:v>13.735972853546251</c:v>
              </c:pt>
              <c:pt idx="5821">
                <c:v>13.739016414948914</c:v>
              </c:pt>
              <c:pt idx="5822">
                <c:v>13.742059976351573</c:v>
              </c:pt>
              <c:pt idx="5823">
                <c:v>13.745103537754236</c:v>
              </c:pt>
              <c:pt idx="5824">
                <c:v>13.748147099156897</c:v>
              </c:pt>
              <c:pt idx="5825">
                <c:v>13.75119066055956</c:v>
              </c:pt>
              <c:pt idx="5826">
                <c:v>13.75423422196222</c:v>
              </c:pt>
              <c:pt idx="5827">
                <c:v>13.757277783364882</c:v>
              </c:pt>
              <c:pt idx="5828">
                <c:v>13.760321344767544</c:v>
              </c:pt>
              <c:pt idx="5829">
                <c:v>13.763364906170203</c:v>
              </c:pt>
              <c:pt idx="5830">
                <c:v>13.766408467572866</c:v>
              </c:pt>
              <c:pt idx="5831">
                <c:v>13.769452028975529</c:v>
              </c:pt>
              <c:pt idx="5832">
                <c:v>13.77249559037819</c:v>
              </c:pt>
              <c:pt idx="5833">
                <c:v>13.775539151780849</c:v>
              </c:pt>
              <c:pt idx="5834">
                <c:v>13.778582713183512</c:v>
              </c:pt>
              <c:pt idx="5835">
                <c:v>13.781626274586175</c:v>
              </c:pt>
              <c:pt idx="5836">
                <c:v>13.784669835988833</c:v>
              </c:pt>
              <c:pt idx="5837">
                <c:v>13.787713397391496</c:v>
              </c:pt>
              <c:pt idx="5838">
                <c:v>13.790756958794159</c:v>
              </c:pt>
              <c:pt idx="5839">
                <c:v>13.793800520196822</c:v>
              </c:pt>
              <c:pt idx="5840">
                <c:v>13.796844081599479</c:v>
              </c:pt>
              <c:pt idx="5841">
                <c:v>13.799887643002142</c:v>
              </c:pt>
              <c:pt idx="5842">
                <c:v>13.802931204404805</c:v>
              </c:pt>
              <c:pt idx="5843">
                <c:v>13.805974765807463</c:v>
              </c:pt>
              <c:pt idx="5844">
                <c:v>13.809018327210126</c:v>
              </c:pt>
              <c:pt idx="5845">
                <c:v>13.812061888612789</c:v>
              </c:pt>
              <c:pt idx="5846">
                <c:v>13.815105450015452</c:v>
              </c:pt>
              <c:pt idx="5847">
                <c:v>13.818149011418109</c:v>
              </c:pt>
              <c:pt idx="5848">
                <c:v>13.821192572820772</c:v>
              </c:pt>
              <c:pt idx="5849">
                <c:v>13.824236134223435</c:v>
              </c:pt>
              <c:pt idx="5850">
                <c:v>13.827279695626094</c:v>
              </c:pt>
              <c:pt idx="5851">
                <c:v>13.830323257028756</c:v>
              </c:pt>
              <c:pt idx="5852">
                <c:v>13.833366818431418</c:v>
              </c:pt>
              <c:pt idx="5853">
                <c:v>13.836410379834081</c:v>
              </c:pt>
              <c:pt idx="5854">
                <c:v>13.839453941236741</c:v>
              </c:pt>
              <c:pt idx="5855">
                <c:v>13.842497502639402</c:v>
              </c:pt>
              <c:pt idx="5856">
                <c:v>13.845541064042065</c:v>
              </c:pt>
              <c:pt idx="5857">
                <c:v>13.848584625444724</c:v>
              </c:pt>
              <c:pt idx="5858">
                <c:v>13.851628186847387</c:v>
              </c:pt>
              <c:pt idx="5859">
                <c:v>13.854671748250048</c:v>
              </c:pt>
              <c:pt idx="5860">
                <c:v>13.857715309652711</c:v>
              </c:pt>
              <c:pt idx="5861">
                <c:v>13.860758871055371</c:v>
              </c:pt>
              <c:pt idx="5862">
                <c:v>13.863802432458034</c:v>
              </c:pt>
              <c:pt idx="5863">
                <c:v>13.866845993860695</c:v>
              </c:pt>
              <c:pt idx="5864">
                <c:v>13.869889555263354</c:v>
              </c:pt>
              <c:pt idx="5865">
                <c:v>13.872933116666017</c:v>
              </c:pt>
              <c:pt idx="5866">
                <c:v>13.87597667806868</c:v>
              </c:pt>
              <c:pt idx="5867">
                <c:v>13.879020239471341</c:v>
              </c:pt>
              <c:pt idx="5868">
                <c:v>13.882063800874</c:v>
              </c:pt>
              <c:pt idx="5869">
                <c:v>13.885107362276663</c:v>
              </c:pt>
              <c:pt idx="5870">
                <c:v>13.888150923679326</c:v>
              </c:pt>
              <c:pt idx="5871">
                <c:v>13.891194485081984</c:v>
              </c:pt>
              <c:pt idx="5872">
                <c:v>13.894238046484647</c:v>
              </c:pt>
              <c:pt idx="5873">
                <c:v>13.89728160788731</c:v>
              </c:pt>
              <c:pt idx="5874">
                <c:v>13.900325169289967</c:v>
              </c:pt>
              <c:pt idx="5875">
                <c:v>13.90336873069263</c:v>
              </c:pt>
              <c:pt idx="5876">
                <c:v>13.906412292095293</c:v>
              </c:pt>
              <c:pt idx="5877">
                <c:v>13.909455853497956</c:v>
              </c:pt>
              <c:pt idx="5878">
                <c:v>13.912499414900614</c:v>
              </c:pt>
              <c:pt idx="5879">
                <c:v>13.915542976303277</c:v>
              </c:pt>
              <c:pt idx="5880">
                <c:v>13.91858653770594</c:v>
              </c:pt>
              <c:pt idx="5881">
                <c:v>13.921630099108599</c:v>
              </c:pt>
              <c:pt idx="5882">
                <c:v>13.92467366051126</c:v>
              </c:pt>
              <c:pt idx="5883">
                <c:v>13.927717221913923</c:v>
              </c:pt>
              <c:pt idx="5884">
                <c:v>13.930760783316586</c:v>
              </c:pt>
              <c:pt idx="5885">
                <c:v>13.933804344719245</c:v>
              </c:pt>
              <c:pt idx="5886">
                <c:v>13.936847906121907</c:v>
              </c:pt>
              <c:pt idx="5887">
                <c:v>13.93989146752457</c:v>
              </c:pt>
              <c:pt idx="5888">
                <c:v>13.942935028927229</c:v>
              </c:pt>
              <c:pt idx="5889">
                <c:v>13.945978590329892</c:v>
              </c:pt>
              <c:pt idx="5890">
                <c:v>13.949022151732553</c:v>
              </c:pt>
              <c:pt idx="5891">
                <c:v>13.952065713135216</c:v>
              </c:pt>
              <c:pt idx="5892">
                <c:v>13.955109274537875</c:v>
              </c:pt>
              <c:pt idx="5893">
                <c:v>13.958152835940538</c:v>
              </c:pt>
              <c:pt idx="5894">
                <c:v>13.961196397343199</c:v>
              </c:pt>
              <c:pt idx="5895">
                <c:v>13.964239958745859</c:v>
              </c:pt>
              <c:pt idx="5896">
                <c:v>13.967283520148522</c:v>
              </c:pt>
              <c:pt idx="5897">
                <c:v>13.970327081551185</c:v>
              </c:pt>
              <c:pt idx="5898">
                <c:v>13.973370642953846</c:v>
              </c:pt>
              <c:pt idx="5899">
                <c:v>13.976414204356505</c:v>
              </c:pt>
              <c:pt idx="5900">
                <c:v>13.979457765759168</c:v>
              </c:pt>
              <c:pt idx="5901">
                <c:v>13.982501327161831</c:v>
              </c:pt>
              <c:pt idx="5902">
                <c:v>13.985544888564489</c:v>
              </c:pt>
              <c:pt idx="5903">
                <c:v>13.988588449967152</c:v>
              </c:pt>
              <c:pt idx="5904">
                <c:v>13.991632011369814</c:v>
              </c:pt>
              <c:pt idx="5905">
                <c:v>13.994675572772477</c:v>
              </c:pt>
              <c:pt idx="5906">
                <c:v>13.997719134175135</c:v>
              </c:pt>
              <c:pt idx="5907">
                <c:v>14.000762695577798</c:v>
              </c:pt>
              <c:pt idx="5908">
                <c:v>14.003806256980461</c:v>
              </c:pt>
              <c:pt idx="5909">
                <c:v>14.006849818383118</c:v>
              </c:pt>
              <c:pt idx="5910">
                <c:v>14.009893379785781</c:v>
              </c:pt>
              <c:pt idx="5911">
                <c:v>14.012936941188444</c:v>
              </c:pt>
              <c:pt idx="5912">
                <c:v>14.015980502591107</c:v>
              </c:pt>
              <c:pt idx="5913">
                <c:v>14.019024063993765</c:v>
              </c:pt>
              <c:pt idx="5914">
                <c:v>14.022067625396428</c:v>
              </c:pt>
              <c:pt idx="5915">
                <c:v>14.025111186799091</c:v>
              </c:pt>
              <c:pt idx="5916">
                <c:v>14.02815474820175</c:v>
              </c:pt>
              <c:pt idx="5917">
                <c:v>14.031198309604411</c:v>
              </c:pt>
              <c:pt idx="5918">
                <c:v>14.034241871007074</c:v>
              </c:pt>
              <c:pt idx="5919">
                <c:v>14.037285432409734</c:v>
              </c:pt>
              <c:pt idx="5920">
                <c:v>14.040328993812397</c:v>
              </c:pt>
              <c:pt idx="5921">
                <c:v>14.043372555215058</c:v>
              </c:pt>
              <c:pt idx="5922">
                <c:v>14.046416116617721</c:v>
              </c:pt>
              <c:pt idx="5923">
                <c:v>14.04945967802038</c:v>
              </c:pt>
              <c:pt idx="5924">
                <c:v>14.052503239423043</c:v>
              </c:pt>
              <c:pt idx="5925">
                <c:v>14.055546800825704</c:v>
              </c:pt>
              <c:pt idx="5926">
                <c:v>14.058590362228363</c:v>
              </c:pt>
              <c:pt idx="5927">
                <c:v>14.061633923631026</c:v>
              </c:pt>
              <c:pt idx="5928">
                <c:v>14.064677485033689</c:v>
              </c:pt>
              <c:pt idx="5929">
                <c:v>14.06772104643635</c:v>
              </c:pt>
              <c:pt idx="5930">
                <c:v>14.07076460783901</c:v>
              </c:pt>
              <c:pt idx="5931">
                <c:v>14.073808169241673</c:v>
              </c:pt>
              <c:pt idx="5932">
                <c:v>14.076851730644336</c:v>
              </c:pt>
              <c:pt idx="5933">
                <c:v>14.079895292046993</c:v>
              </c:pt>
              <c:pt idx="5934">
                <c:v>14.082938853449656</c:v>
              </c:pt>
              <c:pt idx="5935">
                <c:v>14.085982414852319</c:v>
              </c:pt>
              <c:pt idx="5936">
                <c:v>14.089025976254982</c:v>
              </c:pt>
              <c:pt idx="5937">
                <c:v>14.09206953765764</c:v>
              </c:pt>
              <c:pt idx="5938">
                <c:v>14.095113099060303</c:v>
              </c:pt>
              <c:pt idx="5939">
                <c:v>14.098156660462966</c:v>
              </c:pt>
              <c:pt idx="5940">
                <c:v>14.101200221865623</c:v>
              </c:pt>
              <c:pt idx="5941">
                <c:v>14.104243783268286</c:v>
              </c:pt>
              <c:pt idx="5942">
                <c:v>14.107287344670949</c:v>
              </c:pt>
              <c:pt idx="5943">
                <c:v>14.110330906073612</c:v>
              </c:pt>
              <c:pt idx="5944">
                <c:v>14.11337446747627</c:v>
              </c:pt>
              <c:pt idx="5945">
                <c:v>14.116418028878932</c:v>
              </c:pt>
              <c:pt idx="5946">
                <c:v>14.119461590281595</c:v>
              </c:pt>
              <c:pt idx="5947">
                <c:v>14.122505151684255</c:v>
              </c:pt>
              <c:pt idx="5948">
                <c:v>14.125548713086916</c:v>
              </c:pt>
              <c:pt idx="5949">
                <c:v>14.128592274489579</c:v>
              </c:pt>
              <c:pt idx="5950">
                <c:v>14.131635835892242</c:v>
              </c:pt>
              <c:pt idx="5951">
                <c:v>14.134679397294901</c:v>
              </c:pt>
              <c:pt idx="5952">
                <c:v>14.137722958697562</c:v>
              </c:pt>
              <c:pt idx="5953">
                <c:v>14.140766520100225</c:v>
              </c:pt>
              <c:pt idx="5954">
                <c:v>14.143810081502885</c:v>
              </c:pt>
              <c:pt idx="5955">
                <c:v>14.146853642905548</c:v>
              </c:pt>
              <c:pt idx="5956">
                <c:v>14.149897204308209</c:v>
              </c:pt>
              <c:pt idx="5957">
                <c:v>14.152940765710872</c:v>
              </c:pt>
              <c:pt idx="5958">
                <c:v>14.155984327113531</c:v>
              </c:pt>
              <c:pt idx="5959">
                <c:v>14.159027888516194</c:v>
              </c:pt>
              <c:pt idx="5960">
                <c:v>14.162071449918855</c:v>
              </c:pt>
              <c:pt idx="5961">
                <c:v>14.165115011321515</c:v>
              </c:pt>
              <c:pt idx="5962">
                <c:v>14.168158572724177</c:v>
              </c:pt>
              <c:pt idx="5963">
                <c:v>14.17120213412684</c:v>
              </c:pt>
              <c:pt idx="5964">
                <c:v>14.174245695529498</c:v>
              </c:pt>
              <c:pt idx="5965">
                <c:v>14.177289256932161</c:v>
              </c:pt>
              <c:pt idx="5966">
                <c:v>14.180332818334824</c:v>
              </c:pt>
              <c:pt idx="5967">
                <c:v>14.183376379737487</c:v>
              </c:pt>
              <c:pt idx="5968">
                <c:v>14.186419941140144</c:v>
              </c:pt>
              <c:pt idx="5969">
                <c:v>14.189463502542807</c:v>
              </c:pt>
              <c:pt idx="5970">
                <c:v>14.19250706394547</c:v>
              </c:pt>
              <c:pt idx="5971">
                <c:v>14.195550625348128</c:v>
              </c:pt>
              <c:pt idx="5972">
                <c:v>14.198594186750791</c:v>
              </c:pt>
              <c:pt idx="5973">
                <c:v>14.201637748153454</c:v>
              </c:pt>
              <c:pt idx="5974">
                <c:v>14.204681309556117</c:v>
              </c:pt>
              <c:pt idx="5975">
                <c:v>14.207724870958774</c:v>
              </c:pt>
              <c:pt idx="5976">
                <c:v>14.210768432361437</c:v>
              </c:pt>
              <c:pt idx="5977">
                <c:v>14.2138119937641</c:v>
              </c:pt>
              <c:pt idx="5978">
                <c:v>14.216855555166759</c:v>
              </c:pt>
              <c:pt idx="5979">
                <c:v>14.219899116569421</c:v>
              </c:pt>
              <c:pt idx="5980">
                <c:v>14.222942677972084</c:v>
              </c:pt>
              <c:pt idx="5981">
                <c:v>14.225986239374746</c:v>
              </c:pt>
              <c:pt idx="5982">
                <c:v>14.229029800777406</c:v>
              </c:pt>
              <c:pt idx="5983">
                <c:v>14.232073362180067</c:v>
              </c:pt>
              <c:pt idx="5984">
                <c:v>14.23511692358273</c:v>
              </c:pt>
              <c:pt idx="5985">
                <c:v>14.238160484985389</c:v>
              </c:pt>
              <c:pt idx="5986">
                <c:v>14.241204046388052</c:v>
              </c:pt>
              <c:pt idx="5987">
                <c:v>14.244247607790713</c:v>
              </c:pt>
              <c:pt idx="5988">
                <c:v>14.247291169193376</c:v>
              </c:pt>
              <c:pt idx="5989">
                <c:v>14.250334730596036</c:v>
              </c:pt>
              <c:pt idx="5990">
                <c:v>14.253378291998699</c:v>
              </c:pt>
              <c:pt idx="5991">
                <c:v>14.25642185340136</c:v>
              </c:pt>
              <c:pt idx="5992">
                <c:v>14.259465414804019</c:v>
              </c:pt>
              <c:pt idx="5993">
                <c:v>14.262508976206682</c:v>
              </c:pt>
              <c:pt idx="5994">
                <c:v>14.265552537609345</c:v>
              </c:pt>
              <c:pt idx="5995">
                <c:v>14.268596099012006</c:v>
              </c:pt>
              <c:pt idx="5996">
                <c:v>14.271639660414666</c:v>
              </c:pt>
              <c:pt idx="5997">
                <c:v>14.274683221817329</c:v>
              </c:pt>
              <c:pt idx="5998">
                <c:v>14.277726783219991</c:v>
              </c:pt>
              <c:pt idx="5999">
                <c:v>14.280770344622649</c:v>
              </c:pt>
              <c:pt idx="6000">
                <c:v>14.283813906025312</c:v>
              </c:pt>
              <c:pt idx="6001">
                <c:v>14.286857467427975</c:v>
              </c:pt>
              <c:pt idx="6002">
                <c:v>14.289901028830638</c:v>
              </c:pt>
              <c:pt idx="6003">
                <c:v>14.292944590233295</c:v>
              </c:pt>
              <c:pt idx="6004">
                <c:v>14.295988151635958</c:v>
              </c:pt>
              <c:pt idx="6005">
                <c:v>14.299031713038621</c:v>
              </c:pt>
              <c:pt idx="6006">
                <c:v>14.302075274441279</c:v>
              </c:pt>
              <c:pt idx="6007">
                <c:v>14.305118835843942</c:v>
              </c:pt>
              <c:pt idx="6008">
                <c:v>14.308162397246605</c:v>
              </c:pt>
              <c:pt idx="6009">
                <c:v>14.311205958649264</c:v>
              </c:pt>
              <c:pt idx="6010">
                <c:v>14.314249520051925</c:v>
              </c:pt>
              <c:pt idx="6011">
                <c:v>14.317293081454588</c:v>
              </c:pt>
              <c:pt idx="6012">
                <c:v>14.320336642857251</c:v>
              </c:pt>
              <c:pt idx="6013">
                <c:v>14.323380204259911</c:v>
              </c:pt>
              <c:pt idx="6014">
                <c:v>14.326423765662572</c:v>
              </c:pt>
              <c:pt idx="6015">
                <c:v>14.329467327065235</c:v>
              </c:pt>
              <c:pt idx="6016">
                <c:v>14.332510888467894</c:v>
              </c:pt>
              <c:pt idx="6017">
                <c:v>14.335554449870557</c:v>
              </c:pt>
              <c:pt idx="6018">
                <c:v>14.338598011273218</c:v>
              </c:pt>
              <c:pt idx="6019">
                <c:v>14.341641572675881</c:v>
              </c:pt>
              <c:pt idx="6020">
                <c:v>14.34468513407854</c:v>
              </c:pt>
              <c:pt idx="6021">
                <c:v>14.347728695481203</c:v>
              </c:pt>
              <c:pt idx="6022">
                <c:v>14.350772256883864</c:v>
              </c:pt>
              <c:pt idx="6023">
                <c:v>14.353815818286524</c:v>
              </c:pt>
              <c:pt idx="6024">
                <c:v>14.356859379689187</c:v>
              </c:pt>
              <c:pt idx="6025">
                <c:v>14.35990294109185</c:v>
              </c:pt>
              <c:pt idx="6026">
                <c:v>14.362946502494511</c:v>
              </c:pt>
              <c:pt idx="6027">
                <c:v>14.36599006389717</c:v>
              </c:pt>
              <c:pt idx="6028">
                <c:v>14.369033625299833</c:v>
              </c:pt>
              <c:pt idx="6029">
                <c:v>14.372077186702496</c:v>
              </c:pt>
              <c:pt idx="6030">
                <c:v>14.375120748105154</c:v>
              </c:pt>
              <c:pt idx="6031">
                <c:v>14.378164309507817</c:v>
              </c:pt>
              <c:pt idx="6032">
                <c:v>14.38120787091048</c:v>
              </c:pt>
              <c:pt idx="6033">
                <c:v>14.384251432313143</c:v>
              </c:pt>
              <c:pt idx="6034">
                <c:v>14.3872949937158</c:v>
              </c:pt>
              <c:pt idx="6035">
                <c:v>14.390338555118463</c:v>
              </c:pt>
              <c:pt idx="6036">
                <c:v>14.393382116521126</c:v>
              </c:pt>
              <c:pt idx="6037">
                <c:v>14.396425677923784</c:v>
              </c:pt>
              <c:pt idx="6038">
                <c:v>14.399469239326447</c:v>
              </c:pt>
              <c:pt idx="6039">
                <c:v>14.402512800729109</c:v>
              </c:pt>
              <c:pt idx="6040">
                <c:v>14.405556362131772</c:v>
              </c:pt>
              <c:pt idx="6041">
                <c:v>14.40859992353443</c:v>
              </c:pt>
              <c:pt idx="6042">
                <c:v>14.411643484937093</c:v>
              </c:pt>
              <c:pt idx="6043">
                <c:v>14.414687046339756</c:v>
              </c:pt>
              <c:pt idx="6044">
                <c:v>14.417730607742415</c:v>
              </c:pt>
              <c:pt idx="6045">
                <c:v>14.420774169145076</c:v>
              </c:pt>
              <c:pt idx="6046">
                <c:v>14.423817730547739</c:v>
              </c:pt>
              <c:pt idx="6047">
                <c:v>14.426861291950402</c:v>
              </c:pt>
              <c:pt idx="6048">
                <c:v>14.429904853353062</c:v>
              </c:pt>
              <c:pt idx="6049">
                <c:v>14.432948414755723</c:v>
              </c:pt>
              <c:pt idx="6050">
                <c:v>14.435991976158386</c:v>
              </c:pt>
              <c:pt idx="6051">
                <c:v>14.439035537561045</c:v>
              </c:pt>
              <c:pt idx="6052">
                <c:v>14.442079098963708</c:v>
              </c:pt>
              <c:pt idx="6053">
                <c:v>14.445122660366369</c:v>
              </c:pt>
              <c:pt idx="6054">
                <c:v>14.448166221769029</c:v>
              </c:pt>
              <c:pt idx="6055">
                <c:v>14.451209783171691</c:v>
              </c:pt>
              <c:pt idx="6056">
                <c:v>14.454253344574354</c:v>
              </c:pt>
              <c:pt idx="6057">
                <c:v>14.457296905977017</c:v>
              </c:pt>
              <c:pt idx="6058">
                <c:v>14.460340467379675</c:v>
              </c:pt>
              <c:pt idx="6059">
                <c:v>14.463384028782338</c:v>
              </c:pt>
              <c:pt idx="6060">
                <c:v>14.466427590185001</c:v>
              </c:pt>
              <c:pt idx="6061">
                <c:v>14.469471151587658</c:v>
              </c:pt>
              <c:pt idx="6062">
                <c:v>14.472514712990321</c:v>
              </c:pt>
              <c:pt idx="6063">
                <c:v>14.475558274392984</c:v>
              </c:pt>
              <c:pt idx="6064">
                <c:v>14.478601835795647</c:v>
              </c:pt>
              <c:pt idx="6065">
                <c:v>14.481645397198305</c:v>
              </c:pt>
              <c:pt idx="6066">
                <c:v>14.484688958600968</c:v>
              </c:pt>
              <c:pt idx="6067">
                <c:v>14.487732520003631</c:v>
              </c:pt>
              <c:pt idx="6068">
                <c:v>14.490776081406288</c:v>
              </c:pt>
              <c:pt idx="6069">
                <c:v>14.493819642808951</c:v>
              </c:pt>
              <c:pt idx="6070">
                <c:v>14.496863204211614</c:v>
              </c:pt>
              <c:pt idx="6071">
                <c:v>14.499906765614277</c:v>
              </c:pt>
              <c:pt idx="6072">
                <c:v>14.502950327016935</c:v>
              </c:pt>
              <c:pt idx="6073">
                <c:v>14.505993888419598</c:v>
              </c:pt>
              <c:pt idx="6074">
                <c:v>14.509037449822261</c:v>
              </c:pt>
              <c:pt idx="6075">
                <c:v>14.51208101122492</c:v>
              </c:pt>
              <c:pt idx="6076">
                <c:v>14.515124572627581</c:v>
              </c:pt>
              <c:pt idx="6077">
                <c:v>14.518168134030244</c:v>
              </c:pt>
              <c:pt idx="6078">
                <c:v>14.521211695432907</c:v>
              </c:pt>
              <c:pt idx="6079">
                <c:v>14.524255256835566</c:v>
              </c:pt>
              <c:pt idx="6080">
                <c:v>14.527298818238227</c:v>
              </c:pt>
              <c:pt idx="6081">
                <c:v>14.53034237964089</c:v>
              </c:pt>
              <c:pt idx="6082">
                <c:v>14.53338594104355</c:v>
              </c:pt>
              <c:pt idx="6083">
                <c:v>14.536429502446213</c:v>
              </c:pt>
              <c:pt idx="6084">
                <c:v>14.539473063848874</c:v>
              </c:pt>
              <c:pt idx="6085">
                <c:v>14.542516625251537</c:v>
              </c:pt>
              <c:pt idx="6086">
                <c:v>14.545560186654196</c:v>
              </c:pt>
              <c:pt idx="6087">
                <c:v>14.548603748056859</c:v>
              </c:pt>
              <c:pt idx="6088">
                <c:v>14.551647309459522</c:v>
              </c:pt>
              <c:pt idx="6089">
                <c:v>14.55469087086218</c:v>
              </c:pt>
              <c:pt idx="6090">
                <c:v>14.557734432264843</c:v>
              </c:pt>
              <c:pt idx="6091">
                <c:v>14.560777993667505</c:v>
              </c:pt>
              <c:pt idx="6092">
                <c:v>14.563821555070168</c:v>
              </c:pt>
              <c:pt idx="6093">
                <c:v>14.566865116472826</c:v>
              </c:pt>
              <c:pt idx="6094">
                <c:v>14.569908677875489</c:v>
              </c:pt>
              <c:pt idx="6095">
                <c:v>14.572952239278152</c:v>
              </c:pt>
              <c:pt idx="6096">
                <c:v>14.575995800680809</c:v>
              </c:pt>
              <c:pt idx="6097">
                <c:v>14.579039362083472</c:v>
              </c:pt>
              <c:pt idx="6098">
                <c:v>14.582082923486135</c:v>
              </c:pt>
              <c:pt idx="6099">
                <c:v>14.585126484888793</c:v>
              </c:pt>
              <c:pt idx="6100">
                <c:v>14.588170046291456</c:v>
              </c:pt>
              <c:pt idx="6101">
                <c:v>14.591213607694119</c:v>
              </c:pt>
              <c:pt idx="6102">
                <c:v>14.594257169096782</c:v>
              </c:pt>
              <c:pt idx="6103">
                <c:v>14.597300730499439</c:v>
              </c:pt>
              <c:pt idx="6104">
                <c:v>14.600344291902102</c:v>
              </c:pt>
              <c:pt idx="6105">
                <c:v>14.603387853304765</c:v>
              </c:pt>
              <c:pt idx="6106">
                <c:v>14.606431414707425</c:v>
              </c:pt>
              <c:pt idx="6107">
                <c:v>14.609474976110086</c:v>
              </c:pt>
              <c:pt idx="6108">
                <c:v>14.612518537512749</c:v>
              </c:pt>
              <c:pt idx="6109">
                <c:v>14.615562098915412</c:v>
              </c:pt>
              <c:pt idx="6110">
                <c:v>14.618605660318071</c:v>
              </c:pt>
              <c:pt idx="6111">
                <c:v>14.621649221720732</c:v>
              </c:pt>
              <c:pt idx="6112">
                <c:v>14.624692783123395</c:v>
              </c:pt>
              <c:pt idx="6113">
                <c:v>14.627736344526054</c:v>
              </c:pt>
              <c:pt idx="6114">
                <c:v>14.630779905928717</c:v>
              </c:pt>
              <c:pt idx="6115">
                <c:v>14.63382346733138</c:v>
              </c:pt>
              <c:pt idx="6116">
                <c:v>14.636867028734041</c:v>
              </c:pt>
              <c:pt idx="6117">
                <c:v>14.639910590136701</c:v>
              </c:pt>
              <c:pt idx="6118">
                <c:v>14.642954151539364</c:v>
              </c:pt>
              <c:pt idx="6119">
                <c:v>14.645997712942027</c:v>
              </c:pt>
              <c:pt idx="6120">
                <c:v>14.649041274344684</c:v>
              </c:pt>
              <c:pt idx="6121">
                <c:v>14.652084835747347</c:v>
              </c:pt>
              <c:pt idx="6122">
                <c:v>14.65512839715001</c:v>
              </c:pt>
              <c:pt idx="6123">
                <c:v>14.658171958552673</c:v>
              </c:pt>
              <c:pt idx="6124">
                <c:v>14.661215519955331</c:v>
              </c:pt>
              <c:pt idx="6125">
                <c:v>14.664259081357994</c:v>
              </c:pt>
              <c:pt idx="6126">
                <c:v>14.667302642760657</c:v>
              </c:pt>
              <c:pt idx="6127">
                <c:v>14.670346204163314</c:v>
              </c:pt>
              <c:pt idx="6128">
                <c:v>14.673389765565977</c:v>
              </c:pt>
              <c:pt idx="6129">
                <c:v>14.67643332696864</c:v>
              </c:pt>
              <c:pt idx="6130">
                <c:v>14.679476888371303</c:v>
              </c:pt>
              <c:pt idx="6131">
                <c:v>14.682520449773961</c:v>
              </c:pt>
              <c:pt idx="6132">
                <c:v>14.685564011176623</c:v>
              </c:pt>
              <c:pt idx="6133">
                <c:v>14.688607572579286</c:v>
              </c:pt>
              <c:pt idx="6134">
                <c:v>14.691651133981944</c:v>
              </c:pt>
              <c:pt idx="6135">
                <c:v>14.694694695384607</c:v>
              </c:pt>
              <c:pt idx="6136">
                <c:v>14.69773825678727</c:v>
              </c:pt>
              <c:pt idx="6137">
                <c:v>14.700781818189933</c:v>
              </c:pt>
              <c:pt idx="6138">
                <c:v>14.70382537959259</c:v>
              </c:pt>
              <c:pt idx="6139">
                <c:v>14.706868940995253</c:v>
              </c:pt>
              <c:pt idx="6140">
                <c:v>14.709912502397916</c:v>
              </c:pt>
              <c:pt idx="6141">
                <c:v>14.712956063800576</c:v>
              </c:pt>
              <c:pt idx="6142">
                <c:v>14.715999625203239</c:v>
              </c:pt>
              <c:pt idx="6143">
                <c:v>14.7190431866059</c:v>
              </c:pt>
              <c:pt idx="6144">
                <c:v>14.722086748008563</c:v>
              </c:pt>
              <c:pt idx="6145">
                <c:v>14.725130309411222</c:v>
              </c:pt>
              <c:pt idx="6146">
                <c:v>14.728173870813885</c:v>
              </c:pt>
              <c:pt idx="6147">
                <c:v>14.731217432216546</c:v>
              </c:pt>
              <c:pt idx="6148">
                <c:v>14.734260993619205</c:v>
              </c:pt>
              <c:pt idx="6149">
                <c:v>14.737304555021868</c:v>
              </c:pt>
              <c:pt idx="6150">
                <c:v>14.740348116424531</c:v>
              </c:pt>
              <c:pt idx="6151">
                <c:v>14.743391677827189</c:v>
              </c:pt>
              <c:pt idx="6152">
                <c:v>14.746435239229852</c:v>
              </c:pt>
              <c:pt idx="6153">
                <c:v>14.749478800632515</c:v>
              </c:pt>
              <c:pt idx="6154">
                <c:v>14.752522362035178</c:v>
              </c:pt>
              <c:pt idx="6155">
                <c:v>14.755565923437835</c:v>
              </c:pt>
              <c:pt idx="6156">
                <c:v>14.758609484840498</c:v>
              </c:pt>
              <c:pt idx="6157">
                <c:v>14.761653046243161</c:v>
              </c:pt>
              <c:pt idx="6158">
                <c:v>14.764696607645819</c:v>
              </c:pt>
              <c:pt idx="6159">
                <c:v>14.767740169048482</c:v>
              </c:pt>
              <c:pt idx="6160">
                <c:v>14.770783730451145</c:v>
              </c:pt>
              <c:pt idx="6161">
                <c:v>14.773827291853808</c:v>
              </c:pt>
              <c:pt idx="6162">
                <c:v>14.776870853256465</c:v>
              </c:pt>
              <c:pt idx="6163">
                <c:v>14.779914414659128</c:v>
              </c:pt>
              <c:pt idx="6164">
                <c:v>14.782957976061791</c:v>
              </c:pt>
              <c:pt idx="6165">
                <c:v>14.786001537464449</c:v>
              </c:pt>
              <c:pt idx="6166">
                <c:v>14.789045098867112</c:v>
              </c:pt>
              <c:pt idx="6167">
                <c:v>14.792088660269775</c:v>
              </c:pt>
              <c:pt idx="6168">
                <c:v>14.795132221672437</c:v>
              </c:pt>
              <c:pt idx="6169">
                <c:v>14.798175783075095</c:v>
              </c:pt>
              <c:pt idx="6170">
                <c:v>14.801219344477758</c:v>
              </c:pt>
              <c:pt idx="6171">
                <c:v>14.804262905880421</c:v>
              </c:pt>
              <c:pt idx="6172">
                <c:v>14.80730646728308</c:v>
              </c:pt>
              <c:pt idx="6173">
                <c:v>14.810350028685743</c:v>
              </c:pt>
              <c:pt idx="6174">
                <c:v>14.813393590088404</c:v>
              </c:pt>
              <c:pt idx="6175">
                <c:v>14.816437151491067</c:v>
              </c:pt>
              <c:pt idx="6176">
                <c:v>14.819480712893727</c:v>
              </c:pt>
              <c:pt idx="6177">
                <c:v>14.82252427429639</c:v>
              </c:pt>
              <c:pt idx="6178">
                <c:v>14.825567835699051</c:v>
              </c:pt>
              <c:pt idx="6179">
                <c:v>14.82861139710171</c:v>
              </c:pt>
              <c:pt idx="6180">
                <c:v>14.831654958504373</c:v>
              </c:pt>
              <c:pt idx="6181">
                <c:v>14.834698519907036</c:v>
              </c:pt>
              <c:pt idx="6182">
                <c:v>14.837742081309697</c:v>
              </c:pt>
              <c:pt idx="6183">
                <c:v>14.840785642712357</c:v>
              </c:pt>
              <c:pt idx="6184">
                <c:v>14.843829204115019</c:v>
              </c:pt>
              <c:pt idx="6185">
                <c:v>14.846872765517682</c:v>
              </c:pt>
              <c:pt idx="6186">
                <c:v>14.84991632692034</c:v>
              </c:pt>
              <c:pt idx="6187">
                <c:v>14.852959888323003</c:v>
              </c:pt>
              <c:pt idx="6188">
                <c:v>14.856003449725666</c:v>
              </c:pt>
              <c:pt idx="6189">
                <c:v>14.859047011128329</c:v>
              </c:pt>
              <c:pt idx="6190">
                <c:v>14.862090572530986</c:v>
              </c:pt>
              <c:pt idx="6191">
                <c:v>14.865134133933649</c:v>
              </c:pt>
              <c:pt idx="6192">
                <c:v>14.868177695336312</c:v>
              </c:pt>
              <c:pt idx="6193">
                <c:v>14.87122125673897</c:v>
              </c:pt>
              <c:pt idx="6194">
                <c:v>14.874264818141633</c:v>
              </c:pt>
              <c:pt idx="6195">
                <c:v>14.877308379544296</c:v>
              </c:pt>
              <c:pt idx="6196">
                <c:v>14.880351940946953</c:v>
              </c:pt>
              <c:pt idx="6197">
                <c:v>14.883395502349616</c:v>
              </c:pt>
              <c:pt idx="6198">
                <c:v>14.886439063752279</c:v>
              </c:pt>
              <c:pt idx="6199">
                <c:v>14.889482625154942</c:v>
              </c:pt>
              <c:pt idx="6200">
                <c:v>14.892526186557602</c:v>
              </c:pt>
              <c:pt idx="6201">
                <c:v>14.895569747960263</c:v>
              </c:pt>
              <c:pt idx="6202">
                <c:v>14.898613309362926</c:v>
              </c:pt>
              <c:pt idx="6203">
                <c:v>14.901656870765585</c:v>
              </c:pt>
              <c:pt idx="6204">
                <c:v>14.904700432168248</c:v>
              </c:pt>
              <c:pt idx="6205">
                <c:v>14.907743993570909</c:v>
              </c:pt>
              <c:pt idx="6206">
                <c:v>14.910787554973572</c:v>
              </c:pt>
              <c:pt idx="6207">
                <c:v>14.913831116376231</c:v>
              </c:pt>
              <c:pt idx="6208">
                <c:v>14.916874677778894</c:v>
              </c:pt>
              <c:pt idx="6209">
                <c:v>14.919918239181555</c:v>
              </c:pt>
              <c:pt idx="6210">
                <c:v>14.922961800584215</c:v>
              </c:pt>
              <c:pt idx="6211">
                <c:v>14.926005361986878</c:v>
              </c:pt>
              <c:pt idx="6212">
                <c:v>14.929048923389541</c:v>
              </c:pt>
              <c:pt idx="6213">
                <c:v>14.932092484792202</c:v>
              </c:pt>
              <c:pt idx="6214">
                <c:v>14.935136046194861</c:v>
              </c:pt>
              <c:pt idx="6215">
                <c:v>14.938179607597524</c:v>
              </c:pt>
              <c:pt idx="6216">
                <c:v>14.941223169000187</c:v>
              </c:pt>
              <c:pt idx="6217">
                <c:v>14.944266730402845</c:v>
              </c:pt>
              <c:pt idx="6218">
                <c:v>14.947310291805508</c:v>
              </c:pt>
              <c:pt idx="6219">
                <c:v>14.950353853208171</c:v>
              </c:pt>
              <c:pt idx="6220">
                <c:v>14.953397414610833</c:v>
              </c:pt>
              <c:pt idx="6221">
                <c:v>14.956440976013491</c:v>
              </c:pt>
              <c:pt idx="6222">
                <c:v>14.959484537416154</c:v>
              </c:pt>
              <c:pt idx="6223">
                <c:v>14.962528098818817</c:v>
              </c:pt>
              <c:pt idx="6224">
                <c:v>14.965571660221475</c:v>
              </c:pt>
              <c:pt idx="6225">
                <c:v>14.968615221624137</c:v>
              </c:pt>
              <c:pt idx="6226">
                <c:v>14.9716587830268</c:v>
              </c:pt>
              <c:pt idx="6227">
                <c:v>14.974702344429463</c:v>
              </c:pt>
              <c:pt idx="6228">
                <c:v>14.977745905832121</c:v>
              </c:pt>
              <c:pt idx="6229">
                <c:v>14.980789467234784</c:v>
              </c:pt>
              <c:pt idx="6230">
                <c:v>14.983833028637447</c:v>
              </c:pt>
              <c:pt idx="6231">
                <c:v>14.986876590040106</c:v>
              </c:pt>
              <c:pt idx="6232">
                <c:v>14.989920151442767</c:v>
              </c:pt>
              <c:pt idx="6233">
                <c:v>14.99296371284543</c:v>
              </c:pt>
              <c:pt idx="6234">
                <c:v>14.996007274248093</c:v>
              </c:pt>
              <c:pt idx="6235">
                <c:v>14.999050835650753</c:v>
              </c:pt>
              <c:pt idx="6236">
                <c:v>15.002094397053414</c:v>
              </c:pt>
              <c:pt idx="6237">
                <c:v>15.005137958456077</c:v>
              </c:pt>
              <c:pt idx="6238">
                <c:v>15.008181519858736</c:v>
              </c:pt>
              <c:pt idx="6239">
                <c:v>15.011225081261399</c:v>
              </c:pt>
              <c:pt idx="6240">
                <c:v>15.01426864266406</c:v>
              </c:pt>
              <c:pt idx="6241">
                <c:v>15.01731220406672</c:v>
              </c:pt>
              <c:pt idx="6242">
                <c:v>15.020355765469382</c:v>
              </c:pt>
              <c:pt idx="6243">
                <c:v>15.023399326872045</c:v>
              </c:pt>
              <c:pt idx="6244">
                <c:v>15.026442888274707</c:v>
              </c:pt>
              <c:pt idx="6245">
                <c:v>15.029486449677366</c:v>
              </c:pt>
              <c:pt idx="6246">
                <c:v>15.032530011080029</c:v>
              </c:pt>
              <c:pt idx="6247">
                <c:v>15.035573572482692</c:v>
              </c:pt>
              <c:pt idx="6248">
                <c:v>15.038617133885349</c:v>
              </c:pt>
              <c:pt idx="6249">
                <c:v>15.041660695288012</c:v>
              </c:pt>
              <c:pt idx="6250">
                <c:v>15.044704256690675</c:v>
              </c:pt>
              <c:pt idx="6251">
                <c:v>15.047747818093338</c:v>
              </c:pt>
              <c:pt idx="6252">
                <c:v>15.050791379495996</c:v>
              </c:pt>
              <c:pt idx="6253">
                <c:v>15.053834940898659</c:v>
              </c:pt>
              <c:pt idx="6254">
                <c:v>15.056878502301322</c:v>
              </c:pt>
              <c:pt idx="6255">
                <c:v>15.059922063703979</c:v>
              </c:pt>
              <c:pt idx="6256">
                <c:v>15.062965625106642</c:v>
              </c:pt>
              <c:pt idx="6257">
                <c:v>15.066009186509305</c:v>
              </c:pt>
              <c:pt idx="6258">
                <c:v>15.069052747911968</c:v>
              </c:pt>
              <c:pt idx="6259">
                <c:v>15.072096309314626</c:v>
              </c:pt>
              <c:pt idx="6260">
                <c:v>15.075139870717289</c:v>
              </c:pt>
              <c:pt idx="6261">
                <c:v>15.078183432119951</c:v>
              </c:pt>
              <c:pt idx="6262">
                <c:v>15.081226993522611</c:v>
              </c:pt>
              <c:pt idx="6263">
                <c:v>15.084270554925272</c:v>
              </c:pt>
              <c:pt idx="6264">
                <c:v>15.087314116327935</c:v>
              </c:pt>
              <c:pt idx="6265">
                <c:v>15.090357677730598</c:v>
              </c:pt>
              <c:pt idx="6266">
                <c:v>15.093401239133257</c:v>
              </c:pt>
              <c:pt idx="6267">
                <c:v>15.096444800535918</c:v>
              </c:pt>
              <c:pt idx="6268">
                <c:v>15.099488361938581</c:v>
              </c:pt>
              <c:pt idx="6269">
                <c:v>15.102531923341241</c:v>
              </c:pt>
              <c:pt idx="6270">
                <c:v>15.105575484743904</c:v>
              </c:pt>
              <c:pt idx="6271">
                <c:v>15.108619046146565</c:v>
              </c:pt>
              <c:pt idx="6272">
                <c:v>15.111662607549228</c:v>
              </c:pt>
              <c:pt idx="6273">
                <c:v>15.114706168951887</c:v>
              </c:pt>
              <c:pt idx="6274">
                <c:v>15.11774973035455</c:v>
              </c:pt>
              <c:pt idx="6275">
                <c:v>15.120793291757211</c:v>
              </c:pt>
              <c:pt idx="6276">
                <c:v>15.123836853159871</c:v>
              </c:pt>
              <c:pt idx="6277">
                <c:v>15.126880414562534</c:v>
              </c:pt>
              <c:pt idx="6278">
                <c:v>15.129923975965196</c:v>
              </c:pt>
              <c:pt idx="6279">
                <c:v>15.132967537367858</c:v>
              </c:pt>
              <c:pt idx="6280">
                <c:v>15.136011098770517</c:v>
              </c:pt>
              <c:pt idx="6281">
                <c:v>15.13905466017318</c:v>
              </c:pt>
              <c:pt idx="6282">
                <c:v>15.142098221575843</c:v>
              </c:pt>
              <c:pt idx="6283">
                <c:v>15.1451417829785</c:v>
              </c:pt>
              <c:pt idx="6284">
                <c:v>15.148185344381163</c:v>
              </c:pt>
              <c:pt idx="6285">
                <c:v>15.151228905783826</c:v>
              </c:pt>
              <c:pt idx="6286">
                <c:v>15.154272467186484</c:v>
              </c:pt>
              <c:pt idx="6287">
                <c:v>15.157316028589147</c:v>
              </c:pt>
              <c:pt idx="6288">
                <c:v>15.16035958999181</c:v>
              </c:pt>
              <c:pt idx="6289">
                <c:v>15.163403151394473</c:v>
              </c:pt>
              <c:pt idx="6290">
                <c:v>15.16644671279713</c:v>
              </c:pt>
              <c:pt idx="6291">
                <c:v>15.169490274199793</c:v>
              </c:pt>
              <c:pt idx="6292">
                <c:v>15.172533835602456</c:v>
              </c:pt>
              <c:pt idx="6293">
                <c:v>15.175577397005116</c:v>
              </c:pt>
              <c:pt idx="6294">
                <c:v>15.178620958407777</c:v>
              </c:pt>
              <c:pt idx="6295">
                <c:v>15.18166451981044</c:v>
              </c:pt>
              <c:pt idx="6296">
                <c:v>15.184708081213103</c:v>
              </c:pt>
              <c:pt idx="6297">
                <c:v>15.187751642615762</c:v>
              </c:pt>
              <c:pt idx="6298">
                <c:v>15.190795204018423</c:v>
              </c:pt>
              <c:pt idx="6299">
                <c:v>15.193838765421086</c:v>
              </c:pt>
              <c:pt idx="6300">
                <c:v>15.196882326823745</c:v>
              </c:pt>
              <c:pt idx="6301">
                <c:v>15.199925888226408</c:v>
              </c:pt>
              <c:pt idx="6302">
                <c:v>15.202969449629069</c:v>
              </c:pt>
              <c:pt idx="6303">
                <c:v>15.206013011031732</c:v>
              </c:pt>
              <c:pt idx="6304">
                <c:v>15.209056572434392</c:v>
              </c:pt>
              <c:pt idx="6305">
                <c:v>15.212100133837055</c:v>
              </c:pt>
              <c:pt idx="6306">
                <c:v>15.215143695239716</c:v>
              </c:pt>
              <c:pt idx="6307">
                <c:v>15.218187256642375</c:v>
              </c:pt>
              <c:pt idx="6308">
                <c:v>15.221230818045038</c:v>
              </c:pt>
              <c:pt idx="6309">
                <c:v>15.224274379447701</c:v>
              </c:pt>
              <c:pt idx="6310">
                <c:v>15.227317940850362</c:v>
              </c:pt>
              <c:pt idx="6311">
                <c:v>15.230361502253022</c:v>
              </c:pt>
              <c:pt idx="6312">
                <c:v>15.233405063655685</c:v>
              </c:pt>
              <c:pt idx="6313">
                <c:v>15.236448625058348</c:v>
              </c:pt>
              <c:pt idx="6314">
                <c:v>15.239492186461005</c:v>
              </c:pt>
              <c:pt idx="6315">
                <c:v>15.242535747863668</c:v>
              </c:pt>
              <c:pt idx="6316">
                <c:v>15.245579309266331</c:v>
              </c:pt>
              <c:pt idx="6317">
                <c:v>15.248622870668994</c:v>
              </c:pt>
              <c:pt idx="6318">
                <c:v>15.251666432071652</c:v>
              </c:pt>
              <c:pt idx="6319">
                <c:v>15.254709993474314</c:v>
              </c:pt>
              <c:pt idx="6320">
                <c:v>15.257753554876977</c:v>
              </c:pt>
              <c:pt idx="6321">
                <c:v>15.260797116279635</c:v>
              </c:pt>
              <c:pt idx="6322">
                <c:v>15.263840677682298</c:v>
              </c:pt>
              <c:pt idx="6323">
                <c:v>15.266884239084961</c:v>
              </c:pt>
              <c:pt idx="6324">
                <c:v>15.269927800487624</c:v>
              </c:pt>
              <c:pt idx="6325">
                <c:v>15.272971361890281</c:v>
              </c:pt>
              <c:pt idx="6326">
                <c:v>15.276014923292944</c:v>
              </c:pt>
              <c:pt idx="6327">
                <c:v>15.279058484695607</c:v>
              </c:pt>
              <c:pt idx="6328">
                <c:v>15.282102046098267</c:v>
              </c:pt>
              <c:pt idx="6329">
                <c:v>15.285145607500928</c:v>
              </c:pt>
              <c:pt idx="6330">
                <c:v>15.288189168903591</c:v>
              </c:pt>
              <c:pt idx="6331">
                <c:v>15.29123273030625</c:v>
              </c:pt>
              <c:pt idx="6332">
                <c:v>15.294276291708913</c:v>
              </c:pt>
              <c:pt idx="6333">
                <c:v>15.297319853111574</c:v>
              </c:pt>
              <c:pt idx="6334">
                <c:v>15.300363414514237</c:v>
              </c:pt>
              <c:pt idx="6335">
                <c:v>15.303406975916896</c:v>
              </c:pt>
              <c:pt idx="6336">
                <c:v>15.306450537319559</c:v>
              </c:pt>
              <c:pt idx="6337">
                <c:v>15.309494098722221</c:v>
              </c:pt>
              <c:pt idx="6338">
                <c:v>15.31253766012488</c:v>
              </c:pt>
              <c:pt idx="6339">
                <c:v>15.315581221527543</c:v>
              </c:pt>
              <c:pt idx="6340">
                <c:v>15.318624782930206</c:v>
              </c:pt>
              <c:pt idx="6341">
                <c:v>15.321668344332867</c:v>
              </c:pt>
              <c:pt idx="6342">
                <c:v>15.324711905735526</c:v>
              </c:pt>
              <c:pt idx="6343">
                <c:v>15.327755467138189</c:v>
              </c:pt>
              <c:pt idx="6344">
                <c:v>15.330799028540852</c:v>
              </c:pt>
              <c:pt idx="6345">
                <c:v>15.33384258994351</c:v>
              </c:pt>
              <c:pt idx="6346">
                <c:v>15.336886151346173</c:v>
              </c:pt>
              <c:pt idx="6347">
                <c:v>15.339929712748836</c:v>
              </c:pt>
              <c:pt idx="6348">
                <c:v>15.342973274151499</c:v>
              </c:pt>
              <c:pt idx="6349">
                <c:v>15.346016835554156</c:v>
              </c:pt>
              <c:pt idx="6350">
                <c:v>15.349060396956819</c:v>
              </c:pt>
              <c:pt idx="6351">
                <c:v>15.352103958359482</c:v>
              </c:pt>
              <c:pt idx="6352">
                <c:v>15.35514751976214</c:v>
              </c:pt>
              <c:pt idx="6353">
                <c:v>15.358191081164803</c:v>
              </c:pt>
              <c:pt idx="6354">
                <c:v>15.361234642567466</c:v>
              </c:pt>
              <c:pt idx="6355">
                <c:v>15.364278203970128</c:v>
              </c:pt>
              <c:pt idx="6356">
                <c:v>15.367321765372786</c:v>
              </c:pt>
              <c:pt idx="6357">
                <c:v>15.370365326775449</c:v>
              </c:pt>
              <c:pt idx="6358">
                <c:v>15.373408888178112</c:v>
              </c:pt>
              <c:pt idx="6359">
                <c:v>15.376452449580771</c:v>
              </c:pt>
              <c:pt idx="6360">
                <c:v>15.379496010983432</c:v>
              </c:pt>
              <c:pt idx="6361">
                <c:v>15.382539572386095</c:v>
              </c:pt>
              <c:pt idx="6362">
                <c:v>15.385583133788758</c:v>
              </c:pt>
              <c:pt idx="6363">
                <c:v>15.388626695191418</c:v>
              </c:pt>
              <c:pt idx="6364">
                <c:v>15.391670256594079</c:v>
              </c:pt>
              <c:pt idx="6365">
                <c:v>15.394713817996742</c:v>
              </c:pt>
              <c:pt idx="6366">
                <c:v>15.397757379399401</c:v>
              </c:pt>
              <c:pt idx="6367">
                <c:v>15.400800940802064</c:v>
              </c:pt>
              <c:pt idx="6368">
                <c:v>15.403844502204725</c:v>
              </c:pt>
              <c:pt idx="6369">
                <c:v>15.406888063607388</c:v>
              </c:pt>
              <c:pt idx="6370">
                <c:v>15.409931625010048</c:v>
              </c:pt>
              <c:pt idx="6371">
                <c:v>15.41297518641271</c:v>
              </c:pt>
              <c:pt idx="6372">
                <c:v>15.416018747815372</c:v>
              </c:pt>
              <c:pt idx="6373">
                <c:v>15.419062309218031</c:v>
              </c:pt>
              <c:pt idx="6374">
                <c:v>15.422105870620694</c:v>
              </c:pt>
              <c:pt idx="6375">
                <c:v>15.425149432023357</c:v>
              </c:pt>
              <c:pt idx="6376">
                <c:v>15.428192993426014</c:v>
              </c:pt>
              <c:pt idx="6377">
                <c:v>15.431236554828677</c:v>
              </c:pt>
              <c:pt idx="6378">
                <c:v>15.43428011623134</c:v>
              </c:pt>
              <c:pt idx="6379">
                <c:v>15.437323677634003</c:v>
              </c:pt>
              <c:pt idx="6380">
                <c:v>15.440367239036661</c:v>
              </c:pt>
              <c:pt idx="6381">
                <c:v>15.443410800439324</c:v>
              </c:pt>
              <c:pt idx="6382">
                <c:v>15.446454361841987</c:v>
              </c:pt>
              <c:pt idx="6383">
                <c:v>15.449497923244644</c:v>
              </c:pt>
              <c:pt idx="6384">
                <c:v>15.452541484647307</c:v>
              </c:pt>
              <c:pt idx="6385">
                <c:v>15.45558504604997</c:v>
              </c:pt>
              <c:pt idx="6386">
                <c:v>15.458628607452633</c:v>
              </c:pt>
              <c:pt idx="6387">
                <c:v>15.461672168855291</c:v>
              </c:pt>
              <c:pt idx="6388">
                <c:v>15.464715730257954</c:v>
              </c:pt>
              <c:pt idx="6389">
                <c:v>15.467759291660617</c:v>
              </c:pt>
              <c:pt idx="6390">
                <c:v>15.470802853063276</c:v>
              </c:pt>
              <c:pt idx="6391">
                <c:v>15.473846414465937</c:v>
              </c:pt>
              <c:pt idx="6392">
                <c:v>15.4768899758686</c:v>
              </c:pt>
              <c:pt idx="6393">
                <c:v>15.479933537271263</c:v>
              </c:pt>
              <c:pt idx="6394">
                <c:v>15.482977098673922</c:v>
              </c:pt>
              <c:pt idx="6395">
                <c:v>15.486020660076584</c:v>
              </c:pt>
              <c:pt idx="6396">
                <c:v>15.489064221479246</c:v>
              </c:pt>
              <c:pt idx="6397">
                <c:v>15.492107782881906</c:v>
              </c:pt>
              <c:pt idx="6398">
                <c:v>15.495151344284569</c:v>
              </c:pt>
              <c:pt idx="6399">
                <c:v>15.49819490568723</c:v>
              </c:pt>
              <c:pt idx="6400">
                <c:v>15.501238467089893</c:v>
              </c:pt>
              <c:pt idx="6401">
                <c:v>15.504282028492552</c:v>
              </c:pt>
              <c:pt idx="6402">
                <c:v>15.507325589895215</c:v>
              </c:pt>
              <c:pt idx="6403">
                <c:v>15.510369151297876</c:v>
              </c:pt>
              <c:pt idx="6404">
                <c:v>15.513412712700536</c:v>
              </c:pt>
              <c:pt idx="6405">
                <c:v>15.516456274103199</c:v>
              </c:pt>
              <c:pt idx="6406">
                <c:v>15.519499835505862</c:v>
              </c:pt>
              <c:pt idx="6407">
                <c:v>15.522543396908523</c:v>
              </c:pt>
              <c:pt idx="6408">
                <c:v>15.525586958311182</c:v>
              </c:pt>
              <c:pt idx="6409">
                <c:v>15.528630519713845</c:v>
              </c:pt>
              <c:pt idx="6410">
                <c:v>15.531674081116508</c:v>
              </c:pt>
              <c:pt idx="6411">
                <c:v>15.534717642519166</c:v>
              </c:pt>
              <c:pt idx="6412">
                <c:v>15.537761203921828</c:v>
              </c:pt>
              <c:pt idx="6413">
                <c:v>15.540804765324491</c:v>
              </c:pt>
              <c:pt idx="6414">
                <c:v>15.543848326727154</c:v>
              </c:pt>
              <c:pt idx="6415">
                <c:v>15.546891888129812</c:v>
              </c:pt>
              <c:pt idx="6416">
                <c:v>15.549935449532475</c:v>
              </c:pt>
              <c:pt idx="6417">
                <c:v>15.552979010935138</c:v>
              </c:pt>
              <c:pt idx="6418">
                <c:v>15.556022572337795</c:v>
              </c:pt>
              <c:pt idx="6419">
                <c:v>15.559066133740458</c:v>
              </c:pt>
              <c:pt idx="6420">
                <c:v>15.562109695143121</c:v>
              </c:pt>
              <c:pt idx="6421">
                <c:v>15.565153256545781</c:v>
              </c:pt>
              <c:pt idx="6422">
                <c:v>15.568196817948442</c:v>
              </c:pt>
              <c:pt idx="6423">
                <c:v>15.571240379351105</c:v>
              </c:pt>
              <c:pt idx="6424">
                <c:v>15.574283940753768</c:v>
              </c:pt>
              <c:pt idx="6425">
                <c:v>15.577327502156427</c:v>
              </c:pt>
              <c:pt idx="6426">
                <c:v>15.580371063559088</c:v>
              </c:pt>
              <c:pt idx="6427">
                <c:v>15.583414624961751</c:v>
              </c:pt>
              <c:pt idx="6428">
                <c:v>15.58645818636441</c:v>
              </c:pt>
              <c:pt idx="6429">
                <c:v>15.589501747767073</c:v>
              </c:pt>
              <c:pt idx="6430">
                <c:v>15.592545309169735</c:v>
              </c:pt>
              <c:pt idx="6431">
                <c:v>15.595588870572398</c:v>
              </c:pt>
              <c:pt idx="6432">
                <c:v>15.598632431975057</c:v>
              </c:pt>
              <c:pt idx="6433">
                <c:v>15.60167599337772</c:v>
              </c:pt>
              <c:pt idx="6434">
                <c:v>15.604719554780381</c:v>
              </c:pt>
              <c:pt idx="6435">
                <c:v>15.60776311618304</c:v>
              </c:pt>
              <c:pt idx="6436">
                <c:v>15.610806677585703</c:v>
              </c:pt>
              <c:pt idx="6437">
                <c:v>15.613850238988366</c:v>
              </c:pt>
              <c:pt idx="6438">
                <c:v>15.616893800391027</c:v>
              </c:pt>
              <c:pt idx="6439">
                <c:v>15.619937361793687</c:v>
              </c:pt>
              <c:pt idx="6440">
                <c:v>15.62298092319635</c:v>
              </c:pt>
              <c:pt idx="6441">
                <c:v>15.626024484599013</c:v>
              </c:pt>
              <c:pt idx="6442">
                <c:v>15.62906804600167</c:v>
              </c:pt>
              <c:pt idx="6443">
                <c:v>15.632111607404333</c:v>
              </c:pt>
              <c:pt idx="6444">
                <c:v>15.635155168806996</c:v>
              </c:pt>
              <c:pt idx="6445">
                <c:v>15.638198730209659</c:v>
              </c:pt>
              <c:pt idx="6446">
                <c:v>15.641242291612317</c:v>
              </c:pt>
              <c:pt idx="6447">
                <c:v>15.64428585301498</c:v>
              </c:pt>
              <c:pt idx="6448">
                <c:v>15.647329414417642</c:v>
              </c:pt>
              <c:pt idx="6449">
                <c:v>15.6503729758203</c:v>
              </c:pt>
              <c:pt idx="6450">
                <c:v>15.653416537222963</c:v>
              </c:pt>
              <c:pt idx="6451">
                <c:v>15.656460098625626</c:v>
              </c:pt>
              <c:pt idx="6452">
                <c:v>15.659503660028289</c:v>
              </c:pt>
              <c:pt idx="6453">
                <c:v>15.662547221430946</c:v>
              </c:pt>
              <c:pt idx="6454">
                <c:v>15.665590782833609</c:v>
              </c:pt>
              <c:pt idx="6455">
                <c:v>15.668634344236272</c:v>
              </c:pt>
              <c:pt idx="6456">
                <c:v>15.671677905638932</c:v>
              </c:pt>
              <c:pt idx="6457">
                <c:v>15.674721467041593</c:v>
              </c:pt>
              <c:pt idx="6458">
                <c:v>15.677765028444256</c:v>
              </c:pt>
              <c:pt idx="6459">
                <c:v>15.680808589846919</c:v>
              </c:pt>
              <c:pt idx="6460">
                <c:v>15.683852151249578</c:v>
              </c:pt>
              <c:pt idx="6461">
                <c:v>15.686895712652239</c:v>
              </c:pt>
              <c:pt idx="6462">
                <c:v>15.689939274054902</c:v>
              </c:pt>
              <c:pt idx="6463">
                <c:v>15.692982835457562</c:v>
              </c:pt>
              <c:pt idx="6464">
                <c:v>15.696026396860224</c:v>
              </c:pt>
              <c:pt idx="6465">
                <c:v>15.699069958262886</c:v>
              </c:pt>
              <c:pt idx="6466">
                <c:v>15.702113519665549</c:v>
              </c:pt>
              <c:pt idx="6467">
                <c:v>15.705157081068208</c:v>
              </c:pt>
              <c:pt idx="6468">
                <c:v>15.708200642470871</c:v>
              </c:pt>
              <c:pt idx="6469">
                <c:v>15.711244203873532</c:v>
              </c:pt>
              <c:pt idx="6470">
                <c:v>15.714287765276191</c:v>
              </c:pt>
              <c:pt idx="6471">
                <c:v>15.717331326678854</c:v>
              </c:pt>
              <c:pt idx="6472">
                <c:v>15.720374888081517</c:v>
              </c:pt>
              <c:pt idx="6473">
                <c:v>15.723418449484175</c:v>
              </c:pt>
              <c:pt idx="6474">
                <c:v>15.726462010886838</c:v>
              </c:pt>
              <c:pt idx="6475">
                <c:v>15.729505572289501</c:v>
              </c:pt>
              <c:pt idx="6476">
                <c:v>15.732549133692164</c:v>
              </c:pt>
              <c:pt idx="6477">
                <c:v>15.735592695094821</c:v>
              </c:pt>
              <c:pt idx="6478">
                <c:v>15.738636256497484</c:v>
              </c:pt>
              <c:pt idx="6479">
                <c:v>15.741679817900147</c:v>
              </c:pt>
              <c:pt idx="6480">
                <c:v>15.744723379302805</c:v>
              </c:pt>
              <c:pt idx="6481">
                <c:v>15.747766940705468</c:v>
              </c:pt>
              <c:pt idx="6482">
                <c:v>15.750810502108131</c:v>
              </c:pt>
              <c:pt idx="6483">
                <c:v>15.753854063510794</c:v>
              </c:pt>
              <c:pt idx="6484">
                <c:v>15.756897624913451</c:v>
              </c:pt>
              <c:pt idx="6485">
                <c:v>15.759941186316114</c:v>
              </c:pt>
              <c:pt idx="6486">
                <c:v>15.762984747718777</c:v>
              </c:pt>
              <c:pt idx="6487">
                <c:v>15.766028309121436</c:v>
              </c:pt>
              <c:pt idx="6488">
                <c:v>15.769071870524098</c:v>
              </c:pt>
              <c:pt idx="6489">
                <c:v>15.77211543192676</c:v>
              </c:pt>
              <c:pt idx="6490">
                <c:v>15.775158993329423</c:v>
              </c:pt>
              <c:pt idx="6491">
                <c:v>15.778202554732083</c:v>
              </c:pt>
              <c:pt idx="6492">
                <c:v>15.781246116134744</c:v>
              </c:pt>
              <c:pt idx="6493">
                <c:v>15.784289677537407</c:v>
              </c:pt>
              <c:pt idx="6494">
                <c:v>15.787333238940066</c:v>
              </c:pt>
              <c:pt idx="6495">
                <c:v>15.790376800342729</c:v>
              </c:pt>
              <c:pt idx="6496">
                <c:v>15.79342036174539</c:v>
              </c:pt>
              <c:pt idx="6497">
                <c:v>15.796463923148053</c:v>
              </c:pt>
              <c:pt idx="6498">
                <c:v>15.799507484550713</c:v>
              </c:pt>
              <c:pt idx="6499">
                <c:v>15.802551045953376</c:v>
              </c:pt>
              <c:pt idx="6500">
                <c:v>15.805594607356037</c:v>
              </c:pt>
              <c:pt idx="6501">
                <c:v>15.808638168758696</c:v>
              </c:pt>
              <c:pt idx="6502">
                <c:v>15.811681730161359</c:v>
              </c:pt>
              <c:pt idx="6503">
                <c:v>15.814725291564022</c:v>
              </c:pt>
              <c:pt idx="6504">
                <c:v>15.817768852966683</c:v>
              </c:pt>
              <c:pt idx="6505">
                <c:v>15.820812414369342</c:v>
              </c:pt>
              <c:pt idx="6506">
                <c:v>15.823855975772005</c:v>
              </c:pt>
              <c:pt idx="6507">
                <c:v>15.826899537174668</c:v>
              </c:pt>
              <c:pt idx="6508">
                <c:v>15.829943098577326</c:v>
              </c:pt>
              <c:pt idx="6509">
                <c:v>15.832986659979989</c:v>
              </c:pt>
              <c:pt idx="6510">
                <c:v>15.836030221382652</c:v>
              </c:pt>
              <c:pt idx="6511">
                <c:v>15.839073782785315</c:v>
              </c:pt>
              <c:pt idx="6512">
                <c:v>15.842117344187972</c:v>
              </c:pt>
              <c:pt idx="6513">
                <c:v>15.845160905590635</c:v>
              </c:pt>
              <c:pt idx="6514">
                <c:v>15.848204466993298</c:v>
              </c:pt>
              <c:pt idx="6515">
                <c:v>15.851248028395956</c:v>
              </c:pt>
              <c:pt idx="6516">
                <c:v>15.854291589798619</c:v>
              </c:pt>
              <c:pt idx="6517">
                <c:v>15.857335151201282</c:v>
              </c:pt>
              <c:pt idx="6518">
                <c:v>15.860378712603941</c:v>
              </c:pt>
              <c:pt idx="6519">
                <c:v>15.863422274006602</c:v>
              </c:pt>
              <c:pt idx="6520">
                <c:v>15.866465835409265</c:v>
              </c:pt>
              <c:pt idx="6521">
                <c:v>15.869509396811928</c:v>
              </c:pt>
              <c:pt idx="6522">
                <c:v>15.872552958214587</c:v>
              </c:pt>
              <c:pt idx="6523">
                <c:v>15.875596519617249</c:v>
              </c:pt>
              <c:pt idx="6524">
                <c:v>15.878640081019912</c:v>
              </c:pt>
              <c:pt idx="6525">
                <c:v>15.881683642422571</c:v>
              </c:pt>
              <c:pt idx="6526">
                <c:v>15.884727203825234</c:v>
              </c:pt>
              <c:pt idx="6527">
                <c:v>15.887770765227895</c:v>
              </c:pt>
              <c:pt idx="6528">
                <c:v>15.890814326630558</c:v>
              </c:pt>
              <c:pt idx="6529">
                <c:v>15.893857888033217</c:v>
              </c:pt>
              <c:pt idx="6530">
                <c:v>15.89690144943588</c:v>
              </c:pt>
              <c:pt idx="6531">
                <c:v>15.899945010838541</c:v>
              </c:pt>
              <c:pt idx="6532">
                <c:v>15.902988572241201</c:v>
              </c:pt>
              <c:pt idx="6533">
                <c:v>15.906032133643864</c:v>
              </c:pt>
              <c:pt idx="6534">
                <c:v>15.909075695046527</c:v>
              </c:pt>
              <c:pt idx="6535">
                <c:v>15.912119256449188</c:v>
              </c:pt>
              <c:pt idx="6536">
                <c:v>15.915162817851847</c:v>
              </c:pt>
              <c:pt idx="6537">
                <c:v>15.91820637925451</c:v>
              </c:pt>
              <c:pt idx="6538">
                <c:v>15.921249940657173</c:v>
              </c:pt>
              <c:pt idx="6539">
                <c:v>15.924293502059831</c:v>
              </c:pt>
              <c:pt idx="6540">
                <c:v>15.927337063462494</c:v>
              </c:pt>
              <c:pt idx="6541">
                <c:v>15.930380624865156</c:v>
              </c:pt>
              <c:pt idx="6542">
                <c:v>15.933424186267819</c:v>
              </c:pt>
              <c:pt idx="6543">
                <c:v>15.936467747670477</c:v>
              </c:pt>
              <c:pt idx="6544">
                <c:v>15.93951130907314</c:v>
              </c:pt>
              <c:pt idx="6545">
                <c:v>15.942554870475803</c:v>
              </c:pt>
              <c:pt idx="6546">
                <c:v>15.94559843187846</c:v>
              </c:pt>
              <c:pt idx="6547">
                <c:v>15.948641993281123</c:v>
              </c:pt>
              <c:pt idx="6548">
                <c:v>15.951685554683786</c:v>
              </c:pt>
              <c:pt idx="6549">
                <c:v>15.954729116086449</c:v>
              </c:pt>
              <c:pt idx="6550">
                <c:v>15.957772677489107</c:v>
              </c:pt>
              <c:pt idx="6551">
                <c:v>15.96081623889177</c:v>
              </c:pt>
              <c:pt idx="6552">
                <c:v>15.963859800294433</c:v>
              </c:pt>
              <c:pt idx="6553">
                <c:v>15.966903361697092</c:v>
              </c:pt>
              <c:pt idx="6554">
                <c:v>15.969946923099753</c:v>
              </c:pt>
              <c:pt idx="6555">
                <c:v>15.972990484502416</c:v>
              </c:pt>
              <c:pt idx="6556">
                <c:v>15.976034045905079</c:v>
              </c:pt>
              <c:pt idx="6557">
                <c:v>15.979077607307739</c:v>
              </c:pt>
              <c:pt idx="6558">
                <c:v>15.9821211687104</c:v>
              </c:pt>
              <c:pt idx="6559">
                <c:v>15.985164730113063</c:v>
              </c:pt>
              <c:pt idx="6560">
                <c:v>15.988208291515722</c:v>
              </c:pt>
              <c:pt idx="6561">
                <c:v>15.991251852918385</c:v>
              </c:pt>
              <c:pt idx="6562">
                <c:v>15.994295414321046</c:v>
              </c:pt>
              <c:pt idx="6563">
                <c:v>15.997338975723705</c:v>
              </c:pt>
              <c:pt idx="6564">
                <c:v>16.000382537126367</c:v>
              </c:pt>
              <c:pt idx="6565">
                <c:v>16.00342609852903</c:v>
              </c:pt>
              <c:pt idx="6566">
                <c:v>16.006469659931692</c:v>
              </c:pt>
              <c:pt idx="6567">
                <c:v>16.009513221334352</c:v>
              </c:pt>
              <c:pt idx="6568">
                <c:v>16.012556782737015</c:v>
              </c:pt>
              <c:pt idx="6569">
                <c:v>16.015600344139678</c:v>
              </c:pt>
              <c:pt idx="6570">
                <c:v>16.018643905542337</c:v>
              </c:pt>
              <c:pt idx="6571">
                <c:v>16.021687466945</c:v>
              </c:pt>
              <c:pt idx="6572">
                <c:v>16.024731028347659</c:v>
              </c:pt>
              <c:pt idx="6573">
                <c:v>16.027774589750322</c:v>
              </c:pt>
              <c:pt idx="6574">
                <c:v>16.030818151152982</c:v>
              </c:pt>
              <c:pt idx="6575">
                <c:v>16.033861712555645</c:v>
              </c:pt>
              <c:pt idx="6576">
                <c:v>16.036905273958308</c:v>
              </c:pt>
              <c:pt idx="6577">
                <c:v>16.039948835360967</c:v>
              </c:pt>
              <c:pt idx="6578">
                <c:v>16.04299239676363</c:v>
              </c:pt>
              <c:pt idx="6579">
                <c:v>16.046035958166293</c:v>
              </c:pt>
              <c:pt idx="6580">
                <c:v>16.049079519568952</c:v>
              </c:pt>
              <c:pt idx="6581">
                <c:v>16.052123080971612</c:v>
              </c:pt>
              <c:pt idx="6582">
                <c:v>16.055166642374274</c:v>
              </c:pt>
              <c:pt idx="6583">
                <c:v>16.058210203776937</c:v>
              </c:pt>
              <c:pt idx="6584">
                <c:v>16.061253765179597</c:v>
              </c:pt>
              <c:pt idx="6585">
                <c:v>16.06429732658226</c:v>
              </c:pt>
              <c:pt idx="6586">
                <c:v>16.067340887984923</c:v>
              </c:pt>
              <c:pt idx="6587">
                <c:v>16.070384449387586</c:v>
              </c:pt>
              <c:pt idx="6588">
                <c:v>16.073428010790241</c:v>
              </c:pt>
              <c:pt idx="6589">
                <c:v>16.076471572192904</c:v>
              </c:pt>
              <c:pt idx="6590">
                <c:v>16.079515133595567</c:v>
              </c:pt>
              <c:pt idx="6591">
                <c:v>16.082558694998227</c:v>
              </c:pt>
              <c:pt idx="6592">
                <c:v>16.08560225640089</c:v>
              </c:pt>
              <c:pt idx="6593">
                <c:v>16.088645817803553</c:v>
              </c:pt>
              <c:pt idx="6594">
                <c:v>16.091689379206215</c:v>
              </c:pt>
              <c:pt idx="6595">
                <c:v>16.094732940608871</c:v>
              </c:pt>
              <c:pt idx="6596">
                <c:v>16.097776502011534</c:v>
              </c:pt>
              <c:pt idx="6597">
                <c:v>16.100820063414197</c:v>
              </c:pt>
              <c:pt idx="6598">
                <c:v>16.103863624816857</c:v>
              </c:pt>
              <c:pt idx="6599">
                <c:v>16.106907186219519</c:v>
              </c:pt>
              <c:pt idx="6600">
                <c:v>16.109950747622182</c:v>
              </c:pt>
              <c:pt idx="6601">
                <c:v>16.112994309024845</c:v>
              </c:pt>
              <c:pt idx="6602">
                <c:v>16.116037870427505</c:v>
              </c:pt>
              <c:pt idx="6603">
                <c:v>16.119081431830164</c:v>
              </c:pt>
              <c:pt idx="6604">
                <c:v>16.122124993232827</c:v>
              </c:pt>
              <c:pt idx="6605">
                <c:v>16.125168554635486</c:v>
              </c:pt>
              <c:pt idx="6606">
                <c:v>16.128212116038149</c:v>
              </c:pt>
              <c:pt idx="6607">
                <c:v>16.131255677440812</c:v>
              </c:pt>
              <c:pt idx="6608">
                <c:v>16.134299238843472</c:v>
              </c:pt>
              <c:pt idx="6609">
                <c:v>16.137342800246135</c:v>
              </c:pt>
              <c:pt idx="6610">
                <c:v>16.140386361648797</c:v>
              </c:pt>
              <c:pt idx="6611">
                <c:v>16.143429923051457</c:v>
              </c:pt>
              <c:pt idx="6612">
                <c:v>16.146473484454116</c:v>
              </c:pt>
              <c:pt idx="6613">
                <c:v>16.149517045856779</c:v>
              </c:pt>
              <c:pt idx="6614">
                <c:v>16.152560607259442</c:v>
              </c:pt>
              <c:pt idx="6615">
                <c:v>16.155604168662101</c:v>
              </c:pt>
              <c:pt idx="6616">
                <c:v>16.158647730064764</c:v>
              </c:pt>
              <c:pt idx="6617">
                <c:v>16.161691291467427</c:v>
              </c:pt>
              <c:pt idx="6618">
                <c:v>16.16473485287009</c:v>
              </c:pt>
              <c:pt idx="6619">
                <c:v>16.167778414272746</c:v>
              </c:pt>
              <c:pt idx="6620">
                <c:v>16.170821975675409</c:v>
              </c:pt>
              <c:pt idx="6621">
                <c:v>16.173865537078072</c:v>
              </c:pt>
              <c:pt idx="6622">
                <c:v>16.176909098480731</c:v>
              </c:pt>
              <c:pt idx="6623">
                <c:v>16.179952659883394</c:v>
              </c:pt>
              <c:pt idx="6624">
                <c:v>16.182996221286057</c:v>
              </c:pt>
              <c:pt idx="6625">
                <c:v>16.18603978268872</c:v>
              </c:pt>
              <c:pt idx="6626">
                <c:v>16.189083344091376</c:v>
              </c:pt>
              <c:pt idx="6627">
                <c:v>16.192126905494039</c:v>
              </c:pt>
              <c:pt idx="6628">
                <c:v>16.195170466896702</c:v>
              </c:pt>
              <c:pt idx="6629">
                <c:v>16.198214028299361</c:v>
              </c:pt>
              <c:pt idx="6630">
                <c:v>16.201257589702024</c:v>
              </c:pt>
              <c:pt idx="6631">
                <c:v>16.204301151104687</c:v>
              </c:pt>
              <c:pt idx="6632">
                <c:v>16.20734471250735</c:v>
              </c:pt>
              <c:pt idx="6633">
                <c:v>16.210388273910009</c:v>
              </c:pt>
              <c:pt idx="6634">
                <c:v>16.213431835312669</c:v>
              </c:pt>
              <c:pt idx="6635">
                <c:v>16.216475396715332</c:v>
              </c:pt>
              <c:pt idx="6636">
                <c:v>16.219518958117991</c:v>
              </c:pt>
              <c:pt idx="6637">
                <c:v>16.222562519520654</c:v>
              </c:pt>
              <c:pt idx="6638">
                <c:v>16.225606080923317</c:v>
              </c:pt>
              <c:pt idx="6639">
                <c:v>16.22864964232598</c:v>
              </c:pt>
              <c:pt idx="6640">
                <c:v>16.231693203728639</c:v>
              </c:pt>
              <c:pt idx="6641">
                <c:v>16.234736765131302</c:v>
              </c:pt>
              <c:pt idx="6642">
                <c:v>16.237780326533962</c:v>
              </c:pt>
              <c:pt idx="6643">
                <c:v>16.240823887936621</c:v>
              </c:pt>
              <c:pt idx="6644">
                <c:v>16.243867449339284</c:v>
              </c:pt>
              <c:pt idx="6645">
                <c:v>16.246911010741947</c:v>
              </c:pt>
              <c:pt idx="6646">
                <c:v>16.24995457214461</c:v>
              </c:pt>
              <c:pt idx="6647">
                <c:v>16.252998133547269</c:v>
              </c:pt>
              <c:pt idx="6648">
                <c:v>16.256041694949932</c:v>
              </c:pt>
              <c:pt idx="6649">
                <c:v>16.259085256352595</c:v>
              </c:pt>
              <c:pt idx="6650">
                <c:v>16.262128817755251</c:v>
              </c:pt>
              <c:pt idx="6651">
                <c:v>16.265172379157914</c:v>
              </c:pt>
              <c:pt idx="6652">
                <c:v>16.268215940560577</c:v>
              </c:pt>
              <c:pt idx="6653">
                <c:v>16.271259501963236</c:v>
              </c:pt>
              <c:pt idx="6654">
                <c:v>16.274303063365899</c:v>
              </c:pt>
              <c:pt idx="6655">
                <c:v>16.277346624768562</c:v>
              </c:pt>
              <c:pt idx="6656">
                <c:v>16.280390186171225</c:v>
              </c:pt>
              <c:pt idx="6657">
                <c:v>16.283433747573881</c:v>
              </c:pt>
              <c:pt idx="6658">
                <c:v>16.286477308976544</c:v>
              </c:pt>
              <c:pt idx="6659">
                <c:v>16.289520870379206</c:v>
              </c:pt>
              <c:pt idx="6660">
                <c:v>16.292564431781866</c:v>
              </c:pt>
              <c:pt idx="6661">
                <c:v>16.295607993184529</c:v>
              </c:pt>
              <c:pt idx="6662">
                <c:v>16.298651554587192</c:v>
              </c:pt>
              <c:pt idx="6663">
                <c:v>16.301695115989855</c:v>
              </c:pt>
              <c:pt idx="6664">
                <c:v>16.304738677392514</c:v>
              </c:pt>
              <c:pt idx="6665">
                <c:v>16.307782238795173</c:v>
              </c:pt>
              <c:pt idx="6666">
                <c:v>16.310825800197836</c:v>
              </c:pt>
              <c:pt idx="6667">
                <c:v>16.313869361600496</c:v>
              </c:pt>
              <c:pt idx="6668">
                <c:v>16.316912923003159</c:v>
              </c:pt>
              <c:pt idx="6669">
                <c:v>16.319956484405822</c:v>
              </c:pt>
              <c:pt idx="6670">
                <c:v>16.323000045808485</c:v>
              </c:pt>
              <c:pt idx="6671">
                <c:v>16.326043607211144</c:v>
              </c:pt>
              <c:pt idx="6672">
                <c:v>16.329087168613807</c:v>
              </c:pt>
              <c:pt idx="6673">
                <c:v>16.332130730016466</c:v>
              </c:pt>
              <c:pt idx="6674">
                <c:v>16.335174291419126</c:v>
              </c:pt>
              <c:pt idx="6675">
                <c:v>16.338217852821789</c:v>
              </c:pt>
              <c:pt idx="6676">
                <c:v>16.341261414224451</c:v>
              </c:pt>
              <c:pt idx="6677">
                <c:v>16.344304975627114</c:v>
              </c:pt>
              <c:pt idx="6678">
                <c:v>16.347348537029774</c:v>
              </c:pt>
              <c:pt idx="6679">
                <c:v>16.350392098432437</c:v>
              </c:pt>
              <c:pt idx="6680">
                <c:v>16.3534356598351</c:v>
              </c:pt>
              <c:pt idx="6681">
                <c:v>16.356479221237755</c:v>
              </c:pt>
              <c:pt idx="6682">
                <c:v>16.359522782640418</c:v>
              </c:pt>
              <c:pt idx="6683">
                <c:v>16.362566344043081</c:v>
              </c:pt>
              <c:pt idx="6684">
                <c:v>16.365609905445744</c:v>
              </c:pt>
              <c:pt idx="6685">
                <c:v>16.368653466848404</c:v>
              </c:pt>
              <c:pt idx="6686">
                <c:v>16.371697028251067</c:v>
              </c:pt>
              <c:pt idx="6687">
                <c:v>16.374740589653729</c:v>
              </c:pt>
              <c:pt idx="6688">
                <c:v>16.377784151056385</c:v>
              </c:pt>
              <c:pt idx="6689">
                <c:v>16.380827712459048</c:v>
              </c:pt>
              <c:pt idx="6690">
                <c:v>16.383871273861711</c:v>
              </c:pt>
              <c:pt idx="6691">
                <c:v>16.386914835264374</c:v>
              </c:pt>
              <c:pt idx="6692">
                <c:v>16.389958396667033</c:v>
              </c:pt>
              <c:pt idx="6693">
                <c:v>16.393001958069696</c:v>
              </c:pt>
              <c:pt idx="6694">
                <c:v>16.396045519472359</c:v>
              </c:pt>
              <c:pt idx="6695">
                <c:v>16.399089080875019</c:v>
              </c:pt>
              <c:pt idx="6696">
                <c:v>16.402132642277678</c:v>
              </c:pt>
              <c:pt idx="6697">
                <c:v>16.405176203680341</c:v>
              </c:pt>
              <c:pt idx="6698">
                <c:v>16.408219765083</c:v>
              </c:pt>
              <c:pt idx="6699">
                <c:v>16.411263326485663</c:v>
              </c:pt>
              <c:pt idx="6700">
                <c:v>16.414306887888326</c:v>
              </c:pt>
              <c:pt idx="6701">
                <c:v>16.417350449290989</c:v>
              </c:pt>
              <c:pt idx="6702">
                <c:v>16.420394010693649</c:v>
              </c:pt>
              <c:pt idx="6703">
                <c:v>16.423437572096311</c:v>
              </c:pt>
              <c:pt idx="6704">
                <c:v>16.426481133498971</c:v>
              </c:pt>
              <c:pt idx="6705">
                <c:v>16.42952469490163</c:v>
              </c:pt>
              <c:pt idx="6706">
                <c:v>16.432568256304293</c:v>
              </c:pt>
              <c:pt idx="6707">
                <c:v>16.435611817706956</c:v>
              </c:pt>
              <c:pt idx="6708">
                <c:v>16.438655379109619</c:v>
              </c:pt>
              <c:pt idx="6709">
                <c:v>16.441698940512278</c:v>
              </c:pt>
              <c:pt idx="6710">
                <c:v>16.444742501914941</c:v>
              </c:pt>
              <c:pt idx="6711">
                <c:v>16.447786063317604</c:v>
              </c:pt>
              <c:pt idx="6712">
                <c:v>16.45082962472026</c:v>
              </c:pt>
              <c:pt idx="6713">
                <c:v>16.453873186122923</c:v>
              </c:pt>
              <c:pt idx="6714">
                <c:v>16.456916747525586</c:v>
              </c:pt>
              <c:pt idx="6715">
                <c:v>16.459960308928249</c:v>
              </c:pt>
              <c:pt idx="6716">
                <c:v>16.463003870330908</c:v>
              </c:pt>
              <c:pt idx="6717">
                <c:v>16.466047431733571</c:v>
              </c:pt>
              <c:pt idx="6718">
                <c:v>16.469090993136234</c:v>
              </c:pt>
              <c:pt idx="6719">
                <c:v>16.47213455453889</c:v>
              </c:pt>
              <c:pt idx="6720">
                <c:v>16.475178115941553</c:v>
              </c:pt>
              <c:pt idx="6721">
                <c:v>16.478221677344216</c:v>
              </c:pt>
              <c:pt idx="6722">
                <c:v>16.481265238746879</c:v>
              </c:pt>
              <c:pt idx="6723">
                <c:v>16.484308800149538</c:v>
              </c:pt>
              <c:pt idx="6724">
                <c:v>16.487352361552201</c:v>
              </c:pt>
              <c:pt idx="6725">
                <c:v>16.490395922954864</c:v>
              </c:pt>
              <c:pt idx="6726">
                <c:v>16.493439484357523</c:v>
              </c:pt>
              <c:pt idx="6727">
                <c:v>16.496483045760183</c:v>
              </c:pt>
              <c:pt idx="6728">
                <c:v>16.499526607162846</c:v>
              </c:pt>
              <c:pt idx="6729">
                <c:v>16.502570168565509</c:v>
              </c:pt>
              <c:pt idx="6730">
                <c:v>16.505613729968168</c:v>
              </c:pt>
              <c:pt idx="6731">
                <c:v>16.508657291370831</c:v>
              </c:pt>
              <c:pt idx="6732">
                <c:v>16.511700852773494</c:v>
              </c:pt>
              <c:pt idx="6733">
                <c:v>16.514744414176153</c:v>
              </c:pt>
              <c:pt idx="6734">
                <c:v>16.517787975578816</c:v>
              </c:pt>
              <c:pt idx="6735">
                <c:v>16.520831536981476</c:v>
              </c:pt>
              <c:pt idx="6736">
                <c:v>16.523875098384138</c:v>
              </c:pt>
              <c:pt idx="6737">
                <c:v>16.526918659786798</c:v>
              </c:pt>
              <c:pt idx="6738">
                <c:v>16.529962221189461</c:v>
              </c:pt>
              <c:pt idx="6739">
                <c:v>16.533005782592124</c:v>
              </c:pt>
              <c:pt idx="6740">
                <c:v>16.536049343994783</c:v>
              </c:pt>
              <c:pt idx="6741">
                <c:v>16.539092905397446</c:v>
              </c:pt>
              <c:pt idx="6742">
                <c:v>16.542136466800109</c:v>
              </c:pt>
              <c:pt idx="6743">
                <c:v>16.545180028202765</c:v>
              </c:pt>
              <c:pt idx="6744">
                <c:v>16.548223589605428</c:v>
              </c:pt>
              <c:pt idx="6745">
                <c:v>16.551267151008091</c:v>
              </c:pt>
              <c:pt idx="6746">
                <c:v>16.554310712410754</c:v>
              </c:pt>
              <c:pt idx="6747">
                <c:v>16.557354273813413</c:v>
              </c:pt>
              <c:pt idx="6748">
                <c:v>16.560397835216076</c:v>
              </c:pt>
              <c:pt idx="6749">
                <c:v>16.563441396618739</c:v>
              </c:pt>
              <c:pt idx="6750">
                <c:v>16.566484958021395</c:v>
              </c:pt>
              <c:pt idx="6751">
                <c:v>16.569528519424058</c:v>
              </c:pt>
              <c:pt idx="6752">
                <c:v>16.572572080826721</c:v>
              </c:pt>
              <c:pt idx="6753">
                <c:v>16.575615642229383</c:v>
              </c:pt>
              <c:pt idx="6754">
                <c:v>16.578659203632043</c:v>
              </c:pt>
              <c:pt idx="6755">
                <c:v>16.581702765034706</c:v>
              </c:pt>
              <c:pt idx="6756">
                <c:v>16.584746326437369</c:v>
              </c:pt>
              <c:pt idx="6757">
                <c:v>16.587789887840028</c:v>
              </c:pt>
              <c:pt idx="6758">
                <c:v>16.590833449242687</c:v>
              </c:pt>
              <c:pt idx="6759">
                <c:v>16.59387701064535</c:v>
              </c:pt>
              <c:pt idx="6760">
                <c:v>16.596920572048013</c:v>
              </c:pt>
              <c:pt idx="6761">
                <c:v>16.599964133450673</c:v>
              </c:pt>
              <c:pt idx="6762">
                <c:v>16.603007694853336</c:v>
              </c:pt>
              <c:pt idx="6763">
                <c:v>16.606051256255999</c:v>
              </c:pt>
              <c:pt idx="6764">
                <c:v>16.609094817658658</c:v>
              </c:pt>
              <c:pt idx="6765">
                <c:v>16.612138379061321</c:v>
              </c:pt>
              <c:pt idx="6766">
                <c:v>16.61518194046398</c:v>
              </c:pt>
              <c:pt idx="6767">
                <c:v>16.618225501866643</c:v>
              </c:pt>
              <c:pt idx="6768">
                <c:v>16.621269063269303</c:v>
              </c:pt>
              <c:pt idx="6769">
                <c:v>16.624312624671965</c:v>
              </c:pt>
              <c:pt idx="6770">
                <c:v>16.627356186074628</c:v>
              </c:pt>
              <c:pt idx="6771">
                <c:v>16.630399747477288</c:v>
              </c:pt>
              <c:pt idx="6772">
                <c:v>16.633443308879951</c:v>
              </c:pt>
              <c:pt idx="6773">
                <c:v>16.636486870282614</c:v>
              </c:pt>
              <c:pt idx="6774">
                <c:v>16.639530431685273</c:v>
              </c:pt>
              <c:pt idx="6775">
                <c:v>16.642573993087932</c:v>
              </c:pt>
              <c:pt idx="6776">
                <c:v>16.645617554490595</c:v>
              </c:pt>
              <c:pt idx="6777">
                <c:v>16.648661115893258</c:v>
              </c:pt>
              <c:pt idx="6778">
                <c:v>16.651704677295918</c:v>
              </c:pt>
              <c:pt idx="6779">
                <c:v>16.654748238698581</c:v>
              </c:pt>
              <c:pt idx="6780">
                <c:v>16.657791800101243</c:v>
              </c:pt>
              <c:pt idx="6781">
                <c:v>16.660835361503906</c:v>
              </c:pt>
              <c:pt idx="6782">
                <c:v>16.663878922906562</c:v>
              </c:pt>
              <c:pt idx="6783">
                <c:v>16.666922484309225</c:v>
              </c:pt>
              <c:pt idx="6784">
                <c:v>16.669966045711888</c:v>
              </c:pt>
              <c:pt idx="6785">
                <c:v>16.673009607114547</c:v>
              </c:pt>
              <c:pt idx="6786">
                <c:v>16.67605316851721</c:v>
              </c:pt>
              <c:pt idx="6787">
                <c:v>16.679096729919873</c:v>
              </c:pt>
              <c:pt idx="6788">
                <c:v>16.682140291322536</c:v>
              </c:pt>
              <c:pt idx="6789">
                <c:v>16.685183852725192</c:v>
              </c:pt>
              <c:pt idx="6790">
                <c:v>16.688227414127855</c:v>
              </c:pt>
              <c:pt idx="6791">
                <c:v>16.691270975530518</c:v>
              </c:pt>
              <c:pt idx="6792">
                <c:v>16.694314536933177</c:v>
              </c:pt>
              <c:pt idx="6793">
                <c:v>16.69735809833584</c:v>
              </c:pt>
              <c:pt idx="6794">
                <c:v>16.700401659738503</c:v>
              </c:pt>
              <c:pt idx="6795">
                <c:v>16.703445221141163</c:v>
              </c:pt>
              <c:pt idx="6796">
                <c:v>16.706488782543826</c:v>
              </c:pt>
              <c:pt idx="6797">
                <c:v>16.709532343946485</c:v>
              </c:pt>
              <c:pt idx="6798">
                <c:v>16.712575905349148</c:v>
              </c:pt>
              <c:pt idx="6799">
                <c:v>16.715619466751807</c:v>
              </c:pt>
              <c:pt idx="6800">
                <c:v>16.71866302815447</c:v>
              </c:pt>
              <c:pt idx="6801">
                <c:v>16.721706589557133</c:v>
              </c:pt>
              <c:pt idx="6802">
                <c:v>16.724750150959792</c:v>
              </c:pt>
              <c:pt idx="6803">
                <c:v>16.727793712362455</c:v>
              </c:pt>
              <c:pt idx="6804">
                <c:v>16.730837273765118</c:v>
              </c:pt>
              <c:pt idx="6805">
                <c:v>16.733880835167781</c:v>
              </c:pt>
              <c:pt idx="6806">
                <c:v>16.736924396570437</c:v>
              </c:pt>
              <c:pt idx="6807">
                <c:v>16.7399679579731</c:v>
              </c:pt>
              <c:pt idx="6808">
                <c:v>16.743011519375763</c:v>
              </c:pt>
              <c:pt idx="6809">
                <c:v>16.746055080778422</c:v>
              </c:pt>
              <c:pt idx="6810">
                <c:v>16.749098642181085</c:v>
              </c:pt>
              <c:pt idx="6811">
                <c:v>16.752142203583748</c:v>
              </c:pt>
              <c:pt idx="6812">
                <c:v>16.755185764986411</c:v>
              </c:pt>
              <c:pt idx="6813">
                <c:v>16.758229326389067</c:v>
              </c:pt>
              <c:pt idx="6814">
                <c:v>16.76127288779173</c:v>
              </c:pt>
              <c:pt idx="6815">
                <c:v>16.764316449194393</c:v>
              </c:pt>
              <c:pt idx="6816">
                <c:v>16.767360010597052</c:v>
              </c:pt>
              <c:pt idx="6817">
                <c:v>16.770403571999715</c:v>
              </c:pt>
              <c:pt idx="6818">
                <c:v>16.773447133402378</c:v>
              </c:pt>
              <c:pt idx="6819">
                <c:v>16.776490694805041</c:v>
              </c:pt>
              <c:pt idx="6820">
                <c:v>16.779534256207697</c:v>
              </c:pt>
              <c:pt idx="6821">
                <c:v>16.78257781761036</c:v>
              </c:pt>
              <c:pt idx="6822">
                <c:v>16.785621379013023</c:v>
              </c:pt>
              <c:pt idx="6823">
                <c:v>16.788664940415682</c:v>
              </c:pt>
              <c:pt idx="6824">
                <c:v>16.791708501818345</c:v>
              </c:pt>
              <c:pt idx="6825">
                <c:v>16.794752063221008</c:v>
              </c:pt>
              <c:pt idx="6826">
                <c:v>16.797795624623671</c:v>
              </c:pt>
              <c:pt idx="6827">
                <c:v>16.80083918602633</c:v>
              </c:pt>
              <c:pt idx="6828">
                <c:v>16.80388274742899</c:v>
              </c:pt>
              <c:pt idx="6829">
                <c:v>16.806926308831653</c:v>
              </c:pt>
              <c:pt idx="6830">
                <c:v>16.809969870234312</c:v>
              </c:pt>
              <c:pt idx="6831">
                <c:v>16.813013431636975</c:v>
              </c:pt>
              <c:pt idx="6832">
                <c:v>16.816056993039638</c:v>
              </c:pt>
              <c:pt idx="6833">
                <c:v>16.819100554442301</c:v>
              </c:pt>
              <c:pt idx="6834">
                <c:v>16.82214411584496</c:v>
              </c:pt>
              <c:pt idx="6835">
                <c:v>16.825187677247623</c:v>
              </c:pt>
              <c:pt idx="6836">
                <c:v>16.828231238650286</c:v>
              </c:pt>
              <c:pt idx="6837">
                <c:v>16.831274800052942</c:v>
              </c:pt>
              <c:pt idx="6838">
                <c:v>16.834318361455605</c:v>
              </c:pt>
              <c:pt idx="6839">
                <c:v>16.837361922858268</c:v>
              </c:pt>
              <c:pt idx="6840">
                <c:v>16.840405484260927</c:v>
              </c:pt>
              <c:pt idx="6841">
                <c:v>16.84344904566359</c:v>
              </c:pt>
              <c:pt idx="6842">
                <c:v>16.846492607066253</c:v>
              </c:pt>
              <c:pt idx="6843">
                <c:v>16.849536168468916</c:v>
              </c:pt>
              <c:pt idx="6844">
                <c:v>16.852579729871572</c:v>
              </c:pt>
              <c:pt idx="6845">
                <c:v>16.855623291274235</c:v>
              </c:pt>
              <c:pt idx="6846">
                <c:v>16.858666852676897</c:v>
              </c:pt>
              <c:pt idx="6847">
                <c:v>16.861710414079557</c:v>
              </c:pt>
              <c:pt idx="6848">
                <c:v>16.86475397548222</c:v>
              </c:pt>
              <c:pt idx="6849">
                <c:v>16.867797536884883</c:v>
              </c:pt>
              <c:pt idx="6850">
                <c:v>16.870841098287546</c:v>
              </c:pt>
              <c:pt idx="6851">
                <c:v>16.873884659690201</c:v>
              </c:pt>
              <c:pt idx="6852">
                <c:v>16.876928221092864</c:v>
              </c:pt>
              <c:pt idx="6853">
                <c:v>16.879971782495527</c:v>
              </c:pt>
              <c:pt idx="6854">
                <c:v>16.883015343898187</c:v>
              </c:pt>
              <c:pt idx="6855">
                <c:v>16.88605890530085</c:v>
              </c:pt>
              <c:pt idx="6856">
                <c:v>16.889102466703513</c:v>
              </c:pt>
              <c:pt idx="6857">
                <c:v>16.892146028106175</c:v>
              </c:pt>
              <c:pt idx="6858">
                <c:v>16.895189589508835</c:v>
              </c:pt>
              <c:pt idx="6859">
                <c:v>16.898233150911494</c:v>
              </c:pt>
              <c:pt idx="6860">
                <c:v>16.901276712314157</c:v>
              </c:pt>
              <c:pt idx="6861">
                <c:v>16.904320273716817</c:v>
              </c:pt>
              <c:pt idx="6862">
                <c:v>16.907363835119479</c:v>
              </c:pt>
              <c:pt idx="6863">
                <c:v>16.910407396522142</c:v>
              </c:pt>
              <c:pt idx="6864">
                <c:v>16.913450957924805</c:v>
              </c:pt>
              <c:pt idx="6865">
                <c:v>16.916494519327465</c:v>
              </c:pt>
              <c:pt idx="6866">
                <c:v>16.919538080730128</c:v>
              </c:pt>
              <c:pt idx="6867">
                <c:v>16.922581642132791</c:v>
              </c:pt>
              <c:pt idx="6868">
                <c:v>16.925625203535446</c:v>
              </c:pt>
              <c:pt idx="6869">
                <c:v>16.928668764938109</c:v>
              </c:pt>
              <c:pt idx="6870">
                <c:v>16.931712326340772</c:v>
              </c:pt>
              <c:pt idx="6871">
                <c:v>16.934755887743435</c:v>
              </c:pt>
              <c:pt idx="6872">
                <c:v>16.937799449146095</c:v>
              </c:pt>
              <c:pt idx="6873">
                <c:v>16.940843010548758</c:v>
              </c:pt>
              <c:pt idx="6874">
                <c:v>16.94388657195142</c:v>
              </c:pt>
              <c:pt idx="6875">
                <c:v>16.946930133354076</c:v>
              </c:pt>
              <c:pt idx="6876">
                <c:v>16.949973694756739</c:v>
              </c:pt>
              <c:pt idx="6877">
                <c:v>16.953017256159402</c:v>
              </c:pt>
              <c:pt idx="6878">
                <c:v>16.956060817562065</c:v>
              </c:pt>
              <c:pt idx="6879">
                <c:v>16.959104378964724</c:v>
              </c:pt>
              <c:pt idx="6880">
                <c:v>16.962147940367387</c:v>
              </c:pt>
              <c:pt idx="6881">
                <c:v>16.96519150177005</c:v>
              </c:pt>
              <c:pt idx="6882">
                <c:v>16.968235063172706</c:v>
              </c:pt>
              <c:pt idx="6883">
                <c:v>16.971278624575369</c:v>
              </c:pt>
              <c:pt idx="6884">
                <c:v>16.974322185978032</c:v>
              </c:pt>
              <c:pt idx="6885">
                <c:v>16.977365747380691</c:v>
              </c:pt>
              <c:pt idx="6886">
                <c:v>16.980409308783354</c:v>
              </c:pt>
              <c:pt idx="6887">
                <c:v>16.983452870186017</c:v>
              </c:pt>
              <c:pt idx="6888">
                <c:v>16.98649643158868</c:v>
              </c:pt>
              <c:pt idx="6889">
                <c:v>16.98953999299134</c:v>
              </c:pt>
              <c:pt idx="6890">
                <c:v>16.992583554394002</c:v>
              </c:pt>
              <c:pt idx="6891">
                <c:v>16.995627115796662</c:v>
              </c:pt>
              <c:pt idx="6892">
                <c:v>16.998670677199321</c:v>
              </c:pt>
              <c:pt idx="6893">
                <c:v>17.001714238601984</c:v>
              </c:pt>
              <c:pt idx="6894">
                <c:v>17.004757800004647</c:v>
              </c:pt>
              <c:pt idx="6895">
                <c:v>17.00780136140731</c:v>
              </c:pt>
              <c:pt idx="6896">
                <c:v>17.010844922809969</c:v>
              </c:pt>
              <c:pt idx="6897">
                <c:v>17.013888484212632</c:v>
              </c:pt>
              <c:pt idx="6898">
                <c:v>17.016932045615295</c:v>
              </c:pt>
              <c:pt idx="6899">
                <c:v>17.019975607017951</c:v>
              </c:pt>
              <c:pt idx="6900">
                <c:v>17.023019168420614</c:v>
              </c:pt>
              <c:pt idx="6901">
                <c:v>17.026062729823277</c:v>
              </c:pt>
              <c:pt idx="6902">
                <c:v>17.02910629122594</c:v>
              </c:pt>
              <c:pt idx="6903">
                <c:v>17.032149852628599</c:v>
              </c:pt>
              <c:pt idx="6904">
                <c:v>17.035193414031262</c:v>
              </c:pt>
              <c:pt idx="6905">
                <c:v>17.038236975433925</c:v>
              </c:pt>
              <c:pt idx="6906">
                <c:v>17.041280536836581</c:v>
              </c:pt>
              <c:pt idx="6907">
                <c:v>17.044324098239244</c:v>
              </c:pt>
              <c:pt idx="6908">
                <c:v>17.047367659641907</c:v>
              </c:pt>
              <c:pt idx="6909">
                <c:v>17.05041122104457</c:v>
              </c:pt>
              <c:pt idx="6910">
                <c:v>17.053454782447229</c:v>
              </c:pt>
              <c:pt idx="6911">
                <c:v>17.056498343849892</c:v>
              </c:pt>
              <c:pt idx="6912">
                <c:v>17.059541905252555</c:v>
              </c:pt>
              <c:pt idx="6913">
                <c:v>17.062585466655211</c:v>
              </c:pt>
              <c:pt idx="6914">
                <c:v>17.065629028057874</c:v>
              </c:pt>
              <c:pt idx="6915">
                <c:v>17.068672589460537</c:v>
              </c:pt>
              <c:pt idx="6916">
                <c:v>17.0717161508632</c:v>
              </c:pt>
              <c:pt idx="6917">
                <c:v>17.074759712265859</c:v>
              </c:pt>
              <c:pt idx="6918">
                <c:v>17.077803273668522</c:v>
              </c:pt>
              <c:pt idx="6919">
                <c:v>17.080846835071185</c:v>
              </c:pt>
              <c:pt idx="6920">
                <c:v>17.083890396473844</c:v>
              </c:pt>
              <c:pt idx="6921">
                <c:v>17.086933957876507</c:v>
              </c:pt>
              <c:pt idx="6922">
                <c:v>17.089977519279167</c:v>
              </c:pt>
              <c:pt idx="6923">
                <c:v>17.093021080681829</c:v>
              </c:pt>
              <c:pt idx="6924">
                <c:v>17.096064642084489</c:v>
              </c:pt>
              <c:pt idx="6925">
                <c:v>17.099108203487152</c:v>
              </c:pt>
              <c:pt idx="6926">
                <c:v>17.102151764889815</c:v>
              </c:pt>
              <c:pt idx="6927">
                <c:v>17.105195326292474</c:v>
              </c:pt>
              <c:pt idx="6928">
                <c:v>17.108238887695137</c:v>
              </c:pt>
              <c:pt idx="6929">
                <c:v>17.1112824490978</c:v>
              </c:pt>
              <c:pt idx="6930">
                <c:v>17.114326010500456</c:v>
              </c:pt>
              <c:pt idx="6931">
                <c:v>17.117369571903119</c:v>
              </c:pt>
              <c:pt idx="6932">
                <c:v>17.120413133305782</c:v>
              </c:pt>
              <c:pt idx="6933">
                <c:v>17.123456694708445</c:v>
              </c:pt>
              <c:pt idx="6934">
                <c:v>17.126500256111104</c:v>
              </c:pt>
              <c:pt idx="6935">
                <c:v>17.129543817513767</c:v>
              </c:pt>
              <c:pt idx="6936">
                <c:v>17.13258737891643</c:v>
              </c:pt>
              <c:pt idx="6937">
                <c:v>17.135630940319086</c:v>
              </c:pt>
              <c:pt idx="6938">
                <c:v>17.138674501721749</c:v>
              </c:pt>
              <c:pt idx="6939">
                <c:v>17.141718063124411</c:v>
              </c:pt>
              <c:pt idx="6940">
                <c:v>17.144761624527074</c:v>
              </c:pt>
              <c:pt idx="6941">
                <c:v>17.147805185929734</c:v>
              </c:pt>
              <c:pt idx="6942">
                <c:v>17.150848747332397</c:v>
              </c:pt>
              <c:pt idx="6943">
                <c:v>17.15389230873506</c:v>
              </c:pt>
              <c:pt idx="6944">
                <c:v>17.156935870137715</c:v>
              </c:pt>
              <c:pt idx="6945">
                <c:v>17.159979431540378</c:v>
              </c:pt>
              <c:pt idx="6946">
                <c:v>17.163022992943041</c:v>
              </c:pt>
              <c:pt idx="6947">
                <c:v>17.166066554345704</c:v>
              </c:pt>
              <c:pt idx="6948">
                <c:v>17.169110115748364</c:v>
              </c:pt>
              <c:pt idx="6949">
                <c:v>17.172153677151027</c:v>
              </c:pt>
              <c:pt idx="6950">
                <c:v>17.17519723855369</c:v>
              </c:pt>
              <c:pt idx="6951">
                <c:v>17.178240799956349</c:v>
              </c:pt>
              <c:pt idx="6952">
                <c:v>17.181284361359012</c:v>
              </c:pt>
              <c:pt idx="6953">
                <c:v>17.184327922761671</c:v>
              </c:pt>
              <c:pt idx="6954">
                <c:v>17.187371484164334</c:v>
              </c:pt>
              <c:pt idx="6955">
                <c:v>17.190415045566994</c:v>
              </c:pt>
              <c:pt idx="6956">
                <c:v>17.193458606969656</c:v>
              </c:pt>
              <c:pt idx="6957">
                <c:v>17.196502168372319</c:v>
              </c:pt>
              <c:pt idx="6958">
                <c:v>17.199545729774979</c:v>
              </c:pt>
              <c:pt idx="6959">
                <c:v>17.202589291177642</c:v>
              </c:pt>
              <c:pt idx="6960">
                <c:v>17.205632852580305</c:v>
              </c:pt>
              <c:pt idx="6961">
                <c:v>17.208676413982964</c:v>
              </c:pt>
              <c:pt idx="6962">
                <c:v>17.211719975385623</c:v>
              </c:pt>
              <c:pt idx="6963">
                <c:v>17.214763536788286</c:v>
              </c:pt>
              <c:pt idx="6964">
                <c:v>17.217807098190949</c:v>
              </c:pt>
              <c:pt idx="6965">
                <c:v>17.220850659593609</c:v>
              </c:pt>
              <c:pt idx="6966">
                <c:v>17.223894220996272</c:v>
              </c:pt>
              <c:pt idx="6967">
                <c:v>17.226937782398934</c:v>
              </c:pt>
              <c:pt idx="6968">
                <c:v>17.229981343801597</c:v>
              </c:pt>
              <c:pt idx="6969">
                <c:v>17.233024905204253</c:v>
              </c:pt>
              <c:pt idx="6970">
                <c:v>17.236068466606916</c:v>
              </c:pt>
              <c:pt idx="6971">
                <c:v>17.239112028009579</c:v>
              </c:pt>
              <c:pt idx="6972">
                <c:v>17.242155589412238</c:v>
              </c:pt>
              <c:pt idx="6973">
                <c:v>17.245199150814901</c:v>
              </c:pt>
              <c:pt idx="6974">
                <c:v>17.248242712217564</c:v>
              </c:pt>
              <c:pt idx="6975">
                <c:v>17.251286273620224</c:v>
              </c:pt>
              <c:pt idx="6976">
                <c:v>17.254329835022883</c:v>
              </c:pt>
              <c:pt idx="6977">
                <c:v>17.257373396425546</c:v>
              </c:pt>
              <c:pt idx="6978">
                <c:v>17.260416957828209</c:v>
              </c:pt>
              <c:pt idx="6979">
                <c:v>17.263460519230868</c:v>
              </c:pt>
              <c:pt idx="6980">
                <c:v>17.266504080633531</c:v>
              </c:pt>
              <c:pt idx="6981">
                <c:v>17.269547642036194</c:v>
              </c:pt>
              <c:pt idx="6982">
                <c:v>17.272591203438854</c:v>
              </c:pt>
              <c:pt idx="6983">
                <c:v>17.275634764841516</c:v>
              </c:pt>
              <c:pt idx="6984">
                <c:v>17.278678326244176</c:v>
              </c:pt>
              <c:pt idx="6985">
                <c:v>17.281721887646839</c:v>
              </c:pt>
              <c:pt idx="6986">
                <c:v>17.284765449049498</c:v>
              </c:pt>
              <c:pt idx="6987">
                <c:v>17.287809010452161</c:v>
              </c:pt>
              <c:pt idx="6988">
                <c:v>17.290852571854824</c:v>
              </c:pt>
              <c:pt idx="6989">
                <c:v>17.293896133257483</c:v>
              </c:pt>
              <c:pt idx="6990">
                <c:v>17.296939694660146</c:v>
              </c:pt>
              <c:pt idx="6991">
                <c:v>17.299983256062809</c:v>
              </c:pt>
              <c:pt idx="6992">
                <c:v>17.303026817465469</c:v>
              </c:pt>
              <c:pt idx="6993">
                <c:v>17.306070378868128</c:v>
              </c:pt>
              <c:pt idx="6994">
                <c:v>17.309113940270791</c:v>
              </c:pt>
              <c:pt idx="6995">
                <c:v>17.312157501673454</c:v>
              </c:pt>
              <c:pt idx="6996">
                <c:v>17.315201063076113</c:v>
              </c:pt>
              <c:pt idx="6997">
                <c:v>17.318244624478776</c:v>
              </c:pt>
              <c:pt idx="6998">
                <c:v>17.321288185881439</c:v>
              </c:pt>
              <c:pt idx="6999">
                <c:v>17.324331747284102</c:v>
              </c:pt>
              <c:pt idx="7000">
                <c:v>17.327375308686758</c:v>
              </c:pt>
              <c:pt idx="7001">
                <c:v>17.330418870089421</c:v>
              </c:pt>
              <c:pt idx="7002">
                <c:v>17.333462431492084</c:v>
              </c:pt>
              <c:pt idx="7003">
                <c:v>17.336505992894743</c:v>
              </c:pt>
              <c:pt idx="7004">
                <c:v>17.339549554297406</c:v>
              </c:pt>
              <c:pt idx="7005">
                <c:v>17.342593115700069</c:v>
              </c:pt>
              <c:pt idx="7006">
                <c:v>17.345636677102732</c:v>
              </c:pt>
              <c:pt idx="7007">
                <c:v>17.348680238505388</c:v>
              </c:pt>
              <c:pt idx="7008">
                <c:v>17.351723799908051</c:v>
              </c:pt>
              <c:pt idx="7009">
                <c:v>17.354767361310714</c:v>
              </c:pt>
              <c:pt idx="7010">
                <c:v>17.357810922713373</c:v>
              </c:pt>
              <c:pt idx="7011">
                <c:v>17.360854484116036</c:v>
              </c:pt>
              <c:pt idx="7012">
                <c:v>17.363898045518699</c:v>
              </c:pt>
              <c:pt idx="7013">
                <c:v>17.366941606921362</c:v>
              </c:pt>
              <c:pt idx="7014">
                <c:v>17.369985168324021</c:v>
              </c:pt>
              <c:pt idx="7015">
                <c:v>17.373028729726681</c:v>
              </c:pt>
              <c:pt idx="7016">
                <c:v>17.376072291129343</c:v>
              </c:pt>
              <c:pt idx="7017">
                <c:v>17.379115852532003</c:v>
              </c:pt>
              <c:pt idx="7018">
                <c:v>17.382159413934666</c:v>
              </c:pt>
              <c:pt idx="7019">
                <c:v>17.385202975337329</c:v>
              </c:pt>
              <c:pt idx="7020">
                <c:v>17.388246536739988</c:v>
              </c:pt>
              <c:pt idx="7021">
                <c:v>17.391290098142651</c:v>
              </c:pt>
              <c:pt idx="7022">
                <c:v>17.394333659545314</c:v>
              </c:pt>
              <c:pt idx="7023">
                <c:v>17.397377220947973</c:v>
              </c:pt>
              <c:pt idx="7024">
                <c:v>17.400420782350633</c:v>
              </c:pt>
              <c:pt idx="7025">
                <c:v>17.403464343753296</c:v>
              </c:pt>
              <c:pt idx="7026">
                <c:v>17.406507905155959</c:v>
              </c:pt>
              <c:pt idx="7027">
                <c:v>17.409551466558618</c:v>
              </c:pt>
              <c:pt idx="7028">
                <c:v>17.412595027961281</c:v>
              </c:pt>
              <c:pt idx="7029">
                <c:v>17.415638589363944</c:v>
              </c:pt>
              <c:pt idx="7030">
                <c:v>17.418682150766607</c:v>
              </c:pt>
              <c:pt idx="7031">
                <c:v>17.421725712169263</c:v>
              </c:pt>
              <c:pt idx="7032">
                <c:v>17.424769273571926</c:v>
              </c:pt>
              <c:pt idx="7033">
                <c:v>17.427812834974588</c:v>
              </c:pt>
              <c:pt idx="7034">
                <c:v>17.430856396377248</c:v>
              </c:pt>
              <c:pt idx="7035">
                <c:v>17.433899957779911</c:v>
              </c:pt>
              <c:pt idx="7036">
                <c:v>17.436943519182574</c:v>
              </c:pt>
              <c:pt idx="7037">
                <c:v>17.439987080585237</c:v>
              </c:pt>
              <c:pt idx="7038">
                <c:v>17.443030641987892</c:v>
              </c:pt>
              <c:pt idx="7039">
                <c:v>17.446074203390555</c:v>
              </c:pt>
              <c:pt idx="7040">
                <c:v>17.449117764793218</c:v>
              </c:pt>
              <c:pt idx="7041">
                <c:v>17.452161326195878</c:v>
              </c:pt>
              <c:pt idx="7042">
                <c:v>17.455204887598541</c:v>
              </c:pt>
              <c:pt idx="7043">
                <c:v>17.458248449001204</c:v>
              </c:pt>
              <c:pt idx="7044">
                <c:v>17.461292010403866</c:v>
              </c:pt>
              <c:pt idx="7045">
                <c:v>17.464335571806526</c:v>
              </c:pt>
              <c:pt idx="7046">
                <c:v>17.467379133209185</c:v>
              </c:pt>
              <c:pt idx="7047">
                <c:v>17.470422694611848</c:v>
              </c:pt>
              <c:pt idx="7048">
                <c:v>17.473466256014508</c:v>
              </c:pt>
              <c:pt idx="7049">
                <c:v>17.47650981741717</c:v>
              </c:pt>
              <c:pt idx="7050">
                <c:v>17.479553378819833</c:v>
              </c:pt>
              <c:pt idx="7051">
                <c:v>17.482596940222496</c:v>
              </c:pt>
              <c:pt idx="7052">
                <c:v>17.485640501625156</c:v>
              </c:pt>
              <c:pt idx="7053">
                <c:v>17.488684063027819</c:v>
              </c:pt>
              <c:pt idx="7054">
                <c:v>17.491727624430478</c:v>
              </c:pt>
              <c:pt idx="7055">
                <c:v>17.494771185833137</c:v>
              </c:pt>
              <c:pt idx="7056">
                <c:v>17.4978147472358</c:v>
              </c:pt>
              <c:pt idx="7057">
                <c:v>17.500858308638463</c:v>
              </c:pt>
              <c:pt idx="7058">
                <c:v>17.503901870041126</c:v>
              </c:pt>
              <c:pt idx="7059">
                <c:v>17.506945431443786</c:v>
              </c:pt>
              <c:pt idx="7060">
                <c:v>17.509988992846448</c:v>
              </c:pt>
              <c:pt idx="7061">
                <c:v>17.513032554249111</c:v>
              </c:pt>
              <c:pt idx="7062">
                <c:v>17.516076115651767</c:v>
              </c:pt>
              <c:pt idx="7063">
                <c:v>17.51911967705443</c:v>
              </c:pt>
              <c:pt idx="7064">
                <c:v>17.522163238457093</c:v>
              </c:pt>
              <c:pt idx="7065">
                <c:v>17.525206799859752</c:v>
              </c:pt>
              <c:pt idx="7066">
                <c:v>17.528250361262415</c:v>
              </c:pt>
              <c:pt idx="7067">
                <c:v>17.531293922665078</c:v>
              </c:pt>
              <c:pt idx="7068">
                <c:v>17.534337484067741</c:v>
              </c:pt>
              <c:pt idx="7069">
                <c:v>17.537381045470397</c:v>
              </c:pt>
              <c:pt idx="7070">
                <c:v>17.54042460687306</c:v>
              </c:pt>
              <c:pt idx="7071">
                <c:v>17.543468168275723</c:v>
              </c:pt>
              <c:pt idx="7072">
                <c:v>17.546511729678382</c:v>
              </c:pt>
              <c:pt idx="7073">
                <c:v>17.549555291081045</c:v>
              </c:pt>
              <c:pt idx="7074">
                <c:v>17.552598852483708</c:v>
              </c:pt>
              <c:pt idx="7075">
                <c:v>17.555642413886371</c:v>
              </c:pt>
              <c:pt idx="7076">
                <c:v>17.558685975289031</c:v>
              </c:pt>
              <c:pt idx="7077">
                <c:v>17.56172953669169</c:v>
              </c:pt>
              <c:pt idx="7078">
                <c:v>17.564773098094353</c:v>
              </c:pt>
              <c:pt idx="7079">
                <c:v>17.567816659497012</c:v>
              </c:pt>
              <c:pt idx="7080">
                <c:v>17.570860220899675</c:v>
              </c:pt>
              <c:pt idx="7081">
                <c:v>17.573903782302338</c:v>
              </c:pt>
              <c:pt idx="7082">
                <c:v>17.576947343705001</c:v>
              </c:pt>
              <c:pt idx="7083">
                <c:v>17.57999090510766</c:v>
              </c:pt>
              <c:pt idx="7084">
                <c:v>17.583034466510323</c:v>
              </c:pt>
              <c:pt idx="7085">
                <c:v>17.586078027912983</c:v>
              </c:pt>
              <c:pt idx="7086">
                <c:v>17.589121589315642</c:v>
              </c:pt>
              <c:pt idx="7087">
                <c:v>17.592165150718305</c:v>
              </c:pt>
              <c:pt idx="7088">
                <c:v>17.595208712120968</c:v>
              </c:pt>
              <c:pt idx="7089">
                <c:v>17.598252273523631</c:v>
              </c:pt>
              <c:pt idx="7090">
                <c:v>17.60129583492629</c:v>
              </c:pt>
              <c:pt idx="7091">
                <c:v>17.604339396328953</c:v>
              </c:pt>
              <c:pt idx="7092">
                <c:v>17.607382957731616</c:v>
              </c:pt>
              <c:pt idx="7093">
                <c:v>17.610426519134272</c:v>
              </c:pt>
              <c:pt idx="7094">
                <c:v>17.613470080536935</c:v>
              </c:pt>
              <c:pt idx="7095">
                <c:v>17.616513641939598</c:v>
              </c:pt>
              <c:pt idx="7096">
                <c:v>17.619557203342261</c:v>
              </c:pt>
              <c:pt idx="7097">
                <c:v>17.62260076474492</c:v>
              </c:pt>
              <c:pt idx="7098">
                <c:v>17.625644326147583</c:v>
              </c:pt>
              <c:pt idx="7099">
                <c:v>17.628687887550246</c:v>
              </c:pt>
              <c:pt idx="7100">
                <c:v>17.631731448952902</c:v>
              </c:pt>
              <c:pt idx="7101">
                <c:v>17.634775010355565</c:v>
              </c:pt>
              <c:pt idx="7102">
                <c:v>17.637818571758228</c:v>
              </c:pt>
              <c:pt idx="7103">
                <c:v>17.640862133160891</c:v>
              </c:pt>
              <c:pt idx="7104">
                <c:v>17.64390569456355</c:v>
              </c:pt>
              <c:pt idx="7105">
                <c:v>17.646949255966213</c:v>
              </c:pt>
              <c:pt idx="7106">
                <c:v>17.649992817368876</c:v>
              </c:pt>
              <c:pt idx="7107">
                <c:v>17.653036378771535</c:v>
              </c:pt>
              <c:pt idx="7108">
                <c:v>17.656079940174195</c:v>
              </c:pt>
              <c:pt idx="7109">
                <c:v>17.659123501576858</c:v>
              </c:pt>
              <c:pt idx="7110">
                <c:v>17.66216706297952</c:v>
              </c:pt>
              <c:pt idx="7111">
                <c:v>17.66521062438218</c:v>
              </c:pt>
              <c:pt idx="7112">
                <c:v>17.668254185784843</c:v>
              </c:pt>
              <c:pt idx="7113">
                <c:v>17.671297747187506</c:v>
              </c:pt>
              <c:pt idx="7114">
                <c:v>17.674341308590165</c:v>
              </c:pt>
              <c:pt idx="7115">
                <c:v>17.677384869992828</c:v>
              </c:pt>
              <c:pt idx="7116">
                <c:v>17.680428431395487</c:v>
              </c:pt>
              <c:pt idx="7117">
                <c:v>17.683471992798147</c:v>
              </c:pt>
              <c:pt idx="7118">
                <c:v>17.68651555420081</c:v>
              </c:pt>
              <c:pt idx="7119">
                <c:v>17.689559115603473</c:v>
              </c:pt>
              <c:pt idx="7120">
                <c:v>17.692602677006136</c:v>
              </c:pt>
              <c:pt idx="7121">
                <c:v>17.695646238408795</c:v>
              </c:pt>
              <c:pt idx="7122">
                <c:v>17.698689799811458</c:v>
              </c:pt>
              <c:pt idx="7123">
                <c:v>17.701733361214121</c:v>
              </c:pt>
              <c:pt idx="7124">
                <c:v>17.704776922616777</c:v>
              </c:pt>
              <c:pt idx="7125">
                <c:v>17.70782048401944</c:v>
              </c:pt>
              <c:pt idx="7126">
                <c:v>17.710864045422102</c:v>
              </c:pt>
              <c:pt idx="7127">
                <c:v>17.713907606824765</c:v>
              </c:pt>
              <c:pt idx="7128">
                <c:v>17.716951168227425</c:v>
              </c:pt>
              <c:pt idx="7129">
                <c:v>17.719994729630088</c:v>
              </c:pt>
              <c:pt idx="7130">
                <c:v>17.723038291032751</c:v>
              </c:pt>
              <c:pt idx="7131">
                <c:v>17.726081852435406</c:v>
              </c:pt>
              <c:pt idx="7132">
                <c:v>17.729125413838069</c:v>
              </c:pt>
              <c:pt idx="7133">
                <c:v>17.732168975240732</c:v>
              </c:pt>
              <c:pt idx="7134">
                <c:v>17.735212536643395</c:v>
              </c:pt>
              <c:pt idx="7135">
                <c:v>17.738256098046055</c:v>
              </c:pt>
              <c:pt idx="7136">
                <c:v>17.741299659448718</c:v>
              </c:pt>
              <c:pt idx="7137">
                <c:v>17.74434322085138</c:v>
              </c:pt>
              <c:pt idx="7138">
                <c:v>17.74738678225404</c:v>
              </c:pt>
              <c:pt idx="7139">
                <c:v>17.750430343656699</c:v>
              </c:pt>
              <c:pt idx="7140">
                <c:v>17.753473905059362</c:v>
              </c:pt>
              <c:pt idx="7141">
                <c:v>17.756517466462025</c:v>
              </c:pt>
              <c:pt idx="7142">
                <c:v>17.759561027864684</c:v>
              </c:pt>
              <c:pt idx="7143">
                <c:v>17.762604589267347</c:v>
              </c:pt>
              <c:pt idx="7144">
                <c:v>17.76564815067001</c:v>
              </c:pt>
              <c:pt idx="7145">
                <c:v>17.76869171207267</c:v>
              </c:pt>
              <c:pt idx="7146">
                <c:v>17.771735273475333</c:v>
              </c:pt>
              <c:pt idx="7147">
                <c:v>17.774778834877992</c:v>
              </c:pt>
              <c:pt idx="7148">
                <c:v>17.777822396280655</c:v>
              </c:pt>
              <c:pt idx="7149">
                <c:v>17.780865957683314</c:v>
              </c:pt>
              <c:pt idx="7150">
                <c:v>17.783909519085977</c:v>
              </c:pt>
              <c:pt idx="7151">
                <c:v>17.78695308048864</c:v>
              </c:pt>
              <c:pt idx="7152">
                <c:v>17.7899966418913</c:v>
              </c:pt>
              <c:pt idx="7153">
                <c:v>17.793040203293963</c:v>
              </c:pt>
              <c:pt idx="7154">
                <c:v>17.796083764696625</c:v>
              </c:pt>
              <c:pt idx="7155">
                <c:v>17.799127326099285</c:v>
              </c:pt>
              <c:pt idx="7156">
                <c:v>17.802170887501944</c:v>
              </c:pt>
              <c:pt idx="7157">
                <c:v>17.805214448904607</c:v>
              </c:pt>
              <c:pt idx="7158">
                <c:v>17.80825801030727</c:v>
              </c:pt>
              <c:pt idx="7159">
                <c:v>17.811301571709929</c:v>
              </c:pt>
              <c:pt idx="7160">
                <c:v>17.814345133112592</c:v>
              </c:pt>
              <c:pt idx="7161">
                <c:v>17.817388694515255</c:v>
              </c:pt>
              <c:pt idx="7162">
                <c:v>17.820432255917911</c:v>
              </c:pt>
              <c:pt idx="7163">
                <c:v>17.823475817320574</c:v>
              </c:pt>
              <c:pt idx="7164">
                <c:v>17.826519378723237</c:v>
              </c:pt>
              <c:pt idx="7165">
                <c:v>17.8295629401259</c:v>
              </c:pt>
              <c:pt idx="7166">
                <c:v>17.832606501528559</c:v>
              </c:pt>
              <c:pt idx="7167">
                <c:v>17.835650062931222</c:v>
              </c:pt>
              <c:pt idx="7168">
                <c:v>17.838693624333885</c:v>
              </c:pt>
              <c:pt idx="7169">
                <c:v>17.841737185736545</c:v>
              </c:pt>
              <c:pt idx="7170">
                <c:v>17.844780747139204</c:v>
              </c:pt>
              <c:pt idx="7171">
                <c:v>17.847824308541867</c:v>
              </c:pt>
              <c:pt idx="7172">
                <c:v>17.85086786994453</c:v>
              </c:pt>
              <c:pt idx="7173">
                <c:v>17.853911431347189</c:v>
              </c:pt>
              <c:pt idx="7174">
                <c:v>17.856954992749852</c:v>
              </c:pt>
              <c:pt idx="7175">
                <c:v>17.859998554152515</c:v>
              </c:pt>
              <c:pt idx="7176">
                <c:v>17.863042115555174</c:v>
              </c:pt>
              <c:pt idx="7177">
                <c:v>17.866085676957837</c:v>
              </c:pt>
              <c:pt idx="7178">
                <c:v>17.869129238360497</c:v>
              </c:pt>
              <c:pt idx="7179">
                <c:v>17.87217279976316</c:v>
              </c:pt>
              <c:pt idx="7180">
                <c:v>17.875216361165819</c:v>
              </c:pt>
              <c:pt idx="7181">
                <c:v>17.878259922568482</c:v>
              </c:pt>
              <c:pt idx="7182">
                <c:v>17.881303483971145</c:v>
              </c:pt>
              <c:pt idx="7183">
                <c:v>17.884347045373804</c:v>
              </c:pt>
              <c:pt idx="7184">
                <c:v>17.887390606776467</c:v>
              </c:pt>
              <c:pt idx="7185">
                <c:v>17.89043416817913</c:v>
              </c:pt>
              <c:pt idx="7186">
                <c:v>17.89347772958179</c:v>
              </c:pt>
              <c:pt idx="7187">
                <c:v>17.896521290984449</c:v>
              </c:pt>
              <c:pt idx="7188">
                <c:v>17.899564852387112</c:v>
              </c:pt>
              <c:pt idx="7189">
                <c:v>17.902608413789775</c:v>
              </c:pt>
              <c:pt idx="7190">
                <c:v>17.905651975192434</c:v>
              </c:pt>
              <c:pt idx="7191">
                <c:v>17.908695536595097</c:v>
              </c:pt>
              <c:pt idx="7192">
                <c:v>17.91173909799776</c:v>
              </c:pt>
              <c:pt idx="7193">
                <c:v>17.914782659400423</c:v>
              </c:pt>
              <c:pt idx="7194">
                <c:v>17.917826220803079</c:v>
              </c:pt>
              <c:pt idx="7195">
                <c:v>17.920869782205742</c:v>
              </c:pt>
              <c:pt idx="7196">
                <c:v>17.923913343608405</c:v>
              </c:pt>
              <c:pt idx="7197">
                <c:v>17.926956905011064</c:v>
              </c:pt>
              <c:pt idx="7198">
                <c:v>17.930000466413727</c:v>
              </c:pt>
              <c:pt idx="7199">
                <c:v>17.93304402781639</c:v>
              </c:pt>
              <c:pt idx="7200">
                <c:v>17.936087589219053</c:v>
              </c:pt>
              <c:pt idx="7201">
                <c:v>17.939131150621709</c:v>
              </c:pt>
              <c:pt idx="7202">
                <c:v>17.942174712024372</c:v>
              </c:pt>
              <c:pt idx="7203">
                <c:v>17.945218273427034</c:v>
              </c:pt>
              <c:pt idx="7204">
                <c:v>17.948261834829694</c:v>
              </c:pt>
              <c:pt idx="7205">
                <c:v>17.951305396232357</c:v>
              </c:pt>
              <c:pt idx="7206">
                <c:v>17.95434895763502</c:v>
              </c:pt>
              <c:pt idx="7207">
                <c:v>17.957392519037679</c:v>
              </c:pt>
              <c:pt idx="7208">
                <c:v>17.960436080440342</c:v>
              </c:pt>
              <c:pt idx="7209">
                <c:v>17.963479641843001</c:v>
              </c:pt>
              <c:pt idx="7210">
                <c:v>17.966523203245664</c:v>
              </c:pt>
              <c:pt idx="7211">
                <c:v>17.969566764648324</c:v>
              </c:pt>
              <c:pt idx="7212">
                <c:v>17.972610326050987</c:v>
              </c:pt>
              <c:pt idx="7213">
                <c:v>17.97565388745365</c:v>
              </c:pt>
              <c:pt idx="7214">
                <c:v>17.978697448856309</c:v>
              </c:pt>
              <c:pt idx="7215">
                <c:v>17.981741010258972</c:v>
              </c:pt>
              <c:pt idx="7216">
                <c:v>17.984784571661635</c:v>
              </c:pt>
              <c:pt idx="7217">
                <c:v>17.987828133064294</c:v>
              </c:pt>
              <c:pt idx="7218">
                <c:v>17.990871694466954</c:v>
              </c:pt>
              <c:pt idx="7219">
                <c:v>17.993915255869616</c:v>
              </c:pt>
              <c:pt idx="7220">
                <c:v>17.996958817272279</c:v>
              </c:pt>
              <c:pt idx="7221">
                <c:v>18.000002378674939</c:v>
              </c:pt>
              <c:pt idx="7222">
                <c:v>18.003045940077602</c:v>
              </c:pt>
              <c:pt idx="7223">
                <c:v>18.006089501480265</c:v>
              </c:pt>
              <c:pt idx="7224">
                <c:v>18.009133062882928</c:v>
              </c:pt>
              <c:pt idx="7225">
                <c:v>18.012176624285583</c:v>
              </c:pt>
              <c:pt idx="7226">
                <c:v>18.015220185688246</c:v>
              </c:pt>
              <c:pt idx="7227">
                <c:v>18.018263747090909</c:v>
              </c:pt>
              <c:pt idx="7228">
                <c:v>18.021307308493569</c:v>
              </c:pt>
              <c:pt idx="7229">
                <c:v>18.024350869896232</c:v>
              </c:pt>
              <c:pt idx="7230">
                <c:v>18.027394431298895</c:v>
              </c:pt>
              <c:pt idx="7231">
                <c:v>18.030437992701557</c:v>
              </c:pt>
              <c:pt idx="7232">
                <c:v>18.033481554104213</c:v>
              </c:pt>
              <c:pt idx="7233">
                <c:v>18.036525115506876</c:v>
              </c:pt>
              <c:pt idx="7234">
                <c:v>18.039568676909539</c:v>
              </c:pt>
              <c:pt idx="7235">
                <c:v>18.042612238312199</c:v>
              </c:pt>
              <c:pt idx="7236">
                <c:v>18.045655799714861</c:v>
              </c:pt>
              <c:pt idx="7237">
                <c:v>18.048699361117524</c:v>
              </c:pt>
              <c:pt idx="7238">
                <c:v>18.051742922520187</c:v>
              </c:pt>
              <c:pt idx="7239">
                <c:v>18.054786483922847</c:v>
              </c:pt>
              <c:pt idx="7240">
                <c:v>18.057830045325506</c:v>
              </c:pt>
              <c:pt idx="7241">
                <c:v>18.060873606728169</c:v>
              </c:pt>
              <c:pt idx="7242">
                <c:v>18.063917168130828</c:v>
              </c:pt>
              <c:pt idx="7243">
                <c:v>18.066960729533491</c:v>
              </c:pt>
              <c:pt idx="7244">
                <c:v>18.070004290936154</c:v>
              </c:pt>
              <c:pt idx="7245">
                <c:v>18.073047852338817</c:v>
              </c:pt>
              <c:pt idx="7246">
                <c:v>18.076091413741477</c:v>
              </c:pt>
              <c:pt idx="7247">
                <c:v>18.079134975144139</c:v>
              </c:pt>
              <c:pt idx="7248">
                <c:v>18.082178536546799</c:v>
              </c:pt>
              <c:pt idx="7249">
                <c:v>18.085222097949458</c:v>
              </c:pt>
              <c:pt idx="7250">
                <c:v>18.088265659352121</c:v>
              </c:pt>
              <c:pt idx="7251">
                <c:v>18.091309220754784</c:v>
              </c:pt>
              <c:pt idx="7252">
                <c:v>18.094352782157443</c:v>
              </c:pt>
              <c:pt idx="7253">
                <c:v>18.097396343560106</c:v>
              </c:pt>
              <c:pt idx="7254">
                <c:v>18.100439904962769</c:v>
              </c:pt>
              <c:pt idx="7255">
                <c:v>18.103483466365432</c:v>
              </c:pt>
              <c:pt idx="7256">
                <c:v>18.106527027768088</c:v>
              </c:pt>
              <c:pt idx="7257">
                <c:v>18.109570589170751</c:v>
              </c:pt>
              <c:pt idx="7258">
                <c:v>18.112614150573414</c:v>
              </c:pt>
              <c:pt idx="7259">
                <c:v>18.115657711976073</c:v>
              </c:pt>
              <c:pt idx="7260">
                <c:v>18.118701273378736</c:v>
              </c:pt>
              <c:pt idx="7261">
                <c:v>18.121744834781399</c:v>
              </c:pt>
              <c:pt idx="7262">
                <c:v>18.124788396184062</c:v>
              </c:pt>
              <c:pt idx="7263">
                <c:v>18.127831957586718</c:v>
              </c:pt>
              <c:pt idx="7264">
                <c:v>18.130875518989381</c:v>
              </c:pt>
              <c:pt idx="7265">
                <c:v>18.133919080392044</c:v>
              </c:pt>
              <c:pt idx="7266">
                <c:v>18.136962641794703</c:v>
              </c:pt>
              <c:pt idx="7267">
                <c:v>18.140006203197366</c:v>
              </c:pt>
              <c:pt idx="7268">
                <c:v>18.143049764600029</c:v>
              </c:pt>
              <c:pt idx="7269">
                <c:v>18.146093326002692</c:v>
              </c:pt>
              <c:pt idx="7270">
                <c:v>18.149136887405351</c:v>
              </c:pt>
              <c:pt idx="7271">
                <c:v>18.152180448808011</c:v>
              </c:pt>
              <c:pt idx="7272">
                <c:v>18.155224010210674</c:v>
              </c:pt>
              <c:pt idx="7273">
                <c:v>18.158267571613333</c:v>
              </c:pt>
              <c:pt idx="7274">
                <c:v>18.161311133015996</c:v>
              </c:pt>
              <c:pt idx="7275">
                <c:v>18.164354694418659</c:v>
              </c:pt>
              <c:pt idx="7276">
                <c:v>18.167398255821322</c:v>
              </c:pt>
              <c:pt idx="7277">
                <c:v>18.170441817223981</c:v>
              </c:pt>
              <c:pt idx="7278">
                <c:v>18.173485378626644</c:v>
              </c:pt>
              <c:pt idx="7279">
                <c:v>18.176528940029304</c:v>
              </c:pt>
              <c:pt idx="7280">
                <c:v>18.179572501431963</c:v>
              </c:pt>
              <c:pt idx="7281">
                <c:v>18.182616062834626</c:v>
              </c:pt>
              <c:pt idx="7282">
                <c:v>18.185659624237289</c:v>
              </c:pt>
              <c:pt idx="7283">
                <c:v>18.188703185639952</c:v>
              </c:pt>
              <c:pt idx="7284">
                <c:v>18.191746747042611</c:v>
              </c:pt>
              <c:pt idx="7285">
                <c:v>18.194790308445274</c:v>
              </c:pt>
              <c:pt idx="7286">
                <c:v>18.197833869847937</c:v>
              </c:pt>
              <c:pt idx="7287">
                <c:v>18.200877431250593</c:v>
              </c:pt>
              <c:pt idx="7288">
                <c:v>18.203920992653256</c:v>
              </c:pt>
              <c:pt idx="7289">
                <c:v>18.206964554055919</c:v>
              </c:pt>
              <c:pt idx="7290">
                <c:v>18.210008115458578</c:v>
              </c:pt>
              <c:pt idx="7291">
                <c:v>18.213051676861237</c:v>
              </c:pt>
              <c:pt idx="7292">
                <c:v>18.2160952382639</c:v>
              </c:pt>
              <c:pt idx="7293">
                <c:v>18.21913879966656</c:v>
              </c:pt>
              <c:pt idx="7294">
                <c:v>18.222182361069219</c:v>
              </c:pt>
              <c:pt idx="7295">
                <c:v>18.225225922471882</c:v>
              </c:pt>
              <c:pt idx="7296">
                <c:v>18.228269483874541</c:v>
              </c:pt>
              <c:pt idx="7297">
                <c:v>18.231313045277201</c:v>
              </c:pt>
              <c:pt idx="7298">
                <c:v>18.234356606679864</c:v>
              </c:pt>
              <c:pt idx="7299">
                <c:v>18.237400168082523</c:v>
              </c:pt>
              <c:pt idx="7300">
                <c:v>18.240443729485182</c:v>
              </c:pt>
              <c:pt idx="7301">
                <c:v>18.243487290887845</c:v>
              </c:pt>
              <c:pt idx="7302">
                <c:v>18.246530852290505</c:v>
              </c:pt>
              <c:pt idx="7303">
                <c:v>18.249574413693164</c:v>
              </c:pt>
              <c:pt idx="7304">
                <c:v>18.252617975095827</c:v>
              </c:pt>
              <c:pt idx="7305">
                <c:v>18.255661536498486</c:v>
              </c:pt>
              <c:pt idx="7306">
                <c:v>18.258705097901146</c:v>
              </c:pt>
              <c:pt idx="7307">
                <c:v>18.261748659303809</c:v>
              </c:pt>
              <c:pt idx="7308">
                <c:v>18.264792220706468</c:v>
              </c:pt>
              <c:pt idx="7309">
                <c:v>18.267835782109128</c:v>
              </c:pt>
              <c:pt idx="7310">
                <c:v>18.27087934351179</c:v>
              </c:pt>
              <c:pt idx="7311">
                <c:v>18.27392290491445</c:v>
              </c:pt>
              <c:pt idx="7312">
                <c:v>18.276966466317109</c:v>
              </c:pt>
              <c:pt idx="7313">
                <c:v>18.280010027719772</c:v>
              </c:pt>
              <c:pt idx="7314">
                <c:v>18.283053589122432</c:v>
              </c:pt>
              <c:pt idx="7315">
                <c:v>18.286097150525094</c:v>
              </c:pt>
              <c:pt idx="7316">
                <c:v>18.289140711927754</c:v>
              </c:pt>
              <c:pt idx="7317">
                <c:v>18.292184273330413</c:v>
              </c:pt>
              <c:pt idx="7318">
                <c:v>18.295227834733076</c:v>
              </c:pt>
              <c:pt idx="7319">
                <c:v>18.298271396135736</c:v>
              </c:pt>
              <c:pt idx="7320">
                <c:v>18.301314957538395</c:v>
              </c:pt>
              <c:pt idx="7321">
                <c:v>18.304358518941058</c:v>
              </c:pt>
              <c:pt idx="7322">
                <c:v>18.307402080343717</c:v>
              </c:pt>
              <c:pt idx="7323">
                <c:v>18.310445641746377</c:v>
              </c:pt>
              <c:pt idx="7324">
                <c:v>18.313489203149039</c:v>
              </c:pt>
              <c:pt idx="7325">
                <c:v>18.316532764551699</c:v>
              </c:pt>
              <c:pt idx="7326">
                <c:v>18.319576325954358</c:v>
              </c:pt>
              <c:pt idx="7327">
                <c:v>18.322619887357021</c:v>
              </c:pt>
              <c:pt idx="7328">
                <c:v>18.325663448759681</c:v>
              </c:pt>
              <c:pt idx="7329">
                <c:v>18.32870701016234</c:v>
              </c:pt>
              <c:pt idx="7330">
                <c:v>18.331750571565003</c:v>
              </c:pt>
              <c:pt idx="7331">
                <c:v>18.334794132967662</c:v>
              </c:pt>
              <c:pt idx="7332">
                <c:v>18.337837694370322</c:v>
              </c:pt>
              <c:pt idx="7333">
                <c:v>18.340881255772985</c:v>
              </c:pt>
              <c:pt idx="7334">
                <c:v>18.343924817175644</c:v>
              </c:pt>
              <c:pt idx="7335">
                <c:v>18.346968378578303</c:v>
              </c:pt>
              <c:pt idx="7336">
                <c:v>18.350011939980966</c:v>
              </c:pt>
              <c:pt idx="7337">
                <c:v>18.353055501383626</c:v>
              </c:pt>
              <c:pt idx="7338">
                <c:v>18.356099062786285</c:v>
              </c:pt>
              <c:pt idx="7339">
                <c:v>18.359142624188948</c:v>
              </c:pt>
              <c:pt idx="7340">
                <c:v>18.362186185591607</c:v>
              </c:pt>
              <c:pt idx="7341">
                <c:v>18.365229746994267</c:v>
              </c:pt>
              <c:pt idx="7342">
                <c:v>18.36827330839693</c:v>
              </c:pt>
              <c:pt idx="7343">
                <c:v>18.371316869799589</c:v>
              </c:pt>
              <c:pt idx="7344">
                <c:v>18.374360431202248</c:v>
              </c:pt>
              <c:pt idx="7345">
                <c:v>18.377403992604911</c:v>
              </c:pt>
              <c:pt idx="7346">
                <c:v>18.380447554007571</c:v>
              </c:pt>
              <c:pt idx="7347">
                <c:v>18.38349111541023</c:v>
              </c:pt>
              <c:pt idx="7348">
                <c:v>18.386534676812893</c:v>
              </c:pt>
              <c:pt idx="7349">
                <c:v>18.389578238215552</c:v>
              </c:pt>
              <c:pt idx="7350">
                <c:v>18.392621799618212</c:v>
              </c:pt>
              <c:pt idx="7351">
                <c:v>18.395665361020875</c:v>
              </c:pt>
              <c:pt idx="7352">
                <c:v>18.398708922423534</c:v>
              </c:pt>
              <c:pt idx="7353">
                <c:v>18.401752483826197</c:v>
              </c:pt>
              <c:pt idx="7354">
                <c:v>18.404796045228856</c:v>
              </c:pt>
              <c:pt idx="7355">
                <c:v>18.407839606631516</c:v>
              </c:pt>
              <c:pt idx="7356">
                <c:v>18.410883168034179</c:v>
              </c:pt>
              <c:pt idx="7357">
                <c:v>18.413926729436838</c:v>
              </c:pt>
              <c:pt idx="7358">
                <c:v>18.416970290839497</c:v>
              </c:pt>
              <c:pt idx="7359">
                <c:v>18.42001385224216</c:v>
              </c:pt>
              <c:pt idx="7360">
                <c:v>18.422335952418418</c:v>
              </c:pt>
              <c:pt idx="7361">
                <c:v>18.422335952418418</c:v>
              </c:pt>
              <c:pt idx="7362">
                <c:v>18.422335952418418</c:v>
              </c:pt>
              <c:pt idx="7363">
                <c:v>18.422335952418418</c:v>
              </c:pt>
              <c:pt idx="7364">
                <c:v>18.422335952418418</c:v>
              </c:pt>
              <c:pt idx="7365">
                <c:v>18.422335952418418</c:v>
              </c:pt>
              <c:pt idx="7366">
                <c:v>18.422335952418418</c:v>
              </c:pt>
              <c:pt idx="7367">
                <c:v>18.422335952418418</c:v>
              </c:pt>
              <c:pt idx="7368">
                <c:v>18.422335952418418</c:v>
              </c:pt>
              <c:pt idx="7369">
                <c:v>18.422335952418418</c:v>
              </c:pt>
              <c:pt idx="7370">
                <c:v>18.422335952418418</c:v>
              </c:pt>
              <c:pt idx="7371">
                <c:v>18.422335952418418</c:v>
              </c:pt>
              <c:pt idx="7372">
                <c:v>18.422335952418418</c:v>
              </c:pt>
              <c:pt idx="7373">
                <c:v>18.422335952418418</c:v>
              </c:pt>
              <c:pt idx="7374">
                <c:v>18.422335952418418</c:v>
              </c:pt>
              <c:pt idx="7375">
                <c:v>18.422335952418418</c:v>
              </c:pt>
              <c:pt idx="7376">
                <c:v>18.422335952418418</c:v>
              </c:pt>
              <c:pt idx="7377">
                <c:v>18.422335952418418</c:v>
              </c:pt>
              <c:pt idx="7378">
                <c:v>18.422335952418418</c:v>
              </c:pt>
              <c:pt idx="7379">
                <c:v>18.422335952418418</c:v>
              </c:pt>
              <c:pt idx="7380">
                <c:v>18.422335952418418</c:v>
              </c:pt>
              <c:pt idx="7381">
                <c:v>18.422335952418418</c:v>
              </c:pt>
              <c:pt idx="7382">
                <c:v>18.422335952418418</c:v>
              </c:pt>
              <c:pt idx="7383">
                <c:v>18.422335952418418</c:v>
              </c:pt>
              <c:pt idx="7384">
                <c:v>18.422335952418418</c:v>
              </c:pt>
              <c:pt idx="7385">
                <c:v>18.422335952418418</c:v>
              </c:pt>
              <c:pt idx="7386">
                <c:v>18.422335952418418</c:v>
              </c:pt>
              <c:pt idx="7387">
                <c:v>18.422335952418418</c:v>
              </c:pt>
              <c:pt idx="7388">
                <c:v>18.422335952418418</c:v>
              </c:pt>
              <c:pt idx="7389">
                <c:v>18.422335952418418</c:v>
              </c:pt>
              <c:pt idx="7390">
                <c:v>18.422335952418418</c:v>
              </c:pt>
              <c:pt idx="7391">
                <c:v>18.422335952418418</c:v>
              </c:pt>
              <c:pt idx="7392">
                <c:v>18.422335952418418</c:v>
              </c:pt>
              <c:pt idx="7393">
                <c:v>18.422335952418418</c:v>
              </c:pt>
              <c:pt idx="7394">
                <c:v>18.422335952418418</c:v>
              </c:pt>
              <c:pt idx="7395">
                <c:v>18.422335952418418</c:v>
              </c:pt>
              <c:pt idx="7396">
                <c:v>18.422335952418418</c:v>
              </c:pt>
              <c:pt idx="7397">
                <c:v>18.422335952418418</c:v>
              </c:pt>
              <c:pt idx="7398">
                <c:v>18.422335952418418</c:v>
              </c:pt>
              <c:pt idx="7399">
                <c:v>18.422335952418418</c:v>
              </c:pt>
              <c:pt idx="7400">
                <c:v>18.422335952418418</c:v>
              </c:pt>
              <c:pt idx="7401">
                <c:v>18.422335952418418</c:v>
              </c:pt>
              <c:pt idx="7402">
                <c:v>18.422335952418418</c:v>
              </c:pt>
              <c:pt idx="7403">
                <c:v>18.422335952418418</c:v>
              </c:pt>
              <c:pt idx="7404">
                <c:v>18.422335952418418</c:v>
              </c:pt>
              <c:pt idx="7405">
                <c:v>18.422335952418418</c:v>
              </c:pt>
              <c:pt idx="7406">
                <c:v>18.422335952418418</c:v>
              </c:pt>
              <c:pt idx="7407">
                <c:v>18.422335952418418</c:v>
              </c:pt>
              <c:pt idx="7408">
                <c:v>18.422335952418418</c:v>
              </c:pt>
              <c:pt idx="7409">
                <c:v>18.422335952418418</c:v>
              </c:pt>
              <c:pt idx="7410">
                <c:v>18.422335952418418</c:v>
              </c:pt>
              <c:pt idx="7411">
                <c:v>18.422335952418418</c:v>
              </c:pt>
              <c:pt idx="7412">
                <c:v>18.422335952418418</c:v>
              </c:pt>
              <c:pt idx="7413">
                <c:v>18.422335952418418</c:v>
              </c:pt>
              <c:pt idx="7414">
                <c:v>18.422335952418418</c:v>
              </c:pt>
              <c:pt idx="7415">
                <c:v>18.422335952418418</c:v>
              </c:pt>
              <c:pt idx="7416">
                <c:v>18.422335952418418</c:v>
              </c:pt>
              <c:pt idx="7417">
                <c:v>18.422335952418418</c:v>
              </c:pt>
              <c:pt idx="7418">
                <c:v>18.422335952418418</c:v>
              </c:pt>
              <c:pt idx="7419">
                <c:v>18.422335952418418</c:v>
              </c:pt>
              <c:pt idx="7420">
                <c:v>18.422335952418418</c:v>
              </c:pt>
              <c:pt idx="7421">
                <c:v>18.422335952418418</c:v>
              </c:pt>
              <c:pt idx="7422">
                <c:v>18.422335952418418</c:v>
              </c:pt>
              <c:pt idx="7423">
                <c:v>18.422335952418418</c:v>
              </c:pt>
              <c:pt idx="7424">
                <c:v>18.422335952418418</c:v>
              </c:pt>
              <c:pt idx="7425">
                <c:v>18.422335952418418</c:v>
              </c:pt>
              <c:pt idx="7426">
                <c:v>18.422335952418418</c:v>
              </c:pt>
              <c:pt idx="7427">
                <c:v>18.422335952418418</c:v>
              </c:pt>
              <c:pt idx="7428">
                <c:v>18.422335952418418</c:v>
              </c:pt>
              <c:pt idx="7429">
                <c:v>18.422335952418418</c:v>
              </c:pt>
              <c:pt idx="7430">
                <c:v>18.422335952418418</c:v>
              </c:pt>
              <c:pt idx="7431">
                <c:v>18.422335952418418</c:v>
              </c:pt>
              <c:pt idx="7432">
                <c:v>18.422335952418418</c:v>
              </c:pt>
              <c:pt idx="7433">
                <c:v>18.422335952418418</c:v>
              </c:pt>
              <c:pt idx="7434">
                <c:v>18.422335952418418</c:v>
              </c:pt>
              <c:pt idx="7435">
                <c:v>18.422335952418418</c:v>
              </c:pt>
              <c:pt idx="7436">
                <c:v>18.422335952418418</c:v>
              </c:pt>
              <c:pt idx="7437">
                <c:v>18.422335952418418</c:v>
              </c:pt>
              <c:pt idx="7438">
                <c:v>18.422335952418418</c:v>
              </c:pt>
              <c:pt idx="7439">
                <c:v>18.422335952418418</c:v>
              </c:pt>
              <c:pt idx="7440">
                <c:v>18.422335952418418</c:v>
              </c:pt>
              <c:pt idx="7441">
                <c:v>18.422335952418418</c:v>
              </c:pt>
              <c:pt idx="7442">
                <c:v>18.422335952418418</c:v>
              </c:pt>
              <c:pt idx="7443">
                <c:v>18.422335952418418</c:v>
              </c:pt>
              <c:pt idx="7444">
                <c:v>18.422335952418418</c:v>
              </c:pt>
              <c:pt idx="7445">
                <c:v>18.422335952418418</c:v>
              </c:pt>
              <c:pt idx="7446">
                <c:v>18.422335952418418</c:v>
              </c:pt>
              <c:pt idx="7447">
                <c:v>18.422335952418418</c:v>
              </c:pt>
              <c:pt idx="7448">
                <c:v>18.422335952418418</c:v>
              </c:pt>
              <c:pt idx="7449">
                <c:v>18.422335952418418</c:v>
              </c:pt>
              <c:pt idx="7450">
                <c:v>18.422335952418418</c:v>
              </c:pt>
              <c:pt idx="7451">
                <c:v>18.422335952418418</c:v>
              </c:pt>
              <c:pt idx="7452">
                <c:v>18.422335952418418</c:v>
              </c:pt>
              <c:pt idx="7453">
                <c:v>18.422335952418418</c:v>
              </c:pt>
              <c:pt idx="7454">
                <c:v>18.422335952418418</c:v>
              </c:pt>
              <c:pt idx="7455">
                <c:v>18.422335952418418</c:v>
              </c:pt>
              <c:pt idx="7456">
                <c:v>18.422335952418418</c:v>
              </c:pt>
              <c:pt idx="7457">
                <c:v>18.422335952418418</c:v>
              </c:pt>
              <c:pt idx="7458">
                <c:v>18.422335952418418</c:v>
              </c:pt>
              <c:pt idx="7459">
                <c:v>18.422335952418418</c:v>
              </c:pt>
              <c:pt idx="7460">
                <c:v>18.422335952418418</c:v>
              </c:pt>
              <c:pt idx="7461">
                <c:v>18.422335952418418</c:v>
              </c:pt>
              <c:pt idx="7462">
                <c:v>18.422335952418418</c:v>
              </c:pt>
              <c:pt idx="7463">
                <c:v>18.422335952418418</c:v>
              </c:pt>
              <c:pt idx="7464">
                <c:v>18.422335952418418</c:v>
              </c:pt>
              <c:pt idx="7465">
                <c:v>18.422335952418418</c:v>
              </c:pt>
              <c:pt idx="7466">
                <c:v>18.422335952418418</c:v>
              </c:pt>
              <c:pt idx="7467">
                <c:v>18.422335952418418</c:v>
              </c:pt>
              <c:pt idx="7468">
                <c:v>18.422335952418418</c:v>
              </c:pt>
              <c:pt idx="7469">
                <c:v>18.422335952418418</c:v>
              </c:pt>
              <c:pt idx="7470">
                <c:v>18.422335952418418</c:v>
              </c:pt>
              <c:pt idx="7471">
                <c:v>18.422335952418418</c:v>
              </c:pt>
              <c:pt idx="7472">
                <c:v>18.422335952418418</c:v>
              </c:pt>
              <c:pt idx="7473">
                <c:v>18.422335952418418</c:v>
              </c:pt>
              <c:pt idx="7474">
                <c:v>18.422335952418418</c:v>
              </c:pt>
              <c:pt idx="7475">
                <c:v>18.422335952418418</c:v>
              </c:pt>
              <c:pt idx="7476">
                <c:v>18.422335952418418</c:v>
              </c:pt>
              <c:pt idx="7477">
                <c:v>18.422335952418418</c:v>
              </c:pt>
              <c:pt idx="7478">
                <c:v>18.422335952418418</c:v>
              </c:pt>
              <c:pt idx="7479">
                <c:v>18.422335952418418</c:v>
              </c:pt>
              <c:pt idx="7480">
                <c:v>18.422335952418418</c:v>
              </c:pt>
              <c:pt idx="7481">
                <c:v>18.422335952418418</c:v>
              </c:pt>
              <c:pt idx="7482">
                <c:v>18.422335952418418</c:v>
              </c:pt>
              <c:pt idx="7483">
                <c:v>18.422335952418418</c:v>
              </c:pt>
              <c:pt idx="7484">
                <c:v>18.422335952418418</c:v>
              </c:pt>
              <c:pt idx="7485">
                <c:v>18.422335952418418</c:v>
              </c:pt>
              <c:pt idx="7486">
                <c:v>18.422335952418418</c:v>
              </c:pt>
              <c:pt idx="7487">
                <c:v>18.422335952418418</c:v>
              </c:pt>
              <c:pt idx="7488">
                <c:v>18.422335952418418</c:v>
              </c:pt>
              <c:pt idx="7489">
                <c:v>18.422335952418418</c:v>
              </c:pt>
              <c:pt idx="7490">
                <c:v>18.422335952418418</c:v>
              </c:pt>
              <c:pt idx="7491">
                <c:v>18.422335952418418</c:v>
              </c:pt>
              <c:pt idx="7492">
                <c:v>18.422335952418418</c:v>
              </c:pt>
              <c:pt idx="7493">
                <c:v>18.422335952418418</c:v>
              </c:pt>
              <c:pt idx="7494">
                <c:v>18.422335952418418</c:v>
              </c:pt>
              <c:pt idx="7495">
                <c:v>18.422335952418418</c:v>
              </c:pt>
              <c:pt idx="7496">
                <c:v>18.422335952418418</c:v>
              </c:pt>
              <c:pt idx="7497">
                <c:v>18.422335952418418</c:v>
              </c:pt>
              <c:pt idx="7498">
                <c:v>18.422335952418418</c:v>
              </c:pt>
              <c:pt idx="7499">
                <c:v>18.422335952418418</c:v>
              </c:pt>
              <c:pt idx="7500">
                <c:v>18.422335952418418</c:v>
              </c:pt>
              <c:pt idx="7501">
                <c:v>18.422335952418418</c:v>
              </c:pt>
              <c:pt idx="7502">
                <c:v>18.422335952418418</c:v>
              </c:pt>
              <c:pt idx="7503">
                <c:v>18.422335952418418</c:v>
              </c:pt>
              <c:pt idx="7504">
                <c:v>18.422335952418418</c:v>
              </c:pt>
              <c:pt idx="7505">
                <c:v>18.422335952418418</c:v>
              </c:pt>
              <c:pt idx="7506">
                <c:v>18.422335952418418</c:v>
              </c:pt>
              <c:pt idx="7507">
                <c:v>18.422335952418418</c:v>
              </c:pt>
              <c:pt idx="7508">
                <c:v>18.422335952418418</c:v>
              </c:pt>
              <c:pt idx="7509">
                <c:v>18.422335952418418</c:v>
              </c:pt>
              <c:pt idx="7510">
                <c:v>18.422335952418418</c:v>
              </c:pt>
              <c:pt idx="7511">
                <c:v>18.422335952418418</c:v>
              </c:pt>
              <c:pt idx="7512">
                <c:v>18.422335952418418</c:v>
              </c:pt>
              <c:pt idx="7513">
                <c:v>18.422335952418418</c:v>
              </c:pt>
              <c:pt idx="7514">
                <c:v>18.422335952418418</c:v>
              </c:pt>
              <c:pt idx="7515">
                <c:v>18.422335952418418</c:v>
              </c:pt>
              <c:pt idx="7516">
                <c:v>18.422335952418418</c:v>
              </c:pt>
              <c:pt idx="7517">
                <c:v>18.422335952418418</c:v>
              </c:pt>
              <c:pt idx="7518">
                <c:v>18.422335952418418</c:v>
              </c:pt>
              <c:pt idx="7519">
                <c:v>18.422335952418418</c:v>
              </c:pt>
              <c:pt idx="7520">
                <c:v>18.422335952418418</c:v>
              </c:pt>
              <c:pt idx="7521">
                <c:v>18.422335952418418</c:v>
              </c:pt>
              <c:pt idx="7522">
                <c:v>18.422335952418418</c:v>
              </c:pt>
              <c:pt idx="7523">
                <c:v>18.422335952418418</c:v>
              </c:pt>
              <c:pt idx="7524">
                <c:v>18.422335952418418</c:v>
              </c:pt>
              <c:pt idx="7525">
                <c:v>18.422335952418418</c:v>
              </c:pt>
              <c:pt idx="7526">
                <c:v>18.422335952418418</c:v>
              </c:pt>
              <c:pt idx="7527">
                <c:v>18.422335952418418</c:v>
              </c:pt>
              <c:pt idx="7528">
                <c:v>18.422335952418418</c:v>
              </c:pt>
              <c:pt idx="7529">
                <c:v>18.422335952418418</c:v>
              </c:pt>
              <c:pt idx="7530">
                <c:v>18.422335952418418</c:v>
              </c:pt>
              <c:pt idx="7531">
                <c:v>18.422335952418418</c:v>
              </c:pt>
              <c:pt idx="7532">
                <c:v>18.422335952418418</c:v>
              </c:pt>
              <c:pt idx="7533">
                <c:v>18.422335952418418</c:v>
              </c:pt>
              <c:pt idx="7534">
                <c:v>18.422335952418418</c:v>
              </c:pt>
              <c:pt idx="7535">
                <c:v>18.422335952418418</c:v>
              </c:pt>
              <c:pt idx="7536">
                <c:v>18.422335952418418</c:v>
              </c:pt>
              <c:pt idx="7537">
                <c:v>18.422335952418418</c:v>
              </c:pt>
              <c:pt idx="7538">
                <c:v>18.422335952418418</c:v>
              </c:pt>
              <c:pt idx="7539">
                <c:v>18.422335952418418</c:v>
              </c:pt>
              <c:pt idx="7540">
                <c:v>18.422335952418418</c:v>
              </c:pt>
              <c:pt idx="7541">
                <c:v>18.422335952418418</c:v>
              </c:pt>
              <c:pt idx="7542">
                <c:v>18.422335952418418</c:v>
              </c:pt>
              <c:pt idx="7543">
                <c:v>18.422335952418418</c:v>
              </c:pt>
              <c:pt idx="7544">
                <c:v>18.422335952418418</c:v>
              </c:pt>
              <c:pt idx="7545">
                <c:v>18.422335952418418</c:v>
              </c:pt>
              <c:pt idx="7546">
                <c:v>18.422335952418418</c:v>
              </c:pt>
              <c:pt idx="7547">
                <c:v>18.422335952418418</c:v>
              </c:pt>
              <c:pt idx="7548">
                <c:v>18.422335952418418</c:v>
              </c:pt>
              <c:pt idx="7549">
                <c:v>18.422335952418418</c:v>
              </c:pt>
              <c:pt idx="7550">
                <c:v>18.422335952418418</c:v>
              </c:pt>
              <c:pt idx="7551">
                <c:v>18.422335952418418</c:v>
              </c:pt>
              <c:pt idx="7552">
                <c:v>18.422335952418418</c:v>
              </c:pt>
              <c:pt idx="7553">
                <c:v>18.422335952418418</c:v>
              </c:pt>
              <c:pt idx="7554">
                <c:v>18.422335952418418</c:v>
              </c:pt>
              <c:pt idx="7555">
                <c:v>18.422335952418418</c:v>
              </c:pt>
              <c:pt idx="7556">
                <c:v>18.422335952418418</c:v>
              </c:pt>
              <c:pt idx="7557">
                <c:v>18.422335952418418</c:v>
              </c:pt>
              <c:pt idx="7558">
                <c:v>18.422335952418418</c:v>
              </c:pt>
              <c:pt idx="7559">
                <c:v>18.422335952418418</c:v>
              </c:pt>
              <c:pt idx="7560">
                <c:v>18.422335952418418</c:v>
              </c:pt>
              <c:pt idx="7561">
                <c:v>18.422335952418418</c:v>
              </c:pt>
              <c:pt idx="7562">
                <c:v>18.422335952418418</c:v>
              </c:pt>
              <c:pt idx="7563">
                <c:v>18.422335952418418</c:v>
              </c:pt>
              <c:pt idx="7564">
                <c:v>18.422335952418418</c:v>
              </c:pt>
              <c:pt idx="7565">
                <c:v>18.422335952418418</c:v>
              </c:pt>
              <c:pt idx="7566">
                <c:v>18.422335952418418</c:v>
              </c:pt>
              <c:pt idx="7567">
                <c:v>18.422335952418418</c:v>
              </c:pt>
              <c:pt idx="7568">
                <c:v>18.422335952418418</c:v>
              </c:pt>
              <c:pt idx="7569">
                <c:v>18.422335952418418</c:v>
              </c:pt>
              <c:pt idx="7570">
                <c:v>18.422335952418418</c:v>
              </c:pt>
              <c:pt idx="7571">
                <c:v>18.422335952418418</c:v>
              </c:pt>
              <c:pt idx="7572">
                <c:v>18.422335952418418</c:v>
              </c:pt>
              <c:pt idx="7573">
                <c:v>18.422335952418418</c:v>
              </c:pt>
              <c:pt idx="7574">
                <c:v>18.422335952418418</c:v>
              </c:pt>
              <c:pt idx="7575">
                <c:v>18.422335952418418</c:v>
              </c:pt>
              <c:pt idx="7576">
                <c:v>18.422335952418418</c:v>
              </c:pt>
              <c:pt idx="7577">
                <c:v>18.422335952418418</c:v>
              </c:pt>
              <c:pt idx="7578">
                <c:v>18.422335952418418</c:v>
              </c:pt>
              <c:pt idx="7579">
                <c:v>18.422335952418418</c:v>
              </c:pt>
              <c:pt idx="7580">
                <c:v>18.422335952418418</c:v>
              </c:pt>
              <c:pt idx="7581">
                <c:v>18.422335952418418</c:v>
              </c:pt>
              <c:pt idx="7582">
                <c:v>18.422335952418418</c:v>
              </c:pt>
              <c:pt idx="7583">
                <c:v>18.422335952418418</c:v>
              </c:pt>
              <c:pt idx="7584">
                <c:v>18.422335952418418</c:v>
              </c:pt>
              <c:pt idx="7585">
                <c:v>18.422335952418418</c:v>
              </c:pt>
              <c:pt idx="7586">
                <c:v>18.422335952418418</c:v>
              </c:pt>
              <c:pt idx="7587">
                <c:v>18.422335952418418</c:v>
              </c:pt>
              <c:pt idx="7588">
                <c:v>18.422335952418418</c:v>
              </c:pt>
              <c:pt idx="7589">
                <c:v>18.422335952418418</c:v>
              </c:pt>
              <c:pt idx="7590">
                <c:v>18.422335952418418</c:v>
              </c:pt>
              <c:pt idx="7591">
                <c:v>18.422335952418418</c:v>
              </c:pt>
              <c:pt idx="7592">
                <c:v>18.422335952418418</c:v>
              </c:pt>
              <c:pt idx="7593">
                <c:v>18.422335952418418</c:v>
              </c:pt>
              <c:pt idx="7594">
                <c:v>18.422335952418418</c:v>
              </c:pt>
              <c:pt idx="7595">
                <c:v>18.422335952418418</c:v>
              </c:pt>
              <c:pt idx="7596">
                <c:v>18.422335952418418</c:v>
              </c:pt>
              <c:pt idx="7597">
                <c:v>18.422335952418418</c:v>
              </c:pt>
              <c:pt idx="7598">
                <c:v>18.422335952418418</c:v>
              </c:pt>
              <c:pt idx="7599">
                <c:v>18.422335952418418</c:v>
              </c:pt>
              <c:pt idx="7600">
                <c:v>18.422335952418418</c:v>
              </c:pt>
              <c:pt idx="7601">
                <c:v>18.422335952418418</c:v>
              </c:pt>
              <c:pt idx="7602">
                <c:v>18.422335952418418</c:v>
              </c:pt>
              <c:pt idx="7603">
                <c:v>18.422335952418418</c:v>
              </c:pt>
              <c:pt idx="7604">
                <c:v>18.422335952418418</c:v>
              </c:pt>
              <c:pt idx="7605">
                <c:v>18.422335952418418</c:v>
              </c:pt>
              <c:pt idx="7606">
                <c:v>18.422335952418418</c:v>
              </c:pt>
              <c:pt idx="7607">
                <c:v>18.422335952418418</c:v>
              </c:pt>
              <c:pt idx="7608">
                <c:v>18.422335952418418</c:v>
              </c:pt>
              <c:pt idx="7609">
                <c:v>18.422335952418418</c:v>
              </c:pt>
              <c:pt idx="7610">
                <c:v>18.422335952418418</c:v>
              </c:pt>
              <c:pt idx="7611">
                <c:v>18.422335952418418</c:v>
              </c:pt>
              <c:pt idx="7612">
                <c:v>18.422335952418418</c:v>
              </c:pt>
              <c:pt idx="7613">
                <c:v>18.422335952418418</c:v>
              </c:pt>
              <c:pt idx="7614">
                <c:v>18.422335952418418</c:v>
              </c:pt>
              <c:pt idx="7615">
                <c:v>18.422335952418418</c:v>
              </c:pt>
              <c:pt idx="7616">
                <c:v>18.422335952418418</c:v>
              </c:pt>
              <c:pt idx="7617">
                <c:v>18.422335952418418</c:v>
              </c:pt>
              <c:pt idx="7618">
                <c:v>18.422335952418418</c:v>
              </c:pt>
              <c:pt idx="7619">
                <c:v>18.422335952418418</c:v>
              </c:pt>
              <c:pt idx="7620">
                <c:v>18.422335952418418</c:v>
              </c:pt>
              <c:pt idx="7621">
                <c:v>18.422335952418418</c:v>
              </c:pt>
              <c:pt idx="7622">
                <c:v>18.422335952418418</c:v>
              </c:pt>
              <c:pt idx="7623">
                <c:v>18.422335952418418</c:v>
              </c:pt>
              <c:pt idx="7624">
                <c:v>18.422335952418418</c:v>
              </c:pt>
              <c:pt idx="7625">
                <c:v>18.422335952418418</c:v>
              </c:pt>
              <c:pt idx="7626">
                <c:v>18.422335952418418</c:v>
              </c:pt>
              <c:pt idx="7627">
                <c:v>18.422335952418418</c:v>
              </c:pt>
              <c:pt idx="7628">
                <c:v>18.422335952418418</c:v>
              </c:pt>
              <c:pt idx="7629">
                <c:v>18.422335952418418</c:v>
              </c:pt>
              <c:pt idx="7630">
                <c:v>18.422335952418418</c:v>
              </c:pt>
              <c:pt idx="7631">
                <c:v>18.422335952418418</c:v>
              </c:pt>
              <c:pt idx="7632">
                <c:v>18.422335952418418</c:v>
              </c:pt>
              <c:pt idx="7633">
                <c:v>18.422335952418418</c:v>
              </c:pt>
              <c:pt idx="7634">
                <c:v>18.422335952418418</c:v>
              </c:pt>
              <c:pt idx="7635">
                <c:v>18.422335952418418</c:v>
              </c:pt>
              <c:pt idx="7636">
                <c:v>18.422335952418418</c:v>
              </c:pt>
              <c:pt idx="7637">
                <c:v>18.422335952418418</c:v>
              </c:pt>
              <c:pt idx="7638">
                <c:v>18.422335952418418</c:v>
              </c:pt>
              <c:pt idx="7639">
                <c:v>18.422335952418418</c:v>
              </c:pt>
              <c:pt idx="7640">
                <c:v>18.422335952418418</c:v>
              </c:pt>
              <c:pt idx="7641">
                <c:v>18.422335952418418</c:v>
              </c:pt>
              <c:pt idx="7642">
                <c:v>18.422335952418418</c:v>
              </c:pt>
              <c:pt idx="7643">
                <c:v>18.422335952418418</c:v>
              </c:pt>
              <c:pt idx="7644">
                <c:v>18.422335952418418</c:v>
              </c:pt>
              <c:pt idx="7645">
                <c:v>18.422335952418418</c:v>
              </c:pt>
              <c:pt idx="7646">
                <c:v>18.422335952418418</c:v>
              </c:pt>
              <c:pt idx="7647">
                <c:v>18.422335952418418</c:v>
              </c:pt>
              <c:pt idx="7648">
                <c:v>18.422335952418418</c:v>
              </c:pt>
              <c:pt idx="7649">
                <c:v>18.422335952418418</c:v>
              </c:pt>
              <c:pt idx="7650">
                <c:v>18.422335952418418</c:v>
              </c:pt>
              <c:pt idx="7651">
                <c:v>18.422335952418418</c:v>
              </c:pt>
              <c:pt idx="7652">
                <c:v>18.422335952418418</c:v>
              </c:pt>
              <c:pt idx="7653">
                <c:v>18.422335952418418</c:v>
              </c:pt>
              <c:pt idx="7654">
                <c:v>18.422335952418418</c:v>
              </c:pt>
              <c:pt idx="7655">
                <c:v>18.422335952418418</c:v>
              </c:pt>
              <c:pt idx="7656">
                <c:v>18.422335952418418</c:v>
              </c:pt>
              <c:pt idx="7657">
                <c:v>18.422335952418418</c:v>
              </c:pt>
              <c:pt idx="7658">
                <c:v>18.422335952418418</c:v>
              </c:pt>
              <c:pt idx="7659">
                <c:v>18.422335952418418</c:v>
              </c:pt>
              <c:pt idx="7660">
                <c:v>18.422335952418418</c:v>
              </c:pt>
              <c:pt idx="7661">
                <c:v>18.422335952418418</c:v>
              </c:pt>
              <c:pt idx="7662">
                <c:v>18.422335952418418</c:v>
              </c:pt>
              <c:pt idx="7663">
                <c:v>18.422335952418418</c:v>
              </c:pt>
              <c:pt idx="7664">
                <c:v>18.422335952418418</c:v>
              </c:pt>
              <c:pt idx="7665">
                <c:v>18.422335952418418</c:v>
              </c:pt>
              <c:pt idx="7666">
                <c:v>18.422335952418418</c:v>
              </c:pt>
              <c:pt idx="7667">
                <c:v>18.422335952418418</c:v>
              </c:pt>
              <c:pt idx="7668">
                <c:v>18.422335952418418</c:v>
              </c:pt>
              <c:pt idx="7669">
                <c:v>18.422335952418418</c:v>
              </c:pt>
              <c:pt idx="7670">
                <c:v>18.422335952418418</c:v>
              </c:pt>
              <c:pt idx="7671">
                <c:v>18.422335952418418</c:v>
              </c:pt>
              <c:pt idx="7672">
                <c:v>18.422335952418418</c:v>
              </c:pt>
              <c:pt idx="7673">
                <c:v>18.422335952418418</c:v>
              </c:pt>
              <c:pt idx="7674">
                <c:v>18.422335952418418</c:v>
              </c:pt>
              <c:pt idx="7675">
                <c:v>18.422335952418418</c:v>
              </c:pt>
              <c:pt idx="7676">
                <c:v>18.422335952418418</c:v>
              </c:pt>
              <c:pt idx="7677">
                <c:v>18.422335952418418</c:v>
              </c:pt>
              <c:pt idx="7678">
                <c:v>18.422335952418418</c:v>
              </c:pt>
              <c:pt idx="7679">
                <c:v>18.422335952418418</c:v>
              </c:pt>
              <c:pt idx="7680">
                <c:v>18.422335952418418</c:v>
              </c:pt>
              <c:pt idx="7681">
                <c:v>18.422335952418418</c:v>
              </c:pt>
              <c:pt idx="7682">
                <c:v>18.422335952418418</c:v>
              </c:pt>
              <c:pt idx="7683">
                <c:v>18.422335952418418</c:v>
              </c:pt>
              <c:pt idx="7684">
                <c:v>18.422335952418418</c:v>
              </c:pt>
              <c:pt idx="7685">
                <c:v>18.422335952418418</c:v>
              </c:pt>
              <c:pt idx="7686">
                <c:v>18.422335952418418</c:v>
              </c:pt>
              <c:pt idx="7687">
                <c:v>18.422335952418418</c:v>
              </c:pt>
              <c:pt idx="7688">
                <c:v>18.422335952418418</c:v>
              </c:pt>
              <c:pt idx="7689">
                <c:v>18.422335952418418</c:v>
              </c:pt>
              <c:pt idx="7690">
                <c:v>18.422335952418418</c:v>
              </c:pt>
              <c:pt idx="7691">
                <c:v>18.422335952418418</c:v>
              </c:pt>
              <c:pt idx="7692">
                <c:v>18.422335952418418</c:v>
              </c:pt>
              <c:pt idx="7693">
                <c:v>18.422335952418418</c:v>
              </c:pt>
              <c:pt idx="7694">
                <c:v>18.422335952418418</c:v>
              </c:pt>
              <c:pt idx="7695">
                <c:v>18.422335952418418</c:v>
              </c:pt>
              <c:pt idx="7696">
                <c:v>18.422335952418418</c:v>
              </c:pt>
              <c:pt idx="7697">
                <c:v>18.422335952418418</c:v>
              </c:pt>
              <c:pt idx="7698">
                <c:v>18.422335952418418</c:v>
              </c:pt>
              <c:pt idx="7699">
                <c:v>18.422335952418418</c:v>
              </c:pt>
              <c:pt idx="7700">
                <c:v>18.422335952418418</c:v>
              </c:pt>
              <c:pt idx="7701">
                <c:v>18.422335952418418</c:v>
              </c:pt>
              <c:pt idx="7702">
                <c:v>18.422335952418418</c:v>
              </c:pt>
              <c:pt idx="7703">
                <c:v>18.422335952418418</c:v>
              </c:pt>
              <c:pt idx="7704">
                <c:v>18.422335952418418</c:v>
              </c:pt>
              <c:pt idx="7705">
                <c:v>18.422335952418418</c:v>
              </c:pt>
              <c:pt idx="7706">
                <c:v>18.422335952418418</c:v>
              </c:pt>
              <c:pt idx="7707">
                <c:v>18.422335952418418</c:v>
              </c:pt>
              <c:pt idx="7708">
                <c:v>18.422335952418418</c:v>
              </c:pt>
              <c:pt idx="7709">
                <c:v>18.422335952418418</c:v>
              </c:pt>
              <c:pt idx="7710">
                <c:v>18.422335952418418</c:v>
              </c:pt>
              <c:pt idx="7711">
                <c:v>18.422335952418418</c:v>
              </c:pt>
              <c:pt idx="7712">
                <c:v>18.422335952418418</c:v>
              </c:pt>
              <c:pt idx="7713">
                <c:v>18.422335952418418</c:v>
              </c:pt>
              <c:pt idx="7714">
                <c:v>18.422335952418418</c:v>
              </c:pt>
              <c:pt idx="7715">
                <c:v>18.422335952418418</c:v>
              </c:pt>
              <c:pt idx="7716">
                <c:v>18.422335952418418</c:v>
              </c:pt>
              <c:pt idx="7717">
                <c:v>18.422335952418418</c:v>
              </c:pt>
              <c:pt idx="7718">
                <c:v>18.422335952418418</c:v>
              </c:pt>
              <c:pt idx="7719">
                <c:v>18.422335952418418</c:v>
              </c:pt>
              <c:pt idx="7720">
                <c:v>18.422335952418418</c:v>
              </c:pt>
              <c:pt idx="7721">
                <c:v>18.422335952418418</c:v>
              </c:pt>
              <c:pt idx="7722">
                <c:v>18.422335952418418</c:v>
              </c:pt>
              <c:pt idx="7723">
                <c:v>18.422335952418418</c:v>
              </c:pt>
              <c:pt idx="7724">
                <c:v>18.422335952418418</c:v>
              </c:pt>
              <c:pt idx="7725">
                <c:v>18.422335952418418</c:v>
              </c:pt>
              <c:pt idx="7726">
                <c:v>18.422335952418418</c:v>
              </c:pt>
              <c:pt idx="7727">
                <c:v>18.422335952418418</c:v>
              </c:pt>
              <c:pt idx="7728">
                <c:v>18.422335952418418</c:v>
              </c:pt>
              <c:pt idx="7729">
                <c:v>18.422335952418418</c:v>
              </c:pt>
              <c:pt idx="7730">
                <c:v>18.422335952418418</c:v>
              </c:pt>
              <c:pt idx="7731">
                <c:v>18.422335952418418</c:v>
              </c:pt>
              <c:pt idx="7732">
                <c:v>18.422335952418418</c:v>
              </c:pt>
              <c:pt idx="7733">
                <c:v>18.422335952418418</c:v>
              </c:pt>
              <c:pt idx="7734">
                <c:v>18.422335952418418</c:v>
              </c:pt>
              <c:pt idx="7735">
                <c:v>18.422335952418418</c:v>
              </c:pt>
              <c:pt idx="7736">
                <c:v>18.422335952418418</c:v>
              </c:pt>
              <c:pt idx="7737">
                <c:v>18.422335952418418</c:v>
              </c:pt>
              <c:pt idx="7738">
                <c:v>18.422335952418418</c:v>
              </c:pt>
              <c:pt idx="7739">
                <c:v>18.422335952418418</c:v>
              </c:pt>
              <c:pt idx="7740">
                <c:v>18.422335952418418</c:v>
              </c:pt>
              <c:pt idx="7741">
                <c:v>18.422335952418418</c:v>
              </c:pt>
              <c:pt idx="7742">
                <c:v>18.422335952418418</c:v>
              </c:pt>
              <c:pt idx="7743">
                <c:v>18.422335952418418</c:v>
              </c:pt>
              <c:pt idx="7744">
                <c:v>18.422335952418418</c:v>
              </c:pt>
              <c:pt idx="7745">
                <c:v>18.422335952418418</c:v>
              </c:pt>
              <c:pt idx="7746">
                <c:v>18.422335952418418</c:v>
              </c:pt>
              <c:pt idx="7747">
                <c:v>18.422335952418418</c:v>
              </c:pt>
              <c:pt idx="7748">
                <c:v>18.422335952418418</c:v>
              </c:pt>
              <c:pt idx="7749">
                <c:v>18.422335952418418</c:v>
              </c:pt>
              <c:pt idx="7750">
                <c:v>18.422335952418418</c:v>
              </c:pt>
              <c:pt idx="7751">
                <c:v>18.422335952418418</c:v>
              </c:pt>
              <c:pt idx="7752">
                <c:v>18.422335952418418</c:v>
              </c:pt>
              <c:pt idx="7753">
                <c:v>18.422335952418418</c:v>
              </c:pt>
              <c:pt idx="7754">
                <c:v>18.422335952418418</c:v>
              </c:pt>
              <c:pt idx="7755">
                <c:v>18.422335952418418</c:v>
              </c:pt>
              <c:pt idx="7756">
                <c:v>18.422335952418418</c:v>
              </c:pt>
              <c:pt idx="7757">
                <c:v>18.422335952418418</c:v>
              </c:pt>
              <c:pt idx="7758">
                <c:v>18.422335952418418</c:v>
              </c:pt>
              <c:pt idx="7759">
                <c:v>18.422335952418418</c:v>
              </c:pt>
              <c:pt idx="7760">
                <c:v>18.422335952418418</c:v>
              </c:pt>
              <c:pt idx="7761">
                <c:v>18.422335952418418</c:v>
              </c:pt>
              <c:pt idx="7762">
                <c:v>18.422335952418418</c:v>
              </c:pt>
              <c:pt idx="7763">
                <c:v>18.422335952418418</c:v>
              </c:pt>
              <c:pt idx="7764">
                <c:v>18.422335952418418</c:v>
              </c:pt>
              <c:pt idx="7765">
                <c:v>18.422335952418418</c:v>
              </c:pt>
              <c:pt idx="7766">
                <c:v>18.422335952418418</c:v>
              </c:pt>
              <c:pt idx="7767">
                <c:v>18.422335952418418</c:v>
              </c:pt>
              <c:pt idx="7768">
                <c:v>18.422335952418418</c:v>
              </c:pt>
              <c:pt idx="7769">
                <c:v>18.422335952418418</c:v>
              </c:pt>
              <c:pt idx="7770">
                <c:v>18.422335952418418</c:v>
              </c:pt>
              <c:pt idx="7771">
                <c:v>18.422335952418418</c:v>
              </c:pt>
              <c:pt idx="7772">
                <c:v>18.422335952418418</c:v>
              </c:pt>
              <c:pt idx="7773">
                <c:v>18.422335952418418</c:v>
              </c:pt>
              <c:pt idx="7774">
                <c:v>18.422335952418418</c:v>
              </c:pt>
              <c:pt idx="7775">
                <c:v>18.422335952418418</c:v>
              </c:pt>
              <c:pt idx="7776">
                <c:v>18.422335952418418</c:v>
              </c:pt>
              <c:pt idx="7777">
                <c:v>18.422335952418418</c:v>
              </c:pt>
              <c:pt idx="7778">
                <c:v>18.422335952418418</c:v>
              </c:pt>
              <c:pt idx="7779">
                <c:v>18.422335952418418</c:v>
              </c:pt>
              <c:pt idx="7780">
                <c:v>18.422335952418418</c:v>
              </c:pt>
              <c:pt idx="7781">
                <c:v>18.422335952418418</c:v>
              </c:pt>
              <c:pt idx="7782">
                <c:v>18.422335952418418</c:v>
              </c:pt>
              <c:pt idx="7783">
                <c:v>18.422335952418418</c:v>
              </c:pt>
              <c:pt idx="7784">
                <c:v>18.422335952418418</c:v>
              </c:pt>
              <c:pt idx="7785">
                <c:v>18.422335952418418</c:v>
              </c:pt>
              <c:pt idx="7786">
                <c:v>18.422335952418418</c:v>
              </c:pt>
              <c:pt idx="7787">
                <c:v>18.422335952418418</c:v>
              </c:pt>
              <c:pt idx="7788">
                <c:v>18.422335952418418</c:v>
              </c:pt>
              <c:pt idx="7789">
                <c:v>18.422335952418418</c:v>
              </c:pt>
              <c:pt idx="7790">
                <c:v>18.422335952418418</c:v>
              </c:pt>
              <c:pt idx="7791">
                <c:v>18.422335952418418</c:v>
              </c:pt>
              <c:pt idx="7792">
                <c:v>18.422335952418418</c:v>
              </c:pt>
              <c:pt idx="7793">
                <c:v>18.422335952418418</c:v>
              </c:pt>
              <c:pt idx="7794">
                <c:v>18.422335952418418</c:v>
              </c:pt>
              <c:pt idx="7795">
                <c:v>18.422335952418418</c:v>
              </c:pt>
              <c:pt idx="7796">
                <c:v>18.422335952418418</c:v>
              </c:pt>
              <c:pt idx="7797">
                <c:v>18.422335952418418</c:v>
              </c:pt>
              <c:pt idx="7798">
                <c:v>18.422335952418418</c:v>
              </c:pt>
              <c:pt idx="7799">
                <c:v>18.422335952418418</c:v>
              </c:pt>
              <c:pt idx="7800">
                <c:v>18.422335952418418</c:v>
              </c:pt>
              <c:pt idx="7801">
                <c:v>18.422335952418418</c:v>
              </c:pt>
              <c:pt idx="7802">
                <c:v>18.422335952418418</c:v>
              </c:pt>
              <c:pt idx="7803">
                <c:v>18.422335952418418</c:v>
              </c:pt>
              <c:pt idx="7804">
                <c:v>18.422335952418418</c:v>
              </c:pt>
              <c:pt idx="7805">
                <c:v>18.422335952418418</c:v>
              </c:pt>
              <c:pt idx="7806">
                <c:v>18.422335952418418</c:v>
              </c:pt>
              <c:pt idx="7807">
                <c:v>18.422335952418418</c:v>
              </c:pt>
              <c:pt idx="7808">
                <c:v>18.422335952418418</c:v>
              </c:pt>
              <c:pt idx="7809">
                <c:v>18.422335952418418</c:v>
              </c:pt>
              <c:pt idx="7810">
                <c:v>18.422335952418418</c:v>
              </c:pt>
              <c:pt idx="7811">
                <c:v>18.422335952418418</c:v>
              </c:pt>
              <c:pt idx="7812">
                <c:v>18.422335952418418</c:v>
              </c:pt>
              <c:pt idx="7813">
                <c:v>18.422335952418418</c:v>
              </c:pt>
              <c:pt idx="7814">
                <c:v>18.422335952418418</c:v>
              </c:pt>
              <c:pt idx="7815">
                <c:v>18.422335952418418</c:v>
              </c:pt>
              <c:pt idx="7816">
                <c:v>18.422335952418418</c:v>
              </c:pt>
              <c:pt idx="7817">
                <c:v>18.422335952418418</c:v>
              </c:pt>
              <c:pt idx="7818">
                <c:v>18.422335952418418</c:v>
              </c:pt>
              <c:pt idx="7819">
                <c:v>18.422335952418418</c:v>
              </c:pt>
              <c:pt idx="7820">
                <c:v>18.422335952418418</c:v>
              </c:pt>
              <c:pt idx="7821">
                <c:v>18.422335952418418</c:v>
              </c:pt>
              <c:pt idx="7822">
                <c:v>18.422335952418418</c:v>
              </c:pt>
              <c:pt idx="7823">
                <c:v>18.422335952418418</c:v>
              </c:pt>
              <c:pt idx="7824">
                <c:v>18.422335952418418</c:v>
              </c:pt>
              <c:pt idx="7825">
                <c:v>18.422335952418418</c:v>
              </c:pt>
              <c:pt idx="7826">
                <c:v>18.422335952418418</c:v>
              </c:pt>
              <c:pt idx="7827">
                <c:v>18.422335952418418</c:v>
              </c:pt>
              <c:pt idx="7828">
                <c:v>18.422335952418418</c:v>
              </c:pt>
              <c:pt idx="7829">
                <c:v>18.422335952418418</c:v>
              </c:pt>
              <c:pt idx="7830">
                <c:v>18.422335952418418</c:v>
              </c:pt>
              <c:pt idx="7831">
                <c:v>18.422335952418418</c:v>
              </c:pt>
              <c:pt idx="7832">
                <c:v>18.422335952418418</c:v>
              </c:pt>
              <c:pt idx="7833">
                <c:v>18.422335952418418</c:v>
              </c:pt>
              <c:pt idx="7834">
                <c:v>18.422335952418418</c:v>
              </c:pt>
              <c:pt idx="7835">
                <c:v>18.422335952418418</c:v>
              </c:pt>
              <c:pt idx="7836">
                <c:v>18.422335952418418</c:v>
              </c:pt>
              <c:pt idx="7837">
                <c:v>18.422335952418418</c:v>
              </c:pt>
              <c:pt idx="7838">
                <c:v>18.422335952418418</c:v>
              </c:pt>
              <c:pt idx="7839">
                <c:v>18.422335952418418</c:v>
              </c:pt>
              <c:pt idx="7840">
                <c:v>18.422335952418418</c:v>
              </c:pt>
              <c:pt idx="7841">
                <c:v>18.422335952418418</c:v>
              </c:pt>
              <c:pt idx="7842">
                <c:v>18.422335952418418</c:v>
              </c:pt>
              <c:pt idx="7843">
                <c:v>18.422335952418418</c:v>
              </c:pt>
              <c:pt idx="7844">
                <c:v>18.422335952418418</c:v>
              </c:pt>
              <c:pt idx="7845">
                <c:v>18.422335952418418</c:v>
              </c:pt>
              <c:pt idx="7846">
                <c:v>18.422335952418418</c:v>
              </c:pt>
              <c:pt idx="7847">
                <c:v>18.422335952418418</c:v>
              </c:pt>
              <c:pt idx="7848">
                <c:v>18.422335952418418</c:v>
              </c:pt>
              <c:pt idx="7849">
                <c:v>18.422335952418418</c:v>
              </c:pt>
              <c:pt idx="7850">
                <c:v>18.422335952418418</c:v>
              </c:pt>
              <c:pt idx="7851">
                <c:v>18.422335952418418</c:v>
              </c:pt>
              <c:pt idx="7852">
                <c:v>18.422335952418418</c:v>
              </c:pt>
              <c:pt idx="7853">
                <c:v>18.422335952418418</c:v>
              </c:pt>
              <c:pt idx="7854">
                <c:v>18.422335952418418</c:v>
              </c:pt>
              <c:pt idx="7855">
                <c:v>18.422335952418418</c:v>
              </c:pt>
              <c:pt idx="7856">
                <c:v>18.422335952418418</c:v>
              </c:pt>
              <c:pt idx="7857">
                <c:v>18.422335952418418</c:v>
              </c:pt>
              <c:pt idx="7858">
                <c:v>18.422335952418418</c:v>
              </c:pt>
              <c:pt idx="7859">
                <c:v>18.422335952418418</c:v>
              </c:pt>
              <c:pt idx="7860">
                <c:v>18.422335952418418</c:v>
              </c:pt>
              <c:pt idx="7861">
                <c:v>18.422335952418418</c:v>
              </c:pt>
              <c:pt idx="7862">
                <c:v>18.422335952418418</c:v>
              </c:pt>
              <c:pt idx="7863">
                <c:v>18.422335952418418</c:v>
              </c:pt>
              <c:pt idx="7864">
                <c:v>18.422335952418418</c:v>
              </c:pt>
              <c:pt idx="7865">
                <c:v>18.422335952418418</c:v>
              </c:pt>
              <c:pt idx="7866">
                <c:v>18.422335952418418</c:v>
              </c:pt>
              <c:pt idx="7867">
                <c:v>18.422335952418418</c:v>
              </c:pt>
              <c:pt idx="7868">
                <c:v>18.422335952418418</c:v>
              </c:pt>
              <c:pt idx="7869">
                <c:v>18.422335952418418</c:v>
              </c:pt>
              <c:pt idx="7870">
                <c:v>18.422335952418418</c:v>
              </c:pt>
              <c:pt idx="7871">
                <c:v>18.422335952418418</c:v>
              </c:pt>
              <c:pt idx="7872">
                <c:v>18.422335952418418</c:v>
              </c:pt>
              <c:pt idx="7873">
                <c:v>18.422335952418418</c:v>
              </c:pt>
              <c:pt idx="7874">
                <c:v>18.422335952418418</c:v>
              </c:pt>
              <c:pt idx="7875">
                <c:v>18.422335952418418</c:v>
              </c:pt>
              <c:pt idx="7876">
                <c:v>18.422335952418418</c:v>
              </c:pt>
              <c:pt idx="7877">
                <c:v>18.422335952418418</c:v>
              </c:pt>
              <c:pt idx="7878">
                <c:v>18.422335952418418</c:v>
              </c:pt>
              <c:pt idx="7879">
                <c:v>18.422335952418418</c:v>
              </c:pt>
              <c:pt idx="7880">
                <c:v>18.422335952418418</c:v>
              </c:pt>
              <c:pt idx="7881">
                <c:v>18.422335952418418</c:v>
              </c:pt>
              <c:pt idx="7882">
                <c:v>18.422335952418418</c:v>
              </c:pt>
              <c:pt idx="7883">
                <c:v>18.422335952418418</c:v>
              </c:pt>
              <c:pt idx="7884">
                <c:v>18.422335952418418</c:v>
              </c:pt>
              <c:pt idx="7885">
                <c:v>18.422335952418418</c:v>
              </c:pt>
              <c:pt idx="7886">
                <c:v>18.422335952418418</c:v>
              </c:pt>
              <c:pt idx="7887">
                <c:v>18.422335952418418</c:v>
              </c:pt>
              <c:pt idx="7888">
                <c:v>18.422335952418418</c:v>
              </c:pt>
              <c:pt idx="7889">
                <c:v>18.422335952418418</c:v>
              </c:pt>
              <c:pt idx="7890">
                <c:v>18.422335952418418</c:v>
              </c:pt>
              <c:pt idx="7891">
                <c:v>18.422335952418418</c:v>
              </c:pt>
              <c:pt idx="7892">
                <c:v>18.422335952418418</c:v>
              </c:pt>
              <c:pt idx="7893">
                <c:v>18.422335952418418</c:v>
              </c:pt>
              <c:pt idx="7894">
                <c:v>18.422335952418418</c:v>
              </c:pt>
              <c:pt idx="7895">
                <c:v>18.422335952418418</c:v>
              </c:pt>
              <c:pt idx="7896">
                <c:v>18.422335952418418</c:v>
              </c:pt>
              <c:pt idx="7897">
                <c:v>18.422335952418418</c:v>
              </c:pt>
              <c:pt idx="7898">
                <c:v>18.422335952418418</c:v>
              </c:pt>
              <c:pt idx="7899">
                <c:v>18.422335952418418</c:v>
              </c:pt>
              <c:pt idx="7900">
                <c:v>18.422335952418418</c:v>
              </c:pt>
              <c:pt idx="7901">
                <c:v>18.422335952418418</c:v>
              </c:pt>
              <c:pt idx="7902">
                <c:v>18.422335952418418</c:v>
              </c:pt>
              <c:pt idx="7903">
                <c:v>18.422335952418418</c:v>
              </c:pt>
              <c:pt idx="7904">
                <c:v>18.422335952418418</c:v>
              </c:pt>
              <c:pt idx="7905">
                <c:v>18.422335952418418</c:v>
              </c:pt>
              <c:pt idx="7906">
                <c:v>18.422335952418418</c:v>
              </c:pt>
              <c:pt idx="7907">
                <c:v>18.422335952418418</c:v>
              </c:pt>
              <c:pt idx="7908">
                <c:v>18.422335952418418</c:v>
              </c:pt>
              <c:pt idx="7909">
                <c:v>18.422335952418418</c:v>
              </c:pt>
              <c:pt idx="7910">
                <c:v>18.422335952418418</c:v>
              </c:pt>
              <c:pt idx="7911">
                <c:v>18.422335952418418</c:v>
              </c:pt>
              <c:pt idx="7912">
                <c:v>18.422335952418418</c:v>
              </c:pt>
              <c:pt idx="7913">
                <c:v>18.422335952418418</c:v>
              </c:pt>
              <c:pt idx="7914">
                <c:v>18.422335952418418</c:v>
              </c:pt>
              <c:pt idx="7915">
                <c:v>18.422335952418418</c:v>
              </c:pt>
              <c:pt idx="7916">
                <c:v>18.422335952418418</c:v>
              </c:pt>
              <c:pt idx="7917">
                <c:v>18.422335952418418</c:v>
              </c:pt>
              <c:pt idx="7918">
                <c:v>18.422335952418418</c:v>
              </c:pt>
              <c:pt idx="7919">
                <c:v>18.422335952418418</c:v>
              </c:pt>
              <c:pt idx="7920">
                <c:v>18.422335952418418</c:v>
              </c:pt>
              <c:pt idx="7921">
                <c:v>18.422335952418418</c:v>
              </c:pt>
              <c:pt idx="7922">
                <c:v>18.422335952418418</c:v>
              </c:pt>
              <c:pt idx="7923">
                <c:v>18.422335952418418</c:v>
              </c:pt>
              <c:pt idx="7924">
                <c:v>18.422335952418418</c:v>
              </c:pt>
              <c:pt idx="7925">
                <c:v>18.422335952418418</c:v>
              </c:pt>
              <c:pt idx="7926">
                <c:v>18.422335952418418</c:v>
              </c:pt>
              <c:pt idx="7927">
                <c:v>18.422335952418418</c:v>
              </c:pt>
              <c:pt idx="7928">
                <c:v>18.422335952418418</c:v>
              </c:pt>
              <c:pt idx="7929">
                <c:v>18.422335952418418</c:v>
              </c:pt>
              <c:pt idx="7930">
                <c:v>18.422335952418418</c:v>
              </c:pt>
              <c:pt idx="7931">
                <c:v>18.422335952418418</c:v>
              </c:pt>
              <c:pt idx="7932">
                <c:v>18.422335952418418</c:v>
              </c:pt>
              <c:pt idx="7933">
                <c:v>18.422335952418418</c:v>
              </c:pt>
              <c:pt idx="7934">
                <c:v>18.422335952418418</c:v>
              </c:pt>
              <c:pt idx="7935">
                <c:v>18.422335952418418</c:v>
              </c:pt>
              <c:pt idx="7936">
                <c:v>18.422335952418418</c:v>
              </c:pt>
              <c:pt idx="7937">
                <c:v>18.422335952418418</c:v>
              </c:pt>
              <c:pt idx="7938">
                <c:v>18.422335952418418</c:v>
              </c:pt>
              <c:pt idx="7939">
                <c:v>18.422335952418418</c:v>
              </c:pt>
              <c:pt idx="7940">
                <c:v>18.422335952418418</c:v>
              </c:pt>
              <c:pt idx="7941">
                <c:v>18.422335952418418</c:v>
              </c:pt>
              <c:pt idx="7942">
                <c:v>18.422335952418418</c:v>
              </c:pt>
              <c:pt idx="7943">
                <c:v>18.422335952418418</c:v>
              </c:pt>
              <c:pt idx="7944">
                <c:v>18.422335952418418</c:v>
              </c:pt>
              <c:pt idx="7945">
                <c:v>18.422335952418418</c:v>
              </c:pt>
              <c:pt idx="7946">
                <c:v>18.422335952418418</c:v>
              </c:pt>
              <c:pt idx="7947">
                <c:v>18.422335952418418</c:v>
              </c:pt>
              <c:pt idx="7948">
                <c:v>18.422335952418418</c:v>
              </c:pt>
              <c:pt idx="7949">
                <c:v>18.422335952418418</c:v>
              </c:pt>
              <c:pt idx="7950">
                <c:v>18.422335952418418</c:v>
              </c:pt>
              <c:pt idx="7951">
                <c:v>18.422335952418418</c:v>
              </c:pt>
              <c:pt idx="7952">
                <c:v>18.422335952418418</c:v>
              </c:pt>
              <c:pt idx="7953">
                <c:v>18.422335952418418</c:v>
              </c:pt>
              <c:pt idx="7954">
                <c:v>18.422335952418418</c:v>
              </c:pt>
              <c:pt idx="7955">
                <c:v>18.422335952418418</c:v>
              </c:pt>
              <c:pt idx="7956">
                <c:v>18.422335952418418</c:v>
              </c:pt>
              <c:pt idx="7957">
                <c:v>18.422335952418418</c:v>
              </c:pt>
              <c:pt idx="7958">
                <c:v>18.422335952418418</c:v>
              </c:pt>
              <c:pt idx="7959">
                <c:v>18.422335952418418</c:v>
              </c:pt>
              <c:pt idx="7960">
                <c:v>18.422335952418418</c:v>
              </c:pt>
              <c:pt idx="7961">
                <c:v>18.422335952418418</c:v>
              </c:pt>
              <c:pt idx="7962">
                <c:v>18.422335952418418</c:v>
              </c:pt>
              <c:pt idx="7963">
                <c:v>18.422335952418418</c:v>
              </c:pt>
              <c:pt idx="7964">
                <c:v>18.422335952418418</c:v>
              </c:pt>
              <c:pt idx="7965">
                <c:v>18.422335952418418</c:v>
              </c:pt>
              <c:pt idx="7966">
                <c:v>18.422335952418418</c:v>
              </c:pt>
              <c:pt idx="7967">
                <c:v>18.422335952418418</c:v>
              </c:pt>
              <c:pt idx="7968">
                <c:v>18.422335952418418</c:v>
              </c:pt>
              <c:pt idx="7969">
                <c:v>18.422335952418418</c:v>
              </c:pt>
              <c:pt idx="7970">
                <c:v>18.422335952418418</c:v>
              </c:pt>
              <c:pt idx="7971">
                <c:v>18.422335952418418</c:v>
              </c:pt>
              <c:pt idx="7972">
                <c:v>18.422335952418418</c:v>
              </c:pt>
              <c:pt idx="7973">
                <c:v>18.422335952418418</c:v>
              </c:pt>
              <c:pt idx="7974">
                <c:v>18.422335952418418</c:v>
              </c:pt>
              <c:pt idx="7975">
                <c:v>18.422335952418418</c:v>
              </c:pt>
              <c:pt idx="7976">
                <c:v>18.422335952418418</c:v>
              </c:pt>
              <c:pt idx="7977">
                <c:v>18.422335952418418</c:v>
              </c:pt>
              <c:pt idx="7978">
                <c:v>18.422335952418418</c:v>
              </c:pt>
              <c:pt idx="7979">
                <c:v>18.422335952418418</c:v>
              </c:pt>
              <c:pt idx="7980">
                <c:v>18.422335952418418</c:v>
              </c:pt>
              <c:pt idx="7981">
                <c:v>18.422335952418418</c:v>
              </c:pt>
              <c:pt idx="7982">
                <c:v>18.422335952418418</c:v>
              </c:pt>
              <c:pt idx="7983">
                <c:v>18.422335952418418</c:v>
              </c:pt>
              <c:pt idx="7984">
                <c:v>18.422335952418418</c:v>
              </c:pt>
              <c:pt idx="7985">
                <c:v>18.422335952418418</c:v>
              </c:pt>
              <c:pt idx="7986">
                <c:v>18.422335952418418</c:v>
              </c:pt>
              <c:pt idx="7987">
                <c:v>18.422335952418418</c:v>
              </c:pt>
              <c:pt idx="7988">
                <c:v>18.422335952418418</c:v>
              </c:pt>
              <c:pt idx="7989">
                <c:v>18.422335952418418</c:v>
              </c:pt>
              <c:pt idx="7990">
                <c:v>18.422335952418418</c:v>
              </c:pt>
              <c:pt idx="7991">
                <c:v>18.422335952418418</c:v>
              </c:pt>
              <c:pt idx="7992">
                <c:v>18.422335952418418</c:v>
              </c:pt>
              <c:pt idx="7993">
                <c:v>18.422335952418418</c:v>
              </c:pt>
              <c:pt idx="7994">
                <c:v>18.422335952418418</c:v>
              </c:pt>
              <c:pt idx="7995">
                <c:v>18.422335952418418</c:v>
              </c:pt>
              <c:pt idx="7996">
                <c:v>18.422335952418418</c:v>
              </c:pt>
              <c:pt idx="7997">
                <c:v>18.422335952418418</c:v>
              </c:pt>
              <c:pt idx="7998">
                <c:v>18.422335952418418</c:v>
              </c:pt>
              <c:pt idx="7999">
                <c:v>18.422335952418418</c:v>
              </c:pt>
              <c:pt idx="8000">
                <c:v>18.422335952418418</c:v>
              </c:pt>
              <c:pt idx="8001">
                <c:v>18.422335952418418</c:v>
              </c:pt>
              <c:pt idx="8002">
                <c:v>18.422335952418418</c:v>
              </c:pt>
              <c:pt idx="8003">
                <c:v>18.422335952418418</c:v>
              </c:pt>
              <c:pt idx="8004">
                <c:v>18.422335952418418</c:v>
              </c:pt>
              <c:pt idx="8005">
                <c:v>18.422335952418418</c:v>
              </c:pt>
              <c:pt idx="8006">
                <c:v>18.422335952418418</c:v>
              </c:pt>
              <c:pt idx="8007">
                <c:v>18.422335952418418</c:v>
              </c:pt>
              <c:pt idx="8008">
                <c:v>18.422335952418418</c:v>
              </c:pt>
              <c:pt idx="8009">
                <c:v>18.422335952418418</c:v>
              </c:pt>
              <c:pt idx="8010">
                <c:v>18.422335952418418</c:v>
              </c:pt>
              <c:pt idx="8011">
                <c:v>18.422335952418418</c:v>
              </c:pt>
              <c:pt idx="8012">
                <c:v>18.422335952418418</c:v>
              </c:pt>
              <c:pt idx="8013">
                <c:v>18.422335952418418</c:v>
              </c:pt>
              <c:pt idx="8014">
                <c:v>18.422335952418418</c:v>
              </c:pt>
              <c:pt idx="8015">
                <c:v>18.422335952418418</c:v>
              </c:pt>
              <c:pt idx="8016">
                <c:v>18.422335952418418</c:v>
              </c:pt>
              <c:pt idx="8017">
                <c:v>18.422335952418418</c:v>
              </c:pt>
              <c:pt idx="8018">
                <c:v>18.422335952418418</c:v>
              </c:pt>
              <c:pt idx="8019">
                <c:v>18.422335952418418</c:v>
              </c:pt>
              <c:pt idx="8020">
                <c:v>18.422335952418418</c:v>
              </c:pt>
              <c:pt idx="8021">
                <c:v>18.422335952418418</c:v>
              </c:pt>
              <c:pt idx="8022">
                <c:v>18.422335952418418</c:v>
              </c:pt>
              <c:pt idx="8023">
                <c:v>18.422335952418418</c:v>
              </c:pt>
              <c:pt idx="8024">
                <c:v>18.422335952418418</c:v>
              </c:pt>
              <c:pt idx="8025">
                <c:v>18.422335952418418</c:v>
              </c:pt>
              <c:pt idx="8026">
                <c:v>18.422335952418418</c:v>
              </c:pt>
              <c:pt idx="8027">
                <c:v>18.422335952418418</c:v>
              </c:pt>
              <c:pt idx="8028">
                <c:v>18.422335952418418</c:v>
              </c:pt>
              <c:pt idx="8029">
                <c:v>18.422335952418418</c:v>
              </c:pt>
              <c:pt idx="8030">
                <c:v>18.422335952418418</c:v>
              </c:pt>
              <c:pt idx="8031">
                <c:v>18.422335952418418</c:v>
              </c:pt>
              <c:pt idx="8032">
                <c:v>18.422335952418418</c:v>
              </c:pt>
              <c:pt idx="8033">
                <c:v>18.422335952418418</c:v>
              </c:pt>
              <c:pt idx="8034">
                <c:v>18.422335952418418</c:v>
              </c:pt>
              <c:pt idx="8035">
                <c:v>18.422335952418418</c:v>
              </c:pt>
              <c:pt idx="8036">
                <c:v>18.422335952418418</c:v>
              </c:pt>
              <c:pt idx="8037">
                <c:v>18.422335952418418</c:v>
              </c:pt>
              <c:pt idx="8038">
                <c:v>18.422335952418418</c:v>
              </c:pt>
              <c:pt idx="8039">
                <c:v>18.422335952418418</c:v>
              </c:pt>
              <c:pt idx="8040">
                <c:v>18.422335952418418</c:v>
              </c:pt>
              <c:pt idx="8041">
                <c:v>18.422335952418418</c:v>
              </c:pt>
              <c:pt idx="8042">
                <c:v>18.422335952418418</c:v>
              </c:pt>
              <c:pt idx="8043">
                <c:v>18.422335952418418</c:v>
              </c:pt>
              <c:pt idx="8044">
                <c:v>18.422335952418418</c:v>
              </c:pt>
              <c:pt idx="8045">
                <c:v>18.422335952418418</c:v>
              </c:pt>
              <c:pt idx="8046">
                <c:v>18.422335952418418</c:v>
              </c:pt>
              <c:pt idx="8047">
                <c:v>18.422335952418418</c:v>
              </c:pt>
              <c:pt idx="8048">
                <c:v>18.422335952418418</c:v>
              </c:pt>
              <c:pt idx="8049">
                <c:v>18.422335952418418</c:v>
              </c:pt>
              <c:pt idx="8050">
                <c:v>18.422335952418418</c:v>
              </c:pt>
              <c:pt idx="8051">
                <c:v>18.422335952418418</c:v>
              </c:pt>
              <c:pt idx="8052">
                <c:v>18.422335952418418</c:v>
              </c:pt>
              <c:pt idx="8053">
                <c:v>18.422335952418418</c:v>
              </c:pt>
              <c:pt idx="8054">
                <c:v>18.422335952418418</c:v>
              </c:pt>
              <c:pt idx="8055">
                <c:v>18.422335952418418</c:v>
              </c:pt>
              <c:pt idx="8056">
                <c:v>18.422335952418418</c:v>
              </c:pt>
              <c:pt idx="8057">
                <c:v>18.422335952418418</c:v>
              </c:pt>
              <c:pt idx="8058">
                <c:v>18.422335952418418</c:v>
              </c:pt>
              <c:pt idx="8059">
                <c:v>18.422335952418418</c:v>
              </c:pt>
              <c:pt idx="8060">
                <c:v>18.422335952418418</c:v>
              </c:pt>
              <c:pt idx="8061">
                <c:v>18.422335952418418</c:v>
              </c:pt>
              <c:pt idx="8062">
                <c:v>18.422335952418418</c:v>
              </c:pt>
              <c:pt idx="8063">
                <c:v>18.422335952418418</c:v>
              </c:pt>
              <c:pt idx="8064">
                <c:v>18.422335952418418</c:v>
              </c:pt>
              <c:pt idx="8065">
                <c:v>18.422335952418418</c:v>
              </c:pt>
              <c:pt idx="8066">
                <c:v>18.422335952418418</c:v>
              </c:pt>
              <c:pt idx="8067">
                <c:v>18.422335952418418</c:v>
              </c:pt>
              <c:pt idx="8068">
                <c:v>18.422335952418418</c:v>
              </c:pt>
              <c:pt idx="8069">
                <c:v>18.422335952418418</c:v>
              </c:pt>
              <c:pt idx="8070">
                <c:v>18.422335952418418</c:v>
              </c:pt>
              <c:pt idx="8071">
                <c:v>18.422335952418418</c:v>
              </c:pt>
              <c:pt idx="8072">
                <c:v>18.422335952418418</c:v>
              </c:pt>
              <c:pt idx="8073">
                <c:v>18.422335952418418</c:v>
              </c:pt>
              <c:pt idx="8074">
                <c:v>18.422335952418418</c:v>
              </c:pt>
              <c:pt idx="8075">
                <c:v>18.422335952418418</c:v>
              </c:pt>
              <c:pt idx="8076">
                <c:v>18.422335952418418</c:v>
              </c:pt>
              <c:pt idx="8077">
                <c:v>18.422335952418418</c:v>
              </c:pt>
              <c:pt idx="8078">
                <c:v>18.422335952418418</c:v>
              </c:pt>
              <c:pt idx="8079">
                <c:v>18.422335952418418</c:v>
              </c:pt>
              <c:pt idx="8080">
                <c:v>18.422335952418418</c:v>
              </c:pt>
              <c:pt idx="8081">
                <c:v>18.422335952418418</c:v>
              </c:pt>
              <c:pt idx="8082">
                <c:v>18.422335952418418</c:v>
              </c:pt>
              <c:pt idx="8083">
                <c:v>18.422335952418418</c:v>
              </c:pt>
              <c:pt idx="8084">
                <c:v>18.422335952418418</c:v>
              </c:pt>
              <c:pt idx="8085">
                <c:v>18.422335952418418</c:v>
              </c:pt>
              <c:pt idx="8086">
                <c:v>18.422335952418418</c:v>
              </c:pt>
              <c:pt idx="8087">
                <c:v>18.422335952418418</c:v>
              </c:pt>
              <c:pt idx="8088">
                <c:v>18.422335952418418</c:v>
              </c:pt>
              <c:pt idx="8089">
                <c:v>18.422335952418418</c:v>
              </c:pt>
              <c:pt idx="8090">
                <c:v>18.422335952418418</c:v>
              </c:pt>
              <c:pt idx="8091">
                <c:v>18.422335952418418</c:v>
              </c:pt>
              <c:pt idx="8092">
                <c:v>18.422335952418418</c:v>
              </c:pt>
              <c:pt idx="8093">
                <c:v>18.422335952418418</c:v>
              </c:pt>
              <c:pt idx="8094">
                <c:v>18.422335952418418</c:v>
              </c:pt>
              <c:pt idx="8095">
                <c:v>18.422335952418418</c:v>
              </c:pt>
              <c:pt idx="8096">
                <c:v>18.422335952418418</c:v>
              </c:pt>
              <c:pt idx="8097">
                <c:v>18.422335952418418</c:v>
              </c:pt>
              <c:pt idx="8098">
                <c:v>18.422335952418418</c:v>
              </c:pt>
              <c:pt idx="8099">
                <c:v>18.422335952418418</c:v>
              </c:pt>
              <c:pt idx="8100">
                <c:v>18.422335952418418</c:v>
              </c:pt>
              <c:pt idx="8101">
                <c:v>18.422335952418418</c:v>
              </c:pt>
              <c:pt idx="8102">
                <c:v>18.422335952418418</c:v>
              </c:pt>
              <c:pt idx="8103">
                <c:v>18.422335952418418</c:v>
              </c:pt>
              <c:pt idx="8104">
                <c:v>18.422335952418418</c:v>
              </c:pt>
              <c:pt idx="8105">
                <c:v>18.422335952418418</c:v>
              </c:pt>
              <c:pt idx="8106">
                <c:v>18.422335952418418</c:v>
              </c:pt>
              <c:pt idx="8107">
                <c:v>18.422335952418418</c:v>
              </c:pt>
              <c:pt idx="8108">
                <c:v>18.422335952418418</c:v>
              </c:pt>
              <c:pt idx="8109">
                <c:v>18.422335952418418</c:v>
              </c:pt>
              <c:pt idx="8110">
                <c:v>18.422335952418418</c:v>
              </c:pt>
              <c:pt idx="8111">
                <c:v>18.422335952418418</c:v>
              </c:pt>
              <c:pt idx="8112">
                <c:v>18.422335952418418</c:v>
              </c:pt>
              <c:pt idx="8113">
                <c:v>18.422335952418418</c:v>
              </c:pt>
              <c:pt idx="8114">
                <c:v>18.422335952418418</c:v>
              </c:pt>
              <c:pt idx="8115">
                <c:v>18.422335952418418</c:v>
              </c:pt>
              <c:pt idx="8116">
                <c:v>18.422335952418418</c:v>
              </c:pt>
              <c:pt idx="8117">
                <c:v>18.422335952418418</c:v>
              </c:pt>
              <c:pt idx="8118">
                <c:v>18.422335952418418</c:v>
              </c:pt>
              <c:pt idx="8119">
                <c:v>18.422335952418418</c:v>
              </c:pt>
              <c:pt idx="8120">
                <c:v>18.422335952418418</c:v>
              </c:pt>
              <c:pt idx="8121">
                <c:v>18.422335952418418</c:v>
              </c:pt>
              <c:pt idx="8122">
                <c:v>18.422335952418418</c:v>
              </c:pt>
              <c:pt idx="8123">
                <c:v>18.422335952418418</c:v>
              </c:pt>
              <c:pt idx="8124">
                <c:v>18.422335952418418</c:v>
              </c:pt>
              <c:pt idx="8125">
                <c:v>18.422335952418418</c:v>
              </c:pt>
              <c:pt idx="8126">
                <c:v>18.422335952418418</c:v>
              </c:pt>
              <c:pt idx="8127">
                <c:v>18.422335952418418</c:v>
              </c:pt>
              <c:pt idx="8128">
                <c:v>18.422335952418418</c:v>
              </c:pt>
              <c:pt idx="8129">
                <c:v>18.422335952418418</c:v>
              </c:pt>
              <c:pt idx="8130">
                <c:v>18.422335952418418</c:v>
              </c:pt>
              <c:pt idx="8131">
                <c:v>18.422335952418418</c:v>
              </c:pt>
              <c:pt idx="8132">
                <c:v>18.422335952418418</c:v>
              </c:pt>
              <c:pt idx="8133">
                <c:v>18.422335952418418</c:v>
              </c:pt>
              <c:pt idx="8134">
                <c:v>18.422335952418418</c:v>
              </c:pt>
              <c:pt idx="8135">
                <c:v>18.422335952418418</c:v>
              </c:pt>
              <c:pt idx="8136">
                <c:v>18.422335952418418</c:v>
              </c:pt>
              <c:pt idx="8137">
                <c:v>18.422335952418418</c:v>
              </c:pt>
              <c:pt idx="8138">
                <c:v>18.422335952418418</c:v>
              </c:pt>
              <c:pt idx="8139">
                <c:v>18.422335952418418</c:v>
              </c:pt>
              <c:pt idx="8140">
                <c:v>18.422335952418418</c:v>
              </c:pt>
              <c:pt idx="8141">
                <c:v>18.422335952418418</c:v>
              </c:pt>
              <c:pt idx="8142">
                <c:v>18.422335952418418</c:v>
              </c:pt>
              <c:pt idx="8143">
                <c:v>18.422335952418418</c:v>
              </c:pt>
              <c:pt idx="8144">
                <c:v>18.422335952418418</c:v>
              </c:pt>
              <c:pt idx="8145">
                <c:v>18.422335952418418</c:v>
              </c:pt>
              <c:pt idx="8146">
                <c:v>18.422335952418418</c:v>
              </c:pt>
              <c:pt idx="8147">
                <c:v>18.422335952418418</c:v>
              </c:pt>
              <c:pt idx="8148">
                <c:v>18.422335952418418</c:v>
              </c:pt>
              <c:pt idx="8149">
                <c:v>18.422335952418418</c:v>
              </c:pt>
              <c:pt idx="8150">
                <c:v>18.422335952418418</c:v>
              </c:pt>
              <c:pt idx="8151">
                <c:v>18.422335952418418</c:v>
              </c:pt>
              <c:pt idx="8152">
                <c:v>18.422335952418418</c:v>
              </c:pt>
              <c:pt idx="8153">
                <c:v>18.422335952418418</c:v>
              </c:pt>
              <c:pt idx="8154">
                <c:v>18.422335952418418</c:v>
              </c:pt>
              <c:pt idx="8155">
                <c:v>18.422335952418418</c:v>
              </c:pt>
              <c:pt idx="8156">
                <c:v>18.422335952418418</c:v>
              </c:pt>
              <c:pt idx="8157">
                <c:v>18.422335952418418</c:v>
              </c:pt>
              <c:pt idx="8158">
                <c:v>18.422335952418418</c:v>
              </c:pt>
              <c:pt idx="8159">
                <c:v>18.422335952418418</c:v>
              </c:pt>
              <c:pt idx="8160">
                <c:v>18.422335952418418</c:v>
              </c:pt>
              <c:pt idx="8161">
                <c:v>18.422335952418418</c:v>
              </c:pt>
              <c:pt idx="8162">
                <c:v>18.422335952418418</c:v>
              </c:pt>
              <c:pt idx="8163">
                <c:v>18.422335952418418</c:v>
              </c:pt>
              <c:pt idx="8164">
                <c:v>18.422335952418418</c:v>
              </c:pt>
              <c:pt idx="8165">
                <c:v>18.422335952418418</c:v>
              </c:pt>
              <c:pt idx="8166">
                <c:v>18.422335952418418</c:v>
              </c:pt>
              <c:pt idx="8167">
                <c:v>18.422335952418418</c:v>
              </c:pt>
              <c:pt idx="8168">
                <c:v>18.422335952418418</c:v>
              </c:pt>
              <c:pt idx="8169">
                <c:v>18.422335952418418</c:v>
              </c:pt>
              <c:pt idx="8170">
                <c:v>18.422335952418418</c:v>
              </c:pt>
              <c:pt idx="8171">
                <c:v>18.422335952418418</c:v>
              </c:pt>
              <c:pt idx="8172">
                <c:v>18.422335952418418</c:v>
              </c:pt>
              <c:pt idx="8173">
                <c:v>18.422335952418418</c:v>
              </c:pt>
              <c:pt idx="8174">
                <c:v>18.422335952418418</c:v>
              </c:pt>
              <c:pt idx="8175">
                <c:v>18.422335952418418</c:v>
              </c:pt>
              <c:pt idx="8176">
                <c:v>18.422335952418418</c:v>
              </c:pt>
              <c:pt idx="8177">
                <c:v>18.422335952418418</c:v>
              </c:pt>
              <c:pt idx="8178">
                <c:v>18.422335952418418</c:v>
              </c:pt>
              <c:pt idx="8179">
                <c:v>18.422335952418418</c:v>
              </c:pt>
              <c:pt idx="8180">
                <c:v>18.422335952418418</c:v>
              </c:pt>
              <c:pt idx="8181">
                <c:v>18.422335952418418</c:v>
              </c:pt>
              <c:pt idx="8182">
                <c:v>18.422335952418418</c:v>
              </c:pt>
              <c:pt idx="8183">
                <c:v>18.422335952418418</c:v>
              </c:pt>
              <c:pt idx="8184">
                <c:v>18.422335952418418</c:v>
              </c:pt>
              <c:pt idx="8185">
                <c:v>18.422335952418418</c:v>
              </c:pt>
              <c:pt idx="8186">
                <c:v>18.422335952418418</c:v>
              </c:pt>
              <c:pt idx="8187">
                <c:v>18.422335952418418</c:v>
              </c:pt>
              <c:pt idx="8188">
                <c:v>18.422335952418418</c:v>
              </c:pt>
              <c:pt idx="8189">
                <c:v>18.422335952418418</c:v>
              </c:pt>
              <c:pt idx="8190">
                <c:v>18.422335952418418</c:v>
              </c:pt>
              <c:pt idx="8191">
                <c:v>18.422335952418418</c:v>
              </c:pt>
              <c:pt idx="8192">
                <c:v>18.422335952418418</c:v>
              </c:pt>
              <c:pt idx="8193">
                <c:v>18.422335952418418</c:v>
              </c:pt>
              <c:pt idx="8194">
                <c:v>18.422335952418418</c:v>
              </c:pt>
              <c:pt idx="8195">
                <c:v>18.422335952418418</c:v>
              </c:pt>
              <c:pt idx="8196">
                <c:v>18.422335952418418</c:v>
              </c:pt>
              <c:pt idx="8197">
                <c:v>18.422335952418418</c:v>
              </c:pt>
              <c:pt idx="8198">
                <c:v>18.422335952418418</c:v>
              </c:pt>
              <c:pt idx="8199">
                <c:v>18.422335952418418</c:v>
              </c:pt>
              <c:pt idx="8200">
                <c:v>18.422335952418418</c:v>
              </c:pt>
              <c:pt idx="8201">
                <c:v>18.422335952418418</c:v>
              </c:pt>
              <c:pt idx="8202">
                <c:v>18.422335952418418</c:v>
              </c:pt>
              <c:pt idx="8203">
                <c:v>18.422335952418418</c:v>
              </c:pt>
              <c:pt idx="8204">
                <c:v>18.422335952418418</c:v>
              </c:pt>
              <c:pt idx="8205">
                <c:v>18.422335952418418</c:v>
              </c:pt>
              <c:pt idx="8206">
                <c:v>18.422335952418418</c:v>
              </c:pt>
              <c:pt idx="8207">
                <c:v>18.422335952418418</c:v>
              </c:pt>
              <c:pt idx="8208">
                <c:v>18.422335952418418</c:v>
              </c:pt>
              <c:pt idx="8209">
                <c:v>18.422335952418418</c:v>
              </c:pt>
              <c:pt idx="8210">
                <c:v>18.422335952418418</c:v>
              </c:pt>
              <c:pt idx="8211">
                <c:v>18.422335952418418</c:v>
              </c:pt>
              <c:pt idx="8212">
                <c:v>18.422335952418418</c:v>
              </c:pt>
              <c:pt idx="8213">
                <c:v>18.422335952418418</c:v>
              </c:pt>
              <c:pt idx="8214">
                <c:v>18.422335952418418</c:v>
              </c:pt>
              <c:pt idx="8215">
                <c:v>18.422335952418418</c:v>
              </c:pt>
              <c:pt idx="8216">
                <c:v>18.422335952418418</c:v>
              </c:pt>
              <c:pt idx="8217">
                <c:v>18.422335952418418</c:v>
              </c:pt>
              <c:pt idx="8218">
                <c:v>18.422335952418418</c:v>
              </c:pt>
              <c:pt idx="8219">
                <c:v>18.422335952418418</c:v>
              </c:pt>
              <c:pt idx="8220">
                <c:v>18.422335952418418</c:v>
              </c:pt>
              <c:pt idx="8221">
                <c:v>18.422335952418418</c:v>
              </c:pt>
              <c:pt idx="8222">
                <c:v>18.422335952418418</c:v>
              </c:pt>
              <c:pt idx="8223">
                <c:v>18.422335952418418</c:v>
              </c:pt>
              <c:pt idx="8224">
                <c:v>18.422335952418418</c:v>
              </c:pt>
              <c:pt idx="8225">
                <c:v>18.422335952418418</c:v>
              </c:pt>
              <c:pt idx="8226">
                <c:v>18.422335952418418</c:v>
              </c:pt>
              <c:pt idx="8227">
                <c:v>18.422335952418418</c:v>
              </c:pt>
              <c:pt idx="8228">
                <c:v>18.422335952418418</c:v>
              </c:pt>
              <c:pt idx="8229">
                <c:v>18.422335952418418</c:v>
              </c:pt>
              <c:pt idx="8230">
                <c:v>18.422335952418418</c:v>
              </c:pt>
              <c:pt idx="8231">
                <c:v>18.422335952418418</c:v>
              </c:pt>
              <c:pt idx="8232">
                <c:v>18.422335952418418</c:v>
              </c:pt>
              <c:pt idx="8233">
                <c:v>18.422335952418418</c:v>
              </c:pt>
              <c:pt idx="8234">
                <c:v>18.422335952418418</c:v>
              </c:pt>
              <c:pt idx="8235">
                <c:v>18.422335952418418</c:v>
              </c:pt>
              <c:pt idx="8236">
                <c:v>18.422335952418418</c:v>
              </c:pt>
              <c:pt idx="8237">
                <c:v>18.422335952418418</c:v>
              </c:pt>
              <c:pt idx="8238">
                <c:v>18.422335952418418</c:v>
              </c:pt>
              <c:pt idx="8239">
                <c:v>18.422335952418418</c:v>
              </c:pt>
              <c:pt idx="8240">
                <c:v>18.422335952418418</c:v>
              </c:pt>
              <c:pt idx="8241">
                <c:v>18.422335952418418</c:v>
              </c:pt>
              <c:pt idx="8242">
                <c:v>18.422335952418418</c:v>
              </c:pt>
              <c:pt idx="8243">
                <c:v>18.422335952418418</c:v>
              </c:pt>
              <c:pt idx="8244">
                <c:v>18.422335952418418</c:v>
              </c:pt>
              <c:pt idx="8245">
                <c:v>18.422335952418418</c:v>
              </c:pt>
              <c:pt idx="8246">
                <c:v>18.422335952418418</c:v>
              </c:pt>
              <c:pt idx="8247">
                <c:v>18.422335952418418</c:v>
              </c:pt>
              <c:pt idx="8248">
                <c:v>18.422335952418418</c:v>
              </c:pt>
              <c:pt idx="8249">
                <c:v>18.422335952418418</c:v>
              </c:pt>
              <c:pt idx="8250">
                <c:v>18.422335952418418</c:v>
              </c:pt>
              <c:pt idx="8251">
                <c:v>18.422335952418418</c:v>
              </c:pt>
              <c:pt idx="8252">
                <c:v>18.422335952418418</c:v>
              </c:pt>
              <c:pt idx="8253">
                <c:v>18.422335952418418</c:v>
              </c:pt>
              <c:pt idx="8254">
                <c:v>18.422335952418418</c:v>
              </c:pt>
              <c:pt idx="8255">
                <c:v>18.422335952418418</c:v>
              </c:pt>
              <c:pt idx="8256">
                <c:v>18.422335952418418</c:v>
              </c:pt>
              <c:pt idx="8257">
                <c:v>18.422335952418418</c:v>
              </c:pt>
              <c:pt idx="8258">
                <c:v>18.422335952418418</c:v>
              </c:pt>
              <c:pt idx="8259">
                <c:v>18.422335952418418</c:v>
              </c:pt>
              <c:pt idx="8260">
                <c:v>18.422335952418418</c:v>
              </c:pt>
              <c:pt idx="8261">
                <c:v>18.422335952418418</c:v>
              </c:pt>
              <c:pt idx="8262">
                <c:v>18.422335952418418</c:v>
              </c:pt>
              <c:pt idx="8263">
                <c:v>18.422335952418418</c:v>
              </c:pt>
              <c:pt idx="8264">
                <c:v>18.422335952418418</c:v>
              </c:pt>
              <c:pt idx="8265">
                <c:v>18.422335952418418</c:v>
              </c:pt>
              <c:pt idx="8266">
                <c:v>18.422335952418418</c:v>
              </c:pt>
              <c:pt idx="8267">
                <c:v>18.422335952418418</c:v>
              </c:pt>
              <c:pt idx="8268">
                <c:v>18.422335952418418</c:v>
              </c:pt>
              <c:pt idx="8269">
                <c:v>18.422335952418418</c:v>
              </c:pt>
              <c:pt idx="8270">
                <c:v>18.422335952418418</c:v>
              </c:pt>
              <c:pt idx="8271">
                <c:v>18.422335952418418</c:v>
              </c:pt>
              <c:pt idx="8272">
                <c:v>18.422335952418418</c:v>
              </c:pt>
              <c:pt idx="8273">
                <c:v>18.422335952418418</c:v>
              </c:pt>
              <c:pt idx="8274">
                <c:v>18.422335952418418</c:v>
              </c:pt>
              <c:pt idx="8275">
                <c:v>18.422335952418418</c:v>
              </c:pt>
              <c:pt idx="8276">
                <c:v>18.422335952418418</c:v>
              </c:pt>
              <c:pt idx="8277">
                <c:v>18.422335952418418</c:v>
              </c:pt>
              <c:pt idx="8278">
                <c:v>18.422335952418418</c:v>
              </c:pt>
              <c:pt idx="8279">
                <c:v>18.422335952418418</c:v>
              </c:pt>
              <c:pt idx="8280">
                <c:v>18.422335952418418</c:v>
              </c:pt>
              <c:pt idx="8281">
                <c:v>18.422335952418418</c:v>
              </c:pt>
              <c:pt idx="8282">
                <c:v>18.422335952418418</c:v>
              </c:pt>
              <c:pt idx="8283">
                <c:v>18.422335952418418</c:v>
              </c:pt>
              <c:pt idx="8284">
                <c:v>18.422335952418418</c:v>
              </c:pt>
              <c:pt idx="8285">
                <c:v>18.422335952418418</c:v>
              </c:pt>
              <c:pt idx="8286">
                <c:v>18.422335952418418</c:v>
              </c:pt>
              <c:pt idx="8287">
                <c:v>18.422335952418418</c:v>
              </c:pt>
              <c:pt idx="8288">
                <c:v>18.422335952418418</c:v>
              </c:pt>
              <c:pt idx="8289">
                <c:v>18.422335952418418</c:v>
              </c:pt>
              <c:pt idx="8290">
                <c:v>18.422335952418418</c:v>
              </c:pt>
              <c:pt idx="8291">
                <c:v>18.422335952418418</c:v>
              </c:pt>
              <c:pt idx="8292">
                <c:v>18.422335952418418</c:v>
              </c:pt>
              <c:pt idx="8293">
                <c:v>18.422335952418418</c:v>
              </c:pt>
              <c:pt idx="8294">
                <c:v>18.422335952418418</c:v>
              </c:pt>
              <c:pt idx="8295">
                <c:v>18.422335952418418</c:v>
              </c:pt>
              <c:pt idx="8296">
                <c:v>18.422335952418418</c:v>
              </c:pt>
              <c:pt idx="8297">
                <c:v>18.422335952418418</c:v>
              </c:pt>
              <c:pt idx="8298">
                <c:v>18.422335952418418</c:v>
              </c:pt>
              <c:pt idx="8299">
                <c:v>18.422335952418418</c:v>
              </c:pt>
              <c:pt idx="8300">
                <c:v>18.422335952418418</c:v>
              </c:pt>
              <c:pt idx="8301">
                <c:v>18.422335952418418</c:v>
              </c:pt>
              <c:pt idx="8302">
                <c:v>18.422335952418418</c:v>
              </c:pt>
              <c:pt idx="8303">
                <c:v>18.422335952418418</c:v>
              </c:pt>
              <c:pt idx="8304">
                <c:v>18.422335952418418</c:v>
              </c:pt>
              <c:pt idx="8305">
                <c:v>18.422335952418418</c:v>
              </c:pt>
              <c:pt idx="8306">
                <c:v>18.422335952418418</c:v>
              </c:pt>
              <c:pt idx="8307">
                <c:v>18.422335952418418</c:v>
              </c:pt>
              <c:pt idx="8308">
                <c:v>18.422335952418418</c:v>
              </c:pt>
              <c:pt idx="8309">
                <c:v>18.422335952418418</c:v>
              </c:pt>
              <c:pt idx="8310">
                <c:v>18.422335952418418</c:v>
              </c:pt>
              <c:pt idx="8311">
                <c:v>18.422335952418418</c:v>
              </c:pt>
              <c:pt idx="8312">
                <c:v>18.422335952418418</c:v>
              </c:pt>
              <c:pt idx="8313">
                <c:v>18.422335952418418</c:v>
              </c:pt>
              <c:pt idx="8314">
                <c:v>18.422335952418418</c:v>
              </c:pt>
              <c:pt idx="8315">
                <c:v>18.422335952418418</c:v>
              </c:pt>
              <c:pt idx="8316">
                <c:v>18.422335952418418</c:v>
              </c:pt>
              <c:pt idx="8317">
                <c:v>18.422335952418418</c:v>
              </c:pt>
              <c:pt idx="8318">
                <c:v>18.422335952418418</c:v>
              </c:pt>
              <c:pt idx="8319">
                <c:v>18.422335952418418</c:v>
              </c:pt>
              <c:pt idx="8320">
                <c:v>18.422335952418418</c:v>
              </c:pt>
              <c:pt idx="8321">
                <c:v>18.422335952418418</c:v>
              </c:pt>
              <c:pt idx="8322">
                <c:v>18.422335952418418</c:v>
              </c:pt>
              <c:pt idx="8323">
                <c:v>18.422335952418418</c:v>
              </c:pt>
              <c:pt idx="8324">
                <c:v>18.422335952418418</c:v>
              </c:pt>
              <c:pt idx="8325">
                <c:v>18.422335952418418</c:v>
              </c:pt>
              <c:pt idx="8326">
                <c:v>18.422335952418418</c:v>
              </c:pt>
              <c:pt idx="8327">
                <c:v>18.422335952418418</c:v>
              </c:pt>
              <c:pt idx="8328">
                <c:v>18.422335952418418</c:v>
              </c:pt>
              <c:pt idx="8329">
                <c:v>18.422335952418418</c:v>
              </c:pt>
              <c:pt idx="8330">
                <c:v>18.422335952418418</c:v>
              </c:pt>
              <c:pt idx="8331">
                <c:v>18.422335952418418</c:v>
              </c:pt>
              <c:pt idx="8332">
                <c:v>18.422335952418418</c:v>
              </c:pt>
              <c:pt idx="8333">
                <c:v>18.422335952418418</c:v>
              </c:pt>
              <c:pt idx="8334">
                <c:v>18.422335952418418</c:v>
              </c:pt>
              <c:pt idx="8335">
                <c:v>18.422335952418418</c:v>
              </c:pt>
              <c:pt idx="8336">
                <c:v>18.422335952418418</c:v>
              </c:pt>
              <c:pt idx="8337">
                <c:v>18.422335952418418</c:v>
              </c:pt>
              <c:pt idx="8338">
                <c:v>18.422335952418418</c:v>
              </c:pt>
              <c:pt idx="8339">
                <c:v>18.422335952418418</c:v>
              </c:pt>
              <c:pt idx="8340">
                <c:v>18.422335952418418</c:v>
              </c:pt>
              <c:pt idx="8341">
                <c:v>18.422335952418418</c:v>
              </c:pt>
              <c:pt idx="8342">
                <c:v>18.422335952418418</c:v>
              </c:pt>
              <c:pt idx="8343">
                <c:v>18.422335952418418</c:v>
              </c:pt>
              <c:pt idx="8344">
                <c:v>18.422335952418418</c:v>
              </c:pt>
              <c:pt idx="8345">
                <c:v>18.422335952418418</c:v>
              </c:pt>
              <c:pt idx="8346">
                <c:v>18.422335952418418</c:v>
              </c:pt>
              <c:pt idx="8347">
                <c:v>18.422335952418418</c:v>
              </c:pt>
              <c:pt idx="8348">
                <c:v>18.422335952418418</c:v>
              </c:pt>
              <c:pt idx="8349">
                <c:v>18.422335952418418</c:v>
              </c:pt>
              <c:pt idx="8350">
                <c:v>18.422335952418418</c:v>
              </c:pt>
              <c:pt idx="8351">
                <c:v>18.422335952418418</c:v>
              </c:pt>
              <c:pt idx="8352">
                <c:v>18.422335952418418</c:v>
              </c:pt>
              <c:pt idx="8353">
                <c:v>18.422335952418418</c:v>
              </c:pt>
              <c:pt idx="8354">
                <c:v>18.422335952418418</c:v>
              </c:pt>
              <c:pt idx="8355">
                <c:v>18.422335952418418</c:v>
              </c:pt>
              <c:pt idx="8356">
                <c:v>18.422335952418418</c:v>
              </c:pt>
              <c:pt idx="8357">
                <c:v>18.422335952418418</c:v>
              </c:pt>
              <c:pt idx="8358">
                <c:v>18.422335952418418</c:v>
              </c:pt>
              <c:pt idx="8359">
                <c:v>18.422335952418418</c:v>
              </c:pt>
              <c:pt idx="8360">
                <c:v>18.422335952418418</c:v>
              </c:pt>
              <c:pt idx="8361">
                <c:v>18.422335952418418</c:v>
              </c:pt>
              <c:pt idx="8362">
                <c:v>18.422335952418418</c:v>
              </c:pt>
              <c:pt idx="8363">
                <c:v>18.422335952418418</c:v>
              </c:pt>
              <c:pt idx="8364">
                <c:v>18.422335952418418</c:v>
              </c:pt>
              <c:pt idx="8365">
                <c:v>18.422335952418418</c:v>
              </c:pt>
              <c:pt idx="8366">
                <c:v>18.422335952418418</c:v>
              </c:pt>
              <c:pt idx="8367">
                <c:v>18.422335952418418</c:v>
              </c:pt>
              <c:pt idx="8368">
                <c:v>18.422335952418418</c:v>
              </c:pt>
              <c:pt idx="8369">
                <c:v>18.422335952418418</c:v>
              </c:pt>
              <c:pt idx="8370">
                <c:v>18.422335952418418</c:v>
              </c:pt>
              <c:pt idx="8371">
                <c:v>18.422335952418418</c:v>
              </c:pt>
              <c:pt idx="8372">
                <c:v>18.422335952418418</c:v>
              </c:pt>
              <c:pt idx="8373">
                <c:v>18.422335952418418</c:v>
              </c:pt>
              <c:pt idx="8374">
                <c:v>18.422335952418418</c:v>
              </c:pt>
              <c:pt idx="8375">
                <c:v>18.422335952418418</c:v>
              </c:pt>
              <c:pt idx="8376">
                <c:v>18.422335952418418</c:v>
              </c:pt>
              <c:pt idx="8377">
                <c:v>18.422335952418418</c:v>
              </c:pt>
              <c:pt idx="8378">
                <c:v>18.422335952418418</c:v>
              </c:pt>
              <c:pt idx="8379">
                <c:v>18.422335952418418</c:v>
              </c:pt>
              <c:pt idx="8380">
                <c:v>18.422335952418418</c:v>
              </c:pt>
              <c:pt idx="8381">
                <c:v>18.422335952418418</c:v>
              </c:pt>
              <c:pt idx="8382">
                <c:v>18.422335952418418</c:v>
              </c:pt>
              <c:pt idx="8383">
                <c:v>18.422335952418418</c:v>
              </c:pt>
              <c:pt idx="8384">
                <c:v>18.422335952418418</c:v>
              </c:pt>
              <c:pt idx="8385">
                <c:v>18.422335952418418</c:v>
              </c:pt>
              <c:pt idx="8386">
                <c:v>18.422335952418418</c:v>
              </c:pt>
              <c:pt idx="8387">
                <c:v>18.422335952418418</c:v>
              </c:pt>
              <c:pt idx="8388">
                <c:v>18.422335952418418</c:v>
              </c:pt>
              <c:pt idx="8389">
                <c:v>18.422335952418418</c:v>
              </c:pt>
              <c:pt idx="8390">
                <c:v>18.422335952418418</c:v>
              </c:pt>
              <c:pt idx="8391">
                <c:v>18.422335952418418</c:v>
              </c:pt>
              <c:pt idx="8392">
                <c:v>18.422335952418418</c:v>
              </c:pt>
              <c:pt idx="8393">
                <c:v>18.422335952418418</c:v>
              </c:pt>
              <c:pt idx="8394">
                <c:v>18.422335952418418</c:v>
              </c:pt>
              <c:pt idx="8395">
                <c:v>18.422335952418418</c:v>
              </c:pt>
              <c:pt idx="8396">
                <c:v>18.422335952418418</c:v>
              </c:pt>
              <c:pt idx="8397">
                <c:v>18.422335952418418</c:v>
              </c:pt>
              <c:pt idx="8398">
                <c:v>18.422335952418418</c:v>
              </c:pt>
              <c:pt idx="8399">
                <c:v>18.422335952418418</c:v>
              </c:pt>
              <c:pt idx="8400">
                <c:v>18.422335952418418</c:v>
              </c:pt>
              <c:pt idx="8401">
                <c:v>18.422335952418418</c:v>
              </c:pt>
              <c:pt idx="8402">
                <c:v>18.422335952418418</c:v>
              </c:pt>
              <c:pt idx="8403">
                <c:v>18.422335952418418</c:v>
              </c:pt>
              <c:pt idx="8404">
                <c:v>18.422335952418418</c:v>
              </c:pt>
              <c:pt idx="8405">
                <c:v>18.422335952418418</c:v>
              </c:pt>
              <c:pt idx="8406">
                <c:v>18.422335952418418</c:v>
              </c:pt>
              <c:pt idx="8407">
                <c:v>18.422335952418418</c:v>
              </c:pt>
              <c:pt idx="8408">
                <c:v>18.422335952418418</c:v>
              </c:pt>
              <c:pt idx="8409">
                <c:v>18.422335952418418</c:v>
              </c:pt>
              <c:pt idx="8410">
                <c:v>18.422335952418418</c:v>
              </c:pt>
              <c:pt idx="8411">
                <c:v>18.422335952418418</c:v>
              </c:pt>
              <c:pt idx="8412">
                <c:v>18.422335952418418</c:v>
              </c:pt>
              <c:pt idx="8413">
                <c:v>18.422335952418418</c:v>
              </c:pt>
              <c:pt idx="8414">
                <c:v>18.422335952418418</c:v>
              </c:pt>
              <c:pt idx="8415">
                <c:v>18.422335952418418</c:v>
              </c:pt>
              <c:pt idx="8416">
                <c:v>18.422335952418418</c:v>
              </c:pt>
              <c:pt idx="8417">
                <c:v>18.422335952418418</c:v>
              </c:pt>
              <c:pt idx="8418">
                <c:v>18.422335952418418</c:v>
              </c:pt>
              <c:pt idx="8419">
                <c:v>18.422335952418418</c:v>
              </c:pt>
              <c:pt idx="8420">
                <c:v>18.422335952418418</c:v>
              </c:pt>
              <c:pt idx="8421">
                <c:v>18.422335952418418</c:v>
              </c:pt>
              <c:pt idx="8422">
                <c:v>18.422335952418418</c:v>
              </c:pt>
              <c:pt idx="8423">
                <c:v>18.422335952418418</c:v>
              </c:pt>
              <c:pt idx="8424">
                <c:v>18.422335952418418</c:v>
              </c:pt>
              <c:pt idx="8425">
                <c:v>18.422335952418418</c:v>
              </c:pt>
              <c:pt idx="8426">
                <c:v>18.422335952418418</c:v>
              </c:pt>
              <c:pt idx="8427">
                <c:v>18.422335952418418</c:v>
              </c:pt>
              <c:pt idx="8428">
                <c:v>18.422335952418418</c:v>
              </c:pt>
              <c:pt idx="8429">
                <c:v>18.422335952418418</c:v>
              </c:pt>
              <c:pt idx="8430">
                <c:v>18.422335952418418</c:v>
              </c:pt>
              <c:pt idx="8431">
                <c:v>18.422335952418418</c:v>
              </c:pt>
              <c:pt idx="8432">
                <c:v>18.422335952418418</c:v>
              </c:pt>
              <c:pt idx="8433">
                <c:v>18.422335952418418</c:v>
              </c:pt>
              <c:pt idx="8434">
                <c:v>18.422335952418418</c:v>
              </c:pt>
              <c:pt idx="8435">
                <c:v>18.422335952418418</c:v>
              </c:pt>
              <c:pt idx="8436">
                <c:v>18.422335952418418</c:v>
              </c:pt>
              <c:pt idx="8437">
                <c:v>18.422335952418418</c:v>
              </c:pt>
              <c:pt idx="8438">
                <c:v>18.422335952418418</c:v>
              </c:pt>
              <c:pt idx="8439">
                <c:v>18.422335952418418</c:v>
              </c:pt>
              <c:pt idx="8440">
                <c:v>18.422335952418418</c:v>
              </c:pt>
              <c:pt idx="8441">
                <c:v>18.422335952418418</c:v>
              </c:pt>
              <c:pt idx="8442">
                <c:v>18.422335952418418</c:v>
              </c:pt>
              <c:pt idx="8443">
                <c:v>18.422335952418418</c:v>
              </c:pt>
              <c:pt idx="8444">
                <c:v>18.422335952418418</c:v>
              </c:pt>
              <c:pt idx="8445">
                <c:v>18.422335952418418</c:v>
              </c:pt>
              <c:pt idx="8446">
                <c:v>18.422335952418418</c:v>
              </c:pt>
              <c:pt idx="8447">
                <c:v>18.422335952418418</c:v>
              </c:pt>
              <c:pt idx="8448">
                <c:v>18.422335952418418</c:v>
              </c:pt>
              <c:pt idx="8449">
                <c:v>18.422335952418418</c:v>
              </c:pt>
              <c:pt idx="8450">
                <c:v>18.422335952418418</c:v>
              </c:pt>
              <c:pt idx="8451">
                <c:v>18.422335952418418</c:v>
              </c:pt>
              <c:pt idx="8452">
                <c:v>18.422335952418418</c:v>
              </c:pt>
              <c:pt idx="8453">
                <c:v>18.422335952418418</c:v>
              </c:pt>
              <c:pt idx="8454">
                <c:v>18.422335952418418</c:v>
              </c:pt>
              <c:pt idx="8455">
                <c:v>18.422335952418418</c:v>
              </c:pt>
              <c:pt idx="8456">
                <c:v>18.422335952418418</c:v>
              </c:pt>
              <c:pt idx="8457">
                <c:v>18.422335952418418</c:v>
              </c:pt>
              <c:pt idx="8458">
                <c:v>18.422335952418418</c:v>
              </c:pt>
              <c:pt idx="8459">
                <c:v>18.422335952418418</c:v>
              </c:pt>
              <c:pt idx="8460">
                <c:v>18.422335952418418</c:v>
              </c:pt>
              <c:pt idx="8461">
                <c:v>18.422335952418418</c:v>
              </c:pt>
              <c:pt idx="8462">
                <c:v>18.422335952418418</c:v>
              </c:pt>
              <c:pt idx="8463">
                <c:v>18.422335952418418</c:v>
              </c:pt>
              <c:pt idx="8464">
                <c:v>18.422335952418418</c:v>
              </c:pt>
              <c:pt idx="8465">
                <c:v>18.422335952418418</c:v>
              </c:pt>
              <c:pt idx="8466">
                <c:v>18.422335952418418</c:v>
              </c:pt>
              <c:pt idx="8467">
                <c:v>18.422335952418418</c:v>
              </c:pt>
              <c:pt idx="8468">
                <c:v>18.422335952418418</c:v>
              </c:pt>
              <c:pt idx="8469">
                <c:v>18.422335952418418</c:v>
              </c:pt>
              <c:pt idx="8470">
                <c:v>18.422335952418418</c:v>
              </c:pt>
              <c:pt idx="8471">
                <c:v>18.422335952418418</c:v>
              </c:pt>
              <c:pt idx="8472">
                <c:v>18.422335952418418</c:v>
              </c:pt>
              <c:pt idx="8473">
                <c:v>18.422335952418418</c:v>
              </c:pt>
              <c:pt idx="8474">
                <c:v>18.422335952418418</c:v>
              </c:pt>
              <c:pt idx="8475">
                <c:v>18.422335952418418</c:v>
              </c:pt>
              <c:pt idx="8476">
                <c:v>18.422335952418418</c:v>
              </c:pt>
              <c:pt idx="8477">
                <c:v>18.422335952418418</c:v>
              </c:pt>
              <c:pt idx="8478">
                <c:v>18.422335952418418</c:v>
              </c:pt>
              <c:pt idx="8479">
                <c:v>18.422335952418418</c:v>
              </c:pt>
              <c:pt idx="8480">
                <c:v>18.422335952418418</c:v>
              </c:pt>
              <c:pt idx="8481">
                <c:v>18.422335952418418</c:v>
              </c:pt>
              <c:pt idx="8482">
                <c:v>18.422335952418418</c:v>
              </c:pt>
              <c:pt idx="8483">
                <c:v>18.422335952418418</c:v>
              </c:pt>
              <c:pt idx="8484">
                <c:v>18.422335952418418</c:v>
              </c:pt>
              <c:pt idx="8485">
                <c:v>18.422335952418418</c:v>
              </c:pt>
              <c:pt idx="8486">
                <c:v>18.422335952418418</c:v>
              </c:pt>
              <c:pt idx="8487">
                <c:v>18.422335952418418</c:v>
              </c:pt>
              <c:pt idx="8488">
                <c:v>18.422335952418418</c:v>
              </c:pt>
              <c:pt idx="8489">
                <c:v>18.422335952418418</c:v>
              </c:pt>
              <c:pt idx="8490">
                <c:v>18.422335952418418</c:v>
              </c:pt>
              <c:pt idx="8491">
                <c:v>18.422335952418418</c:v>
              </c:pt>
              <c:pt idx="8492">
                <c:v>18.422335952418418</c:v>
              </c:pt>
              <c:pt idx="8493">
                <c:v>18.422335952418418</c:v>
              </c:pt>
              <c:pt idx="8494">
                <c:v>18.422335952418418</c:v>
              </c:pt>
              <c:pt idx="8495">
                <c:v>18.422335952418418</c:v>
              </c:pt>
              <c:pt idx="8496">
                <c:v>18.422335952418418</c:v>
              </c:pt>
              <c:pt idx="8497">
                <c:v>18.422335952418418</c:v>
              </c:pt>
              <c:pt idx="8498">
                <c:v>18.422335952418418</c:v>
              </c:pt>
              <c:pt idx="8499">
                <c:v>18.422335952418418</c:v>
              </c:pt>
              <c:pt idx="8500">
                <c:v>18.422335952418418</c:v>
              </c:pt>
              <c:pt idx="8501">
                <c:v>18.422335952418418</c:v>
              </c:pt>
              <c:pt idx="8502">
                <c:v>18.422335952418418</c:v>
              </c:pt>
              <c:pt idx="8503">
                <c:v>18.422335952418418</c:v>
              </c:pt>
              <c:pt idx="8504">
                <c:v>18.422335952418418</c:v>
              </c:pt>
              <c:pt idx="8505">
                <c:v>18.422335952418418</c:v>
              </c:pt>
              <c:pt idx="8506">
                <c:v>18.422335952418418</c:v>
              </c:pt>
              <c:pt idx="8507">
                <c:v>18.422335952418418</c:v>
              </c:pt>
              <c:pt idx="8508">
                <c:v>18.422335952418418</c:v>
              </c:pt>
              <c:pt idx="8509">
                <c:v>18.422335952418418</c:v>
              </c:pt>
              <c:pt idx="8510">
                <c:v>18.422335952418418</c:v>
              </c:pt>
              <c:pt idx="8511">
                <c:v>18.422335952418418</c:v>
              </c:pt>
              <c:pt idx="8512">
                <c:v>18.422335952418418</c:v>
              </c:pt>
              <c:pt idx="8513">
                <c:v>18.422335952418418</c:v>
              </c:pt>
              <c:pt idx="8514">
                <c:v>18.422335952418418</c:v>
              </c:pt>
              <c:pt idx="8515">
                <c:v>18.422335952418418</c:v>
              </c:pt>
              <c:pt idx="8516">
                <c:v>18.422335952418418</c:v>
              </c:pt>
              <c:pt idx="8517">
                <c:v>18.422335952418418</c:v>
              </c:pt>
              <c:pt idx="8518">
                <c:v>18.422335952418418</c:v>
              </c:pt>
              <c:pt idx="8519">
                <c:v>18.422335952418418</c:v>
              </c:pt>
              <c:pt idx="8520">
                <c:v>18.422335952418418</c:v>
              </c:pt>
              <c:pt idx="8521">
                <c:v>18.422335952418418</c:v>
              </c:pt>
              <c:pt idx="8522">
                <c:v>18.422335952418418</c:v>
              </c:pt>
              <c:pt idx="8523">
                <c:v>18.422335952418418</c:v>
              </c:pt>
              <c:pt idx="8524">
                <c:v>18.422335952418418</c:v>
              </c:pt>
              <c:pt idx="8525">
                <c:v>18.422335952418418</c:v>
              </c:pt>
              <c:pt idx="8526">
                <c:v>18.422335952418418</c:v>
              </c:pt>
              <c:pt idx="8527">
                <c:v>18.422335952418418</c:v>
              </c:pt>
              <c:pt idx="8528">
                <c:v>18.422335952418418</c:v>
              </c:pt>
              <c:pt idx="8529">
                <c:v>18.422335952418418</c:v>
              </c:pt>
              <c:pt idx="8530">
                <c:v>18.422335952418418</c:v>
              </c:pt>
              <c:pt idx="8531">
                <c:v>18.422335952418418</c:v>
              </c:pt>
              <c:pt idx="8532">
                <c:v>18.422335952418418</c:v>
              </c:pt>
              <c:pt idx="8533">
                <c:v>18.422335952418418</c:v>
              </c:pt>
              <c:pt idx="8534">
                <c:v>18.422335952418418</c:v>
              </c:pt>
              <c:pt idx="8535">
                <c:v>18.422335952418418</c:v>
              </c:pt>
              <c:pt idx="8536">
                <c:v>18.422335952418418</c:v>
              </c:pt>
              <c:pt idx="8537">
                <c:v>18.422335952418418</c:v>
              </c:pt>
              <c:pt idx="8538">
                <c:v>18.422335952418418</c:v>
              </c:pt>
              <c:pt idx="8539">
                <c:v>18.422335952418418</c:v>
              </c:pt>
              <c:pt idx="8540">
                <c:v>18.422335952418418</c:v>
              </c:pt>
              <c:pt idx="8541">
                <c:v>18.422335952418418</c:v>
              </c:pt>
              <c:pt idx="8542">
                <c:v>18.422335952418418</c:v>
              </c:pt>
              <c:pt idx="8543">
                <c:v>18.422335952418418</c:v>
              </c:pt>
              <c:pt idx="8544">
                <c:v>18.422335952418418</c:v>
              </c:pt>
              <c:pt idx="8545">
                <c:v>18.422335952418418</c:v>
              </c:pt>
              <c:pt idx="8546">
                <c:v>18.422335952418418</c:v>
              </c:pt>
              <c:pt idx="8547">
                <c:v>18.422335952418418</c:v>
              </c:pt>
              <c:pt idx="8548">
                <c:v>18.422335952418418</c:v>
              </c:pt>
              <c:pt idx="8549">
                <c:v>18.422335952418418</c:v>
              </c:pt>
              <c:pt idx="8550">
                <c:v>18.422335952418418</c:v>
              </c:pt>
              <c:pt idx="8551">
                <c:v>18.422335952418418</c:v>
              </c:pt>
              <c:pt idx="8552">
                <c:v>18.422335952418418</c:v>
              </c:pt>
              <c:pt idx="8553">
                <c:v>18.422335952418418</c:v>
              </c:pt>
              <c:pt idx="8554">
                <c:v>18.422335952418418</c:v>
              </c:pt>
              <c:pt idx="8555">
                <c:v>18.422335952418418</c:v>
              </c:pt>
              <c:pt idx="8556">
                <c:v>18.422335952418418</c:v>
              </c:pt>
              <c:pt idx="8557">
                <c:v>18.422335952418418</c:v>
              </c:pt>
              <c:pt idx="8558">
                <c:v>18.422335952418418</c:v>
              </c:pt>
              <c:pt idx="8559">
                <c:v>18.422335952418418</c:v>
              </c:pt>
              <c:pt idx="8560">
                <c:v>18.422335952418418</c:v>
              </c:pt>
              <c:pt idx="8561">
                <c:v>18.422335952418418</c:v>
              </c:pt>
              <c:pt idx="8562">
                <c:v>18.422335952418418</c:v>
              </c:pt>
              <c:pt idx="8563">
                <c:v>18.422335952418418</c:v>
              </c:pt>
              <c:pt idx="8564">
                <c:v>18.422335952418418</c:v>
              </c:pt>
              <c:pt idx="8565">
                <c:v>18.422335952418418</c:v>
              </c:pt>
              <c:pt idx="8566">
                <c:v>18.422335952418418</c:v>
              </c:pt>
              <c:pt idx="8567">
                <c:v>18.422335952418418</c:v>
              </c:pt>
              <c:pt idx="8568">
                <c:v>18.422335952418418</c:v>
              </c:pt>
              <c:pt idx="8569">
                <c:v>18.422335952418418</c:v>
              </c:pt>
              <c:pt idx="8570">
                <c:v>18.422335952418418</c:v>
              </c:pt>
              <c:pt idx="8571">
                <c:v>18.422335952418418</c:v>
              </c:pt>
              <c:pt idx="8572">
                <c:v>18.422335952418418</c:v>
              </c:pt>
              <c:pt idx="8573">
                <c:v>18.422335952418418</c:v>
              </c:pt>
              <c:pt idx="8574">
                <c:v>18.422335952418418</c:v>
              </c:pt>
              <c:pt idx="8575">
                <c:v>18.422335952418418</c:v>
              </c:pt>
              <c:pt idx="8576">
                <c:v>18.422335952418418</c:v>
              </c:pt>
              <c:pt idx="8577">
                <c:v>18.422335952418418</c:v>
              </c:pt>
              <c:pt idx="8578">
                <c:v>18.422335952418418</c:v>
              </c:pt>
              <c:pt idx="8579">
                <c:v>18.422335952418418</c:v>
              </c:pt>
              <c:pt idx="8580">
                <c:v>18.422335952418418</c:v>
              </c:pt>
              <c:pt idx="8581">
                <c:v>18.422335952418418</c:v>
              </c:pt>
              <c:pt idx="8582">
                <c:v>18.422335952418418</c:v>
              </c:pt>
              <c:pt idx="8583">
                <c:v>18.422335952418418</c:v>
              </c:pt>
              <c:pt idx="8584">
                <c:v>18.422335952418418</c:v>
              </c:pt>
              <c:pt idx="8585">
                <c:v>18.422335952418418</c:v>
              </c:pt>
              <c:pt idx="8586">
                <c:v>18.422335952418418</c:v>
              </c:pt>
              <c:pt idx="8587">
                <c:v>18.422335952418418</c:v>
              </c:pt>
              <c:pt idx="8588">
                <c:v>18.422335952418418</c:v>
              </c:pt>
              <c:pt idx="8589">
                <c:v>18.422335952418418</c:v>
              </c:pt>
              <c:pt idx="8590">
                <c:v>18.422335952418418</c:v>
              </c:pt>
              <c:pt idx="8591">
                <c:v>18.422335952418418</c:v>
              </c:pt>
              <c:pt idx="8592">
                <c:v>18.422335952418418</c:v>
              </c:pt>
              <c:pt idx="8593">
                <c:v>18.422335952418418</c:v>
              </c:pt>
              <c:pt idx="8594">
                <c:v>18.422335952418418</c:v>
              </c:pt>
              <c:pt idx="8595">
                <c:v>18.422335952418418</c:v>
              </c:pt>
              <c:pt idx="8596">
                <c:v>18.422335952418418</c:v>
              </c:pt>
              <c:pt idx="8597">
                <c:v>18.422335952418418</c:v>
              </c:pt>
              <c:pt idx="8598">
                <c:v>18.422335952418418</c:v>
              </c:pt>
              <c:pt idx="8599">
                <c:v>18.422335952418418</c:v>
              </c:pt>
              <c:pt idx="8600">
                <c:v>18.422335952418418</c:v>
              </c:pt>
              <c:pt idx="8601">
                <c:v>18.422335952418418</c:v>
              </c:pt>
              <c:pt idx="8602">
                <c:v>18.422335952418418</c:v>
              </c:pt>
              <c:pt idx="8603">
                <c:v>18.422335952418418</c:v>
              </c:pt>
              <c:pt idx="8604">
                <c:v>18.422335952418418</c:v>
              </c:pt>
              <c:pt idx="8605">
                <c:v>18.422335952418418</c:v>
              </c:pt>
              <c:pt idx="8606">
                <c:v>18.422335952418418</c:v>
              </c:pt>
              <c:pt idx="8607">
                <c:v>18.422335952418418</c:v>
              </c:pt>
              <c:pt idx="8608">
                <c:v>18.422335952418418</c:v>
              </c:pt>
              <c:pt idx="8609">
                <c:v>18.422335952418418</c:v>
              </c:pt>
              <c:pt idx="8610">
                <c:v>18.422335952418418</c:v>
              </c:pt>
              <c:pt idx="8611">
                <c:v>18.422335952418418</c:v>
              </c:pt>
              <c:pt idx="8612">
                <c:v>18.422335952418418</c:v>
              </c:pt>
              <c:pt idx="8613">
                <c:v>18.422335952418418</c:v>
              </c:pt>
              <c:pt idx="8614">
                <c:v>18.422335952418418</c:v>
              </c:pt>
              <c:pt idx="8615">
                <c:v>18.422335952418418</c:v>
              </c:pt>
              <c:pt idx="8616">
                <c:v>18.422335952418418</c:v>
              </c:pt>
              <c:pt idx="8617">
                <c:v>18.422335952418418</c:v>
              </c:pt>
              <c:pt idx="8618">
                <c:v>18.422335952418418</c:v>
              </c:pt>
              <c:pt idx="8619">
                <c:v>18.422335952418418</c:v>
              </c:pt>
              <c:pt idx="8620">
                <c:v>18.422335952418418</c:v>
              </c:pt>
              <c:pt idx="8621">
                <c:v>18.422335952418418</c:v>
              </c:pt>
              <c:pt idx="8622">
                <c:v>18.422335952418418</c:v>
              </c:pt>
              <c:pt idx="8623">
                <c:v>18.422335952418418</c:v>
              </c:pt>
              <c:pt idx="8624">
                <c:v>18.422335952418418</c:v>
              </c:pt>
              <c:pt idx="8625">
                <c:v>18.422335952418418</c:v>
              </c:pt>
              <c:pt idx="8626">
                <c:v>18.422335952418418</c:v>
              </c:pt>
              <c:pt idx="8627">
                <c:v>18.422335952418418</c:v>
              </c:pt>
              <c:pt idx="8628">
                <c:v>18.422335952418418</c:v>
              </c:pt>
              <c:pt idx="8629">
                <c:v>18.422335952418418</c:v>
              </c:pt>
              <c:pt idx="8630">
                <c:v>18.422335952418418</c:v>
              </c:pt>
              <c:pt idx="8631">
                <c:v>18.422335952418418</c:v>
              </c:pt>
              <c:pt idx="8632">
                <c:v>18.422335952418418</c:v>
              </c:pt>
              <c:pt idx="8633">
                <c:v>18.422335952418418</c:v>
              </c:pt>
              <c:pt idx="8634">
                <c:v>18.422335952418418</c:v>
              </c:pt>
              <c:pt idx="8635">
                <c:v>18.422335952418418</c:v>
              </c:pt>
              <c:pt idx="8636">
                <c:v>18.422335952418418</c:v>
              </c:pt>
              <c:pt idx="8637">
                <c:v>18.422335952418418</c:v>
              </c:pt>
              <c:pt idx="8638">
                <c:v>18.422335952418418</c:v>
              </c:pt>
              <c:pt idx="8639">
                <c:v>18.422335952418418</c:v>
              </c:pt>
              <c:pt idx="8640">
                <c:v>18.422335952418418</c:v>
              </c:pt>
              <c:pt idx="8641">
                <c:v>18.422335952418418</c:v>
              </c:pt>
              <c:pt idx="8642">
                <c:v>18.422335952418418</c:v>
              </c:pt>
              <c:pt idx="8643">
                <c:v>18.422335952418418</c:v>
              </c:pt>
              <c:pt idx="8644">
                <c:v>18.422335952418418</c:v>
              </c:pt>
              <c:pt idx="8645">
                <c:v>18.422335952418418</c:v>
              </c:pt>
              <c:pt idx="8646">
                <c:v>18.422335952418418</c:v>
              </c:pt>
              <c:pt idx="8647">
                <c:v>18.422335952418418</c:v>
              </c:pt>
              <c:pt idx="8648">
                <c:v>18.422335952418418</c:v>
              </c:pt>
              <c:pt idx="8649">
                <c:v>18.422335952418418</c:v>
              </c:pt>
              <c:pt idx="8650">
                <c:v>18.422335952418418</c:v>
              </c:pt>
              <c:pt idx="8651">
                <c:v>18.422335952418418</c:v>
              </c:pt>
              <c:pt idx="8652">
                <c:v>18.422335952418418</c:v>
              </c:pt>
              <c:pt idx="8653">
                <c:v>18.422335952418418</c:v>
              </c:pt>
              <c:pt idx="8654">
                <c:v>18.422335952418418</c:v>
              </c:pt>
              <c:pt idx="8655">
                <c:v>18.422335952418418</c:v>
              </c:pt>
              <c:pt idx="8656">
                <c:v>18.422335952418418</c:v>
              </c:pt>
              <c:pt idx="8657">
                <c:v>18.422335952418418</c:v>
              </c:pt>
              <c:pt idx="8658">
                <c:v>18.422335952418418</c:v>
              </c:pt>
              <c:pt idx="8659">
                <c:v>18.422335952418418</c:v>
              </c:pt>
              <c:pt idx="8660">
                <c:v>18.422335952418418</c:v>
              </c:pt>
              <c:pt idx="8661">
                <c:v>18.422335952418418</c:v>
              </c:pt>
              <c:pt idx="8662">
                <c:v>18.422335952418418</c:v>
              </c:pt>
              <c:pt idx="8663">
                <c:v>18.422335952418418</c:v>
              </c:pt>
              <c:pt idx="8664">
                <c:v>18.422335952418418</c:v>
              </c:pt>
              <c:pt idx="8665">
                <c:v>18.422335952418418</c:v>
              </c:pt>
              <c:pt idx="8666">
                <c:v>18.422335952418418</c:v>
              </c:pt>
              <c:pt idx="8667">
                <c:v>18.422335952418418</c:v>
              </c:pt>
              <c:pt idx="8668">
                <c:v>18.422335952418418</c:v>
              </c:pt>
              <c:pt idx="8669">
                <c:v>18.422335952418418</c:v>
              </c:pt>
              <c:pt idx="8670">
                <c:v>18.422335952418418</c:v>
              </c:pt>
              <c:pt idx="8671">
                <c:v>18.422335952418418</c:v>
              </c:pt>
              <c:pt idx="8672">
                <c:v>18.422335952418418</c:v>
              </c:pt>
              <c:pt idx="8673">
                <c:v>18.422335952418418</c:v>
              </c:pt>
              <c:pt idx="8674">
                <c:v>18.422335952418418</c:v>
              </c:pt>
              <c:pt idx="8675">
                <c:v>18.422335952418418</c:v>
              </c:pt>
              <c:pt idx="8676">
                <c:v>18.422335952418418</c:v>
              </c:pt>
              <c:pt idx="8677">
                <c:v>18.422335952418418</c:v>
              </c:pt>
              <c:pt idx="8678">
                <c:v>18.422335952418418</c:v>
              </c:pt>
              <c:pt idx="8679">
                <c:v>18.422335952418418</c:v>
              </c:pt>
              <c:pt idx="8680">
                <c:v>18.422335952418418</c:v>
              </c:pt>
              <c:pt idx="8681">
                <c:v>18.422335952418418</c:v>
              </c:pt>
              <c:pt idx="8682">
                <c:v>18.422335952418418</c:v>
              </c:pt>
              <c:pt idx="8683">
                <c:v>18.422335952418418</c:v>
              </c:pt>
              <c:pt idx="8684">
                <c:v>18.422335952418418</c:v>
              </c:pt>
              <c:pt idx="8685">
                <c:v>18.422335952418418</c:v>
              </c:pt>
              <c:pt idx="8686">
                <c:v>18.422335952418418</c:v>
              </c:pt>
              <c:pt idx="8687">
                <c:v>18.422335952418418</c:v>
              </c:pt>
              <c:pt idx="8688">
                <c:v>18.422335952418418</c:v>
              </c:pt>
              <c:pt idx="8689">
                <c:v>18.422335952418418</c:v>
              </c:pt>
              <c:pt idx="8690">
                <c:v>18.422335952418418</c:v>
              </c:pt>
              <c:pt idx="8691">
                <c:v>18.422335952418418</c:v>
              </c:pt>
              <c:pt idx="8692">
                <c:v>18.422335952418418</c:v>
              </c:pt>
              <c:pt idx="8693">
                <c:v>18.422335952418418</c:v>
              </c:pt>
              <c:pt idx="8694">
                <c:v>18.422335952418418</c:v>
              </c:pt>
              <c:pt idx="8695">
                <c:v>18.422335952418418</c:v>
              </c:pt>
              <c:pt idx="8696">
                <c:v>18.422335952418418</c:v>
              </c:pt>
              <c:pt idx="8697">
                <c:v>18.422335952418418</c:v>
              </c:pt>
              <c:pt idx="8698">
                <c:v>18.422335952418418</c:v>
              </c:pt>
              <c:pt idx="8699">
                <c:v>18.422335952418418</c:v>
              </c:pt>
              <c:pt idx="8700">
                <c:v>18.422335952418418</c:v>
              </c:pt>
              <c:pt idx="8701">
                <c:v>18.422335952418418</c:v>
              </c:pt>
              <c:pt idx="8702">
                <c:v>18.422335952418418</c:v>
              </c:pt>
              <c:pt idx="8703">
                <c:v>18.422335952418418</c:v>
              </c:pt>
              <c:pt idx="8704">
                <c:v>18.422335952418418</c:v>
              </c:pt>
              <c:pt idx="8705">
                <c:v>18.422335952418418</c:v>
              </c:pt>
              <c:pt idx="8706">
                <c:v>18.422335952418418</c:v>
              </c:pt>
              <c:pt idx="8707">
                <c:v>18.422335952418418</c:v>
              </c:pt>
              <c:pt idx="8708">
                <c:v>18.422335952418418</c:v>
              </c:pt>
              <c:pt idx="8709">
                <c:v>18.422335952418418</c:v>
              </c:pt>
              <c:pt idx="8710">
                <c:v>18.422335952418418</c:v>
              </c:pt>
              <c:pt idx="8711">
                <c:v>18.422335952418418</c:v>
              </c:pt>
              <c:pt idx="8712">
                <c:v>18.422335952418418</c:v>
              </c:pt>
              <c:pt idx="8713">
                <c:v>18.422335952418418</c:v>
              </c:pt>
              <c:pt idx="8714">
                <c:v>18.422335952418418</c:v>
              </c:pt>
              <c:pt idx="8715">
                <c:v>18.422335952418418</c:v>
              </c:pt>
              <c:pt idx="8716">
                <c:v>18.422335952418418</c:v>
              </c:pt>
              <c:pt idx="8717">
                <c:v>18.422335952418418</c:v>
              </c:pt>
              <c:pt idx="8718">
                <c:v>18.422335952418418</c:v>
              </c:pt>
              <c:pt idx="8719">
                <c:v>18.422335952418418</c:v>
              </c:pt>
              <c:pt idx="8720">
                <c:v>18.422335952418418</c:v>
              </c:pt>
              <c:pt idx="8721">
                <c:v>18.422335952418418</c:v>
              </c:pt>
              <c:pt idx="8722">
                <c:v>18.422335952418418</c:v>
              </c:pt>
              <c:pt idx="8723">
                <c:v>18.422335952418418</c:v>
              </c:pt>
              <c:pt idx="8724">
                <c:v>18.422335952418418</c:v>
              </c:pt>
              <c:pt idx="8725">
                <c:v>18.422335952418418</c:v>
              </c:pt>
              <c:pt idx="8726">
                <c:v>18.422335952418418</c:v>
              </c:pt>
              <c:pt idx="8727">
                <c:v>18.422335952418418</c:v>
              </c:pt>
              <c:pt idx="8728">
                <c:v>18.422335952418418</c:v>
              </c:pt>
              <c:pt idx="8729">
                <c:v>18.422335952418418</c:v>
              </c:pt>
              <c:pt idx="8730">
                <c:v>18.422335952418418</c:v>
              </c:pt>
              <c:pt idx="8731">
                <c:v>18.422335952418418</c:v>
              </c:pt>
              <c:pt idx="8732">
                <c:v>18.422335952418418</c:v>
              </c:pt>
              <c:pt idx="8733">
                <c:v>18.422335952418418</c:v>
              </c:pt>
              <c:pt idx="8734">
                <c:v>18.422335952418418</c:v>
              </c:pt>
              <c:pt idx="8735">
                <c:v>18.422335952418418</c:v>
              </c:pt>
              <c:pt idx="8736">
                <c:v>18.422335952418418</c:v>
              </c:pt>
              <c:pt idx="8737">
                <c:v>18.422335952418418</c:v>
              </c:pt>
              <c:pt idx="8738">
                <c:v>18.422335952418418</c:v>
              </c:pt>
              <c:pt idx="8739">
                <c:v>18.422335952418418</c:v>
              </c:pt>
              <c:pt idx="8740">
                <c:v>18.422335952418418</c:v>
              </c:pt>
              <c:pt idx="8741">
                <c:v>18.422335952418418</c:v>
              </c:pt>
              <c:pt idx="8742">
                <c:v>18.422335952418418</c:v>
              </c:pt>
              <c:pt idx="8743">
                <c:v>18.422335952418418</c:v>
              </c:pt>
              <c:pt idx="8744">
                <c:v>18.422335952418418</c:v>
              </c:pt>
              <c:pt idx="8745">
                <c:v>18.422335952418418</c:v>
              </c:pt>
              <c:pt idx="8746">
                <c:v>18.422335952418418</c:v>
              </c:pt>
              <c:pt idx="8747">
                <c:v>18.422335952418418</c:v>
              </c:pt>
              <c:pt idx="8748">
                <c:v>18.422335952418418</c:v>
              </c:pt>
              <c:pt idx="8749">
                <c:v>18.422335952418418</c:v>
              </c:pt>
              <c:pt idx="8750">
                <c:v>18.422335952418418</c:v>
              </c:pt>
              <c:pt idx="8751">
                <c:v>18.422335952418418</c:v>
              </c:pt>
              <c:pt idx="8752">
                <c:v>18.422335952418418</c:v>
              </c:pt>
              <c:pt idx="8753">
                <c:v>18.422335952418418</c:v>
              </c:pt>
              <c:pt idx="8754">
                <c:v>18.422335952418418</c:v>
              </c:pt>
              <c:pt idx="8755">
                <c:v>18.422335952418418</c:v>
              </c:pt>
              <c:pt idx="8756">
                <c:v>18.422335952418418</c:v>
              </c:pt>
              <c:pt idx="8757">
                <c:v>18.422335952418418</c:v>
              </c:pt>
              <c:pt idx="8758">
                <c:v>18.422335952418418</c:v>
              </c:pt>
              <c:pt idx="8759">
                <c:v>18.422335952418418</c:v>
              </c:pt>
              <c:pt idx="8760">
                <c:v>18.422335952418418</c:v>
              </c:pt>
              <c:pt idx="8761">
                <c:v>18.422335952418418</c:v>
              </c:pt>
              <c:pt idx="8762">
                <c:v>18.422335952418418</c:v>
              </c:pt>
              <c:pt idx="8763">
                <c:v>18.422335952418418</c:v>
              </c:pt>
              <c:pt idx="8764">
                <c:v>18.422335952418418</c:v>
              </c:pt>
              <c:pt idx="8765">
                <c:v>18.422335952418418</c:v>
              </c:pt>
              <c:pt idx="8766">
                <c:v>18.422335952418418</c:v>
              </c:pt>
              <c:pt idx="8767">
                <c:v>18.422335952418418</c:v>
              </c:pt>
              <c:pt idx="8768">
                <c:v>18.422335952418418</c:v>
              </c:pt>
              <c:pt idx="8769">
                <c:v>18.422335952418418</c:v>
              </c:pt>
              <c:pt idx="8770">
                <c:v>18.422335952418418</c:v>
              </c:pt>
              <c:pt idx="8771">
                <c:v>18.422335952418418</c:v>
              </c:pt>
              <c:pt idx="8772">
                <c:v>18.422335952418418</c:v>
              </c:pt>
              <c:pt idx="8773">
                <c:v>18.422335952418418</c:v>
              </c:pt>
              <c:pt idx="8774">
                <c:v>18.422335952418418</c:v>
              </c:pt>
              <c:pt idx="8775">
                <c:v>18.422335952418418</c:v>
              </c:pt>
              <c:pt idx="8776">
                <c:v>18.422335952418418</c:v>
              </c:pt>
              <c:pt idx="8777">
                <c:v>18.422335952418418</c:v>
              </c:pt>
              <c:pt idx="8778">
                <c:v>18.422335952418418</c:v>
              </c:pt>
              <c:pt idx="8779">
                <c:v>18.422335952418418</c:v>
              </c:pt>
              <c:pt idx="8780">
                <c:v>18.422335952418418</c:v>
              </c:pt>
              <c:pt idx="8781">
                <c:v>18.422335952418418</c:v>
              </c:pt>
              <c:pt idx="8782">
                <c:v>18.422335952418418</c:v>
              </c:pt>
              <c:pt idx="8783">
                <c:v>18.422335952418418</c:v>
              </c:pt>
              <c:pt idx="8784">
                <c:v>18.422335952418418</c:v>
              </c:pt>
              <c:pt idx="8785">
                <c:v>18.422335952418418</c:v>
              </c:pt>
              <c:pt idx="8786">
                <c:v>18.422335952418418</c:v>
              </c:pt>
              <c:pt idx="8787">
                <c:v>18.422335952418418</c:v>
              </c:pt>
              <c:pt idx="8788">
                <c:v>18.422335952418418</c:v>
              </c:pt>
              <c:pt idx="8789">
                <c:v>18.422335952418418</c:v>
              </c:pt>
              <c:pt idx="8790">
                <c:v>18.422335952418418</c:v>
              </c:pt>
              <c:pt idx="8791">
                <c:v>18.422335952418418</c:v>
              </c:pt>
              <c:pt idx="8792">
                <c:v>18.422335952418418</c:v>
              </c:pt>
              <c:pt idx="8793">
                <c:v>18.422335952418418</c:v>
              </c:pt>
              <c:pt idx="8794">
                <c:v>18.422335952418418</c:v>
              </c:pt>
              <c:pt idx="8795">
                <c:v>18.422335952418418</c:v>
              </c:pt>
              <c:pt idx="8796">
                <c:v>18.422335952418418</c:v>
              </c:pt>
              <c:pt idx="8797">
                <c:v>18.422335952418418</c:v>
              </c:pt>
              <c:pt idx="8798">
                <c:v>18.422335952418418</c:v>
              </c:pt>
              <c:pt idx="8799">
                <c:v>18.422335952418418</c:v>
              </c:pt>
              <c:pt idx="8800">
                <c:v>18.422335952418418</c:v>
              </c:pt>
              <c:pt idx="8801">
                <c:v>18.422335952418418</c:v>
              </c:pt>
              <c:pt idx="8802">
                <c:v>18.422335952418418</c:v>
              </c:pt>
              <c:pt idx="8803">
                <c:v>18.422335952418418</c:v>
              </c:pt>
              <c:pt idx="8804">
                <c:v>18.422335952418418</c:v>
              </c:pt>
              <c:pt idx="8805">
                <c:v>18.422335952418418</c:v>
              </c:pt>
              <c:pt idx="8806">
                <c:v>18.422335952418418</c:v>
              </c:pt>
              <c:pt idx="8807">
                <c:v>18.422335952418418</c:v>
              </c:pt>
              <c:pt idx="8808">
                <c:v>18.422335952418418</c:v>
              </c:pt>
              <c:pt idx="8809">
                <c:v>18.422335952418418</c:v>
              </c:pt>
              <c:pt idx="8810">
                <c:v>18.422335952418418</c:v>
              </c:pt>
              <c:pt idx="8811">
                <c:v>18.422335952418418</c:v>
              </c:pt>
              <c:pt idx="8812">
                <c:v>18.422335952418418</c:v>
              </c:pt>
              <c:pt idx="8813">
                <c:v>18.422335952418418</c:v>
              </c:pt>
              <c:pt idx="8814">
                <c:v>18.422335952418418</c:v>
              </c:pt>
              <c:pt idx="8815">
                <c:v>18.422335952418418</c:v>
              </c:pt>
              <c:pt idx="8816">
                <c:v>18.422335952418418</c:v>
              </c:pt>
              <c:pt idx="8817">
                <c:v>18.422335952418418</c:v>
              </c:pt>
              <c:pt idx="8818">
                <c:v>18.422335952418418</c:v>
              </c:pt>
              <c:pt idx="8819">
                <c:v>18.422335952418418</c:v>
              </c:pt>
              <c:pt idx="8820">
                <c:v>18.422335952418418</c:v>
              </c:pt>
              <c:pt idx="8821">
                <c:v>18.422335952418418</c:v>
              </c:pt>
              <c:pt idx="8822">
                <c:v>18.422335952418418</c:v>
              </c:pt>
              <c:pt idx="8823">
                <c:v>18.422335952418418</c:v>
              </c:pt>
              <c:pt idx="8824">
                <c:v>18.422335952418418</c:v>
              </c:pt>
              <c:pt idx="8825">
                <c:v>18.422335952418418</c:v>
              </c:pt>
              <c:pt idx="8826">
                <c:v>18.422335952418418</c:v>
              </c:pt>
              <c:pt idx="8827">
                <c:v>18.422335952418418</c:v>
              </c:pt>
              <c:pt idx="8828">
                <c:v>18.422335952418418</c:v>
              </c:pt>
              <c:pt idx="8829">
                <c:v>18.422335952418418</c:v>
              </c:pt>
              <c:pt idx="8830">
                <c:v>18.422335952418418</c:v>
              </c:pt>
              <c:pt idx="8831">
                <c:v>18.422335952418418</c:v>
              </c:pt>
              <c:pt idx="8832">
                <c:v>18.422335952418418</c:v>
              </c:pt>
              <c:pt idx="8833">
                <c:v>18.422335952418418</c:v>
              </c:pt>
              <c:pt idx="8834">
                <c:v>18.422335952418418</c:v>
              </c:pt>
              <c:pt idx="8835">
                <c:v>18.422335952418418</c:v>
              </c:pt>
              <c:pt idx="8836">
                <c:v>18.422335952418418</c:v>
              </c:pt>
              <c:pt idx="8837">
                <c:v>18.422335952418418</c:v>
              </c:pt>
              <c:pt idx="8838">
                <c:v>18.422335952418418</c:v>
              </c:pt>
              <c:pt idx="8839">
                <c:v>18.422335952418418</c:v>
              </c:pt>
              <c:pt idx="8840">
                <c:v>18.422335952418418</c:v>
              </c:pt>
              <c:pt idx="8841">
                <c:v>18.422335952418418</c:v>
              </c:pt>
              <c:pt idx="8842">
                <c:v>18.422335952418418</c:v>
              </c:pt>
              <c:pt idx="8843">
                <c:v>18.422335952418418</c:v>
              </c:pt>
              <c:pt idx="8844">
                <c:v>18.422335952418418</c:v>
              </c:pt>
              <c:pt idx="8845">
                <c:v>18.422335952418418</c:v>
              </c:pt>
              <c:pt idx="8846">
                <c:v>18.422335952418418</c:v>
              </c:pt>
              <c:pt idx="8847">
                <c:v>18.422335952418418</c:v>
              </c:pt>
              <c:pt idx="8848">
                <c:v>18.422335952418418</c:v>
              </c:pt>
              <c:pt idx="8849">
                <c:v>18.422335952418418</c:v>
              </c:pt>
              <c:pt idx="8850">
                <c:v>18.422335952418418</c:v>
              </c:pt>
              <c:pt idx="8851">
                <c:v>18.422335952418418</c:v>
              </c:pt>
              <c:pt idx="8852">
                <c:v>18.422335952418418</c:v>
              </c:pt>
              <c:pt idx="8853">
                <c:v>18.422335952418418</c:v>
              </c:pt>
              <c:pt idx="8854">
                <c:v>18.422335952418418</c:v>
              </c:pt>
              <c:pt idx="8855">
                <c:v>18.422335952418418</c:v>
              </c:pt>
              <c:pt idx="8856">
                <c:v>18.422335952418418</c:v>
              </c:pt>
              <c:pt idx="8857">
                <c:v>18.422335952418418</c:v>
              </c:pt>
              <c:pt idx="8858">
                <c:v>18.422335952418418</c:v>
              </c:pt>
              <c:pt idx="8859">
                <c:v>18.422335952418418</c:v>
              </c:pt>
              <c:pt idx="8860">
                <c:v>18.422335952418418</c:v>
              </c:pt>
              <c:pt idx="8861">
                <c:v>18.422335952418418</c:v>
              </c:pt>
              <c:pt idx="8862">
                <c:v>18.422335952418418</c:v>
              </c:pt>
              <c:pt idx="8863">
                <c:v>18.422335952418418</c:v>
              </c:pt>
              <c:pt idx="8864">
                <c:v>18.422335952418418</c:v>
              </c:pt>
              <c:pt idx="8865">
                <c:v>18.422335952418418</c:v>
              </c:pt>
              <c:pt idx="8866">
                <c:v>18.422335952418418</c:v>
              </c:pt>
              <c:pt idx="8867">
                <c:v>18.422335952418418</c:v>
              </c:pt>
              <c:pt idx="8868">
                <c:v>18.422335952418418</c:v>
              </c:pt>
              <c:pt idx="8869">
                <c:v>18.422335952418418</c:v>
              </c:pt>
              <c:pt idx="8870">
                <c:v>18.422335952418418</c:v>
              </c:pt>
              <c:pt idx="8871">
                <c:v>18.422335952418418</c:v>
              </c:pt>
              <c:pt idx="8872">
                <c:v>18.422335952418418</c:v>
              </c:pt>
              <c:pt idx="8873">
                <c:v>18.422335952418418</c:v>
              </c:pt>
              <c:pt idx="8874">
                <c:v>18.422335952418418</c:v>
              </c:pt>
              <c:pt idx="8875">
                <c:v>18.422335952418418</c:v>
              </c:pt>
              <c:pt idx="8876">
                <c:v>18.422335952418418</c:v>
              </c:pt>
              <c:pt idx="8877">
                <c:v>18.422335952418418</c:v>
              </c:pt>
              <c:pt idx="8878">
                <c:v>18.422335952418418</c:v>
              </c:pt>
              <c:pt idx="8879">
                <c:v>18.422335952418418</c:v>
              </c:pt>
              <c:pt idx="8880">
                <c:v>18.422335952418418</c:v>
              </c:pt>
              <c:pt idx="8881">
                <c:v>18.422335952418418</c:v>
              </c:pt>
              <c:pt idx="8882">
                <c:v>18.422335952418418</c:v>
              </c:pt>
              <c:pt idx="8883">
                <c:v>18.422335952418418</c:v>
              </c:pt>
              <c:pt idx="8884">
                <c:v>18.422335952418418</c:v>
              </c:pt>
              <c:pt idx="8885">
                <c:v>18.422335952418418</c:v>
              </c:pt>
              <c:pt idx="8886">
                <c:v>18.422335952418418</c:v>
              </c:pt>
              <c:pt idx="8887">
                <c:v>18.422335952418418</c:v>
              </c:pt>
              <c:pt idx="8888">
                <c:v>18.422335952418418</c:v>
              </c:pt>
              <c:pt idx="8889">
                <c:v>18.422335952418418</c:v>
              </c:pt>
              <c:pt idx="8890">
                <c:v>18.422335952418418</c:v>
              </c:pt>
              <c:pt idx="8891">
                <c:v>18.422335952418418</c:v>
              </c:pt>
              <c:pt idx="8892">
                <c:v>18.422335952418418</c:v>
              </c:pt>
              <c:pt idx="8893">
                <c:v>18.422335952418418</c:v>
              </c:pt>
              <c:pt idx="8894">
                <c:v>18.422335952418418</c:v>
              </c:pt>
              <c:pt idx="8895">
                <c:v>18.422335952418418</c:v>
              </c:pt>
              <c:pt idx="8896">
                <c:v>18.422335952418418</c:v>
              </c:pt>
              <c:pt idx="8897">
                <c:v>18.422335952418418</c:v>
              </c:pt>
              <c:pt idx="8898">
                <c:v>18.422335952418418</c:v>
              </c:pt>
              <c:pt idx="8899">
                <c:v>18.422335952418418</c:v>
              </c:pt>
              <c:pt idx="8900">
                <c:v>18.422335952418418</c:v>
              </c:pt>
              <c:pt idx="8901">
                <c:v>18.422335952418418</c:v>
              </c:pt>
              <c:pt idx="8902">
                <c:v>18.422335952418418</c:v>
              </c:pt>
              <c:pt idx="8903">
                <c:v>18.422335952418418</c:v>
              </c:pt>
              <c:pt idx="8904">
                <c:v>18.422335952418418</c:v>
              </c:pt>
              <c:pt idx="8905">
                <c:v>18.422335952418418</c:v>
              </c:pt>
              <c:pt idx="8906">
                <c:v>18.422335952418418</c:v>
              </c:pt>
              <c:pt idx="8907">
                <c:v>18.422335952418418</c:v>
              </c:pt>
              <c:pt idx="8908">
                <c:v>18.422335952418418</c:v>
              </c:pt>
              <c:pt idx="8909">
                <c:v>18.422335952418418</c:v>
              </c:pt>
              <c:pt idx="8910">
                <c:v>18.422335952418418</c:v>
              </c:pt>
              <c:pt idx="8911">
                <c:v>18.422335952418418</c:v>
              </c:pt>
              <c:pt idx="8912">
                <c:v>18.422335952418418</c:v>
              </c:pt>
              <c:pt idx="8913">
                <c:v>18.422335952418418</c:v>
              </c:pt>
              <c:pt idx="8914">
                <c:v>18.422335952418418</c:v>
              </c:pt>
              <c:pt idx="8915">
                <c:v>18.422335952418418</c:v>
              </c:pt>
              <c:pt idx="8916">
                <c:v>18.422335952418418</c:v>
              </c:pt>
              <c:pt idx="8917">
                <c:v>18.422335952418418</c:v>
              </c:pt>
              <c:pt idx="8918">
                <c:v>18.422335952418418</c:v>
              </c:pt>
              <c:pt idx="8919">
                <c:v>18.422335952418418</c:v>
              </c:pt>
              <c:pt idx="8920">
                <c:v>18.422335952418418</c:v>
              </c:pt>
              <c:pt idx="8921">
                <c:v>18.422335952418418</c:v>
              </c:pt>
              <c:pt idx="8922">
                <c:v>18.422335952418418</c:v>
              </c:pt>
              <c:pt idx="8923">
                <c:v>18.422335952418418</c:v>
              </c:pt>
              <c:pt idx="8924">
                <c:v>18.422335952418418</c:v>
              </c:pt>
              <c:pt idx="8925">
                <c:v>18.422335952418418</c:v>
              </c:pt>
              <c:pt idx="8926">
                <c:v>18.422335952418418</c:v>
              </c:pt>
              <c:pt idx="8927">
                <c:v>18.422335952418418</c:v>
              </c:pt>
              <c:pt idx="8928">
                <c:v>18.422335952418418</c:v>
              </c:pt>
              <c:pt idx="8929">
                <c:v>18.422335952418418</c:v>
              </c:pt>
              <c:pt idx="8930">
                <c:v>18.422335952418418</c:v>
              </c:pt>
              <c:pt idx="8931">
                <c:v>18.422335952418418</c:v>
              </c:pt>
              <c:pt idx="8932">
                <c:v>18.422335952418418</c:v>
              </c:pt>
              <c:pt idx="8933">
                <c:v>18.422335952418418</c:v>
              </c:pt>
              <c:pt idx="8934">
                <c:v>18.422335952418418</c:v>
              </c:pt>
              <c:pt idx="8935">
                <c:v>18.422335952418418</c:v>
              </c:pt>
              <c:pt idx="8936">
                <c:v>18.422335952418418</c:v>
              </c:pt>
              <c:pt idx="8937">
                <c:v>18.422335952418418</c:v>
              </c:pt>
              <c:pt idx="8938">
                <c:v>18.422335952418418</c:v>
              </c:pt>
              <c:pt idx="8939">
                <c:v>18.422335952418418</c:v>
              </c:pt>
              <c:pt idx="8940">
                <c:v>18.422335952418418</c:v>
              </c:pt>
              <c:pt idx="8941">
                <c:v>18.422335952418418</c:v>
              </c:pt>
              <c:pt idx="8942">
                <c:v>18.422335952418418</c:v>
              </c:pt>
              <c:pt idx="8943">
                <c:v>18.422335952418418</c:v>
              </c:pt>
              <c:pt idx="8944">
                <c:v>18.422335952418418</c:v>
              </c:pt>
              <c:pt idx="8945">
                <c:v>18.422335952418418</c:v>
              </c:pt>
              <c:pt idx="8946">
                <c:v>18.422335952418418</c:v>
              </c:pt>
              <c:pt idx="8947">
                <c:v>18.422335952418418</c:v>
              </c:pt>
              <c:pt idx="8948">
                <c:v>18.422335952418418</c:v>
              </c:pt>
              <c:pt idx="8949">
                <c:v>18.422335952418418</c:v>
              </c:pt>
              <c:pt idx="8950">
                <c:v>18.422335952418418</c:v>
              </c:pt>
              <c:pt idx="8951">
                <c:v>18.422335952418418</c:v>
              </c:pt>
              <c:pt idx="8952">
                <c:v>18.422335952418418</c:v>
              </c:pt>
              <c:pt idx="8953">
                <c:v>18.422335952418418</c:v>
              </c:pt>
              <c:pt idx="8954">
                <c:v>18.422335952418418</c:v>
              </c:pt>
              <c:pt idx="8955">
                <c:v>18.422335952418418</c:v>
              </c:pt>
              <c:pt idx="8956">
                <c:v>18.422335952418418</c:v>
              </c:pt>
              <c:pt idx="8957">
                <c:v>18.422335952418418</c:v>
              </c:pt>
              <c:pt idx="8958">
                <c:v>18.422335952418418</c:v>
              </c:pt>
              <c:pt idx="8959">
                <c:v>18.422335952418418</c:v>
              </c:pt>
              <c:pt idx="8960">
                <c:v>18.422335952418418</c:v>
              </c:pt>
              <c:pt idx="8961">
                <c:v>18.422335952418418</c:v>
              </c:pt>
              <c:pt idx="8962">
                <c:v>18.422335952418418</c:v>
              </c:pt>
              <c:pt idx="8963">
                <c:v>18.422335952418418</c:v>
              </c:pt>
              <c:pt idx="8964">
                <c:v>18.422335952418418</c:v>
              </c:pt>
              <c:pt idx="8965">
                <c:v>18.422335952418418</c:v>
              </c:pt>
              <c:pt idx="8966">
                <c:v>18.422335952418418</c:v>
              </c:pt>
              <c:pt idx="8967">
                <c:v>18.422335952418418</c:v>
              </c:pt>
              <c:pt idx="8968">
                <c:v>18.422335952418418</c:v>
              </c:pt>
              <c:pt idx="8969">
                <c:v>18.422335952418418</c:v>
              </c:pt>
              <c:pt idx="8970">
                <c:v>18.422335952418418</c:v>
              </c:pt>
              <c:pt idx="8971">
                <c:v>18.422335952418418</c:v>
              </c:pt>
              <c:pt idx="8972">
                <c:v>18.422335952418418</c:v>
              </c:pt>
              <c:pt idx="8973">
                <c:v>18.422335952418418</c:v>
              </c:pt>
              <c:pt idx="8974">
                <c:v>18.422335952418418</c:v>
              </c:pt>
              <c:pt idx="8975">
                <c:v>18.422335952418418</c:v>
              </c:pt>
              <c:pt idx="8976">
                <c:v>18.422335952418418</c:v>
              </c:pt>
              <c:pt idx="8977">
                <c:v>18.422335952418418</c:v>
              </c:pt>
              <c:pt idx="8978">
                <c:v>18.422335952418418</c:v>
              </c:pt>
              <c:pt idx="8979">
                <c:v>18.422335952418418</c:v>
              </c:pt>
              <c:pt idx="8980">
                <c:v>18.422335952418418</c:v>
              </c:pt>
              <c:pt idx="8981">
                <c:v>18.422335952418418</c:v>
              </c:pt>
              <c:pt idx="8982">
                <c:v>18.422335952418418</c:v>
              </c:pt>
              <c:pt idx="8983">
                <c:v>18.422335952418418</c:v>
              </c:pt>
              <c:pt idx="8984">
                <c:v>18.422335952418418</c:v>
              </c:pt>
              <c:pt idx="8985">
                <c:v>18.422335952418418</c:v>
              </c:pt>
              <c:pt idx="8986">
                <c:v>18.422335952418418</c:v>
              </c:pt>
              <c:pt idx="8987">
                <c:v>18.422335952418418</c:v>
              </c:pt>
              <c:pt idx="8988">
                <c:v>18.422335952418418</c:v>
              </c:pt>
              <c:pt idx="8989">
                <c:v>18.422335952418418</c:v>
              </c:pt>
              <c:pt idx="8990">
                <c:v>18.422335952418418</c:v>
              </c:pt>
              <c:pt idx="8991">
                <c:v>18.422335952418418</c:v>
              </c:pt>
              <c:pt idx="8992">
                <c:v>18.422335952418418</c:v>
              </c:pt>
              <c:pt idx="8993">
                <c:v>18.422335952418418</c:v>
              </c:pt>
              <c:pt idx="8994">
                <c:v>18.422335952418418</c:v>
              </c:pt>
              <c:pt idx="8995">
                <c:v>18.422335952418418</c:v>
              </c:pt>
              <c:pt idx="8996">
                <c:v>18.422335952418418</c:v>
              </c:pt>
              <c:pt idx="8997">
                <c:v>18.422335952418418</c:v>
              </c:pt>
              <c:pt idx="8998">
                <c:v>18.422335952418418</c:v>
              </c:pt>
              <c:pt idx="8999">
                <c:v>18.422335952418418</c:v>
              </c:pt>
              <c:pt idx="9000">
                <c:v>18.422335952418418</c:v>
              </c:pt>
              <c:pt idx="9001">
                <c:v>18.422335952418418</c:v>
              </c:pt>
              <c:pt idx="9002">
                <c:v>18.422335952418418</c:v>
              </c:pt>
              <c:pt idx="9003">
                <c:v>18.422335952418418</c:v>
              </c:pt>
              <c:pt idx="9004">
                <c:v>18.422335952418418</c:v>
              </c:pt>
              <c:pt idx="9005">
                <c:v>18.422335952418418</c:v>
              </c:pt>
              <c:pt idx="9006">
                <c:v>18.422335952418418</c:v>
              </c:pt>
              <c:pt idx="9007">
                <c:v>18.422335952418418</c:v>
              </c:pt>
              <c:pt idx="9008">
                <c:v>18.422335952418418</c:v>
              </c:pt>
              <c:pt idx="9009">
                <c:v>18.422335952418418</c:v>
              </c:pt>
              <c:pt idx="9010">
                <c:v>18.422335952418418</c:v>
              </c:pt>
              <c:pt idx="9011">
                <c:v>18.422335952418418</c:v>
              </c:pt>
              <c:pt idx="9012">
                <c:v>18.422335952418418</c:v>
              </c:pt>
              <c:pt idx="9013">
                <c:v>18.422335952418418</c:v>
              </c:pt>
              <c:pt idx="9014">
                <c:v>18.422335952418418</c:v>
              </c:pt>
              <c:pt idx="9015">
                <c:v>18.422335952418418</c:v>
              </c:pt>
              <c:pt idx="9016">
                <c:v>18.422335952418418</c:v>
              </c:pt>
              <c:pt idx="9017">
                <c:v>18.422335952418418</c:v>
              </c:pt>
              <c:pt idx="9018">
                <c:v>18.422335952418418</c:v>
              </c:pt>
              <c:pt idx="9019">
                <c:v>18.422335952418418</c:v>
              </c:pt>
              <c:pt idx="9020">
                <c:v>18.422335952418418</c:v>
              </c:pt>
              <c:pt idx="9021">
                <c:v>18.422335952418418</c:v>
              </c:pt>
              <c:pt idx="9022">
                <c:v>18.422335952418418</c:v>
              </c:pt>
              <c:pt idx="9023">
                <c:v>18.422335952418418</c:v>
              </c:pt>
              <c:pt idx="9024">
                <c:v>18.422335952418418</c:v>
              </c:pt>
              <c:pt idx="9025">
                <c:v>18.422335952418418</c:v>
              </c:pt>
              <c:pt idx="9026">
                <c:v>18.422335952418418</c:v>
              </c:pt>
              <c:pt idx="9027">
                <c:v>18.422335952418418</c:v>
              </c:pt>
              <c:pt idx="9028">
                <c:v>18.422335952418418</c:v>
              </c:pt>
              <c:pt idx="9029">
                <c:v>18.422335952418418</c:v>
              </c:pt>
              <c:pt idx="9030">
                <c:v>18.422335952418418</c:v>
              </c:pt>
              <c:pt idx="9031">
                <c:v>18.422335952418418</c:v>
              </c:pt>
              <c:pt idx="9032">
                <c:v>18.422335952418418</c:v>
              </c:pt>
              <c:pt idx="9033">
                <c:v>18.422335952418418</c:v>
              </c:pt>
              <c:pt idx="9034">
                <c:v>18.422335952418418</c:v>
              </c:pt>
              <c:pt idx="9035">
                <c:v>18.422335952418418</c:v>
              </c:pt>
              <c:pt idx="9036">
                <c:v>18.422335952418418</c:v>
              </c:pt>
              <c:pt idx="9037">
                <c:v>18.422335952418418</c:v>
              </c:pt>
              <c:pt idx="9038">
                <c:v>18.422335952418418</c:v>
              </c:pt>
              <c:pt idx="9039">
                <c:v>18.422335952418418</c:v>
              </c:pt>
              <c:pt idx="9040">
                <c:v>18.422335952418418</c:v>
              </c:pt>
              <c:pt idx="9041">
                <c:v>18.422335952418418</c:v>
              </c:pt>
              <c:pt idx="9042">
                <c:v>18.422335952418418</c:v>
              </c:pt>
              <c:pt idx="9043">
                <c:v>18.422335952418418</c:v>
              </c:pt>
              <c:pt idx="9044">
                <c:v>18.422335952418418</c:v>
              </c:pt>
              <c:pt idx="9045">
                <c:v>18.422335952418418</c:v>
              </c:pt>
              <c:pt idx="9046">
                <c:v>18.422335952418418</c:v>
              </c:pt>
              <c:pt idx="9047">
                <c:v>18.422335952418418</c:v>
              </c:pt>
              <c:pt idx="9048">
                <c:v>18.422335952418418</c:v>
              </c:pt>
              <c:pt idx="9049">
                <c:v>18.422335952418418</c:v>
              </c:pt>
              <c:pt idx="9050">
                <c:v>18.422335952418418</c:v>
              </c:pt>
              <c:pt idx="9051">
                <c:v>18.422335952418418</c:v>
              </c:pt>
              <c:pt idx="9052">
                <c:v>18.422335952418418</c:v>
              </c:pt>
              <c:pt idx="9053">
                <c:v>18.422335952418418</c:v>
              </c:pt>
              <c:pt idx="9054">
                <c:v>18.422335952418418</c:v>
              </c:pt>
              <c:pt idx="9055">
                <c:v>18.422335952418418</c:v>
              </c:pt>
              <c:pt idx="9056">
                <c:v>18.422335952418418</c:v>
              </c:pt>
              <c:pt idx="9057">
                <c:v>18.422335952418418</c:v>
              </c:pt>
              <c:pt idx="9058">
                <c:v>18.422335952418418</c:v>
              </c:pt>
              <c:pt idx="9059">
                <c:v>18.422335952418418</c:v>
              </c:pt>
              <c:pt idx="9060">
                <c:v>18.422335952418418</c:v>
              </c:pt>
              <c:pt idx="9061">
                <c:v>18.422335952418418</c:v>
              </c:pt>
              <c:pt idx="9062">
                <c:v>18.422335952418418</c:v>
              </c:pt>
              <c:pt idx="9063">
                <c:v>18.422335952418418</c:v>
              </c:pt>
              <c:pt idx="9064">
                <c:v>18.422335952418418</c:v>
              </c:pt>
              <c:pt idx="9065">
                <c:v>18.422335952418418</c:v>
              </c:pt>
              <c:pt idx="9066">
                <c:v>18.422335952418418</c:v>
              </c:pt>
              <c:pt idx="9067">
                <c:v>18.422335952418418</c:v>
              </c:pt>
              <c:pt idx="9068">
                <c:v>18.422335952418418</c:v>
              </c:pt>
              <c:pt idx="9069">
                <c:v>18.422335952418418</c:v>
              </c:pt>
              <c:pt idx="9070">
                <c:v>18.422335952418418</c:v>
              </c:pt>
              <c:pt idx="9071">
                <c:v>18.422335952418418</c:v>
              </c:pt>
              <c:pt idx="9072">
                <c:v>18.422335952418418</c:v>
              </c:pt>
              <c:pt idx="9073">
                <c:v>18.422335952418418</c:v>
              </c:pt>
              <c:pt idx="9074">
                <c:v>18.422335952418418</c:v>
              </c:pt>
              <c:pt idx="9075">
                <c:v>18.422335952418418</c:v>
              </c:pt>
              <c:pt idx="9076">
                <c:v>18.422335952418418</c:v>
              </c:pt>
              <c:pt idx="9077">
                <c:v>18.422335952418418</c:v>
              </c:pt>
              <c:pt idx="9078">
                <c:v>18.422335952418418</c:v>
              </c:pt>
              <c:pt idx="9079">
                <c:v>18.422335952418418</c:v>
              </c:pt>
              <c:pt idx="9080">
                <c:v>18.422335952418418</c:v>
              </c:pt>
              <c:pt idx="9081">
                <c:v>18.422335952418418</c:v>
              </c:pt>
              <c:pt idx="9082">
                <c:v>18.422335952418418</c:v>
              </c:pt>
              <c:pt idx="9083">
                <c:v>18.422335952418418</c:v>
              </c:pt>
              <c:pt idx="9084">
                <c:v>18.422335952418418</c:v>
              </c:pt>
              <c:pt idx="9085">
                <c:v>18.422335952418418</c:v>
              </c:pt>
              <c:pt idx="9086">
                <c:v>18.422335952418418</c:v>
              </c:pt>
              <c:pt idx="9087">
                <c:v>18.422335952418418</c:v>
              </c:pt>
              <c:pt idx="9088">
                <c:v>18.422335952418418</c:v>
              </c:pt>
              <c:pt idx="9089">
                <c:v>18.422335952418418</c:v>
              </c:pt>
              <c:pt idx="9090">
                <c:v>18.422335952418418</c:v>
              </c:pt>
              <c:pt idx="9091">
                <c:v>18.422335952418418</c:v>
              </c:pt>
              <c:pt idx="9092">
                <c:v>18.422335952418418</c:v>
              </c:pt>
              <c:pt idx="9093">
                <c:v>18.422335952418418</c:v>
              </c:pt>
              <c:pt idx="9094">
                <c:v>18.422335952418418</c:v>
              </c:pt>
              <c:pt idx="9095">
                <c:v>18.422335952418418</c:v>
              </c:pt>
              <c:pt idx="9096">
                <c:v>18.422335952418418</c:v>
              </c:pt>
              <c:pt idx="9097">
                <c:v>18.422335952418418</c:v>
              </c:pt>
              <c:pt idx="9098">
                <c:v>18.422335952418418</c:v>
              </c:pt>
              <c:pt idx="9099">
                <c:v>18.422335952418418</c:v>
              </c:pt>
              <c:pt idx="9100">
                <c:v>18.422335952418418</c:v>
              </c:pt>
              <c:pt idx="9101">
                <c:v>18.422335952418418</c:v>
              </c:pt>
              <c:pt idx="9102">
                <c:v>18.422335952418418</c:v>
              </c:pt>
              <c:pt idx="9103">
                <c:v>18.422335952418418</c:v>
              </c:pt>
              <c:pt idx="9104">
                <c:v>18.422335952418418</c:v>
              </c:pt>
              <c:pt idx="9105">
                <c:v>18.422335952418418</c:v>
              </c:pt>
              <c:pt idx="9106">
                <c:v>18.422335952418418</c:v>
              </c:pt>
              <c:pt idx="9107">
                <c:v>18.422335952418418</c:v>
              </c:pt>
              <c:pt idx="9108">
                <c:v>18.422335952418418</c:v>
              </c:pt>
              <c:pt idx="9109">
                <c:v>18.422335952418418</c:v>
              </c:pt>
              <c:pt idx="9110">
                <c:v>18.422335952418418</c:v>
              </c:pt>
              <c:pt idx="9111">
                <c:v>18.422335952418418</c:v>
              </c:pt>
              <c:pt idx="9112">
                <c:v>18.422335952418418</c:v>
              </c:pt>
              <c:pt idx="9113">
                <c:v>18.422335952418418</c:v>
              </c:pt>
              <c:pt idx="9114">
                <c:v>18.422335952418418</c:v>
              </c:pt>
              <c:pt idx="9115">
                <c:v>18.422335952418418</c:v>
              </c:pt>
              <c:pt idx="9116">
                <c:v>18.422335952418418</c:v>
              </c:pt>
              <c:pt idx="9117">
                <c:v>18.422335952418418</c:v>
              </c:pt>
              <c:pt idx="9118">
                <c:v>18.422335952418418</c:v>
              </c:pt>
              <c:pt idx="9119">
                <c:v>18.422335952418418</c:v>
              </c:pt>
              <c:pt idx="9120">
                <c:v>18.422335952418418</c:v>
              </c:pt>
              <c:pt idx="9121">
                <c:v>18.422335952418418</c:v>
              </c:pt>
              <c:pt idx="9122">
                <c:v>18.422335952418418</c:v>
              </c:pt>
              <c:pt idx="9123">
                <c:v>18.422335952418418</c:v>
              </c:pt>
              <c:pt idx="9124">
                <c:v>18.422335952418418</c:v>
              </c:pt>
              <c:pt idx="9125">
                <c:v>18.422335952418418</c:v>
              </c:pt>
              <c:pt idx="9126">
                <c:v>18.422335952418418</c:v>
              </c:pt>
              <c:pt idx="9127">
                <c:v>18.422335952418418</c:v>
              </c:pt>
              <c:pt idx="9128">
                <c:v>18.422335952418418</c:v>
              </c:pt>
              <c:pt idx="9129">
                <c:v>18.422335952418418</c:v>
              </c:pt>
              <c:pt idx="9130">
                <c:v>18.422335952418418</c:v>
              </c:pt>
              <c:pt idx="9131">
                <c:v>18.422335952418418</c:v>
              </c:pt>
              <c:pt idx="9132">
                <c:v>18.422335952418418</c:v>
              </c:pt>
              <c:pt idx="9133">
                <c:v>18.422335952418418</c:v>
              </c:pt>
              <c:pt idx="9134">
                <c:v>18.422335952418418</c:v>
              </c:pt>
              <c:pt idx="9135">
                <c:v>18.422335952418418</c:v>
              </c:pt>
              <c:pt idx="9136">
                <c:v>18.422335952418418</c:v>
              </c:pt>
              <c:pt idx="9137">
                <c:v>18.422335952418418</c:v>
              </c:pt>
              <c:pt idx="9138">
                <c:v>18.422335952418418</c:v>
              </c:pt>
              <c:pt idx="9139">
                <c:v>18.422335952418418</c:v>
              </c:pt>
              <c:pt idx="9140">
                <c:v>18.422335952418418</c:v>
              </c:pt>
              <c:pt idx="9141">
                <c:v>18.422335952418418</c:v>
              </c:pt>
              <c:pt idx="9142">
                <c:v>18.422335952418418</c:v>
              </c:pt>
              <c:pt idx="9143">
                <c:v>18.422335952418418</c:v>
              </c:pt>
              <c:pt idx="9144">
                <c:v>18.422335952418418</c:v>
              </c:pt>
              <c:pt idx="9145">
                <c:v>18.422335952418418</c:v>
              </c:pt>
              <c:pt idx="9146">
                <c:v>18.422335952418418</c:v>
              </c:pt>
              <c:pt idx="9147">
                <c:v>18.422335952418418</c:v>
              </c:pt>
              <c:pt idx="9148">
                <c:v>18.422335952418418</c:v>
              </c:pt>
              <c:pt idx="9149">
                <c:v>18.422335952418418</c:v>
              </c:pt>
              <c:pt idx="9150">
                <c:v>18.422335952418418</c:v>
              </c:pt>
              <c:pt idx="9151">
                <c:v>18.422335952418418</c:v>
              </c:pt>
              <c:pt idx="9152">
                <c:v>18.422335952418418</c:v>
              </c:pt>
              <c:pt idx="9153">
                <c:v>18.422335952418418</c:v>
              </c:pt>
              <c:pt idx="9154">
                <c:v>18.422335952418418</c:v>
              </c:pt>
              <c:pt idx="9155">
                <c:v>18.422335952418418</c:v>
              </c:pt>
              <c:pt idx="9156">
                <c:v>18.422335952418418</c:v>
              </c:pt>
              <c:pt idx="9157">
                <c:v>18.422335952418418</c:v>
              </c:pt>
              <c:pt idx="9158">
                <c:v>18.422335952418418</c:v>
              </c:pt>
              <c:pt idx="9159">
                <c:v>18.422335952418418</c:v>
              </c:pt>
              <c:pt idx="9160">
                <c:v>18.422335952418418</c:v>
              </c:pt>
              <c:pt idx="9161">
                <c:v>18.422335952418418</c:v>
              </c:pt>
              <c:pt idx="9162">
                <c:v>18.422335952418418</c:v>
              </c:pt>
              <c:pt idx="9163">
                <c:v>18.422335952418418</c:v>
              </c:pt>
              <c:pt idx="9164">
                <c:v>18.422335952418418</c:v>
              </c:pt>
              <c:pt idx="9165">
                <c:v>18.422335952418418</c:v>
              </c:pt>
              <c:pt idx="9166">
                <c:v>18.422335952418418</c:v>
              </c:pt>
              <c:pt idx="9167">
                <c:v>18.422335952418418</c:v>
              </c:pt>
              <c:pt idx="9168">
                <c:v>18.422335952418418</c:v>
              </c:pt>
              <c:pt idx="9169">
                <c:v>18.422335952418418</c:v>
              </c:pt>
              <c:pt idx="9170">
                <c:v>18.422335952418418</c:v>
              </c:pt>
              <c:pt idx="9171">
                <c:v>18.422335952418418</c:v>
              </c:pt>
              <c:pt idx="9172">
                <c:v>18.422335952418418</c:v>
              </c:pt>
              <c:pt idx="9173">
                <c:v>18.422335952418418</c:v>
              </c:pt>
              <c:pt idx="9174">
                <c:v>18.422335952418418</c:v>
              </c:pt>
              <c:pt idx="9175">
                <c:v>18.422335952418418</c:v>
              </c:pt>
              <c:pt idx="9176">
                <c:v>18.422335952418418</c:v>
              </c:pt>
              <c:pt idx="9177">
                <c:v>18.422335952418418</c:v>
              </c:pt>
              <c:pt idx="9178">
                <c:v>18.422335952418418</c:v>
              </c:pt>
              <c:pt idx="9179">
                <c:v>18.422335952418418</c:v>
              </c:pt>
              <c:pt idx="9180">
                <c:v>18.422335952418418</c:v>
              </c:pt>
              <c:pt idx="9181">
                <c:v>18.422335952418418</c:v>
              </c:pt>
              <c:pt idx="9182">
                <c:v>18.422335952418418</c:v>
              </c:pt>
              <c:pt idx="9183">
                <c:v>18.422335952418418</c:v>
              </c:pt>
              <c:pt idx="9184">
                <c:v>18.422335952418418</c:v>
              </c:pt>
              <c:pt idx="9185">
                <c:v>18.422335952418418</c:v>
              </c:pt>
              <c:pt idx="9186">
                <c:v>18.422335952418418</c:v>
              </c:pt>
              <c:pt idx="9187">
                <c:v>18.422335952418418</c:v>
              </c:pt>
              <c:pt idx="9188">
                <c:v>18.422335952418418</c:v>
              </c:pt>
              <c:pt idx="9189">
                <c:v>18.422335952418418</c:v>
              </c:pt>
              <c:pt idx="9190">
                <c:v>18.422335952418418</c:v>
              </c:pt>
              <c:pt idx="9191">
                <c:v>18.422335952418418</c:v>
              </c:pt>
              <c:pt idx="9192">
                <c:v>18.422335952418418</c:v>
              </c:pt>
              <c:pt idx="9193">
                <c:v>18.422335952418418</c:v>
              </c:pt>
              <c:pt idx="9194">
                <c:v>18.422335952418418</c:v>
              </c:pt>
              <c:pt idx="9195">
                <c:v>18.422335952418418</c:v>
              </c:pt>
              <c:pt idx="9196">
                <c:v>18.422335952418418</c:v>
              </c:pt>
              <c:pt idx="9197">
                <c:v>18.422335952418418</c:v>
              </c:pt>
              <c:pt idx="9198">
                <c:v>18.422335952418418</c:v>
              </c:pt>
              <c:pt idx="9199">
                <c:v>18.422335952418418</c:v>
              </c:pt>
              <c:pt idx="9200">
                <c:v>18.422335952418418</c:v>
              </c:pt>
              <c:pt idx="9201">
                <c:v>18.422335952418418</c:v>
              </c:pt>
              <c:pt idx="9202">
                <c:v>18.422335952418418</c:v>
              </c:pt>
              <c:pt idx="9203">
                <c:v>18.422335952418418</c:v>
              </c:pt>
              <c:pt idx="9204">
                <c:v>18.422335952418418</c:v>
              </c:pt>
              <c:pt idx="9205">
                <c:v>18.422335952418418</c:v>
              </c:pt>
              <c:pt idx="9206">
                <c:v>18.422335952418418</c:v>
              </c:pt>
              <c:pt idx="9207">
                <c:v>18.422335952418418</c:v>
              </c:pt>
              <c:pt idx="9208">
                <c:v>18.422335952418418</c:v>
              </c:pt>
              <c:pt idx="9209">
                <c:v>18.422335952418418</c:v>
              </c:pt>
              <c:pt idx="9210">
                <c:v>18.422335952418418</c:v>
              </c:pt>
              <c:pt idx="9211">
                <c:v>18.422335952418418</c:v>
              </c:pt>
              <c:pt idx="9212">
                <c:v>18.422335952418418</c:v>
              </c:pt>
              <c:pt idx="9213">
                <c:v>18.422335952418418</c:v>
              </c:pt>
              <c:pt idx="9214">
                <c:v>18.422335952418418</c:v>
              </c:pt>
              <c:pt idx="9215">
                <c:v>18.422335952418418</c:v>
              </c:pt>
              <c:pt idx="9216">
                <c:v>18.422335952418418</c:v>
              </c:pt>
              <c:pt idx="9217">
                <c:v>18.422335952418418</c:v>
              </c:pt>
              <c:pt idx="9218">
                <c:v>18.422335952418418</c:v>
              </c:pt>
              <c:pt idx="9219">
                <c:v>18.422335952418418</c:v>
              </c:pt>
              <c:pt idx="9220">
                <c:v>18.422335952418418</c:v>
              </c:pt>
              <c:pt idx="9221">
                <c:v>18.422335952418418</c:v>
              </c:pt>
              <c:pt idx="9222">
                <c:v>18.422335952418418</c:v>
              </c:pt>
              <c:pt idx="9223">
                <c:v>18.422335952418418</c:v>
              </c:pt>
              <c:pt idx="9224">
                <c:v>18.422335952418418</c:v>
              </c:pt>
              <c:pt idx="9225">
                <c:v>18.422335952418418</c:v>
              </c:pt>
              <c:pt idx="9226">
                <c:v>18.422335952418418</c:v>
              </c:pt>
              <c:pt idx="9227">
                <c:v>18.422335952418418</c:v>
              </c:pt>
              <c:pt idx="9228">
                <c:v>18.422335952418418</c:v>
              </c:pt>
              <c:pt idx="9229">
                <c:v>18.422335952418418</c:v>
              </c:pt>
              <c:pt idx="9230">
                <c:v>18.422335952418418</c:v>
              </c:pt>
              <c:pt idx="9231">
                <c:v>18.422335952418418</c:v>
              </c:pt>
              <c:pt idx="9232">
                <c:v>18.422335952418418</c:v>
              </c:pt>
              <c:pt idx="9233">
                <c:v>18.422335952418418</c:v>
              </c:pt>
              <c:pt idx="9234">
                <c:v>18.422335952418418</c:v>
              </c:pt>
              <c:pt idx="9235">
                <c:v>18.422335952418418</c:v>
              </c:pt>
              <c:pt idx="9236">
                <c:v>18.422335952418418</c:v>
              </c:pt>
              <c:pt idx="9237">
                <c:v>18.422335952418418</c:v>
              </c:pt>
              <c:pt idx="9238">
                <c:v>18.422335952418418</c:v>
              </c:pt>
              <c:pt idx="9239">
                <c:v>18.422335952418418</c:v>
              </c:pt>
              <c:pt idx="9240">
                <c:v>18.422335952418418</c:v>
              </c:pt>
              <c:pt idx="9241">
                <c:v>18.422335952418418</c:v>
              </c:pt>
              <c:pt idx="9242">
                <c:v>18.422335952418418</c:v>
              </c:pt>
              <c:pt idx="9243">
                <c:v>18.422335952418418</c:v>
              </c:pt>
              <c:pt idx="9244">
                <c:v>18.422335952418418</c:v>
              </c:pt>
              <c:pt idx="9245">
                <c:v>18.422335952418418</c:v>
              </c:pt>
              <c:pt idx="9246">
                <c:v>18.422335952418418</c:v>
              </c:pt>
              <c:pt idx="9247">
                <c:v>18.422335952418418</c:v>
              </c:pt>
              <c:pt idx="9248">
                <c:v>18.422335952418418</c:v>
              </c:pt>
              <c:pt idx="9249">
                <c:v>18.422335952418418</c:v>
              </c:pt>
              <c:pt idx="9250">
                <c:v>18.422335952418418</c:v>
              </c:pt>
              <c:pt idx="9251">
                <c:v>18.422335952418418</c:v>
              </c:pt>
              <c:pt idx="9252">
                <c:v>18.422335952418418</c:v>
              </c:pt>
              <c:pt idx="9253">
                <c:v>18.422335952418418</c:v>
              </c:pt>
              <c:pt idx="9254">
                <c:v>18.422335952418418</c:v>
              </c:pt>
              <c:pt idx="9255">
                <c:v>18.422335952418418</c:v>
              </c:pt>
              <c:pt idx="9256">
                <c:v>18.422335952418418</c:v>
              </c:pt>
              <c:pt idx="9257">
                <c:v>18.422335952418418</c:v>
              </c:pt>
              <c:pt idx="9258">
                <c:v>18.422335952418418</c:v>
              </c:pt>
              <c:pt idx="9259">
                <c:v>18.422335952418418</c:v>
              </c:pt>
              <c:pt idx="9260">
                <c:v>18.422335952418418</c:v>
              </c:pt>
              <c:pt idx="9261">
                <c:v>18.422335952418418</c:v>
              </c:pt>
              <c:pt idx="9262">
                <c:v>18.422335952418418</c:v>
              </c:pt>
              <c:pt idx="9263">
                <c:v>18.422335952418418</c:v>
              </c:pt>
              <c:pt idx="9264">
                <c:v>18.422335952418418</c:v>
              </c:pt>
              <c:pt idx="9265">
                <c:v>18.422335952418418</c:v>
              </c:pt>
              <c:pt idx="9266">
                <c:v>18.422335952418418</c:v>
              </c:pt>
              <c:pt idx="9267">
                <c:v>18.422335952418418</c:v>
              </c:pt>
              <c:pt idx="9268">
                <c:v>18.422335952418418</c:v>
              </c:pt>
              <c:pt idx="9269">
                <c:v>18.422335952418418</c:v>
              </c:pt>
              <c:pt idx="9270">
                <c:v>18.422335952418418</c:v>
              </c:pt>
              <c:pt idx="9271">
                <c:v>18.422335952418418</c:v>
              </c:pt>
              <c:pt idx="9272">
                <c:v>18.422335952418418</c:v>
              </c:pt>
              <c:pt idx="9273">
                <c:v>18.422335952418418</c:v>
              </c:pt>
              <c:pt idx="9274">
                <c:v>18.422335952418418</c:v>
              </c:pt>
              <c:pt idx="9275">
                <c:v>18.422335952418418</c:v>
              </c:pt>
              <c:pt idx="9276">
                <c:v>18.422335952418418</c:v>
              </c:pt>
              <c:pt idx="9277">
                <c:v>18.422335952418418</c:v>
              </c:pt>
              <c:pt idx="9278">
                <c:v>18.422335952418418</c:v>
              </c:pt>
              <c:pt idx="9279">
                <c:v>18.422335952418418</c:v>
              </c:pt>
              <c:pt idx="9280">
                <c:v>18.422335952418418</c:v>
              </c:pt>
              <c:pt idx="9281">
                <c:v>18.422335952418418</c:v>
              </c:pt>
              <c:pt idx="9282">
                <c:v>18.422335952418418</c:v>
              </c:pt>
              <c:pt idx="9283">
                <c:v>18.422335952418418</c:v>
              </c:pt>
              <c:pt idx="9284">
                <c:v>18.422335952418418</c:v>
              </c:pt>
              <c:pt idx="9285">
                <c:v>18.422335952418418</c:v>
              </c:pt>
              <c:pt idx="9286">
                <c:v>18.422335952418418</c:v>
              </c:pt>
              <c:pt idx="9287">
                <c:v>18.422335952418418</c:v>
              </c:pt>
              <c:pt idx="9288">
                <c:v>18.422335952418418</c:v>
              </c:pt>
              <c:pt idx="9289">
                <c:v>18.422335952418418</c:v>
              </c:pt>
              <c:pt idx="9290">
                <c:v>18.422335952418418</c:v>
              </c:pt>
              <c:pt idx="9291">
                <c:v>18.422335952418418</c:v>
              </c:pt>
              <c:pt idx="9292">
                <c:v>18.422335952418418</c:v>
              </c:pt>
              <c:pt idx="9293">
                <c:v>18.422335952418418</c:v>
              </c:pt>
              <c:pt idx="9294">
                <c:v>18.422335952418418</c:v>
              </c:pt>
              <c:pt idx="9295">
                <c:v>18.422335952418418</c:v>
              </c:pt>
              <c:pt idx="9296">
                <c:v>18.422335952418418</c:v>
              </c:pt>
              <c:pt idx="9297">
                <c:v>18.422335952418418</c:v>
              </c:pt>
              <c:pt idx="9298">
                <c:v>18.422335952418418</c:v>
              </c:pt>
              <c:pt idx="9299">
                <c:v>18.422335952418418</c:v>
              </c:pt>
              <c:pt idx="9300">
                <c:v>18.422335952418418</c:v>
              </c:pt>
              <c:pt idx="9301">
                <c:v>18.422335952418418</c:v>
              </c:pt>
              <c:pt idx="9302">
                <c:v>18.422335952418418</c:v>
              </c:pt>
              <c:pt idx="9303">
                <c:v>18.422335952418418</c:v>
              </c:pt>
              <c:pt idx="9304">
                <c:v>18.422335952418418</c:v>
              </c:pt>
              <c:pt idx="9305">
                <c:v>18.422335952418418</c:v>
              </c:pt>
              <c:pt idx="9306">
                <c:v>18.422335952418418</c:v>
              </c:pt>
              <c:pt idx="9307">
                <c:v>18.422335952418418</c:v>
              </c:pt>
              <c:pt idx="9308">
                <c:v>18.422335952418418</c:v>
              </c:pt>
              <c:pt idx="9309">
                <c:v>18.422335952418418</c:v>
              </c:pt>
              <c:pt idx="9310">
                <c:v>18.422335952418418</c:v>
              </c:pt>
              <c:pt idx="9311">
                <c:v>18.422335952418418</c:v>
              </c:pt>
              <c:pt idx="9312">
                <c:v>18.422335952418418</c:v>
              </c:pt>
              <c:pt idx="9313">
                <c:v>18.422335952418418</c:v>
              </c:pt>
              <c:pt idx="9314">
                <c:v>18.422335952418418</c:v>
              </c:pt>
              <c:pt idx="9315">
                <c:v>18.422335952418418</c:v>
              </c:pt>
              <c:pt idx="9316">
                <c:v>18.422335952418418</c:v>
              </c:pt>
              <c:pt idx="9317">
                <c:v>18.422335952418418</c:v>
              </c:pt>
              <c:pt idx="9318">
                <c:v>18.422335952418418</c:v>
              </c:pt>
              <c:pt idx="9319">
                <c:v>18.422335952418418</c:v>
              </c:pt>
              <c:pt idx="9320">
                <c:v>18.422335952418418</c:v>
              </c:pt>
              <c:pt idx="9321">
                <c:v>18.422335952418418</c:v>
              </c:pt>
              <c:pt idx="9322">
                <c:v>18.422335952418418</c:v>
              </c:pt>
              <c:pt idx="9323">
                <c:v>18.422335952418418</c:v>
              </c:pt>
              <c:pt idx="9324">
                <c:v>18.422335952418418</c:v>
              </c:pt>
              <c:pt idx="9325">
                <c:v>18.422335952418418</c:v>
              </c:pt>
              <c:pt idx="9326">
                <c:v>18.422335952418418</c:v>
              </c:pt>
              <c:pt idx="9327">
                <c:v>18.422335952418418</c:v>
              </c:pt>
              <c:pt idx="9328">
                <c:v>18.422335952418418</c:v>
              </c:pt>
              <c:pt idx="9329">
                <c:v>18.422335952418418</c:v>
              </c:pt>
              <c:pt idx="9330">
                <c:v>18.422335952418418</c:v>
              </c:pt>
              <c:pt idx="9331">
                <c:v>18.422335952418418</c:v>
              </c:pt>
              <c:pt idx="9332">
                <c:v>18.422335952418418</c:v>
              </c:pt>
              <c:pt idx="9333">
                <c:v>18.422335952418418</c:v>
              </c:pt>
              <c:pt idx="9334">
                <c:v>18.422335952418418</c:v>
              </c:pt>
              <c:pt idx="9335">
                <c:v>18.422335952418418</c:v>
              </c:pt>
              <c:pt idx="9336">
                <c:v>18.422335952418418</c:v>
              </c:pt>
              <c:pt idx="9337">
                <c:v>18.422335952418418</c:v>
              </c:pt>
              <c:pt idx="9338">
                <c:v>18.422335952418418</c:v>
              </c:pt>
              <c:pt idx="9339">
                <c:v>18.422335952418418</c:v>
              </c:pt>
              <c:pt idx="9340">
                <c:v>18.422335952418418</c:v>
              </c:pt>
              <c:pt idx="9341">
                <c:v>18.422335952418418</c:v>
              </c:pt>
              <c:pt idx="9342">
                <c:v>18.422335952418418</c:v>
              </c:pt>
              <c:pt idx="9343">
                <c:v>18.422335952418418</c:v>
              </c:pt>
              <c:pt idx="9344">
                <c:v>18.422335952418418</c:v>
              </c:pt>
              <c:pt idx="9345">
                <c:v>18.422335952418418</c:v>
              </c:pt>
              <c:pt idx="9346">
                <c:v>18.422335952418418</c:v>
              </c:pt>
              <c:pt idx="9347">
                <c:v>18.422335952418418</c:v>
              </c:pt>
              <c:pt idx="9348">
                <c:v>18.422335952418418</c:v>
              </c:pt>
              <c:pt idx="9349">
                <c:v>18.422335952418418</c:v>
              </c:pt>
              <c:pt idx="9350">
                <c:v>18.422335952418418</c:v>
              </c:pt>
              <c:pt idx="9351">
                <c:v>18.422335952418418</c:v>
              </c:pt>
              <c:pt idx="9352">
                <c:v>18.422335952418418</c:v>
              </c:pt>
              <c:pt idx="9353">
                <c:v>18.422335952418418</c:v>
              </c:pt>
              <c:pt idx="9354">
                <c:v>18.422335952418418</c:v>
              </c:pt>
              <c:pt idx="9355">
                <c:v>18.422335952418418</c:v>
              </c:pt>
              <c:pt idx="9356">
                <c:v>18.422335952418418</c:v>
              </c:pt>
              <c:pt idx="9357">
                <c:v>18.422335952418418</c:v>
              </c:pt>
              <c:pt idx="9358">
                <c:v>18.422335952418418</c:v>
              </c:pt>
              <c:pt idx="9359">
                <c:v>18.422335952418418</c:v>
              </c:pt>
              <c:pt idx="9360">
                <c:v>18.422335952418418</c:v>
              </c:pt>
              <c:pt idx="9361">
                <c:v>18.422335952418418</c:v>
              </c:pt>
              <c:pt idx="9362">
                <c:v>18.422335952418418</c:v>
              </c:pt>
              <c:pt idx="9363">
                <c:v>18.422335952418418</c:v>
              </c:pt>
              <c:pt idx="9364">
                <c:v>18.422335952418418</c:v>
              </c:pt>
              <c:pt idx="9365">
                <c:v>18.422335952418418</c:v>
              </c:pt>
              <c:pt idx="9366">
                <c:v>18.422335952418418</c:v>
              </c:pt>
              <c:pt idx="9367">
                <c:v>18.422335952418418</c:v>
              </c:pt>
              <c:pt idx="9368">
                <c:v>18.422335952418418</c:v>
              </c:pt>
              <c:pt idx="9369">
                <c:v>18.422335952418418</c:v>
              </c:pt>
              <c:pt idx="9370">
                <c:v>18.422335952418418</c:v>
              </c:pt>
              <c:pt idx="9371">
                <c:v>18.422335952418418</c:v>
              </c:pt>
              <c:pt idx="9372">
                <c:v>18.422335952418418</c:v>
              </c:pt>
              <c:pt idx="9373">
                <c:v>18.422335952418418</c:v>
              </c:pt>
              <c:pt idx="9374">
                <c:v>18.422335952418418</c:v>
              </c:pt>
              <c:pt idx="9375">
                <c:v>18.422335952418418</c:v>
              </c:pt>
              <c:pt idx="9376">
                <c:v>18.422335952418418</c:v>
              </c:pt>
              <c:pt idx="9377">
                <c:v>18.422335952418418</c:v>
              </c:pt>
              <c:pt idx="9378">
                <c:v>18.422335952418418</c:v>
              </c:pt>
              <c:pt idx="9379">
                <c:v>18.422335952418418</c:v>
              </c:pt>
              <c:pt idx="9380">
                <c:v>18.422335952418418</c:v>
              </c:pt>
              <c:pt idx="9381">
                <c:v>18.422335952418418</c:v>
              </c:pt>
              <c:pt idx="9382">
                <c:v>18.422335952418418</c:v>
              </c:pt>
              <c:pt idx="9383">
                <c:v>18.422335952418418</c:v>
              </c:pt>
              <c:pt idx="9384">
                <c:v>18.422335952418418</c:v>
              </c:pt>
              <c:pt idx="9385">
                <c:v>18.422335952418418</c:v>
              </c:pt>
              <c:pt idx="9386">
                <c:v>18.422335952418418</c:v>
              </c:pt>
              <c:pt idx="9387">
                <c:v>18.422335952418418</c:v>
              </c:pt>
              <c:pt idx="9388">
                <c:v>18.422335952418418</c:v>
              </c:pt>
              <c:pt idx="9389">
                <c:v>18.422335952418418</c:v>
              </c:pt>
              <c:pt idx="9390">
                <c:v>18.422335952418418</c:v>
              </c:pt>
              <c:pt idx="9391">
                <c:v>18.422335952418418</c:v>
              </c:pt>
              <c:pt idx="9392">
                <c:v>18.422335952418418</c:v>
              </c:pt>
              <c:pt idx="9393">
                <c:v>18.422335952418418</c:v>
              </c:pt>
              <c:pt idx="9394">
                <c:v>18.422335952418418</c:v>
              </c:pt>
              <c:pt idx="9395">
                <c:v>18.422335952418418</c:v>
              </c:pt>
              <c:pt idx="9396">
                <c:v>18.422335952418418</c:v>
              </c:pt>
              <c:pt idx="9397">
                <c:v>18.422335952418418</c:v>
              </c:pt>
              <c:pt idx="9398">
                <c:v>18.422335952418418</c:v>
              </c:pt>
              <c:pt idx="9399">
                <c:v>18.422335952418418</c:v>
              </c:pt>
              <c:pt idx="9400">
                <c:v>18.422335952418418</c:v>
              </c:pt>
              <c:pt idx="9401">
                <c:v>18.422335952418418</c:v>
              </c:pt>
              <c:pt idx="9402">
                <c:v>18.422335952418418</c:v>
              </c:pt>
              <c:pt idx="9403">
                <c:v>18.422335952418418</c:v>
              </c:pt>
              <c:pt idx="9404">
                <c:v>18.422335952418418</c:v>
              </c:pt>
              <c:pt idx="9405">
                <c:v>18.422335952418418</c:v>
              </c:pt>
              <c:pt idx="9406">
                <c:v>18.422335952418418</c:v>
              </c:pt>
              <c:pt idx="9407">
                <c:v>18.422335952418418</c:v>
              </c:pt>
              <c:pt idx="9408">
                <c:v>18.422335952418418</c:v>
              </c:pt>
              <c:pt idx="9409">
                <c:v>18.422335952418418</c:v>
              </c:pt>
              <c:pt idx="9410">
                <c:v>18.422335952418418</c:v>
              </c:pt>
              <c:pt idx="9411">
                <c:v>18.422335952418418</c:v>
              </c:pt>
              <c:pt idx="9412">
                <c:v>18.422335952418418</c:v>
              </c:pt>
              <c:pt idx="9413">
                <c:v>18.422335952418418</c:v>
              </c:pt>
              <c:pt idx="9414">
                <c:v>18.422335952418418</c:v>
              </c:pt>
              <c:pt idx="9415">
                <c:v>18.422335952418418</c:v>
              </c:pt>
              <c:pt idx="9416">
                <c:v>18.422335952418418</c:v>
              </c:pt>
              <c:pt idx="9417">
                <c:v>18.422335952418418</c:v>
              </c:pt>
              <c:pt idx="9418">
                <c:v>18.422335952418418</c:v>
              </c:pt>
              <c:pt idx="9419">
                <c:v>18.422335952418418</c:v>
              </c:pt>
              <c:pt idx="9420">
                <c:v>18.422335952418418</c:v>
              </c:pt>
              <c:pt idx="9421">
                <c:v>18.422335952418418</c:v>
              </c:pt>
              <c:pt idx="9422">
                <c:v>18.422335952418418</c:v>
              </c:pt>
              <c:pt idx="9423">
                <c:v>18.422335952418418</c:v>
              </c:pt>
              <c:pt idx="9424">
                <c:v>18.422335952418418</c:v>
              </c:pt>
              <c:pt idx="9425">
                <c:v>18.422335952418418</c:v>
              </c:pt>
              <c:pt idx="9426">
                <c:v>18.422335952418418</c:v>
              </c:pt>
              <c:pt idx="9427">
                <c:v>18.422335952418418</c:v>
              </c:pt>
              <c:pt idx="9428">
                <c:v>18.422335952418418</c:v>
              </c:pt>
              <c:pt idx="9429">
                <c:v>18.422335952418418</c:v>
              </c:pt>
              <c:pt idx="9430">
                <c:v>18.422335952418418</c:v>
              </c:pt>
              <c:pt idx="9431">
                <c:v>18.422335952418418</c:v>
              </c:pt>
              <c:pt idx="9432">
                <c:v>18.422335952418418</c:v>
              </c:pt>
              <c:pt idx="9433">
                <c:v>18.422335952418418</c:v>
              </c:pt>
              <c:pt idx="9434">
                <c:v>18.422335952418418</c:v>
              </c:pt>
              <c:pt idx="9435">
                <c:v>18.422335952418418</c:v>
              </c:pt>
              <c:pt idx="9436">
                <c:v>18.422335952418418</c:v>
              </c:pt>
              <c:pt idx="9437">
                <c:v>18.422335952418418</c:v>
              </c:pt>
              <c:pt idx="9438">
                <c:v>18.422335952418418</c:v>
              </c:pt>
              <c:pt idx="9439">
                <c:v>18.422335952418418</c:v>
              </c:pt>
              <c:pt idx="9440">
                <c:v>18.422335952418418</c:v>
              </c:pt>
              <c:pt idx="9441">
                <c:v>18.422335952418418</c:v>
              </c:pt>
              <c:pt idx="9442">
                <c:v>18.422335952418418</c:v>
              </c:pt>
              <c:pt idx="9443">
                <c:v>18.422335952418418</c:v>
              </c:pt>
              <c:pt idx="9444">
                <c:v>18.422335952418418</c:v>
              </c:pt>
              <c:pt idx="9445">
                <c:v>18.422335952418418</c:v>
              </c:pt>
              <c:pt idx="9446">
                <c:v>18.422335952418418</c:v>
              </c:pt>
              <c:pt idx="9447">
                <c:v>18.422335952418418</c:v>
              </c:pt>
              <c:pt idx="9448">
                <c:v>18.422335952418418</c:v>
              </c:pt>
              <c:pt idx="9449">
                <c:v>18.422335952418418</c:v>
              </c:pt>
              <c:pt idx="9450">
                <c:v>18.422335952418418</c:v>
              </c:pt>
              <c:pt idx="9451">
                <c:v>18.422335952418418</c:v>
              </c:pt>
              <c:pt idx="9452">
                <c:v>18.422335952418418</c:v>
              </c:pt>
              <c:pt idx="9453">
                <c:v>18.422335952418418</c:v>
              </c:pt>
              <c:pt idx="9454">
                <c:v>18.422335952418418</c:v>
              </c:pt>
              <c:pt idx="9455">
                <c:v>18.422335952418418</c:v>
              </c:pt>
              <c:pt idx="9456">
                <c:v>18.422335952418418</c:v>
              </c:pt>
              <c:pt idx="9457">
                <c:v>18.422335952418418</c:v>
              </c:pt>
              <c:pt idx="9458">
                <c:v>18.422335952418418</c:v>
              </c:pt>
              <c:pt idx="9459">
                <c:v>18.422335952418418</c:v>
              </c:pt>
              <c:pt idx="9460">
                <c:v>18.422335952418418</c:v>
              </c:pt>
              <c:pt idx="9461">
                <c:v>18.422335952418418</c:v>
              </c:pt>
              <c:pt idx="9462">
                <c:v>18.422335952418418</c:v>
              </c:pt>
              <c:pt idx="9463">
                <c:v>18.422335952418418</c:v>
              </c:pt>
              <c:pt idx="9464">
                <c:v>18.422335952418418</c:v>
              </c:pt>
              <c:pt idx="9465">
                <c:v>18.422335952418418</c:v>
              </c:pt>
              <c:pt idx="9466">
                <c:v>18.422335952418418</c:v>
              </c:pt>
              <c:pt idx="9467">
                <c:v>18.422335952418418</c:v>
              </c:pt>
              <c:pt idx="9468">
                <c:v>18.422335952418418</c:v>
              </c:pt>
              <c:pt idx="9469">
                <c:v>18.422335952418418</c:v>
              </c:pt>
              <c:pt idx="9470">
                <c:v>18.422335952418418</c:v>
              </c:pt>
              <c:pt idx="9471">
                <c:v>18.422335952418418</c:v>
              </c:pt>
              <c:pt idx="9472">
                <c:v>18.422335952418418</c:v>
              </c:pt>
              <c:pt idx="9473">
                <c:v>18.422335952418418</c:v>
              </c:pt>
              <c:pt idx="9474">
                <c:v>18.422335952418418</c:v>
              </c:pt>
              <c:pt idx="9475">
                <c:v>18.422335952418418</c:v>
              </c:pt>
              <c:pt idx="9476">
                <c:v>18.422335952418418</c:v>
              </c:pt>
              <c:pt idx="9477">
                <c:v>18.422335952418418</c:v>
              </c:pt>
              <c:pt idx="9478">
                <c:v>18.422335952418418</c:v>
              </c:pt>
              <c:pt idx="9479">
                <c:v>18.422335952418418</c:v>
              </c:pt>
              <c:pt idx="9480">
                <c:v>18.422335952418418</c:v>
              </c:pt>
              <c:pt idx="9481">
                <c:v>18.422335952418418</c:v>
              </c:pt>
              <c:pt idx="9482">
                <c:v>18.422335952418418</c:v>
              </c:pt>
              <c:pt idx="9483">
                <c:v>18.422335952418418</c:v>
              </c:pt>
              <c:pt idx="9484">
                <c:v>18.422335952418418</c:v>
              </c:pt>
              <c:pt idx="9485">
                <c:v>18.422335952418418</c:v>
              </c:pt>
              <c:pt idx="9486">
                <c:v>18.422335952418418</c:v>
              </c:pt>
              <c:pt idx="9487">
                <c:v>18.422335952418418</c:v>
              </c:pt>
              <c:pt idx="9488">
                <c:v>18.422335952418418</c:v>
              </c:pt>
              <c:pt idx="9489">
                <c:v>18.422335952418418</c:v>
              </c:pt>
              <c:pt idx="9490">
                <c:v>18.422335952418418</c:v>
              </c:pt>
              <c:pt idx="9491">
                <c:v>18.422335952418418</c:v>
              </c:pt>
              <c:pt idx="9492">
                <c:v>18.422335952418418</c:v>
              </c:pt>
              <c:pt idx="9493">
                <c:v>18.422335952418418</c:v>
              </c:pt>
              <c:pt idx="9494">
                <c:v>18.422335952418418</c:v>
              </c:pt>
              <c:pt idx="9495">
                <c:v>18.422335952418418</c:v>
              </c:pt>
              <c:pt idx="9496">
                <c:v>18.422335952418418</c:v>
              </c:pt>
              <c:pt idx="9497">
                <c:v>18.422335952418418</c:v>
              </c:pt>
              <c:pt idx="9498">
                <c:v>18.422335952418418</c:v>
              </c:pt>
              <c:pt idx="9499">
                <c:v>18.422335952418418</c:v>
              </c:pt>
              <c:pt idx="9500">
                <c:v>18.422335952418418</c:v>
              </c:pt>
              <c:pt idx="9501">
                <c:v>18.422335952418418</c:v>
              </c:pt>
              <c:pt idx="9502">
                <c:v>18.422335952418418</c:v>
              </c:pt>
              <c:pt idx="9503">
                <c:v>18.422335952418418</c:v>
              </c:pt>
              <c:pt idx="9504">
                <c:v>18.422335952418418</c:v>
              </c:pt>
              <c:pt idx="9505">
                <c:v>18.422335952418418</c:v>
              </c:pt>
              <c:pt idx="9506">
                <c:v>18.422335952418418</c:v>
              </c:pt>
              <c:pt idx="9507">
                <c:v>18.422335952418418</c:v>
              </c:pt>
              <c:pt idx="9508">
                <c:v>18.422335952418418</c:v>
              </c:pt>
              <c:pt idx="9509">
                <c:v>18.422335952418418</c:v>
              </c:pt>
              <c:pt idx="9510">
                <c:v>18.422335952418418</c:v>
              </c:pt>
              <c:pt idx="9511">
                <c:v>18.422335952418418</c:v>
              </c:pt>
              <c:pt idx="9512">
                <c:v>18.422335952418418</c:v>
              </c:pt>
              <c:pt idx="9513">
                <c:v>18.422335952418418</c:v>
              </c:pt>
              <c:pt idx="9514">
                <c:v>18.422335952418418</c:v>
              </c:pt>
              <c:pt idx="9515">
                <c:v>18.422335952418418</c:v>
              </c:pt>
              <c:pt idx="9516">
                <c:v>18.422335952418418</c:v>
              </c:pt>
              <c:pt idx="9517">
                <c:v>18.422335952418418</c:v>
              </c:pt>
              <c:pt idx="9518">
                <c:v>18.422335952418418</c:v>
              </c:pt>
              <c:pt idx="9519">
                <c:v>18.422335952418418</c:v>
              </c:pt>
              <c:pt idx="9520">
                <c:v>18.422335952418418</c:v>
              </c:pt>
              <c:pt idx="9521">
                <c:v>18.422335952418418</c:v>
              </c:pt>
              <c:pt idx="9522">
                <c:v>18.422335952418418</c:v>
              </c:pt>
              <c:pt idx="9523">
                <c:v>18.422335952418418</c:v>
              </c:pt>
              <c:pt idx="9524">
                <c:v>18.422335952418418</c:v>
              </c:pt>
              <c:pt idx="9525">
                <c:v>18.422335952418418</c:v>
              </c:pt>
              <c:pt idx="9526">
                <c:v>18.422335952418418</c:v>
              </c:pt>
              <c:pt idx="9527">
                <c:v>18.422335952418418</c:v>
              </c:pt>
              <c:pt idx="9528">
                <c:v>18.422335952418418</c:v>
              </c:pt>
              <c:pt idx="9529">
                <c:v>18.422335952418418</c:v>
              </c:pt>
              <c:pt idx="9530">
                <c:v>18.422335952418418</c:v>
              </c:pt>
              <c:pt idx="9531">
                <c:v>18.422335952418418</c:v>
              </c:pt>
              <c:pt idx="9532">
                <c:v>18.422335952418418</c:v>
              </c:pt>
              <c:pt idx="9533">
                <c:v>18.422335952418418</c:v>
              </c:pt>
              <c:pt idx="9534">
                <c:v>18.422335952418418</c:v>
              </c:pt>
              <c:pt idx="9535">
                <c:v>18.422335952418418</c:v>
              </c:pt>
              <c:pt idx="9536">
                <c:v>18.422335952418418</c:v>
              </c:pt>
              <c:pt idx="9537">
                <c:v>18.422335952418418</c:v>
              </c:pt>
              <c:pt idx="9538">
                <c:v>18.422335952418418</c:v>
              </c:pt>
              <c:pt idx="9539">
                <c:v>18.422335952418418</c:v>
              </c:pt>
              <c:pt idx="9540">
                <c:v>18.422335952418418</c:v>
              </c:pt>
              <c:pt idx="9541">
                <c:v>18.422335952418418</c:v>
              </c:pt>
              <c:pt idx="9542">
                <c:v>18.422335952418418</c:v>
              </c:pt>
              <c:pt idx="9543">
                <c:v>18.422335952418418</c:v>
              </c:pt>
              <c:pt idx="9544">
                <c:v>18.422335952418418</c:v>
              </c:pt>
              <c:pt idx="9545">
                <c:v>18.422335952418418</c:v>
              </c:pt>
              <c:pt idx="9546">
                <c:v>18.422335952418418</c:v>
              </c:pt>
              <c:pt idx="9547">
                <c:v>18.422335952418418</c:v>
              </c:pt>
              <c:pt idx="9548">
                <c:v>18.422335952418418</c:v>
              </c:pt>
              <c:pt idx="9549">
                <c:v>18.422335952418418</c:v>
              </c:pt>
              <c:pt idx="9550">
                <c:v>18.422335952418418</c:v>
              </c:pt>
              <c:pt idx="9551">
                <c:v>18.422335952418418</c:v>
              </c:pt>
              <c:pt idx="9552">
                <c:v>18.422335952418418</c:v>
              </c:pt>
              <c:pt idx="9553">
                <c:v>18.422335952418418</c:v>
              </c:pt>
              <c:pt idx="9554">
                <c:v>18.422335952418418</c:v>
              </c:pt>
              <c:pt idx="9555">
                <c:v>18.422335952418418</c:v>
              </c:pt>
              <c:pt idx="9556">
                <c:v>18.422335952418418</c:v>
              </c:pt>
              <c:pt idx="9557">
                <c:v>18.422335952418418</c:v>
              </c:pt>
              <c:pt idx="9558">
                <c:v>18.422335952418418</c:v>
              </c:pt>
              <c:pt idx="9559">
                <c:v>18.422335952418418</c:v>
              </c:pt>
              <c:pt idx="9560">
                <c:v>18.422335952418418</c:v>
              </c:pt>
              <c:pt idx="9561">
                <c:v>18.422335952418418</c:v>
              </c:pt>
              <c:pt idx="9562">
                <c:v>18.422335952418418</c:v>
              </c:pt>
              <c:pt idx="9563">
                <c:v>18.422335952418418</c:v>
              </c:pt>
              <c:pt idx="9564">
                <c:v>18.422335952418418</c:v>
              </c:pt>
              <c:pt idx="9565">
                <c:v>18.422335952418418</c:v>
              </c:pt>
              <c:pt idx="9566">
                <c:v>18.422335952418418</c:v>
              </c:pt>
              <c:pt idx="9567">
                <c:v>18.422335952418418</c:v>
              </c:pt>
              <c:pt idx="9568">
                <c:v>18.422335952418418</c:v>
              </c:pt>
              <c:pt idx="9569">
                <c:v>18.422335952418418</c:v>
              </c:pt>
              <c:pt idx="9570">
                <c:v>18.422335952418418</c:v>
              </c:pt>
              <c:pt idx="9571">
                <c:v>18.422335952418418</c:v>
              </c:pt>
              <c:pt idx="9572">
                <c:v>18.422335952418418</c:v>
              </c:pt>
              <c:pt idx="9573">
                <c:v>18.422335952418418</c:v>
              </c:pt>
              <c:pt idx="9574">
                <c:v>18.422335952418418</c:v>
              </c:pt>
              <c:pt idx="9575">
                <c:v>18.422335952418418</c:v>
              </c:pt>
              <c:pt idx="9576">
                <c:v>18.422335952418418</c:v>
              </c:pt>
              <c:pt idx="9577">
                <c:v>18.422335952418418</c:v>
              </c:pt>
              <c:pt idx="9578">
                <c:v>18.422335952418418</c:v>
              </c:pt>
              <c:pt idx="9579">
                <c:v>18.422335952418418</c:v>
              </c:pt>
              <c:pt idx="9580">
                <c:v>18.422335952418418</c:v>
              </c:pt>
              <c:pt idx="9581">
                <c:v>18.422335952418418</c:v>
              </c:pt>
              <c:pt idx="9582">
                <c:v>18.422335952418418</c:v>
              </c:pt>
              <c:pt idx="9583">
                <c:v>18.422335952418418</c:v>
              </c:pt>
              <c:pt idx="9584">
                <c:v>18.422335952418418</c:v>
              </c:pt>
              <c:pt idx="9585">
                <c:v>18.422335952418418</c:v>
              </c:pt>
              <c:pt idx="9586">
                <c:v>18.422335952418418</c:v>
              </c:pt>
              <c:pt idx="9587">
                <c:v>18.422335952418418</c:v>
              </c:pt>
              <c:pt idx="9588">
                <c:v>18.422335952418418</c:v>
              </c:pt>
              <c:pt idx="9589">
                <c:v>18.422335952418418</c:v>
              </c:pt>
              <c:pt idx="9590">
                <c:v>18.422335952418418</c:v>
              </c:pt>
              <c:pt idx="9591">
                <c:v>18.422335952418418</c:v>
              </c:pt>
              <c:pt idx="9592">
                <c:v>18.422335952418418</c:v>
              </c:pt>
              <c:pt idx="9593">
                <c:v>18.422335952418418</c:v>
              </c:pt>
              <c:pt idx="9594">
                <c:v>18.422335952418418</c:v>
              </c:pt>
              <c:pt idx="9595">
                <c:v>18.422335952418418</c:v>
              </c:pt>
              <c:pt idx="9596">
                <c:v>18.422335952418418</c:v>
              </c:pt>
              <c:pt idx="9597">
                <c:v>18.422335952418418</c:v>
              </c:pt>
              <c:pt idx="9598">
                <c:v>18.422335952418418</c:v>
              </c:pt>
              <c:pt idx="9599">
                <c:v>18.422335952418418</c:v>
              </c:pt>
              <c:pt idx="9600">
                <c:v>18.422335952418418</c:v>
              </c:pt>
              <c:pt idx="9601">
                <c:v>18.422335952418418</c:v>
              </c:pt>
              <c:pt idx="9602">
                <c:v>18.422335952418418</c:v>
              </c:pt>
              <c:pt idx="9603">
                <c:v>18.422335952418418</c:v>
              </c:pt>
              <c:pt idx="9604">
                <c:v>18.422335952418418</c:v>
              </c:pt>
              <c:pt idx="9605">
                <c:v>18.422335952418418</c:v>
              </c:pt>
              <c:pt idx="9606">
                <c:v>18.422335952418418</c:v>
              </c:pt>
              <c:pt idx="9607">
                <c:v>18.422335952418418</c:v>
              </c:pt>
              <c:pt idx="9608">
                <c:v>18.422335952418418</c:v>
              </c:pt>
              <c:pt idx="9609">
                <c:v>18.422335952418418</c:v>
              </c:pt>
              <c:pt idx="9610">
                <c:v>18.422335952418418</c:v>
              </c:pt>
              <c:pt idx="9611">
                <c:v>18.422335952418418</c:v>
              </c:pt>
              <c:pt idx="9612">
                <c:v>18.422335952418418</c:v>
              </c:pt>
              <c:pt idx="9613">
                <c:v>18.422335952418418</c:v>
              </c:pt>
              <c:pt idx="9614">
                <c:v>18.422335952418418</c:v>
              </c:pt>
              <c:pt idx="9615">
                <c:v>18.422335952418418</c:v>
              </c:pt>
              <c:pt idx="9616">
                <c:v>18.422335952418418</c:v>
              </c:pt>
              <c:pt idx="9617">
                <c:v>18.422335952418418</c:v>
              </c:pt>
              <c:pt idx="9618">
                <c:v>18.422335952418418</c:v>
              </c:pt>
              <c:pt idx="9619">
                <c:v>18.422335952418418</c:v>
              </c:pt>
              <c:pt idx="9620">
                <c:v>18.422335952418418</c:v>
              </c:pt>
              <c:pt idx="9621">
                <c:v>18.422335952418418</c:v>
              </c:pt>
              <c:pt idx="9622">
                <c:v>18.422335952418418</c:v>
              </c:pt>
              <c:pt idx="9623">
                <c:v>18.422335952418418</c:v>
              </c:pt>
              <c:pt idx="9624">
                <c:v>18.422335952418418</c:v>
              </c:pt>
              <c:pt idx="9625">
                <c:v>18.422335952418418</c:v>
              </c:pt>
              <c:pt idx="9626">
                <c:v>18.422335952418418</c:v>
              </c:pt>
              <c:pt idx="9627">
                <c:v>18.422335952418418</c:v>
              </c:pt>
              <c:pt idx="9628">
                <c:v>18.422335952418418</c:v>
              </c:pt>
              <c:pt idx="9629">
                <c:v>18.422335952418418</c:v>
              </c:pt>
              <c:pt idx="9630">
                <c:v>18.422335952418418</c:v>
              </c:pt>
              <c:pt idx="9631">
                <c:v>18.422335952418418</c:v>
              </c:pt>
              <c:pt idx="9632">
                <c:v>18.422335952418418</c:v>
              </c:pt>
              <c:pt idx="9633">
                <c:v>18.422335952418418</c:v>
              </c:pt>
              <c:pt idx="9634">
                <c:v>18.422335952418418</c:v>
              </c:pt>
              <c:pt idx="9635">
                <c:v>18.422335952418418</c:v>
              </c:pt>
              <c:pt idx="9636">
                <c:v>18.422335952418418</c:v>
              </c:pt>
              <c:pt idx="9637">
                <c:v>18.422335952418418</c:v>
              </c:pt>
              <c:pt idx="9638">
                <c:v>18.422335952418418</c:v>
              </c:pt>
              <c:pt idx="9639">
                <c:v>18.422335952418418</c:v>
              </c:pt>
              <c:pt idx="9640">
                <c:v>18.422335952418418</c:v>
              </c:pt>
              <c:pt idx="9641">
                <c:v>18.422335952418418</c:v>
              </c:pt>
              <c:pt idx="9642">
                <c:v>18.422335952418418</c:v>
              </c:pt>
              <c:pt idx="9643">
                <c:v>18.422335952418418</c:v>
              </c:pt>
              <c:pt idx="9644">
                <c:v>18.422335952418418</c:v>
              </c:pt>
              <c:pt idx="9645">
                <c:v>18.422335952418418</c:v>
              </c:pt>
              <c:pt idx="9646">
                <c:v>18.422335952418418</c:v>
              </c:pt>
              <c:pt idx="9647">
                <c:v>18.422335952418418</c:v>
              </c:pt>
              <c:pt idx="9648">
                <c:v>18.422335952418418</c:v>
              </c:pt>
              <c:pt idx="9649">
                <c:v>18.422335952418418</c:v>
              </c:pt>
              <c:pt idx="9650">
                <c:v>18.422335952418418</c:v>
              </c:pt>
              <c:pt idx="9651">
                <c:v>18.422335952418418</c:v>
              </c:pt>
              <c:pt idx="9652">
                <c:v>18.422335952418418</c:v>
              </c:pt>
              <c:pt idx="9653">
                <c:v>18.422335952418418</c:v>
              </c:pt>
              <c:pt idx="9654">
                <c:v>18.422335952418418</c:v>
              </c:pt>
              <c:pt idx="9655">
                <c:v>18.422335952418418</c:v>
              </c:pt>
              <c:pt idx="9656">
                <c:v>18.422335952418418</c:v>
              </c:pt>
              <c:pt idx="9657">
                <c:v>18.422335952418418</c:v>
              </c:pt>
              <c:pt idx="9658">
                <c:v>18.422335952418418</c:v>
              </c:pt>
              <c:pt idx="9659">
                <c:v>18.422335952418418</c:v>
              </c:pt>
              <c:pt idx="9660">
                <c:v>18.422335952418418</c:v>
              </c:pt>
              <c:pt idx="9661">
                <c:v>18.422335952418418</c:v>
              </c:pt>
              <c:pt idx="9662">
                <c:v>18.422335952418418</c:v>
              </c:pt>
              <c:pt idx="9663">
                <c:v>18.422335952418418</c:v>
              </c:pt>
              <c:pt idx="9664">
                <c:v>18.422335952418418</c:v>
              </c:pt>
              <c:pt idx="9665">
                <c:v>18.422335952418418</c:v>
              </c:pt>
              <c:pt idx="9666">
                <c:v>18.422335952418418</c:v>
              </c:pt>
              <c:pt idx="9667">
                <c:v>18.422335952418418</c:v>
              </c:pt>
              <c:pt idx="9668">
                <c:v>18.422335952418418</c:v>
              </c:pt>
              <c:pt idx="9669">
                <c:v>18.422335952418418</c:v>
              </c:pt>
              <c:pt idx="9670">
                <c:v>18.422335952418418</c:v>
              </c:pt>
              <c:pt idx="9671">
                <c:v>18.422335952418418</c:v>
              </c:pt>
              <c:pt idx="9672">
                <c:v>18.422335952418418</c:v>
              </c:pt>
              <c:pt idx="9673">
                <c:v>18.422335952418418</c:v>
              </c:pt>
              <c:pt idx="9674">
                <c:v>18.422335952418418</c:v>
              </c:pt>
              <c:pt idx="9675">
                <c:v>18.422335952418418</c:v>
              </c:pt>
              <c:pt idx="9676">
                <c:v>18.422335952418418</c:v>
              </c:pt>
              <c:pt idx="9677">
                <c:v>18.422335952418418</c:v>
              </c:pt>
              <c:pt idx="9678">
                <c:v>18.422335952418418</c:v>
              </c:pt>
              <c:pt idx="9679">
                <c:v>18.422335952418418</c:v>
              </c:pt>
              <c:pt idx="9680">
                <c:v>18.422335952418418</c:v>
              </c:pt>
              <c:pt idx="9681">
                <c:v>18.422335952418418</c:v>
              </c:pt>
              <c:pt idx="9682">
                <c:v>18.422335952418418</c:v>
              </c:pt>
              <c:pt idx="9683">
                <c:v>18.422335952418418</c:v>
              </c:pt>
              <c:pt idx="9684">
                <c:v>18.422335952418418</c:v>
              </c:pt>
              <c:pt idx="9685">
                <c:v>18.422335952418418</c:v>
              </c:pt>
              <c:pt idx="9686">
                <c:v>18.422335952418418</c:v>
              </c:pt>
              <c:pt idx="9687">
                <c:v>18.422335952418418</c:v>
              </c:pt>
              <c:pt idx="9688">
                <c:v>18.422335952418418</c:v>
              </c:pt>
              <c:pt idx="9689">
                <c:v>18.422335952418418</c:v>
              </c:pt>
              <c:pt idx="9690">
                <c:v>18.422335952418418</c:v>
              </c:pt>
              <c:pt idx="9691">
                <c:v>18.422335952418418</c:v>
              </c:pt>
              <c:pt idx="9692">
                <c:v>18.422335952418418</c:v>
              </c:pt>
              <c:pt idx="9693">
                <c:v>18.422335952418418</c:v>
              </c:pt>
              <c:pt idx="9694">
                <c:v>18.422335952418418</c:v>
              </c:pt>
              <c:pt idx="9695">
                <c:v>18.422335952418418</c:v>
              </c:pt>
              <c:pt idx="9696">
                <c:v>18.422335952418418</c:v>
              </c:pt>
              <c:pt idx="9697">
                <c:v>18.422335952418418</c:v>
              </c:pt>
              <c:pt idx="9698">
                <c:v>18.422335952418418</c:v>
              </c:pt>
              <c:pt idx="9699">
                <c:v>18.422335952418418</c:v>
              </c:pt>
              <c:pt idx="9700">
                <c:v>18.422335952418418</c:v>
              </c:pt>
              <c:pt idx="9701">
                <c:v>18.422335952418418</c:v>
              </c:pt>
              <c:pt idx="9702">
                <c:v>18.422335952418418</c:v>
              </c:pt>
              <c:pt idx="9703">
                <c:v>18.422335952418418</c:v>
              </c:pt>
              <c:pt idx="9704">
                <c:v>18.422335952418418</c:v>
              </c:pt>
              <c:pt idx="9705">
                <c:v>18.422335952418418</c:v>
              </c:pt>
              <c:pt idx="9706">
                <c:v>18.422335952418418</c:v>
              </c:pt>
              <c:pt idx="9707">
                <c:v>18.422335952418418</c:v>
              </c:pt>
              <c:pt idx="9708">
                <c:v>18.422335952418418</c:v>
              </c:pt>
              <c:pt idx="9709">
                <c:v>18.422335952418418</c:v>
              </c:pt>
              <c:pt idx="9710">
                <c:v>18.422335952418418</c:v>
              </c:pt>
              <c:pt idx="9711">
                <c:v>18.422335952418418</c:v>
              </c:pt>
              <c:pt idx="9712">
                <c:v>18.422335952418418</c:v>
              </c:pt>
              <c:pt idx="9713">
                <c:v>18.422335952418418</c:v>
              </c:pt>
              <c:pt idx="9714">
                <c:v>18.422335952418418</c:v>
              </c:pt>
              <c:pt idx="9715">
                <c:v>18.422335952418418</c:v>
              </c:pt>
              <c:pt idx="9716">
                <c:v>18.422335952418418</c:v>
              </c:pt>
              <c:pt idx="9717">
                <c:v>18.422335952418418</c:v>
              </c:pt>
              <c:pt idx="9718">
                <c:v>18.422335952418418</c:v>
              </c:pt>
              <c:pt idx="9719">
                <c:v>18.422335952418418</c:v>
              </c:pt>
              <c:pt idx="9720">
                <c:v>18.422335952418418</c:v>
              </c:pt>
              <c:pt idx="9721">
                <c:v>18.422335952418418</c:v>
              </c:pt>
              <c:pt idx="9722">
                <c:v>18.422335952418418</c:v>
              </c:pt>
              <c:pt idx="9723">
                <c:v>18.422335952418418</c:v>
              </c:pt>
              <c:pt idx="9724">
                <c:v>18.422335952418418</c:v>
              </c:pt>
              <c:pt idx="9725">
                <c:v>18.422335952418418</c:v>
              </c:pt>
              <c:pt idx="9726">
                <c:v>18.422335952418418</c:v>
              </c:pt>
              <c:pt idx="9727">
                <c:v>18.422335952418418</c:v>
              </c:pt>
              <c:pt idx="9728">
                <c:v>18.422335952418418</c:v>
              </c:pt>
              <c:pt idx="9729">
                <c:v>18.422335952418418</c:v>
              </c:pt>
              <c:pt idx="9730">
                <c:v>18.422335952418418</c:v>
              </c:pt>
              <c:pt idx="9731">
                <c:v>18.422335952418418</c:v>
              </c:pt>
              <c:pt idx="9732">
                <c:v>18.422335952418418</c:v>
              </c:pt>
              <c:pt idx="9733">
                <c:v>18.422335952418418</c:v>
              </c:pt>
              <c:pt idx="9734">
                <c:v>18.422335952418418</c:v>
              </c:pt>
              <c:pt idx="9735">
                <c:v>18.422335952418418</c:v>
              </c:pt>
              <c:pt idx="9736">
                <c:v>18.422335952418418</c:v>
              </c:pt>
              <c:pt idx="9737">
                <c:v>18.422335952418418</c:v>
              </c:pt>
              <c:pt idx="9738">
                <c:v>18.422335952418418</c:v>
              </c:pt>
              <c:pt idx="9739">
                <c:v>18.422335952418418</c:v>
              </c:pt>
              <c:pt idx="9740">
                <c:v>18.422335952418418</c:v>
              </c:pt>
              <c:pt idx="9741">
                <c:v>18.422335952418418</c:v>
              </c:pt>
              <c:pt idx="9742">
                <c:v>18.422335952418418</c:v>
              </c:pt>
              <c:pt idx="9743">
                <c:v>18.422335952418418</c:v>
              </c:pt>
              <c:pt idx="9744">
                <c:v>18.422335952418418</c:v>
              </c:pt>
              <c:pt idx="9745">
                <c:v>18.422335952418418</c:v>
              </c:pt>
              <c:pt idx="9746">
                <c:v>18.422335952418418</c:v>
              </c:pt>
              <c:pt idx="9747">
                <c:v>18.422335952418418</c:v>
              </c:pt>
              <c:pt idx="9748">
                <c:v>18.422335952418418</c:v>
              </c:pt>
              <c:pt idx="9749">
                <c:v>18.422335952418418</c:v>
              </c:pt>
              <c:pt idx="9750">
                <c:v>18.422335952418418</c:v>
              </c:pt>
              <c:pt idx="9751">
                <c:v>18.422335952418418</c:v>
              </c:pt>
              <c:pt idx="9752">
                <c:v>18.422335952418418</c:v>
              </c:pt>
              <c:pt idx="9753">
                <c:v>18.422335952418418</c:v>
              </c:pt>
              <c:pt idx="9754">
                <c:v>18.422335952418418</c:v>
              </c:pt>
              <c:pt idx="9755">
                <c:v>18.422335952418418</c:v>
              </c:pt>
              <c:pt idx="9756">
                <c:v>18.422335952418418</c:v>
              </c:pt>
              <c:pt idx="9757">
                <c:v>18.422335952418418</c:v>
              </c:pt>
              <c:pt idx="9758">
                <c:v>18.422335952418418</c:v>
              </c:pt>
              <c:pt idx="9759">
                <c:v>18.422335952418418</c:v>
              </c:pt>
              <c:pt idx="9760">
                <c:v>18.422335952418418</c:v>
              </c:pt>
              <c:pt idx="9761">
                <c:v>18.422335952418418</c:v>
              </c:pt>
              <c:pt idx="9762">
                <c:v>18.422335952418418</c:v>
              </c:pt>
              <c:pt idx="9763">
                <c:v>18.422335952418418</c:v>
              </c:pt>
              <c:pt idx="9764">
                <c:v>18.422335952418418</c:v>
              </c:pt>
              <c:pt idx="9765">
                <c:v>18.422335952418418</c:v>
              </c:pt>
              <c:pt idx="9766">
                <c:v>18.422335952418418</c:v>
              </c:pt>
              <c:pt idx="9767">
                <c:v>18.422335952418418</c:v>
              </c:pt>
              <c:pt idx="9768">
                <c:v>18.422335952418418</c:v>
              </c:pt>
              <c:pt idx="9769">
                <c:v>18.422335952418418</c:v>
              </c:pt>
              <c:pt idx="9770">
                <c:v>18.422335952418418</c:v>
              </c:pt>
              <c:pt idx="9771">
                <c:v>18.422335952418418</c:v>
              </c:pt>
              <c:pt idx="9772">
                <c:v>18.422335952418418</c:v>
              </c:pt>
              <c:pt idx="9773">
                <c:v>18.422335952418418</c:v>
              </c:pt>
              <c:pt idx="9774">
                <c:v>18.422335952418418</c:v>
              </c:pt>
              <c:pt idx="9775">
                <c:v>18.422335952418418</c:v>
              </c:pt>
              <c:pt idx="9776">
                <c:v>18.422335952418418</c:v>
              </c:pt>
              <c:pt idx="9777">
                <c:v>18.422335952418418</c:v>
              </c:pt>
              <c:pt idx="9778">
                <c:v>18.422335952418418</c:v>
              </c:pt>
              <c:pt idx="9779">
                <c:v>18.422335952418418</c:v>
              </c:pt>
              <c:pt idx="9780">
                <c:v>18.422335952418418</c:v>
              </c:pt>
              <c:pt idx="9781">
                <c:v>18.422335952418418</c:v>
              </c:pt>
              <c:pt idx="9782">
                <c:v>18.422335952418418</c:v>
              </c:pt>
              <c:pt idx="9783">
                <c:v>18.422335952418418</c:v>
              </c:pt>
              <c:pt idx="9784">
                <c:v>18.422335952418418</c:v>
              </c:pt>
              <c:pt idx="9785">
                <c:v>18.422335952418418</c:v>
              </c:pt>
              <c:pt idx="9786">
                <c:v>18.422335952418418</c:v>
              </c:pt>
              <c:pt idx="9787">
                <c:v>18.422335952418418</c:v>
              </c:pt>
              <c:pt idx="9788">
                <c:v>18.422335952418418</c:v>
              </c:pt>
              <c:pt idx="9789">
                <c:v>18.422335952418418</c:v>
              </c:pt>
              <c:pt idx="9790">
                <c:v>18.422335952418418</c:v>
              </c:pt>
              <c:pt idx="9791">
                <c:v>18.422335952418418</c:v>
              </c:pt>
              <c:pt idx="9792">
                <c:v>18.422335952418418</c:v>
              </c:pt>
              <c:pt idx="9793">
                <c:v>18.422335952418418</c:v>
              </c:pt>
              <c:pt idx="9794">
                <c:v>18.422335952418418</c:v>
              </c:pt>
              <c:pt idx="9795">
                <c:v>18.422335952418418</c:v>
              </c:pt>
              <c:pt idx="9796">
                <c:v>18.422335952418418</c:v>
              </c:pt>
              <c:pt idx="9797">
                <c:v>18.422335952418418</c:v>
              </c:pt>
              <c:pt idx="9798">
                <c:v>18.422335952418418</c:v>
              </c:pt>
              <c:pt idx="9799">
                <c:v>18.422335952418418</c:v>
              </c:pt>
              <c:pt idx="9800">
                <c:v>18.422335952418418</c:v>
              </c:pt>
              <c:pt idx="9801">
                <c:v>18.422335952418418</c:v>
              </c:pt>
              <c:pt idx="9802">
                <c:v>18.422335952418418</c:v>
              </c:pt>
              <c:pt idx="9803">
                <c:v>18.422335952418418</c:v>
              </c:pt>
              <c:pt idx="9804">
                <c:v>18.422335952418418</c:v>
              </c:pt>
              <c:pt idx="9805">
                <c:v>18.422335952418418</c:v>
              </c:pt>
              <c:pt idx="9806">
                <c:v>18.422335952418418</c:v>
              </c:pt>
              <c:pt idx="9807">
                <c:v>18.422335952418418</c:v>
              </c:pt>
              <c:pt idx="9808">
                <c:v>18.422335952418418</c:v>
              </c:pt>
              <c:pt idx="9809">
                <c:v>18.422335952418418</c:v>
              </c:pt>
              <c:pt idx="9810">
                <c:v>18.422335952418418</c:v>
              </c:pt>
              <c:pt idx="9811">
                <c:v>18.422335952418418</c:v>
              </c:pt>
              <c:pt idx="9812">
                <c:v>18.422335952418418</c:v>
              </c:pt>
              <c:pt idx="9813">
                <c:v>18.422335952418418</c:v>
              </c:pt>
              <c:pt idx="9814">
                <c:v>18.422335952418418</c:v>
              </c:pt>
              <c:pt idx="9815">
                <c:v>18.422335952418418</c:v>
              </c:pt>
              <c:pt idx="9816">
                <c:v>18.422335952418418</c:v>
              </c:pt>
              <c:pt idx="9817">
                <c:v>18.422335952418418</c:v>
              </c:pt>
              <c:pt idx="9818">
                <c:v>18.422335952418418</c:v>
              </c:pt>
              <c:pt idx="9819">
                <c:v>18.422335952418418</c:v>
              </c:pt>
              <c:pt idx="9820">
                <c:v>18.422335952418418</c:v>
              </c:pt>
              <c:pt idx="9821">
                <c:v>18.422335952418418</c:v>
              </c:pt>
              <c:pt idx="9822">
                <c:v>18.422335952418418</c:v>
              </c:pt>
              <c:pt idx="9823">
                <c:v>18.422335952418418</c:v>
              </c:pt>
              <c:pt idx="9824">
                <c:v>18.422335952418418</c:v>
              </c:pt>
              <c:pt idx="9825">
                <c:v>18.422335952418418</c:v>
              </c:pt>
              <c:pt idx="9826">
                <c:v>18.422335952418418</c:v>
              </c:pt>
              <c:pt idx="9827">
                <c:v>18.422335952418418</c:v>
              </c:pt>
              <c:pt idx="9828">
                <c:v>18.422335952418418</c:v>
              </c:pt>
              <c:pt idx="9829">
                <c:v>18.422335952418418</c:v>
              </c:pt>
              <c:pt idx="9830">
                <c:v>18.422335952418418</c:v>
              </c:pt>
              <c:pt idx="9831">
                <c:v>18.422335952418418</c:v>
              </c:pt>
              <c:pt idx="9832">
                <c:v>18.422335952418418</c:v>
              </c:pt>
              <c:pt idx="9833">
                <c:v>18.422335952418418</c:v>
              </c:pt>
              <c:pt idx="9834">
                <c:v>18.422335952418418</c:v>
              </c:pt>
              <c:pt idx="9835">
                <c:v>18.422335952418418</c:v>
              </c:pt>
              <c:pt idx="9836">
                <c:v>18.422335952418418</c:v>
              </c:pt>
              <c:pt idx="9837">
                <c:v>18.422335952418418</c:v>
              </c:pt>
              <c:pt idx="9838">
                <c:v>18.422335952418418</c:v>
              </c:pt>
              <c:pt idx="9839">
                <c:v>18.422335952418418</c:v>
              </c:pt>
              <c:pt idx="9840">
                <c:v>18.422335952418418</c:v>
              </c:pt>
              <c:pt idx="9841">
                <c:v>18.422335952418418</c:v>
              </c:pt>
              <c:pt idx="9842">
                <c:v>18.422335952418418</c:v>
              </c:pt>
              <c:pt idx="9843">
                <c:v>18.422335952418418</c:v>
              </c:pt>
              <c:pt idx="9844">
                <c:v>18.422335952418418</c:v>
              </c:pt>
              <c:pt idx="9845">
                <c:v>18.422335952418418</c:v>
              </c:pt>
              <c:pt idx="9846">
                <c:v>18.422335952418418</c:v>
              </c:pt>
              <c:pt idx="9847">
                <c:v>18.422335952418418</c:v>
              </c:pt>
              <c:pt idx="9848">
                <c:v>18.422335952418418</c:v>
              </c:pt>
              <c:pt idx="9849">
                <c:v>18.422335952418418</c:v>
              </c:pt>
              <c:pt idx="9850">
                <c:v>18.422335952418418</c:v>
              </c:pt>
              <c:pt idx="9851">
                <c:v>18.422335952418418</c:v>
              </c:pt>
              <c:pt idx="9852">
                <c:v>18.422335952418418</c:v>
              </c:pt>
              <c:pt idx="9853">
                <c:v>18.422335952418418</c:v>
              </c:pt>
              <c:pt idx="9854">
                <c:v>18.422335952418418</c:v>
              </c:pt>
              <c:pt idx="9855">
                <c:v>18.422335952418418</c:v>
              </c:pt>
              <c:pt idx="9856">
                <c:v>18.422335952418418</c:v>
              </c:pt>
              <c:pt idx="9857">
                <c:v>18.422335952418418</c:v>
              </c:pt>
              <c:pt idx="9858">
                <c:v>18.422335952418418</c:v>
              </c:pt>
              <c:pt idx="9859">
                <c:v>18.422335952418418</c:v>
              </c:pt>
              <c:pt idx="9860">
                <c:v>18.422335952418418</c:v>
              </c:pt>
              <c:pt idx="9861">
                <c:v>18.422335952418418</c:v>
              </c:pt>
              <c:pt idx="9862">
                <c:v>18.422335952418418</c:v>
              </c:pt>
              <c:pt idx="9863">
                <c:v>18.422335952418418</c:v>
              </c:pt>
              <c:pt idx="9864">
                <c:v>18.422335952418418</c:v>
              </c:pt>
              <c:pt idx="9865">
                <c:v>18.422335952418418</c:v>
              </c:pt>
              <c:pt idx="9866">
                <c:v>18.422335952418418</c:v>
              </c:pt>
              <c:pt idx="9867">
                <c:v>18.422335952418418</c:v>
              </c:pt>
              <c:pt idx="9868">
                <c:v>18.422335952418418</c:v>
              </c:pt>
              <c:pt idx="9869">
                <c:v>18.422335952418418</c:v>
              </c:pt>
              <c:pt idx="9870">
                <c:v>18.422335952418418</c:v>
              </c:pt>
              <c:pt idx="9871">
                <c:v>18.422335952418418</c:v>
              </c:pt>
              <c:pt idx="9872">
                <c:v>18.422335952418418</c:v>
              </c:pt>
              <c:pt idx="9873">
                <c:v>18.422335952418418</c:v>
              </c:pt>
              <c:pt idx="9874">
                <c:v>18.422335952418418</c:v>
              </c:pt>
              <c:pt idx="9875">
                <c:v>18.422335952418418</c:v>
              </c:pt>
              <c:pt idx="9876">
                <c:v>18.422335952418418</c:v>
              </c:pt>
              <c:pt idx="9877">
                <c:v>18.422335952418418</c:v>
              </c:pt>
              <c:pt idx="9878">
                <c:v>18.422335952418418</c:v>
              </c:pt>
              <c:pt idx="9879">
                <c:v>18.422335952418418</c:v>
              </c:pt>
              <c:pt idx="9880">
                <c:v>18.422335952418418</c:v>
              </c:pt>
              <c:pt idx="9881">
                <c:v>18.422335952418418</c:v>
              </c:pt>
              <c:pt idx="9882">
                <c:v>18.422335952418418</c:v>
              </c:pt>
              <c:pt idx="9883">
                <c:v>18.422335952418418</c:v>
              </c:pt>
              <c:pt idx="9884">
                <c:v>18.422335952418418</c:v>
              </c:pt>
              <c:pt idx="9885">
                <c:v>18.422335952418418</c:v>
              </c:pt>
              <c:pt idx="9886">
                <c:v>18.422335952418418</c:v>
              </c:pt>
              <c:pt idx="9887">
                <c:v>18.422335952418418</c:v>
              </c:pt>
              <c:pt idx="9888">
                <c:v>18.422335952418418</c:v>
              </c:pt>
              <c:pt idx="9889">
                <c:v>18.422335952418418</c:v>
              </c:pt>
              <c:pt idx="9890">
                <c:v>18.422335952418418</c:v>
              </c:pt>
              <c:pt idx="9891">
                <c:v>18.422335952418418</c:v>
              </c:pt>
              <c:pt idx="9892">
                <c:v>18.422335952418418</c:v>
              </c:pt>
              <c:pt idx="9893">
                <c:v>18.422335952418418</c:v>
              </c:pt>
              <c:pt idx="9894">
                <c:v>18.422335952418418</c:v>
              </c:pt>
              <c:pt idx="9895">
                <c:v>18.422335952418418</c:v>
              </c:pt>
              <c:pt idx="9896">
                <c:v>18.422335952418418</c:v>
              </c:pt>
              <c:pt idx="9897">
                <c:v>18.422335952418418</c:v>
              </c:pt>
              <c:pt idx="9898">
                <c:v>18.422335952418418</c:v>
              </c:pt>
              <c:pt idx="9899">
                <c:v>18.422335952418418</c:v>
              </c:pt>
              <c:pt idx="9900">
                <c:v>18.422335952418418</c:v>
              </c:pt>
              <c:pt idx="9901">
                <c:v>18.422335952418418</c:v>
              </c:pt>
              <c:pt idx="9902">
                <c:v>18.422335952418418</c:v>
              </c:pt>
              <c:pt idx="9903">
                <c:v>18.422335952418418</c:v>
              </c:pt>
              <c:pt idx="9904">
                <c:v>18.422335952418418</c:v>
              </c:pt>
              <c:pt idx="9905">
                <c:v>18.422335952418418</c:v>
              </c:pt>
              <c:pt idx="9906">
                <c:v>18.422335952418418</c:v>
              </c:pt>
              <c:pt idx="9907">
                <c:v>18.422335952418418</c:v>
              </c:pt>
              <c:pt idx="9908">
                <c:v>18.422335952418418</c:v>
              </c:pt>
              <c:pt idx="9909">
                <c:v>18.422335952418418</c:v>
              </c:pt>
              <c:pt idx="9910">
                <c:v>18.422335952418418</c:v>
              </c:pt>
              <c:pt idx="9911">
                <c:v>18.422335952418418</c:v>
              </c:pt>
              <c:pt idx="9912">
                <c:v>18.422335952418418</c:v>
              </c:pt>
              <c:pt idx="9913">
                <c:v>18.422335952418418</c:v>
              </c:pt>
              <c:pt idx="9914">
                <c:v>18.422335952418418</c:v>
              </c:pt>
              <c:pt idx="9915">
                <c:v>18.422335952418418</c:v>
              </c:pt>
              <c:pt idx="9916">
                <c:v>18.422335952418418</c:v>
              </c:pt>
              <c:pt idx="9917">
                <c:v>18.422335952418418</c:v>
              </c:pt>
              <c:pt idx="9918">
                <c:v>18.422335952418418</c:v>
              </c:pt>
              <c:pt idx="9919">
                <c:v>18.422335952418418</c:v>
              </c:pt>
              <c:pt idx="9920">
                <c:v>18.422335952418418</c:v>
              </c:pt>
              <c:pt idx="9921">
                <c:v>18.422335952418418</c:v>
              </c:pt>
              <c:pt idx="9922">
                <c:v>18.422335952418418</c:v>
              </c:pt>
              <c:pt idx="9923">
                <c:v>18.422335952418418</c:v>
              </c:pt>
              <c:pt idx="9924">
                <c:v>18.422335952418418</c:v>
              </c:pt>
              <c:pt idx="9925">
                <c:v>18.422335952418418</c:v>
              </c:pt>
              <c:pt idx="9926">
                <c:v>18.422335952418418</c:v>
              </c:pt>
              <c:pt idx="9927">
                <c:v>18.422335952418418</c:v>
              </c:pt>
              <c:pt idx="9928">
                <c:v>18.422335952418418</c:v>
              </c:pt>
              <c:pt idx="9929">
                <c:v>18.422335952418418</c:v>
              </c:pt>
              <c:pt idx="9930">
                <c:v>18.422335952418418</c:v>
              </c:pt>
              <c:pt idx="9931">
                <c:v>18.422335952418418</c:v>
              </c:pt>
              <c:pt idx="9932">
                <c:v>18.422335952418418</c:v>
              </c:pt>
              <c:pt idx="9933">
                <c:v>18.422335952418418</c:v>
              </c:pt>
              <c:pt idx="9934">
                <c:v>18.422335952418418</c:v>
              </c:pt>
              <c:pt idx="9935">
                <c:v>18.422335952418418</c:v>
              </c:pt>
              <c:pt idx="9936">
                <c:v>18.422335952418418</c:v>
              </c:pt>
              <c:pt idx="9937">
                <c:v>18.422335952418418</c:v>
              </c:pt>
              <c:pt idx="9938">
                <c:v>18.422335952418418</c:v>
              </c:pt>
              <c:pt idx="9939">
                <c:v>18.422335952418418</c:v>
              </c:pt>
              <c:pt idx="9940">
                <c:v>18.422335952418418</c:v>
              </c:pt>
              <c:pt idx="9941">
                <c:v>18.422335952418418</c:v>
              </c:pt>
              <c:pt idx="9942">
                <c:v>18.422335952418418</c:v>
              </c:pt>
              <c:pt idx="9943">
                <c:v>18.422335952418418</c:v>
              </c:pt>
              <c:pt idx="9944">
                <c:v>18.422335952418418</c:v>
              </c:pt>
              <c:pt idx="9945">
                <c:v>18.422335952418418</c:v>
              </c:pt>
              <c:pt idx="9946">
                <c:v>18.422335952418418</c:v>
              </c:pt>
              <c:pt idx="9947">
                <c:v>18.422335952418418</c:v>
              </c:pt>
              <c:pt idx="9948">
                <c:v>18.422335952418418</c:v>
              </c:pt>
              <c:pt idx="9949">
                <c:v>18.422335952418418</c:v>
              </c:pt>
              <c:pt idx="9950">
                <c:v>18.422335952418418</c:v>
              </c:pt>
              <c:pt idx="9951">
                <c:v>18.422335952418418</c:v>
              </c:pt>
              <c:pt idx="9952">
                <c:v>18.422335952418418</c:v>
              </c:pt>
              <c:pt idx="9953">
                <c:v>18.422335952418418</c:v>
              </c:pt>
              <c:pt idx="9954">
                <c:v>18.422335952418418</c:v>
              </c:pt>
              <c:pt idx="9955">
                <c:v>18.422335952418418</c:v>
              </c:pt>
              <c:pt idx="9956">
                <c:v>18.422335952418418</c:v>
              </c:pt>
              <c:pt idx="9957">
                <c:v>18.422335952418418</c:v>
              </c:pt>
              <c:pt idx="9958">
                <c:v>18.422335952418418</c:v>
              </c:pt>
              <c:pt idx="9959">
                <c:v>18.422335952418418</c:v>
              </c:pt>
              <c:pt idx="9960">
                <c:v>18.422335952418418</c:v>
              </c:pt>
              <c:pt idx="9961">
                <c:v>18.422335952418418</c:v>
              </c:pt>
              <c:pt idx="9962">
                <c:v>18.422335952418418</c:v>
              </c:pt>
              <c:pt idx="9963">
                <c:v>18.422335952418418</c:v>
              </c:pt>
              <c:pt idx="9964">
                <c:v>18.422335952418418</c:v>
              </c:pt>
              <c:pt idx="9965">
                <c:v>18.422335952418418</c:v>
              </c:pt>
              <c:pt idx="9966">
                <c:v>18.422335952418418</c:v>
              </c:pt>
              <c:pt idx="9967">
                <c:v>18.422335952418418</c:v>
              </c:pt>
              <c:pt idx="9968">
                <c:v>18.422335952418418</c:v>
              </c:pt>
              <c:pt idx="9969">
                <c:v>18.422335952418418</c:v>
              </c:pt>
              <c:pt idx="9970">
                <c:v>18.422335952418418</c:v>
              </c:pt>
              <c:pt idx="9971">
                <c:v>18.422335952418418</c:v>
              </c:pt>
              <c:pt idx="9972">
                <c:v>18.422335952418418</c:v>
              </c:pt>
              <c:pt idx="9973">
                <c:v>18.422335952418418</c:v>
              </c:pt>
              <c:pt idx="9974">
                <c:v>18.422335952418418</c:v>
              </c:pt>
              <c:pt idx="9975">
                <c:v>18.422335952418418</c:v>
              </c:pt>
              <c:pt idx="9976">
                <c:v>18.422335952418418</c:v>
              </c:pt>
              <c:pt idx="9977">
                <c:v>18.422335952418418</c:v>
              </c:pt>
              <c:pt idx="9978">
                <c:v>18.422335952418418</c:v>
              </c:pt>
              <c:pt idx="9979">
                <c:v>18.422335952418418</c:v>
              </c:pt>
              <c:pt idx="9980">
                <c:v>18.422335952418418</c:v>
              </c:pt>
              <c:pt idx="9981">
                <c:v>18.422335952418418</c:v>
              </c:pt>
              <c:pt idx="9982">
                <c:v>18.422335952418418</c:v>
              </c:pt>
              <c:pt idx="9983">
                <c:v>18.422335952418418</c:v>
              </c:pt>
              <c:pt idx="9984">
                <c:v>18.422335952418418</c:v>
              </c:pt>
              <c:pt idx="9985">
                <c:v>18.422335952418418</c:v>
              </c:pt>
              <c:pt idx="9986">
                <c:v>18.422335952418418</c:v>
              </c:pt>
              <c:pt idx="9987">
                <c:v>18.422335952418418</c:v>
              </c:pt>
              <c:pt idx="9988">
                <c:v>18.422335952418418</c:v>
              </c:pt>
              <c:pt idx="9989">
                <c:v>18.422335952418418</c:v>
              </c:pt>
              <c:pt idx="9990">
                <c:v>18.422335952418418</c:v>
              </c:pt>
              <c:pt idx="9991">
                <c:v>18.422335952418418</c:v>
              </c:pt>
              <c:pt idx="9992">
                <c:v>18.422335952418418</c:v>
              </c:pt>
              <c:pt idx="9993">
                <c:v>18.422335952418418</c:v>
              </c:pt>
              <c:pt idx="9994">
                <c:v>18.422335952418418</c:v>
              </c:pt>
              <c:pt idx="9995">
                <c:v>18.422335952418418</c:v>
              </c:pt>
              <c:pt idx="9996">
                <c:v>18.422335952418418</c:v>
              </c:pt>
              <c:pt idx="9997">
                <c:v>18.422335952418418</c:v>
              </c:pt>
              <c:pt idx="9998">
                <c:v>18.422335952418418</c:v>
              </c:pt>
              <c:pt idx="9999">
                <c:v>18.422335952418418</c:v>
              </c:pt>
              <c:pt idx="10000">
                <c:v>18.422335952418418</c:v>
              </c:pt>
              <c:pt idx="10001">
                <c:v>18.422335952418418</c:v>
              </c:pt>
              <c:pt idx="10002">
                <c:v>18.422335952418418</c:v>
              </c:pt>
              <c:pt idx="10003">
                <c:v>18.422335952418418</c:v>
              </c:pt>
              <c:pt idx="10004">
                <c:v>18.422335952418418</c:v>
              </c:pt>
              <c:pt idx="10005">
                <c:v>18.422335952418418</c:v>
              </c:pt>
              <c:pt idx="10006">
                <c:v>18.422335952418418</c:v>
              </c:pt>
              <c:pt idx="10007">
                <c:v>18.422335952418418</c:v>
              </c:pt>
              <c:pt idx="10008">
                <c:v>18.422335952418418</c:v>
              </c:pt>
              <c:pt idx="10009">
                <c:v>18.422335952418418</c:v>
              </c:pt>
              <c:pt idx="10010">
                <c:v>18.422335952418418</c:v>
              </c:pt>
              <c:pt idx="10011">
                <c:v>18.422335952418418</c:v>
              </c:pt>
              <c:pt idx="10012">
                <c:v>18.422335952418418</c:v>
              </c:pt>
              <c:pt idx="10013">
                <c:v>18.422335952418418</c:v>
              </c:pt>
              <c:pt idx="10014">
                <c:v>18.422335952418418</c:v>
              </c:pt>
              <c:pt idx="10015">
                <c:v>18.422335952418418</c:v>
              </c:pt>
              <c:pt idx="10016">
                <c:v>18.422335952418418</c:v>
              </c:pt>
              <c:pt idx="10017">
                <c:v>18.422335952418418</c:v>
              </c:pt>
              <c:pt idx="10018">
                <c:v>18.422335952418418</c:v>
              </c:pt>
              <c:pt idx="10019">
                <c:v>18.422335952418418</c:v>
              </c:pt>
              <c:pt idx="10020">
                <c:v>18.422335952418418</c:v>
              </c:pt>
              <c:pt idx="10021">
                <c:v>18.422335952418418</c:v>
              </c:pt>
              <c:pt idx="10022">
                <c:v>18.422335952418418</c:v>
              </c:pt>
              <c:pt idx="10023">
                <c:v>18.422335952418418</c:v>
              </c:pt>
              <c:pt idx="10024">
                <c:v>18.422335952418418</c:v>
              </c:pt>
              <c:pt idx="10025">
                <c:v>18.422335952418418</c:v>
              </c:pt>
              <c:pt idx="10026">
                <c:v>18.422335952418418</c:v>
              </c:pt>
              <c:pt idx="10027">
                <c:v>18.422335952418418</c:v>
              </c:pt>
              <c:pt idx="10028">
                <c:v>18.422335952418418</c:v>
              </c:pt>
              <c:pt idx="10029">
                <c:v>18.422335952418418</c:v>
              </c:pt>
              <c:pt idx="10030">
                <c:v>18.422335952418418</c:v>
              </c:pt>
              <c:pt idx="10031">
                <c:v>18.422335952418418</c:v>
              </c:pt>
              <c:pt idx="10032">
                <c:v>18.422335952418418</c:v>
              </c:pt>
              <c:pt idx="10033">
                <c:v>18.422335952418418</c:v>
              </c:pt>
              <c:pt idx="10034">
                <c:v>18.422335952418418</c:v>
              </c:pt>
              <c:pt idx="10035">
                <c:v>18.422335952418418</c:v>
              </c:pt>
              <c:pt idx="10036">
                <c:v>18.422335952418418</c:v>
              </c:pt>
              <c:pt idx="10037">
                <c:v>18.422335952418418</c:v>
              </c:pt>
              <c:pt idx="10038">
                <c:v>18.422335952418418</c:v>
              </c:pt>
              <c:pt idx="10039">
                <c:v>18.422335952418418</c:v>
              </c:pt>
              <c:pt idx="10040">
                <c:v>18.422335952418418</c:v>
              </c:pt>
              <c:pt idx="10041">
                <c:v>18.422335952418418</c:v>
              </c:pt>
              <c:pt idx="10042">
                <c:v>18.422335952418418</c:v>
              </c:pt>
              <c:pt idx="10043">
                <c:v>18.422335952418418</c:v>
              </c:pt>
              <c:pt idx="10044">
                <c:v>18.422335952418418</c:v>
              </c:pt>
              <c:pt idx="10045">
                <c:v>18.422335952418418</c:v>
              </c:pt>
              <c:pt idx="10046">
                <c:v>18.422335952418418</c:v>
              </c:pt>
              <c:pt idx="10047">
                <c:v>18.422335952418418</c:v>
              </c:pt>
              <c:pt idx="10048">
                <c:v>18.422335952418418</c:v>
              </c:pt>
              <c:pt idx="10049">
                <c:v>18.422335952418418</c:v>
              </c:pt>
              <c:pt idx="10050">
                <c:v>18.422335952418418</c:v>
              </c:pt>
              <c:pt idx="10051">
                <c:v>18.422335952418418</c:v>
              </c:pt>
              <c:pt idx="10052">
                <c:v>18.422335952418418</c:v>
              </c:pt>
              <c:pt idx="10053">
                <c:v>18.422335952418418</c:v>
              </c:pt>
              <c:pt idx="10054">
                <c:v>18.422335952418418</c:v>
              </c:pt>
              <c:pt idx="10055">
                <c:v>18.422335952418418</c:v>
              </c:pt>
              <c:pt idx="10056">
                <c:v>18.422335952418418</c:v>
              </c:pt>
              <c:pt idx="10057">
                <c:v>18.422335952418418</c:v>
              </c:pt>
              <c:pt idx="10058">
                <c:v>18.422335952418418</c:v>
              </c:pt>
              <c:pt idx="10059">
                <c:v>18.422335952418418</c:v>
              </c:pt>
              <c:pt idx="10060">
                <c:v>18.422335952418418</c:v>
              </c:pt>
              <c:pt idx="10061">
                <c:v>18.422335952418418</c:v>
              </c:pt>
              <c:pt idx="10062">
                <c:v>18.422335952418418</c:v>
              </c:pt>
              <c:pt idx="10063">
                <c:v>18.422335952418418</c:v>
              </c:pt>
              <c:pt idx="10064">
                <c:v>18.422335952418418</c:v>
              </c:pt>
              <c:pt idx="10065">
                <c:v>18.422335952418418</c:v>
              </c:pt>
              <c:pt idx="10066">
                <c:v>18.422335952418418</c:v>
              </c:pt>
              <c:pt idx="10067">
                <c:v>18.422335952418418</c:v>
              </c:pt>
              <c:pt idx="10068">
                <c:v>18.422335952418418</c:v>
              </c:pt>
              <c:pt idx="10069">
                <c:v>18.422335952418418</c:v>
              </c:pt>
              <c:pt idx="10070">
                <c:v>18.422335952418418</c:v>
              </c:pt>
              <c:pt idx="10071">
                <c:v>18.422335952418418</c:v>
              </c:pt>
              <c:pt idx="10072">
                <c:v>18.422335952418418</c:v>
              </c:pt>
              <c:pt idx="10073">
                <c:v>18.422335952418418</c:v>
              </c:pt>
              <c:pt idx="10074">
                <c:v>18.422335952418418</c:v>
              </c:pt>
              <c:pt idx="10075">
                <c:v>18.422335952418418</c:v>
              </c:pt>
              <c:pt idx="10076">
                <c:v>18.422335952418418</c:v>
              </c:pt>
              <c:pt idx="10077">
                <c:v>18.422335952418418</c:v>
              </c:pt>
              <c:pt idx="10078">
                <c:v>18.422335952418418</c:v>
              </c:pt>
              <c:pt idx="10079">
                <c:v>18.422335952418418</c:v>
              </c:pt>
              <c:pt idx="10080">
                <c:v>18.422335952418418</c:v>
              </c:pt>
              <c:pt idx="10081">
                <c:v>18.422335952418418</c:v>
              </c:pt>
              <c:pt idx="10082">
                <c:v>18.422335952418418</c:v>
              </c:pt>
              <c:pt idx="10083">
                <c:v>18.422335952418418</c:v>
              </c:pt>
              <c:pt idx="10084">
                <c:v>18.422335952418418</c:v>
              </c:pt>
              <c:pt idx="10085">
                <c:v>18.422335952418418</c:v>
              </c:pt>
              <c:pt idx="10086">
                <c:v>18.422335952418418</c:v>
              </c:pt>
              <c:pt idx="10087">
                <c:v>18.422335952418418</c:v>
              </c:pt>
              <c:pt idx="10088">
                <c:v>18.422335952418418</c:v>
              </c:pt>
              <c:pt idx="10089">
                <c:v>18.422335952418418</c:v>
              </c:pt>
              <c:pt idx="10090">
                <c:v>18.422335952418418</c:v>
              </c:pt>
              <c:pt idx="10091">
                <c:v>18.422335952418418</c:v>
              </c:pt>
              <c:pt idx="10092">
                <c:v>18.422335952418418</c:v>
              </c:pt>
              <c:pt idx="10093">
                <c:v>18.422335952418418</c:v>
              </c:pt>
              <c:pt idx="10094">
                <c:v>18.422335952418418</c:v>
              </c:pt>
              <c:pt idx="10095">
                <c:v>18.422335952418418</c:v>
              </c:pt>
              <c:pt idx="10096">
                <c:v>18.422335952418418</c:v>
              </c:pt>
              <c:pt idx="10097">
                <c:v>18.422335952418418</c:v>
              </c:pt>
              <c:pt idx="10098">
                <c:v>18.422335952418418</c:v>
              </c:pt>
              <c:pt idx="10099">
                <c:v>18.422335952418418</c:v>
              </c:pt>
              <c:pt idx="10100">
                <c:v>18.422335952418418</c:v>
              </c:pt>
              <c:pt idx="10101">
                <c:v>18.422335952418418</c:v>
              </c:pt>
              <c:pt idx="10102">
                <c:v>18.422335952418418</c:v>
              </c:pt>
              <c:pt idx="10103">
                <c:v>18.422335952418418</c:v>
              </c:pt>
              <c:pt idx="10104">
                <c:v>18.422335952418418</c:v>
              </c:pt>
              <c:pt idx="10105">
                <c:v>18.422335952418418</c:v>
              </c:pt>
              <c:pt idx="10106">
                <c:v>18.422335952418418</c:v>
              </c:pt>
              <c:pt idx="10107">
                <c:v>18.422335952418418</c:v>
              </c:pt>
              <c:pt idx="10108">
                <c:v>18.422335952418418</c:v>
              </c:pt>
              <c:pt idx="10109">
                <c:v>18.422335952418418</c:v>
              </c:pt>
              <c:pt idx="10110">
                <c:v>18.422335952418418</c:v>
              </c:pt>
              <c:pt idx="10111">
                <c:v>18.422335952418418</c:v>
              </c:pt>
              <c:pt idx="10112">
                <c:v>18.422335952418418</c:v>
              </c:pt>
              <c:pt idx="10113">
                <c:v>18.422335952418418</c:v>
              </c:pt>
              <c:pt idx="10114">
                <c:v>18.422335952418418</c:v>
              </c:pt>
              <c:pt idx="10115">
                <c:v>18.422335952418418</c:v>
              </c:pt>
              <c:pt idx="10116">
                <c:v>18.422335952418418</c:v>
              </c:pt>
              <c:pt idx="10117">
                <c:v>18.422335952418418</c:v>
              </c:pt>
              <c:pt idx="10118">
                <c:v>18.422335952418418</c:v>
              </c:pt>
              <c:pt idx="10119">
                <c:v>18.422335952418418</c:v>
              </c:pt>
              <c:pt idx="10120">
                <c:v>18.422335952418418</c:v>
              </c:pt>
              <c:pt idx="10121">
                <c:v>18.422335952418418</c:v>
              </c:pt>
              <c:pt idx="10122">
                <c:v>18.422335952418418</c:v>
              </c:pt>
              <c:pt idx="10123">
                <c:v>18.422335952418418</c:v>
              </c:pt>
              <c:pt idx="10124">
                <c:v>18.422335952418418</c:v>
              </c:pt>
              <c:pt idx="10125">
                <c:v>18.422335952418418</c:v>
              </c:pt>
              <c:pt idx="10126">
                <c:v>18.422335952418418</c:v>
              </c:pt>
              <c:pt idx="10127">
                <c:v>18.422335952418418</c:v>
              </c:pt>
              <c:pt idx="10128">
                <c:v>18.422335952418418</c:v>
              </c:pt>
              <c:pt idx="10129">
                <c:v>18.422335952418418</c:v>
              </c:pt>
              <c:pt idx="10130">
                <c:v>18.422335952418418</c:v>
              </c:pt>
              <c:pt idx="10131">
                <c:v>18.422335952418418</c:v>
              </c:pt>
              <c:pt idx="10132">
                <c:v>18.422335952418418</c:v>
              </c:pt>
              <c:pt idx="10133">
                <c:v>18.422335952418418</c:v>
              </c:pt>
              <c:pt idx="10134">
                <c:v>18.422335952418418</c:v>
              </c:pt>
              <c:pt idx="10135">
                <c:v>18.422335952418418</c:v>
              </c:pt>
              <c:pt idx="10136">
                <c:v>18.422335952418418</c:v>
              </c:pt>
              <c:pt idx="10137">
                <c:v>18.422335952418418</c:v>
              </c:pt>
              <c:pt idx="10138">
                <c:v>18.422335952418418</c:v>
              </c:pt>
              <c:pt idx="10139">
                <c:v>18.422335952418418</c:v>
              </c:pt>
              <c:pt idx="10140">
                <c:v>18.422335952418418</c:v>
              </c:pt>
              <c:pt idx="10141">
                <c:v>18.422335952418418</c:v>
              </c:pt>
              <c:pt idx="10142">
                <c:v>18.422335952418418</c:v>
              </c:pt>
              <c:pt idx="10143">
                <c:v>18.422335952418418</c:v>
              </c:pt>
              <c:pt idx="10144">
                <c:v>18.422335952418418</c:v>
              </c:pt>
              <c:pt idx="10145">
                <c:v>18.422335952418418</c:v>
              </c:pt>
              <c:pt idx="10146">
                <c:v>18.422335952418418</c:v>
              </c:pt>
              <c:pt idx="10147">
                <c:v>18.422335952418418</c:v>
              </c:pt>
              <c:pt idx="10148">
                <c:v>18.422335952418418</c:v>
              </c:pt>
              <c:pt idx="10149">
                <c:v>18.422335952418418</c:v>
              </c:pt>
              <c:pt idx="10150">
                <c:v>18.422335952418418</c:v>
              </c:pt>
              <c:pt idx="10151">
                <c:v>18.422335952418418</c:v>
              </c:pt>
              <c:pt idx="10152">
                <c:v>18.422335952418418</c:v>
              </c:pt>
              <c:pt idx="10153">
                <c:v>18.422335952418418</c:v>
              </c:pt>
              <c:pt idx="10154">
                <c:v>18.422335952418418</c:v>
              </c:pt>
              <c:pt idx="10155">
                <c:v>18.422335952418418</c:v>
              </c:pt>
              <c:pt idx="10156">
                <c:v>18.422335952418418</c:v>
              </c:pt>
              <c:pt idx="10157">
                <c:v>18.422335952418418</c:v>
              </c:pt>
              <c:pt idx="10158">
                <c:v>18.422335952418418</c:v>
              </c:pt>
              <c:pt idx="10159">
                <c:v>18.422335952418418</c:v>
              </c:pt>
              <c:pt idx="10160">
                <c:v>18.422335952418418</c:v>
              </c:pt>
              <c:pt idx="10161">
                <c:v>18.422335952418418</c:v>
              </c:pt>
              <c:pt idx="10162">
                <c:v>18.422335952418418</c:v>
              </c:pt>
              <c:pt idx="10163">
                <c:v>18.422335952418418</c:v>
              </c:pt>
              <c:pt idx="10164">
                <c:v>18.422335952418418</c:v>
              </c:pt>
              <c:pt idx="10165">
                <c:v>18.422335952418418</c:v>
              </c:pt>
              <c:pt idx="10166">
                <c:v>18.422335952418418</c:v>
              </c:pt>
              <c:pt idx="10167">
                <c:v>18.422335952418418</c:v>
              </c:pt>
              <c:pt idx="10168">
                <c:v>18.422335952418418</c:v>
              </c:pt>
              <c:pt idx="10169">
                <c:v>18.422335952418418</c:v>
              </c:pt>
              <c:pt idx="10170">
                <c:v>18.422335952418418</c:v>
              </c:pt>
              <c:pt idx="10171">
                <c:v>18.422335952418418</c:v>
              </c:pt>
              <c:pt idx="10172">
                <c:v>18.422335952418418</c:v>
              </c:pt>
              <c:pt idx="10173">
                <c:v>18.422335952418418</c:v>
              </c:pt>
              <c:pt idx="10174">
                <c:v>18.422335952418418</c:v>
              </c:pt>
              <c:pt idx="10175">
                <c:v>18.422335952418418</c:v>
              </c:pt>
              <c:pt idx="10176">
                <c:v>18.422335952418418</c:v>
              </c:pt>
              <c:pt idx="10177">
                <c:v>18.422335952418418</c:v>
              </c:pt>
              <c:pt idx="10178">
                <c:v>18.422335952418418</c:v>
              </c:pt>
              <c:pt idx="10179">
                <c:v>18.422335952418418</c:v>
              </c:pt>
              <c:pt idx="10180">
                <c:v>18.422335952418418</c:v>
              </c:pt>
              <c:pt idx="10181">
                <c:v>18.422335952418418</c:v>
              </c:pt>
              <c:pt idx="10182">
                <c:v>18.422335952418418</c:v>
              </c:pt>
              <c:pt idx="10183">
                <c:v>18.422335952418418</c:v>
              </c:pt>
              <c:pt idx="10184">
                <c:v>18.422335952418418</c:v>
              </c:pt>
              <c:pt idx="10185">
                <c:v>18.422335952418418</c:v>
              </c:pt>
              <c:pt idx="10186">
                <c:v>18.422335952418418</c:v>
              </c:pt>
              <c:pt idx="10187">
                <c:v>18.422335952418418</c:v>
              </c:pt>
              <c:pt idx="10188">
                <c:v>18.422335952418418</c:v>
              </c:pt>
              <c:pt idx="10189">
                <c:v>18.422335952418418</c:v>
              </c:pt>
              <c:pt idx="10190">
                <c:v>18.422335952418418</c:v>
              </c:pt>
              <c:pt idx="10191">
                <c:v>18.422335952418418</c:v>
              </c:pt>
              <c:pt idx="10192">
                <c:v>18.422335952418418</c:v>
              </c:pt>
              <c:pt idx="10193">
                <c:v>18.422335952418418</c:v>
              </c:pt>
              <c:pt idx="10194">
                <c:v>18.422335952418418</c:v>
              </c:pt>
              <c:pt idx="10195">
                <c:v>18.422335952418418</c:v>
              </c:pt>
              <c:pt idx="10196">
                <c:v>18.422335952418418</c:v>
              </c:pt>
              <c:pt idx="10197">
                <c:v>18.422335952418418</c:v>
              </c:pt>
              <c:pt idx="10198">
                <c:v>18.422335952418418</c:v>
              </c:pt>
              <c:pt idx="10199">
                <c:v>18.422335952418418</c:v>
              </c:pt>
              <c:pt idx="10200">
                <c:v>18.422335952418418</c:v>
              </c:pt>
              <c:pt idx="10201">
                <c:v>18.422335952418418</c:v>
              </c:pt>
              <c:pt idx="10202">
                <c:v>18.422335952418418</c:v>
              </c:pt>
              <c:pt idx="10203">
                <c:v>18.422335952418418</c:v>
              </c:pt>
              <c:pt idx="10204">
                <c:v>18.422335952418418</c:v>
              </c:pt>
              <c:pt idx="10205">
                <c:v>18.422335952418418</c:v>
              </c:pt>
              <c:pt idx="10206">
                <c:v>18.422335952418418</c:v>
              </c:pt>
              <c:pt idx="10207">
                <c:v>18.422335952418418</c:v>
              </c:pt>
              <c:pt idx="10208">
                <c:v>18.422335952418418</c:v>
              </c:pt>
              <c:pt idx="10209">
                <c:v>18.422335952418418</c:v>
              </c:pt>
              <c:pt idx="10210">
                <c:v>18.422335952418418</c:v>
              </c:pt>
              <c:pt idx="10211">
                <c:v>18.422335952418418</c:v>
              </c:pt>
              <c:pt idx="10212">
                <c:v>18.422335952418418</c:v>
              </c:pt>
              <c:pt idx="10213">
                <c:v>18.422335952418418</c:v>
              </c:pt>
              <c:pt idx="10214">
                <c:v>18.422335952418418</c:v>
              </c:pt>
              <c:pt idx="10215">
                <c:v>18.422335952418418</c:v>
              </c:pt>
              <c:pt idx="10216">
                <c:v>18.422335952418418</c:v>
              </c:pt>
              <c:pt idx="10217">
                <c:v>18.422335952418418</c:v>
              </c:pt>
              <c:pt idx="10218">
                <c:v>18.422335952418418</c:v>
              </c:pt>
              <c:pt idx="10219">
                <c:v>18.422335952418418</c:v>
              </c:pt>
              <c:pt idx="10220">
                <c:v>18.422335952418418</c:v>
              </c:pt>
              <c:pt idx="10221">
                <c:v>18.422335952418418</c:v>
              </c:pt>
              <c:pt idx="10222">
                <c:v>18.422335952418418</c:v>
              </c:pt>
              <c:pt idx="10223">
                <c:v>18.422335952418418</c:v>
              </c:pt>
              <c:pt idx="10224">
                <c:v>18.422335952418418</c:v>
              </c:pt>
              <c:pt idx="10225">
                <c:v>18.422335952418418</c:v>
              </c:pt>
              <c:pt idx="10226">
                <c:v>18.422335952418418</c:v>
              </c:pt>
              <c:pt idx="10227">
                <c:v>18.422335952418418</c:v>
              </c:pt>
              <c:pt idx="10228">
                <c:v>18.422335952418418</c:v>
              </c:pt>
              <c:pt idx="10229">
                <c:v>18.422335952418418</c:v>
              </c:pt>
              <c:pt idx="10230">
                <c:v>18.422335952418418</c:v>
              </c:pt>
              <c:pt idx="10231">
                <c:v>18.422335952418418</c:v>
              </c:pt>
              <c:pt idx="10232">
                <c:v>18.422335952418418</c:v>
              </c:pt>
              <c:pt idx="10233">
                <c:v>18.422335952418418</c:v>
              </c:pt>
              <c:pt idx="10234">
                <c:v>18.422335952418418</c:v>
              </c:pt>
              <c:pt idx="10235">
                <c:v>18.422335952418418</c:v>
              </c:pt>
              <c:pt idx="10236">
                <c:v>18.422335952418418</c:v>
              </c:pt>
              <c:pt idx="10237">
                <c:v>18.422335952418418</c:v>
              </c:pt>
              <c:pt idx="10238">
                <c:v>18.422335952418418</c:v>
              </c:pt>
              <c:pt idx="10239">
                <c:v>18.422335952418418</c:v>
              </c:pt>
              <c:pt idx="10240">
                <c:v>18.422335952418418</c:v>
              </c:pt>
              <c:pt idx="10241">
                <c:v>18.422335952418418</c:v>
              </c:pt>
              <c:pt idx="10242">
                <c:v>18.422335952418418</c:v>
              </c:pt>
              <c:pt idx="10243">
                <c:v>18.422335952418418</c:v>
              </c:pt>
              <c:pt idx="10244">
                <c:v>18.422335952418418</c:v>
              </c:pt>
              <c:pt idx="10245">
                <c:v>18.422335952418418</c:v>
              </c:pt>
              <c:pt idx="10246">
                <c:v>18.422335952418418</c:v>
              </c:pt>
              <c:pt idx="10247">
                <c:v>18.422335952418418</c:v>
              </c:pt>
              <c:pt idx="10248">
                <c:v>18.422335952418418</c:v>
              </c:pt>
              <c:pt idx="10249">
                <c:v>18.422335952418418</c:v>
              </c:pt>
              <c:pt idx="10250">
                <c:v>18.422335952418418</c:v>
              </c:pt>
              <c:pt idx="10251">
                <c:v>18.422335952418418</c:v>
              </c:pt>
              <c:pt idx="10252">
                <c:v>18.422335952418418</c:v>
              </c:pt>
              <c:pt idx="10253">
                <c:v>18.422335952418418</c:v>
              </c:pt>
              <c:pt idx="10254">
                <c:v>18.422335952418418</c:v>
              </c:pt>
              <c:pt idx="10255">
                <c:v>18.422335952418418</c:v>
              </c:pt>
              <c:pt idx="10256">
                <c:v>18.422335952418418</c:v>
              </c:pt>
              <c:pt idx="10257">
                <c:v>18.422335952418418</c:v>
              </c:pt>
              <c:pt idx="10258">
                <c:v>18.422335952418418</c:v>
              </c:pt>
              <c:pt idx="10259">
                <c:v>18.422335952418418</c:v>
              </c:pt>
              <c:pt idx="10260">
                <c:v>18.422335952418418</c:v>
              </c:pt>
              <c:pt idx="10261">
                <c:v>18.422335952418418</c:v>
              </c:pt>
              <c:pt idx="10262">
                <c:v>18.422335952418418</c:v>
              </c:pt>
              <c:pt idx="10263">
                <c:v>18.422335952418418</c:v>
              </c:pt>
              <c:pt idx="10264">
                <c:v>18.422335952418418</c:v>
              </c:pt>
              <c:pt idx="10265">
                <c:v>18.422335952418418</c:v>
              </c:pt>
              <c:pt idx="10266">
                <c:v>18.422335952418418</c:v>
              </c:pt>
              <c:pt idx="10267">
                <c:v>18.422335952418418</c:v>
              </c:pt>
              <c:pt idx="10268">
                <c:v>18.422335952418418</c:v>
              </c:pt>
              <c:pt idx="10269">
                <c:v>18.422335952418418</c:v>
              </c:pt>
              <c:pt idx="10270">
                <c:v>18.422335952418418</c:v>
              </c:pt>
              <c:pt idx="10271">
                <c:v>18.422335952418418</c:v>
              </c:pt>
              <c:pt idx="10272">
                <c:v>18.422335952418418</c:v>
              </c:pt>
              <c:pt idx="10273">
                <c:v>18.422335952418418</c:v>
              </c:pt>
              <c:pt idx="10274">
                <c:v>18.422335952418418</c:v>
              </c:pt>
              <c:pt idx="10275">
                <c:v>18.422335952418418</c:v>
              </c:pt>
              <c:pt idx="10276">
                <c:v>18.422335952418418</c:v>
              </c:pt>
              <c:pt idx="10277">
                <c:v>18.422335952418418</c:v>
              </c:pt>
              <c:pt idx="10278">
                <c:v>18.422335952418418</c:v>
              </c:pt>
              <c:pt idx="10279">
                <c:v>18.422335952418418</c:v>
              </c:pt>
              <c:pt idx="10280">
                <c:v>18.422335952418418</c:v>
              </c:pt>
              <c:pt idx="10281">
                <c:v>18.422335952418418</c:v>
              </c:pt>
              <c:pt idx="10282">
                <c:v>18.422335952418418</c:v>
              </c:pt>
              <c:pt idx="10283">
                <c:v>18.422335952418418</c:v>
              </c:pt>
              <c:pt idx="10284">
                <c:v>18.422335952418418</c:v>
              </c:pt>
              <c:pt idx="10285">
                <c:v>18.422335952418418</c:v>
              </c:pt>
              <c:pt idx="10286">
                <c:v>18.422335952418418</c:v>
              </c:pt>
              <c:pt idx="10287">
                <c:v>18.422335952418418</c:v>
              </c:pt>
              <c:pt idx="10288">
                <c:v>18.422335952418418</c:v>
              </c:pt>
              <c:pt idx="10289">
                <c:v>18.422335952418418</c:v>
              </c:pt>
              <c:pt idx="10290">
                <c:v>18.422335952418418</c:v>
              </c:pt>
              <c:pt idx="10291">
                <c:v>18.422335952418418</c:v>
              </c:pt>
              <c:pt idx="10292">
                <c:v>18.422335952418418</c:v>
              </c:pt>
              <c:pt idx="10293">
                <c:v>18.422335952418418</c:v>
              </c:pt>
              <c:pt idx="10294">
                <c:v>18.422335952418418</c:v>
              </c:pt>
              <c:pt idx="10295">
                <c:v>18.422335952418418</c:v>
              </c:pt>
              <c:pt idx="10296">
                <c:v>18.422335952418418</c:v>
              </c:pt>
              <c:pt idx="10297">
                <c:v>18.422335952418418</c:v>
              </c:pt>
              <c:pt idx="10298">
                <c:v>18.422335952418418</c:v>
              </c:pt>
              <c:pt idx="10299">
                <c:v>18.422335952418418</c:v>
              </c:pt>
              <c:pt idx="10300">
                <c:v>18.422335952418418</c:v>
              </c:pt>
              <c:pt idx="10301">
                <c:v>18.422335952418418</c:v>
              </c:pt>
              <c:pt idx="10302">
                <c:v>18.422335952418418</c:v>
              </c:pt>
              <c:pt idx="10303">
                <c:v>18.422335952418418</c:v>
              </c:pt>
              <c:pt idx="10304">
                <c:v>18.422335952418418</c:v>
              </c:pt>
              <c:pt idx="10305">
                <c:v>18.422335952418418</c:v>
              </c:pt>
              <c:pt idx="10306">
                <c:v>18.422335952418418</c:v>
              </c:pt>
              <c:pt idx="10307">
                <c:v>18.422335952418418</c:v>
              </c:pt>
              <c:pt idx="10308">
                <c:v>18.422335952418418</c:v>
              </c:pt>
              <c:pt idx="10309">
                <c:v>18.422335952418418</c:v>
              </c:pt>
              <c:pt idx="10310">
                <c:v>18.422335952418418</c:v>
              </c:pt>
              <c:pt idx="10311">
                <c:v>18.422335952418418</c:v>
              </c:pt>
              <c:pt idx="10312">
                <c:v>18.422335952418418</c:v>
              </c:pt>
              <c:pt idx="10313">
                <c:v>18.422335952418418</c:v>
              </c:pt>
              <c:pt idx="10314">
                <c:v>18.422335952418418</c:v>
              </c:pt>
              <c:pt idx="10315">
                <c:v>18.422335952418418</c:v>
              </c:pt>
              <c:pt idx="10316">
                <c:v>18.422335952418418</c:v>
              </c:pt>
              <c:pt idx="10317">
                <c:v>18.422335952418418</c:v>
              </c:pt>
              <c:pt idx="10318">
                <c:v>18.422335952418418</c:v>
              </c:pt>
              <c:pt idx="10319">
                <c:v>18.422335952418418</c:v>
              </c:pt>
              <c:pt idx="10320">
                <c:v>18.422335952418418</c:v>
              </c:pt>
              <c:pt idx="10321">
                <c:v>18.422335952418418</c:v>
              </c:pt>
              <c:pt idx="10322">
                <c:v>18.422335952418418</c:v>
              </c:pt>
              <c:pt idx="10323">
                <c:v>18.422335952418418</c:v>
              </c:pt>
              <c:pt idx="10324">
                <c:v>18.422335952418418</c:v>
              </c:pt>
              <c:pt idx="10325">
                <c:v>18.422335952418418</c:v>
              </c:pt>
              <c:pt idx="10326">
                <c:v>18.422335952418418</c:v>
              </c:pt>
              <c:pt idx="10327">
                <c:v>18.422335952418418</c:v>
              </c:pt>
              <c:pt idx="10328">
                <c:v>18.422335952418418</c:v>
              </c:pt>
              <c:pt idx="10329">
                <c:v>18.422335952418418</c:v>
              </c:pt>
              <c:pt idx="10330">
                <c:v>18.422335952418418</c:v>
              </c:pt>
              <c:pt idx="10331">
                <c:v>18.422335952418418</c:v>
              </c:pt>
              <c:pt idx="10332">
                <c:v>18.422335952418418</c:v>
              </c:pt>
              <c:pt idx="10333">
                <c:v>18.422335952418418</c:v>
              </c:pt>
              <c:pt idx="10334">
                <c:v>18.422335952418418</c:v>
              </c:pt>
              <c:pt idx="10335">
                <c:v>18.422335952418418</c:v>
              </c:pt>
              <c:pt idx="10336">
                <c:v>18.422335952418418</c:v>
              </c:pt>
              <c:pt idx="10337">
                <c:v>18.422335952418418</c:v>
              </c:pt>
              <c:pt idx="10338">
                <c:v>18.422335952418418</c:v>
              </c:pt>
              <c:pt idx="10339">
                <c:v>18.422335952418418</c:v>
              </c:pt>
              <c:pt idx="10340">
                <c:v>18.422335952418418</c:v>
              </c:pt>
              <c:pt idx="10341">
                <c:v>18.422335952418418</c:v>
              </c:pt>
              <c:pt idx="10342">
                <c:v>18.422335952418418</c:v>
              </c:pt>
              <c:pt idx="10343">
                <c:v>18.422335952418418</c:v>
              </c:pt>
              <c:pt idx="10344">
                <c:v>18.422335952418418</c:v>
              </c:pt>
              <c:pt idx="10345">
                <c:v>18.422335952418418</c:v>
              </c:pt>
              <c:pt idx="10346">
                <c:v>18.422335952418418</c:v>
              </c:pt>
              <c:pt idx="10347">
                <c:v>18.422335952418418</c:v>
              </c:pt>
              <c:pt idx="10348">
                <c:v>18.422335952418418</c:v>
              </c:pt>
              <c:pt idx="10349">
                <c:v>18.422335952418418</c:v>
              </c:pt>
              <c:pt idx="10350">
                <c:v>18.422335952418418</c:v>
              </c:pt>
              <c:pt idx="10351">
                <c:v>18.422335952418418</c:v>
              </c:pt>
              <c:pt idx="10352">
                <c:v>18.422335952418418</c:v>
              </c:pt>
              <c:pt idx="10353">
                <c:v>18.422335952418418</c:v>
              </c:pt>
              <c:pt idx="10354">
                <c:v>18.422335952418418</c:v>
              </c:pt>
              <c:pt idx="10355">
                <c:v>18.422335952418418</c:v>
              </c:pt>
              <c:pt idx="10356">
                <c:v>18.422335952418418</c:v>
              </c:pt>
              <c:pt idx="10357">
                <c:v>18.422335952418418</c:v>
              </c:pt>
              <c:pt idx="10358">
                <c:v>18.422335952418418</c:v>
              </c:pt>
              <c:pt idx="10359">
                <c:v>18.422335952418418</c:v>
              </c:pt>
              <c:pt idx="10360">
                <c:v>18.422335952418418</c:v>
              </c:pt>
              <c:pt idx="10361">
                <c:v>18.422335952418418</c:v>
              </c:pt>
              <c:pt idx="10362">
                <c:v>18.422335952418418</c:v>
              </c:pt>
              <c:pt idx="10363">
                <c:v>18.422335952418418</c:v>
              </c:pt>
              <c:pt idx="10364">
                <c:v>18.422335952418418</c:v>
              </c:pt>
              <c:pt idx="10365">
                <c:v>18.422335952418418</c:v>
              </c:pt>
              <c:pt idx="10366">
                <c:v>18.422335952418418</c:v>
              </c:pt>
              <c:pt idx="10367">
                <c:v>18.422335952418418</c:v>
              </c:pt>
              <c:pt idx="10368">
                <c:v>18.422335952418418</c:v>
              </c:pt>
              <c:pt idx="10369">
                <c:v>18.422335952418418</c:v>
              </c:pt>
              <c:pt idx="10370">
                <c:v>18.422335952418418</c:v>
              </c:pt>
              <c:pt idx="10371">
                <c:v>18.422335952418418</c:v>
              </c:pt>
              <c:pt idx="10372">
                <c:v>18.422335952418418</c:v>
              </c:pt>
              <c:pt idx="10373">
                <c:v>18.422335952418418</c:v>
              </c:pt>
              <c:pt idx="10374">
                <c:v>18.422335952418418</c:v>
              </c:pt>
              <c:pt idx="10375">
                <c:v>18.422335952418418</c:v>
              </c:pt>
              <c:pt idx="10376">
                <c:v>18.422335952418418</c:v>
              </c:pt>
              <c:pt idx="10377">
                <c:v>18.422335952418418</c:v>
              </c:pt>
              <c:pt idx="10378">
                <c:v>18.422335952418418</c:v>
              </c:pt>
              <c:pt idx="10379">
                <c:v>18.422335952418418</c:v>
              </c:pt>
              <c:pt idx="10380">
                <c:v>18.422335952418418</c:v>
              </c:pt>
              <c:pt idx="10381">
                <c:v>18.422335952418418</c:v>
              </c:pt>
              <c:pt idx="10382">
                <c:v>18.422335952418418</c:v>
              </c:pt>
              <c:pt idx="10383">
                <c:v>18.422335952418418</c:v>
              </c:pt>
              <c:pt idx="10384">
                <c:v>18.422335952418418</c:v>
              </c:pt>
              <c:pt idx="10385">
                <c:v>18.422335952418418</c:v>
              </c:pt>
              <c:pt idx="10386">
                <c:v>18.422335952418418</c:v>
              </c:pt>
              <c:pt idx="10387">
                <c:v>18.422335952418418</c:v>
              </c:pt>
              <c:pt idx="10388">
                <c:v>18.422335952418418</c:v>
              </c:pt>
              <c:pt idx="10389">
                <c:v>18.422335952418418</c:v>
              </c:pt>
              <c:pt idx="10390">
                <c:v>18.422335952418418</c:v>
              </c:pt>
              <c:pt idx="10391">
                <c:v>18.422335952418418</c:v>
              </c:pt>
              <c:pt idx="10392">
                <c:v>18.422335952418418</c:v>
              </c:pt>
              <c:pt idx="10393">
                <c:v>18.422335952418418</c:v>
              </c:pt>
              <c:pt idx="10394">
                <c:v>18.422335952418418</c:v>
              </c:pt>
              <c:pt idx="10395">
                <c:v>18.422335952418418</c:v>
              </c:pt>
              <c:pt idx="10396">
                <c:v>18.422335952418418</c:v>
              </c:pt>
              <c:pt idx="10397">
                <c:v>18.422335952418418</c:v>
              </c:pt>
              <c:pt idx="10398">
                <c:v>18.422335952418418</c:v>
              </c:pt>
              <c:pt idx="10399">
                <c:v>18.422335952418418</c:v>
              </c:pt>
              <c:pt idx="10400">
                <c:v>18.422335952418418</c:v>
              </c:pt>
              <c:pt idx="10401">
                <c:v>18.422335952418418</c:v>
              </c:pt>
              <c:pt idx="10402">
                <c:v>18.422335952418418</c:v>
              </c:pt>
              <c:pt idx="10403">
                <c:v>18.422335952418418</c:v>
              </c:pt>
              <c:pt idx="10404">
                <c:v>18.422335952418418</c:v>
              </c:pt>
              <c:pt idx="10405">
                <c:v>18.422335952418418</c:v>
              </c:pt>
              <c:pt idx="10406">
                <c:v>18.422335952418418</c:v>
              </c:pt>
              <c:pt idx="10407">
                <c:v>18.422335952418418</c:v>
              </c:pt>
              <c:pt idx="10408">
                <c:v>18.422335952418418</c:v>
              </c:pt>
              <c:pt idx="10409">
                <c:v>18.422335952418418</c:v>
              </c:pt>
              <c:pt idx="10410">
                <c:v>18.422335952418418</c:v>
              </c:pt>
              <c:pt idx="10411">
                <c:v>18.422335952418418</c:v>
              </c:pt>
              <c:pt idx="10412">
                <c:v>18.422335952418418</c:v>
              </c:pt>
              <c:pt idx="10413">
                <c:v>18.422335952418418</c:v>
              </c:pt>
              <c:pt idx="10414">
                <c:v>18.422335952418418</c:v>
              </c:pt>
              <c:pt idx="10415">
                <c:v>18.422335952418418</c:v>
              </c:pt>
              <c:pt idx="10416">
                <c:v>18.422335952418418</c:v>
              </c:pt>
              <c:pt idx="10417">
                <c:v>18.422335952418418</c:v>
              </c:pt>
              <c:pt idx="10418">
                <c:v>18.422335952418418</c:v>
              </c:pt>
              <c:pt idx="10419">
                <c:v>18.422335952418418</c:v>
              </c:pt>
              <c:pt idx="10420">
                <c:v>18.422335952418418</c:v>
              </c:pt>
              <c:pt idx="10421">
                <c:v>18.422335952418418</c:v>
              </c:pt>
              <c:pt idx="10422">
                <c:v>18.422335952418418</c:v>
              </c:pt>
              <c:pt idx="10423">
                <c:v>18.422335952418418</c:v>
              </c:pt>
              <c:pt idx="10424">
                <c:v>18.422335952418418</c:v>
              </c:pt>
              <c:pt idx="10425">
                <c:v>18.422335952418418</c:v>
              </c:pt>
              <c:pt idx="10426">
                <c:v>18.422335952418418</c:v>
              </c:pt>
              <c:pt idx="10427">
                <c:v>18.422335952418418</c:v>
              </c:pt>
              <c:pt idx="10428">
                <c:v>18.422335952418418</c:v>
              </c:pt>
              <c:pt idx="10429">
                <c:v>18.422335952418418</c:v>
              </c:pt>
              <c:pt idx="10430">
                <c:v>18.422335952418418</c:v>
              </c:pt>
              <c:pt idx="10431">
                <c:v>18.422335952418418</c:v>
              </c:pt>
              <c:pt idx="10432">
                <c:v>18.422335952418418</c:v>
              </c:pt>
              <c:pt idx="10433">
                <c:v>18.422335952418418</c:v>
              </c:pt>
              <c:pt idx="10434">
                <c:v>18.422335952418418</c:v>
              </c:pt>
              <c:pt idx="10435">
                <c:v>18.422335952418418</c:v>
              </c:pt>
              <c:pt idx="10436">
                <c:v>18.422335952418418</c:v>
              </c:pt>
              <c:pt idx="10437">
                <c:v>18.422335952418418</c:v>
              </c:pt>
              <c:pt idx="10438">
                <c:v>18.422335952418418</c:v>
              </c:pt>
              <c:pt idx="10439">
                <c:v>18.422335952418418</c:v>
              </c:pt>
              <c:pt idx="10440">
                <c:v>18.422335952418418</c:v>
              </c:pt>
              <c:pt idx="10441">
                <c:v>18.422335952418418</c:v>
              </c:pt>
              <c:pt idx="10442">
                <c:v>18.422335952418418</c:v>
              </c:pt>
              <c:pt idx="10443">
                <c:v>18.422335952418418</c:v>
              </c:pt>
              <c:pt idx="10444">
                <c:v>18.422335952418418</c:v>
              </c:pt>
              <c:pt idx="10445">
                <c:v>18.422335952418418</c:v>
              </c:pt>
              <c:pt idx="10446">
                <c:v>18.422335952418418</c:v>
              </c:pt>
              <c:pt idx="10447">
                <c:v>18.422335952418418</c:v>
              </c:pt>
              <c:pt idx="10448">
                <c:v>18.422335952418418</c:v>
              </c:pt>
              <c:pt idx="10449">
                <c:v>18.422335952418418</c:v>
              </c:pt>
              <c:pt idx="10450">
                <c:v>18.422335952418418</c:v>
              </c:pt>
              <c:pt idx="10451">
                <c:v>18.422335952418418</c:v>
              </c:pt>
              <c:pt idx="10452">
                <c:v>18.422335952418418</c:v>
              </c:pt>
              <c:pt idx="10453">
                <c:v>18.422335952418418</c:v>
              </c:pt>
              <c:pt idx="10454">
                <c:v>18.422335952418418</c:v>
              </c:pt>
              <c:pt idx="10455">
                <c:v>18.422335952418418</c:v>
              </c:pt>
              <c:pt idx="10456">
                <c:v>18.422335952418418</c:v>
              </c:pt>
              <c:pt idx="10457">
                <c:v>18.422335952418418</c:v>
              </c:pt>
              <c:pt idx="10458">
                <c:v>18.422335952418418</c:v>
              </c:pt>
              <c:pt idx="10459">
                <c:v>18.422335952418418</c:v>
              </c:pt>
              <c:pt idx="10460">
                <c:v>18.422335952418418</c:v>
              </c:pt>
              <c:pt idx="10461">
                <c:v>18.422335952418418</c:v>
              </c:pt>
              <c:pt idx="10462">
                <c:v>18.422335952418418</c:v>
              </c:pt>
              <c:pt idx="10463">
                <c:v>18.422335952418418</c:v>
              </c:pt>
              <c:pt idx="10464">
                <c:v>18.422335952418418</c:v>
              </c:pt>
              <c:pt idx="10465">
                <c:v>18.422335952418418</c:v>
              </c:pt>
              <c:pt idx="10466">
                <c:v>18.422335952418418</c:v>
              </c:pt>
              <c:pt idx="10467">
                <c:v>18.422335952418418</c:v>
              </c:pt>
              <c:pt idx="10468">
                <c:v>18.422335952418418</c:v>
              </c:pt>
              <c:pt idx="10469">
                <c:v>18.422335952418418</c:v>
              </c:pt>
              <c:pt idx="10470">
                <c:v>18.422335952418418</c:v>
              </c:pt>
              <c:pt idx="10471">
                <c:v>18.422335952418418</c:v>
              </c:pt>
              <c:pt idx="10472">
                <c:v>18.422335952418418</c:v>
              </c:pt>
              <c:pt idx="10473">
                <c:v>18.422335952418418</c:v>
              </c:pt>
              <c:pt idx="10474">
                <c:v>18.422335952418418</c:v>
              </c:pt>
              <c:pt idx="10475">
                <c:v>18.422335952418418</c:v>
              </c:pt>
              <c:pt idx="10476">
                <c:v>18.422335952418418</c:v>
              </c:pt>
              <c:pt idx="10477">
                <c:v>18.422335952418418</c:v>
              </c:pt>
              <c:pt idx="10478">
                <c:v>18.422335952418418</c:v>
              </c:pt>
              <c:pt idx="10479">
                <c:v>18.422335952418418</c:v>
              </c:pt>
              <c:pt idx="10480">
                <c:v>18.422335952418418</c:v>
              </c:pt>
              <c:pt idx="10481">
                <c:v>18.422335952418418</c:v>
              </c:pt>
              <c:pt idx="10482">
                <c:v>18.422335952418418</c:v>
              </c:pt>
              <c:pt idx="10483">
                <c:v>18.422335952418418</c:v>
              </c:pt>
              <c:pt idx="10484">
                <c:v>18.422335952418418</c:v>
              </c:pt>
              <c:pt idx="10485">
                <c:v>18.422335952418418</c:v>
              </c:pt>
              <c:pt idx="10486">
                <c:v>18.422335952418418</c:v>
              </c:pt>
              <c:pt idx="10487">
                <c:v>18.422335952418418</c:v>
              </c:pt>
              <c:pt idx="10488">
                <c:v>18.422335952418418</c:v>
              </c:pt>
              <c:pt idx="10489">
                <c:v>18.422335952418418</c:v>
              </c:pt>
              <c:pt idx="10490">
                <c:v>18.422335952418418</c:v>
              </c:pt>
              <c:pt idx="10491">
                <c:v>18.422335952418418</c:v>
              </c:pt>
              <c:pt idx="10492">
                <c:v>18.422335952418418</c:v>
              </c:pt>
              <c:pt idx="10493">
                <c:v>18.422335952418418</c:v>
              </c:pt>
              <c:pt idx="10494">
                <c:v>18.422335952418418</c:v>
              </c:pt>
              <c:pt idx="10495">
                <c:v>18.422335952418418</c:v>
              </c:pt>
              <c:pt idx="10496">
                <c:v>18.422335952418418</c:v>
              </c:pt>
              <c:pt idx="10497">
                <c:v>18.422335952418418</c:v>
              </c:pt>
              <c:pt idx="10498">
                <c:v>18.422335952418418</c:v>
              </c:pt>
              <c:pt idx="10499">
                <c:v>18.422335952418418</c:v>
              </c:pt>
              <c:pt idx="10500">
                <c:v>18.422335952418418</c:v>
              </c:pt>
              <c:pt idx="10501">
                <c:v>18.422335952418418</c:v>
              </c:pt>
              <c:pt idx="10502">
                <c:v>18.422335952418418</c:v>
              </c:pt>
              <c:pt idx="10503">
                <c:v>18.422335952418418</c:v>
              </c:pt>
              <c:pt idx="10504">
                <c:v>18.422335952418418</c:v>
              </c:pt>
              <c:pt idx="10505">
                <c:v>18.422335952418418</c:v>
              </c:pt>
              <c:pt idx="10506">
                <c:v>18.422335952418418</c:v>
              </c:pt>
              <c:pt idx="10507">
                <c:v>18.422335952418418</c:v>
              </c:pt>
              <c:pt idx="10508">
                <c:v>18.422335952418418</c:v>
              </c:pt>
              <c:pt idx="10509">
                <c:v>18.422335952418418</c:v>
              </c:pt>
              <c:pt idx="10510">
                <c:v>18.422335952418418</c:v>
              </c:pt>
              <c:pt idx="10511">
                <c:v>18.422335952418418</c:v>
              </c:pt>
              <c:pt idx="10512">
                <c:v>18.422335952418418</c:v>
              </c:pt>
              <c:pt idx="10513">
                <c:v>18.422335952418418</c:v>
              </c:pt>
              <c:pt idx="10514">
                <c:v>18.422335952418418</c:v>
              </c:pt>
              <c:pt idx="10515">
                <c:v>18.422335952418418</c:v>
              </c:pt>
              <c:pt idx="10516">
                <c:v>18.422335952418418</c:v>
              </c:pt>
              <c:pt idx="10517">
                <c:v>18.422335952418418</c:v>
              </c:pt>
              <c:pt idx="10518">
                <c:v>18.422335952418418</c:v>
              </c:pt>
              <c:pt idx="10519">
                <c:v>18.422335952418418</c:v>
              </c:pt>
              <c:pt idx="10520">
                <c:v>18.422335952418418</c:v>
              </c:pt>
              <c:pt idx="10521">
                <c:v>18.422335952418418</c:v>
              </c:pt>
              <c:pt idx="10522">
                <c:v>18.422335952418418</c:v>
              </c:pt>
              <c:pt idx="10523">
                <c:v>18.422335952418418</c:v>
              </c:pt>
              <c:pt idx="10524">
                <c:v>18.422335952418418</c:v>
              </c:pt>
              <c:pt idx="10525">
                <c:v>18.422335952418418</c:v>
              </c:pt>
              <c:pt idx="10526">
                <c:v>18.422335952418418</c:v>
              </c:pt>
              <c:pt idx="10527">
                <c:v>18.422335952418418</c:v>
              </c:pt>
              <c:pt idx="10528">
                <c:v>18.422335952418418</c:v>
              </c:pt>
              <c:pt idx="10529">
                <c:v>18.422335952418418</c:v>
              </c:pt>
              <c:pt idx="10530">
                <c:v>18.422335952418418</c:v>
              </c:pt>
              <c:pt idx="10531">
                <c:v>18.422335952418418</c:v>
              </c:pt>
              <c:pt idx="10532">
                <c:v>18.422335952418418</c:v>
              </c:pt>
              <c:pt idx="10533">
                <c:v>18.422335952418418</c:v>
              </c:pt>
              <c:pt idx="10534">
                <c:v>18.422335952418418</c:v>
              </c:pt>
              <c:pt idx="10535">
                <c:v>18.422335952418418</c:v>
              </c:pt>
              <c:pt idx="10536">
                <c:v>18.422335952418418</c:v>
              </c:pt>
              <c:pt idx="10537">
                <c:v>18.422335952418418</c:v>
              </c:pt>
              <c:pt idx="10538">
                <c:v>18.422335952418418</c:v>
              </c:pt>
              <c:pt idx="10539">
                <c:v>18.422335952418418</c:v>
              </c:pt>
              <c:pt idx="10540">
                <c:v>18.422335952418418</c:v>
              </c:pt>
              <c:pt idx="10541">
                <c:v>18.422335952418418</c:v>
              </c:pt>
              <c:pt idx="10542">
                <c:v>18.422335952418418</c:v>
              </c:pt>
              <c:pt idx="10543">
                <c:v>18.422335952418418</c:v>
              </c:pt>
              <c:pt idx="10544">
                <c:v>18.422335952418418</c:v>
              </c:pt>
              <c:pt idx="10545">
                <c:v>18.422335952418418</c:v>
              </c:pt>
              <c:pt idx="10546">
                <c:v>18.422335952418418</c:v>
              </c:pt>
              <c:pt idx="10547">
                <c:v>18.422335952418418</c:v>
              </c:pt>
              <c:pt idx="10548">
                <c:v>18.422335952418418</c:v>
              </c:pt>
              <c:pt idx="10549">
                <c:v>18.422335952418418</c:v>
              </c:pt>
              <c:pt idx="10550">
                <c:v>18.422335952418418</c:v>
              </c:pt>
              <c:pt idx="10551">
                <c:v>18.422335952418418</c:v>
              </c:pt>
              <c:pt idx="10552">
                <c:v>18.422335952418418</c:v>
              </c:pt>
              <c:pt idx="10553">
                <c:v>18.422335952418418</c:v>
              </c:pt>
              <c:pt idx="10554">
                <c:v>18.422335952418418</c:v>
              </c:pt>
              <c:pt idx="10555">
                <c:v>18.422335952418418</c:v>
              </c:pt>
              <c:pt idx="10556">
                <c:v>18.422335952418418</c:v>
              </c:pt>
              <c:pt idx="10557">
                <c:v>18.422335952418418</c:v>
              </c:pt>
              <c:pt idx="10558">
                <c:v>18.422335952418418</c:v>
              </c:pt>
              <c:pt idx="10559">
                <c:v>18.422335952418418</c:v>
              </c:pt>
              <c:pt idx="10560">
                <c:v>18.422335952418418</c:v>
              </c:pt>
              <c:pt idx="10561">
                <c:v>18.422335952418418</c:v>
              </c:pt>
              <c:pt idx="10562">
                <c:v>18.422335952418418</c:v>
              </c:pt>
              <c:pt idx="10563">
                <c:v>18.422335952418418</c:v>
              </c:pt>
              <c:pt idx="10564">
                <c:v>18.422335952418418</c:v>
              </c:pt>
              <c:pt idx="10565">
                <c:v>18.422335952418418</c:v>
              </c:pt>
              <c:pt idx="10566">
                <c:v>18.422335952418418</c:v>
              </c:pt>
              <c:pt idx="10567">
                <c:v>18.422335952418418</c:v>
              </c:pt>
              <c:pt idx="10568">
                <c:v>18.422335952418418</c:v>
              </c:pt>
              <c:pt idx="10569">
                <c:v>18.422335952418418</c:v>
              </c:pt>
              <c:pt idx="10570">
                <c:v>18.422335952418418</c:v>
              </c:pt>
              <c:pt idx="10571">
                <c:v>18.422335952418418</c:v>
              </c:pt>
              <c:pt idx="10572">
                <c:v>18.422335952418418</c:v>
              </c:pt>
              <c:pt idx="10573">
                <c:v>18.422335952418418</c:v>
              </c:pt>
              <c:pt idx="10574">
                <c:v>18.422335952418418</c:v>
              </c:pt>
              <c:pt idx="10575">
                <c:v>18.422335952418418</c:v>
              </c:pt>
              <c:pt idx="10576">
                <c:v>18.422335952418418</c:v>
              </c:pt>
              <c:pt idx="10577">
                <c:v>18.422335952418418</c:v>
              </c:pt>
              <c:pt idx="10578">
                <c:v>18.422335952418418</c:v>
              </c:pt>
              <c:pt idx="10579">
                <c:v>18.422335952418418</c:v>
              </c:pt>
              <c:pt idx="10580">
                <c:v>18.422335952418418</c:v>
              </c:pt>
              <c:pt idx="10581">
                <c:v>18.422335952418418</c:v>
              </c:pt>
              <c:pt idx="10582">
                <c:v>18.422335952418418</c:v>
              </c:pt>
              <c:pt idx="10583">
                <c:v>18.422335952418418</c:v>
              </c:pt>
              <c:pt idx="10584">
                <c:v>18.422335952418418</c:v>
              </c:pt>
              <c:pt idx="10585">
                <c:v>18.422335952418418</c:v>
              </c:pt>
              <c:pt idx="10586">
                <c:v>18.422335952418418</c:v>
              </c:pt>
              <c:pt idx="10587">
                <c:v>18.422335952418418</c:v>
              </c:pt>
              <c:pt idx="10588">
                <c:v>18.422335952418418</c:v>
              </c:pt>
              <c:pt idx="10589">
                <c:v>18.422335952418418</c:v>
              </c:pt>
              <c:pt idx="10590">
                <c:v>18.422335952418418</c:v>
              </c:pt>
              <c:pt idx="10591">
                <c:v>18.422335952418418</c:v>
              </c:pt>
              <c:pt idx="10592">
                <c:v>18.422335952418418</c:v>
              </c:pt>
              <c:pt idx="10593">
                <c:v>18.422335952418418</c:v>
              </c:pt>
              <c:pt idx="10594">
                <c:v>18.422335952418418</c:v>
              </c:pt>
              <c:pt idx="10595">
                <c:v>18.422335952418418</c:v>
              </c:pt>
              <c:pt idx="10596">
                <c:v>18.422335952418418</c:v>
              </c:pt>
              <c:pt idx="10597">
                <c:v>18.422335952418418</c:v>
              </c:pt>
              <c:pt idx="10598">
                <c:v>18.422335952418418</c:v>
              </c:pt>
              <c:pt idx="10599">
                <c:v>18.422335952418418</c:v>
              </c:pt>
              <c:pt idx="10600">
                <c:v>18.422335952418418</c:v>
              </c:pt>
              <c:pt idx="10601">
                <c:v>18.422335952418418</c:v>
              </c:pt>
              <c:pt idx="10602">
                <c:v>18.422335952418418</c:v>
              </c:pt>
              <c:pt idx="10603">
                <c:v>18.422335952418418</c:v>
              </c:pt>
              <c:pt idx="10604">
                <c:v>18.422335952418418</c:v>
              </c:pt>
              <c:pt idx="10605">
                <c:v>18.422335952418418</c:v>
              </c:pt>
              <c:pt idx="10606">
                <c:v>18.422335952418418</c:v>
              </c:pt>
              <c:pt idx="10607">
                <c:v>18.422335952418418</c:v>
              </c:pt>
              <c:pt idx="10608">
                <c:v>18.422335952418418</c:v>
              </c:pt>
              <c:pt idx="10609">
                <c:v>18.422335952418418</c:v>
              </c:pt>
              <c:pt idx="10610">
                <c:v>18.422335952418418</c:v>
              </c:pt>
              <c:pt idx="10611">
                <c:v>18.422335952418418</c:v>
              </c:pt>
              <c:pt idx="10612">
                <c:v>18.422335952418418</c:v>
              </c:pt>
              <c:pt idx="10613">
                <c:v>18.422335952418418</c:v>
              </c:pt>
              <c:pt idx="10614">
                <c:v>18.422335952418418</c:v>
              </c:pt>
              <c:pt idx="10615">
                <c:v>18.422335952418418</c:v>
              </c:pt>
              <c:pt idx="10616">
                <c:v>18.422335952418418</c:v>
              </c:pt>
              <c:pt idx="10617">
                <c:v>18.422335952418418</c:v>
              </c:pt>
              <c:pt idx="10618">
                <c:v>18.422335952418418</c:v>
              </c:pt>
              <c:pt idx="10619">
                <c:v>18.422335952418418</c:v>
              </c:pt>
              <c:pt idx="10620">
                <c:v>18.422335952418418</c:v>
              </c:pt>
              <c:pt idx="10621">
                <c:v>18.422335952418418</c:v>
              </c:pt>
              <c:pt idx="10622">
                <c:v>18.422335952418418</c:v>
              </c:pt>
              <c:pt idx="10623">
                <c:v>18.422335952418418</c:v>
              </c:pt>
              <c:pt idx="10624">
                <c:v>18.422335952418418</c:v>
              </c:pt>
              <c:pt idx="10625">
                <c:v>18.422335952418418</c:v>
              </c:pt>
              <c:pt idx="10626">
                <c:v>18.422335952418418</c:v>
              </c:pt>
              <c:pt idx="10627">
                <c:v>18.422335952418418</c:v>
              </c:pt>
              <c:pt idx="10628">
                <c:v>18.422335952418418</c:v>
              </c:pt>
              <c:pt idx="10629">
                <c:v>18.422335952418418</c:v>
              </c:pt>
              <c:pt idx="10630">
                <c:v>18.422335952418418</c:v>
              </c:pt>
              <c:pt idx="10631">
                <c:v>18.422335952418418</c:v>
              </c:pt>
              <c:pt idx="10632">
                <c:v>18.422335952418418</c:v>
              </c:pt>
              <c:pt idx="10633">
                <c:v>18.422335952418418</c:v>
              </c:pt>
              <c:pt idx="10634">
                <c:v>18.422335952418418</c:v>
              </c:pt>
              <c:pt idx="10635">
                <c:v>18.422335952418418</c:v>
              </c:pt>
              <c:pt idx="10636">
                <c:v>18.422335952418418</c:v>
              </c:pt>
              <c:pt idx="10637">
                <c:v>18.422335952418418</c:v>
              </c:pt>
              <c:pt idx="10638">
                <c:v>18.422335952418418</c:v>
              </c:pt>
              <c:pt idx="10639">
                <c:v>18.422335952418418</c:v>
              </c:pt>
              <c:pt idx="10640">
                <c:v>18.422335952418418</c:v>
              </c:pt>
              <c:pt idx="10641">
                <c:v>18.422335952418418</c:v>
              </c:pt>
              <c:pt idx="10642">
                <c:v>18.422335952418418</c:v>
              </c:pt>
              <c:pt idx="10643">
                <c:v>18.422335952418418</c:v>
              </c:pt>
              <c:pt idx="10644">
                <c:v>18.422335952418418</c:v>
              </c:pt>
              <c:pt idx="10645">
                <c:v>18.422335952418418</c:v>
              </c:pt>
              <c:pt idx="10646">
                <c:v>18.422335952418418</c:v>
              </c:pt>
              <c:pt idx="10647">
                <c:v>18.422335952418418</c:v>
              </c:pt>
              <c:pt idx="10648">
                <c:v>18.422335952418418</c:v>
              </c:pt>
              <c:pt idx="10649">
                <c:v>18.422335952418418</c:v>
              </c:pt>
              <c:pt idx="10650">
                <c:v>18.422335952418418</c:v>
              </c:pt>
              <c:pt idx="10651">
                <c:v>18.422335952418418</c:v>
              </c:pt>
              <c:pt idx="10652">
                <c:v>18.422335952418418</c:v>
              </c:pt>
              <c:pt idx="10653">
                <c:v>18.422335952418418</c:v>
              </c:pt>
              <c:pt idx="10654">
                <c:v>18.422335952418418</c:v>
              </c:pt>
              <c:pt idx="10655">
                <c:v>18.422335952418418</c:v>
              </c:pt>
              <c:pt idx="10656">
                <c:v>18.422335952418418</c:v>
              </c:pt>
              <c:pt idx="10657">
                <c:v>18.422335952418418</c:v>
              </c:pt>
              <c:pt idx="10658">
                <c:v>18.422335952418418</c:v>
              </c:pt>
              <c:pt idx="10659">
                <c:v>18.422335952418418</c:v>
              </c:pt>
              <c:pt idx="10660">
                <c:v>18.422335952418418</c:v>
              </c:pt>
              <c:pt idx="10661">
                <c:v>18.422335952418418</c:v>
              </c:pt>
              <c:pt idx="10662">
                <c:v>18.422335952418418</c:v>
              </c:pt>
              <c:pt idx="10663">
                <c:v>18.422335952418418</c:v>
              </c:pt>
              <c:pt idx="10664">
                <c:v>18.422335952418418</c:v>
              </c:pt>
              <c:pt idx="10665">
                <c:v>18.422335952418418</c:v>
              </c:pt>
              <c:pt idx="10666">
                <c:v>18.422335952418418</c:v>
              </c:pt>
              <c:pt idx="10667">
                <c:v>18.422335952418418</c:v>
              </c:pt>
              <c:pt idx="10668">
                <c:v>18.422335952418418</c:v>
              </c:pt>
              <c:pt idx="10669">
                <c:v>18.422335952418418</c:v>
              </c:pt>
              <c:pt idx="10670">
                <c:v>18.422335952418418</c:v>
              </c:pt>
              <c:pt idx="10671">
                <c:v>18.422335952418418</c:v>
              </c:pt>
              <c:pt idx="10672">
                <c:v>18.422335952418418</c:v>
              </c:pt>
              <c:pt idx="10673">
                <c:v>18.422335952418418</c:v>
              </c:pt>
              <c:pt idx="10674">
                <c:v>18.422335952418418</c:v>
              </c:pt>
              <c:pt idx="10675">
                <c:v>18.422335952418418</c:v>
              </c:pt>
              <c:pt idx="10676">
                <c:v>18.422335952418418</c:v>
              </c:pt>
              <c:pt idx="10677">
                <c:v>18.422335952418418</c:v>
              </c:pt>
              <c:pt idx="10678">
                <c:v>18.422335952418418</c:v>
              </c:pt>
              <c:pt idx="10679">
                <c:v>18.422335952418418</c:v>
              </c:pt>
              <c:pt idx="10680">
                <c:v>18.422335952418418</c:v>
              </c:pt>
              <c:pt idx="10681">
                <c:v>18.422335952418418</c:v>
              </c:pt>
              <c:pt idx="10682">
                <c:v>18.422335952418418</c:v>
              </c:pt>
              <c:pt idx="10683">
                <c:v>18.422335952418418</c:v>
              </c:pt>
              <c:pt idx="10684">
                <c:v>18.422335952418418</c:v>
              </c:pt>
              <c:pt idx="10685">
                <c:v>18.422335952418418</c:v>
              </c:pt>
              <c:pt idx="10686">
                <c:v>18.422335952418418</c:v>
              </c:pt>
              <c:pt idx="10687">
                <c:v>18.422335952418418</c:v>
              </c:pt>
              <c:pt idx="10688">
                <c:v>18.422335952418418</c:v>
              </c:pt>
              <c:pt idx="10689">
                <c:v>18.422335952418418</c:v>
              </c:pt>
              <c:pt idx="10690">
                <c:v>18.422335952418418</c:v>
              </c:pt>
              <c:pt idx="10691">
                <c:v>18.422335952418418</c:v>
              </c:pt>
              <c:pt idx="10692">
                <c:v>18.422335952418418</c:v>
              </c:pt>
              <c:pt idx="10693">
                <c:v>18.422335952418418</c:v>
              </c:pt>
              <c:pt idx="10694">
                <c:v>18.422335952418418</c:v>
              </c:pt>
              <c:pt idx="10695">
                <c:v>18.422335952418418</c:v>
              </c:pt>
              <c:pt idx="10696">
                <c:v>18.422335952418418</c:v>
              </c:pt>
              <c:pt idx="10697">
                <c:v>18.422335952418418</c:v>
              </c:pt>
              <c:pt idx="10698">
                <c:v>18.422335952418418</c:v>
              </c:pt>
              <c:pt idx="10699">
                <c:v>18.422335952418418</c:v>
              </c:pt>
              <c:pt idx="10700">
                <c:v>18.422335952418418</c:v>
              </c:pt>
              <c:pt idx="10701">
                <c:v>18.422335952418418</c:v>
              </c:pt>
              <c:pt idx="10702">
                <c:v>18.422335952418418</c:v>
              </c:pt>
              <c:pt idx="10703">
                <c:v>18.422335952418418</c:v>
              </c:pt>
              <c:pt idx="10704">
                <c:v>18.422335952418418</c:v>
              </c:pt>
              <c:pt idx="10705">
                <c:v>18.422335952418418</c:v>
              </c:pt>
              <c:pt idx="10706">
                <c:v>18.422335952418418</c:v>
              </c:pt>
              <c:pt idx="10707">
                <c:v>18.422335952418418</c:v>
              </c:pt>
              <c:pt idx="10708">
                <c:v>18.422335952418418</c:v>
              </c:pt>
              <c:pt idx="10709">
                <c:v>18.422335952418418</c:v>
              </c:pt>
              <c:pt idx="10710">
                <c:v>18.422335952418418</c:v>
              </c:pt>
              <c:pt idx="10711">
                <c:v>18.422335952418418</c:v>
              </c:pt>
              <c:pt idx="10712">
                <c:v>18.422335952418418</c:v>
              </c:pt>
              <c:pt idx="10713">
                <c:v>18.422335952418418</c:v>
              </c:pt>
              <c:pt idx="10714">
                <c:v>18.422335952418418</c:v>
              </c:pt>
              <c:pt idx="10715">
                <c:v>18.422335952418418</c:v>
              </c:pt>
              <c:pt idx="10716">
                <c:v>18.422335952418418</c:v>
              </c:pt>
              <c:pt idx="10717">
                <c:v>18.422335952418418</c:v>
              </c:pt>
              <c:pt idx="10718">
                <c:v>18.422335952418418</c:v>
              </c:pt>
              <c:pt idx="10719">
                <c:v>18.422335952418418</c:v>
              </c:pt>
              <c:pt idx="10720">
                <c:v>18.422335952418418</c:v>
              </c:pt>
              <c:pt idx="10721">
                <c:v>18.422335952418418</c:v>
              </c:pt>
              <c:pt idx="10722">
                <c:v>18.422335952418418</c:v>
              </c:pt>
              <c:pt idx="10723">
                <c:v>18.422335952418418</c:v>
              </c:pt>
              <c:pt idx="10724">
                <c:v>18.422335952418418</c:v>
              </c:pt>
              <c:pt idx="10725">
                <c:v>18.422335952418418</c:v>
              </c:pt>
              <c:pt idx="10726">
                <c:v>18.422335952418418</c:v>
              </c:pt>
              <c:pt idx="10727">
                <c:v>18.422335952418418</c:v>
              </c:pt>
              <c:pt idx="10728">
                <c:v>18.422335952418418</c:v>
              </c:pt>
              <c:pt idx="10729">
                <c:v>18.422335952418418</c:v>
              </c:pt>
              <c:pt idx="10730">
                <c:v>18.422335952418418</c:v>
              </c:pt>
              <c:pt idx="10731">
                <c:v>18.422335952418418</c:v>
              </c:pt>
              <c:pt idx="10732">
                <c:v>18.422335952418418</c:v>
              </c:pt>
              <c:pt idx="10733">
                <c:v>18.422335952418418</c:v>
              </c:pt>
              <c:pt idx="10734">
                <c:v>18.422335952418418</c:v>
              </c:pt>
              <c:pt idx="10735">
                <c:v>18.422335952418418</c:v>
              </c:pt>
              <c:pt idx="10736">
                <c:v>18.422335952418418</c:v>
              </c:pt>
              <c:pt idx="10737">
                <c:v>18.422335952418418</c:v>
              </c:pt>
              <c:pt idx="10738">
                <c:v>18.422335952418418</c:v>
              </c:pt>
              <c:pt idx="10739">
                <c:v>18.422335952418418</c:v>
              </c:pt>
              <c:pt idx="10740">
                <c:v>18.422335952418418</c:v>
              </c:pt>
              <c:pt idx="10741">
                <c:v>18.422335952418418</c:v>
              </c:pt>
              <c:pt idx="10742">
                <c:v>18.422335952418418</c:v>
              </c:pt>
              <c:pt idx="10743">
                <c:v>18.422335952418418</c:v>
              </c:pt>
              <c:pt idx="10744">
                <c:v>18.422335952418418</c:v>
              </c:pt>
              <c:pt idx="10745">
                <c:v>18.422335952418418</c:v>
              </c:pt>
              <c:pt idx="10746">
                <c:v>18.422335952418418</c:v>
              </c:pt>
              <c:pt idx="10747">
                <c:v>18.422335952418418</c:v>
              </c:pt>
              <c:pt idx="10748">
                <c:v>18.422335952418418</c:v>
              </c:pt>
              <c:pt idx="10749">
                <c:v>18.422335952418418</c:v>
              </c:pt>
              <c:pt idx="10750">
                <c:v>18.422335952418418</c:v>
              </c:pt>
              <c:pt idx="10751">
                <c:v>18.422335952418418</c:v>
              </c:pt>
              <c:pt idx="10752">
                <c:v>18.422335952418418</c:v>
              </c:pt>
              <c:pt idx="10753">
                <c:v>18.422335952418418</c:v>
              </c:pt>
              <c:pt idx="10754">
                <c:v>18.422335952418418</c:v>
              </c:pt>
              <c:pt idx="10755">
                <c:v>18.422335952418418</c:v>
              </c:pt>
              <c:pt idx="10756">
                <c:v>18.422335952418418</c:v>
              </c:pt>
              <c:pt idx="10757">
                <c:v>18.422335952418418</c:v>
              </c:pt>
              <c:pt idx="10758">
                <c:v>18.422335952418418</c:v>
              </c:pt>
              <c:pt idx="10759">
                <c:v>18.422335952418418</c:v>
              </c:pt>
              <c:pt idx="10760">
                <c:v>18.422335952418418</c:v>
              </c:pt>
              <c:pt idx="10761">
                <c:v>18.422335952418418</c:v>
              </c:pt>
              <c:pt idx="10762">
                <c:v>18.422335952418418</c:v>
              </c:pt>
              <c:pt idx="10763">
                <c:v>18.422335952418418</c:v>
              </c:pt>
              <c:pt idx="10764">
                <c:v>18.422335952418418</c:v>
              </c:pt>
              <c:pt idx="10765">
                <c:v>18.422335952418418</c:v>
              </c:pt>
              <c:pt idx="10766">
                <c:v>18.422335952418418</c:v>
              </c:pt>
              <c:pt idx="10767">
                <c:v>18.422335952418418</c:v>
              </c:pt>
              <c:pt idx="10768">
                <c:v>18.422335952418418</c:v>
              </c:pt>
              <c:pt idx="10769">
                <c:v>18.422335952418418</c:v>
              </c:pt>
              <c:pt idx="10770">
                <c:v>18.422335952418418</c:v>
              </c:pt>
              <c:pt idx="10771">
                <c:v>18.422335952418418</c:v>
              </c:pt>
              <c:pt idx="10772">
                <c:v>18.422335952418418</c:v>
              </c:pt>
              <c:pt idx="10773">
                <c:v>18.422335952418418</c:v>
              </c:pt>
              <c:pt idx="10774">
                <c:v>18.422335952418418</c:v>
              </c:pt>
              <c:pt idx="10775">
                <c:v>18.422335952418418</c:v>
              </c:pt>
              <c:pt idx="10776">
                <c:v>18.422335952418418</c:v>
              </c:pt>
              <c:pt idx="10777">
                <c:v>18.422335952418418</c:v>
              </c:pt>
              <c:pt idx="10778">
                <c:v>18.422335952418418</c:v>
              </c:pt>
              <c:pt idx="10779">
                <c:v>18.422335952418418</c:v>
              </c:pt>
              <c:pt idx="10780">
                <c:v>18.422335952418418</c:v>
              </c:pt>
              <c:pt idx="10781">
                <c:v>18.422335952418418</c:v>
              </c:pt>
              <c:pt idx="10782">
                <c:v>18.422335952418418</c:v>
              </c:pt>
              <c:pt idx="10783">
                <c:v>18.422335952418418</c:v>
              </c:pt>
              <c:pt idx="10784">
                <c:v>18.422335952418418</c:v>
              </c:pt>
              <c:pt idx="10785">
                <c:v>18.422335952418418</c:v>
              </c:pt>
              <c:pt idx="10786">
                <c:v>18.422335952418418</c:v>
              </c:pt>
              <c:pt idx="10787">
                <c:v>18.422335952418418</c:v>
              </c:pt>
              <c:pt idx="10788">
                <c:v>18.422335952418418</c:v>
              </c:pt>
              <c:pt idx="10789">
                <c:v>18.422335952418418</c:v>
              </c:pt>
              <c:pt idx="10790">
                <c:v>18.422335952418418</c:v>
              </c:pt>
              <c:pt idx="10791">
                <c:v>18.422335952418418</c:v>
              </c:pt>
              <c:pt idx="10792">
                <c:v>18.422335952418418</c:v>
              </c:pt>
              <c:pt idx="10793">
                <c:v>18.422335952418418</c:v>
              </c:pt>
              <c:pt idx="10794">
                <c:v>18.422335952418418</c:v>
              </c:pt>
              <c:pt idx="10795">
                <c:v>18.422335952418418</c:v>
              </c:pt>
              <c:pt idx="10796">
                <c:v>18.422335952418418</c:v>
              </c:pt>
              <c:pt idx="10797">
                <c:v>18.422335952418418</c:v>
              </c:pt>
              <c:pt idx="10798">
                <c:v>18.422335952418418</c:v>
              </c:pt>
              <c:pt idx="10799">
                <c:v>18.422335952418418</c:v>
              </c:pt>
              <c:pt idx="10800">
                <c:v>18.422335952418418</c:v>
              </c:pt>
              <c:pt idx="10801">
                <c:v>18.422335952418418</c:v>
              </c:pt>
              <c:pt idx="10802">
                <c:v>18.422335952418418</c:v>
              </c:pt>
              <c:pt idx="10803">
                <c:v>18.422335952418418</c:v>
              </c:pt>
              <c:pt idx="10804">
                <c:v>18.422335952418418</c:v>
              </c:pt>
              <c:pt idx="10805">
                <c:v>18.422335952418418</c:v>
              </c:pt>
              <c:pt idx="10806">
                <c:v>18.422335952418418</c:v>
              </c:pt>
              <c:pt idx="10807">
                <c:v>18.422335952418418</c:v>
              </c:pt>
              <c:pt idx="10808">
                <c:v>18.422335952418418</c:v>
              </c:pt>
              <c:pt idx="10809">
                <c:v>18.422335952418418</c:v>
              </c:pt>
              <c:pt idx="10810">
                <c:v>18.422335952418418</c:v>
              </c:pt>
              <c:pt idx="10811">
                <c:v>18.422335952418418</c:v>
              </c:pt>
              <c:pt idx="10812">
                <c:v>18.422335952418418</c:v>
              </c:pt>
              <c:pt idx="10813">
                <c:v>18.422335952418418</c:v>
              </c:pt>
              <c:pt idx="10814">
                <c:v>18.422335952418418</c:v>
              </c:pt>
              <c:pt idx="10815">
                <c:v>18.422335952418418</c:v>
              </c:pt>
              <c:pt idx="10816">
                <c:v>18.422335952418418</c:v>
              </c:pt>
              <c:pt idx="10817">
                <c:v>18.422335952418418</c:v>
              </c:pt>
              <c:pt idx="10818">
                <c:v>18.422335952418418</c:v>
              </c:pt>
              <c:pt idx="10819">
                <c:v>18.422335952418418</c:v>
              </c:pt>
              <c:pt idx="10820">
                <c:v>18.422335952418418</c:v>
              </c:pt>
              <c:pt idx="10821">
                <c:v>18.422335952418418</c:v>
              </c:pt>
              <c:pt idx="10822">
                <c:v>18.422335952418418</c:v>
              </c:pt>
              <c:pt idx="10823">
                <c:v>18.422335952418418</c:v>
              </c:pt>
              <c:pt idx="10824">
                <c:v>18.422335952418418</c:v>
              </c:pt>
              <c:pt idx="10825">
                <c:v>18.422335952418418</c:v>
              </c:pt>
              <c:pt idx="10826">
                <c:v>18.422335952418418</c:v>
              </c:pt>
              <c:pt idx="10827">
                <c:v>18.422335952418418</c:v>
              </c:pt>
              <c:pt idx="10828">
                <c:v>18.422335952418418</c:v>
              </c:pt>
              <c:pt idx="10829">
                <c:v>18.422335952418418</c:v>
              </c:pt>
              <c:pt idx="10830">
                <c:v>18.422335952418418</c:v>
              </c:pt>
              <c:pt idx="10831">
                <c:v>18.422335952418418</c:v>
              </c:pt>
              <c:pt idx="10832">
                <c:v>18.422335952418418</c:v>
              </c:pt>
              <c:pt idx="10833">
                <c:v>18.422335952418418</c:v>
              </c:pt>
              <c:pt idx="10834">
                <c:v>18.422335952418418</c:v>
              </c:pt>
              <c:pt idx="10835">
                <c:v>18.422335952418418</c:v>
              </c:pt>
              <c:pt idx="10836">
                <c:v>18.422335952418418</c:v>
              </c:pt>
              <c:pt idx="10837">
                <c:v>18.422335952418418</c:v>
              </c:pt>
              <c:pt idx="10838">
                <c:v>18.422335952418418</c:v>
              </c:pt>
              <c:pt idx="10839">
                <c:v>18.422335952418418</c:v>
              </c:pt>
              <c:pt idx="10840">
                <c:v>18.422335952418418</c:v>
              </c:pt>
              <c:pt idx="10841">
                <c:v>18.422335952418418</c:v>
              </c:pt>
              <c:pt idx="10842">
                <c:v>18.422335952418418</c:v>
              </c:pt>
              <c:pt idx="10843">
                <c:v>18.422335952418418</c:v>
              </c:pt>
              <c:pt idx="10844">
                <c:v>18.422335952418418</c:v>
              </c:pt>
              <c:pt idx="10845">
                <c:v>18.422335952418418</c:v>
              </c:pt>
              <c:pt idx="10846">
                <c:v>18.422335952418418</c:v>
              </c:pt>
              <c:pt idx="10847">
                <c:v>18.422335952418418</c:v>
              </c:pt>
              <c:pt idx="10848">
                <c:v>18.422335952418418</c:v>
              </c:pt>
              <c:pt idx="10849">
                <c:v>18.422335952418418</c:v>
              </c:pt>
              <c:pt idx="10850">
                <c:v>18.422335952418418</c:v>
              </c:pt>
              <c:pt idx="10851">
                <c:v>18.422335952418418</c:v>
              </c:pt>
              <c:pt idx="10852">
                <c:v>18.422335952418418</c:v>
              </c:pt>
              <c:pt idx="10853">
                <c:v>18.422335952418418</c:v>
              </c:pt>
              <c:pt idx="10854">
                <c:v>18.422335952418418</c:v>
              </c:pt>
              <c:pt idx="10855">
                <c:v>18.422335952418418</c:v>
              </c:pt>
              <c:pt idx="10856">
                <c:v>18.422335952418418</c:v>
              </c:pt>
              <c:pt idx="10857">
                <c:v>18.422335952418418</c:v>
              </c:pt>
              <c:pt idx="10858">
                <c:v>18.422335952418418</c:v>
              </c:pt>
              <c:pt idx="10859">
                <c:v>18.422335952418418</c:v>
              </c:pt>
              <c:pt idx="10860">
                <c:v>18.422335952418418</c:v>
              </c:pt>
              <c:pt idx="10861">
                <c:v>18.422335952418418</c:v>
              </c:pt>
              <c:pt idx="10862">
                <c:v>18.422335952418418</c:v>
              </c:pt>
              <c:pt idx="10863">
                <c:v>18.422335952418418</c:v>
              </c:pt>
              <c:pt idx="10864">
                <c:v>18.422335952418418</c:v>
              </c:pt>
              <c:pt idx="10865">
                <c:v>18.422335952418418</c:v>
              </c:pt>
              <c:pt idx="10866">
                <c:v>18.422335952418418</c:v>
              </c:pt>
              <c:pt idx="10867">
                <c:v>18.422335952418418</c:v>
              </c:pt>
              <c:pt idx="10868">
                <c:v>18.422335952418418</c:v>
              </c:pt>
              <c:pt idx="10869">
                <c:v>18.422335952418418</c:v>
              </c:pt>
              <c:pt idx="10870">
                <c:v>18.422335952418418</c:v>
              </c:pt>
              <c:pt idx="10871">
                <c:v>18.422335952418418</c:v>
              </c:pt>
              <c:pt idx="10872">
                <c:v>18.422335952418418</c:v>
              </c:pt>
              <c:pt idx="10873">
                <c:v>18.422335952418418</c:v>
              </c:pt>
              <c:pt idx="10874">
                <c:v>18.422335952418418</c:v>
              </c:pt>
              <c:pt idx="10875">
                <c:v>18.422335952418418</c:v>
              </c:pt>
              <c:pt idx="10876">
                <c:v>18.422335952418418</c:v>
              </c:pt>
              <c:pt idx="10877">
                <c:v>18.422335952418418</c:v>
              </c:pt>
              <c:pt idx="10878">
                <c:v>18.422335952418418</c:v>
              </c:pt>
              <c:pt idx="10879">
                <c:v>18.422335952418418</c:v>
              </c:pt>
              <c:pt idx="10880">
                <c:v>18.422335952418418</c:v>
              </c:pt>
              <c:pt idx="10881">
                <c:v>18.422335952418418</c:v>
              </c:pt>
              <c:pt idx="10882">
                <c:v>18.422335952418418</c:v>
              </c:pt>
              <c:pt idx="10883">
                <c:v>18.422335952418418</c:v>
              </c:pt>
              <c:pt idx="10884">
                <c:v>18.422335952418418</c:v>
              </c:pt>
              <c:pt idx="10885">
                <c:v>18.422335952418418</c:v>
              </c:pt>
              <c:pt idx="10886">
                <c:v>18.422335952418418</c:v>
              </c:pt>
              <c:pt idx="10887">
                <c:v>18.422335952418418</c:v>
              </c:pt>
              <c:pt idx="10888">
                <c:v>18.422335952418418</c:v>
              </c:pt>
              <c:pt idx="10889">
                <c:v>18.422335952418418</c:v>
              </c:pt>
              <c:pt idx="10890">
                <c:v>18.422335952418418</c:v>
              </c:pt>
              <c:pt idx="10891">
                <c:v>18.422335952418418</c:v>
              </c:pt>
              <c:pt idx="10892">
                <c:v>18.422335952418418</c:v>
              </c:pt>
              <c:pt idx="10893">
                <c:v>18.422335952418418</c:v>
              </c:pt>
              <c:pt idx="10894">
                <c:v>18.422335952418418</c:v>
              </c:pt>
              <c:pt idx="10895">
                <c:v>18.422335952418418</c:v>
              </c:pt>
              <c:pt idx="10896">
                <c:v>18.422335952418418</c:v>
              </c:pt>
              <c:pt idx="10897">
                <c:v>18.422335952418418</c:v>
              </c:pt>
              <c:pt idx="10898">
                <c:v>18.422335952418418</c:v>
              </c:pt>
              <c:pt idx="10899">
                <c:v>18.422335952418418</c:v>
              </c:pt>
              <c:pt idx="10900">
                <c:v>18.422335952418418</c:v>
              </c:pt>
              <c:pt idx="10901">
                <c:v>18.422335952418418</c:v>
              </c:pt>
              <c:pt idx="10902">
                <c:v>18.422335952418418</c:v>
              </c:pt>
              <c:pt idx="10903">
                <c:v>18.422335952418418</c:v>
              </c:pt>
              <c:pt idx="10904">
                <c:v>18.422335952418418</c:v>
              </c:pt>
              <c:pt idx="10905">
                <c:v>18.422335952418418</c:v>
              </c:pt>
              <c:pt idx="10906">
                <c:v>18.422335952418418</c:v>
              </c:pt>
              <c:pt idx="10907">
                <c:v>18.422335952418418</c:v>
              </c:pt>
              <c:pt idx="10908">
                <c:v>18.422335952418418</c:v>
              </c:pt>
              <c:pt idx="10909">
                <c:v>18.422335952418418</c:v>
              </c:pt>
              <c:pt idx="10910">
                <c:v>18.422335952418418</c:v>
              </c:pt>
              <c:pt idx="10911">
                <c:v>18.422335952418418</c:v>
              </c:pt>
              <c:pt idx="10912">
                <c:v>18.422335952418418</c:v>
              </c:pt>
              <c:pt idx="10913">
                <c:v>18.422335952418418</c:v>
              </c:pt>
              <c:pt idx="10914">
                <c:v>18.422335952418418</c:v>
              </c:pt>
              <c:pt idx="10915">
                <c:v>18.422335952418418</c:v>
              </c:pt>
              <c:pt idx="10916">
                <c:v>18.422335952418418</c:v>
              </c:pt>
              <c:pt idx="10917">
                <c:v>18.422335952418418</c:v>
              </c:pt>
              <c:pt idx="10918">
                <c:v>18.422335952418418</c:v>
              </c:pt>
              <c:pt idx="10919">
                <c:v>18.422335952418418</c:v>
              </c:pt>
              <c:pt idx="10920">
                <c:v>18.422335952418418</c:v>
              </c:pt>
              <c:pt idx="10921">
                <c:v>18.422335952418418</c:v>
              </c:pt>
              <c:pt idx="10922">
                <c:v>18.422335952418418</c:v>
              </c:pt>
              <c:pt idx="10923">
                <c:v>18.422335952418418</c:v>
              </c:pt>
              <c:pt idx="10924">
                <c:v>18.422335952418418</c:v>
              </c:pt>
              <c:pt idx="10925">
                <c:v>18.422335952418418</c:v>
              </c:pt>
              <c:pt idx="10926">
                <c:v>18.422335952418418</c:v>
              </c:pt>
              <c:pt idx="10927">
                <c:v>18.422335952418418</c:v>
              </c:pt>
              <c:pt idx="10928">
                <c:v>18.422335952418418</c:v>
              </c:pt>
              <c:pt idx="10929">
                <c:v>18.422335952418418</c:v>
              </c:pt>
              <c:pt idx="10930">
                <c:v>18.422335952418418</c:v>
              </c:pt>
              <c:pt idx="10931">
                <c:v>18.422335952418418</c:v>
              </c:pt>
              <c:pt idx="10932">
                <c:v>18.422335952418418</c:v>
              </c:pt>
              <c:pt idx="10933">
                <c:v>18.422335952418418</c:v>
              </c:pt>
              <c:pt idx="10934">
                <c:v>18.422335952418418</c:v>
              </c:pt>
              <c:pt idx="10935">
                <c:v>18.422335952418418</c:v>
              </c:pt>
              <c:pt idx="10936">
                <c:v>18.422335952418418</c:v>
              </c:pt>
              <c:pt idx="10937">
                <c:v>18.422335952418418</c:v>
              </c:pt>
              <c:pt idx="10938">
                <c:v>18.422335952418418</c:v>
              </c:pt>
              <c:pt idx="10939">
                <c:v>18.422335952418418</c:v>
              </c:pt>
              <c:pt idx="10940">
                <c:v>18.422335952418418</c:v>
              </c:pt>
              <c:pt idx="10941">
                <c:v>18.422335952418418</c:v>
              </c:pt>
              <c:pt idx="10942">
                <c:v>18.422335952418418</c:v>
              </c:pt>
              <c:pt idx="10943">
                <c:v>18.422335952418418</c:v>
              </c:pt>
              <c:pt idx="10944">
                <c:v>18.422335952418418</c:v>
              </c:pt>
              <c:pt idx="10945">
                <c:v>18.422335952418418</c:v>
              </c:pt>
              <c:pt idx="10946">
                <c:v>18.422335952418418</c:v>
              </c:pt>
              <c:pt idx="10947">
                <c:v>18.422335952418418</c:v>
              </c:pt>
              <c:pt idx="10948">
                <c:v>18.422335952418418</c:v>
              </c:pt>
              <c:pt idx="10949">
                <c:v>18.422335952418418</c:v>
              </c:pt>
              <c:pt idx="10950">
                <c:v>18.422335952418418</c:v>
              </c:pt>
              <c:pt idx="10951">
                <c:v>18.422335952418418</c:v>
              </c:pt>
              <c:pt idx="10952">
                <c:v>18.422335952418418</c:v>
              </c:pt>
              <c:pt idx="10953">
                <c:v>18.422335952418418</c:v>
              </c:pt>
              <c:pt idx="10954">
                <c:v>18.422335952418418</c:v>
              </c:pt>
              <c:pt idx="10955">
                <c:v>18.422335952418418</c:v>
              </c:pt>
              <c:pt idx="10956">
                <c:v>18.422335952418418</c:v>
              </c:pt>
              <c:pt idx="10957">
                <c:v>18.422335952418418</c:v>
              </c:pt>
              <c:pt idx="10958">
                <c:v>18.422335952418418</c:v>
              </c:pt>
              <c:pt idx="10959">
                <c:v>18.422335952418418</c:v>
              </c:pt>
              <c:pt idx="10960">
                <c:v>18.422335952418418</c:v>
              </c:pt>
              <c:pt idx="10961">
                <c:v>18.422335952418418</c:v>
              </c:pt>
              <c:pt idx="10962">
                <c:v>18.422335952418418</c:v>
              </c:pt>
              <c:pt idx="10963">
                <c:v>18.422335952418418</c:v>
              </c:pt>
              <c:pt idx="10964">
                <c:v>18.422335952418418</c:v>
              </c:pt>
              <c:pt idx="10965">
                <c:v>18.422335952418418</c:v>
              </c:pt>
              <c:pt idx="10966">
                <c:v>18.422335952418418</c:v>
              </c:pt>
              <c:pt idx="10967">
                <c:v>18.422335952418418</c:v>
              </c:pt>
              <c:pt idx="10968">
                <c:v>18.422335952418418</c:v>
              </c:pt>
              <c:pt idx="10969">
                <c:v>18.422335952418418</c:v>
              </c:pt>
              <c:pt idx="10970">
                <c:v>18.422335952418418</c:v>
              </c:pt>
              <c:pt idx="10971">
                <c:v>18.422335952418418</c:v>
              </c:pt>
              <c:pt idx="10972">
                <c:v>18.422335952418418</c:v>
              </c:pt>
              <c:pt idx="10973">
                <c:v>18.422335952418418</c:v>
              </c:pt>
              <c:pt idx="10974">
                <c:v>18.422335952418418</c:v>
              </c:pt>
              <c:pt idx="10975">
                <c:v>18.422335952418418</c:v>
              </c:pt>
              <c:pt idx="10976">
                <c:v>18.422335952418418</c:v>
              </c:pt>
              <c:pt idx="10977">
                <c:v>18.422335952418418</c:v>
              </c:pt>
              <c:pt idx="10978">
                <c:v>18.422335952418418</c:v>
              </c:pt>
              <c:pt idx="10979">
                <c:v>18.422335952418418</c:v>
              </c:pt>
              <c:pt idx="10980">
                <c:v>18.422335952418418</c:v>
              </c:pt>
              <c:pt idx="10981">
                <c:v>18.422335952418418</c:v>
              </c:pt>
              <c:pt idx="10982">
                <c:v>18.422335952418418</c:v>
              </c:pt>
              <c:pt idx="10983">
                <c:v>18.422335952418418</c:v>
              </c:pt>
              <c:pt idx="10984">
                <c:v>18.422335952418418</c:v>
              </c:pt>
              <c:pt idx="10985">
                <c:v>18.422335952418418</c:v>
              </c:pt>
              <c:pt idx="10986">
                <c:v>18.422335952418418</c:v>
              </c:pt>
              <c:pt idx="10987">
                <c:v>18.422335952418418</c:v>
              </c:pt>
              <c:pt idx="10988">
                <c:v>18.422335952418418</c:v>
              </c:pt>
              <c:pt idx="10989">
                <c:v>18.422335952418418</c:v>
              </c:pt>
              <c:pt idx="10990">
                <c:v>18.422335952418418</c:v>
              </c:pt>
              <c:pt idx="10991">
                <c:v>18.422335952418418</c:v>
              </c:pt>
              <c:pt idx="10992">
                <c:v>18.422335952418418</c:v>
              </c:pt>
              <c:pt idx="10993">
                <c:v>18.422335952418418</c:v>
              </c:pt>
              <c:pt idx="10994">
                <c:v>18.422335952418418</c:v>
              </c:pt>
              <c:pt idx="10995">
                <c:v>18.422335952418418</c:v>
              </c:pt>
              <c:pt idx="10996">
                <c:v>18.422335952418418</c:v>
              </c:pt>
              <c:pt idx="10997">
                <c:v>18.422335952418418</c:v>
              </c:pt>
              <c:pt idx="10998">
                <c:v>18.422335952418418</c:v>
              </c:pt>
              <c:pt idx="10999">
                <c:v>18.422335952418418</c:v>
              </c:pt>
              <c:pt idx="11000">
                <c:v>18.422335952418418</c:v>
              </c:pt>
              <c:pt idx="11001">
                <c:v>18.422335952418418</c:v>
              </c:pt>
              <c:pt idx="11002">
                <c:v>18.422335952418418</c:v>
              </c:pt>
              <c:pt idx="11003">
                <c:v>18.422335952418418</c:v>
              </c:pt>
              <c:pt idx="11004">
                <c:v>18.422335952418418</c:v>
              </c:pt>
              <c:pt idx="11005">
                <c:v>18.422335952418418</c:v>
              </c:pt>
              <c:pt idx="11006">
                <c:v>18.422335952418418</c:v>
              </c:pt>
              <c:pt idx="11007">
                <c:v>18.422335952418418</c:v>
              </c:pt>
              <c:pt idx="11008">
                <c:v>18.422335952418418</c:v>
              </c:pt>
              <c:pt idx="11009">
                <c:v>18.422335952418418</c:v>
              </c:pt>
              <c:pt idx="11010">
                <c:v>18.422335952418418</c:v>
              </c:pt>
              <c:pt idx="11011">
                <c:v>18.422335952418418</c:v>
              </c:pt>
              <c:pt idx="11012">
                <c:v>18.422335952418418</c:v>
              </c:pt>
              <c:pt idx="11013">
                <c:v>18.422335952418418</c:v>
              </c:pt>
              <c:pt idx="11014">
                <c:v>18.422335952418418</c:v>
              </c:pt>
              <c:pt idx="11015">
                <c:v>18.422335952418418</c:v>
              </c:pt>
              <c:pt idx="11016">
                <c:v>18.422335952418418</c:v>
              </c:pt>
              <c:pt idx="11017">
                <c:v>18.422335952418418</c:v>
              </c:pt>
              <c:pt idx="11018">
                <c:v>18.422335952418418</c:v>
              </c:pt>
              <c:pt idx="11019">
                <c:v>18.422335952418418</c:v>
              </c:pt>
              <c:pt idx="11020">
                <c:v>18.422335952418418</c:v>
              </c:pt>
              <c:pt idx="11021">
                <c:v>18.422335952418418</c:v>
              </c:pt>
              <c:pt idx="11022">
                <c:v>18.422335952418418</c:v>
              </c:pt>
              <c:pt idx="11023">
                <c:v>18.422335952418418</c:v>
              </c:pt>
              <c:pt idx="11024">
                <c:v>18.422335952418418</c:v>
              </c:pt>
              <c:pt idx="11025">
                <c:v>18.422335952418418</c:v>
              </c:pt>
              <c:pt idx="11026">
                <c:v>18.422335952418418</c:v>
              </c:pt>
              <c:pt idx="11027">
                <c:v>18.422335952418418</c:v>
              </c:pt>
              <c:pt idx="11028">
                <c:v>18.422335952418418</c:v>
              </c:pt>
              <c:pt idx="11029">
                <c:v>18.422335952418418</c:v>
              </c:pt>
              <c:pt idx="11030">
                <c:v>18.422335952418418</c:v>
              </c:pt>
              <c:pt idx="11031">
                <c:v>18.422335952418418</c:v>
              </c:pt>
              <c:pt idx="11032">
                <c:v>18.422335952418418</c:v>
              </c:pt>
              <c:pt idx="11033">
                <c:v>18.422335952418418</c:v>
              </c:pt>
              <c:pt idx="11034">
                <c:v>18.422335952418418</c:v>
              </c:pt>
              <c:pt idx="11035">
                <c:v>18.422335952418418</c:v>
              </c:pt>
              <c:pt idx="11036">
                <c:v>18.422335952418418</c:v>
              </c:pt>
              <c:pt idx="11037">
                <c:v>18.422335952418418</c:v>
              </c:pt>
              <c:pt idx="11038">
                <c:v>18.422335952418418</c:v>
              </c:pt>
              <c:pt idx="11039">
                <c:v>18.422335952418418</c:v>
              </c:pt>
              <c:pt idx="11040">
                <c:v>18.422335952418418</c:v>
              </c:pt>
              <c:pt idx="11041">
                <c:v>18.422335952418418</c:v>
              </c:pt>
              <c:pt idx="11042">
                <c:v>18.422335952418418</c:v>
              </c:pt>
              <c:pt idx="11043">
                <c:v>18.422335952418418</c:v>
              </c:pt>
              <c:pt idx="11044">
                <c:v>18.422335952418418</c:v>
              </c:pt>
              <c:pt idx="11045">
                <c:v>18.422335952418418</c:v>
              </c:pt>
              <c:pt idx="11046">
                <c:v>18.422335952418418</c:v>
              </c:pt>
              <c:pt idx="11047">
                <c:v>18.422335952418418</c:v>
              </c:pt>
              <c:pt idx="11048">
                <c:v>18.422335952418418</c:v>
              </c:pt>
              <c:pt idx="11049">
                <c:v>18.422335952418418</c:v>
              </c:pt>
              <c:pt idx="11050">
                <c:v>18.422335952418418</c:v>
              </c:pt>
              <c:pt idx="11051">
                <c:v>18.422335952418418</c:v>
              </c:pt>
              <c:pt idx="11052">
                <c:v>18.422335952418418</c:v>
              </c:pt>
              <c:pt idx="11053">
                <c:v>18.422335952418418</c:v>
              </c:pt>
              <c:pt idx="11054">
                <c:v>18.422335952418418</c:v>
              </c:pt>
              <c:pt idx="11055">
                <c:v>18.422335952418418</c:v>
              </c:pt>
              <c:pt idx="11056">
                <c:v>18.422335952418418</c:v>
              </c:pt>
              <c:pt idx="11057">
                <c:v>18.422335952418418</c:v>
              </c:pt>
              <c:pt idx="11058">
                <c:v>18.422335952418418</c:v>
              </c:pt>
              <c:pt idx="11059">
                <c:v>18.422335952418418</c:v>
              </c:pt>
              <c:pt idx="11060">
                <c:v>18.422335952418418</c:v>
              </c:pt>
              <c:pt idx="11061">
                <c:v>18.422335952418418</c:v>
              </c:pt>
              <c:pt idx="11062">
                <c:v>18.422335952418418</c:v>
              </c:pt>
              <c:pt idx="11063">
                <c:v>18.422335952418418</c:v>
              </c:pt>
              <c:pt idx="11064">
                <c:v>18.422335952418418</c:v>
              </c:pt>
              <c:pt idx="11065">
                <c:v>18.422335952418418</c:v>
              </c:pt>
              <c:pt idx="11066">
                <c:v>18.422335952418418</c:v>
              </c:pt>
              <c:pt idx="11067">
                <c:v>18.422335952418418</c:v>
              </c:pt>
              <c:pt idx="11068">
                <c:v>18.422335952418418</c:v>
              </c:pt>
              <c:pt idx="11069">
                <c:v>18.422335952418418</c:v>
              </c:pt>
              <c:pt idx="11070">
                <c:v>18.422335952418418</c:v>
              </c:pt>
              <c:pt idx="11071">
                <c:v>18.422335952418418</c:v>
              </c:pt>
              <c:pt idx="11072">
                <c:v>18.422335952418418</c:v>
              </c:pt>
              <c:pt idx="11073">
                <c:v>18.422335952418418</c:v>
              </c:pt>
              <c:pt idx="11074">
                <c:v>18.422335952418418</c:v>
              </c:pt>
              <c:pt idx="11075">
                <c:v>18.422335952418418</c:v>
              </c:pt>
              <c:pt idx="11076">
                <c:v>18.422335952418418</c:v>
              </c:pt>
              <c:pt idx="11077">
                <c:v>18.422335952418418</c:v>
              </c:pt>
              <c:pt idx="11078">
                <c:v>18.422335952418418</c:v>
              </c:pt>
              <c:pt idx="11079">
                <c:v>18.422335952418418</c:v>
              </c:pt>
              <c:pt idx="11080">
                <c:v>18.422335952418418</c:v>
              </c:pt>
              <c:pt idx="11081">
                <c:v>18.422335952418418</c:v>
              </c:pt>
              <c:pt idx="11082">
                <c:v>18.422335952418418</c:v>
              </c:pt>
              <c:pt idx="11083">
                <c:v>18.422335952418418</c:v>
              </c:pt>
              <c:pt idx="11084">
                <c:v>18.422335952418418</c:v>
              </c:pt>
              <c:pt idx="11085">
                <c:v>18.422335952418418</c:v>
              </c:pt>
              <c:pt idx="11086">
                <c:v>18.422335952418418</c:v>
              </c:pt>
              <c:pt idx="11087">
                <c:v>18.422335952418418</c:v>
              </c:pt>
              <c:pt idx="11088">
                <c:v>18.422335952418418</c:v>
              </c:pt>
              <c:pt idx="11089">
                <c:v>18.422335952418418</c:v>
              </c:pt>
              <c:pt idx="11090">
                <c:v>18.422335952418418</c:v>
              </c:pt>
              <c:pt idx="11091">
                <c:v>18.422335952418418</c:v>
              </c:pt>
              <c:pt idx="11092">
                <c:v>18.422335952418418</c:v>
              </c:pt>
              <c:pt idx="11093">
                <c:v>18.422335952418418</c:v>
              </c:pt>
              <c:pt idx="11094">
                <c:v>18.422335952418418</c:v>
              </c:pt>
              <c:pt idx="11095">
                <c:v>18.422335952418418</c:v>
              </c:pt>
              <c:pt idx="11096">
                <c:v>18.422335952418418</c:v>
              </c:pt>
              <c:pt idx="11097">
                <c:v>18.422335952418418</c:v>
              </c:pt>
              <c:pt idx="11098">
                <c:v>18.422335952418418</c:v>
              </c:pt>
              <c:pt idx="11099">
                <c:v>18.422335952418418</c:v>
              </c:pt>
              <c:pt idx="11100">
                <c:v>18.422335952418418</c:v>
              </c:pt>
              <c:pt idx="11101">
                <c:v>18.422335952418418</c:v>
              </c:pt>
              <c:pt idx="11102">
                <c:v>18.422335952418418</c:v>
              </c:pt>
              <c:pt idx="11103">
                <c:v>18.422335952418418</c:v>
              </c:pt>
              <c:pt idx="11104">
                <c:v>18.422335952418418</c:v>
              </c:pt>
              <c:pt idx="11105">
                <c:v>18.422335952418418</c:v>
              </c:pt>
              <c:pt idx="11106">
                <c:v>18.422335952418418</c:v>
              </c:pt>
            </c:numLit>
          </c:yVal>
          <c:smooth val="0"/>
          <c:extLst>
            <c:ext xmlns:c16="http://schemas.microsoft.com/office/drawing/2014/chart" uri="{C3380CC4-5D6E-409C-BE32-E72D297353CC}">
              <c16:uniqueId val="{0000000E-86CE-4E9B-BE69-86D5CA117963}"/>
            </c:ext>
          </c:extLst>
        </c:ser>
        <c:ser>
          <c:idx val="1"/>
          <c:order val="1"/>
          <c:tx>
            <c:v>Battery energy in a orbit EOL</c:v>
          </c:tx>
          <c:spPr>
            <a:ln w="34925" cap="rnd">
              <a:solidFill>
                <a:schemeClr val="accent2"/>
              </a:solidFill>
              <a:round/>
            </a:ln>
            <a:effectLst>
              <a:outerShdw blurRad="40000" dist="23000" dir="5400000" rotWithShape="0">
                <a:srgbClr val="000000">
                  <a:alpha val="35000"/>
                </a:srgbClr>
              </a:outerShdw>
            </a:effectLst>
          </c:spPr>
          <c:marker>
            <c:symbol val="none"/>
          </c:marker>
          <c:xVal>
            <c:numLit>
              <c:formatCode>General</c:formatCode>
              <c:ptCount val="11107"/>
              <c:pt idx="0">
                <c:v>0</c:v>
              </c:pt>
              <c:pt idx="1">
                <c:v>8.3340836617004175E-3</c:v>
              </c:pt>
              <c:pt idx="2">
                <c:v>1.6668167323400835E-2</c:v>
              </c:pt>
              <c:pt idx="3">
                <c:v>2.5002250985101258E-2</c:v>
              </c:pt>
              <c:pt idx="4">
                <c:v>3.333633464680167E-2</c:v>
              </c:pt>
              <c:pt idx="5">
                <c:v>4.1670418308502086E-2</c:v>
              </c:pt>
              <c:pt idx="6">
                <c:v>5.0004501970202515E-2</c:v>
              </c:pt>
              <c:pt idx="7">
                <c:v>5.8338585631902931E-2</c:v>
              </c:pt>
              <c:pt idx="8">
                <c:v>6.667266929360334E-2</c:v>
              </c:pt>
              <c:pt idx="9">
                <c:v>7.5006752955303763E-2</c:v>
              </c:pt>
              <c:pt idx="10">
                <c:v>8.3340836617004171E-2</c:v>
              </c:pt>
              <c:pt idx="11">
                <c:v>9.1674920278704594E-2</c:v>
              </c:pt>
              <c:pt idx="12">
                <c:v>0.10000900394040503</c:v>
              </c:pt>
              <c:pt idx="13">
                <c:v>0.10834308760210544</c:v>
              </c:pt>
              <c:pt idx="14">
                <c:v>0.11667717126380586</c:v>
              </c:pt>
              <c:pt idx="15">
                <c:v>0.12501125492550627</c:v>
              </c:pt>
              <c:pt idx="16">
                <c:v>0.13334533858720668</c:v>
              </c:pt>
              <c:pt idx="17">
                <c:v>0.14167942224890712</c:v>
              </c:pt>
              <c:pt idx="18">
                <c:v>0.15001350591060753</c:v>
              </c:pt>
              <c:pt idx="19">
                <c:v>0.15834758957230793</c:v>
              </c:pt>
              <c:pt idx="20">
                <c:v>0.16668167323400834</c:v>
              </c:pt>
              <c:pt idx="21">
                <c:v>0.17501575689570878</c:v>
              </c:pt>
              <c:pt idx="22">
                <c:v>0.18334984055740919</c:v>
              </c:pt>
              <c:pt idx="23">
                <c:v>0.1916839242191096</c:v>
              </c:pt>
              <c:pt idx="24">
                <c:v>0.20001800788081006</c:v>
              </c:pt>
              <c:pt idx="25">
                <c:v>0.20835209154251047</c:v>
              </c:pt>
              <c:pt idx="26">
                <c:v>0.21668617520421088</c:v>
              </c:pt>
              <c:pt idx="27">
                <c:v>0.22502025886591129</c:v>
              </c:pt>
              <c:pt idx="28">
                <c:v>0.23335434252761172</c:v>
              </c:pt>
              <c:pt idx="29">
                <c:v>0.24168842618931213</c:v>
              </c:pt>
              <c:pt idx="30">
                <c:v>0.25002250985101254</c:v>
              </c:pt>
              <c:pt idx="31">
                <c:v>0.25835659351271295</c:v>
              </c:pt>
              <c:pt idx="32">
                <c:v>0.26669067717441336</c:v>
              </c:pt>
              <c:pt idx="33">
                <c:v>0.27502476083611377</c:v>
              </c:pt>
              <c:pt idx="34">
                <c:v>0.28335884449781423</c:v>
              </c:pt>
              <c:pt idx="35">
                <c:v>0.29169292815951464</c:v>
              </c:pt>
              <c:pt idx="36">
                <c:v>0.30002701182121505</c:v>
              </c:pt>
              <c:pt idx="37">
                <c:v>0.30836109548291546</c:v>
              </c:pt>
              <c:pt idx="38">
                <c:v>0.31669517914461587</c:v>
              </c:pt>
              <c:pt idx="39">
                <c:v>0.32502926280631628</c:v>
              </c:pt>
              <c:pt idx="40">
                <c:v>0.33336334646801669</c:v>
              </c:pt>
              <c:pt idx="41">
                <c:v>0.34169743012971715</c:v>
              </c:pt>
              <c:pt idx="42">
                <c:v>0.35003151379141756</c:v>
              </c:pt>
              <c:pt idx="43">
                <c:v>0.35836559745311797</c:v>
              </c:pt>
              <c:pt idx="44">
                <c:v>0.36669968111481838</c:v>
              </c:pt>
              <c:pt idx="45">
                <c:v>0.37503376477651879</c:v>
              </c:pt>
              <c:pt idx="46">
                <c:v>0.38336784843821919</c:v>
              </c:pt>
              <c:pt idx="47">
                <c:v>0.3917019320999196</c:v>
              </c:pt>
              <c:pt idx="48">
                <c:v>0.40003601576162012</c:v>
              </c:pt>
              <c:pt idx="49">
                <c:v>0.40837009942332053</c:v>
              </c:pt>
              <c:pt idx="50">
                <c:v>0.41670418308502094</c:v>
              </c:pt>
              <c:pt idx="51">
                <c:v>0.42503826674672135</c:v>
              </c:pt>
              <c:pt idx="52">
                <c:v>0.43337235040842176</c:v>
              </c:pt>
              <c:pt idx="53">
                <c:v>0.44170643407012217</c:v>
              </c:pt>
              <c:pt idx="54">
                <c:v>0.45004051773182258</c:v>
              </c:pt>
              <c:pt idx="55">
                <c:v>0.45837460139352298</c:v>
              </c:pt>
              <c:pt idx="56">
                <c:v>0.46670868505522345</c:v>
              </c:pt>
              <c:pt idx="57">
                <c:v>0.47504276871692386</c:v>
              </c:pt>
              <c:pt idx="58">
                <c:v>0.48337685237862427</c:v>
              </c:pt>
              <c:pt idx="59">
                <c:v>0.49171093604032468</c:v>
              </c:pt>
              <c:pt idx="60">
                <c:v>0.50004501970202508</c:v>
              </c:pt>
              <c:pt idx="61">
                <c:v>0.50837910336372549</c:v>
              </c:pt>
              <c:pt idx="62">
                <c:v>0.5167131870254259</c:v>
              </c:pt>
              <c:pt idx="63">
                <c:v>0.52504727068712631</c:v>
              </c:pt>
              <c:pt idx="64">
                <c:v>0.53338135434882672</c:v>
              </c:pt>
              <c:pt idx="65">
                <c:v>0.54171543801052724</c:v>
              </c:pt>
              <c:pt idx="66">
                <c:v>0.55004952167222754</c:v>
              </c:pt>
              <c:pt idx="67">
                <c:v>0.55838360533392806</c:v>
              </c:pt>
              <c:pt idx="68">
                <c:v>0.56671768899562847</c:v>
              </c:pt>
              <c:pt idx="69">
                <c:v>0.57505177265732887</c:v>
              </c:pt>
              <c:pt idx="70">
                <c:v>0.58338585631902928</c:v>
              </c:pt>
              <c:pt idx="71">
                <c:v>0.59171993998072969</c:v>
              </c:pt>
              <c:pt idx="72">
                <c:v>0.6000540236424301</c:v>
              </c:pt>
              <c:pt idx="73">
                <c:v>0.60838810730413051</c:v>
              </c:pt>
              <c:pt idx="74">
                <c:v>0.61672219096583092</c:v>
              </c:pt>
              <c:pt idx="75">
                <c:v>0.62505627462753144</c:v>
              </c:pt>
              <c:pt idx="76">
                <c:v>0.63339035828923174</c:v>
              </c:pt>
              <c:pt idx="77">
                <c:v>0.64172444195093226</c:v>
              </c:pt>
              <c:pt idx="78">
                <c:v>0.65005852561263255</c:v>
              </c:pt>
              <c:pt idx="79">
                <c:v>0.65839260927433307</c:v>
              </c:pt>
              <c:pt idx="80">
                <c:v>0.66672669293603337</c:v>
              </c:pt>
              <c:pt idx="81">
                <c:v>0.67506077659773389</c:v>
              </c:pt>
              <c:pt idx="82">
                <c:v>0.6833948602594343</c:v>
              </c:pt>
              <c:pt idx="83">
                <c:v>0.69172894392113471</c:v>
              </c:pt>
              <c:pt idx="84">
                <c:v>0.70006302758283512</c:v>
              </c:pt>
              <c:pt idx="85">
                <c:v>0.70839711124453553</c:v>
              </c:pt>
              <c:pt idx="86">
                <c:v>0.71673119490623594</c:v>
              </c:pt>
              <c:pt idx="87">
                <c:v>0.72506527856793634</c:v>
              </c:pt>
              <c:pt idx="88">
                <c:v>0.73339936222963675</c:v>
              </c:pt>
              <c:pt idx="89">
                <c:v>0.74173344589133727</c:v>
              </c:pt>
              <c:pt idx="90">
                <c:v>0.75006752955303757</c:v>
              </c:pt>
              <c:pt idx="91">
                <c:v>0.75840161321473809</c:v>
              </c:pt>
              <c:pt idx="92">
                <c:v>0.76673569687643839</c:v>
              </c:pt>
              <c:pt idx="93">
                <c:v>0.77506978053813891</c:v>
              </c:pt>
              <c:pt idx="94">
                <c:v>0.78340386419983921</c:v>
              </c:pt>
              <c:pt idx="95">
                <c:v>0.79173794786153973</c:v>
              </c:pt>
              <c:pt idx="96">
                <c:v>0.80007203152324025</c:v>
              </c:pt>
              <c:pt idx="97">
                <c:v>0.80840611518494054</c:v>
              </c:pt>
              <c:pt idx="98">
                <c:v>0.81674019884664106</c:v>
              </c:pt>
              <c:pt idx="99">
                <c:v>0.82507428250834136</c:v>
              </c:pt>
              <c:pt idx="100">
                <c:v>0.83340836617004188</c:v>
              </c:pt>
              <c:pt idx="101">
                <c:v>0.84174244983174218</c:v>
              </c:pt>
              <c:pt idx="102">
                <c:v>0.8500765334934427</c:v>
              </c:pt>
              <c:pt idx="103">
                <c:v>0.858410617155143</c:v>
              </c:pt>
              <c:pt idx="104">
                <c:v>0.86674470081684352</c:v>
              </c:pt>
              <c:pt idx="105">
                <c:v>0.87507878447854393</c:v>
              </c:pt>
              <c:pt idx="106">
                <c:v>0.88341286814024433</c:v>
              </c:pt>
              <c:pt idx="107">
                <c:v>0.89174695180194474</c:v>
              </c:pt>
              <c:pt idx="108">
                <c:v>0.90008103546364515</c:v>
              </c:pt>
              <c:pt idx="109">
                <c:v>0.90841511912534556</c:v>
              </c:pt>
              <c:pt idx="110">
                <c:v>0.91674920278704597</c:v>
              </c:pt>
              <c:pt idx="111">
                <c:v>0.92508328644874638</c:v>
              </c:pt>
              <c:pt idx="112">
                <c:v>0.9334173701104469</c:v>
              </c:pt>
              <c:pt idx="113">
                <c:v>0.9417514537721472</c:v>
              </c:pt>
              <c:pt idx="114">
                <c:v>0.95008553743384772</c:v>
              </c:pt>
              <c:pt idx="115">
                <c:v>0.95841962109554801</c:v>
              </c:pt>
              <c:pt idx="116">
                <c:v>0.96675370475724853</c:v>
              </c:pt>
              <c:pt idx="117">
                <c:v>0.97508778841894883</c:v>
              </c:pt>
              <c:pt idx="118">
                <c:v>0.98342187208064935</c:v>
              </c:pt>
              <c:pt idx="119">
                <c:v>0.99175595574234976</c:v>
              </c:pt>
              <c:pt idx="120">
                <c:v>1.0000900394040502</c:v>
              </c:pt>
              <c:pt idx="121">
                <c:v>1.0084241230657505</c:v>
              </c:pt>
              <c:pt idx="122">
                <c:v>1.016758206727451</c:v>
              </c:pt>
              <c:pt idx="123">
                <c:v>1.0250922903891513</c:v>
              </c:pt>
              <c:pt idx="124">
                <c:v>1.0334263740508518</c:v>
              </c:pt>
              <c:pt idx="125">
                <c:v>1.0417604577125521</c:v>
              </c:pt>
              <c:pt idx="126">
                <c:v>1.0500945413742526</c:v>
              </c:pt>
              <c:pt idx="127">
                <c:v>1.0584286250359531</c:v>
              </c:pt>
              <c:pt idx="128">
                <c:v>1.0667627086976534</c:v>
              </c:pt>
              <c:pt idx="129">
                <c:v>1.075096792359354</c:v>
              </c:pt>
              <c:pt idx="130">
                <c:v>1.0834308760210545</c:v>
              </c:pt>
              <c:pt idx="131">
                <c:v>1.0917649596827548</c:v>
              </c:pt>
              <c:pt idx="132">
                <c:v>1.1000990433444551</c:v>
              </c:pt>
              <c:pt idx="133">
                <c:v>1.1084331270061556</c:v>
              </c:pt>
              <c:pt idx="134">
                <c:v>1.1167672106678561</c:v>
              </c:pt>
              <c:pt idx="135">
                <c:v>1.1251012943295564</c:v>
              </c:pt>
              <c:pt idx="136">
                <c:v>1.1334353779912569</c:v>
              </c:pt>
              <c:pt idx="137">
                <c:v>1.1417694616529572</c:v>
              </c:pt>
              <c:pt idx="138">
                <c:v>1.1501035453146577</c:v>
              </c:pt>
              <c:pt idx="139">
                <c:v>1.158437628976358</c:v>
              </c:pt>
              <c:pt idx="140">
                <c:v>1.1667717126380586</c:v>
              </c:pt>
              <c:pt idx="141">
                <c:v>1.1751057962997591</c:v>
              </c:pt>
              <c:pt idx="142">
                <c:v>1.1834398799614594</c:v>
              </c:pt>
              <c:pt idx="143">
                <c:v>1.1917739636231597</c:v>
              </c:pt>
              <c:pt idx="144">
                <c:v>1.2001080472848602</c:v>
              </c:pt>
              <c:pt idx="145">
                <c:v>1.2084421309465607</c:v>
              </c:pt>
              <c:pt idx="146">
                <c:v>1.216776214608261</c:v>
              </c:pt>
              <c:pt idx="147">
                <c:v>1.2251102982699613</c:v>
              </c:pt>
              <c:pt idx="148">
                <c:v>1.2334443819316618</c:v>
              </c:pt>
              <c:pt idx="149">
                <c:v>1.2417784655933624</c:v>
              </c:pt>
              <c:pt idx="150">
                <c:v>1.2501125492550629</c:v>
              </c:pt>
              <c:pt idx="151">
                <c:v>1.258446632916763</c:v>
              </c:pt>
              <c:pt idx="152">
                <c:v>1.2667807165784635</c:v>
              </c:pt>
              <c:pt idx="153">
                <c:v>1.275114800240164</c:v>
              </c:pt>
              <c:pt idx="154">
                <c:v>1.2834488839018645</c:v>
              </c:pt>
              <c:pt idx="155">
                <c:v>1.2917829675635646</c:v>
              </c:pt>
              <c:pt idx="156">
                <c:v>1.3001170512252651</c:v>
              </c:pt>
              <c:pt idx="157">
                <c:v>1.3084511348869656</c:v>
              </c:pt>
              <c:pt idx="158">
                <c:v>1.3167852185486661</c:v>
              </c:pt>
              <c:pt idx="159">
                <c:v>1.3251193022103664</c:v>
              </c:pt>
              <c:pt idx="160">
                <c:v>1.3334533858720667</c:v>
              </c:pt>
              <c:pt idx="161">
                <c:v>1.3417874695337673</c:v>
              </c:pt>
              <c:pt idx="162">
                <c:v>1.3501215531954678</c:v>
              </c:pt>
              <c:pt idx="163">
                <c:v>1.3584556368571683</c:v>
              </c:pt>
              <c:pt idx="164">
                <c:v>1.3667897205188686</c:v>
              </c:pt>
              <c:pt idx="165">
                <c:v>1.3751238041805689</c:v>
              </c:pt>
              <c:pt idx="166">
                <c:v>1.3834578878422694</c:v>
              </c:pt>
              <c:pt idx="167">
                <c:v>1.3917919715039699</c:v>
              </c:pt>
              <c:pt idx="168">
                <c:v>1.4001260551656702</c:v>
              </c:pt>
              <c:pt idx="169">
                <c:v>1.4084601388273705</c:v>
              </c:pt>
              <c:pt idx="170">
                <c:v>1.4167942224890711</c:v>
              </c:pt>
              <c:pt idx="171">
                <c:v>1.4251283061507716</c:v>
              </c:pt>
              <c:pt idx="172">
                <c:v>1.4334623898124719</c:v>
              </c:pt>
              <c:pt idx="173">
                <c:v>1.4417964734741724</c:v>
              </c:pt>
              <c:pt idx="174">
                <c:v>1.4501305571358727</c:v>
              </c:pt>
              <c:pt idx="175">
                <c:v>1.4584646407975732</c:v>
              </c:pt>
              <c:pt idx="176">
                <c:v>1.4667987244592735</c:v>
              </c:pt>
              <c:pt idx="177">
                <c:v>1.475132808120974</c:v>
              </c:pt>
              <c:pt idx="178">
                <c:v>1.4834668917826745</c:v>
              </c:pt>
              <c:pt idx="179">
                <c:v>1.4918009754443748</c:v>
              </c:pt>
              <c:pt idx="180">
                <c:v>1.5001350591060751</c:v>
              </c:pt>
              <c:pt idx="181">
                <c:v>1.5084691427677757</c:v>
              </c:pt>
              <c:pt idx="182">
                <c:v>1.5168032264294762</c:v>
              </c:pt>
              <c:pt idx="183">
                <c:v>1.5251373100911765</c:v>
              </c:pt>
              <c:pt idx="184">
                <c:v>1.5334713937528768</c:v>
              </c:pt>
              <c:pt idx="185">
                <c:v>1.5418054774145773</c:v>
              </c:pt>
              <c:pt idx="186">
                <c:v>1.5501395610762778</c:v>
              </c:pt>
              <c:pt idx="187">
                <c:v>1.5584736447379783</c:v>
              </c:pt>
              <c:pt idx="188">
                <c:v>1.5668077283996784</c:v>
              </c:pt>
              <c:pt idx="189">
                <c:v>1.5751418120613789</c:v>
              </c:pt>
              <c:pt idx="190">
                <c:v>1.5834758957230795</c:v>
              </c:pt>
              <c:pt idx="191">
                <c:v>1.59180997938478</c:v>
              </c:pt>
              <c:pt idx="192">
                <c:v>1.6001440630464805</c:v>
              </c:pt>
              <c:pt idx="193">
                <c:v>1.6084781467081806</c:v>
              </c:pt>
              <c:pt idx="194">
                <c:v>1.6168122303698811</c:v>
              </c:pt>
              <c:pt idx="195">
                <c:v>1.6251463140315816</c:v>
              </c:pt>
              <c:pt idx="196">
                <c:v>1.6334803976932821</c:v>
              </c:pt>
              <c:pt idx="197">
                <c:v>1.6418144813549822</c:v>
              </c:pt>
              <c:pt idx="198">
                <c:v>1.6501485650166827</c:v>
              </c:pt>
              <c:pt idx="199">
                <c:v>1.6584826486783832</c:v>
              </c:pt>
              <c:pt idx="200">
                <c:v>1.6668167323400838</c:v>
              </c:pt>
              <c:pt idx="201">
                <c:v>1.6751508160017841</c:v>
              </c:pt>
              <c:pt idx="202">
                <c:v>1.6834848996634844</c:v>
              </c:pt>
              <c:pt idx="203">
                <c:v>1.6918189833251849</c:v>
              </c:pt>
              <c:pt idx="204">
                <c:v>1.7001530669868854</c:v>
              </c:pt>
              <c:pt idx="205">
                <c:v>1.7084871506485857</c:v>
              </c:pt>
              <c:pt idx="206">
                <c:v>1.716821234310286</c:v>
              </c:pt>
              <c:pt idx="207">
                <c:v>1.7251553179719865</c:v>
              </c:pt>
              <c:pt idx="208">
                <c:v>1.733489401633687</c:v>
              </c:pt>
              <c:pt idx="209">
                <c:v>1.7418234852953873</c:v>
              </c:pt>
              <c:pt idx="210">
                <c:v>1.7501575689570879</c:v>
              </c:pt>
              <c:pt idx="211">
                <c:v>1.7584916526187881</c:v>
              </c:pt>
              <c:pt idx="212">
                <c:v>1.7668257362804887</c:v>
              </c:pt>
              <c:pt idx="213">
                <c:v>1.775159819942189</c:v>
              </c:pt>
              <c:pt idx="214">
                <c:v>1.7834939036038895</c:v>
              </c:pt>
              <c:pt idx="215">
                <c:v>1.79182798726559</c:v>
              </c:pt>
              <c:pt idx="216">
                <c:v>1.8001620709272903</c:v>
              </c:pt>
              <c:pt idx="217">
                <c:v>1.8084961545889906</c:v>
              </c:pt>
              <c:pt idx="218">
                <c:v>1.8168302382506911</c:v>
              </c:pt>
              <c:pt idx="219">
                <c:v>1.8251643219123916</c:v>
              </c:pt>
              <c:pt idx="220">
                <c:v>1.8334984055740919</c:v>
              </c:pt>
              <c:pt idx="221">
                <c:v>1.8418324892357922</c:v>
              </c:pt>
              <c:pt idx="222">
                <c:v>1.8501665728974928</c:v>
              </c:pt>
              <c:pt idx="223">
                <c:v>1.8585006565591933</c:v>
              </c:pt>
              <c:pt idx="224">
                <c:v>1.8668347402208938</c:v>
              </c:pt>
              <c:pt idx="225">
                <c:v>1.8751688238825941</c:v>
              </c:pt>
              <c:pt idx="226">
                <c:v>1.8835029075442944</c:v>
              </c:pt>
              <c:pt idx="227">
                <c:v>1.8918369912059949</c:v>
              </c:pt>
              <c:pt idx="228">
                <c:v>1.9001710748676954</c:v>
              </c:pt>
              <c:pt idx="229">
                <c:v>1.908505158529396</c:v>
              </c:pt>
              <c:pt idx="230">
                <c:v>1.916839242191096</c:v>
              </c:pt>
              <c:pt idx="231">
                <c:v>1.9251733258527965</c:v>
              </c:pt>
              <c:pt idx="232">
                <c:v>1.9335074095144971</c:v>
              </c:pt>
              <c:pt idx="233">
                <c:v>1.9418414931761976</c:v>
              </c:pt>
              <c:pt idx="234">
                <c:v>1.9501755768378977</c:v>
              </c:pt>
              <c:pt idx="235">
                <c:v>1.9585096604995982</c:v>
              </c:pt>
              <c:pt idx="236">
                <c:v>1.9668437441612987</c:v>
              </c:pt>
              <c:pt idx="237">
                <c:v>1.9751778278229992</c:v>
              </c:pt>
              <c:pt idx="238">
                <c:v>1.9835119114846995</c:v>
              </c:pt>
              <c:pt idx="239">
                <c:v>1.9918459951463998</c:v>
              </c:pt>
              <c:pt idx="240">
                <c:v>2.0001800788081003</c:v>
              </c:pt>
              <c:pt idx="241">
                <c:v>2.0085141624698006</c:v>
              </c:pt>
              <c:pt idx="242">
                <c:v>2.0168482461315009</c:v>
              </c:pt>
              <c:pt idx="243">
                <c:v>2.0251823297932017</c:v>
              </c:pt>
              <c:pt idx="244">
                <c:v>2.033516413454902</c:v>
              </c:pt>
              <c:pt idx="245">
                <c:v>2.0418504971166027</c:v>
              </c:pt>
              <c:pt idx="246">
                <c:v>2.0501845807783026</c:v>
              </c:pt>
              <c:pt idx="247">
                <c:v>2.0585186644400033</c:v>
              </c:pt>
              <c:pt idx="248">
                <c:v>2.0668527481017036</c:v>
              </c:pt>
              <c:pt idx="249">
                <c:v>2.0751868317634043</c:v>
              </c:pt>
              <c:pt idx="250">
                <c:v>2.0835209154251042</c:v>
              </c:pt>
              <c:pt idx="251">
                <c:v>2.0918549990868049</c:v>
              </c:pt>
              <c:pt idx="252">
                <c:v>2.1001890827485052</c:v>
              </c:pt>
              <c:pt idx="253">
                <c:v>2.108523166410206</c:v>
              </c:pt>
              <c:pt idx="254">
                <c:v>2.1168572500719063</c:v>
              </c:pt>
              <c:pt idx="255">
                <c:v>2.1251913337336066</c:v>
              </c:pt>
              <c:pt idx="256">
                <c:v>2.1335254173953069</c:v>
              </c:pt>
              <c:pt idx="257">
                <c:v>2.1418595010570072</c:v>
              </c:pt>
              <c:pt idx="258">
                <c:v>2.1501935847187079</c:v>
              </c:pt>
              <c:pt idx="259">
                <c:v>2.1585276683804082</c:v>
              </c:pt>
              <c:pt idx="260">
                <c:v>2.166861752042109</c:v>
              </c:pt>
              <c:pt idx="261">
                <c:v>2.1751958357038093</c:v>
              </c:pt>
              <c:pt idx="262">
                <c:v>2.1835299193655096</c:v>
              </c:pt>
              <c:pt idx="263">
                <c:v>2.1918640030272103</c:v>
              </c:pt>
              <c:pt idx="264">
                <c:v>2.2001980866889101</c:v>
              </c:pt>
              <c:pt idx="265">
                <c:v>2.2085321703506104</c:v>
              </c:pt>
              <c:pt idx="266">
                <c:v>2.2168662540123112</c:v>
              </c:pt>
              <c:pt idx="267">
                <c:v>2.2252003376740115</c:v>
              </c:pt>
              <c:pt idx="268">
                <c:v>2.2335344213357122</c:v>
              </c:pt>
              <c:pt idx="269">
                <c:v>2.2418685049974125</c:v>
              </c:pt>
              <c:pt idx="270">
                <c:v>2.2502025886591128</c:v>
              </c:pt>
              <c:pt idx="271">
                <c:v>2.2585366723208136</c:v>
              </c:pt>
              <c:pt idx="272">
                <c:v>2.2668707559825139</c:v>
              </c:pt>
              <c:pt idx="273">
                <c:v>2.2752048396442137</c:v>
              </c:pt>
              <c:pt idx="274">
                <c:v>2.2835389233059145</c:v>
              </c:pt>
              <c:pt idx="275">
                <c:v>2.2918730069676148</c:v>
              </c:pt>
              <c:pt idx="276">
                <c:v>2.3002070906293155</c:v>
              </c:pt>
              <c:pt idx="277">
                <c:v>2.3085411742910158</c:v>
              </c:pt>
              <c:pt idx="278">
                <c:v>2.3168752579527161</c:v>
              </c:pt>
              <c:pt idx="279">
                <c:v>2.3252093416144168</c:v>
              </c:pt>
              <c:pt idx="280">
                <c:v>2.3335434252761171</c:v>
              </c:pt>
              <c:pt idx="281">
                <c:v>2.3418775089378174</c:v>
              </c:pt>
              <c:pt idx="282">
                <c:v>2.3502115925995182</c:v>
              </c:pt>
              <c:pt idx="283">
                <c:v>2.358545676261218</c:v>
              </c:pt>
              <c:pt idx="284">
                <c:v>2.3668797599229188</c:v>
              </c:pt>
              <c:pt idx="285">
                <c:v>2.3752138435846191</c:v>
              </c:pt>
              <c:pt idx="286">
                <c:v>2.3835479272463194</c:v>
              </c:pt>
              <c:pt idx="287">
                <c:v>2.3918820109080201</c:v>
              </c:pt>
              <c:pt idx="288">
                <c:v>2.4002160945697204</c:v>
              </c:pt>
              <c:pt idx="289">
                <c:v>2.4085501782314211</c:v>
              </c:pt>
              <c:pt idx="290">
                <c:v>2.4168842618931214</c:v>
              </c:pt>
              <c:pt idx="291">
                <c:v>2.4252183455548217</c:v>
              </c:pt>
              <c:pt idx="292">
                <c:v>2.433552429216522</c:v>
              </c:pt>
              <c:pt idx="293">
                <c:v>2.4418865128782223</c:v>
              </c:pt>
              <c:pt idx="294">
                <c:v>2.4502205965399226</c:v>
              </c:pt>
              <c:pt idx="295">
                <c:v>2.4585546802016234</c:v>
              </c:pt>
              <c:pt idx="296">
                <c:v>2.4668887638633237</c:v>
              </c:pt>
              <c:pt idx="297">
                <c:v>2.4752228475250244</c:v>
              </c:pt>
              <c:pt idx="298">
                <c:v>2.4835569311867247</c:v>
              </c:pt>
              <c:pt idx="299">
                <c:v>2.491891014848425</c:v>
              </c:pt>
              <c:pt idx="300">
                <c:v>2.5002250985101258</c:v>
              </c:pt>
              <c:pt idx="301">
                <c:v>2.5085591821718256</c:v>
              </c:pt>
              <c:pt idx="302">
                <c:v>2.5168932658335259</c:v>
              </c:pt>
              <c:pt idx="303">
                <c:v>2.5252273494952266</c:v>
              </c:pt>
              <c:pt idx="304">
                <c:v>2.5335614331569269</c:v>
              </c:pt>
              <c:pt idx="305">
                <c:v>2.5418955168186277</c:v>
              </c:pt>
              <c:pt idx="306">
                <c:v>2.550229600480328</c:v>
              </c:pt>
              <c:pt idx="307">
                <c:v>2.5585636841420283</c:v>
              </c:pt>
              <c:pt idx="308">
                <c:v>2.566897767803729</c:v>
              </c:pt>
              <c:pt idx="309">
                <c:v>2.5752318514654293</c:v>
              </c:pt>
              <c:pt idx="310">
                <c:v>2.5835659351271292</c:v>
              </c:pt>
              <c:pt idx="311">
                <c:v>2.5919000187888299</c:v>
              </c:pt>
              <c:pt idx="312">
                <c:v>2.6002341024505302</c:v>
              </c:pt>
              <c:pt idx="313">
                <c:v>2.608568186112231</c:v>
              </c:pt>
              <c:pt idx="314">
                <c:v>2.6169022697739313</c:v>
              </c:pt>
              <c:pt idx="315">
                <c:v>2.6252363534356316</c:v>
              </c:pt>
              <c:pt idx="316">
                <c:v>2.6335704370973323</c:v>
              </c:pt>
              <c:pt idx="317">
                <c:v>2.6419045207590326</c:v>
              </c:pt>
              <c:pt idx="318">
                <c:v>2.6502386044207329</c:v>
              </c:pt>
              <c:pt idx="319">
                <c:v>2.6585726880824336</c:v>
              </c:pt>
              <c:pt idx="320">
                <c:v>2.6669067717441335</c:v>
              </c:pt>
              <c:pt idx="321">
                <c:v>2.6752408554058342</c:v>
              </c:pt>
              <c:pt idx="322">
                <c:v>2.6835749390675345</c:v>
              </c:pt>
              <c:pt idx="323">
                <c:v>2.6919090227292348</c:v>
              </c:pt>
              <c:pt idx="324">
                <c:v>2.7002431063909356</c:v>
              </c:pt>
              <c:pt idx="325">
                <c:v>2.7085771900526359</c:v>
              </c:pt>
              <c:pt idx="326">
                <c:v>2.7169112737143366</c:v>
              </c:pt>
              <c:pt idx="327">
                <c:v>2.7252453573760369</c:v>
              </c:pt>
              <c:pt idx="328">
                <c:v>2.7335794410377372</c:v>
              </c:pt>
              <c:pt idx="329">
                <c:v>2.7419135246994375</c:v>
              </c:pt>
              <c:pt idx="330">
                <c:v>2.7502476083611378</c:v>
              </c:pt>
              <c:pt idx="331">
                <c:v>2.7585816920228381</c:v>
              </c:pt>
              <c:pt idx="332">
                <c:v>2.7669157756845388</c:v>
              </c:pt>
              <c:pt idx="333">
                <c:v>2.7752498593462391</c:v>
              </c:pt>
              <c:pt idx="334">
                <c:v>2.7835839430079399</c:v>
              </c:pt>
              <c:pt idx="335">
                <c:v>2.7919180266696402</c:v>
              </c:pt>
              <c:pt idx="336">
                <c:v>2.8002521103313405</c:v>
              </c:pt>
              <c:pt idx="337">
                <c:v>2.8085861939930412</c:v>
              </c:pt>
              <c:pt idx="338">
                <c:v>2.8169202776547411</c:v>
              </c:pt>
              <c:pt idx="339">
                <c:v>2.8252543613164414</c:v>
              </c:pt>
              <c:pt idx="340">
                <c:v>2.8335884449781421</c:v>
              </c:pt>
              <c:pt idx="341">
                <c:v>2.8419225286398424</c:v>
              </c:pt>
              <c:pt idx="342">
                <c:v>2.8502566123015431</c:v>
              </c:pt>
              <c:pt idx="343">
                <c:v>2.8585906959632434</c:v>
              </c:pt>
              <c:pt idx="344">
                <c:v>2.8669247796249437</c:v>
              </c:pt>
              <c:pt idx="345">
                <c:v>2.8752588632866445</c:v>
              </c:pt>
              <c:pt idx="346">
                <c:v>2.8835929469483448</c:v>
              </c:pt>
              <c:pt idx="347">
                <c:v>2.8919270306100446</c:v>
              </c:pt>
              <c:pt idx="348">
                <c:v>2.9002611142717454</c:v>
              </c:pt>
              <c:pt idx="349">
                <c:v>2.9085951979334457</c:v>
              </c:pt>
              <c:pt idx="350">
                <c:v>2.9169292815951464</c:v>
              </c:pt>
              <c:pt idx="351">
                <c:v>2.9252633652568467</c:v>
              </c:pt>
              <c:pt idx="352">
                <c:v>2.933597448918547</c:v>
              </c:pt>
              <c:pt idx="353">
                <c:v>2.9419315325802478</c:v>
              </c:pt>
              <c:pt idx="354">
                <c:v>2.9502656162419481</c:v>
              </c:pt>
              <c:pt idx="355">
                <c:v>2.9585996999036488</c:v>
              </c:pt>
              <c:pt idx="356">
                <c:v>2.9669337835653491</c:v>
              </c:pt>
              <c:pt idx="357">
                <c:v>2.9752678672270489</c:v>
              </c:pt>
              <c:pt idx="358">
                <c:v>2.9836019508887497</c:v>
              </c:pt>
              <c:pt idx="359">
                <c:v>2.99193603455045</c:v>
              </c:pt>
              <c:pt idx="360">
                <c:v>3.0002701182121503</c:v>
              </c:pt>
              <c:pt idx="361">
                <c:v>3.008604201873851</c:v>
              </c:pt>
              <c:pt idx="362">
                <c:v>3.0169382855355513</c:v>
              </c:pt>
              <c:pt idx="363">
                <c:v>3.0252723691972521</c:v>
              </c:pt>
              <c:pt idx="364">
                <c:v>3.0336064528589524</c:v>
              </c:pt>
              <c:pt idx="365">
                <c:v>3.0419405365206527</c:v>
              </c:pt>
              <c:pt idx="366">
                <c:v>3.050274620182353</c:v>
              </c:pt>
              <c:pt idx="367">
                <c:v>3.0586087038440533</c:v>
              </c:pt>
              <c:pt idx="368">
                <c:v>3.0669427875057536</c:v>
              </c:pt>
              <c:pt idx="369">
                <c:v>3.0752768711674543</c:v>
              </c:pt>
              <c:pt idx="370">
                <c:v>3.0836109548291546</c:v>
              </c:pt>
              <c:pt idx="371">
                <c:v>3.0919450384908553</c:v>
              </c:pt>
              <c:pt idx="372">
                <c:v>3.1002791221525556</c:v>
              </c:pt>
              <c:pt idx="373">
                <c:v>3.1086132058142559</c:v>
              </c:pt>
              <c:pt idx="374">
                <c:v>3.1169472894759567</c:v>
              </c:pt>
              <c:pt idx="375">
                <c:v>3.1252813731376565</c:v>
              </c:pt>
              <c:pt idx="376">
                <c:v>3.1336154567993568</c:v>
              </c:pt>
              <c:pt idx="377">
                <c:v>3.1419495404610576</c:v>
              </c:pt>
              <c:pt idx="378">
                <c:v>3.1502836241227579</c:v>
              </c:pt>
              <c:pt idx="379">
                <c:v>3.1586177077844586</c:v>
              </c:pt>
              <c:pt idx="380">
                <c:v>3.1669517914461589</c:v>
              </c:pt>
              <c:pt idx="381">
                <c:v>3.1752858751078592</c:v>
              </c:pt>
              <c:pt idx="382">
                <c:v>3.1836199587695599</c:v>
              </c:pt>
              <c:pt idx="383">
                <c:v>3.1919540424312602</c:v>
              </c:pt>
              <c:pt idx="384">
                <c:v>3.200288126092961</c:v>
              </c:pt>
              <c:pt idx="385">
                <c:v>3.2086222097546608</c:v>
              </c:pt>
              <c:pt idx="386">
                <c:v>3.2169562934163611</c:v>
              </c:pt>
              <c:pt idx="387">
                <c:v>3.2252903770780619</c:v>
              </c:pt>
              <c:pt idx="388">
                <c:v>3.2336244607397622</c:v>
              </c:pt>
              <c:pt idx="389">
                <c:v>3.2419585444014625</c:v>
              </c:pt>
              <c:pt idx="390">
                <c:v>3.2502926280631632</c:v>
              </c:pt>
              <c:pt idx="391">
                <c:v>3.2586267117248635</c:v>
              </c:pt>
              <c:pt idx="392">
                <c:v>3.2669607953865643</c:v>
              </c:pt>
              <c:pt idx="393">
                <c:v>3.2752948790482646</c:v>
              </c:pt>
              <c:pt idx="394">
                <c:v>3.2836289627099644</c:v>
              </c:pt>
              <c:pt idx="395">
                <c:v>3.2919630463716651</c:v>
              </c:pt>
              <c:pt idx="396">
                <c:v>3.3002971300333654</c:v>
              </c:pt>
              <c:pt idx="397">
                <c:v>3.3086312136950657</c:v>
              </c:pt>
              <c:pt idx="398">
                <c:v>3.3169652973567665</c:v>
              </c:pt>
              <c:pt idx="399">
                <c:v>3.3252993810184668</c:v>
              </c:pt>
              <c:pt idx="400">
                <c:v>3.3336334646801675</c:v>
              </c:pt>
              <c:pt idx="401">
                <c:v>3.3419675483418678</c:v>
              </c:pt>
              <c:pt idx="402">
                <c:v>3.3503016320035681</c:v>
              </c:pt>
              <c:pt idx="403">
                <c:v>3.3586357156652684</c:v>
              </c:pt>
              <c:pt idx="404">
                <c:v>3.3669697993269687</c:v>
              </c:pt>
              <c:pt idx="405">
                <c:v>3.375303882988669</c:v>
              </c:pt>
              <c:pt idx="406">
                <c:v>3.3836379666503698</c:v>
              </c:pt>
              <c:pt idx="407">
                <c:v>3.3919720503120701</c:v>
              </c:pt>
              <c:pt idx="408">
                <c:v>3.4003061339737708</c:v>
              </c:pt>
              <c:pt idx="409">
                <c:v>3.4086402176354711</c:v>
              </c:pt>
              <c:pt idx="410">
                <c:v>3.4169743012971714</c:v>
              </c:pt>
              <c:pt idx="411">
                <c:v>3.4253083849588721</c:v>
              </c:pt>
              <c:pt idx="412">
                <c:v>3.433642468620572</c:v>
              </c:pt>
              <c:pt idx="413">
                <c:v>3.4419765522822723</c:v>
              </c:pt>
              <c:pt idx="414">
                <c:v>3.450310635943973</c:v>
              </c:pt>
              <c:pt idx="415">
                <c:v>3.4586447196056733</c:v>
              </c:pt>
              <c:pt idx="416">
                <c:v>3.4669788032673741</c:v>
              </c:pt>
              <c:pt idx="417">
                <c:v>3.4753128869290744</c:v>
              </c:pt>
              <c:pt idx="418">
                <c:v>3.4836469705907747</c:v>
              </c:pt>
              <c:pt idx="419">
                <c:v>3.4919810542524754</c:v>
              </c:pt>
              <c:pt idx="420">
                <c:v>3.5003151379141757</c:v>
              </c:pt>
              <c:pt idx="421">
                <c:v>3.5086492215758764</c:v>
              </c:pt>
              <c:pt idx="422">
                <c:v>3.5169833052375763</c:v>
              </c:pt>
              <c:pt idx="423">
                <c:v>3.5253173888992766</c:v>
              </c:pt>
              <c:pt idx="424">
                <c:v>3.5336514725609773</c:v>
              </c:pt>
              <c:pt idx="425">
                <c:v>3.5419855562226776</c:v>
              </c:pt>
              <c:pt idx="426">
                <c:v>3.5503196398843779</c:v>
              </c:pt>
              <c:pt idx="427">
                <c:v>3.5586537235460787</c:v>
              </c:pt>
              <c:pt idx="428">
                <c:v>3.566987807207779</c:v>
              </c:pt>
              <c:pt idx="429">
                <c:v>3.5753218908694797</c:v>
              </c:pt>
              <c:pt idx="430">
                <c:v>3.58365597453118</c:v>
              </c:pt>
              <c:pt idx="431">
                <c:v>3.5919900581928799</c:v>
              </c:pt>
              <c:pt idx="432">
                <c:v>3.6003241418545806</c:v>
              </c:pt>
              <c:pt idx="433">
                <c:v>3.6086582255162809</c:v>
              </c:pt>
              <c:pt idx="434">
                <c:v>3.6169923091779812</c:v>
              </c:pt>
              <c:pt idx="435">
                <c:v>3.6253263928396819</c:v>
              </c:pt>
              <c:pt idx="436">
                <c:v>3.6336604765013822</c:v>
              </c:pt>
              <c:pt idx="437">
                <c:v>3.641994560163083</c:v>
              </c:pt>
              <c:pt idx="438">
                <c:v>3.6503286438247833</c:v>
              </c:pt>
              <c:pt idx="439">
                <c:v>3.6586627274864836</c:v>
              </c:pt>
              <c:pt idx="440">
                <c:v>3.6669968111481839</c:v>
              </c:pt>
              <c:pt idx="441">
                <c:v>3.6753308948098842</c:v>
              </c:pt>
              <c:pt idx="442">
                <c:v>3.6836649784715845</c:v>
              </c:pt>
              <c:pt idx="443">
                <c:v>3.6919990621332852</c:v>
              </c:pt>
              <c:pt idx="444">
                <c:v>3.7003331457949855</c:v>
              </c:pt>
              <c:pt idx="445">
                <c:v>3.7086672294566863</c:v>
              </c:pt>
              <c:pt idx="446">
                <c:v>3.7170013131183866</c:v>
              </c:pt>
              <c:pt idx="447">
                <c:v>3.7253353967800868</c:v>
              </c:pt>
              <c:pt idx="448">
                <c:v>3.7336694804417876</c:v>
              </c:pt>
              <c:pt idx="449">
                <c:v>3.7420035641034874</c:v>
              </c:pt>
              <c:pt idx="450">
                <c:v>3.7503376477651882</c:v>
              </c:pt>
              <c:pt idx="451">
                <c:v>3.7586717314268885</c:v>
              </c:pt>
              <c:pt idx="452">
                <c:v>3.7670058150885888</c:v>
              </c:pt>
              <c:pt idx="453">
                <c:v>3.7753398987502895</c:v>
              </c:pt>
              <c:pt idx="454">
                <c:v>3.7836739824119898</c:v>
              </c:pt>
              <c:pt idx="455">
                <c:v>3.7920080660736901</c:v>
              </c:pt>
              <c:pt idx="456">
                <c:v>3.8003421497353909</c:v>
              </c:pt>
              <c:pt idx="457">
                <c:v>3.8086762333970912</c:v>
              </c:pt>
              <c:pt idx="458">
                <c:v>3.8170103170587919</c:v>
              </c:pt>
              <c:pt idx="459">
                <c:v>3.8253444007204918</c:v>
              </c:pt>
              <c:pt idx="460">
                <c:v>3.8336784843821921</c:v>
              </c:pt>
              <c:pt idx="461">
                <c:v>3.8420125680438928</c:v>
              </c:pt>
              <c:pt idx="462">
                <c:v>3.8503466517055931</c:v>
              </c:pt>
              <c:pt idx="463">
                <c:v>3.8586807353672934</c:v>
              </c:pt>
              <c:pt idx="464">
                <c:v>3.8670148190289941</c:v>
              </c:pt>
              <c:pt idx="465">
                <c:v>3.8753489026906944</c:v>
              </c:pt>
              <c:pt idx="466">
                <c:v>3.8836829863523952</c:v>
              </c:pt>
              <c:pt idx="467">
                <c:v>3.8920170700140955</c:v>
              </c:pt>
              <c:pt idx="468">
                <c:v>3.9003511536757953</c:v>
              </c:pt>
              <c:pt idx="469">
                <c:v>3.9086852373374961</c:v>
              </c:pt>
              <c:pt idx="470">
                <c:v>3.9170193209991964</c:v>
              </c:pt>
              <c:pt idx="471">
                <c:v>3.9253534046608967</c:v>
              </c:pt>
              <c:pt idx="472">
                <c:v>3.9336874883225974</c:v>
              </c:pt>
              <c:pt idx="473">
                <c:v>3.9420215719842977</c:v>
              </c:pt>
              <c:pt idx="474">
                <c:v>3.9503556556459984</c:v>
              </c:pt>
              <c:pt idx="475">
                <c:v>3.9586897393076987</c:v>
              </c:pt>
              <c:pt idx="476">
                <c:v>3.967023822969399</c:v>
              </c:pt>
              <c:pt idx="477">
                <c:v>3.9753579066310993</c:v>
              </c:pt>
              <c:pt idx="478">
                <c:v>3.9836919902927996</c:v>
              </c:pt>
              <c:pt idx="479">
                <c:v>3.9920260739544999</c:v>
              </c:pt>
              <c:pt idx="480">
                <c:v>4.0003601576162007</c:v>
              </c:pt>
              <c:pt idx="481">
                <c:v>4.008694241277901</c:v>
              </c:pt>
              <c:pt idx="482">
                <c:v>4.0170283249396013</c:v>
              </c:pt>
              <c:pt idx="483">
                <c:v>4.0253624086013016</c:v>
              </c:pt>
              <c:pt idx="484">
                <c:v>4.0336964922630019</c:v>
              </c:pt>
              <c:pt idx="485">
                <c:v>4.0420305759247031</c:v>
              </c:pt>
              <c:pt idx="486">
                <c:v>4.0503646595864033</c:v>
              </c:pt>
              <c:pt idx="487">
                <c:v>4.0586987432481036</c:v>
              </c:pt>
              <c:pt idx="488">
                <c:v>4.0670328269098039</c:v>
              </c:pt>
              <c:pt idx="489">
                <c:v>4.0753669105715042</c:v>
              </c:pt>
              <c:pt idx="490">
                <c:v>4.0837009942332054</c:v>
              </c:pt>
              <c:pt idx="491">
                <c:v>4.0920350778949048</c:v>
              </c:pt>
              <c:pt idx="492">
                <c:v>4.1003691615566051</c:v>
              </c:pt>
              <c:pt idx="493">
                <c:v>4.1087032452183063</c:v>
              </c:pt>
              <c:pt idx="494">
                <c:v>4.1170373288800066</c:v>
              </c:pt>
              <c:pt idx="495">
                <c:v>4.1253714125417069</c:v>
              </c:pt>
              <c:pt idx="496">
                <c:v>4.1337054962034072</c:v>
              </c:pt>
              <c:pt idx="497">
                <c:v>4.1420395798651075</c:v>
              </c:pt>
              <c:pt idx="498">
                <c:v>4.1503736635268087</c:v>
              </c:pt>
              <c:pt idx="499">
                <c:v>4.158707747188509</c:v>
              </c:pt>
              <c:pt idx="500">
                <c:v>4.1670418308502084</c:v>
              </c:pt>
              <c:pt idx="501">
                <c:v>4.1753759145119096</c:v>
              </c:pt>
              <c:pt idx="502">
                <c:v>4.1837099981736099</c:v>
              </c:pt>
              <c:pt idx="503">
                <c:v>4.1920440818353102</c:v>
              </c:pt>
              <c:pt idx="504">
                <c:v>4.2003781654970105</c:v>
              </c:pt>
              <c:pt idx="505">
                <c:v>4.2087122491587108</c:v>
              </c:pt>
              <c:pt idx="506">
                <c:v>4.217046332820412</c:v>
              </c:pt>
              <c:pt idx="507">
                <c:v>4.2253804164821123</c:v>
              </c:pt>
              <c:pt idx="508">
                <c:v>4.2337145001438126</c:v>
              </c:pt>
              <c:pt idx="509">
                <c:v>4.2420485838055129</c:v>
              </c:pt>
              <c:pt idx="510">
                <c:v>4.2503826674672132</c:v>
              </c:pt>
              <c:pt idx="511">
                <c:v>4.2587167511289135</c:v>
              </c:pt>
              <c:pt idx="512">
                <c:v>4.2670508347906138</c:v>
              </c:pt>
              <c:pt idx="513">
                <c:v>4.2753849184523149</c:v>
              </c:pt>
              <c:pt idx="514">
                <c:v>4.2837190021140144</c:v>
              </c:pt>
              <c:pt idx="515">
                <c:v>4.2920530857757155</c:v>
              </c:pt>
              <c:pt idx="516">
                <c:v>4.3003871694374158</c:v>
              </c:pt>
              <c:pt idx="517">
                <c:v>4.3087212530991161</c:v>
              </c:pt>
              <c:pt idx="518">
                <c:v>4.3170553367608164</c:v>
              </c:pt>
              <c:pt idx="519">
                <c:v>4.3253894204225167</c:v>
              </c:pt>
              <c:pt idx="520">
                <c:v>4.3337235040842179</c:v>
              </c:pt>
              <c:pt idx="521">
                <c:v>4.3420575877459173</c:v>
              </c:pt>
              <c:pt idx="522">
                <c:v>4.3503916714076185</c:v>
              </c:pt>
              <c:pt idx="523">
                <c:v>4.3587257550693188</c:v>
              </c:pt>
              <c:pt idx="524">
                <c:v>4.3670598387310191</c:v>
              </c:pt>
              <c:pt idx="525">
                <c:v>4.3753939223927194</c:v>
              </c:pt>
              <c:pt idx="526">
                <c:v>4.3837280060544206</c:v>
              </c:pt>
              <c:pt idx="527">
                <c:v>4.39206208971612</c:v>
              </c:pt>
              <c:pt idx="528">
                <c:v>4.4003961733778203</c:v>
              </c:pt>
              <c:pt idx="529">
                <c:v>4.4087302570395215</c:v>
              </c:pt>
              <c:pt idx="530">
                <c:v>4.4170643407012209</c:v>
              </c:pt>
              <c:pt idx="531">
                <c:v>4.4253984243629221</c:v>
              </c:pt>
              <c:pt idx="532">
                <c:v>4.4337325080246224</c:v>
              </c:pt>
              <c:pt idx="533">
                <c:v>4.4420665916863227</c:v>
              </c:pt>
              <c:pt idx="534">
                <c:v>4.450400675348023</c:v>
              </c:pt>
              <c:pt idx="535">
                <c:v>4.4587347590097242</c:v>
              </c:pt>
              <c:pt idx="536">
                <c:v>4.4670688426714245</c:v>
              </c:pt>
              <c:pt idx="537">
                <c:v>4.4754029263331239</c:v>
              </c:pt>
              <c:pt idx="538">
                <c:v>4.4837370099948251</c:v>
              </c:pt>
              <c:pt idx="539">
                <c:v>4.4920710936565253</c:v>
              </c:pt>
              <c:pt idx="540">
                <c:v>4.5004051773182256</c:v>
              </c:pt>
              <c:pt idx="541">
                <c:v>4.5087392609799259</c:v>
              </c:pt>
              <c:pt idx="542">
                <c:v>4.5170733446416271</c:v>
              </c:pt>
              <c:pt idx="543">
                <c:v>4.5254074283033265</c:v>
              </c:pt>
              <c:pt idx="544">
                <c:v>4.5337415119650277</c:v>
              </c:pt>
              <c:pt idx="545">
                <c:v>4.542075595626728</c:v>
              </c:pt>
              <c:pt idx="546">
                <c:v>4.5504096792884274</c:v>
              </c:pt>
              <c:pt idx="547">
                <c:v>4.5587437629501286</c:v>
              </c:pt>
              <c:pt idx="548">
                <c:v>4.5670778466118289</c:v>
              </c:pt>
              <c:pt idx="549">
                <c:v>4.5754119302735301</c:v>
              </c:pt>
              <c:pt idx="550">
                <c:v>4.5837460139352295</c:v>
              </c:pt>
              <c:pt idx="551">
                <c:v>4.5920800975969307</c:v>
              </c:pt>
              <c:pt idx="552">
                <c:v>4.600414181258631</c:v>
              </c:pt>
              <c:pt idx="553">
                <c:v>4.6087482649203313</c:v>
              </c:pt>
              <c:pt idx="554">
                <c:v>4.6170823485820316</c:v>
              </c:pt>
              <c:pt idx="555">
                <c:v>4.6254164322437328</c:v>
              </c:pt>
              <c:pt idx="556">
                <c:v>4.6337505159054322</c:v>
              </c:pt>
              <c:pt idx="557">
                <c:v>4.6420845995671325</c:v>
              </c:pt>
              <c:pt idx="558">
                <c:v>4.6504186832288337</c:v>
              </c:pt>
              <c:pt idx="559">
                <c:v>4.6587527668905331</c:v>
              </c:pt>
              <c:pt idx="560">
                <c:v>4.6670868505522343</c:v>
              </c:pt>
              <c:pt idx="561">
                <c:v>4.6754209342139346</c:v>
              </c:pt>
              <c:pt idx="562">
                <c:v>4.6837550178756349</c:v>
              </c:pt>
              <c:pt idx="563">
                <c:v>4.6920891015373352</c:v>
              </c:pt>
              <c:pt idx="564">
                <c:v>4.7004231851990363</c:v>
              </c:pt>
              <c:pt idx="565">
                <c:v>4.7087572688607366</c:v>
              </c:pt>
              <c:pt idx="566">
                <c:v>4.7170913525224361</c:v>
              </c:pt>
              <c:pt idx="567">
                <c:v>4.7254254361841372</c:v>
              </c:pt>
              <c:pt idx="568">
                <c:v>4.7337595198458375</c:v>
              </c:pt>
              <c:pt idx="569">
                <c:v>4.7420936035075378</c:v>
              </c:pt>
              <c:pt idx="570">
                <c:v>4.7504276871692381</c:v>
              </c:pt>
              <c:pt idx="571">
                <c:v>4.7587617708309393</c:v>
              </c:pt>
              <c:pt idx="572">
                <c:v>4.7670958544926387</c:v>
              </c:pt>
              <c:pt idx="573">
                <c:v>4.7754299381543399</c:v>
              </c:pt>
              <c:pt idx="574">
                <c:v>4.7837640218160402</c:v>
              </c:pt>
              <c:pt idx="575">
                <c:v>4.7920981054777396</c:v>
              </c:pt>
              <c:pt idx="576">
                <c:v>4.8004321891394408</c:v>
              </c:pt>
              <c:pt idx="577">
                <c:v>4.8087662728011411</c:v>
              </c:pt>
              <c:pt idx="578">
                <c:v>4.8171003564628423</c:v>
              </c:pt>
              <c:pt idx="579">
                <c:v>4.8254344401245417</c:v>
              </c:pt>
              <c:pt idx="580">
                <c:v>4.8337685237862429</c:v>
              </c:pt>
              <c:pt idx="581">
                <c:v>4.8421026074479432</c:v>
              </c:pt>
              <c:pt idx="582">
                <c:v>4.8504366911096435</c:v>
              </c:pt>
              <c:pt idx="583">
                <c:v>4.8587707747713438</c:v>
              </c:pt>
              <c:pt idx="584">
                <c:v>4.8671048584330441</c:v>
              </c:pt>
              <c:pt idx="585">
                <c:v>4.8754389420947444</c:v>
              </c:pt>
              <c:pt idx="586">
                <c:v>4.8837730257564447</c:v>
              </c:pt>
              <c:pt idx="587">
                <c:v>4.8921071094181459</c:v>
              </c:pt>
              <c:pt idx="588">
                <c:v>4.9004411930798453</c:v>
              </c:pt>
              <c:pt idx="589">
                <c:v>4.9087752767415465</c:v>
              </c:pt>
              <c:pt idx="590">
                <c:v>4.9171093604032468</c:v>
              </c:pt>
              <c:pt idx="591">
                <c:v>4.9254434440649471</c:v>
              </c:pt>
              <c:pt idx="592">
                <c:v>4.9337775277266473</c:v>
              </c:pt>
              <c:pt idx="593">
                <c:v>4.9421116113883476</c:v>
              </c:pt>
              <c:pt idx="594">
                <c:v>4.9504456950500488</c:v>
              </c:pt>
              <c:pt idx="595">
                <c:v>4.9587797787117482</c:v>
              </c:pt>
              <c:pt idx="596">
                <c:v>4.9671138623734494</c:v>
              </c:pt>
              <c:pt idx="597">
                <c:v>4.9754479460351497</c:v>
              </c:pt>
              <c:pt idx="598">
                <c:v>4.98378202969685</c:v>
              </c:pt>
              <c:pt idx="599">
                <c:v>4.9921161133585503</c:v>
              </c:pt>
              <c:pt idx="600">
                <c:v>5.0004501970202515</c:v>
              </c:pt>
              <c:pt idx="601">
                <c:v>5.0087842806819509</c:v>
              </c:pt>
              <c:pt idx="602">
                <c:v>5.0171183643436512</c:v>
              </c:pt>
              <c:pt idx="603">
                <c:v>5.0254524480053524</c:v>
              </c:pt>
              <c:pt idx="604">
                <c:v>5.0337865316670518</c:v>
              </c:pt>
              <c:pt idx="605">
                <c:v>5.042120615328753</c:v>
              </c:pt>
              <c:pt idx="606">
                <c:v>5.0504546989904533</c:v>
              </c:pt>
              <c:pt idx="607">
                <c:v>5.0587887826521536</c:v>
              </c:pt>
              <c:pt idx="608">
                <c:v>5.0671228663138539</c:v>
              </c:pt>
              <c:pt idx="609">
                <c:v>5.0754569499755551</c:v>
              </c:pt>
              <c:pt idx="610">
                <c:v>5.0837910336372554</c:v>
              </c:pt>
              <c:pt idx="611">
                <c:v>5.0921251172989548</c:v>
              </c:pt>
              <c:pt idx="612">
                <c:v>5.100459200960656</c:v>
              </c:pt>
              <c:pt idx="613">
                <c:v>5.1087932846223563</c:v>
              </c:pt>
              <c:pt idx="614">
                <c:v>5.1171273682840566</c:v>
              </c:pt>
              <c:pt idx="615">
                <c:v>5.1254614519457569</c:v>
              </c:pt>
              <c:pt idx="616">
                <c:v>5.133795535607458</c:v>
              </c:pt>
              <c:pt idx="617">
                <c:v>5.1421296192691575</c:v>
              </c:pt>
              <c:pt idx="618">
                <c:v>5.1504637029308586</c:v>
              </c:pt>
              <c:pt idx="619">
                <c:v>5.1587977865925589</c:v>
              </c:pt>
              <c:pt idx="620">
                <c:v>5.1671318702542584</c:v>
              </c:pt>
              <c:pt idx="621">
                <c:v>5.1754659539159595</c:v>
              </c:pt>
              <c:pt idx="622">
                <c:v>5.1838000375776598</c:v>
              </c:pt>
              <c:pt idx="623">
                <c:v>5.192134121239361</c:v>
              </c:pt>
              <c:pt idx="624">
                <c:v>5.2004682049010604</c:v>
              </c:pt>
              <c:pt idx="625">
                <c:v>5.2088022885627616</c:v>
              </c:pt>
              <c:pt idx="626">
                <c:v>5.2171363722244619</c:v>
              </c:pt>
              <c:pt idx="627">
                <c:v>5.2254704558861622</c:v>
              </c:pt>
              <c:pt idx="628">
                <c:v>5.2338045395478625</c:v>
              </c:pt>
              <c:pt idx="629">
                <c:v>5.2421386232095637</c:v>
              </c:pt>
              <c:pt idx="630">
                <c:v>5.2504727068712631</c:v>
              </c:pt>
              <c:pt idx="631">
                <c:v>5.2588067905329634</c:v>
              </c:pt>
              <c:pt idx="632">
                <c:v>5.2671408741946646</c:v>
              </c:pt>
              <c:pt idx="633">
                <c:v>5.275474957856364</c:v>
              </c:pt>
              <c:pt idx="634">
                <c:v>5.2838090415180652</c:v>
              </c:pt>
              <c:pt idx="635">
                <c:v>5.2921431251797655</c:v>
              </c:pt>
              <c:pt idx="636">
                <c:v>5.3004772088414658</c:v>
              </c:pt>
              <c:pt idx="637">
                <c:v>5.3088112925031661</c:v>
              </c:pt>
              <c:pt idx="638">
                <c:v>5.3171453761648673</c:v>
              </c:pt>
              <c:pt idx="639">
                <c:v>5.3254794598265676</c:v>
              </c:pt>
              <c:pt idx="640">
                <c:v>5.333813543488267</c:v>
              </c:pt>
              <c:pt idx="641">
                <c:v>5.3421476271499682</c:v>
              </c:pt>
              <c:pt idx="642">
                <c:v>5.3504817108116685</c:v>
              </c:pt>
              <c:pt idx="643">
                <c:v>5.3588157944733688</c:v>
              </c:pt>
              <c:pt idx="644">
                <c:v>5.3671498781350691</c:v>
              </c:pt>
              <c:pt idx="645">
                <c:v>5.3754839617967702</c:v>
              </c:pt>
              <c:pt idx="646">
                <c:v>5.3838180454584696</c:v>
              </c:pt>
              <c:pt idx="647">
                <c:v>5.3921521291201708</c:v>
              </c:pt>
              <c:pt idx="648">
                <c:v>5.4004862127818711</c:v>
              </c:pt>
              <c:pt idx="649">
                <c:v>5.4088202964435705</c:v>
              </c:pt>
              <c:pt idx="650">
                <c:v>5.4171543801052717</c:v>
              </c:pt>
              <c:pt idx="651">
                <c:v>5.425488463766972</c:v>
              </c:pt>
              <c:pt idx="652">
                <c:v>5.4338225474286732</c:v>
              </c:pt>
              <c:pt idx="653">
                <c:v>5.4421566310903726</c:v>
              </c:pt>
              <c:pt idx="654">
                <c:v>5.4504907147520738</c:v>
              </c:pt>
              <c:pt idx="655">
                <c:v>5.4588247984137741</c:v>
              </c:pt>
              <c:pt idx="656">
                <c:v>5.4671588820754744</c:v>
              </c:pt>
              <c:pt idx="657">
                <c:v>5.4754929657371747</c:v>
              </c:pt>
              <c:pt idx="658">
                <c:v>5.483827049398875</c:v>
              </c:pt>
              <c:pt idx="659">
                <c:v>5.4921611330605753</c:v>
              </c:pt>
              <c:pt idx="660">
                <c:v>5.5004952167222756</c:v>
              </c:pt>
              <c:pt idx="661">
                <c:v>5.5088293003839768</c:v>
              </c:pt>
              <c:pt idx="662">
                <c:v>5.5171633840456762</c:v>
              </c:pt>
              <c:pt idx="663">
                <c:v>5.5254974677073774</c:v>
              </c:pt>
              <c:pt idx="664">
                <c:v>5.5338315513690777</c:v>
              </c:pt>
              <c:pt idx="665">
                <c:v>5.542165635030778</c:v>
              </c:pt>
              <c:pt idx="666">
                <c:v>5.5504997186924783</c:v>
              </c:pt>
              <c:pt idx="667">
                <c:v>5.5588338023541786</c:v>
              </c:pt>
              <c:pt idx="668">
                <c:v>5.5671678860158798</c:v>
              </c:pt>
              <c:pt idx="669">
                <c:v>5.5755019696775792</c:v>
              </c:pt>
              <c:pt idx="670">
                <c:v>5.5838360533392803</c:v>
              </c:pt>
              <c:pt idx="671">
                <c:v>5.5921701370009806</c:v>
              </c:pt>
              <c:pt idx="672">
                <c:v>5.6005042206626809</c:v>
              </c:pt>
              <c:pt idx="673">
                <c:v>5.6088383043243812</c:v>
              </c:pt>
              <c:pt idx="674">
                <c:v>5.6171723879860824</c:v>
              </c:pt>
              <c:pt idx="675">
                <c:v>5.6255064716477818</c:v>
              </c:pt>
              <c:pt idx="676">
                <c:v>5.6338405553094821</c:v>
              </c:pt>
              <c:pt idx="677">
                <c:v>5.6421746389711833</c:v>
              </c:pt>
              <c:pt idx="678">
                <c:v>5.6505087226328827</c:v>
              </c:pt>
              <c:pt idx="679">
                <c:v>5.6588428062945839</c:v>
              </c:pt>
              <c:pt idx="680">
                <c:v>5.6671768899562842</c:v>
              </c:pt>
              <c:pt idx="681">
                <c:v>5.6755109736179854</c:v>
              </c:pt>
              <c:pt idx="682">
                <c:v>5.6838450572796848</c:v>
              </c:pt>
              <c:pt idx="683">
                <c:v>5.692179140941386</c:v>
              </c:pt>
              <c:pt idx="684">
                <c:v>5.7005132246030863</c:v>
              </c:pt>
              <c:pt idx="685">
                <c:v>5.7088473082647857</c:v>
              </c:pt>
              <c:pt idx="686">
                <c:v>5.7171813919264869</c:v>
              </c:pt>
              <c:pt idx="687">
                <c:v>5.7255154755881872</c:v>
              </c:pt>
              <c:pt idx="688">
                <c:v>5.7338495592498875</c:v>
              </c:pt>
              <c:pt idx="689">
                <c:v>5.7421836429115878</c:v>
              </c:pt>
              <c:pt idx="690">
                <c:v>5.750517726573289</c:v>
              </c:pt>
              <c:pt idx="691">
                <c:v>5.7588518102349884</c:v>
              </c:pt>
              <c:pt idx="692">
                <c:v>5.7671858938966896</c:v>
              </c:pt>
              <c:pt idx="693">
                <c:v>5.7755199775583899</c:v>
              </c:pt>
              <c:pt idx="694">
                <c:v>5.7838540612200893</c:v>
              </c:pt>
              <c:pt idx="695">
                <c:v>5.7921881448817905</c:v>
              </c:pt>
              <c:pt idx="696">
                <c:v>5.8005222285434908</c:v>
              </c:pt>
              <c:pt idx="697">
                <c:v>5.8088563122051919</c:v>
              </c:pt>
              <c:pt idx="698">
                <c:v>5.8171903958668914</c:v>
              </c:pt>
              <c:pt idx="699">
                <c:v>5.8255244795285925</c:v>
              </c:pt>
              <c:pt idx="700">
                <c:v>5.8338585631902928</c:v>
              </c:pt>
              <c:pt idx="701">
                <c:v>5.8421926468519931</c:v>
              </c:pt>
              <c:pt idx="702">
                <c:v>5.8505267305136934</c:v>
              </c:pt>
              <c:pt idx="703">
                <c:v>5.8588608141753946</c:v>
              </c:pt>
              <c:pt idx="704">
                <c:v>5.867194897837094</c:v>
              </c:pt>
              <c:pt idx="705">
                <c:v>5.8755289814987943</c:v>
              </c:pt>
              <c:pt idx="706">
                <c:v>5.8838630651604955</c:v>
              </c:pt>
              <c:pt idx="707">
                <c:v>5.8921971488221949</c:v>
              </c:pt>
              <c:pt idx="708">
                <c:v>5.9005312324838961</c:v>
              </c:pt>
              <c:pt idx="709">
                <c:v>5.9088653161455964</c:v>
              </c:pt>
              <c:pt idx="710">
                <c:v>5.9171993998072976</c:v>
              </c:pt>
              <c:pt idx="711">
                <c:v>5.925533483468997</c:v>
              </c:pt>
              <c:pt idx="712">
                <c:v>5.9338675671306982</c:v>
              </c:pt>
              <c:pt idx="713">
                <c:v>5.9422016507923985</c:v>
              </c:pt>
              <c:pt idx="714">
                <c:v>5.9505357344540979</c:v>
              </c:pt>
              <c:pt idx="715">
                <c:v>5.9588698181157991</c:v>
              </c:pt>
              <c:pt idx="716">
                <c:v>5.9672039017774994</c:v>
              </c:pt>
              <c:pt idx="717">
                <c:v>5.9755379854391997</c:v>
              </c:pt>
              <c:pt idx="718">
                <c:v>5.9838720691009</c:v>
              </c:pt>
              <c:pt idx="719">
                <c:v>5.9922061527626012</c:v>
              </c:pt>
              <c:pt idx="720">
                <c:v>6.0005402364243006</c:v>
              </c:pt>
              <c:pt idx="721">
                <c:v>6.0088743200860018</c:v>
              </c:pt>
              <c:pt idx="722">
                <c:v>6.0172084037477021</c:v>
              </c:pt>
              <c:pt idx="723">
                <c:v>6.0255424874094015</c:v>
              </c:pt>
              <c:pt idx="724">
                <c:v>6.0338765710711026</c:v>
              </c:pt>
              <c:pt idx="725">
                <c:v>6.0422106547328029</c:v>
              </c:pt>
              <c:pt idx="726">
                <c:v>6.0505447383945041</c:v>
              </c:pt>
              <c:pt idx="727">
                <c:v>6.0588788220562035</c:v>
              </c:pt>
              <c:pt idx="728">
                <c:v>6.0672129057179047</c:v>
              </c:pt>
              <c:pt idx="729">
                <c:v>6.075546989379605</c:v>
              </c:pt>
              <c:pt idx="730">
                <c:v>6.0838810730413053</c:v>
              </c:pt>
              <c:pt idx="731">
                <c:v>6.0922151567030056</c:v>
              </c:pt>
              <c:pt idx="732">
                <c:v>6.1005492403647059</c:v>
              </c:pt>
              <c:pt idx="733">
                <c:v>6.1088833240264062</c:v>
              </c:pt>
              <c:pt idx="734">
                <c:v>6.1172174076881065</c:v>
              </c:pt>
              <c:pt idx="735">
                <c:v>6.1255514913498077</c:v>
              </c:pt>
              <c:pt idx="736">
                <c:v>6.1338855750115071</c:v>
              </c:pt>
              <c:pt idx="737">
                <c:v>6.1422196586732083</c:v>
              </c:pt>
              <c:pt idx="738">
                <c:v>6.1505537423349086</c:v>
              </c:pt>
              <c:pt idx="739">
                <c:v>6.1588878259966098</c:v>
              </c:pt>
              <c:pt idx="740">
                <c:v>6.1672219096583092</c:v>
              </c:pt>
              <c:pt idx="741">
                <c:v>6.1755559933200095</c:v>
              </c:pt>
              <c:pt idx="742">
                <c:v>6.1838900769817107</c:v>
              </c:pt>
              <c:pt idx="743">
                <c:v>6.1922241606434101</c:v>
              </c:pt>
              <c:pt idx="744">
                <c:v>6.2005582443051113</c:v>
              </c:pt>
              <c:pt idx="745">
                <c:v>6.2088923279668116</c:v>
              </c:pt>
              <c:pt idx="746">
                <c:v>6.2172264116285119</c:v>
              </c:pt>
              <c:pt idx="747">
                <c:v>6.2255604952902122</c:v>
              </c:pt>
              <c:pt idx="748">
                <c:v>6.2338945789519133</c:v>
              </c:pt>
              <c:pt idx="749">
                <c:v>6.2422286626136128</c:v>
              </c:pt>
              <c:pt idx="750">
                <c:v>6.2505627462753131</c:v>
              </c:pt>
              <c:pt idx="751">
                <c:v>6.2588968299370142</c:v>
              </c:pt>
              <c:pt idx="752">
                <c:v>6.2672309135987136</c:v>
              </c:pt>
              <c:pt idx="753">
                <c:v>6.2755649972604148</c:v>
              </c:pt>
              <c:pt idx="754">
                <c:v>6.2838990809221151</c:v>
              </c:pt>
              <c:pt idx="755">
                <c:v>6.2922331645838163</c:v>
              </c:pt>
              <c:pt idx="756">
                <c:v>6.3005672482455157</c:v>
              </c:pt>
              <c:pt idx="757">
                <c:v>6.3089013319072169</c:v>
              </c:pt>
              <c:pt idx="758">
                <c:v>6.3172354155689172</c:v>
              </c:pt>
              <c:pt idx="759">
                <c:v>6.3255694992306166</c:v>
              </c:pt>
              <c:pt idx="760">
                <c:v>6.3339035828923178</c:v>
              </c:pt>
              <c:pt idx="761">
                <c:v>6.3422376665540181</c:v>
              </c:pt>
              <c:pt idx="762">
                <c:v>6.3505717502157184</c:v>
              </c:pt>
              <c:pt idx="763">
                <c:v>6.3589058338774187</c:v>
              </c:pt>
              <c:pt idx="764">
                <c:v>6.3672399175391199</c:v>
              </c:pt>
              <c:pt idx="765">
                <c:v>6.3755740012008193</c:v>
              </c:pt>
              <c:pt idx="766">
                <c:v>6.3839080848625205</c:v>
              </c:pt>
              <c:pt idx="767">
                <c:v>6.3922421685242208</c:v>
              </c:pt>
              <c:pt idx="768">
                <c:v>6.400576252185922</c:v>
              </c:pt>
              <c:pt idx="769">
                <c:v>6.4089103358476214</c:v>
              </c:pt>
              <c:pt idx="770">
                <c:v>6.4172444195093217</c:v>
              </c:pt>
              <c:pt idx="771">
                <c:v>6.4255785031710229</c:v>
              </c:pt>
              <c:pt idx="772">
                <c:v>6.4339125868327223</c:v>
              </c:pt>
              <c:pt idx="773">
                <c:v>6.4422466704944235</c:v>
              </c:pt>
              <c:pt idx="774">
                <c:v>6.4505807541561238</c:v>
              </c:pt>
              <c:pt idx="775">
                <c:v>6.4589148378178241</c:v>
              </c:pt>
              <c:pt idx="776">
                <c:v>6.4672489214795243</c:v>
              </c:pt>
              <c:pt idx="777">
                <c:v>6.4755830051412255</c:v>
              </c:pt>
              <c:pt idx="778">
                <c:v>6.4839170888029249</c:v>
              </c:pt>
              <c:pt idx="779">
                <c:v>6.4922511724646252</c:v>
              </c:pt>
              <c:pt idx="780">
                <c:v>6.5005852561263264</c:v>
              </c:pt>
              <c:pt idx="781">
                <c:v>6.5089193397880258</c:v>
              </c:pt>
              <c:pt idx="782">
                <c:v>6.517253423449727</c:v>
              </c:pt>
              <c:pt idx="783">
                <c:v>6.5255875071114273</c:v>
              </c:pt>
              <c:pt idx="784">
                <c:v>6.5339215907731285</c:v>
              </c:pt>
              <c:pt idx="785">
                <c:v>6.5422556744348279</c:v>
              </c:pt>
              <c:pt idx="786">
                <c:v>6.5505897580965291</c:v>
              </c:pt>
              <c:pt idx="787">
                <c:v>6.5589238417582294</c:v>
              </c:pt>
              <c:pt idx="788">
                <c:v>6.5672579254199288</c:v>
              </c:pt>
              <c:pt idx="789">
                <c:v>6.57559200908163</c:v>
              </c:pt>
              <c:pt idx="790">
                <c:v>6.5839260927433303</c:v>
              </c:pt>
              <c:pt idx="791">
                <c:v>6.5922601764050306</c:v>
              </c:pt>
              <c:pt idx="792">
                <c:v>6.6005942600667309</c:v>
              </c:pt>
              <c:pt idx="793">
                <c:v>6.6089283437284321</c:v>
              </c:pt>
              <c:pt idx="794">
                <c:v>6.6172624273901315</c:v>
              </c:pt>
              <c:pt idx="795">
                <c:v>6.6255965110518327</c:v>
              </c:pt>
              <c:pt idx="796">
                <c:v>6.633930594713533</c:v>
              </c:pt>
              <c:pt idx="797">
                <c:v>6.6422646783752324</c:v>
              </c:pt>
              <c:pt idx="798">
                <c:v>6.6505987620369336</c:v>
              </c:pt>
              <c:pt idx="799">
                <c:v>6.6589328456986339</c:v>
              </c:pt>
              <c:pt idx="800">
                <c:v>6.667266929360335</c:v>
              </c:pt>
              <c:pt idx="801">
                <c:v>6.6756010130220345</c:v>
              </c:pt>
              <c:pt idx="802">
                <c:v>6.6839350966837356</c:v>
              </c:pt>
              <c:pt idx="803">
                <c:v>6.6922691803454359</c:v>
              </c:pt>
              <c:pt idx="804">
                <c:v>6.7006032640071362</c:v>
              </c:pt>
              <c:pt idx="805">
                <c:v>6.7089373476688365</c:v>
              </c:pt>
              <c:pt idx="806">
                <c:v>6.7172714313305368</c:v>
              </c:pt>
              <c:pt idx="807">
                <c:v>6.7256055149922371</c:v>
              </c:pt>
              <c:pt idx="808">
                <c:v>6.7339395986539374</c:v>
              </c:pt>
              <c:pt idx="809">
                <c:v>6.7422736823156386</c:v>
              </c:pt>
              <c:pt idx="810">
                <c:v>6.750607765977338</c:v>
              </c:pt>
              <c:pt idx="811">
                <c:v>6.7589418496390392</c:v>
              </c:pt>
              <c:pt idx="812">
                <c:v>6.7672759333007395</c:v>
              </c:pt>
              <c:pt idx="813">
                <c:v>6.7756100169624407</c:v>
              </c:pt>
              <c:pt idx="814">
                <c:v>6.7839441006241401</c:v>
              </c:pt>
              <c:pt idx="815">
                <c:v>6.7922781842858404</c:v>
              </c:pt>
              <c:pt idx="816">
                <c:v>6.8006122679475416</c:v>
              </c:pt>
              <c:pt idx="817">
                <c:v>6.808946351609241</c:v>
              </c:pt>
              <c:pt idx="818">
                <c:v>6.8172804352709422</c:v>
              </c:pt>
              <c:pt idx="819">
                <c:v>6.8256145189326425</c:v>
              </c:pt>
              <c:pt idx="820">
                <c:v>6.8339486025943428</c:v>
              </c:pt>
              <c:pt idx="821">
                <c:v>6.8422826862560431</c:v>
              </c:pt>
              <c:pt idx="822">
                <c:v>6.8506167699177443</c:v>
              </c:pt>
              <c:pt idx="823">
                <c:v>6.8589508535794437</c:v>
              </c:pt>
              <c:pt idx="824">
                <c:v>6.867284937241144</c:v>
              </c:pt>
              <c:pt idx="825">
                <c:v>6.8756190209028452</c:v>
              </c:pt>
              <c:pt idx="826">
                <c:v>6.8839531045645446</c:v>
              </c:pt>
              <c:pt idx="827">
                <c:v>6.8922871882262458</c:v>
              </c:pt>
              <c:pt idx="828">
                <c:v>6.9006212718879461</c:v>
              </c:pt>
              <c:pt idx="829">
                <c:v>6.9089553555496472</c:v>
              </c:pt>
              <c:pt idx="830">
                <c:v>6.9172894392113466</c:v>
              </c:pt>
              <c:pt idx="831">
                <c:v>6.9256235228730478</c:v>
              </c:pt>
              <c:pt idx="832">
                <c:v>6.9339576065347481</c:v>
              </c:pt>
              <c:pt idx="833">
                <c:v>6.9422916901964475</c:v>
              </c:pt>
              <c:pt idx="834">
                <c:v>6.9506257738581487</c:v>
              </c:pt>
              <c:pt idx="835">
                <c:v>6.958959857519849</c:v>
              </c:pt>
              <c:pt idx="836">
                <c:v>6.9672939411815493</c:v>
              </c:pt>
              <c:pt idx="837">
                <c:v>6.9756280248432496</c:v>
              </c:pt>
              <c:pt idx="838">
                <c:v>6.9839621085049508</c:v>
              </c:pt>
              <c:pt idx="839">
                <c:v>6.9922961921666502</c:v>
              </c:pt>
              <c:pt idx="840">
                <c:v>7.0006302758283514</c:v>
              </c:pt>
              <c:pt idx="841">
                <c:v>7.0089643594900517</c:v>
              </c:pt>
              <c:pt idx="842">
                <c:v>7.0172984431517529</c:v>
              </c:pt>
              <c:pt idx="843">
                <c:v>7.0256325268134523</c:v>
              </c:pt>
              <c:pt idx="844">
                <c:v>7.0339666104751526</c:v>
              </c:pt>
              <c:pt idx="845">
                <c:v>7.0423006941368538</c:v>
              </c:pt>
              <c:pt idx="846">
                <c:v>7.0506347777985532</c:v>
              </c:pt>
              <c:pt idx="847">
                <c:v>7.0589688614602544</c:v>
              </c:pt>
              <c:pt idx="848">
                <c:v>7.0673029451219547</c:v>
              </c:pt>
              <c:pt idx="849">
                <c:v>7.075637028783655</c:v>
              </c:pt>
              <c:pt idx="850">
                <c:v>7.0839711124453553</c:v>
              </c:pt>
              <c:pt idx="851">
                <c:v>7.0923051961070565</c:v>
              </c:pt>
              <c:pt idx="852">
                <c:v>7.1006392797687559</c:v>
              </c:pt>
              <c:pt idx="853">
                <c:v>7.1089733634304562</c:v>
              </c:pt>
              <c:pt idx="854">
                <c:v>7.1173074470921573</c:v>
              </c:pt>
              <c:pt idx="855">
                <c:v>7.1256415307538568</c:v>
              </c:pt>
              <c:pt idx="856">
                <c:v>7.1339756144155579</c:v>
              </c:pt>
              <c:pt idx="857">
                <c:v>7.1423096980772582</c:v>
              </c:pt>
              <c:pt idx="858">
                <c:v>7.1506437817389594</c:v>
              </c:pt>
              <c:pt idx="859">
                <c:v>7.1589778654006588</c:v>
              </c:pt>
              <c:pt idx="860">
                <c:v>7.16731194906236</c:v>
              </c:pt>
              <c:pt idx="861">
                <c:v>7.1756460327240603</c:v>
              </c:pt>
              <c:pt idx="862">
                <c:v>7.1839801163857597</c:v>
              </c:pt>
              <c:pt idx="863">
                <c:v>7.1923142000474609</c:v>
              </c:pt>
              <c:pt idx="864">
                <c:v>7.2006482837091612</c:v>
              </c:pt>
              <c:pt idx="865">
                <c:v>7.2089823673708615</c:v>
              </c:pt>
              <c:pt idx="866">
                <c:v>7.2173164510325618</c:v>
              </c:pt>
              <c:pt idx="867">
                <c:v>7.225650534694263</c:v>
              </c:pt>
              <c:pt idx="868">
                <c:v>7.2339846183559624</c:v>
              </c:pt>
              <c:pt idx="869">
                <c:v>7.2423187020176636</c:v>
              </c:pt>
              <c:pt idx="870">
                <c:v>7.2506527856793639</c:v>
              </c:pt>
              <c:pt idx="871">
                <c:v>7.2589868693410642</c:v>
              </c:pt>
              <c:pt idx="872">
                <c:v>7.2673209530027645</c:v>
              </c:pt>
              <c:pt idx="873">
                <c:v>7.2756550366644648</c:v>
              </c:pt>
              <c:pt idx="874">
                <c:v>7.283989120326166</c:v>
              </c:pt>
              <c:pt idx="875">
                <c:v>7.2923232039878654</c:v>
              </c:pt>
              <c:pt idx="876">
                <c:v>7.3006572876495666</c:v>
              </c:pt>
              <c:pt idx="877">
                <c:v>7.3089913713112669</c:v>
              </c:pt>
              <c:pt idx="878">
                <c:v>7.3173254549729672</c:v>
              </c:pt>
              <c:pt idx="879">
                <c:v>7.3256595386346675</c:v>
              </c:pt>
              <c:pt idx="880">
                <c:v>7.3339936222963678</c:v>
              </c:pt>
              <c:pt idx="881">
                <c:v>7.3423277059580681</c:v>
              </c:pt>
              <c:pt idx="882">
                <c:v>7.3506617896197683</c:v>
              </c:pt>
              <c:pt idx="883">
                <c:v>7.3589958732814695</c:v>
              </c:pt>
              <c:pt idx="884">
                <c:v>7.3673299569431689</c:v>
              </c:pt>
              <c:pt idx="885">
                <c:v>7.3756640406048701</c:v>
              </c:pt>
              <c:pt idx="886">
                <c:v>7.3839981242665704</c:v>
              </c:pt>
              <c:pt idx="887">
                <c:v>7.3923322079282716</c:v>
              </c:pt>
              <c:pt idx="888">
                <c:v>7.400666291589971</c:v>
              </c:pt>
              <c:pt idx="889">
                <c:v>7.4090003752516713</c:v>
              </c:pt>
              <c:pt idx="890">
                <c:v>7.4173344589133725</c:v>
              </c:pt>
              <c:pt idx="891">
                <c:v>7.4256685425750719</c:v>
              </c:pt>
              <c:pt idx="892">
                <c:v>7.4340026262367731</c:v>
              </c:pt>
              <c:pt idx="893">
                <c:v>7.4423367098984734</c:v>
              </c:pt>
              <c:pt idx="894">
                <c:v>7.4506707935601737</c:v>
              </c:pt>
              <c:pt idx="895">
                <c:v>7.459004877221874</c:v>
              </c:pt>
              <c:pt idx="896">
                <c:v>7.4673389608835752</c:v>
              </c:pt>
              <c:pt idx="897">
                <c:v>7.4756730445452746</c:v>
              </c:pt>
              <c:pt idx="898">
                <c:v>7.4840071282069749</c:v>
              </c:pt>
              <c:pt idx="899">
                <c:v>7.4923412118686761</c:v>
              </c:pt>
              <c:pt idx="900">
                <c:v>7.5006752955303764</c:v>
              </c:pt>
              <c:pt idx="901">
                <c:v>7.5090093791920767</c:v>
              </c:pt>
              <c:pt idx="902">
                <c:v>7.517343462853777</c:v>
              </c:pt>
              <c:pt idx="903">
                <c:v>7.5256775465154782</c:v>
              </c:pt>
              <c:pt idx="904">
                <c:v>7.5340116301771776</c:v>
              </c:pt>
              <c:pt idx="905">
                <c:v>7.5423457138388788</c:v>
              </c:pt>
              <c:pt idx="906">
                <c:v>7.550679797500579</c:v>
              </c:pt>
              <c:pt idx="907">
                <c:v>7.5590138811622785</c:v>
              </c:pt>
              <c:pt idx="908">
                <c:v>7.5673479648239796</c:v>
              </c:pt>
              <c:pt idx="909">
                <c:v>7.5756820484856799</c:v>
              </c:pt>
              <c:pt idx="910">
                <c:v>7.5840161321473802</c:v>
              </c:pt>
              <c:pt idx="911">
                <c:v>7.5923502158090805</c:v>
              </c:pt>
              <c:pt idx="912">
                <c:v>7.6006842994707817</c:v>
              </c:pt>
              <c:pt idx="913">
                <c:v>7.6090183831324811</c:v>
              </c:pt>
              <c:pt idx="914">
                <c:v>7.6173524667941823</c:v>
              </c:pt>
              <c:pt idx="915">
                <c:v>7.6256865504558826</c:v>
              </c:pt>
              <c:pt idx="916">
                <c:v>7.6340206341175838</c:v>
              </c:pt>
              <c:pt idx="917">
                <c:v>7.6423547177792832</c:v>
              </c:pt>
              <c:pt idx="918">
                <c:v>7.6506888014409835</c:v>
              </c:pt>
              <c:pt idx="919">
                <c:v>7.6590228851026847</c:v>
              </c:pt>
              <c:pt idx="920">
                <c:v>7.6673569687643841</c:v>
              </c:pt>
              <c:pt idx="921">
                <c:v>7.6756910524260853</c:v>
              </c:pt>
              <c:pt idx="922">
                <c:v>7.6840251360877856</c:v>
              </c:pt>
              <c:pt idx="923">
                <c:v>7.6923592197494859</c:v>
              </c:pt>
              <c:pt idx="924">
                <c:v>7.7006933034111862</c:v>
              </c:pt>
              <c:pt idx="925">
                <c:v>7.7090273870728874</c:v>
              </c:pt>
              <c:pt idx="926">
                <c:v>7.7173614707345868</c:v>
              </c:pt>
              <c:pt idx="927">
                <c:v>7.7256955543962871</c:v>
              </c:pt>
              <c:pt idx="928">
                <c:v>7.7340296380579883</c:v>
              </c:pt>
              <c:pt idx="929">
                <c:v>7.7423637217196886</c:v>
              </c:pt>
              <c:pt idx="930">
                <c:v>7.7506978053813889</c:v>
              </c:pt>
              <c:pt idx="931">
                <c:v>7.7590318890430892</c:v>
              </c:pt>
              <c:pt idx="932">
                <c:v>7.7673659727047903</c:v>
              </c:pt>
              <c:pt idx="933">
                <c:v>7.7757000563664898</c:v>
              </c:pt>
              <c:pt idx="934">
                <c:v>7.7840341400281909</c:v>
              </c:pt>
              <c:pt idx="935">
                <c:v>7.7923682236898912</c:v>
              </c:pt>
              <c:pt idx="936">
                <c:v>7.8007023073515906</c:v>
              </c:pt>
              <c:pt idx="937">
                <c:v>7.8090363910132918</c:v>
              </c:pt>
              <c:pt idx="938">
                <c:v>7.8173704746749921</c:v>
              </c:pt>
              <c:pt idx="939">
                <c:v>7.8257045583366924</c:v>
              </c:pt>
              <c:pt idx="940">
                <c:v>7.8340386419983927</c:v>
              </c:pt>
              <c:pt idx="941">
                <c:v>7.8423727256600939</c:v>
              </c:pt>
              <c:pt idx="942">
                <c:v>7.8507068093217933</c:v>
              </c:pt>
              <c:pt idx="943">
                <c:v>7.8590408929834945</c:v>
              </c:pt>
              <c:pt idx="944">
                <c:v>7.8673749766451948</c:v>
              </c:pt>
              <c:pt idx="945">
                <c:v>7.8757090603068951</c:v>
              </c:pt>
              <c:pt idx="946">
                <c:v>7.8840431439685954</c:v>
              </c:pt>
              <c:pt idx="947">
                <c:v>7.8923772276302957</c:v>
              </c:pt>
              <c:pt idx="948">
                <c:v>7.9007113112919969</c:v>
              </c:pt>
              <c:pt idx="949">
                <c:v>7.9090453949536963</c:v>
              </c:pt>
              <c:pt idx="950">
                <c:v>7.9173794786153975</c:v>
              </c:pt>
              <c:pt idx="951">
                <c:v>7.9257135622770978</c:v>
              </c:pt>
              <c:pt idx="952">
                <c:v>7.9340476459387981</c:v>
              </c:pt>
              <c:pt idx="953">
                <c:v>7.9423817296004984</c:v>
              </c:pt>
              <c:pt idx="954">
                <c:v>7.9507158132621987</c:v>
              </c:pt>
              <c:pt idx="955">
                <c:v>7.959049896923899</c:v>
              </c:pt>
              <c:pt idx="956">
                <c:v>7.9673839805855993</c:v>
              </c:pt>
              <c:pt idx="957">
                <c:v>7.9757180642473005</c:v>
              </c:pt>
              <c:pt idx="958">
                <c:v>7.9840521479089999</c:v>
              </c:pt>
              <c:pt idx="959">
                <c:v>7.992386231570701</c:v>
              </c:pt>
              <c:pt idx="960">
                <c:v>8.0007203152324013</c:v>
              </c:pt>
              <c:pt idx="961">
                <c:v>8.0090543988941025</c:v>
              </c:pt>
              <c:pt idx="962">
                <c:v>8.0173884825558019</c:v>
              </c:pt>
              <c:pt idx="963">
                <c:v>8.0257225662175031</c:v>
              </c:pt>
              <c:pt idx="964">
                <c:v>8.0340566498792025</c:v>
              </c:pt>
              <c:pt idx="965">
                <c:v>8.0423907335409037</c:v>
              </c:pt>
              <c:pt idx="966">
                <c:v>8.0507248172026031</c:v>
              </c:pt>
              <c:pt idx="967">
                <c:v>8.0590589008643043</c:v>
              </c:pt>
              <c:pt idx="968">
                <c:v>8.0673929845260037</c:v>
              </c:pt>
              <c:pt idx="969">
                <c:v>8.0757270681877049</c:v>
              </c:pt>
              <c:pt idx="970">
                <c:v>8.0840611518494061</c:v>
              </c:pt>
              <c:pt idx="971">
                <c:v>8.0923952355111055</c:v>
              </c:pt>
              <c:pt idx="972">
                <c:v>8.1007293191728067</c:v>
              </c:pt>
              <c:pt idx="973">
                <c:v>8.1090634028345061</c:v>
              </c:pt>
              <c:pt idx="974">
                <c:v>8.1173974864962073</c:v>
              </c:pt>
              <c:pt idx="975">
                <c:v>8.1257315701579067</c:v>
              </c:pt>
              <c:pt idx="976">
                <c:v>8.1340656538196079</c:v>
              </c:pt>
              <c:pt idx="977">
                <c:v>8.1423997374813091</c:v>
              </c:pt>
              <c:pt idx="978">
                <c:v>8.1507338211430085</c:v>
              </c:pt>
              <c:pt idx="979">
                <c:v>8.1590679048047097</c:v>
              </c:pt>
              <c:pt idx="980">
                <c:v>8.1674019884664109</c:v>
              </c:pt>
              <c:pt idx="981">
                <c:v>8.1757360721281103</c:v>
              </c:pt>
              <c:pt idx="982">
                <c:v>8.1840701557898097</c:v>
              </c:pt>
              <c:pt idx="983">
                <c:v>8.1924042394515109</c:v>
              </c:pt>
              <c:pt idx="984">
                <c:v>8.2007383231132103</c:v>
              </c:pt>
              <c:pt idx="985">
                <c:v>8.2090724067749115</c:v>
              </c:pt>
              <c:pt idx="986">
                <c:v>8.2174064904366126</c:v>
              </c:pt>
              <c:pt idx="987">
                <c:v>8.2257405740983121</c:v>
              </c:pt>
              <c:pt idx="988">
                <c:v>8.2340746577600132</c:v>
              </c:pt>
              <c:pt idx="989">
                <c:v>8.2424087414217144</c:v>
              </c:pt>
              <c:pt idx="990">
                <c:v>8.2507428250834138</c:v>
              </c:pt>
              <c:pt idx="991">
                <c:v>8.2590769087451132</c:v>
              </c:pt>
              <c:pt idx="992">
                <c:v>8.2674109924068144</c:v>
              </c:pt>
              <c:pt idx="993">
                <c:v>8.2757450760685156</c:v>
              </c:pt>
              <c:pt idx="994">
                <c:v>8.284079159730215</c:v>
              </c:pt>
              <c:pt idx="995">
                <c:v>8.2924132433919162</c:v>
              </c:pt>
              <c:pt idx="996">
                <c:v>8.3007473270536174</c:v>
              </c:pt>
              <c:pt idx="997">
                <c:v>8.3090814107153168</c:v>
              </c:pt>
              <c:pt idx="998">
                <c:v>8.317415494377018</c:v>
              </c:pt>
              <c:pt idx="999">
                <c:v>8.3257495780387174</c:v>
              </c:pt>
              <c:pt idx="1000">
                <c:v>8.3340836617004168</c:v>
              </c:pt>
              <c:pt idx="1001">
                <c:v>8.342417745362118</c:v>
              </c:pt>
              <c:pt idx="1002">
                <c:v>8.3507518290238192</c:v>
              </c:pt>
              <c:pt idx="1003">
                <c:v>8.3590859126855204</c:v>
              </c:pt>
              <c:pt idx="1004">
                <c:v>8.3674199963472198</c:v>
              </c:pt>
              <c:pt idx="1005">
                <c:v>8.375754080008921</c:v>
              </c:pt>
              <c:pt idx="1006">
                <c:v>8.3840881636706204</c:v>
              </c:pt>
              <c:pt idx="1007">
                <c:v>8.3924222473323216</c:v>
              </c:pt>
              <c:pt idx="1008">
                <c:v>8.400756330994021</c:v>
              </c:pt>
              <c:pt idx="1009">
                <c:v>8.4090904146557222</c:v>
              </c:pt>
              <c:pt idx="1010">
                <c:v>8.4174244983174216</c:v>
              </c:pt>
              <c:pt idx="1011">
                <c:v>8.4257585819791228</c:v>
              </c:pt>
              <c:pt idx="1012">
                <c:v>8.4340926656408239</c:v>
              </c:pt>
              <c:pt idx="1013">
                <c:v>8.4424267493025233</c:v>
              </c:pt>
              <c:pt idx="1014">
                <c:v>8.4507608329642245</c:v>
              </c:pt>
              <c:pt idx="1015">
                <c:v>8.4590949166259239</c:v>
              </c:pt>
              <c:pt idx="1016">
                <c:v>8.4674290002876251</c:v>
              </c:pt>
              <c:pt idx="1017">
                <c:v>8.4757630839493245</c:v>
              </c:pt>
              <c:pt idx="1018">
                <c:v>8.4840971676110257</c:v>
              </c:pt>
              <c:pt idx="1019">
                <c:v>8.4924312512727269</c:v>
              </c:pt>
              <c:pt idx="1020">
                <c:v>8.5007653349344263</c:v>
              </c:pt>
              <c:pt idx="1021">
                <c:v>8.5090994185961275</c:v>
              </c:pt>
              <c:pt idx="1022">
                <c:v>8.5174335022578269</c:v>
              </c:pt>
              <c:pt idx="1023">
                <c:v>8.5257675859195281</c:v>
              </c:pt>
              <c:pt idx="1024">
                <c:v>8.5341016695812275</c:v>
              </c:pt>
              <c:pt idx="1025">
                <c:v>8.5424357532429287</c:v>
              </c:pt>
              <c:pt idx="1026">
                <c:v>8.5507698369046299</c:v>
              </c:pt>
              <c:pt idx="1027">
                <c:v>8.5591039205663311</c:v>
              </c:pt>
              <c:pt idx="1028">
                <c:v>8.5674380042280287</c:v>
              </c:pt>
              <c:pt idx="1029">
                <c:v>8.5757720878897299</c:v>
              </c:pt>
              <c:pt idx="1030">
                <c:v>8.5841061715514311</c:v>
              </c:pt>
              <c:pt idx="1031">
                <c:v>8.5924402552131305</c:v>
              </c:pt>
              <c:pt idx="1032">
                <c:v>8.6007743388748317</c:v>
              </c:pt>
              <c:pt idx="1033">
                <c:v>8.6091084225365329</c:v>
              </c:pt>
              <c:pt idx="1034">
                <c:v>8.6174425061982323</c:v>
              </c:pt>
              <c:pt idx="1035">
                <c:v>8.6257765898599317</c:v>
              </c:pt>
              <c:pt idx="1036">
                <c:v>8.6341106735216329</c:v>
              </c:pt>
              <c:pt idx="1037">
                <c:v>8.642444757183334</c:v>
              </c:pt>
              <c:pt idx="1038">
                <c:v>8.6507788408450335</c:v>
              </c:pt>
              <c:pt idx="1039">
                <c:v>8.6591129245067346</c:v>
              </c:pt>
              <c:pt idx="1040">
                <c:v>8.6674470081684358</c:v>
              </c:pt>
              <c:pt idx="1041">
                <c:v>8.6757810918301352</c:v>
              </c:pt>
              <c:pt idx="1042">
                <c:v>8.6841151754918346</c:v>
              </c:pt>
              <c:pt idx="1043">
                <c:v>8.6924492591535358</c:v>
              </c:pt>
              <c:pt idx="1044">
                <c:v>8.700783342815237</c:v>
              </c:pt>
              <c:pt idx="1045">
                <c:v>8.7091174264769382</c:v>
              </c:pt>
              <c:pt idx="1046">
                <c:v>8.7174515101386376</c:v>
              </c:pt>
              <c:pt idx="1047">
                <c:v>8.725785593800337</c:v>
              </c:pt>
              <c:pt idx="1048">
                <c:v>8.7341196774620382</c:v>
              </c:pt>
              <c:pt idx="1049">
                <c:v>8.7424537611237376</c:v>
              </c:pt>
              <c:pt idx="1050">
                <c:v>8.7507878447854388</c:v>
              </c:pt>
              <c:pt idx="1051">
                <c:v>8.75912192844714</c:v>
              </c:pt>
              <c:pt idx="1052">
                <c:v>8.7674560121088412</c:v>
              </c:pt>
              <c:pt idx="1053">
                <c:v>8.7757900957705388</c:v>
              </c:pt>
              <c:pt idx="1054">
                <c:v>8.78412417943224</c:v>
              </c:pt>
              <c:pt idx="1055">
                <c:v>8.7924582630939412</c:v>
              </c:pt>
              <c:pt idx="1056">
                <c:v>8.8007923467556406</c:v>
              </c:pt>
              <c:pt idx="1057">
                <c:v>8.8091264304173418</c:v>
              </c:pt>
              <c:pt idx="1058">
                <c:v>8.817460514079043</c:v>
              </c:pt>
              <c:pt idx="1059">
                <c:v>8.8257945977407442</c:v>
              </c:pt>
              <c:pt idx="1060">
                <c:v>8.8341286814024418</c:v>
              </c:pt>
              <c:pt idx="1061">
                <c:v>8.842462765064143</c:v>
              </c:pt>
              <c:pt idx="1062">
                <c:v>8.8507968487258442</c:v>
              </c:pt>
              <c:pt idx="1063">
                <c:v>8.8591309323875453</c:v>
              </c:pt>
              <c:pt idx="1064">
                <c:v>8.8674650160492448</c:v>
              </c:pt>
              <c:pt idx="1065">
                <c:v>8.8757990997109459</c:v>
              </c:pt>
              <c:pt idx="1066">
                <c:v>8.8841331833726453</c:v>
              </c:pt>
              <c:pt idx="1067">
                <c:v>8.8924672670343448</c:v>
              </c:pt>
              <c:pt idx="1068">
                <c:v>8.9008013506960459</c:v>
              </c:pt>
              <c:pt idx="1069">
                <c:v>8.9091354343577471</c:v>
              </c:pt>
              <c:pt idx="1070">
                <c:v>8.9174695180194483</c:v>
              </c:pt>
              <c:pt idx="1071">
                <c:v>8.9258036016811477</c:v>
              </c:pt>
              <c:pt idx="1072">
                <c:v>8.9341376853428489</c:v>
              </c:pt>
              <c:pt idx="1073">
                <c:v>8.9424717690045483</c:v>
              </c:pt>
              <c:pt idx="1074">
                <c:v>8.9508058526662477</c:v>
              </c:pt>
              <c:pt idx="1075">
                <c:v>8.9591399363279489</c:v>
              </c:pt>
              <c:pt idx="1076">
                <c:v>8.9674740199896501</c:v>
              </c:pt>
              <c:pt idx="1077">
                <c:v>8.9758081036513513</c:v>
              </c:pt>
              <c:pt idx="1078">
                <c:v>8.9841421873130507</c:v>
              </c:pt>
              <c:pt idx="1079">
                <c:v>8.9924762709747501</c:v>
              </c:pt>
              <c:pt idx="1080">
                <c:v>9.0008103546364513</c:v>
              </c:pt>
              <c:pt idx="1081">
                <c:v>9.0091444382981525</c:v>
              </c:pt>
              <c:pt idx="1082">
                <c:v>9.0174785219598519</c:v>
              </c:pt>
              <c:pt idx="1083">
                <c:v>9.0258126056215531</c:v>
              </c:pt>
              <c:pt idx="1084">
                <c:v>9.0341466892832543</c:v>
              </c:pt>
              <c:pt idx="1085">
                <c:v>9.0424807729449537</c:v>
              </c:pt>
              <c:pt idx="1086">
                <c:v>9.0508148566066531</c:v>
              </c:pt>
              <c:pt idx="1087">
                <c:v>9.0591489402683543</c:v>
              </c:pt>
              <c:pt idx="1088">
                <c:v>9.0674830239300555</c:v>
              </c:pt>
              <c:pt idx="1089">
                <c:v>9.0758171075917549</c:v>
              </c:pt>
              <c:pt idx="1090">
                <c:v>9.084151191253456</c:v>
              </c:pt>
              <c:pt idx="1091">
                <c:v>9.0924852749151572</c:v>
              </c:pt>
              <c:pt idx="1092">
                <c:v>9.1008193585768549</c:v>
              </c:pt>
              <c:pt idx="1093">
                <c:v>9.1091534422385561</c:v>
              </c:pt>
              <c:pt idx="1094">
                <c:v>9.1174875259002572</c:v>
              </c:pt>
              <c:pt idx="1095">
                <c:v>9.1258216095619584</c:v>
              </c:pt>
              <c:pt idx="1096">
                <c:v>9.1341556932236578</c:v>
              </c:pt>
              <c:pt idx="1097">
                <c:v>9.142489776885359</c:v>
              </c:pt>
              <c:pt idx="1098">
                <c:v>9.1508238605470602</c:v>
              </c:pt>
              <c:pt idx="1099">
                <c:v>9.1591579442087596</c:v>
              </c:pt>
              <c:pt idx="1100">
                <c:v>9.167492027870459</c:v>
              </c:pt>
              <c:pt idx="1101">
                <c:v>9.1758261115321602</c:v>
              </c:pt>
              <c:pt idx="1102">
                <c:v>9.1841601951938614</c:v>
              </c:pt>
              <c:pt idx="1103">
                <c:v>9.1924942788555608</c:v>
              </c:pt>
              <c:pt idx="1104">
                <c:v>9.200828362517262</c:v>
              </c:pt>
              <c:pt idx="1105">
                <c:v>9.2091624461789614</c:v>
              </c:pt>
              <c:pt idx="1106">
                <c:v>9.2174965298406626</c:v>
              </c:pt>
              <c:pt idx="1107">
                <c:v>9.225830613502362</c:v>
              </c:pt>
              <c:pt idx="1108">
                <c:v>9.2341646971640632</c:v>
              </c:pt>
              <c:pt idx="1109">
                <c:v>9.2424987808257644</c:v>
              </c:pt>
              <c:pt idx="1110">
                <c:v>9.2508328644874656</c:v>
              </c:pt>
              <c:pt idx="1111">
                <c:v>9.2591669481491632</c:v>
              </c:pt>
              <c:pt idx="1112">
                <c:v>9.2675010318108644</c:v>
              </c:pt>
              <c:pt idx="1113">
                <c:v>9.2758351154725656</c:v>
              </c:pt>
              <c:pt idx="1114">
                <c:v>9.284169199134265</c:v>
              </c:pt>
              <c:pt idx="1115">
                <c:v>9.2925032827959662</c:v>
              </c:pt>
              <c:pt idx="1116">
                <c:v>9.3008373664576673</c:v>
              </c:pt>
              <c:pt idx="1117">
                <c:v>9.3091714501193685</c:v>
              </c:pt>
              <c:pt idx="1118">
                <c:v>9.3175055337810662</c:v>
              </c:pt>
              <c:pt idx="1119">
                <c:v>9.3258396174427673</c:v>
              </c:pt>
              <c:pt idx="1120">
                <c:v>9.3341737011044685</c:v>
              </c:pt>
              <c:pt idx="1121">
                <c:v>9.3425077847661679</c:v>
              </c:pt>
              <c:pt idx="1122">
                <c:v>9.3508418684278691</c:v>
              </c:pt>
              <c:pt idx="1123">
                <c:v>9.3591759520895703</c:v>
              </c:pt>
              <c:pt idx="1124">
                <c:v>9.3675100357512697</c:v>
              </c:pt>
              <c:pt idx="1125">
                <c:v>9.3758441194129691</c:v>
              </c:pt>
              <c:pt idx="1126">
                <c:v>9.3841782030746703</c:v>
              </c:pt>
              <c:pt idx="1127">
                <c:v>9.3925122867363715</c:v>
              </c:pt>
              <c:pt idx="1128">
                <c:v>9.4008463703980727</c:v>
              </c:pt>
              <c:pt idx="1129">
                <c:v>9.4091804540597721</c:v>
              </c:pt>
              <c:pt idx="1130">
                <c:v>9.4175145377214733</c:v>
              </c:pt>
              <c:pt idx="1131">
                <c:v>9.4258486213831727</c:v>
              </c:pt>
              <c:pt idx="1132">
                <c:v>9.4341827050448721</c:v>
              </c:pt>
              <c:pt idx="1133">
                <c:v>9.4425167887065733</c:v>
              </c:pt>
              <c:pt idx="1134">
                <c:v>9.4508508723682745</c:v>
              </c:pt>
              <c:pt idx="1135">
                <c:v>9.4591849560299757</c:v>
              </c:pt>
              <c:pt idx="1136">
                <c:v>9.4675190396916751</c:v>
              </c:pt>
              <c:pt idx="1137">
                <c:v>9.4758531233533745</c:v>
              </c:pt>
              <c:pt idx="1138">
                <c:v>9.4841872070150757</c:v>
              </c:pt>
              <c:pt idx="1139">
                <c:v>9.4925212906767751</c:v>
              </c:pt>
              <c:pt idx="1140">
                <c:v>9.5008553743384763</c:v>
              </c:pt>
              <c:pt idx="1141">
                <c:v>9.5091894580001775</c:v>
              </c:pt>
              <c:pt idx="1142">
                <c:v>9.5175235416618786</c:v>
              </c:pt>
              <c:pt idx="1143">
                <c:v>9.525857625323578</c:v>
              </c:pt>
              <c:pt idx="1144">
                <c:v>9.5341917089852775</c:v>
              </c:pt>
              <c:pt idx="1145">
                <c:v>9.5425257926469786</c:v>
              </c:pt>
              <c:pt idx="1146">
                <c:v>9.5508598763086798</c:v>
              </c:pt>
              <c:pt idx="1147">
                <c:v>9.5591939599703792</c:v>
              </c:pt>
              <c:pt idx="1148">
                <c:v>9.5675280436320804</c:v>
              </c:pt>
              <c:pt idx="1149">
                <c:v>9.5758621272937816</c:v>
              </c:pt>
              <c:pt idx="1150">
                <c:v>9.5841962109554792</c:v>
              </c:pt>
              <c:pt idx="1151">
                <c:v>9.5925302946171804</c:v>
              </c:pt>
              <c:pt idx="1152">
                <c:v>9.6008643782788816</c:v>
              </c:pt>
              <c:pt idx="1153">
                <c:v>9.6091984619405828</c:v>
              </c:pt>
              <c:pt idx="1154">
                <c:v>9.6175325456022822</c:v>
              </c:pt>
              <c:pt idx="1155">
                <c:v>9.6258666292639834</c:v>
              </c:pt>
              <c:pt idx="1156">
                <c:v>9.6342007129256846</c:v>
              </c:pt>
              <c:pt idx="1157">
                <c:v>9.6425347965873822</c:v>
              </c:pt>
              <c:pt idx="1158">
                <c:v>9.6508688802490834</c:v>
              </c:pt>
              <c:pt idx="1159">
                <c:v>9.6592029639107846</c:v>
              </c:pt>
              <c:pt idx="1160">
                <c:v>9.6675370475724858</c:v>
              </c:pt>
              <c:pt idx="1161">
                <c:v>9.6758711312341852</c:v>
              </c:pt>
              <c:pt idx="1162">
                <c:v>9.6842052148958864</c:v>
              </c:pt>
              <c:pt idx="1163">
                <c:v>9.6925392985575858</c:v>
              </c:pt>
              <c:pt idx="1164">
                <c:v>9.700873382219287</c:v>
              </c:pt>
              <c:pt idx="1165">
                <c:v>9.7092074658809864</c:v>
              </c:pt>
              <c:pt idx="1166">
                <c:v>9.7175415495426876</c:v>
              </c:pt>
              <c:pt idx="1167">
                <c:v>9.7258756332043887</c:v>
              </c:pt>
              <c:pt idx="1168">
                <c:v>9.7342097168660882</c:v>
              </c:pt>
              <c:pt idx="1169">
                <c:v>9.7425438005277876</c:v>
              </c:pt>
              <c:pt idx="1170">
                <c:v>9.7508778841894888</c:v>
              </c:pt>
              <c:pt idx="1171">
                <c:v>9.7592119678511899</c:v>
              </c:pt>
              <c:pt idx="1172">
                <c:v>9.7675460515128893</c:v>
              </c:pt>
              <c:pt idx="1173">
                <c:v>9.7758801351745905</c:v>
              </c:pt>
              <c:pt idx="1174">
                <c:v>9.7842142188362917</c:v>
              </c:pt>
              <c:pt idx="1175">
                <c:v>9.7925483024979929</c:v>
              </c:pt>
              <c:pt idx="1176">
                <c:v>9.8008823861596905</c:v>
              </c:pt>
              <c:pt idx="1177">
                <c:v>9.8092164698213917</c:v>
              </c:pt>
              <c:pt idx="1178">
                <c:v>9.8175505534830929</c:v>
              </c:pt>
              <c:pt idx="1179">
                <c:v>9.8258846371447923</c:v>
              </c:pt>
              <c:pt idx="1180">
                <c:v>9.8342187208064935</c:v>
              </c:pt>
              <c:pt idx="1181">
                <c:v>9.8425528044681947</c:v>
              </c:pt>
              <c:pt idx="1182">
                <c:v>9.8508868881298941</c:v>
              </c:pt>
              <c:pt idx="1183">
                <c:v>9.8592209717915935</c:v>
              </c:pt>
              <c:pt idx="1184">
                <c:v>9.8675550554532947</c:v>
              </c:pt>
              <c:pt idx="1185">
                <c:v>9.8758891391149959</c:v>
              </c:pt>
              <c:pt idx="1186">
                <c:v>9.8842232227766953</c:v>
              </c:pt>
              <c:pt idx="1187">
                <c:v>9.8925573064383965</c:v>
              </c:pt>
              <c:pt idx="1188">
                <c:v>9.9008913901000977</c:v>
              </c:pt>
              <c:pt idx="1189">
                <c:v>9.9092254737617971</c:v>
              </c:pt>
              <c:pt idx="1190">
                <c:v>9.9175595574234965</c:v>
              </c:pt>
              <c:pt idx="1191">
                <c:v>9.9258936410851977</c:v>
              </c:pt>
              <c:pt idx="1192">
                <c:v>9.9342277247468989</c:v>
              </c:pt>
              <c:pt idx="1193">
                <c:v>9.9425618084086</c:v>
              </c:pt>
              <c:pt idx="1194">
                <c:v>9.9508958920702995</c:v>
              </c:pt>
              <c:pt idx="1195">
                <c:v>9.9592299757319989</c:v>
              </c:pt>
              <c:pt idx="1196">
                <c:v>9.9675640593937</c:v>
              </c:pt>
              <c:pt idx="1197">
                <c:v>9.9758981430553995</c:v>
              </c:pt>
              <c:pt idx="1198">
                <c:v>9.9842322267171006</c:v>
              </c:pt>
              <c:pt idx="1199">
                <c:v>9.9925663103788018</c:v>
              </c:pt>
              <c:pt idx="1200">
                <c:v>10.000900394040503</c:v>
              </c:pt>
              <c:pt idx="1201">
                <c:v>10.009234477702202</c:v>
              </c:pt>
              <c:pt idx="1202">
                <c:v>10.017568561363902</c:v>
              </c:pt>
              <c:pt idx="1203">
                <c:v>10.025902645025603</c:v>
              </c:pt>
              <c:pt idx="1204">
                <c:v>10.034236728687302</c:v>
              </c:pt>
              <c:pt idx="1205">
                <c:v>10.042570812349004</c:v>
              </c:pt>
              <c:pt idx="1206">
                <c:v>10.050904896010705</c:v>
              </c:pt>
              <c:pt idx="1207">
                <c:v>10.059238979672406</c:v>
              </c:pt>
              <c:pt idx="1208">
                <c:v>10.067573063334104</c:v>
              </c:pt>
              <c:pt idx="1209">
                <c:v>10.075907146995805</c:v>
              </c:pt>
              <c:pt idx="1210">
                <c:v>10.084241230657506</c:v>
              </c:pt>
              <c:pt idx="1211">
                <c:v>10.092575314319207</c:v>
              </c:pt>
              <c:pt idx="1212">
                <c:v>10.100909397980907</c:v>
              </c:pt>
              <c:pt idx="1213">
                <c:v>10.109243481642608</c:v>
              </c:pt>
              <c:pt idx="1214">
                <c:v>10.117577565304307</c:v>
              </c:pt>
              <c:pt idx="1215">
                <c:v>10.125911648966007</c:v>
              </c:pt>
              <c:pt idx="1216">
                <c:v>10.134245732627708</c:v>
              </c:pt>
              <c:pt idx="1217">
                <c:v>10.142579816289409</c:v>
              </c:pt>
              <c:pt idx="1218">
                <c:v>10.15091389995111</c:v>
              </c:pt>
              <c:pt idx="1219">
                <c:v>10.15924798361281</c:v>
              </c:pt>
              <c:pt idx="1220">
                <c:v>10.167582067274511</c:v>
              </c:pt>
              <c:pt idx="1221">
                <c:v>10.17591615093621</c:v>
              </c:pt>
              <c:pt idx="1222">
                <c:v>10.18425023459791</c:v>
              </c:pt>
              <c:pt idx="1223">
                <c:v>10.192584318259611</c:v>
              </c:pt>
              <c:pt idx="1224">
                <c:v>10.200918401921312</c:v>
              </c:pt>
              <c:pt idx="1225">
                <c:v>10.209252485583013</c:v>
              </c:pt>
              <c:pt idx="1226">
                <c:v>10.217586569244713</c:v>
              </c:pt>
              <c:pt idx="1227">
                <c:v>10.225920652906412</c:v>
              </c:pt>
              <c:pt idx="1228">
                <c:v>10.234254736568113</c:v>
              </c:pt>
              <c:pt idx="1229">
                <c:v>10.242588820229814</c:v>
              </c:pt>
              <c:pt idx="1230">
                <c:v>10.250922903891514</c:v>
              </c:pt>
              <c:pt idx="1231">
                <c:v>10.259256987553215</c:v>
              </c:pt>
              <c:pt idx="1232">
                <c:v>10.267591071214916</c:v>
              </c:pt>
              <c:pt idx="1233">
                <c:v>10.275925154876616</c:v>
              </c:pt>
              <c:pt idx="1234">
                <c:v>10.284259238538315</c:v>
              </c:pt>
              <c:pt idx="1235">
                <c:v>10.292593322200016</c:v>
              </c:pt>
              <c:pt idx="1236">
                <c:v>10.300927405861717</c:v>
              </c:pt>
              <c:pt idx="1237">
                <c:v>10.309261489523417</c:v>
              </c:pt>
              <c:pt idx="1238">
                <c:v>10.317595573185118</c:v>
              </c:pt>
              <c:pt idx="1239">
                <c:v>10.325929656846819</c:v>
              </c:pt>
              <c:pt idx="1240">
                <c:v>10.334263740508517</c:v>
              </c:pt>
              <c:pt idx="1241">
                <c:v>10.342597824170218</c:v>
              </c:pt>
              <c:pt idx="1242">
                <c:v>10.350931907831919</c:v>
              </c:pt>
              <c:pt idx="1243">
                <c:v>10.35926599149362</c:v>
              </c:pt>
              <c:pt idx="1244">
                <c:v>10.36760007515532</c:v>
              </c:pt>
              <c:pt idx="1245">
                <c:v>10.375934158817021</c:v>
              </c:pt>
              <c:pt idx="1246">
                <c:v>10.384268242478722</c:v>
              </c:pt>
              <c:pt idx="1247">
                <c:v>10.392602326140421</c:v>
              </c:pt>
              <c:pt idx="1248">
                <c:v>10.400936409802121</c:v>
              </c:pt>
              <c:pt idx="1249">
                <c:v>10.409270493463822</c:v>
              </c:pt>
              <c:pt idx="1250">
                <c:v>10.417604577125523</c:v>
              </c:pt>
              <c:pt idx="1251">
                <c:v>10.425938660787223</c:v>
              </c:pt>
              <c:pt idx="1252">
                <c:v>10.434272744448924</c:v>
              </c:pt>
              <c:pt idx="1253">
                <c:v>10.442606828110623</c:v>
              </c:pt>
              <c:pt idx="1254">
                <c:v>10.450940911772324</c:v>
              </c:pt>
              <c:pt idx="1255">
                <c:v>10.459274995434024</c:v>
              </c:pt>
              <c:pt idx="1256">
                <c:v>10.467609079095725</c:v>
              </c:pt>
              <c:pt idx="1257">
                <c:v>10.475943162757426</c:v>
              </c:pt>
              <c:pt idx="1258">
                <c:v>10.484277246419127</c:v>
              </c:pt>
              <c:pt idx="1259">
                <c:v>10.492611330080827</c:v>
              </c:pt>
              <c:pt idx="1260">
                <c:v>10.500945413742526</c:v>
              </c:pt>
              <c:pt idx="1261">
                <c:v>10.509279497404227</c:v>
              </c:pt>
              <c:pt idx="1262">
                <c:v>10.517613581065927</c:v>
              </c:pt>
              <c:pt idx="1263">
                <c:v>10.525947664727628</c:v>
              </c:pt>
              <c:pt idx="1264">
                <c:v>10.534281748389329</c:v>
              </c:pt>
              <c:pt idx="1265">
                <c:v>10.54261583205103</c:v>
              </c:pt>
              <c:pt idx="1266">
                <c:v>10.550949915712728</c:v>
              </c:pt>
              <c:pt idx="1267">
                <c:v>10.559283999374429</c:v>
              </c:pt>
              <c:pt idx="1268">
                <c:v>10.56761808303613</c:v>
              </c:pt>
              <c:pt idx="1269">
                <c:v>10.57595216669783</c:v>
              </c:pt>
              <c:pt idx="1270">
                <c:v>10.584286250359531</c:v>
              </c:pt>
              <c:pt idx="1271">
                <c:v>10.592620334021232</c:v>
              </c:pt>
              <c:pt idx="1272">
                <c:v>10.600954417682932</c:v>
              </c:pt>
              <c:pt idx="1273">
                <c:v>10.609288501344631</c:v>
              </c:pt>
              <c:pt idx="1274">
                <c:v>10.617622585006332</c:v>
              </c:pt>
              <c:pt idx="1275">
                <c:v>10.625956668668033</c:v>
              </c:pt>
              <c:pt idx="1276">
                <c:v>10.634290752329735</c:v>
              </c:pt>
              <c:pt idx="1277">
                <c:v>10.642624835991434</c:v>
              </c:pt>
              <c:pt idx="1278">
                <c:v>10.650958919653135</c:v>
              </c:pt>
              <c:pt idx="1279">
                <c:v>10.659293003314835</c:v>
              </c:pt>
              <c:pt idx="1280">
                <c:v>10.667627086976534</c:v>
              </c:pt>
              <c:pt idx="1281">
                <c:v>10.675961170638235</c:v>
              </c:pt>
              <c:pt idx="1282">
                <c:v>10.684295254299936</c:v>
              </c:pt>
              <c:pt idx="1283">
                <c:v>10.692629337961638</c:v>
              </c:pt>
              <c:pt idx="1284">
                <c:v>10.700963421623337</c:v>
              </c:pt>
              <c:pt idx="1285">
                <c:v>10.709297505285036</c:v>
              </c:pt>
              <c:pt idx="1286">
                <c:v>10.717631588946738</c:v>
              </c:pt>
              <c:pt idx="1287">
                <c:v>10.725965672608437</c:v>
              </c:pt>
              <c:pt idx="1288">
                <c:v>10.734299756270138</c:v>
              </c:pt>
              <c:pt idx="1289">
                <c:v>10.742633839931839</c:v>
              </c:pt>
              <c:pt idx="1290">
                <c:v>10.75096792359354</c:v>
              </c:pt>
              <c:pt idx="1291">
                <c:v>10.75930200725524</c:v>
              </c:pt>
              <c:pt idx="1292">
                <c:v>10.767636090916939</c:v>
              </c:pt>
              <c:pt idx="1293">
                <c:v>10.77597017457864</c:v>
              </c:pt>
              <c:pt idx="1294">
                <c:v>10.784304258240342</c:v>
              </c:pt>
              <c:pt idx="1295">
                <c:v>10.792638341902041</c:v>
              </c:pt>
              <c:pt idx="1296">
                <c:v>10.800972425563742</c:v>
              </c:pt>
              <c:pt idx="1297">
                <c:v>10.809306509225443</c:v>
              </c:pt>
              <c:pt idx="1298">
                <c:v>10.817640592887141</c:v>
              </c:pt>
              <c:pt idx="1299">
                <c:v>10.825974676548842</c:v>
              </c:pt>
              <c:pt idx="1300">
                <c:v>10.834308760210543</c:v>
              </c:pt>
              <c:pt idx="1301">
                <c:v>10.842642843872245</c:v>
              </c:pt>
              <c:pt idx="1302">
                <c:v>10.850976927533944</c:v>
              </c:pt>
              <c:pt idx="1303">
                <c:v>10.859311011195645</c:v>
              </c:pt>
              <c:pt idx="1304">
                <c:v>10.867645094857346</c:v>
              </c:pt>
              <c:pt idx="1305">
                <c:v>10.875979178519044</c:v>
              </c:pt>
              <c:pt idx="1306">
                <c:v>10.884313262180745</c:v>
              </c:pt>
              <c:pt idx="1307">
                <c:v>10.892647345842446</c:v>
              </c:pt>
              <c:pt idx="1308">
                <c:v>10.900981429504148</c:v>
              </c:pt>
              <c:pt idx="1309">
                <c:v>10.909315513165847</c:v>
              </c:pt>
              <c:pt idx="1310">
                <c:v>10.917649596827548</c:v>
              </c:pt>
              <c:pt idx="1311">
                <c:v>10.925983680489248</c:v>
              </c:pt>
              <c:pt idx="1312">
                <c:v>10.934317764150949</c:v>
              </c:pt>
              <c:pt idx="1313">
                <c:v>10.942651847812648</c:v>
              </c:pt>
              <c:pt idx="1314">
                <c:v>10.950985931474349</c:v>
              </c:pt>
              <c:pt idx="1315">
                <c:v>10.959320015136051</c:v>
              </c:pt>
              <c:pt idx="1316">
                <c:v>10.96765409879775</c:v>
              </c:pt>
              <c:pt idx="1317">
                <c:v>10.975988182459451</c:v>
              </c:pt>
              <c:pt idx="1318">
                <c:v>10.984322266121151</c:v>
              </c:pt>
              <c:pt idx="1319">
                <c:v>10.992656349782852</c:v>
              </c:pt>
              <c:pt idx="1320">
                <c:v>11.000990433444551</c:v>
              </c:pt>
              <c:pt idx="1321">
                <c:v>11.009324517106252</c:v>
              </c:pt>
              <c:pt idx="1322">
                <c:v>11.017658600767954</c:v>
              </c:pt>
              <c:pt idx="1323">
                <c:v>11.025992684429655</c:v>
              </c:pt>
              <c:pt idx="1324">
                <c:v>11.034326768091352</c:v>
              </c:pt>
              <c:pt idx="1325">
                <c:v>11.042660851753054</c:v>
              </c:pt>
              <c:pt idx="1326">
                <c:v>11.050994935414755</c:v>
              </c:pt>
              <c:pt idx="1327">
                <c:v>11.059329019076454</c:v>
              </c:pt>
              <c:pt idx="1328">
                <c:v>11.067663102738155</c:v>
              </c:pt>
              <c:pt idx="1329">
                <c:v>11.075997186399857</c:v>
              </c:pt>
              <c:pt idx="1330">
                <c:v>11.084331270061556</c:v>
              </c:pt>
              <c:pt idx="1331">
                <c:v>11.092665353723255</c:v>
              </c:pt>
              <c:pt idx="1332">
                <c:v>11.100999437384957</c:v>
              </c:pt>
              <c:pt idx="1333">
                <c:v>11.109333521046658</c:v>
              </c:pt>
              <c:pt idx="1334">
                <c:v>11.117667604708357</c:v>
              </c:pt>
              <c:pt idx="1335">
                <c:v>11.126001688370058</c:v>
              </c:pt>
              <c:pt idx="1336">
                <c:v>11.13433577203176</c:v>
              </c:pt>
              <c:pt idx="1337">
                <c:v>11.142669855693459</c:v>
              </c:pt>
              <c:pt idx="1338">
                <c:v>11.151003939355158</c:v>
              </c:pt>
              <c:pt idx="1339">
                <c:v>11.15933802301686</c:v>
              </c:pt>
              <c:pt idx="1340">
                <c:v>11.167672106678561</c:v>
              </c:pt>
              <c:pt idx="1341">
                <c:v>11.176006190340262</c:v>
              </c:pt>
              <c:pt idx="1342">
                <c:v>11.184340274001961</c:v>
              </c:pt>
              <c:pt idx="1343">
                <c:v>11.192674357663661</c:v>
              </c:pt>
              <c:pt idx="1344">
                <c:v>11.201008441325362</c:v>
              </c:pt>
              <c:pt idx="1345">
                <c:v>11.209342524987061</c:v>
              </c:pt>
              <c:pt idx="1346">
                <c:v>11.217676608648762</c:v>
              </c:pt>
              <c:pt idx="1347">
                <c:v>11.226010692310464</c:v>
              </c:pt>
              <c:pt idx="1348">
                <c:v>11.234344775972165</c:v>
              </c:pt>
              <c:pt idx="1349">
                <c:v>11.242678859633864</c:v>
              </c:pt>
              <c:pt idx="1350">
                <c:v>11.251012943295564</c:v>
              </c:pt>
              <c:pt idx="1351">
                <c:v>11.259347026957265</c:v>
              </c:pt>
              <c:pt idx="1352">
                <c:v>11.267681110618964</c:v>
              </c:pt>
              <c:pt idx="1353">
                <c:v>11.276015194280665</c:v>
              </c:pt>
              <c:pt idx="1354">
                <c:v>11.284349277942367</c:v>
              </c:pt>
              <c:pt idx="1355">
                <c:v>11.292683361604068</c:v>
              </c:pt>
              <c:pt idx="1356">
                <c:v>11.301017445265765</c:v>
              </c:pt>
              <c:pt idx="1357">
                <c:v>11.309351528927467</c:v>
              </c:pt>
              <c:pt idx="1358">
                <c:v>11.317685612589168</c:v>
              </c:pt>
              <c:pt idx="1359">
                <c:v>11.326019696250869</c:v>
              </c:pt>
              <c:pt idx="1360">
                <c:v>11.334353779912568</c:v>
              </c:pt>
              <c:pt idx="1361">
                <c:v>11.34268786357427</c:v>
              </c:pt>
              <c:pt idx="1362">
                <c:v>11.351021947235971</c:v>
              </c:pt>
              <c:pt idx="1363">
                <c:v>11.359356030897668</c:v>
              </c:pt>
              <c:pt idx="1364">
                <c:v>11.36769011455937</c:v>
              </c:pt>
              <c:pt idx="1365">
                <c:v>11.376024198221071</c:v>
              </c:pt>
              <c:pt idx="1366">
                <c:v>11.384358281882772</c:v>
              </c:pt>
              <c:pt idx="1367">
                <c:v>11.392692365544471</c:v>
              </c:pt>
              <c:pt idx="1368">
                <c:v>11.401026449206173</c:v>
              </c:pt>
              <c:pt idx="1369">
                <c:v>11.409360532867872</c:v>
              </c:pt>
              <c:pt idx="1370">
                <c:v>11.417694616529571</c:v>
              </c:pt>
              <c:pt idx="1371">
                <c:v>11.426028700191273</c:v>
              </c:pt>
              <c:pt idx="1372">
                <c:v>11.434362783852974</c:v>
              </c:pt>
              <c:pt idx="1373">
                <c:v>11.442696867514675</c:v>
              </c:pt>
              <c:pt idx="1374">
                <c:v>11.451030951176374</c:v>
              </c:pt>
              <c:pt idx="1375">
                <c:v>11.459365034838074</c:v>
              </c:pt>
              <c:pt idx="1376">
                <c:v>11.467699118499775</c:v>
              </c:pt>
              <c:pt idx="1377">
                <c:v>11.476033202161476</c:v>
              </c:pt>
              <c:pt idx="1378">
                <c:v>11.484367285823176</c:v>
              </c:pt>
              <c:pt idx="1379">
                <c:v>11.492701369484877</c:v>
              </c:pt>
              <c:pt idx="1380">
                <c:v>11.501035453146578</c:v>
              </c:pt>
              <c:pt idx="1381">
                <c:v>11.509369536808277</c:v>
              </c:pt>
              <c:pt idx="1382">
                <c:v>11.517703620469977</c:v>
              </c:pt>
              <c:pt idx="1383">
                <c:v>11.526037704131678</c:v>
              </c:pt>
              <c:pt idx="1384">
                <c:v>11.534371787793379</c:v>
              </c:pt>
              <c:pt idx="1385">
                <c:v>11.542705871455079</c:v>
              </c:pt>
              <c:pt idx="1386">
                <c:v>11.55103995511678</c:v>
              </c:pt>
              <c:pt idx="1387">
                <c:v>11.559374038778481</c:v>
              </c:pt>
              <c:pt idx="1388">
                <c:v>11.567708122440179</c:v>
              </c:pt>
              <c:pt idx="1389">
                <c:v>11.57604220610188</c:v>
              </c:pt>
              <c:pt idx="1390">
                <c:v>11.584376289763581</c:v>
              </c:pt>
              <c:pt idx="1391">
                <c:v>11.592710373425282</c:v>
              </c:pt>
              <c:pt idx="1392">
                <c:v>11.601044457086982</c:v>
              </c:pt>
              <c:pt idx="1393">
                <c:v>11.609378540748683</c:v>
              </c:pt>
              <c:pt idx="1394">
                <c:v>11.617712624410384</c:v>
              </c:pt>
              <c:pt idx="1395">
                <c:v>11.626046708072083</c:v>
              </c:pt>
              <c:pt idx="1396">
                <c:v>11.634380791733783</c:v>
              </c:pt>
              <c:pt idx="1397">
                <c:v>11.642714875395484</c:v>
              </c:pt>
              <c:pt idx="1398">
                <c:v>11.651048959057185</c:v>
              </c:pt>
              <c:pt idx="1399">
                <c:v>11.659383042718884</c:v>
              </c:pt>
              <c:pt idx="1400">
                <c:v>11.667717126380586</c:v>
              </c:pt>
              <c:pt idx="1401">
                <c:v>11.676051210042285</c:v>
              </c:pt>
              <c:pt idx="1402">
                <c:v>11.684385293703986</c:v>
              </c:pt>
              <c:pt idx="1403">
                <c:v>11.692719377365686</c:v>
              </c:pt>
              <c:pt idx="1404">
                <c:v>11.701053461027387</c:v>
              </c:pt>
              <c:pt idx="1405">
                <c:v>11.709387544689088</c:v>
              </c:pt>
              <c:pt idx="1406">
                <c:v>11.717721628350789</c:v>
              </c:pt>
              <c:pt idx="1407">
                <c:v>11.726055712012489</c:v>
              </c:pt>
              <c:pt idx="1408">
                <c:v>11.734389795674188</c:v>
              </c:pt>
              <c:pt idx="1409">
                <c:v>11.742723879335889</c:v>
              </c:pt>
              <c:pt idx="1410">
                <c:v>11.751057962997589</c:v>
              </c:pt>
              <c:pt idx="1411">
                <c:v>11.75939204665929</c:v>
              </c:pt>
              <c:pt idx="1412">
                <c:v>11.767726130320991</c:v>
              </c:pt>
              <c:pt idx="1413">
                <c:v>11.776060213982692</c:v>
              </c:pt>
              <c:pt idx="1414">
                <c:v>11.78439429764439</c:v>
              </c:pt>
              <c:pt idx="1415">
                <c:v>11.792728381306091</c:v>
              </c:pt>
              <c:pt idx="1416">
                <c:v>11.801062464967792</c:v>
              </c:pt>
              <c:pt idx="1417">
                <c:v>11.809396548629492</c:v>
              </c:pt>
              <c:pt idx="1418">
                <c:v>11.817730632291193</c:v>
              </c:pt>
              <c:pt idx="1419">
                <c:v>11.826064715952894</c:v>
              </c:pt>
              <c:pt idx="1420">
                <c:v>11.834398799614595</c:v>
              </c:pt>
              <c:pt idx="1421">
                <c:v>11.842732883276293</c:v>
              </c:pt>
              <c:pt idx="1422">
                <c:v>11.851066966937994</c:v>
              </c:pt>
              <c:pt idx="1423">
                <c:v>11.859401050599695</c:v>
              </c:pt>
              <c:pt idx="1424">
                <c:v>11.867735134261396</c:v>
              </c:pt>
              <c:pt idx="1425">
                <c:v>11.876069217923096</c:v>
              </c:pt>
              <c:pt idx="1426">
                <c:v>11.884403301584797</c:v>
              </c:pt>
              <c:pt idx="1427">
                <c:v>11.892737385246496</c:v>
              </c:pt>
              <c:pt idx="1428">
                <c:v>11.901071468908196</c:v>
              </c:pt>
              <c:pt idx="1429">
                <c:v>11.909405552569897</c:v>
              </c:pt>
              <c:pt idx="1430">
                <c:v>11.917739636231598</c:v>
              </c:pt>
              <c:pt idx="1431">
                <c:v>11.926073719893299</c:v>
              </c:pt>
              <c:pt idx="1432">
                <c:v>11.934407803554999</c:v>
              </c:pt>
              <c:pt idx="1433">
                <c:v>11.942741887216698</c:v>
              </c:pt>
              <c:pt idx="1434">
                <c:v>11.951075970878399</c:v>
              </c:pt>
              <c:pt idx="1435">
                <c:v>11.959410054540099</c:v>
              </c:pt>
              <c:pt idx="1436">
                <c:v>11.9677441382018</c:v>
              </c:pt>
              <c:pt idx="1437">
                <c:v>11.976078221863501</c:v>
              </c:pt>
              <c:pt idx="1438">
                <c:v>11.984412305525202</c:v>
              </c:pt>
              <c:pt idx="1439">
                <c:v>11.992746389186902</c:v>
              </c:pt>
              <c:pt idx="1440">
                <c:v>12.001080472848601</c:v>
              </c:pt>
              <c:pt idx="1441">
                <c:v>12.009414556510302</c:v>
              </c:pt>
              <c:pt idx="1442">
                <c:v>12.017748640172004</c:v>
              </c:pt>
              <c:pt idx="1443">
                <c:v>12.026082723833703</c:v>
              </c:pt>
              <c:pt idx="1444">
                <c:v>12.034416807495404</c:v>
              </c:pt>
              <c:pt idx="1445">
                <c:v>12.042750891157105</c:v>
              </c:pt>
              <c:pt idx="1446">
                <c:v>12.051084974818803</c:v>
              </c:pt>
              <c:pt idx="1447">
                <c:v>12.059419058480504</c:v>
              </c:pt>
              <c:pt idx="1448">
                <c:v>12.067753142142205</c:v>
              </c:pt>
              <c:pt idx="1449">
                <c:v>12.076087225803906</c:v>
              </c:pt>
              <c:pt idx="1450">
                <c:v>12.084421309465606</c:v>
              </c:pt>
              <c:pt idx="1451">
                <c:v>12.092755393127307</c:v>
              </c:pt>
              <c:pt idx="1452">
                <c:v>12.101089476789008</c:v>
              </c:pt>
              <c:pt idx="1453">
                <c:v>12.109423560450706</c:v>
              </c:pt>
              <c:pt idx="1454">
                <c:v>12.117757644112407</c:v>
              </c:pt>
              <c:pt idx="1455">
                <c:v>12.126091727774108</c:v>
              </c:pt>
              <c:pt idx="1456">
                <c:v>12.134425811435809</c:v>
              </c:pt>
              <c:pt idx="1457">
                <c:v>12.142759895097509</c:v>
              </c:pt>
              <c:pt idx="1458">
                <c:v>12.15109397875921</c:v>
              </c:pt>
              <c:pt idx="1459">
                <c:v>12.159428062420909</c:v>
              </c:pt>
              <c:pt idx="1460">
                <c:v>12.167762146082611</c:v>
              </c:pt>
              <c:pt idx="1461">
                <c:v>12.17609622974431</c:v>
              </c:pt>
              <c:pt idx="1462">
                <c:v>12.184430313406011</c:v>
              </c:pt>
              <c:pt idx="1463">
                <c:v>12.192764397067712</c:v>
              </c:pt>
              <c:pt idx="1464">
                <c:v>12.201098480729412</c:v>
              </c:pt>
              <c:pt idx="1465">
                <c:v>12.209432564391113</c:v>
              </c:pt>
              <c:pt idx="1466">
                <c:v>12.217766648052812</c:v>
              </c:pt>
              <c:pt idx="1467">
                <c:v>12.226100731714514</c:v>
              </c:pt>
              <c:pt idx="1468">
                <c:v>12.234434815376213</c:v>
              </c:pt>
              <c:pt idx="1469">
                <c:v>12.242768899037914</c:v>
              </c:pt>
              <c:pt idx="1470">
                <c:v>12.251102982699615</c:v>
              </c:pt>
              <c:pt idx="1471">
                <c:v>12.259437066361317</c:v>
              </c:pt>
              <c:pt idx="1472">
                <c:v>12.267771150023014</c:v>
              </c:pt>
              <c:pt idx="1473">
                <c:v>12.276105233684715</c:v>
              </c:pt>
              <c:pt idx="1474">
                <c:v>12.284439317346417</c:v>
              </c:pt>
              <c:pt idx="1475">
                <c:v>12.292773401008116</c:v>
              </c:pt>
              <c:pt idx="1476">
                <c:v>12.301107484669817</c:v>
              </c:pt>
              <c:pt idx="1477">
                <c:v>12.309441568331518</c:v>
              </c:pt>
              <c:pt idx="1478">
                <c:v>12.31777565199322</c:v>
              </c:pt>
              <c:pt idx="1479">
                <c:v>12.326109735654917</c:v>
              </c:pt>
              <c:pt idx="1480">
                <c:v>12.334443819316618</c:v>
              </c:pt>
              <c:pt idx="1481">
                <c:v>12.34277790297832</c:v>
              </c:pt>
              <c:pt idx="1482">
                <c:v>12.351111986640019</c:v>
              </c:pt>
              <c:pt idx="1483">
                <c:v>12.35944607030172</c:v>
              </c:pt>
              <c:pt idx="1484">
                <c:v>12.367780153963421</c:v>
              </c:pt>
              <c:pt idx="1485">
                <c:v>12.376114237625121</c:v>
              </c:pt>
              <c:pt idx="1486">
                <c:v>12.38444832128682</c:v>
              </c:pt>
              <c:pt idx="1487">
                <c:v>12.392782404948521</c:v>
              </c:pt>
              <c:pt idx="1488">
                <c:v>12.401116488610223</c:v>
              </c:pt>
              <c:pt idx="1489">
                <c:v>12.409450572271924</c:v>
              </c:pt>
              <c:pt idx="1490">
                <c:v>12.417784655933623</c:v>
              </c:pt>
              <c:pt idx="1491">
                <c:v>12.426118739595323</c:v>
              </c:pt>
              <c:pt idx="1492">
                <c:v>12.434452823257024</c:v>
              </c:pt>
              <c:pt idx="1493">
                <c:v>12.442786906918723</c:v>
              </c:pt>
              <c:pt idx="1494">
                <c:v>12.451120990580424</c:v>
              </c:pt>
              <c:pt idx="1495">
                <c:v>12.459455074242126</c:v>
              </c:pt>
              <c:pt idx="1496">
                <c:v>12.467789157903827</c:v>
              </c:pt>
              <c:pt idx="1497">
                <c:v>12.476123241565526</c:v>
              </c:pt>
              <c:pt idx="1498">
                <c:v>12.484457325227226</c:v>
              </c:pt>
              <c:pt idx="1499">
                <c:v>12.492791408888927</c:v>
              </c:pt>
              <c:pt idx="1500">
                <c:v>12.501125492550626</c:v>
              </c:pt>
              <c:pt idx="1501">
                <c:v>12.509459576212327</c:v>
              </c:pt>
              <c:pt idx="1502">
                <c:v>12.517793659874028</c:v>
              </c:pt>
              <c:pt idx="1503">
                <c:v>12.52612774353573</c:v>
              </c:pt>
              <c:pt idx="1504">
                <c:v>12.534461827197427</c:v>
              </c:pt>
              <c:pt idx="1505">
                <c:v>12.542795910859128</c:v>
              </c:pt>
              <c:pt idx="1506">
                <c:v>12.55112999452083</c:v>
              </c:pt>
              <c:pt idx="1507">
                <c:v>12.559464078182531</c:v>
              </c:pt>
              <c:pt idx="1508">
                <c:v>12.56779816184423</c:v>
              </c:pt>
              <c:pt idx="1509">
                <c:v>12.576132245505931</c:v>
              </c:pt>
              <c:pt idx="1510">
                <c:v>12.584466329167633</c:v>
              </c:pt>
              <c:pt idx="1511">
                <c:v>12.59280041282933</c:v>
              </c:pt>
              <c:pt idx="1512">
                <c:v>12.601134496491031</c:v>
              </c:pt>
              <c:pt idx="1513">
                <c:v>12.609468580152733</c:v>
              </c:pt>
              <c:pt idx="1514">
                <c:v>12.617802663814434</c:v>
              </c:pt>
              <c:pt idx="1515">
                <c:v>12.626136747476133</c:v>
              </c:pt>
              <c:pt idx="1516">
                <c:v>12.634470831137834</c:v>
              </c:pt>
              <c:pt idx="1517">
                <c:v>12.642804914799534</c:v>
              </c:pt>
              <c:pt idx="1518">
                <c:v>12.651138998461233</c:v>
              </c:pt>
              <c:pt idx="1519">
                <c:v>12.659473082122934</c:v>
              </c:pt>
              <c:pt idx="1520">
                <c:v>12.667807165784636</c:v>
              </c:pt>
              <c:pt idx="1521">
                <c:v>12.676141249446337</c:v>
              </c:pt>
              <c:pt idx="1522">
                <c:v>12.684475333108036</c:v>
              </c:pt>
              <c:pt idx="1523">
                <c:v>12.692809416769737</c:v>
              </c:pt>
              <c:pt idx="1524">
                <c:v>12.701143500431437</c:v>
              </c:pt>
              <c:pt idx="1525">
                <c:v>12.709477584093138</c:v>
              </c:pt>
              <c:pt idx="1526">
                <c:v>12.717811667754837</c:v>
              </c:pt>
              <c:pt idx="1527">
                <c:v>12.726145751416539</c:v>
              </c:pt>
              <c:pt idx="1528">
                <c:v>12.73447983507824</c:v>
              </c:pt>
              <c:pt idx="1529">
                <c:v>12.742813918739939</c:v>
              </c:pt>
              <c:pt idx="1530">
                <c:v>12.751148002401639</c:v>
              </c:pt>
              <c:pt idx="1531">
                <c:v>12.75948208606334</c:v>
              </c:pt>
              <c:pt idx="1532">
                <c:v>12.767816169725041</c:v>
              </c:pt>
              <c:pt idx="1533">
                <c:v>12.77615025338674</c:v>
              </c:pt>
              <c:pt idx="1534">
                <c:v>12.784484337048442</c:v>
              </c:pt>
              <c:pt idx="1535">
                <c:v>12.792818420710143</c:v>
              </c:pt>
              <c:pt idx="1536">
                <c:v>12.801152504371844</c:v>
              </c:pt>
              <c:pt idx="1537">
                <c:v>12.809486588033542</c:v>
              </c:pt>
              <c:pt idx="1538">
                <c:v>12.817820671695243</c:v>
              </c:pt>
              <c:pt idx="1539">
                <c:v>12.826154755356944</c:v>
              </c:pt>
              <c:pt idx="1540">
                <c:v>12.834488839018643</c:v>
              </c:pt>
              <c:pt idx="1541">
                <c:v>12.842822922680345</c:v>
              </c:pt>
              <c:pt idx="1542">
                <c:v>12.851157006342046</c:v>
              </c:pt>
              <c:pt idx="1543">
                <c:v>12.859491090003745</c:v>
              </c:pt>
              <c:pt idx="1544">
                <c:v>12.867825173665445</c:v>
              </c:pt>
              <c:pt idx="1545">
                <c:v>12.876159257327146</c:v>
              </c:pt>
              <c:pt idx="1546">
                <c:v>12.884493340988847</c:v>
              </c:pt>
              <c:pt idx="1547">
                <c:v>12.892827424650546</c:v>
              </c:pt>
              <c:pt idx="1548">
                <c:v>12.901161508312248</c:v>
              </c:pt>
              <c:pt idx="1549">
                <c:v>12.909495591973947</c:v>
              </c:pt>
              <c:pt idx="1550">
                <c:v>12.917829675635648</c:v>
              </c:pt>
              <c:pt idx="1551">
                <c:v>12.926163759297348</c:v>
              </c:pt>
              <c:pt idx="1552">
                <c:v>12.934497842959049</c:v>
              </c:pt>
              <c:pt idx="1553">
                <c:v>12.94283192662075</c:v>
              </c:pt>
              <c:pt idx="1554">
                <c:v>12.951166010282451</c:v>
              </c:pt>
              <c:pt idx="1555">
                <c:v>12.95950009394415</c:v>
              </c:pt>
              <c:pt idx="1556">
                <c:v>12.96783417760585</c:v>
              </c:pt>
              <c:pt idx="1557">
                <c:v>12.976168261267551</c:v>
              </c:pt>
              <c:pt idx="1558">
                <c:v>12.98450234492925</c:v>
              </c:pt>
              <c:pt idx="1559">
                <c:v>12.992836428590952</c:v>
              </c:pt>
              <c:pt idx="1560">
                <c:v>13.001170512252653</c:v>
              </c:pt>
              <c:pt idx="1561">
                <c:v>13.009504595914354</c:v>
              </c:pt>
              <c:pt idx="1562">
                <c:v>13.017838679576052</c:v>
              </c:pt>
              <c:pt idx="1563">
                <c:v>13.026172763237753</c:v>
              </c:pt>
              <c:pt idx="1564">
                <c:v>13.034506846899454</c:v>
              </c:pt>
              <c:pt idx="1565">
                <c:v>13.042840930561153</c:v>
              </c:pt>
              <c:pt idx="1566">
                <c:v>13.051175014222855</c:v>
              </c:pt>
              <c:pt idx="1567">
                <c:v>13.059509097884556</c:v>
              </c:pt>
              <c:pt idx="1568">
                <c:v>13.067843181546257</c:v>
              </c:pt>
              <c:pt idx="1569">
                <c:v>13.076177265207955</c:v>
              </c:pt>
              <c:pt idx="1570">
                <c:v>13.084511348869656</c:v>
              </c:pt>
              <c:pt idx="1571">
                <c:v>13.092845432531357</c:v>
              </c:pt>
              <c:pt idx="1572">
                <c:v>13.101179516193058</c:v>
              </c:pt>
              <c:pt idx="1573">
                <c:v>13.109513599854758</c:v>
              </c:pt>
              <c:pt idx="1574">
                <c:v>13.117847683516459</c:v>
              </c:pt>
              <c:pt idx="1575">
                <c:v>13.126181767178158</c:v>
              </c:pt>
              <c:pt idx="1576">
                <c:v>13.134515850839858</c:v>
              </c:pt>
              <c:pt idx="1577">
                <c:v>13.142849934501559</c:v>
              </c:pt>
              <c:pt idx="1578">
                <c:v>13.15118401816326</c:v>
              </c:pt>
              <c:pt idx="1579">
                <c:v>13.159518101824961</c:v>
              </c:pt>
              <c:pt idx="1580">
                <c:v>13.167852185486661</c:v>
              </c:pt>
              <c:pt idx="1581">
                <c:v>13.176186269148362</c:v>
              </c:pt>
              <c:pt idx="1582">
                <c:v>13.184520352810061</c:v>
              </c:pt>
              <c:pt idx="1583">
                <c:v>13.192854436471761</c:v>
              </c:pt>
              <c:pt idx="1584">
                <c:v>13.201188520133462</c:v>
              </c:pt>
              <c:pt idx="1585">
                <c:v>13.209522603795163</c:v>
              </c:pt>
              <c:pt idx="1586">
                <c:v>13.217856687456864</c:v>
              </c:pt>
              <c:pt idx="1587">
                <c:v>13.226190771118564</c:v>
              </c:pt>
              <c:pt idx="1588">
                <c:v>13.234524854780263</c:v>
              </c:pt>
              <c:pt idx="1589">
                <c:v>13.242858938441964</c:v>
              </c:pt>
              <c:pt idx="1590">
                <c:v>13.251193022103665</c:v>
              </c:pt>
              <c:pt idx="1591">
                <c:v>13.259527105765365</c:v>
              </c:pt>
              <c:pt idx="1592">
                <c:v>13.267861189427066</c:v>
              </c:pt>
              <c:pt idx="1593">
                <c:v>13.276195273088767</c:v>
              </c:pt>
              <c:pt idx="1594">
                <c:v>13.284529356750465</c:v>
              </c:pt>
              <c:pt idx="1595">
                <c:v>13.292863440412166</c:v>
              </c:pt>
              <c:pt idx="1596">
                <c:v>13.301197524073867</c:v>
              </c:pt>
              <c:pt idx="1597">
                <c:v>13.309531607735568</c:v>
              </c:pt>
              <c:pt idx="1598">
                <c:v>13.317865691397268</c:v>
              </c:pt>
              <c:pt idx="1599">
                <c:v>13.326199775058969</c:v>
              </c:pt>
              <c:pt idx="1600">
                <c:v>13.33453385872067</c:v>
              </c:pt>
              <c:pt idx="1601">
                <c:v>13.342867942382368</c:v>
              </c:pt>
              <c:pt idx="1602">
                <c:v>13.351202026044069</c:v>
              </c:pt>
              <c:pt idx="1603">
                <c:v>13.35953610970577</c:v>
              </c:pt>
              <c:pt idx="1604">
                <c:v>13.367870193367471</c:v>
              </c:pt>
              <c:pt idx="1605">
                <c:v>13.376204277029171</c:v>
              </c:pt>
              <c:pt idx="1606">
                <c:v>13.384538360690872</c:v>
              </c:pt>
              <c:pt idx="1607">
                <c:v>13.392872444352571</c:v>
              </c:pt>
              <c:pt idx="1608">
                <c:v>13.401206528014272</c:v>
              </c:pt>
              <c:pt idx="1609">
                <c:v>13.409540611675972</c:v>
              </c:pt>
              <c:pt idx="1610">
                <c:v>13.417874695337673</c:v>
              </c:pt>
              <c:pt idx="1611">
                <c:v>13.426208778999374</c:v>
              </c:pt>
              <c:pt idx="1612">
                <c:v>13.434542862661074</c:v>
              </c:pt>
              <c:pt idx="1613">
                <c:v>13.442876946322775</c:v>
              </c:pt>
              <c:pt idx="1614">
                <c:v>13.451211029984474</c:v>
              </c:pt>
              <c:pt idx="1615">
                <c:v>13.459545113646175</c:v>
              </c:pt>
              <c:pt idx="1616">
                <c:v>13.467879197307875</c:v>
              </c:pt>
              <c:pt idx="1617">
                <c:v>13.476213280969576</c:v>
              </c:pt>
              <c:pt idx="1618">
                <c:v>13.484547364631277</c:v>
              </c:pt>
              <c:pt idx="1619">
                <c:v>13.492881448292978</c:v>
              </c:pt>
              <c:pt idx="1620">
                <c:v>13.501215531954676</c:v>
              </c:pt>
              <c:pt idx="1621">
                <c:v>13.509549615616377</c:v>
              </c:pt>
              <c:pt idx="1622">
                <c:v>13.517883699278078</c:v>
              </c:pt>
              <c:pt idx="1623">
                <c:v>13.526217782939778</c:v>
              </c:pt>
              <c:pt idx="1624">
                <c:v>13.534551866601479</c:v>
              </c:pt>
              <c:pt idx="1625">
                <c:v>13.54288595026318</c:v>
              </c:pt>
              <c:pt idx="1626">
                <c:v>13.551220033924881</c:v>
              </c:pt>
              <c:pt idx="1627">
                <c:v>13.559554117586579</c:v>
              </c:pt>
              <c:pt idx="1628">
                <c:v>13.56788820124828</c:v>
              </c:pt>
              <c:pt idx="1629">
                <c:v>13.576222284909981</c:v>
              </c:pt>
              <c:pt idx="1630">
                <c:v>13.584556368571681</c:v>
              </c:pt>
              <c:pt idx="1631">
                <c:v>13.592890452233382</c:v>
              </c:pt>
              <c:pt idx="1632">
                <c:v>13.601224535895083</c:v>
              </c:pt>
              <c:pt idx="1633">
                <c:v>13.609558619556783</c:v>
              </c:pt>
              <c:pt idx="1634">
                <c:v>13.617892703218482</c:v>
              </c:pt>
              <c:pt idx="1635">
                <c:v>13.626226786880183</c:v>
              </c:pt>
              <c:pt idx="1636">
                <c:v>13.634560870541884</c:v>
              </c:pt>
              <c:pt idx="1637">
                <c:v>13.642894954203586</c:v>
              </c:pt>
              <c:pt idx="1638">
                <c:v>13.651229037865285</c:v>
              </c:pt>
              <c:pt idx="1639">
                <c:v>13.659563121526986</c:v>
              </c:pt>
              <c:pt idx="1640">
                <c:v>13.667897205188686</c:v>
              </c:pt>
              <c:pt idx="1641">
                <c:v>13.676231288850385</c:v>
              </c:pt>
              <c:pt idx="1642">
                <c:v>13.684565372512086</c:v>
              </c:pt>
              <c:pt idx="1643">
                <c:v>13.692899456173787</c:v>
              </c:pt>
              <c:pt idx="1644">
                <c:v>13.701233539835489</c:v>
              </c:pt>
              <c:pt idx="1645">
                <c:v>13.709567623497188</c:v>
              </c:pt>
              <c:pt idx="1646">
                <c:v>13.717901707158887</c:v>
              </c:pt>
              <c:pt idx="1647">
                <c:v>13.726235790820589</c:v>
              </c:pt>
              <c:pt idx="1648">
                <c:v>13.734569874482288</c:v>
              </c:pt>
              <c:pt idx="1649">
                <c:v>13.742903958143989</c:v>
              </c:pt>
              <c:pt idx="1650">
                <c:v>13.75123804180569</c:v>
              </c:pt>
              <c:pt idx="1651">
                <c:v>13.759572125467392</c:v>
              </c:pt>
              <c:pt idx="1652">
                <c:v>13.767906209129089</c:v>
              </c:pt>
              <c:pt idx="1653">
                <c:v>13.77624029279079</c:v>
              </c:pt>
              <c:pt idx="1654">
                <c:v>13.784574376452492</c:v>
              </c:pt>
              <c:pt idx="1655">
                <c:v>13.792908460114193</c:v>
              </c:pt>
              <c:pt idx="1656">
                <c:v>13.801242543775892</c:v>
              </c:pt>
              <c:pt idx="1657">
                <c:v>13.809576627437593</c:v>
              </c:pt>
              <c:pt idx="1658">
                <c:v>13.817910711099294</c:v>
              </c:pt>
              <c:pt idx="1659">
                <c:v>13.826244794760992</c:v>
              </c:pt>
              <c:pt idx="1660">
                <c:v>13.834578878422693</c:v>
              </c:pt>
              <c:pt idx="1661">
                <c:v>13.842912962084394</c:v>
              </c:pt>
              <c:pt idx="1662">
                <c:v>13.851247045746096</c:v>
              </c:pt>
              <c:pt idx="1663">
                <c:v>13.859581129407795</c:v>
              </c:pt>
              <c:pt idx="1664">
                <c:v>13.867915213069496</c:v>
              </c:pt>
              <c:pt idx="1665">
                <c:v>13.876249296731196</c:v>
              </c:pt>
              <c:pt idx="1666">
                <c:v>13.884583380392895</c:v>
              </c:pt>
              <c:pt idx="1667">
                <c:v>13.892917464054596</c:v>
              </c:pt>
              <c:pt idx="1668">
                <c:v>13.901251547716297</c:v>
              </c:pt>
              <c:pt idx="1669">
                <c:v>13.909585631377999</c:v>
              </c:pt>
              <c:pt idx="1670">
                <c:v>13.917919715039698</c:v>
              </c:pt>
              <c:pt idx="1671">
                <c:v>13.926253798701399</c:v>
              </c:pt>
              <c:pt idx="1672">
                <c:v>13.934587882363099</c:v>
              </c:pt>
              <c:pt idx="1673">
                <c:v>13.9429219660248</c:v>
              </c:pt>
              <c:pt idx="1674">
                <c:v>13.951256049686499</c:v>
              </c:pt>
              <c:pt idx="1675">
                <c:v>13.9595901333482</c:v>
              </c:pt>
              <c:pt idx="1676">
                <c:v>13.967924217009902</c:v>
              </c:pt>
              <c:pt idx="1677">
                <c:v>13.976258300671601</c:v>
              </c:pt>
              <c:pt idx="1678">
                <c:v>13.9845923843333</c:v>
              </c:pt>
              <c:pt idx="1679">
                <c:v>13.992926467995002</c:v>
              </c:pt>
              <c:pt idx="1680">
                <c:v>14.001260551656703</c:v>
              </c:pt>
              <c:pt idx="1681">
                <c:v>14.009594635318402</c:v>
              </c:pt>
              <c:pt idx="1682">
                <c:v>14.017928718980103</c:v>
              </c:pt>
              <c:pt idx="1683">
                <c:v>14.026262802641805</c:v>
              </c:pt>
              <c:pt idx="1684">
                <c:v>14.034596886303506</c:v>
              </c:pt>
              <c:pt idx="1685">
                <c:v>14.042930969965203</c:v>
              </c:pt>
              <c:pt idx="1686">
                <c:v>14.051265053626905</c:v>
              </c:pt>
              <c:pt idx="1687">
                <c:v>14.059599137288606</c:v>
              </c:pt>
              <c:pt idx="1688">
                <c:v>14.067933220950305</c:v>
              </c:pt>
              <c:pt idx="1689">
                <c:v>14.076267304612006</c:v>
              </c:pt>
              <c:pt idx="1690">
                <c:v>14.084601388273708</c:v>
              </c:pt>
              <c:pt idx="1691">
                <c:v>14.092935471935407</c:v>
              </c:pt>
              <c:pt idx="1692">
                <c:v>14.101269555597106</c:v>
              </c:pt>
              <c:pt idx="1693">
                <c:v>14.109603639258808</c:v>
              </c:pt>
              <c:pt idx="1694">
                <c:v>14.117937722920509</c:v>
              </c:pt>
              <c:pt idx="1695">
                <c:v>14.126271806582208</c:v>
              </c:pt>
              <c:pt idx="1696">
                <c:v>14.134605890243909</c:v>
              </c:pt>
              <c:pt idx="1697">
                <c:v>14.142939973905611</c:v>
              </c:pt>
              <c:pt idx="1698">
                <c:v>14.15127405756731</c:v>
              </c:pt>
              <c:pt idx="1699">
                <c:v>14.159608141229009</c:v>
              </c:pt>
              <c:pt idx="1700">
                <c:v>14.167942224890711</c:v>
              </c:pt>
              <c:pt idx="1701">
                <c:v>14.176276308552412</c:v>
              </c:pt>
              <c:pt idx="1702">
                <c:v>14.184610392214113</c:v>
              </c:pt>
              <c:pt idx="1703">
                <c:v>14.192944475875812</c:v>
              </c:pt>
              <c:pt idx="1704">
                <c:v>14.201278559537512</c:v>
              </c:pt>
              <c:pt idx="1705">
                <c:v>14.209612643199213</c:v>
              </c:pt>
              <c:pt idx="1706">
                <c:v>14.217946726860912</c:v>
              </c:pt>
              <c:pt idx="1707">
                <c:v>14.226280810522614</c:v>
              </c:pt>
              <c:pt idx="1708">
                <c:v>14.234614894184315</c:v>
              </c:pt>
              <c:pt idx="1709">
                <c:v>14.242948977846016</c:v>
              </c:pt>
              <c:pt idx="1710">
                <c:v>14.251283061507714</c:v>
              </c:pt>
              <c:pt idx="1711">
                <c:v>14.259617145169415</c:v>
              </c:pt>
              <c:pt idx="1712">
                <c:v>14.267951228831116</c:v>
              </c:pt>
              <c:pt idx="1713">
                <c:v>14.276285312492815</c:v>
              </c:pt>
              <c:pt idx="1714">
                <c:v>14.284619396154516</c:v>
              </c:pt>
              <c:pt idx="1715">
                <c:v>14.292953479816218</c:v>
              </c:pt>
              <c:pt idx="1716">
                <c:v>14.301287563477919</c:v>
              </c:pt>
              <c:pt idx="1717">
                <c:v>14.309621647139616</c:v>
              </c:pt>
              <c:pt idx="1718">
                <c:v>14.317955730801318</c:v>
              </c:pt>
              <c:pt idx="1719">
                <c:v>14.326289814463019</c:v>
              </c:pt>
              <c:pt idx="1720">
                <c:v>14.33462389812472</c:v>
              </c:pt>
              <c:pt idx="1721">
                <c:v>14.342957981786419</c:v>
              </c:pt>
              <c:pt idx="1722">
                <c:v>14.351292065448121</c:v>
              </c:pt>
              <c:pt idx="1723">
                <c:v>14.35962614910982</c:v>
              </c:pt>
              <c:pt idx="1724">
                <c:v>14.367960232771519</c:v>
              </c:pt>
              <c:pt idx="1725">
                <c:v>14.376294316433221</c:v>
              </c:pt>
              <c:pt idx="1726">
                <c:v>14.384628400094922</c:v>
              </c:pt>
              <c:pt idx="1727">
                <c:v>14.392962483756623</c:v>
              </c:pt>
              <c:pt idx="1728">
                <c:v>14.401296567418322</c:v>
              </c:pt>
              <c:pt idx="1729">
                <c:v>14.409630651080024</c:v>
              </c:pt>
              <c:pt idx="1730">
                <c:v>14.417964734741723</c:v>
              </c:pt>
              <c:pt idx="1731">
                <c:v>14.426298818403422</c:v>
              </c:pt>
              <c:pt idx="1732">
                <c:v>14.434632902065124</c:v>
              </c:pt>
              <c:pt idx="1733">
                <c:v>14.442966985726825</c:v>
              </c:pt>
              <c:pt idx="1734">
                <c:v>14.451301069388526</c:v>
              </c:pt>
              <c:pt idx="1735">
                <c:v>14.459635153050225</c:v>
              </c:pt>
              <c:pt idx="1736">
                <c:v>14.467969236711925</c:v>
              </c:pt>
              <c:pt idx="1737">
                <c:v>14.476303320373626</c:v>
              </c:pt>
              <c:pt idx="1738">
                <c:v>14.484637404035327</c:v>
              </c:pt>
              <c:pt idx="1739">
                <c:v>14.492971487697027</c:v>
              </c:pt>
              <c:pt idx="1740">
                <c:v>14.501305571358728</c:v>
              </c:pt>
              <c:pt idx="1741">
                <c:v>14.509639655020429</c:v>
              </c:pt>
              <c:pt idx="1742">
                <c:v>14.517973738682128</c:v>
              </c:pt>
              <c:pt idx="1743">
                <c:v>14.526307822343828</c:v>
              </c:pt>
              <c:pt idx="1744">
                <c:v>14.534641906005529</c:v>
              </c:pt>
              <c:pt idx="1745">
                <c:v>14.54297598966723</c:v>
              </c:pt>
              <c:pt idx="1746">
                <c:v>14.55131007332893</c:v>
              </c:pt>
              <c:pt idx="1747">
                <c:v>14.559644156990631</c:v>
              </c:pt>
              <c:pt idx="1748">
                <c:v>14.567978240652332</c:v>
              </c:pt>
              <c:pt idx="1749">
                <c:v>14.57631232431403</c:v>
              </c:pt>
              <c:pt idx="1750">
                <c:v>14.584646407975731</c:v>
              </c:pt>
              <c:pt idx="1751">
                <c:v>14.592980491637432</c:v>
              </c:pt>
              <c:pt idx="1752">
                <c:v>14.601314575299133</c:v>
              </c:pt>
              <c:pt idx="1753">
                <c:v>14.609648658960833</c:v>
              </c:pt>
              <c:pt idx="1754">
                <c:v>14.617982742622534</c:v>
              </c:pt>
              <c:pt idx="1755">
                <c:v>14.626316826284233</c:v>
              </c:pt>
              <c:pt idx="1756">
                <c:v>14.634650909945934</c:v>
              </c:pt>
              <c:pt idx="1757">
                <c:v>14.642984993607634</c:v>
              </c:pt>
              <c:pt idx="1758">
                <c:v>14.651319077269335</c:v>
              </c:pt>
              <c:pt idx="1759">
                <c:v>14.659653160931036</c:v>
              </c:pt>
              <c:pt idx="1760">
                <c:v>14.667987244592736</c:v>
              </c:pt>
              <c:pt idx="1761">
                <c:v>14.676321328254437</c:v>
              </c:pt>
              <c:pt idx="1762">
                <c:v>14.684655411916136</c:v>
              </c:pt>
              <c:pt idx="1763">
                <c:v>14.692989495577837</c:v>
              </c:pt>
              <c:pt idx="1764">
                <c:v>14.701323579239537</c:v>
              </c:pt>
              <c:pt idx="1765">
                <c:v>14.709657662901238</c:v>
              </c:pt>
              <c:pt idx="1766">
                <c:v>14.717991746562939</c:v>
              </c:pt>
              <c:pt idx="1767">
                <c:v>14.72632583022464</c:v>
              </c:pt>
              <c:pt idx="1768">
                <c:v>14.734659913886338</c:v>
              </c:pt>
              <c:pt idx="1769">
                <c:v>14.742993997548039</c:v>
              </c:pt>
              <c:pt idx="1770">
                <c:v>14.75132808120974</c:v>
              </c:pt>
              <c:pt idx="1771">
                <c:v>14.75966216487144</c:v>
              </c:pt>
              <c:pt idx="1772">
                <c:v>14.767996248533141</c:v>
              </c:pt>
              <c:pt idx="1773">
                <c:v>14.776330332194842</c:v>
              </c:pt>
              <c:pt idx="1774">
                <c:v>14.784664415856543</c:v>
              </c:pt>
              <c:pt idx="1775">
                <c:v>14.792998499518241</c:v>
              </c:pt>
              <c:pt idx="1776">
                <c:v>14.801332583179942</c:v>
              </c:pt>
              <c:pt idx="1777">
                <c:v>14.809666666841643</c:v>
              </c:pt>
              <c:pt idx="1778">
                <c:v>14.818000750503343</c:v>
              </c:pt>
              <c:pt idx="1779">
                <c:v>14.826334834165044</c:v>
              </c:pt>
              <c:pt idx="1780">
                <c:v>14.834668917826745</c:v>
              </c:pt>
              <c:pt idx="1781">
                <c:v>14.843003001488444</c:v>
              </c:pt>
              <c:pt idx="1782">
                <c:v>14.851337085150144</c:v>
              </c:pt>
              <c:pt idx="1783">
                <c:v>14.859671168811845</c:v>
              </c:pt>
              <c:pt idx="1784">
                <c:v>14.868005252473546</c:v>
              </c:pt>
              <c:pt idx="1785">
                <c:v>14.876339336135247</c:v>
              </c:pt>
              <c:pt idx="1786">
                <c:v>14.884673419796947</c:v>
              </c:pt>
              <c:pt idx="1787">
                <c:v>14.893007503458648</c:v>
              </c:pt>
              <c:pt idx="1788">
                <c:v>14.901341587120347</c:v>
              </c:pt>
              <c:pt idx="1789">
                <c:v>14.909675670782047</c:v>
              </c:pt>
              <c:pt idx="1790">
                <c:v>14.918009754443748</c:v>
              </c:pt>
              <c:pt idx="1791">
                <c:v>14.926343838105449</c:v>
              </c:pt>
              <c:pt idx="1792">
                <c:v>14.93467792176715</c:v>
              </c:pt>
              <c:pt idx="1793">
                <c:v>14.94301200542885</c:v>
              </c:pt>
              <c:pt idx="1794">
                <c:v>14.951346089090549</c:v>
              </c:pt>
              <c:pt idx="1795">
                <c:v>14.95968017275225</c:v>
              </c:pt>
              <c:pt idx="1796">
                <c:v>14.96801425641395</c:v>
              </c:pt>
              <c:pt idx="1797">
                <c:v>14.976348340075651</c:v>
              </c:pt>
              <c:pt idx="1798">
                <c:v>14.984682423737352</c:v>
              </c:pt>
              <c:pt idx="1799">
                <c:v>14.993016507399053</c:v>
              </c:pt>
              <c:pt idx="1800">
                <c:v>15.001350591060753</c:v>
              </c:pt>
              <c:pt idx="1801">
                <c:v>15.009684674722452</c:v>
              </c:pt>
              <c:pt idx="1802">
                <c:v>15.018018758384153</c:v>
              </c:pt>
              <c:pt idx="1803">
                <c:v>15.026352842045855</c:v>
              </c:pt>
              <c:pt idx="1804">
                <c:v>15.034686925707554</c:v>
              </c:pt>
              <c:pt idx="1805">
                <c:v>15.043021009369255</c:v>
              </c:pt>
              <c:pt idx="1806">
                <c:v>15.051355093030956</c:v>
              </c:pt>
              <c:pt idx="1807">
                <c:v>15.059689176692654</c:v>
              </c:pt>
              <c:pt idx="1808">
                <c:v>15.068023260354355</c:v>
              </c:pt>
              <c:pt idx="1809">
                <c:v>15.076357344016056</c:v>
              </c:pt>
              <c:pt idx="1810">
                <c:v>15.084691427677758</c:v>
              </c:pt>
              <c:pt idx="1811">
                <c:v>15.093025511339457</c:v>
              </c:pt>
              <c:pt idx="1812">
                <c:v>15.101359595001158</c:v>
              </c:pt>
              <c:pt idx="1813">
                <c:v>15.109693678662858</c:v>
              </c:pt>
              <c:pt idx="1814">
                <c:v>15.118027762324557</c:v>
              </c:pt>
              <c:pt idx="1815">
                <c:v>15.126361845986258</c:v>
              </c:pt>
              <c:pt idx="1816">
                <c:v>15.134695929647959</c:v>
              </c:pt>
              <c:pt idx="1817">
                <c:v>15.14303001330966</c:v>
              </c:pt>
              <c:pt idx="1818">
                <c:v>15.15136409697136</c:v>
              </c:pt>
              <c:pt idx="1819">
                <c:v>15.159698180633061</c:v>
              </c:pt>
              <c:pt idx="1820">
                <c:v>15.16803226429476</c:v>
              </c:pt>
              <c:pt idx="1821">
                <c:v>15.176366347956462</c:v>
              </c:pt>
              <c:pt idx="1822">
                <c:v>15.184700431618161</c:v>
              </c:pt>
              <c:pt idx="1823">
                <c:v>15.193034515279862</c:v>
              </c:pt>
              <c:pt idx="1824">
                <c:v>15.201368598941563</c:v>
              </c:pt>
              <c:pt idx="1825">
                <c:v>15.209702682603263</c:v>
              </c:pt>
              <c:pt idx="1826">
                <c:v>15.218036766264962</c:v>
              </c:pt>
              <c:pt idx="1827">
                <c:v>15.226370849926663</c:v>
              </c:pt>
              <c:pt idx="1828">
                <c:v>15.234704933588365</c:v>
              </c:pt>
              <c:pt idx="1829">
                <c:v>15.243039017250064</c:v>
              </c:pt>
              <c:pt idx="1830">
                <c:v>15.251373100911765</c:v>
              </c:pt>
              <c:pt idx="1831">
                <c:v>15.259707184573466</c:v>
              </c:pt>
              <c:pt idx="1832">
                <c:v>15.268041268235168</c:v>
              </c:pt>
              <c:pt idx="1833">
                <c:v>15.276375351896865</c:v>
              </c:pt>
              <c:pt idx="1834">
                <c:v>15.284709435558566</c:v>
              </c:pt>
              <c:pt idx="1835">
                <c:v>15.293043519220268</c:v>
              </c:pt>
              <c:pt idx="1836">
                <c:v>15.301377602881967</c:v>
              </c:pt>
              <c:pt idx="1837">
                <c:v>15.309711686543668</c:v>
              </c:pt>
              <c:pt idx="1838">
                <c:v>15.318045770205369</c:v>
              </c:pt>
              <c:pt idx="1839">
                <c:v>15.326379853867069</c:v>
              </c:pt>
              <c:pt idx="1840">
                <c:v>15.334713937528768</c:v>
              </c:pt>
              <c:pt idx="1841">
                <c:v>15.343048021190469</c:v>
              </c:pt>
              <c:pt idx="1842">
                <c:v>15.351382104852171</c:v>
              </c:pt>
              <c:pt idx="1843">
                <c:v>15.35971618851387</c:v>
              </c:pt>
              <c:pt idx="1844">
                <c:v>15.368050272175571</c:v>
              </c:pt>
              <c:pt idx="1845">
                <c:v>15.376384355837272</c:v>
              </c:pt>
              <c:pt idx="1846">
                <c:v>15.384718439498972</c:v>
              </c:pt>
              <c:pt idx="1847">
                <c:v>15.393052523160671</c:v>
              </c:pt>
              <c:pt idx="1848">
                <c:v>15.401386606822372</c:v>
              </c:pt>
              <c:pt idx="1849">
                <c:v>15.409720690484074</c:v>
              </c:pt>
              <c:pt idx="1850">
                <c:v>15.418054774145775</c:v>
              </c:pt>
              <c:pt idx="1851">
                <c:v>15.426388857807474</c:v>
              </c:pt>
              <c:pt idx="1852">
                <c:v>15.434722941469174</c:v>
              </c:pt>
              <c:pt idx="1853">
                <c:v>15.443057025130875</c:v>
              </c:pt>
              <c:pt idx="1854">
                <c:v>15.451391108792574</c:v>
              </c:pt>
              <c:pt idx="1855">
                <c:v>15.459725192454275</c:v>
              </c:pt>
              <c:pt idx="1856">
                <c:v>15.468059276115977</c:v>
              </c:pt>
              <c:pt idx="1857">
                <c:v>15.476393359777678</c:v>
              </c:pt>
              <c:pt idx="1858">
                <c:v>15.484727443439377</c:v>
              </c:pt>
              <c:pt idx="1859">
                <c:v>15.493061527101077</c:v>
              </c:pt>
              <c:pt idx="1860">
                <c:v>15.501395610762778</c:v>
              </c:pt>
              <c:pt idx="1861">
                <c:v>15.509729694424477</c:v>
              </c:pt>
              <c:pt idx="1862">
                <c:v>15.518063778086178</c:v>
              </c:pt>
              <c:pt idx="1863">
                <c:v>15.52639786174788</c:v>
              </c:pt>
              <c:pt idx="1864">
                <c:v>15.534731945409581</c:v>
              </c:pt>
              <c:pt idx="1865">
                <c:v>15.543066029071278</c:v>
              </c:pt>
              <c:pt idx="1866">
                <c:v>15.55140011273298</c:v>
              </c:pt>
              <c:pt idx="1867">
                <c:v>15.559734196394681</c:v>
              </c:pt>
              <c:pt idx="1868">
                <c:v>15.568068280056382</c:v>
              </c:pt>
              <c:pt idx="1869">
                <c:v>15.576402363718081</c:v>
              </c:pt>
              <c:pt idx="1870">
                <c:v>15.584736447379782</c:v>
              </c:pt>
              <c:pt idx="1871">
                <c:v>15.593070531041482</c:v>
              </c:pt>
              <c:pt idx="1872">
                <c:v>15.601404614703181</c:v>
              </c:pt>
              <c:pt idx="1873">
                <c:v>15.609738698364882</c:v>
              </c:pt>
              <c:pt idx="1874">
                <c:v>15.618072782026584</c:v>
              </c:pt>
              <c:pt idx="1875">
                <c:v>15.626406865688285</c:v>
              </c:pt>
              <c:pt idx="1876">
                <c:v>15.634740949349984</c:v>
              </c:pt>
              <c:pt idx="1877">
                <c:v>15.643075033011685</c:v>
              </c:pt>
              <c:pt idx="1878">
                <c:v>15.651409116673385</c:v>
              </c:pt>
              <c:pt idx="1879">
                <c:v>15.659743200335084</c:v>
              </c:pt>
              <c:pt idx="1880">
                <c:v>15.668077283996785</c:v>
              </c:pt>
              <c:pt idx="1881">
                <c:v>15.676411367658487</c:v>
              </c:pt>
              <c:pt idx="1882">
                <c:v>15.684745451320188</c:v>
              </c:pt>
              <c:pt idx="1883">
                <c:v>15.693079534981887</c:v>
              </c:pt>
              <c:pt idx="1884">
                <c:v>15.701413618643587</c:v>
              </c:pt>
              <c:pt idx="1885">
                <c:v>15.709747702305288</c:v>
              </c:pt>
              <c:pt idx="1886">
                <c:v>15.718081785966989</c:v>
              </c:pt>
              <c:pt idx="1887">
                <c:v>15.726415869628688</c:v>
              </c:pt>
              <c:pt idx="1888">
                <c:v>15.73474995329039</c:v>
              </c:pt>
              <c:pt idx="1889">
                <c:v>15.743084036952091</c:v>
              </c:pt>
              <c:pt idx="1890">
                <c:v>15.75141812061379</c:v>
              </c:pt>
              <c:pt idx="1891">
                <c:v>15.75975220427549</c:v>
              </c:pt>
              <c:pt idx="1892">
                <c:v>15.768086287937191</c:v>
              </c:pt>
              <c:pt idx="1893">
                <c:v>15.776420371598892</c:v>
              </c:pt>
              <c:pt idx="1894">
                <c:v>15.784754455260591</c:v>
              </c:pt>
              <c:pt idx="1895">
                <c:v>15.793088538922293</c:v>
              </c:pt>
              <c:pt idx="1896">
                <c:v>15.801422622583994</c:v>
              </c:pt>
              <c:pt idx="1897">
                <c:v>15.809756706245691</c:v>
              </c:pt>
              <c:pt idx="1898">
                <c:v>15.818090789907393</c:v>
              </c:pt>
              <c:pt idx="1899">
                <c:v>15.826424873569094</c:v>
              </c:pt>
              <c:pt idx="1900">
                <c:v>15.834758957230795</c:v>
              </c:pt>
              <c:pt idx="1901">
                <c:v>15.843093040892494</c:v>
              </c:pt>
              <c:pt idx="1902">
                <c:v>15.851427124554196</c:v>
              </c:pt>
              <c:pt idx="1903">
                <c:v>15.859761208215897</c:v>
              </c:pt>
              <c:pt idx="1904">
                <c:v>15.868095291877596</c:v>
              </c:pt>
              <c:pt idx="1905">
                <c:v>15.876429375539296</c:v>
              </c:pt>
              <c:pt idx="1906">
                <c:v>15.884763459200997</c:v>
              </c:pt>
              <c:pt idx="1907">
                <c:v>15.893097542862698</c:v>
              </c:pt>
              <c:pt idx="1908">
                <c:v>15.901431626524397</c:v>
              </c:pt>
              <c:pt idx="1909">
                <c:v>15.909765710186099</c:v>
              </c:pt>
              <c:pt idx="1910">
                <c:v>15.918099793847798</c:v>
              </c:pt>
              <c:pt idx="1911">
                <c:v>15.926433877509499</c:v>
              </c:pt>
              <c:pt idx="1912">
                <c:v>15.934767961171199</c:v>
              </c:pt>
              <c:pt idx="1913">
                <c:v>15.9431020448329</c:v>
              </c:pt>
              <c:pt idx="1914">
                <c:v>15.951436128494601</c:v>
              </c:pt>
              <c:pt idx="1915">
                <c:v>15.959770212156302</c:v>
              </c:pt>
              <c:pt idx="1916">
                <c:v>15.968104295818</c:v>
              </c:pt>
              <c:pt idx="1917">
                <c:v>15.976438379479701</c:v>
              </c:pt>
              <c:pt idx="1918">
                <c:v>15.984772463141402</c:v>
              </c:pt>
              <c:pt idx="1919">
                <c:v>15.993106546803102</c:v>
              </c:pt>
              <c:pt idx="1920">
                <c:v>16.001440630464803</c:v>
              </c:pt>
              <c:pt idx="1921">
                <c:v>16.009774714126504</c:v>
              </c:pt>
              <c:pt idx="1922">
                <c:v>16.018108797788205</c:v>
              </c:pt>
              <c:pt idx="1923">
                <c:v>16.026442881449903</c:v>
              </c:pt>
              <c:pt idx="1924">
                <c:v>16.034776965111604</c:v>
              </c:pt>
              <c:pt idx="1925">
                <c:v>16.043111048773305</c:v>
              </c:pt>
              <c:pt idx="1926">
                <c:v>16.051445132435006</c:v>
              </c:pt>
              <c:pt idx="1927">
                <c:v>16.059779216096707</c:v>
              </c:pt>
              <c:pt idx="1928">
                <c:v>16.068113299758405</c:v>
              </c:pt>
              <c:pt idx="1929">
                <c:v>16.076447383420106</c:v>
              </c:pt>
              <c:pt idx="1930">
                <c:v>16.084781467081807</c:v>
              </c:pt>
              <c:pt idx="1931">
                <c:v>16.093115550743509</c:v>
              </c:pt>
              <c:pt idx="1932">
                <c:v>16.101449634405206</c:v>
              </c:pt>
              <c:pt idx="1933">
                <c:v>16.109783718066907</c:v>
              </c:pt>
              <c:pt idx="1934">
                <c:v>16.118117801728609</c:v>
              </c:pt>
              <c:pt idx="1935">
                <c:v>16.12645188539031</c:v>
              </c:pt>
              <c:pt idx="1936">
                <c:v>16.134785969052007</c:v>
              </c:pt>
              <c:pt idx="1937">
                <c:v>16.143120052713709</c:v>
              </c:pt>
              <c:pt idx="1938">
                <c:v>16.15145413637541</c:v>
              </c:pt>
              <c:pt idx="1939">
                <c:v>16.159788220037111</c:v>
              </c:pt>
              <c:pt idx="1940">
                <c:v>16.168122303698812</c:v>
              </c:pt>
              <c:pt idx="1941">
                <c:v>16.176456387360513</c:v>
              </c:pt>
              <c:pt idx="1942">
                <c:v>16.184790471022211</c:v>
              </c:pt>
              <c:pt idx="1943">
                <c:v>16.193124554683912</c:v>
              </c:pt>
              <c:pt idx="1944">
                <c:v>16.201458638345613</c:v>
              </c:pt>
              <c:pt idx="1945">
                <c:v>16.209792722007315</c:v>
              </c:pt>
              <c:pt idx="1946">
                <c:v>16.218126805669012</c:v>
              </c:pt>
              <c:pt idx="1947">
                <c:v>16.226460889330713</c:v>
              </c:pt>
              <c:pt idx="1948">
                <c:v>16.234794972992415</c:v>
              </c:pt>
              <c:pt idx="1949">
                <c:v>16.243129056654116</c:v>
              </c:pt>
              <c:pt idx="1950">
                <c:v>16.251463140315813</c:v>
              </c:pt>
              <c:pt idx="1951">
                <c:v>16.259797223977515</c:v>
              </c:pt>
              <c:pt idx="1952">
                <c:v>16.268131307639216</c:v>
              </c:pt>
              <c:pt idx="1953">
                <c:v>16.276465391300917</c:v>
              </c:pt>
              <c:pt idx="1954">
                <c:v>16.284799474962618</c:v>
              </c:pt>
              <c:pt idx="1955">
                <c:v>16.293133558624316</c:v>
              </c:pt>
              <c:pt idx="1956">
                <c:v>16.301467642286017</c:v>
              </c:pt>
              <c:pt idx="1957">
                <c:v>16.309801725947718</c:v>
              </c:pt>
              <c:pt idx="1958">
                <c:v>16.318135809609419</c:v>
              </c:pt>
              <c:pt idx="1959">
                <c:v>16.326469893271121</c:v>
              </c:pt>
              <c:pt idx="1960">
                <c:v>16.334803976932822</c:v>
              </c:pt>
              <c:pt idx="1961">
                <c:v>16.343138060594519</c:v>
              </c:pt>
              <c:pt idx="1962">
                <c:v>16.351472144256221</c:v>
              </c:pt>
              <c:pt idx="1963">
                <c:v>16.359806227917922</c:v>
              </c:pt>
              <c:pt idx="1964">
                <c:v>16.368140311579619</c:v>
              </c:pt>
              <c:pt idx="1965">
                <c:v>16.376474395241321</c:v>
              </c:pt>
              <c:pt idx="1966">
                <c:v>16.384808478903022</c:v>
              </c:pt>
              <c:pt idx="1967">
                <c:v>16.393142562564723</c:v>
              </c:pt>
              <c:pt idx="1968">
                <c:v>16.401476646226421</c:v>
              </c:pt>
              <c:pt idx="1969">
                <c:v>16.409810729888122</c:v>
              </c:pt>
              <c:pt idx="1970">
                <c:v>16.418144813549823</c:v>
              </c:pt>
              <c:pt idx="1971">
                <c:v>16.426478897211524</c:v>
              </c:pt>
              <c:pt idx="1972">
                <c:v>16.434812980873225</c:v>
              </c:pt>
              <c:pt idx="1973">
                <c:v>16.443147064534926</c:v>
              </c:pt>
              <c:pt idx="1974">
                <c:v>16.451481148196624</c:v>
              </c:pt>
              <c:pt idx="1975">
                <c:v>16.459815231858325</c:v>
              </c:pt>
              <c:pt idx="1976">
                <c:v>16.468149315520026</c:v>
              </c:pt>
              <c:pt idx="1977">
                <c:v>16.476483399181728</c:v>
              </c:pt>
              <c:pt idx="1978">
                <c:v>16.484817482843429</c:v>
              </c:pt>
              <c:pt idx="1979">
                <c:v>16.493151566505126</c:v>
              </c:pt>
              <c:pt idx="1980">
                <c:v>16.501485650166828</c:v>
              </c:pt>
              <c:pt idx="1981">
                <c:v>16.509819733828529</c:v>
              </c:pt>
              <c:pt idx="1982">
                <c:v>16.518153817490226</c:v>
              </c:pt>
              <c:pt idx="1983">
                <c:v>16.526487901151928</c:v>
              </c:pt>
              <c:pt idx="1984">
                <c:v>16.534821984813629</c:v>
              </c:pt>
              <c:pt idx="1985">
                <c:v>16.54315606847533</c:v>
              </c:pt>
              <c:pt idx="1986">
                <c:v>16.551490152137031</c:v>
              </c:pt>
              <c:pt idx="1987">
                <c:v>16.559824235798729</c:v>
              </c:pt>
              <c:pt idx="1988">
                <c:v>16.56815831946043</c:v>
              </c:pt>
              <c:pt idx="1989">
                <c:v>16.576492403122131</c:v>
              </c:pt>
              <c:pt idx="1990">
                <c:v>16.584826486783832</c:v>
              </c:pt>
              <c:pt idx="1991">
                <c:v>16.593160570445534</c:v>
              </c:pt>
              <c:pt idx="1992">
                <c:v>16.601494654107235</c:v>
              </c:pt>
              <c:pt idx="1993">
                <c:v>16.609828737768932</c:v>
              </c:pt>
              <c:pt idx="1994">
                <c:v>16.618162821430634</c:v>
              </c:pt>
              <c:pt idx="1995">
                <c:v>16.626496905092335</c:v>
              </c:pt>
              <c:pt idx="1996">
                <c:v>16.634830988754036</c:v>
              </c:pt>
              <c:pt idx="1997">
                <c:v>16.643165072415734</c:v>
              </c:pt>
              <c:pt idx="1998">
                <c:v>16.651499156077435</c:v>
              </c:pt>
              <c:pt idx="1999">
                <c:v>16.659833239739136</c:v>
              </c:pt>
              <c:pt idx="2000">
                <c:v>16.668167323400834</c:v>
              </c:pt>
              <c:pt idx="2001">
                <c:v>16.676501407062535</c:v>
              </c:pt>
              <c:pt idx="2002">
                <c:v>16.684835490724236</c:v>
              </c:pt>
              <c:pt idx="2003">
                <c:v>16.693169574385937</c:v>
              </c:pt>
              <c:pt idx="2004">
                <c:v>16.701503658047638</c:v>
              </c:pt>
              <c:pt idx="2005">
                <c:v>16.70983774170934</c:v>
              </c:pt>
              <c:pt idx="2006">
                <c:v>16.718171825371041</c:v>
              </c:pt>
              <c:pt idx="2007">
                <c:v>16.726505909032738</c:v>
              </c:pt>
              <c:pt idx="2008">
                <c:v>16.73483999269444</c:v>
              </c:pt>
              <c:pt idx="2009">
                <c:v>16.743174076356141</c:v>
              </c:pt>
              <c:pt idx="2010">
                <c:v>16.751508160017842</c:v>
              </c:pt>
              <c:pt idx="2011">
                <c:v>16.75984224367954</c:v>
              </c:pt>
              <c:pt idx="2012">
                <c:v>16.768176327341241</c:v>
              </c:pt>
              <c:pt idx="2013">
                <c:v>16.776510411002942</c:v>
              </c:pt>
              <c:pt idx="2014">
                <c:v>16.784844494664643</c:v>
              </c:pt>
              <c:pt idx="2015">
                <c:v>16.793178578326341</c:v>
              </c:pt>
              <c:pt idx="2016">
                <c:v>16.801512661988042</c:v>
              </c:pt>
              <c:pt idx="2017">
                <c:v>16.809846745649743</c:v>
              </c:pt>
              <c:pt idx="2018">
                <c:v>16.818180829311444</c:v>
              </c:pt>
              <c:pt idx="2019">
                <c:v>16.826514912973145</c:v>
              </c:pt>
              <c:pt idx="2020">
                <c:v>16.834848996634843</c:v>
              </c:pt>
              <c:pt idx="2021">
                <c:v>16.843183080296544</c:v>
              </c:pt>
              <c:pt idx="2022">
                <c:v>16.851517163958246</c:v>
              </c:pt>
              <c:pt idx="2023">
                <c:v>16.859851247619947</c:v>
              </c:pt>
              <c:pt idx="2024">
                <c:v>16.868185331281648</c:v>
              </c:pt>
              <c:pt idx="2025">
                <c:v>16.876519414943349</c:v>
              </c:pt>
              <c:pt idx="2026">
                <c:v>16.884853498605047</c:v>
              </c:pt>
              <c:pt idx="2027">
                <c:v>16.893187582266748</c:v>
              </c:pt>
              <c:pt idx="2028">
                <c:v>16.901521665928449</c:v>
              </c:pt>
              <c:pt idx="2029">
                <c:v>16.909855749590147</c:v>
              </c:pt>
              <c:pt idx="2030">
                <c:v>16.918189833251848</c:v>
              </c:pt>
              <c:pt idx="2031">
                <c:v>16.926523916913549</c:v>
              </c:pt>
              <c:pt idx="2032">
                <c:v>16.93485800057525</c:v>
              </c:pt>
              <c:pt idx="2033">
                <c:v>16.943192084236948</c:v>
              </c:pt>
              <c:pt idx="2034">
                <c:v>16.951526167898649</c:v>
              </c:pt>
              <c:pt idx="2035">
                <c:v>16.95986025156035</c:v>
              </c:pt>
              <c:pt idx="2036">
                <c:v>16.968194335222051</c:v>
              </c:pt>
              <c:pt idx="2037">
                <c:v>16.976528418883753</c:v>
              </c:pt>
              <c:pt idx="2038">
                <c:v>16.984862502545454</c:v>
              </c:pt>
              <c:pt idx="2039">
                <c:v>16.993196586207151</c:v>
              </c:pt>
              <c:pt idx="2040">
                <c:v>17.001530669868853</c:v>
              </c:pt>
              <c:pt idx="2041">
                <c:v>17.009864753530554</c:v>
              </c:pt>
              <c:pt idx="2042">
                <c:v>17.018198837192255</c:v>
              </c:pt>
              <c:pt idx="2043">
                <c:v>17.026532920853956</c:v>
              </c:pt>
              <c:pt idx="2044">
                <c:v>17.034867004515654</c:v>
              </c:pt>
              <c:pt idx="2045">
                <c:v>17.043201088177355</c:v>
              </c:pt>
              <c:pt idx="2046">
                <c:v>17.051535171839056</c:v>
              </c:pt>
              <c:pt idx="2047">
                <c:v>17.059869255500754</c:v>
              </c:pt>
              <c:pt idx="2048">
                <c:v>17.068203339162455</c:v>
              </c:pt>
              <c:pt idx="2049">
                <c:v>17.076537422824156</c:v>
              </c:pt>
              <c:pt idx="2050">
                <c:v>17.084871506485857</c:v>
              </c:pt>
              <c:pt idx="2051">
                <c:v>17.093205590147555</c:v>
              </c:pt>
              <c:pt idx="2052">
                <c:v>17.10153967380926</c:v>
              </c:pt>
              <c:pt idx="2053">
                <c:v>17.109873757470957</c:v>
              </c:pt>
              <c:pt idx="2054">
                <c:v>17.118207841132662</c:v>
              </c:pt>
              <c:pt idx="2055">
                <c:v>17.12654192479436</c:v>
              </c:pt>
              <c:pt idx="2056">
                <c:v>17.134876008456057</c:v>
              </c:pt>
              <c:pt idx="2057">
                <c:v>17.143210092117762</c:v>
              </c:pt>
              <c:pt idx="2058">
                <c:v>17.15154417577946</c:v>
              </c:pt>
              <c:pt idx="2059">
                <c:v>17.159878259441161</c:v>
              </c:pt>
              <c:pt idx="2060">
                <c:v>17.168212343102862</c:v>
              </c:pt>
              <c:pt idx="2061">
                <c:v>17.17654642676456</c:v>
              </c:pt>
              <c:pt idx="2062">
                <c:v>17.184880510426261</c:v>
              </c:pt>
              <c:pt idx="2063">
                <c:v>17.193214594087962</c:v>
              </c:pt>
              <c:pt idx="2064">
                <c:v>17.201548677749663</c:v>
              </c:pt>
              <c:pt idx="2065">
                <c:v>17.209882761411361</c:v>
              </c:pt>
              <c:pt idx="2066">
                <c:v>17.218216845073066</c:v>
              </c:pt>
              <c:pt idx="2067">
                <c:v>17.226550928734763</c:v>
              </c:pt>
              <c:pt idx="2068">
                <c:v>17.234885012396465</c:v>
              </c:pt>
              <c:pt idx="2069">
                <c:v>17.243219096058166</c:v>
              </c:pt>
              <c:pt idx="2070">
                <c:v>17.251553179719863</c:v>
              </c:pt>
              <c:pt idx="2071">
                <c:v>17.259887263381568</c:v>
              </c:pt>
              <c:pt idx="2072">
                <c:v>17.268221347043266</c:v>
              </c:pt>
              <c:pt idx="2073">
                <c:v>17.276555430704967</c:v>
              </c:pt>
              <c:pt idx="2074">
                <c:v>17.284889514366668</c:v>
              </c:pt>
              <c:pt idx="2075">
                <c:v>17.293223598028366</c:v>
              </c:pt>
              <c:pt idx="2076">
                <c:v>17.301557681690067</c:v>
              </c:pt>
              <c:pt idx="2077">
                <c:v>17.309891765351768</c:v>
              </c:pt>
              <c:pt idx="2078">
                <c:v>17.318225849013469</c:v>
              </c:pt>
              <c:pt idx="2079">
                <c:v>17.32655993267517</c:v>
              </c:pt>
              <c:pt idx="2080">
                <c:v>17.334894016336872</c:v>
              </c:pt>
              <c:pt idx="2081">
                <c:v>17.343228099998569</c:v>
              </c:pt>
              <c:pt idx="2082">
                <c:v>17.35156218366027</c:v>
              </c:pt>
              <c:pt idx="2083">
                <c:v>17.359896267321972</c:v>
              </c:pt>
              <c:pt idx="2084">
                <c:v>17.368230350983669</c:v>
              </c:pt>
              <c:pt idx="2085">
                <c:v>17.376564434645374</c:v>
              </c:pt>
              <c:pt idx="2086">
                <c:v>17.384898518307072</c:v>
              </c:pt>
              <c:pt idx="2087">
                <c:v>17.393232601968769</c:v>
              </c:pt>
              <c:pt idx="2088">
                <c:v>17.401566685630474</c:v>
              </c:pt>
              <c:pt idx="2089">
                <c:v>17.409900769292172</c:v>
              </c:pt>
              <c:pt idx="2090">
                <c:v>17.418234852953876</c:v>
              </c:pt>
              <c:pt idx="2091">
                <c:v>17.426568936615574</c:v>
              </c:pt>
              <c:pt idx="2092">
                <c:v>17.434903020277275</c:v>
              </c:pt>
              <c:pt idx="2093">
                <c:v>17.443237103938976</c:v>
              </c:pt>
              <c:pt idx="2094">
                <c:v>17.451571187600674</c:v>
              </c:pt>
              <c:pt idx="2095">
                <c:v>17.459905271262375</c:v>
              </c:pt>
              <c:pt idx="2096">
                <c:v>17.468239354924076</c:v>
              </c:pt>
              <c:pt idx="2097">
                <c:v>17.476573438585778</c:v>
              </c:pt>
              <c:pt idx="2098">
                <c:v>17.484907522247475</c:v>
              </c:pt>
              <c:pt idx="2099">
                <c:v>17.49324160590918</c:v>
              </c:pt>
              <c:pt idx="2100">
                <c:v>17.501575689570878</c:v>
              </c:pt>
              <c:pt idx="2101">
                <c:v>17.509909773232575</c:v>
              </c:pt>
              <c:pt idx="2102">
                <c:v>17.51824385689428</c:v>
              </c:pt>
              <c:pt idx="2103">
                <c:v>17.526577940555978</c:v>
              </c:pt>
              <c:pt idx="2104">
                <c:v>17.534912024217682</c:v>
              </c:pt>
              <c:pt idx="2105">
                <c:v>17.54324610787938</c:v>
              </c:pt>
              <c:pt idx="2106">
                <c:v>17.551580191541078</c:v>
              </c:pt>
              <c:pt idx="2107">
                <c:v>17.559914275202782</c:v>
              </c:pt>
              <c:pt idx="2108">
                <c:v>17.56824835886448</c:v>
              </c:pt>
              <c:pt idx="2109">
                <c:v>17.576582442526181</c:v>
              </c:pt>
              <c:pt idx="2110">
                <c:v>17.584916526187882</c:v>
              </c:pt>
              <c:pt idx="2111">
                <c:v>17.593250609849584</c:v>
              </c:pt>
              <c:pt idx="2112">
                <c:v>17.601584693511281</c:v>
              </c:pt>
              <c:pt idx="2113">
                <c:v>17.609918777172982</c:v>
              </c:pt>
              <c:pt idx="2114">
                <c:v>17.618252860834684</c:v>
              </c:pt>
              <c:pt idx="2115">
                <c:v>17.626586944496385</c:v>
              </c:pt>
              <c:pt idx="2116">
                <c:v>17.634921028158086</c:v>
              </c:pt>
              <c:pt idx="2117">
                <c:v>17.643255111819784</c:v>
              </c:pt>
              <c:pt idx="2118">
                <c:v>17.651589195481488</c:v>
              </c:pt>
              <c:pt idx="2119">
                <c:v>17.659923279143186</c:v>
              </c:pt>
              <c:pt idx="2120">
                <c:v>17.668257362804884</c:v>
              </c:pt>
              <c:pt idx="2121">
                <c:v>17.676591446466588</c:v>
              </c:pt>
              <c:pt idx="2122">
                <c:v>17.684925530128286</c:v>
              </c:pt>
              <c:pt idx="2123">
                <c:v>17.693259613789987</c:v>
              </c:pt>
              <c:pt idx="2124">
                <c:v>17.701593697451688</c:v>
              </c:pt>
              <c:pt idx="2125">
                <c:v>17.709927781113389</c:v>
              </c:pt>
              <c:pt idx="2126">
                <c:v>17.718261864775091</c:v>
              </c:pt>
              <c:pt idx="2127">
                <c:v>17.726595948436788</c:v>
              </c:pt>
              <c:pt idx="2128">
                <c:v>17.73493003209849</c:v>
              </c:pt>
              <c:pt idx="2129">
                <c:v>17.743264115760191</c:v>
              </c:pt>
              <c:pt idx="2130">
                <c:v>17.751598199421892</c:v>
              </c:pt>
              <c:pt idx="2131">
                <c:v>17.75993228308359</c:v>
              </c:pt>
              <c:pt idx="2132">
                <c:v>17.768266366745291</c:v>
              </c:pt>
              <c:pt idx="2133">
                <c:v>17.776600450406992</c:v>
              </c:pt>
              <c:pt idx="2134">
                <c:v>17.78493453406869</c:v>
              </c:pt>
              <c:pt idx="2135">
                <c:v>17.793268617730394</c:v>
              </c:pt>
              <c:pt idx="2136">
                <c:v>17.801602701392092</c:v>
              </c:pt>
              <c:pt idx="2137">
                <c:v>17.809936785053797</c:v>
              </c:pt>
              <c:pt idx="2138">
                <c:v>17.818270868715494</c:v>
              </c:pt>
              <c:pt idx="2139">
                <c:v>17.826604952377192</c:v>
              </c:pt>
              <c:pt idx="2140">
                <c:v>17.834939036038897</c:v>
              </c:pt>
              <c:pt idx="2141">
                <c:v>17.843273119700594</c:v>
              </c:pt>
              <c:pt idx="2142">
                <c:v>17.851607203362295</c:v>
              </c:pt>
              <c:pt idx="2143">
                <c:v>17.859941287023997</c:v>
              </c:pt>
              <c:pt idx="2144">
                <c:v>17.868275370685698</c:v>
              </c:pt>
              <c:pt idx="2145">
                <c:v>17.876609454347395</c:v>
              </c:pt>
              <c:pt idx="2146">
                <c:v>17.884943538009097</c:v>
              </c:pt>
              <c:pt idx="2147">
                <c:v>17.893277621670798</c:v>
              </c:pt>
              <c:pt idx="2148">
                <c:v>17.901611705332495</c:v>
              </c:pt>
              <c:pt idx="2149">
                <c:v>17.9099457889942</c:v>
              </c:pt>
              <c:pt idx="2150">
                <c:v>17.918279872655898</c:v>
              </c:pt>
              <c:pt idx="2151">
                <c:v>17.926613956317603</c:v>
              </c:pt>
              <c:pt idx="2152">
                <c:v>17.9349480399793</c:v>
              </c:pt>
              <c:pt idx="2153">
                <c:v>17.943282123640998</c:v>
              </c:pt>
              <c:pt idx="2154">
                <c:v>17.951616207302703</c:v>
              </c:pt>
              <c:pt idx="2155">
                <c:v>17.9599502909644</c:v>
              </c:pt>
              <c:pt idx="2156">
                <c:v>17.968284374626101</c:v>
              </c:pt>
              <c:pt idx="2157">
                <c:v>17.976618458287803</c:v>
              </c:pt>
              <c:pt idx="2158">
                <c:v>17.9849525419495</c:v>
              </c:pt>
              <c:pt idx="2159">
                <c:v>17.993286625611201</c:v>
              </c:pt>
              <c:pt idx="2160">
                <c:v>18.001620709272903</c:v>
              </c:pt>
              <c:pt idx="2161">
                <c:v>18.009954792934604</c:v>
              </c:pt>
              <c:pt idx="2162">
                <c:v>18.018288876596305</c:v>
              </c:pt>
              <c:pt idx="2163">
                <c:v>18.026622960258006</c:v>
              </c:pt>
              <c:pt idx="2164">
                <c:v>18.034957043919704</c:v>
              </c:pt>
              <c:pt idx="2165">
                <c:v>18.043291127581405</c:v>
              </c:pt>
              <c:pt idx="2166">
                <c:v>18.051625211243106</c:v>
              </c:pt>
              <c:pt idx="2167">
                <c:v>18.059959294904804</c:v>
              </c:pt>
              <c:pt idx="2168">
                <c:v>18.068293378566509</c:v>
              </c:pt>
              <c:pt idx="2169">
                <c:v>18.076627462228206</c:v>
              </c:pt>
              <c:pt idx="2170">
                <c:v>18.084961545889907</c:v>
              </c:pt>
              <c:pt idx="2171">
                <c:v>18.093295629551609</c:v>
              </c:pt>
              <c:pt idx="2172">
                <c:v>18.101629713213306</c:v>
              </c:pt>
              <c:pt idx="2173">
                <c:v>18.109963796875011</c:v>
              </c:pt>
              <c:pt idx="2174">
                <c:v>18.118297880536709</c:v>
              </c:pt>
              <c:pt idx="2175">
                <c:v>18.12663196419841</c:v>
              </c:pt>
              <c:pt idx="2176">
                <c:v>18.134966047860111</c:v>
              </c:pt>
              <c:pt idx="2177">
                <c:v>18.143300131521809</c:v>
              </c:pt>
              <c:pt idx="2178">
                <c:v>18.15163421518351</c:v>
              </c:pt>
              <c:pt idx="2179">
                <c:v>18.159968298845211</c:v>
              </c:pt>
              <c:pt idx="2180">
                <c:v>18.168302382506912</c:v>
              </c:pt>
              <c:pt idx="2181">
                <c:v>18.17663646616861</c:v>
              </c:pt>
              <c:pt idx="2182">
                <c:v>18.184970549830314</c:v>
              </c:pt>
              <c:pt idx="2183">
                <c:v>18.193304633492012</c:v>
              </c:pt>
              <c:pt idx="2184">
                <c:v>18.20163871715371</c:v>
              </c:pt>
              <c:pt idx="2185">
                <c:v>18.209972800815414</c:v>
              </c:pt>
              <c:pt idx="2186">
                <c:v>18.218306884477112</c:v>
              </c:pt>
              <c:pt idx="2187">
                <c:v>18.226640968138817</c:v>
              </c:pt>
              <c:pt idx="2188">
                <c:v>18.234975051800514</c:v>
              </c:pt>
              <c:pt idx="2189">
                <c:v>18.243309135462216</c:v>
              </c:pt>
              <c:pt idx="2190">
                <c:v>18.251643219123917</c:v>
              </c:pt>
              <c:pt idx="2191">
                <c:v>18.259977302785614</c:v>
              </c:pt>
              <c:pt idx="2192">
                <c:v>18.268311386447316</c:v>
              </c:pt>
              <c:pt idx="2193">
                <c:v>18.276645470109017</c:v>
              </c:pt>
              <c:pt idx="2194">
                <c:v>18.284979553770718</c:v>
              </c:pt>
              <c:pt idx="2195">
                <c:v>18.293313637432416</c:v>
              </c:pt>
              <c:pt idx="2196">
                <c:v>18.30164772109412</c:v>
              </c:pt>
              <c:pt idx="2197">
                <c:v>18.309981804755818</c:v>
              </c:pt>
              <c:pt idx="2198">
                <c:v>18.318315888417519</c:v>
              </c:pt>
              <c:pt idx="2199">
                <c:v>18.32664997207922</c:v>
              </c:pt>
              <c:pt idx="2200">
                <c:v>18.334984055740918</c:v>
              </c:pt>
              <c:pt idx="2201">
                <c:v>18.343318139402623</c:v>
              </c:pt>
              <c:pt idx="2202">
                <c:v>18.35165222306432</c:v>
              </c:pt>
              <c:pt idx="2203">
                <c:v>18.359986306726018</c:v>
              </c:pt>
              <c:pt idx="2204">
                <c:v>18.368320390387723</c:v>
              </c:pt>
              <c:pt idx="2205">
                <c:v>18.37665447404942</c:v>
              </c:pt>
              <c:pt idx="2206">
                <c:v>18.384988557711122</c:v>
              </c:pt>
              <c:pt idx="2207">
                <c:v>18.393322641372823</c:v>
              </c:pt>
              <c:pt idx="2208">
                <c:v>18.401656725034524</c:v>
              </c:pt>
              <c:pt idx="2209">
                <c:v>18.409990808696225</c:v>
              </c:pt>
              <c:pt idx="2210">
                <c:v>18.418324892357923</c:v>
              </c:pt>
              <c:pt idx="2211">
                <c:v>18.426658976019624</c:v>
              </c:pt>
              <c:pt idx="2212">
                <c:v>18.434993059681325</c:v>
              </c:pt>
              <c:pt idx="2213">
                <c:v>18.443327143343026</c:v>
              </c:pt>
              <c:pt idx="2214">
                <c:v>18.451661227004724</c:v>
              </c:pt>
              <c:pt idx="2215">
                <c:v>18.459995310666429</c:v>
              </c:pt>
              <c:pt idx="2216">
                <c:v>18.468329394328126</c:v>
              </c:pt>
              <c:pt idx="2217">
                <c:v>18.476663477989824</c:v>
              </c:pt>
              <c:pt idx="2218">
                <c:v>18.484997561651529</c:v>
              </c:pt>
              <c:pt idx="2219">
                <c:v>18.493331645313226</c:v>
              </c:pt>
              <c:pt idx="2220">
                <c:v>18.501665728974931</c:v>
              </c:pt>
              <c:pt idx="2221">
                <c:v>18.509999812636629</c:v>
              </c:pt>
              <c:pt idx="2222">
                <c:v>18.518333896298326</c:v>
              </c:pt>
              <c:pt idx="2223">
                <c:v>18.526667979960031</c:v>
              </c:pt>
              <c:pt idx="2224">
                <c:v>18.535002063621729</c:v>
              </c:pt>
              <c:pt idx="2225">
                <c:v>18.54333614728343</c:v>
              </c:pt>
              <c:pt idx="2226">
                <c:v>18.551670230945131</c:v>
              </c:pt>
              <c:pt idx="2227">
                <c:v>18.560004314606832</c:v>
              </c:pt>
              <c:pt idx="2228">
                <c:v>18.56833839826853</c:v>
              </c:pt>
              <c:pt idx="2229">
                <c:v>18.576672481930231</c:v>
              </c:pt>
              <c:pt idx="2230">
                <c:v>18.585006565591932</c:v>
              </c:pt>
              <c:pt idx="2231">
                <c:v>18.59334064925363</c:v>
              </c:pt>
              <c:pt idx="2232">
                <c:v>18.601674732915335</c:v>
              </c:pt>
              <c:pt idx="2233">
                <c:v>18.610008816577032</c:v>
              </c:pt>
              <c:pt idx="2234">
                <c:v>18.618342900238737</c:v>
              </c:pt>
              <c:pt idx="2235">
                <c:v>18.626676983900435</c:v>
              </c:pt>
              <c:pt idx="2236">
                <c:v>18.635011067562132</c:v>
              </c:pt>
              <c:pt idx="2237">
                <c:v>18.643345151223837</c:v>
              </c:pt>
              <c:pt idx="2238">
                <c:v>18.651679234885535</c:v>
              </c:pt>
              <c:pt idx="2239">
                <c:v>18.660013318547236</c:v>
              </c:pt>
              <c:pt idx="2240">
                <c:v>18.668347402208937</c:v>
              </c:pt>
              <c:pt idx="2241">
                <c:v>18.676681485870638</c:v>
              </c:pt>
              <c:pt idx="2242">
                <c:v>18.685015569532336</c:v>
              </c:pt>
              <c:pt idx="2243">
                <c:v>18.693349653194037</c:v>
              </c:pt>
              <c:pt idx="2244">
                <c:v>18.701683736855738</c:v>
              </c:pt>
              <c:pt idx="2245">
                <c:v>18.710017820517439</c:v>
              </c:pt>
              <c:pt idx="2246">
                <c:v>18.718351904179141</c:v>
              </c:pt>
              <c:pt idx="2247">
                <c:v>18.726685987840838</c:v>
              </c:pt>
              <c:pt idx="2248">
                <c:v>18.735020071502539</c:v>
              </c:pt>
              <c:pt idx="2249">
                <c:v>18.743354155164241</c:v>
              </c:pt>
              <c:pt idx="2250">
                <c:v>18.751688238825938</c:v>
              </c:pt>
              <c:pt idx="2251">
                <c:v>18.760022322487643</c:v>
              </c:pt>
              <c:pt idx="2252">
                <c:v>18.768356406149341</c:v>
              </c:pt>
              <c:pt idx="2253">
                <c:v>18.776690489811042</c:v>
              </c:pt>
              <c:pt idx="2254">
                <c:v>18.785024573472743</c:v>
              </c:pt>
              <c:pt idx="2255">
                <c:v>18.793358657134441</c:v>
              </c:pt>
              <c:pt idx="2256">
                <c:v>18.801692740796145</c:v>
              </c:pt>
              <c:pt idx="2257">
                <c:v>18.810026824457843</c:v>
              </c:pt>
              <c:pt idx="2258">
                <c:v>18.818360908119544</c:v>
              </c:pt>
              <c:pt idx="2259">
                <c:v>18.826694991781245</c:v>
              </c:pt>
              <c:pt idx="2260">
                <c:v>18.835029075442947</c:v>
              </c:pt>
              <c:pt idx="2261">
                <c:v>18.843363159104644</c:v>
              </c:pt>
              <c:pt idx="2262">
                <c:v>18.851697242766345</c:v>
              </c:pt>
              <c:pt idx="2263">
                <c:v>18.860031326428047</c:v>
              </c:pt>
              <c:pt idx="2264">
                <c:v>18.868365410089744</c:v>
              </c:pt>
              <c:pt idx="2265">
                <c:v>18.876699493751449</c:v>
              </c:pt>
              <c:pt idx="2266">
                <c:v>18.885033577413147</c:v>
              </c:pt>
              <c:pt idx="2267">
                <c:v>18.893367661074844</c:v>
              </c:pt>
              <c:pt idx="2268">
                <c:v>18.901701744736549</c:v>
              </c:pt>
              <c:pt idx="2269">
                <c:v>18.910035828398247</c:v>
              </c:pt>
              <c:pt idx="2270">
                <c:v>18.918369912059951</c:v>
              </c:pt>
              <c:pt idx="2271">
                <c:v>18.926703995721649</c:v>
              </c:pt>
              <c:pt idx="2272">
                <c:v>18.93503807938335</c:v>
              </c:pt>
              <c:pt idx="2273">
                <c:v>18.943372163045051</c:v>
              </c:pt>
              <c:pt idx="2274">
                <c:v>18.951706246706749</c:v>
              </c:pt>
              <c:pt idx="2275">
                <c:v>18.96004033036845</c:v>
              </c:pt>
              <c:pt idx="2276">
                <c:v>18.968374414030151</c:v>
              </c:pt>
              <c:pt idx="2277">
                <c:v>18.976708497691853</c:v>
              </c:pt>
              <c:pt idx="2278">
                <c:v>18.98504258135355</c:v>
              </c:pt>
              <c:pt idx="2279">
                <c:v>18.993376665015255</c:v>
              </c:pt>
              <c:pt idx="2280">
                <c:v>19.001710748676953</c:v>
              </c:pt>
              <c:pt idx="2281">
                <c:v>19.010044832338654</c:v>
              </c:pt>
              <c:pt idx="2282">
                <c:v>19.018378916000355</c:v>
              </c:pt>
              <c:pt idx="2283">
                <c:v>19.026712999662053</c:v>
              </c:pt>
              <c:pt idx="2284">
                <c:v>19.035047083323757</c:v>
              </c:pt>
              <c:pt idx="2285">
                <c:v>19.043381166985455</c:v>
              </c:pt>
              <c:pt idx="2286">
                <c:v>19.051715250647156</c:v>
              </c:pt>
              <c:pt idx="2287">
                <c:v>19.060049334308857</c:v>
              </c:pt>
              <c:pt idx="2288">
                <c:v>19.068383417970555</c:v>
              </c:pt>
              <c:pt idx="2289">
                <c:v>19.076717501632256</c:v>
              </c:pt>
              <c:pt idx="2290">
                <c:v>19.085051585293957</c:v>
              </c:pt>
              <c:pt idx="2291">
                <c:v>19.093385668955658</c:v>
              </c:pt>
              <c:pt idx="2292">
                <c:v>19.10171975261736</c:v>
              </c:pt>
              <c:pt idx="2293">
                <c:v>19.110053836279057</c:v>
              </c:pt>
              <c:pt idx="2294">
                <c:v>19.118387919940758</c:v>
              </c:pt>
              <c:pt idx="2295">
                <c:v>19.12672200360246</c:v>
              </c:pt>
              <c:pt idx="2296">
                <c:v>19.135056087264161</c:v>
              </c:pt>
              <c:pt idx="2297">
                <c:v>19.143390170925858</c:v>
              </c:pt>
              <c:pt idx="2298">
                <c:v>19.151724254587563</c:v>
              </c:pt>
              <c:pt idx="2299">
                <c:v>19.160058338249261</c:v>
              </c:pt>
              <c:pt idx="2300">
                <c:v>19.168392421910958</c:v>
              </c:pt>
              <c:pt idx="2301">
                <c:v>19.176726505572663</c:v>
              </c:pt>
              <c:pt idx="2302">
                <c:v>19.185060589234361</c:v>
              </c:pt>
              <c:pt idx="2303">
                <c:v>19.193394672896066</c:v>
              </c:pt>
              <c:pt idx="2304">
                <c:v>19.201728756557763</c:v>
              </c:pt>
              <c:pt idx="2305">
                <c:v>19.210062840219464</c:v>
              </c:pt>
              <c:pt idx="2306">
                <c:v>19.218396923881166</c:v>
              </c:pt>
              <c:pt idx="2307">
                <c:v>19.226731007542863</c:v>
              </c:pt>
              <c:pt idx="2308">
                <c:v>19.235065091204564</c:v>
              </c:pt>
              <c:pt idx="2309">
                <c:v>19.243399174866266</c:v>
              </c:pt>
              <c:pt idx="2310">
                <c:v>19.251733258527967</c:v>
              </c:pt>
              <c:pt idx="2311">
                <c:v>19.260067342189664</c:v>
              </c:pt>
              <c:pt idx="2312">
                <c:v>19.268401425851369</c:v>
              </c:pt>
              <c:pt idx="2313">
                <c:v>19.276735509513067</c:v>
              </c:pt>
              <c:pt idx="2314">
                <c:v>19.285069593174764</c:v>
              </c:pt>
              <c:pt idx="2315">
                <c:v>19.293403676836469</c:v>
              </c:pt>
              <c:pt idx="2316">
                <c:v>19.301737760498167</c:v>
              </c:pt>
              <c:pt idx="2317">
                <c:v>19.310071844159872</c:v>
              </c:pt>
              <c:pt idx="2318">
                <c:v>19.318405927821569</c:v>
              </c:pt>
              <c:pt idx="2319">
                <c:v>19.326740011483267</c:v>
              </c:pt>
              <c:pt idx="2320">
                <c:v>19.335074095144972</c:v>
              </c:pt>
              <c:pt idx="2321">
                <c:v>19.343408178806669</c:v>
              </c:pt>
              <c:pt idx="2322">
                <c:v>19.35174226246837</c:v>
              </c:pt>
              <c:pt idx="2323">
                <c:v>19.360076346130072</c:v>
              </c:pt>
              <c:pt idx="2324">
                <c:v>19.368410429791773</c:v>
              </c:pt>
              <c:pt idx="2325">
                <c:v>19.37674451345347</c:v>
              </c:pt>
              <c:pt idx="2326">
                <c:v>19.385078597115172</c:v>
              </c:pt>
              <c:pt idx="2327">
                <c:v>19.393412680776873</c:v>
              </c:pt>
              <c:pt idx="2328">
                <c:v>19.401746764438574</c:v>
              </c:pt>
              <c:pt idx="2329">
                <c:v>19.410080848100275</c:v>
              </c:pt>
              <c:pt idx="2330">
                <c:v>19.418414931761973</c:v>
              </c:pt>
              <c:pt idx="2331">
                <c:v>19.426749015423677</c:v>
              </c:pt>
              <c:pt idx="2332">
                <c:v>19.435083099085375</c:v>
              </c:pt>
              <c:pt idx="2333">
                <c:v>19.443417182747073</c:v>
              </c:pt>
              <c:pt idx="2334">
                <c:v>19.451751266408777</c:v>
              </c:pt>
              <c:pt idx="2335">
                <c:v>19.460085350070475</c:v>
              </c:pt>
              <c:pt idx="2336">
                <c:v>19.468419433732176</c:v>
              </c:pt>
              <c:pt idx="2337">
                <c:v>19.476753517393878</c:v>
              </c:pt>
              <c:pt idx="2338">
                <c:v>19.485087601055575</c:v>
              </c:pt>
              <c:pt idx="2339">
                <c:v>19.49342168471728</c:v>
              </c:pt>
              <c:pt idx="2340">
                <c:v>19.501755768378978</c:v>
              </c:pt>
              <c:pt idx="2341">
                <c:v>19.510089852040679</c:v>
              </c:pt>
              <c:pt idx="2342">
                <c:v>19.51842393570238</c:v>
              </c:pt>
              <c:pt idx="2343">
                <c:v>19.526758019364081</c:v>
              </c:pt>
              <c:pt idx="2344">
                <c:v>19.535092103025779</c:v>
              </c:pt>
              <c:pt idx="2345">
                <c:v>19.54342618668748</c:v>
              </c:pt>
              <c:pt idx="2346">
                <c:v>19.551760270349181</c:v>
              </c:pt>
              <c:pt idx="2347">
                <c:v>19.560094354010879</c:v>
              </c:pt>
              <c:pt idx="2348">
                <c:v>19.568428437672583</c:v>
              </c:pt>
              <c:pt idx="2349">
                <c:v>19.576762521334281</c:v>
              </c:pt>
              <c:pt idx="2350">
                <c:v>19.585096604995986</c:v>
              </c:pt>
              <c:pt idx="2351">
                <c:v>19.593430688657683</c:v>
              </c:pt>
              <c:pt idx="2352">
                <c:v>19.601764772319381</c:v>
              </c:pt>
              <c:pt idx="2353">
                <c:v>19.610098855981086</c:v>
              </c:pt>
              <c:pt idx="2354">
                <c:v>19.618432939642783</c:v>
              </c:pt>
              <c:pt idx="2355">
                <c:v>19.626767023304485</c:v>
              </c:pt>
              <c:pt idx="2356">
                <c:v>19.635101106966186</c:v>
              </c:pt>
              <c:pt idx="2357">
                <c:v>19.643435190627887</c:v>
              </c:pt>
              <c:pt idx="2358">
                <c:v>19.651769274289585</c:v>
              </c:pt>
              <c:pt idx="2359">
                <c:v>19.660103357951286</c:v>
              </c:pt>
              <c:pt idx="2360">
                <c:v>19.668437441612987</c:v>
              </c:pt>
              <c:pt idx="2361">
                <c:v>19.676771525274685</c:v>
              </c:pt>
              <c:pt idx="2362">
                <c:v>19.685105608936389</c:v>
              </c:pt>
              <c:pt idx="2363">
                <c:v>19.693439692598087</c:v>
              </c:pt>
              <c:pt idx="2364">
                <c:v>19.701773776259788</c:v>
              </c:pt>
              <c:pt idx="2365">
                <c:v>19.710107859921489</c:v>
              </c:pt>
              <c:pt idx="2366">
                <c:v>19.718441943583187</c:v>
              </c:pt>
              <c:pt idx="2367">
                <c:v>19.726776027244892</c:v>
              </c:pt>
              <c:pt idx="2368">
                <c:v>19.735110110906589</c:v>
              </c:pt>
              <c:pt idx="2369">
                <c:v>19.743444194568291</c:v>
              </c:pt>
              <c:pt idx="2370">
                <c:v>19.751778278229992</c:v>
              </c:pt>
              <c:pt idx="2371">
                <c:v>19.760112361891689</c:v>
              </c:pt>
              <c:pt idx="2372">
                <c:v>19.768446445553391</c:v>
              </c:pt>
              <c:pt idx="2373">
                <c:v>19.776780529215092</c:v>
              </c:pt>
              <c:pt idx="2374">
                <c:v>19.785114612876793</c:v>
              </c:pt>
              <c:pt idx="2375">
                <c:v>19.793448696538494</c:v>
              </c:pt>
              <c:pt idx="2376">
                <c:v>19.801782780200195</c:v>
              </c:pt>
              <c:pt idx="2377">
                <c:v>19.810116863861893</c:v>
              </c:pt>
              <c:pt idx="2378">
                <c:v>19.818450947523594</c:v>
              </c:pt>
              <c:pt idx="2379">
                <c:v>19.826785031185295</c:v>
              </c:pt>
              <c:pt idx="2380">
                <c:v>19.835119114846993</c:v>
              </c:pt>
              <c:pt idx="2381">
                <c:v>19.843453198508698</c:v>
              </c:pt>
              <c:pt idx="2382">
                <c:v>19.851787282170395</c:v>
              </c:pt>
              <c:pt idx="2383">
                <c:v>19.860121365832093</c:v>
              </c:pt>
              <c:pt idx="2384">
                <c:v>19.868455449493798</c:v>
              </c:pt>
              <c:pt idx="2385">
                <c:v>19.876789533155495</c:v>
              </c:pt>
              <c:pt idx="2386">
                <c:v>19.8851236168172</c:v>
              </c:pt>
              <c:pt idx="2387">
                <c:v>19.893457700478898</c:v>
              </c:pt>
              <c:pt idx="2388">
                <c:v>19.901791784140599</c:v>
              </c:pt>
              <c:pt idx="2389">
                <c:v>19.9101258678023</c:v>
              </c:pt>
              <c:pt idx="2390">
                <c:v>19.918459951463998</c:v>
              </c:pt>
              <c:pt idx="2391">
                <c:v>19.926794035125699</c:v>
              </c:pt>
              <c:pt idx="2392">
                <c:v>19.9351281187874</c:v>
              </c:pt>
              <c:pt idx="2393">
                <c:v>19.943462202449101</c:v>
              </c:pt>
              <c:pt idx="2394">
                <c:v>19.951796286110799</c:v>
              </c:pt>
              <c:pt idx="2395">
                <c:v>19.960130369772504</c:v>
              </c:pt>
              <c:pt idx="2396">
                <c:v>19.968464453434201</c:v>
              </c:pt>
              <c:pt idx="2397">
                <c:v>19.976798537095899</c:v>
              </c:pt>
              <c:pt idx="2398">
                <c:v>19.985132620757604</c:v>
              </c:pt>
              <c:pt idx="2399">
                <c:v>19.993466704419301</c:v>
              </c:pt>
              <c:pt idx="2400">
                <c:v>20.001800788081006</c:v>
              </c:pt>
              <c:pt idx="2401">
                <c:v>20.010134871742704</c:v>
              </c:pt>
              <c:pt idx="2402">
                <c:v>20.018468955404405</c:v>
              </c:pt>
              <c:pt idx="2403">
                <c:v>20.026803039066106</c:v>
              </c:pt>
              <c:pt idx="2404">
                <c:v>20.035137122727804</c:v>
              </c:pt>
              <c:pt idx="2405">
                <c:v>20.043471206389505</c:v>
              </c:pt>
              <c:pt idx="2406">
                <c:v>20.051805290051206</c:v>
              </c:pt>
              <c:pt idx="2407">
                <c:v>20.060139373712907</c:v>
              </c:pt>
              <c:pt idx="2408">
                <c:v>20.068473457374605</c:v>
              </c:pt>
              <c:pt idx="2409">
                <c:v>20.076807541036306</c:v>
              </c:pt>
              <c:pt idx="2410">
                <c:v>20.085141624698007</c:v>
              </c:pt>
              <c:pt idx="2411">
                <c:v>20.093475708359708</c:v>
              </c:pt>
              <c:pt idx="2412">
                <c:v>20.10180979202141</c:v>
              </c:pt>
              <c:pt idx="2413">
                <c:v>20.110143875683107</c:v>
              </c:pt>
              <c:pt idx="2414">
                <c:v>20.118477959344812</c:v>
              </c:pt>
              <c:pt idx="2415">
                <c:v>20.12681204300651</c:v>
              </c:pt>
              <c:pt idx="2416">
                <c:v>20.135146126668207</c:v>
              </c:pt>
              <c:pt idx="2417">
                <c:v>20.143480210329912</c:v>
              </c:pt>
              <c:pt idx="2418">
                <c:v>20.15181429399161</c:v>
              </c:pt>
              <c:pt idx="2419">
                <c:v>20.160148377653311</c:v>
              </c:pt>
              <c:pt idx="2420">
                <c:v>20.168482461315012</c:v>
              </c:pt>
              <c:pt idx="2421">
                <c:v>20.176816544976713</c:v>
              </c:pt>
              <c:pt idx="2422">
                <c:v>20.185150628638414</c:v>
              </c:pt>
              <c:pt idx="2423">
                <c:v>20.193484712300112</c:v>
              </c:pt>
              <c:pt idx="2424">
                <c:v>20.201818795961813</c:v>
              </c:pt>
              <c:pt idx="2425">
                <c:v>20.210152879623514</c:v>
              </c:pt>
              <c:pt idx="2426">
                <c:v>20.218486963285216</c:v>
              </c:pt>
              <c:pt idx="2427">
                <c:v>20.226821046946913</c:v>
              </c:pt>
              <c:pt idx="2428">
                <c:v>20.235155130608614</c:v>
              </c:pt>
              <c:pt idx="2429">
                <c:v>20.243489214270316</c:v>
              </c:pt>
              <c:pt idx="2430">
                <c:v>20.251823297932013</c:v>
              </c:pt>
              <c:pt idx="2431">
                <c:v>20.260157381593718</c:v>
              </c:pt>
              <c:pt idx="2432">
                <c:v>20.268491465255416</c:v>
              </c:pt>
              <c:pt idx="2433">
                <c:v>20.27682554891712</c:v>
              </c:pt>
              <c:pt idx="2434">
                <c:v>20.285159632578818</c:v>
              </c:pt>
              <c:pt idx="2435">
                <c:v>20.293493716240516</c:v>
              </c:pt>
              <c:pt idx="2436">
                <c:v>20.30182779990222</c:v>
              </c:pt>
              <c:pt idx="2437">
                <c:v>20.310161883563918</c:v>
              </c:pt>
              <c:pt idx="2438">
                <c:v>20.318495967225619</c:v>
              </c:pt>
              <c:pt idx="2439">
                <c:v>20.32683005088732</c:v>
              </c:pt>
              <c:pt idx="2440">
                <c:v>20.335164134549021</c:v>
              </c:pt>
              <c:pt idx="2441">
                <c:v>20.343498218210719</c:v>
              </c:pt>
              <c:pt idx="2442">
                <c:v>20.35183230187242</c:v>
              </c:pt>
              <c:pt idx="2443">
                <c:v>20.360166385534122</c:v>
              </c:pt>
              <c:pt idx="2444">
                <c:v>20.368500469195819</c:v>
              </c:pt>
              <c:pt idx="2445">
                <c:v>20.376834552857524</c:v>
              </c:pt>
              <c:pt idx="2446">
                <c:v>20.385168636519222</c:v>
              </c:pt>
              <c:pt idx="2447">
                <c:v>20.393502720180926</c:v>
              </c:pt>
              <c:pt idx="2448">
                <c:v>20.401836803842624</c:v>
              </c:pt>
              <c:pt idx="2449">
                <c:v>20.410170887504322</c:v>
              </c:pt>
              <c:pt idx="2450">
                <c:v>20.418504971166026</c:v>
              </c:pt>
              <c:pt idx="2451">
                <c:v>20.426839054827724</c:v>
              </c:pt>
              <c:pt idx="2452">
                <c:v>20.435173138489425</c:v>
              </c:pt>
              <c:pt idx="2453">
                <c:v>20.443507222151126</c:v>
              </c:pt>
              <c:pt idx="2454">
                <c:v>20.451841305812824</c:v>
              </c:pt>
              <c:pt idx="2455">
                <c:v>20.460175389474525</c:v>
              </c:pt>
              <c:pt idx="2456">
                <c:v>20.468509473136226</c:v>
              </c:pt>
              <c:pt idx="2457">
                <c:v>20.476843556797927</c:v>
              </c:pt>
              <c:pt idx="2458">
                <c:v>20.485177640459629</c:v>
              </c:pt>
              <c:pt idx="2459">
                <c:v>20.49351172412133</c:v>
              </c:pt>
              <c:pt idx="2460">
                <c:v>20.501845807783027</c:v>
              </c:pt>
              <c:pt idx="2461">
                <c:v>20.510179891444729</c:v>
              </c:pt>
              <c:pt idx="2462">
                <c:v>20.51851397510643</c:v>
              </c:pt>
              <c:pt idx="2463">
                <c:v>20.526848058768127</c:v>
              </c:pt>
              <c:pt idx="2464">
                <c:v>20.535182142429832</c:v>
              </c:pt>
              <c:pt idx="2465">
                <c:v>20.54351622609153</c:v>
              </c:pt>
              <c:pt idx="2466">
                <c:v>20.551850309753231</c:v>
              </c:pt>
              <c:pt idx="2467">
                <c:v>20.560184393414932</c:v>
              </c:pt>
              <c:pt idx="2468">
                <c:v>20.56851847707663</c:v>
              </c:pt>
              <c:pt idx="2469">
                <c:v>20.576852560738335</c:v>
              </c:pt>
              <c:pt idx="2470">
                <c:v>20.585186644400032</c:v>
              </c:pt>
              <c:pt idx="2471">
                <c:v>20.593520728061733</c:v>
              </c:pt>
              <c:pt idx="2472">
                <c:v>20.601854811723435</c:v>
              </c:pt>
              <c:pt idx="2473">
                <c:v>20.610188895385136</c:v>
              </c:pt>
              <c:pt idx="2474">
                <c:v>20.618522979046833</c:v>
              </c:pt>
              <c:pt idx="2475">
                <c:v>20.626857062708535</c:v>
              </c:pt>
              <c:pt idx="2476">
                <c:v>20.635191146370236</c:v>
              </c:pt>
              <c:pt idx="2477">
                <c:v>20.643525230031933</c:v>
              </c:pt>
              <c:pt idx="2478">
                <c:v>20.651859313693638</c:v>
              </c:pt>
              <c:pt idx="2479">
                <c:v>20.660193397355336</c:v>
              </c:pt>
              <c:pt idx="2480">
                <c:v>20.668527481017033</c:v>
              </c:pt>
              <c:pt idx="2481">
                <c:v>20.676861564678738</c:v>
              </c:pt>
              <c:pt idx="2482">
                <c:v>20.685195648340436</c:v>
              </c:pt>
              <c:pt idx="2483">
                <c:v>20.693529732002141</c:v>
              </c:pt>
              <c:pt idx="2484">
                <c:v>20.701863815663838</c:v>
              </c:pt>
              <c:pt idx="2485">
                <c:v>20.710197899325539</c:v>
              </c:pt>
              <c:pt idx="2486">
                <c:v>20.718531982987241</c:v>
              </c:pt>
              <c:pt idx="2487">
                <c:v>20.726866066648938</c:v>
              </c:pt>
              <c:pt idx="2488">
                <c:v>20.735200150310639</c:v>
              </c:pt>
              <c:pt idx="2489">
                <c:v>20.743534233972341</c:v>
              </c:pt>
              <c:pt idx="2490">
                <c:v>20.751868317634042</c:v>
              </c:pt>
              <c:pt idx="2491">
                <c:v>20.760202401295739</c:v>
              </c:pt>
              <c:pt idx="2492">
                <c:v>20.768536484957444</c:v>
              </c:pt>
              <c:pt idx="2493">
                <c:v>20.776870568619142</c:v>
              </c:pt>
              <c:pt idx="2494">
                <c:v>20.785204652280843</c:v>
              </c:pt>
              <c:pt idx="2495">
                <c:v>20.793538735942544</c:v>
              </c:pt>
              <c:pt idx="2496">
                <c:v>20.801872819604242</c:v>
              </c:pt>
              <c:pt idx="2497">
                <c:v>20.810206903265946</c:v>
              </c:pt>
              <c:pt idx="2498">
                <c:v>20.818540986927644</c:v>
              </c:pt>
              <c:pt idx="2499">
                <c:v>20.826875070589342</c:v>
              </c:pt>
              <c:pt idx="2500">
                <c:v>20.835209154251046</c:v>
              </c:pt>
              <c:pt idx="2501">
                <c:v>20.843543237912744</c:v>
              </c:pt>
              <c:pt idx="2502">
                <c:v>20.851877321574445</c:v>
              </c:pt>
              <c:pt idx="2503">
                <c:v>20.860211405236146</c:v>
              </c:pt>
              <c:pt idx="2504">
                <c:v>20.868545488897848</c:v>
              </c:pt>
              <c:pt idx="2505">
                <c:v>20.876879572559549</c:v>
              </c:pt>
              <c:pt idx="2506">
                <c:v>20.885213656221246</c:v>
              </c:pt>
              <c:pt idx="2507">
                <c:v>20.893547739882948</c:v>
              </c:pt>
              <c:pt idx="2508">
                <c:v>20.901881823544649</c:v>
              </c:pt>
              <c:pt idx="2509">
                <c:v>20.91021590720635</c:v>
              </c:pt>
              <c:pt idx="2510">
                <c:v>20.918549990868048</c:v>
              </c:pt>
              <c:pt idx="2511">
                <c:v>20.926884074529752</c:v>
              </c:pt>
              <c:pt idx="2512">
                <c:v>20.93521815819145</c:v>
              </c:pt>
              <c:pt idx="2513">
                <c:v>20.943552241853148</c:v>
              </c:pt>
              <c:pt idx="2514">
                <c:v>20.951886325514852</c:v>
              </c:pt>
              <c:pt idx="2515">
                <c:v>20.96022040917655</c:v>
              </c:pt>
              <c:pt idx="2516">
                <c:v>20.968554492838255</c:v>
              </c:pt>
              <c:pt idx="2517">
                <c:v>20.976888576499952</c:v>
              </c:pt>
              <c:pt idx="2518">
                <c:v>20.985222660161654</c:v>
              </c:pt>
              <c:pt idx="2519">
                <c:v>20.993556743823355</c:v>
              </c:pt>
              <c:pt idx="2520">
                <c:v>21.001890827485052</c:v>
              </c:pt>
              <c:pt idx="2521">
                <c:v>21.010224911146754</c:v>
              </c:pt>
              <c:pt idx="2522">
                <c:v>21.018558994808455</c:v>
              </c:pt>
              <c:pt idx="2523">
                <c:v>21.026893078470156</c:v>
              </c:pt>
              <c:pt idx="2524">
                <c:v>21.035227162131854</c:v>
              </c:pt>
              <c:pt idx="2525">
                <c:v>21.043561245793555</c:v>
              </c:pt>
              <c:pt idx="2526">
                <c:v>21.051895329455256</c:v>
              </c:pt>
              <c:pt idx="2527">
                <c:v>21.060229413116954</c:v>
              </c:pt>
              <c:pt idx="2528">
                <c:v>21.068563496778658</c:v>
              </c:pt>
              <c:pt idx="2529">
                <c:v>21.076897580440356</c:v>
              </c:pt>
              <c:pt idx="2530">
                <c:v>21.085231664102061</c:v>
              </c:pt>
              <c:pt idx="2531">
                <c:v>21.093565747763758</c:v>
              </c:pt>
              <c:pt idx="2532">
                <c:v>21.101899831425456</c:v>
              </c:pt>
              <c:pt idx="2533">
                <c:v>21.110233915087161</c:v>
              </c:pt>
              <c:pt idx="2534">
                <c:v>21.118567998748858</c:v>
              </c:pt>
              <c:pt idx="2535">
                <c:v>21.12690208241056</c:v>
              </c:pt>
              <c:pt idx="2536">
                <c:v>21.135236166072261</c:v>
              </c:pt>
              <c:pt idx="2537">
                <c:v>21.143570249733962</c:v>
              </c:pt>
              <c:pt idx="2538">
                <c:v>21.15190433339566</c:v>
              </c:pt>
              <c:pt idx="2539">
                <c:v>21.160238417057361</c:v>
              </c:pt>
              <c:pt idx="2540">
                <c:v>21.168572500719062</c:v>
              </c:pt>
              <c:pt idx="2541">
                <c:v>21.176906584380763</c:v>
              </c:pt>
              <c:pt idx="2542">
                <c:v>21.185240668042464</c:v>
              </c:pt>
              <c:pt idx="2543">
                <c:v>21.193574751704162</c:v>
              </c:pt>
              <c:pt idx="2544">
                <c:v>21.201908835365863</c:v>
              </c:pt>
              <c:pt idx="2545">
                <c:v>21.210242919027564</c:v>
              </c:pt>
              <c:pt idx="2546">
                <c:v>21.218577002689262</c:v>
              </c:pt>
              <c:pt idx="2547">
                <c:v>21.226911086350967</c:v>
              </c:pt>
              <c:pt idx="2548">
                <c:v>21.235245170012664</c:v>
              </c:pt>
              <c:pt idx="2549">
                <c:v>21.243579253674366</c:v>
              </c:pt>
              <c:pt idx="2550">
                <c:v>21.251913337336067</c:v>
              </c:pt>
              <c:pt idx="2551">
                <c:v>21.260247420997764</c:v>
              </c:pt>
              <c:pt idx="2552">
                <c:v>21.268581504659469</c:v>
              </c:pt>
              <c:pt idx="2553">
                <c:v>21.276915588321167</c:v>
              </c:pt>
              <c:pt idx="2554">
                <c:v>21.285249671982868</c:v>
              </c:pt>
              <c:pt idx="2555">
                <c:v>21.293583755644569</c:v>
              </c:pt>
              <c:pt idx="2556">
                <c:v>21.30191783930627</c:v>
              </c:pt>
              <c:pt idx="2557">
                <c:v>21.310251922967968</c:v>
              </c:pt>
              <c:pt idx="2558">
                <c:v>21.318586006629669</c:v>
              </c:pt>
              <c:pt idx="2559">
                <c:v>21.32692009029137</c:v>
              </c:pt>
              <c:pt idx="2560">
                <c:v>21.335254173953068</c:v>
              </c:pt>
              <c:pt idx="2561">
                <c:v>21.343588257614773</c:v>
              </c:pt>
              <c:pt idx="2562">
                <c:v>21.35192234127647</c:v>
              </c:pt>
              <c:pt idx="2563">
                <c:v>21.360256424938175</c:v>
              </c:pt>
              <c:pt idx="2564">
                <c:v>21.368590508599873</c:v>
              </c:pt>
              <c:pt idx="2565">
                <c:v>21.37692459226157</c:v>
              </c:pt>
              <c:pt idx="2566">
                <c:v>21.385258675923275</c:v>
              </c:pt>
              <c:pt idx="2567">
                <c:v>21.393592759584973</c:v>
              </c:pt>
              <c:pt idx="2568">
                <c:v>21.401926843246674</c:v>
              </c:pt>
              <c:pt idx="2569">
                <c:v>21.410260926908375</c:v>
              </c:pt>
              <c:pt idx="2570">
                <c:v>21.418595010570073</c:v>
              </c:pt>
              <c:pt idx="2571">
                <c:v>21.426929094231774</c:v>
              </c:pt>
              <c:pt idx="2572">
                <c:v>21.435263177893475</c:v>
              </c:pt>
              <c:pt idx="2573">
                <c:v>21.443597261555176</c:v>
              </c:pt>
              <c:pt idx="2574">
                <c:v>21.451931345216874</c:v>
              </c:pt>
              <c:pt idx="2575">
                <c:v>21.460265428878579</c:v>
              </c:pt>
              <c:pt idx="2576">
                <c:v>21.468599512540276</c:v>
              </c:pt>
              <c:pt idx="2577">
                <c:v>21.476933596201977</c:v>
              </c:pt>
              <c:pt idx="2578">
                <c:v>21.485267679863679</c:v>
              </c:pt>
              <c:pt idx="2579">
                <c:v>21.493601763525376</c:v>
              </c:pt>
              <c:pt idx="2580">
                <c:v>21.501935847187081</c:v>
              </c:pt>
              <c:pt idx="2581">
                <c:v>21.510269930848779</c:v>
              </c:pt>
              <c:pt idx="2582">
                <c:v>21.51860401451048</c:v>
              </c:pt>
              <c:pt idx="2583">
                <c:v>21.526938098172181</c:v>
              </c:pt>
              <c:pt idx="2584">
                <c:v>21.535272181833879</c:v>
              </c:pt>
              <c:pt idx="2585">
                <c:v>21.54360626549558</c:v>
              </c:pt>
              <c:pt idx="2586">
                <c:v>21.551940349157281</c:v>
              </c:pt>
              <c:pt idx="2587">
                <c:v>21.560274432818982</c:v>
              </c:pt>
              <c:pt idx="2588">
                <c:v>21.568608516480683</c:v>
              </c:pt>
              <c:pt idx="2589">
                <c:v>21.576942600142381</c:v>
              </c:pt>
              <c:pt idx="2590">
                <c:v>21.585276683804082</c:v>
              </c:pt>
              <c:pt idx="2591">
                <c:v>21.593610767465783</c:v>
              </c:pt>
              <c:pt idx="2592">
                <c:v>21.601944851127485</c:v>
              </c:pt>
              <c:pt idx="2593">
                <c:v>21.610278934789182</c:v>
              </c:pt>
              <c:pt idx="2594">
                <c:v>21.618613018450887</c:v>
              </c:pt>
              <c:pt idx="2595">
                <c:v>21.626947102112585</c:v>
              </c:pt>
              <c:pt idx="2596">
                <c:v>21.635281185774282</c:v>
              </c:pt>
              <c:pt idx="2597">
                <c:v>21.643615269435987</c:v>
              </c:pt>
              <c:pt idx="2598">
                <c:v>21.651949353097685</c:v>
              </c:pt>
              <c:pt idx="2599">
                <c:v>21.660283436759389</c:v>
              </c:pt>
              <c:pt idx="2600">
                <c:v>21.668617520421087</c:v>
              </c:pt>
              <c:pt idx="2601">
                <c:v>21.676951604082788</c:v>
              </c:pt>
              <c:pt idx="2602">
                <c:v>21.685285687744489</c:v>
              </c:pt>
              <c:pt idx="2603">
                <c:v>21.693619771406187</c:v>
              </c:pt>
              <c:pt idx="2604">
                <c:v>21.701953855067888</c:v>
              </c:pt>
              <c:pt idx="2605">
                <c:v>21.710287938729589</c:v>
              </c:pt>
              <c:pt idx="2606">
                <c:v>21.71862202239129</c:v>
              </c:pt>
              <c:pt idx="2607">
                <c:v>21.726956106052988</c:v>
              </c:pt>
              <c:pt idx="2608">
                <c:v>21.735290189714693</c:v>
              </c:pt>
              <c:pt idx="2609">
                <c:v>21.74362427337639</c:v>
              </c:pt>
              <c:pt idx="2610">
                <c:v>21.751958357038088</c:v>
              </c:pt>
              <c:pt idx="2611">
                <c:v>21.760292440699793</c:v>
              </c:pt>
              <c:pt idx="2612">
                <c:v>21.76862652436149</c:v>
              </c:pt>
              <c:pt idx="2613">
                <c:v>21.776960608023195</c:v>
              </c:pt>
              <c:pt idx="2614">
                <c:v>21.785294691684893</c:v>
              </c:pt>
              <c:pt idx="2615">
                <c:v>21.79362877534659</c:v>
              </c:pt>
              <c:pt idx="2616">
                <c:v>21.801962859008295</c:v>
              </c:pt>
              <c:pt idx="2617">
                <c:v>21.810296942669993</c:v>
              </c:pt>
              <c:pt idx="2618">
                <c:v>21.818631026331694</c:v>
              </c:pt>
              <c:pt idx="2619">
                <c:v>21.826965109993395</c:v>
              </c:pt>
              <c:pt idx="2620">
                <c:v>21.835299193655096</c:v>
              </c:pt>
              <c:pt idx="2621">
                <c:v>21.843633277316794</c:v>
              </c:pt>
              <c:pt idx="2622">
                <c:v>21.851967360978495</c:v>
              </c:pt>
              <c:pt idx="2623">
                <c:v>21.860301444640196</c:v>
              </c:pt>
              <c:pt idx="2624">
                <c:v>21.868635528301898</c:v>
              </c:pt>
              <c:pt idx="2625">
                <c:v>21.876969611963599</c:v>
              </c:pt>
              <c:pt idx="2626">
                <c:v>21.885303695625296</c:v>
              </c:pt>
              <c:pt idx="2627">
                <c:v>21.893637779287001</c:v>
              </c:pt>
              <c:pt idx="2628">
                <c:v>21.901971862948699</c:v>
              </c:pt>
              <c:pt idx="2629">
                <c:v>21.910305946610396</c:v>
              </c:pt>
              <c:pt idx="2630">
                <c:v>21.918640030272101</c:v>
              </c:pt>
              <c:pt idx="2631">
                <c:v>21.926974113933799</c:v>
              </c:pt>
              <c:pt idx="2632">
                <c:v>21.9353081975955</c:v>
              </c:pt>
              <c:pt idx="2633">
                <c:v>21.943642281257201</c:v>
              </c:pt>
              <c:pt idx="2634">
                <c:v>21.951976364918902</c:v>
              </c:pt>
              <c:pt idx="2635">
                <c:v>21.960310448580604</c:v>
              </c:pt>
              <c:pt idx="2636">
                <c:v>21.968644532242301</c:v>
              </c:pt>
              <c:pt idx="2637">
                <c:v>21.976978615904002</c:v>
              </c:pt>
              <c:pt idx="2638">
                <c:v>21.985312699565704</c:v>
              </c:pt>
              <c:pt idx="2639">
                <c:v>21.993646783227405</c:v>
              </c:pt>
              <c:pt idx="2640">
                <c:v>22.001980866889102</c:v>
              </c:pt>
              <c:pt idx="2641">
                <c:v>22.010314950550804</c:v>
              </c:pt>
              <c:pt idx="2642">
                <c:v>22.018649034212505</c:v>
              </c:pt>
              <c:pt idx="2643">
                <c:v>22.026983117874202</c:v>
              </c:pt>
              <c:pt idx="2644">
                <c:v>22.035317201535907</c:v>
              </c:pt>
              <c:pt idx="2645">
                <c:v>22.043651285197605</c:v>
              </c:pt>
              <c:pt idx="2646">
                <c:v>22.051985368859309</c:v>
              </c:pt>
              <c:pt idx="2647">
                <c:v>22.060319452521007</c:v>
              </c:pt>
              <c:pt idx="2648">
                <c:v>22.068653536182705</c:v>
              </c:pt>
              <c:pt idx="2649">
                <c:v>22.076987619844409</c:v>
              </c:pt>
              <c:pt idx="2650">
                <c:v>22.085321703506107</c:v>
              </c:pt>
              <c:pt idx="2651">
                <c:v>22.093655787167808</c:v>
              </c:pt>
              <c:pt idx="2652">
                <c:v>22.101989870829509</c:v>
              </c:pt>
              <c:pt idx="2653">
                <c:v>22.110323954491211</c:v>
              </c:pt>
              <c:pt idx="2654">
                <c:v>22.118658038152908</c:v>
              </c:pt>
              <c:pt idx="2655">
                <c:v>22.12699212181461</c:v>
              </c:pt>
              <c:pt idx="2656">
                <c:v>22.135326205476311</c:v>
              </c:pt>
              <c:pt idx="2657">
                <c:v>22.143660289138008</c:v>
              </c:pt>
              <c:pt idx="2658">
                <c:v>22.151994372799713</c:v>
              </c:pt>
              <c:pt idx="2659">
                <c:v>22.160328456461411</c:v>
              </c:pt>
              <c:pt idx="2660">
                <c:v>22.168662540123112</c:v>
              </c:pt>
              <c:pt idx="2661">
                <c:v>22.176996623784813</c:v>
              </c:pt>
              <c:pt idx="2662">
                <c:v>22.185330707446511</c:v>
              </c:pt>
              <c:pt idx="2663">
                <c:v>22.193664791108215</c:v>
              </c:pt>
              <c:pt idx="2664">
                <c:v>22.201998874769913</c:v>
              </c:pt>
              <c:pt idx="2665">
                <c:v>22.210332958431614</c:v>
              </c:pt>
              <c:pt idx="2666">
                <c:v>22.218667042093315</c:v>
              </c:pt>
              <c:pt idx="2667">
                <c:v>22.227001125755013</c:v>
              </c:pt>
              <c:pt idx="2668">
                <c:v>22.235335209416714</c:v>
              </c:pt>
              <c:pt idx="2669">
                <c:v>22.243669293078415</c:v>
              </c:pt>
              <c:pt idx="2670">
                <c:v>22.252003376740117</c:v>
              </c:pt>
              <c:pt idx="2671">
                <c:v>22.260337460401818</c:v>
              </c:pt>
              <c:pt idx="2672">
                <c:v>22.268671544063519</c:v>
              </c:pt>
              <c:pt idx="2673">
                <c:v>22.277005627725217</c:v>
              </c:pt>
              <c:pt idx="2674">
                <c:v>22.285339711386918</c:v>
              </c:pt>
              <c:pt idx="2675">
                <c:v>22.293673795048619</c:v>
              </c:pt>
              <c:pt idx="2676">
                <c:v>22.302007878710317</c:v>
              </c:pt>
              <c:pt idx="2677">
                <c:v>22.310341962372021</c:v>
              </c:pt>
              <c:pt idx="2678">
                <c:v>22.318676046033719</c:v>
              </c:pt>
              <c:pt idx="2679">
                <c:v>22.32701012969542</c:v>
              </c:pt>
              <c:pt idx="2680">
                <c:v>22.335344213357121</c:v>
              </c:pt>
              <c:pt idx="2681">
                <c:v>22.343678297018819</c:v>
              </c:pt>
              <c:pt idx="2682">
                <c:v>22.352012380680524</c:v>
              </c:pt>
              <c:pt idx="2683">
                <c:v>22.360346464342221</c:v>
              </c:pt>
              <c:pt idx="2684">
                <c:v>22.368680548003923</c:v>
              </c:pt>
              <c:pt idx="2685">
                <c:v>22.377014631665624</c:v>
              </c:pt>
              <c:pt idx="2686">
                <c:v>22.385348715327321</c:v>
              </c:pt>
              <c:pt idx="2687">
                <c:v>22.393682798989023</c:v>
              </c:pt>
              <c:pt idx="2688">
                <c:v>22.402016882650724</c:v>
              </c:pt>
              <c:pt idx="2689">
                <c:v>22.410350966312425</c:v>
              </c:pt>
              <c:pt idx="2690">
                <c:v>22.418685049974123</c:v>
              </c:pt>
              <c:pt idx="2691">
                <c:v>22.427019133635827</c:v>
              </c:pt>
              <c:pt idx="2692">
                <c:v>22.435353217297525</c:v>
              </c:pt>
              <c:pt idx="2693">
                <c:v>22.443687300959223</c:v>
              </c:pt>
              <c:pt idx="2694">
                <c:v>22.452021384620927</c:v>
              </c:pt>
              <c:pt idx="2695">
                <c:v>22.460355468282625</c:v>
              </c:pt>
              <c:pt idx="2696">
                <c:v>22.46868955194433</c:v>
              </c:pt>
              <c:pt idx="2697">
                <c:v>22.477023635606027</c:v>
              </c:pt>
              <c:pt idx="2698">
                <c:v>22.485357719267729</c:v>
              </c:pt>
              <c:pt idx="2699">
                <c:v>22.49369180292943</c:v>
              </c:pt>
              <c:pt idx="2700">
                <c:v>22.502025886591127</c:v>
              </c:pt>
              <c:pt idx="2701">
                <c:v>22.510359970252829</c:v>
              </c:pt>
              <c:pt idx="2702">
                <c:v>22.51869405391453</c:v>
              </c:pt>
              <c:pt idx="2703">
                <c:v>22.527028137576231</c:v>
              </c:pt>
              <c:pt idx="2704">
                <c:v>22.535362221237929</c:v>
              </c:pt>
              <c:pt idx="2705">
                <c:v>22.54369630489963</c:v>
              </c:pt>
              <c:pt idx="2706">
                <c:v>22.552030388561331</c:v>
              </c:pt>
              <c:pt idx="2707">
                <c:v>22.560364472223032</c:v>
              </c:pt>
              <c:pt idx="2708">
                <c:v>22.568698555884733</c:v>
              </c:pt>
              <c:pt idx="2709">
                <c:v>22.577032639546431</c:v>
              </c:pt>
              <c:pt idx="2710">
                <c:v>22.585366723208136</c:v>
              </c:pt>
              <c:pt idx="2711">
                <c:v>22.593700806869833</c:v>
              </c:pt>
              <c:pt idx="2712">
                <c:v>22.602034890531531</c:v>
              </c:pt>
              <c:pt idx="2713">
                <c:v>22.610368974193236</c:v>
              </c:pt>
              <c:pt idx="2714">
                <c:v>22.618703057854933</c:v>
              </c:pt>
              <c:pt idx="2715">
                <c:v>22.627037141516634</c:v>
              </c:pt>
              <c:pt idx="2716">
                <c:v>22.635371225178336</c:v>
              </c:pt>
              <c:pt idx="2717">
                <c:v>22.643705308840037</c:v>
              </c:pt>
              <c:pt idx="2718">
                <c:v>22.652039392501738</c:v>
              </c:pt>
              <c:pt idx="2719">
                <c:v>22.660373476163436</c:v>
              </c:pt>
              <c:pt idx="2720">
                <c:v>22.668707559825137</c:v>
              </c:pt>
              <c:pt idx="2721">
                <c:v>22.677041643486838</c:v>
              </c:pt>
              <c:pt idx="2722">
                <c:v>22.685375727148539</c:v>
              </c:pt>
              <c:pt idx="2723">
                <c:v>22.693709810810237</c:v>
              </c:pt>
              <c:pt idx="2724">
                <c:v>22.702043894471942</c:v>
              </c:pt>
              <c:pt idx="2725">
                <c:v>22.710377978133639</c:v>
              </c:pt>
              <c:pt idx="2726">
                <c:v>22.718712061795337</c:v>
              </c:pt>
              <c:pt idx="2727">
                <c:v>22.727046145457042</c:v>
              </c:pt>
              <c:pt idx="2728">
                <c:v>22.735380229118739</c:v>
              </c:pt>
              <c:pt idx="2729">
                <c:v>22.743714312780444</c:v>
              </c:pt>
              <c:pt idx="2730">
                <c:v>22.752048396442142</c:v>
              </c:pt>
              <c:pt idx="2731">
                <c:v>22.760382480103839</c:v>
              </c:pt>
              <c:pt idx="2732">
                <c:v>22.768716563765544</c:v>
              </c:pt>
              <c:pt idx="2733">
                <c:v>22.777050647427242</c:v>
              </c:pt>
              <c:pt idx="2734">
                <c:v>22.785384731088943</c:v>
              </c:pt>
              <c:pt idx="2735">
                <c:v>22.793718814750644</c:v>
              </c:pt>
              <c:pt idx="2736">
                <c:v>22.802052898412345</c:v>
              </c:pt>
              <c:pt idx="2737">
                <c:v>22.810386982074043</c:v>
              </c:pt>
              <c:pt idx="2738">
                <c:v>22.818721065735744</c:v>
              </c:pt>
              <c:pt idx="2739">
                <c:v>22.827055149397445</c:v>
              </c:pt>
              <c:pt idx="2740">
                <c:v>22.835389233059143</c:v>
              </c:pt>
              <c:pt idx="2741">
                <c:v>22.843723316720848</c:v>
              </c:pt>
              <c:pt idx="2742">
                <c:v>22.852057400382545</c:v>
              </c:pt>
              <c:pt idx="2743">
                <c:v>22.86039148404425</c:v>
              </c:pt>
              <c:pt idx="2744">
                <c:v>22.868725567705948</c:v>
              </c:pt>
              <c:pt idx="2745">
                <c:v>22.877059651367645</c:v>
              </c:pt>
              <c:pt idx="2746">
                <c:v>22.88539373502935</c:v>
              </c:pt>
              <c:pt idx="2747">
                <c:v>22.893727818691048</c:v>
              </c:pt>
              <c:pt idx="2748">
                <c:v>22.902061902352749</c:v>
              </c:pt>
              <c:pt idx="2749">
                <c:v>22.91039598601445</c:v>
              </c:pt>
              <c:pt idx="2750">
                <c:v>22.918730069676148</c:v>
              </c:pt>
              <c:pt idx="2751">
                <c:v>22.927064153337849</c:v>
              </c:pt>
              <c:pt idx="2752">
                <c:v>22.93539823699955</c:v>
              </c:pt>
              <c:pt idx="2753">
                <c:v>22.943732320661251</c:v>
              </c:pt>
              <c:pt idx="2754">
                <c:v>22.952066404322952</c:v>
              </c:pt>
              <c:pt idx="2755">
                <c:v>22.960400487984653</c:v>
              </c:pt>
              <c:pt idx="2756">
                <c:v>22.968734571646351</c:v>
              </c:pt>
              <c:pt idx="2757">
                <c:v>22.977068655308052</c:v>
              </c:pt>
              <c:pt idx="2758">
                <c:v>22.985402738969753</c:v>
              </c:pt>
              <c:pt idx="2759">
                <c:v>22.993736822631451</c:v>
              </c:pt>
              <c:pt idx="2760">
                <c:v>23.002070906293156</c:v>
              </c:pt>
              <c:pt idx="2761">
                <c:v>23.010404989954854</c:v>
              </c:pt>
              <c:pt idx="2762">
                <c:v>23.018739073616555</c:v>
              </c:pt>
              <c:pt idx="2763">
                <c:v>23.027073157278256</c:v>
              </c:pt>
              <c:pt idx="2764">
                <c:v>23.035407240939954</c:v>
              </c:pt>
              <c:pt idx="2765">
                <c:v>23.043741324601658</c:v>
              </c:pt>
              <c:pt idx="2766">
                <c:v>23.052075408263356</c:v>
              </c:pt>
              <c:pt idx="2767">
                <c:v>23.060409491925057</c:v>
              </c:pt>
              <c:pt idx="2768">
                <c:v>23.068743575586758</c:v>
              </c:pt>
              <c:pt idx="2769">
                <c:v>23.077077659248459</c:v>
              </c:pt>
              <c:pt idx="2770">
                <c:v>23.085411742910157</c:v>
              </c:pt>
              <c:pt idx="2771">
                <c:v>23.093745826571858</c:v>
              </c:pt>
              <c:pt idx="2772">
                <c:v>23.102079910233559</c:v>
              </c:pt>
              <c:pt idx="2773">
                <c:v>23.110413993895257</c:v>
              </c:pt>
              <c:pt idx="2774">
                <c:v>23.118748077556962</c:v>
              </c:pt>
              <c:pt idx="2775">
                <c:v>23.127082161218659</c:v>
              </c:pt>
              <c:pt idx="2776">
                <c:v>23.135416244880357</c:v>
              </c:pt>
              <c:pt idx="2777">
                <c:v>23.143750328542062</c:v>
              </c:pt>
              <c:pt idx="2778">
                <c:v>23.152084412203759</c:v>
              </c:pt>
              <c:pt idx="2779">
                <c:v>23.160418495865464</c:v>
              </c:pt>
              <c:pt idx="2780">
                <c:v>23.168752579527162</c:v>
              </c:pt>
              <c:pt idx="2781">
                <c:v>23.177086663188863</c:v>
              </c:pt>
              <c:pt idx="2782">
                <c:v>23.185420746850564</c:v>
              </c:pt>
              <c:pt idx="2783">
                <c:v>23.193754830512262</c:v>
              </c:pt>
              <c:pt idx="2784">
                <c:v>23.202088914173963</c:v>
              </c:pt>
              <c:pt idx="2785">
                <c:v>23.210422997835664</c:v>
              </c:pt>
              <c:pt idx="2786">
                <c:v>23.218757081497365</c:v>
              </c:pt>
              <c:pt idx="2787">
                <c:v>23.227091165159063</c:v>
              </c:pt>
              <c:pt idx="2788">
                <c:v>23.235425248820768</c:v>
              </c:pt>
              <c:pt idx="2789">
                <c:v>23.243759332482465</c:v>
              </c:pt>
              <c:pt idx="2790">
                <c:v>23.252093416144167</c:v>
              </c:pt>
              <c:pt idx="2791">
                <c:v>23.260427499805868</c:v>
              </c:pt>
              <c:pt idx="2792">
                <c:v>23.268761583467565</c:v>
              </c:pt>
              <c:pt idx="2793">
                <c:v>23.27709566712927</c:v>
              </c:pt>
              <c:pt idx="2794">
                <c:v>23.285429750790968</c:v>
              </c:pt>
              <c:pt idx="2795">
                <c:v>23.293763834452669</c:v>
              </c:pt>
              <c:pt idx="2796">
                <c:v>23.30209791811437</c:v>
              </c:pt>
              <c:pt idx="2797">
                <c:v>23.310432001776068</c:v>
              </c:pt>
              <c:pt idx="2798">
                <c:v>23.318766085437769</c:v>
              </c:pt>
              <c:pt idx="2799">
                <c:v>23.32710016909947</c:v>
              </c:pt>
              <c:pt idx="2800">
                <c:v>23.335434252761171</c:v>
              </c:pt>
              <c:pt idx="2801">
                <c:v>23.343768336422873</c:v>
              </c:pt>
              <c:pt idx="2802">
                <c:v>23.35210242008457</c:v>
              </c:pt>
              <c:pt idx="2803">
                <c:v>23.360436503746271</c:v>
              </c:pt>
              <c:pt idx="2804">
                <c:v>23.368770587407973</c:v>
              </c:pt>
              <c:pt idx="2805">
                <c:v>23.377104671069674</c:v>
              </c:pt>
              <c:pt idx="2806">
                <c:v>23.385438754731371</c:v>
              </c:pt>
              <c:pt idx="2807">
                <c:v>23.393772838393076</c:v>
              </c:pt>
              <c:pt idx="2808">
                <c:v>23.402106922054774</c:v>
              </c:pt>
              <c:pt idx="2809">
                <c:v>23.410441005716471</c:v>
              </c:pt>
              <c:pt idx="2810">
                <c:v>23.418775089378176</c:v>
              </c:pt>
              <c:pt idx="2811">
                <c:v>23.427109173039874</c:v>
              </c:pt>
              <c:pt idx="2812">
                <c:v>23.435443256701578</c:v>
              </c:pt>
              <c:pt idx="2813">
                <c:v>23.443777340363276</c:v>
              </c:pt>
              <c:pt idx="2814">
                <c:v>23.452111424024977</c:v>
              </c:pt>
              <c:pt idx="2815">
                <c:v>23.460445507686678</c:v>
              </c:pt>
              <c:pt idx="2816">
                <c:v>23.468779591348376</c:v>
              </c:pt>
              <c:pt idx="2817">
                <c:v>23.477113675010077</c:v>
              </c:pt>
              <c:pt idx="2818">
                <c:v>23.485447758671778</c:v>
              </c:pt>
              <c:pt idx="2819">
                <c:v>23.49378184233348</c:v>
              </c:pt>
              <c:pt idx="2820">
                <c:v>23.502115925995177</c:v>
              </c:pt>
              <c:pt idx="2821">
                <c:v>23.510450009656878</c:v>
              </c:pt>
              <c:pt idx="2822">
                <c:v>23.51878409331858</c:v>
              </c:pt>
              <c:pt idx="2823">
                <c:v>23.527118176980277</c:v>
              </c:pt>
              <c:pt idx="2824">
                <c:v>23.535452260641982</c:v>
              </c:pt>
              <c:pt idx="2825">
                <c:v>23.54378634430368</c:v>
              </c:pt>
              <c:pt idx="2826">
                <c:v>23.552120427965384</c:v>
              </c:pt>
              <c:pt idx="2827">
                <c:v>23.560454511627082</c:v>
              </c:pt>
              <c:pt idx="2828">
                <c:v>23.56878859528878</c:v>
              </c:pt>
              <c:pt idx="2829">
                <c:v>23.577122678950484</c:v>
              </c:pt>
              <c:pt idx="2830">
                <c:v>23.585456762612182</c:v>
              </c:pt>
              <c:pt idx="2831">
                <c:v>23.593790846273883</c:v>
              </c:pt>
              <c:pt idx="2832">
                <c:v>23.602124929935584</c:v>
              </c:pt>
              <c:pt idx="2833">
                <c:v>23.610459013597286</c:v>
              </c:pt>
              <c:pt idx="2834">
                <c:v>23.618793097258983</c:v>
              </c:pt>
              <c:pt idx="2835">
                <c:v>23.627127180920684</c:v>
              </c:pt>
              <c:pt idx="2836">
                <c:v>23.635461264582386</c:v>
              </c:pt>
              <c:pt idx="2837">
                <c:v>23.643795348244087</c:v>
              </c:pt>
              <c:pt idx="2838">
                <c:v>23.652129431905788</c:v>
              </c:pt>
              <c:pt idx="2839">
                <c:v>23.660463515567486</c:v>
              </c:pt>
              <c:pt idx="2840">
                <c:v>23.66879759922919</c:v>
              </c:pt>
              <c:pt idx="2841">
                <c:v>23.677131682890888</c:v>
              </c:pt>
              <c:pt idx="2842">
                <c:v>23.685465766552586</c:v>
              </c:pt>
              <c:pt idx="2843">
                <c:v>23.69379985021429</c:v>
              </c:pt>
              <c:pt idx="2844">
                <c:v>23.702133933875988</c:v>
              </c:pt>
              <c:pt idx="2845">
                <c:v>23.710468017537689</c:v>
              </c:pt>
              <c:pt idx="2846">
                <c:v>23.71880210119939</c:v>
              </c:pt>
              <c:pt idx="2847">
                <c:v>23.727136184861088</c:v>
              </c:pt>
              <c:pt idx="2848">
                <c:v>23.735470268522793</c:v>
              </c:pt>
              <c:pt idx="2849">
                <c:v>23.74380435218449</c:v>
              </c:pt>
              <c:pt idx="2850">
                <c:v>23.752138435846192</c:v>
              </c:pt>
              <c:pt idx="2851">
                <c:v>23.760472519507893</c:v>
              </c:pt>
              <c:pt idx="2852">
                <c:v>23.768806603169594</c:v>
              </c:pt>
              <c:pt idx="2853">
                <c:v>23.777140686831292</c:v>
              </c:pt>
              <c:pt idx="2854">
                <c:v>23.785474770492993</c:v>
              </c:pt>
              <c:pt idx="2855">
                <c:v>23.793808854154694</c:v>
              </c:pt>
              <c:pt idx="2856">
                <c:v>23.802142937816392</c:v>
              </c:pt>
              <c:pt idx="2857">
                <c:v>23.810477021478096</c:v>
              </c:pt>
              <c:pt idx="2858">
                <c:v>23.818811105139794</c:v>
              </c:pt>
              <c:pt idx="2859">
                <c:v>23.827145188801499</c:v>
              </c:pt>
              <c:pt idx="2860">
                <c:v>23.835479272463196</c:v>
              </c:pt>
              <c:pt idx="2861">
                <c:v>23.843813356124894</c:v>
              </c:pt>
              <c:pt idx="2862">
                <c:v>23.852147439786599</c:v>
              </c:pt>
              <c:pt idx="2863">
                <c:v>23.860481523448296</c:v>
              </c:pt>
              <c:pt idx="2864">
                <c:v>23.868815607109998</c:v>
              </c:pt>
              <c:pt idx="2865">
                <c:v>23.877149690771699</c:v>
              </c:pt>
              <c:pt idx="2866">
                <c:v>23.885483774433396</c:v>
              </c:pt>
              <c:pt idx="2867">
                <c:v>23.893817858095098</c:v>
              </c:pt>
              <c:pt idx="2868">
                <c:v>23.902151941756799</c:v>
              </c:pt>
              <c:pt idx="2869">
                <c:v>23.9104860254185</c:v>
              </c:pt>
              <c:pt idx="2870">
                <c:v>23.918820109080198</c:v>
              </c:pt>
              <c:pt idx="2871">
                <c:v>23.927154192741902</c:v>
              </c:pt>
              <c:pt idx="2872">
                <c:v>23.9354882764036</c:v>
              </c:pt>
              <c:pt idx="2873">
                <c:v>23.943822360065301</c:v>
              </c:pt>
              <c:pt idx="2874">
                <c:v>23.952156443727002</c:v>
              </c:pt>
              <c:pt idx="2875">
                <c:v>23.9604905273887</c:v>
              </c:pt>
              <c:pt idx="2876">
                <c:v>23.968824611050405</c:v>
              </c:pt>
              <c:pt idx="2877">
                <c:v>23.977158694712102</c:v>
              </c:pt>
              <c:pt idx="2878">
                <c:v>23.985492778373803</c:v>
              </c:pt>
              <c:pt idx="2879">
                <c:v>23.993826862035505</c:v>
              </c:pt>
              <c:pt idx="2880">
                <c:v>24.002160945697202</c:v>
              </c:pt>
              <c:pt idx="2881">
                <c:v>24.010495029358903</c:v>
              </c:pt>
              <c:pt idx="2882">
                <c:v>24.018829113020605</c:v>
              </c:pt>
              <c:pt idx="2883">
                <c:v>24.027163196682306</c:v>
              </c:pt>
              <c:pt idx="2884">
                <c:v>24.035497280344007</c:v>
              </c:pt>
              <c:pt idx="2885">
                <c:v>24.043831364005708</c:v>
              </c:pt>
              <c:pt idx="2886">
                <c:v>24.052165447667406</c:v>
              </c:pt>
              <c:pt idx="2887">
                <c:v>24.060499531329107</c:v>
              </c:pt>
              <c:pt idx="2888">
                <c:v>24.068833614990808</c:v>
              </c:pt>
              <c:pt idx="2889">
                <c:v>24.077167698652506</c:v>
              </c:pt>
              <c:pt idx="2890">
                <c:v>24.085501782314211</c:v>
              </c:pt>
              <c:pt idx="2891">
                <c:v>24.093835865975908</c:v>
              </c:pt>
              <c:pt idx="2892">
                <c:v>24.102169949637606</c:v>
              </c:pt>
              <c:pt idx="2893">
                <c:v>24.110504033299311</c:v>
              </c:pt>
              <c:pt idx="2894">
                <c:v>24.118838116961008</c:v>
              </c:pt>
              <c:pt idx="2895">
                <c:v>24.127172200622713</c:v>
              </c:pt>
              <c:pt idx="2896">
                <c:v>24.135506284284411</c:v>
              </c:pt>
              <c:pt idx="2897">
                <c:v>24.143840367946112</c:v>
              </c:pt>
              <c:pt idx="2898">
                <c:v>24.152174451607813</c:v>
              </c:pt>
              <c:pt idx="2899">
                <c:v>24.160508535269511</c:v>
              </c:pt>
              <c:pt idx="2900">
                <c:v>24.168842618931212</c:v>
              </c:pt>
              <c:pt idx="2901">
                <c:v>24.177176702592913</c:v>
              </c:pt>
              <c:pt idx="2902">
                <c:v>24.185510786254614</c:v>
              </c:pt>
              <c:pt idx="2903">
                <c:v>24.193844869916312</c:v>
              </c:pt>
              <c:pt idx="2904">
                <c:v>24.202178953578017</c:v>
              </c:pt>
              <c:pt idx="2905">
                <c:v>24.210513037239714</c:v>
              </c:pt>
              <c:pt idx="2906">
                <c:v>24.218847120901412</c:v>
              </c:pt>
              <c:pt idx="2907">
                <c:v>24.227181204563117</c:v>
              </c:pt>
              <c:pt idx="2908">
                <c:v>24.235515288224814</c:v>
              </c:pt>
              <c:pt idx="2909">
                <c:v>24.243849371886519</c:v>
              </c:pt>
              <c:pt idx="2910">
                <c:v>24.252183455548217</c:v>
              </c:pt>
              <c:pt idx="2911">
                <c:v>24.260517539209914</c:v>
              </c:pt>
              <c:pt idx="2912">
                <c:v>24.268851622871619</c:v>
              </c:pt>
              <c:pt idx="2913">
                <c:v>24.277185706533317</c:v>
              </c:pt>
              <c:pt idx="2914">
                <c:v>24.285519790195018</c:v>
              </c:pt>
              <c:pt idx="2915">
                <c:v>24.293853873856719</c:v>
              </c:pt>
              <c:pt idx="2916">
                <c:v>24.30218795751842</c:v>
              </c:pt>
              <c:pt idx="2917">
                <c:v>24.310522041180118</c:v>
              </c:pt>
              <c:pt idx="2918">
                <c:v>24.318856124841819</c:v>
              </c:pt>
              <c:pt idx="2919">
                <c:v>24.32719020850352</c:v>
              </c:pt>
              <c:pt idx="2920">
                <c:v>24.335524292165221</c:v>
              </c:pt>
              <c:pt idx="2921">
                <c:v>24.343858375826922</c:v>
              </c:pt>
              <c:pt idx="2922">
                <c:v>24.35219245948862</c:v>
              </c:pt>
              <c:pt idx="2923">
                <c:v>24.360526543150325</c:v>
              </c:pt>
              <c:pt idx="2924">
                <c:v>24.368860626812022</c:v>
              </c:pt>
              <c:pt idx="2925">
                <c:v>24.37719471047372</c:v>
              </c:pt>
              <c:pt idx="2926">
                <c:v>24.385528794135425</c:v>
              </c:pt>
              <c:pt idx="2927">
                <c:v>24.393862877797122</c:v>
              </c:pt>
              <c:pt idx="2928">
                <c:v>24.402196961458824</c:v>
              </c:pt>
              <c:pt idx="2929">
                <c:v>24.410531045120525</c:v>
              </c:pt>
              <c:pt idx="2930">
                <c:v>24.418865128782226</c:v>
              </c:pt>
              <c:pt idx="2931">
                <c:v>24.427199212443927</c:v>
              </c:pt>
              <c:pt idx="2932">
                <c:v>24.435533296105625</c:v>
              </c:pt>
              <c:pt idx="2933">
                <c:v>24.443867379767326</c:v>
              </c:pt>
              <c:pt idx="2934">
                <c:v>24.452201463429027</c:v>
              </c:pt>
              <c:pt idx="2935">
                <c:v>24.460535547090728</c:v>
              </c:pt>
              <c:pt idx="2936">
                <c:v>24.468869630752426</c:v>
              </c:pt>
              <c:pt idx="2937">
                <c:v>24.477203714414127</c:v>
              </c:pt>
              <c:pt idx="2938">
                <c:v>24.485537798075828</c:v>
              </c:pt>
              <c:pt idx="2939">
                <c:v>24.493871881737526</c:v>
              </c:pt>
              <c:pt idx="2940">
                <c:v>24.502205965399231</c:v>
              </c:pt>
              <c:pt idx="2941">
                <c:v>24.510540049060928</c:v>
              </c:pt>
              <c:pt idx="2942">
                <c:v>24.518874132722633</c:v>
              </c:pt>
              <c:pt idx="2943">
                <c:v>24.527208216384331</c:v>
              </c:pt>
              <c:pt idx="2944">
                <c:v>24.535542300046028</c:v>
              </c:pt>
              <c:pt idx="2945">
                <c:v>24.543876383707733</c:v>
              </c:pt>
              <c:pt idx="2946">
                <c:v>24.552210467369431</c:v>
              </c:pt>
              <c:pt idx="2947">
                <c:v>24.560544551031132</c:v>
              </c:pt>
              <c:pt idx="2948">
                <c:v>24.568878634692833</c:v>
              </c:pt>
              <c:pt idx="2949">
                <c:v>24.577212718354534</c:v>
              </c:pt>
              <c:pt idx="2950">
                <c:v>24.585546802016232</c:v>
              </c:pt>
              <c:pt idx="2951">
                <c:v>24.593880885677933</c:v>
              </c:pt>
              <c:pt idx="2952">
                <c:v>24.602214969339634</c:v>
              </c:pt>
              <c:pt idx="2953">
                <c:v>24.610549053001332</c:v>
              </c:pt>
              <c:pt idx="2954">
                <c:v>24.618883136663037</c:v>
              </c:pt>
              <c:pt idx="2955">
                <c:v>24.627217220324734</c:v>
              </c:pt>
              <c:pt idx="2956">
                <c:v>24.635551303986439</c:v>
              </c:pt>
              <c:pt idx="2957">
                <c:v>24.643885387648137</c:v>
              </c:pt>
              <c:pt idx="2958">
                <c:v>24.652219471309834</c:v>
              </c:pt>
              <c:pt idx="2959">
                <c:v>24.660553554971539</c:v>
              </c:pt>
              <c:pt idx="2960">
                <c:v>24.668887638633237</c:v>
              </c:pt>
              <c:pt idx="2961">
                <c:v>24.677221722294938</c:v>
              </c:pt>
              <c:pt idx="2962">
                <c:v>24.685555805956639</c:v>
              </c:pt>
              <c:pt idx="2963">
                <c:v>24.693889889618337</c:v>
              </c:pt>
              <c:pt idx="2964">
                <c:v>24.702223973280038</c:v>
              </c:pt>
              <c:pt idx="2965">
                <c:v>24.710558056941739</c:v>
              </c:pt>
              <c:pt idx="2966">
                <c:v>24.71889214060344</c:v>
              </c:pt>
              <c:pt idx="2967">
                <c:v>24.727226224265141</c:v>
              </c:pt>
              <c:pt idx="2968">
                <c:v>24.735560307926843</c:v>
              </c:pt>
              <c:pt idx="2969">
                <c:v>24.74389439158854</c:v>
              </c:pt>
              <c:pt idx="2970">
                <c:v>24.752228475250242</c:v>
              </c:pt>
              <c:pt idx="2971">
                <c:v>24.760562558911943</c:v>
              </c:pt>
              <c:pt idx="2972">
                <c:v>24.76889664257364</c:v>
              </c:pt>
              <c:pt idx="2973">
                <c:v>24.777230726235345</c:v>
              </c:pt>
              <c:pt idx="2974">
                <c:v>24.785564809897043</c:v>
              </c:pt>
              <c:pt idx="2975">
                <c:v>24.793898893558744</c:v>
              </c:pt>
              <c:pt idx="2976">
                <c:v>24.802232977220445</c:v>
              </c:pt>
              <c:pt idx="2977">
                <c:v>24.810567060882143</c:v>
              </c:pt>
              <c:pt idx="2978">
                <c:v>24.818901144543847</c:v>
              </c:pt>
              <c:pt idx="2979">
                <c:v>24.827235228205545</c:v>
              </c:pt>
              <c:pt idx="2980">
                <c:v>24.835569311867246</c:v>
              </c:pt>
              <c:pt idx="2981">
                <c:v>24.843903395528947</c:v>
              </c:pt>
              <c:pt idx="2982">
                <c:v>24.852237479190645</c:v>
              </c:pt>
              <c:pt idx="2983">
                <c:v>24.860571562852346</c:v>
              </c:pt>
              <c:pt idx="2984">
                <c:v>24.868905646514047</c:v>
              </c:pt>
              <c:pt idx="2985">
                <c:v>24.877239730175749</c:v>
              </c:pt>
              <c:pt idx="2986">
                <c:v>24.885573813837446</c:v>
              </c:pt>
              <c:pt idx="2987">
                <c:v>24.893907897499151</c:v>
              </c:pt>
              <c:pt idx="2988">
                <c:v>24.902241981160849</c:v>
              </c:pt>
              <c:pt idx="2989">
                <c:v>24.910576064822546</c:v>
              </c:pt>
              <c:pt idx="2990">
                <c:v>24.918910148484251</c:v>
              </c:pt>
              <c:pt idx="2991">
                <c:v>24.927244232145949</c:v>
              </c:pt>
              <c:pt idx="2992">
                <c:v>24.935578315807653</c:v>
              </c:pt>
              <c:pt idx="2993">
                <c:v>24.943912399469351</c:v>
              </c:pt>
              <c:pt idx="2994">
                <c:v>24.952246483131052</c:v>
              </c:pt>
              <c:pt idx="2995">
                <c:v>24.960580566792753</c:v>
              </c:pt>
              <c:pt idx="2996">
                <c:v>24.968914650454451</c:v>
              </c:pt>
              <c:pt idx="2997">
                <c:v>24.977248734116152</c:v>
              </c:pt>
              <c:pt idx="2998">
                <c:v>24.985582817777853</c:v>
              </c:pt>
              <c:pt idx="2999">
                <c:v>24.993916901439555</c:v>
              </c:pt>
              <c:pt idx="3000">
                <c:v>25.002250985101252</c:v>
              </c:pt>
              <c:pt idx="3001">
                <c:v>25.010585068762957</c:v>
              </c:pt>
              <c:pt idx="3002">
                <c:v>25.018919152424655</c:v>
              </c:pt>
              <c:pt idx="3003">
                <c:v>25.027253236086356</c:v>
              </c:pt>
              <c:pt idx="3004">
                <c:v>25.035587319748057</c:v>
              </c:pt>
              <c:pt idx="3005">
                <c:v>25.043921403409755</c:v>
              </c:pt>
              <c:pt idx="3006">
                <c:v>25.052255487071459</c:v>
              </c:pt>
              <c:pt idx="3007">
                <c:v>25.060589570733157</c:v>
              </c:pt>
              <c:pt idx="3008">
                <c:v>25.068923654394855</c:v>
              </c:pt>
              <c:pt idx="3009">
                <c:v>25.077257738056559</c:v>
              </c:pt>
              <c:pt idx="3010">
                <c:v>25.085591821718257</c:v>
              </c:pt>
              <c:pt idx="3011">
                <c:v>25.093925905379958</c:v>
              </c:pt>
              <c:pt idx="3012">
                <c:v>25.102259989041659</c:v>
              </c:pt>
              <c:pt idx="3013">
                <c:v>25.110594072703361</c:v>
              </c:pt>
              <c:pt idx="3014">
                <c:v>25.118928156365062</c:v>
              </c:pt>
              <c:pt idx="3015">
                <c:v>25.127262240026759</c:v>
              </c:pt>
              <c:pt idx="3016">
                <c:v>25.135596323688461</c:v>
              </c:pt>
              <c:pt idx="3017">
                <c:v>25.143930407350162</c:v>
              </c:pt>
              <c:pt idx="3018">
                <c:v>25.152264491011863</c:v>
              </c:pt>
              <c:pt idx="3019">
                <c:v>25.160598574673561</c:v>
              </c:pt>
              <c:pt idx="3020">
                <c:v>25.168932658335265</c:v>
              </c:pt>
              <c:pt idx="3021">
                <c:v>25.177266741996963</c:v>
              </c:pt>
              <c:pt idx="3022">
                <c:v>25.185600825658661</c:v>
              </c:pt>
              <c:pt idx="3023">
                <c:v>25.193934909320365</c:v>
              </c:pt>
              <c:pt idx="3024">
                <c:v>25.202268992982063</c:v>
              </c:pt>
              <c:pt idx="3025">
                <c:v>25.210603076643768</c:v>
              </c:pt>
              <c:pt idx="3026">
                <c:v>25.218937160305465</c:v>
              </c:pt>
              <c:pt idx="3027">
                <c:v>25.227271243967163</c:v>
              </c:pt>
              <c:pt idx="3028">
                <c:v>25.235605327628868</c:v>
              </c:pt>
              <c:pt idx="3029">
                <c:v>25.243939411290565</c:v>
              </c:pt>
              <c:pt idx="3030">
                <c:v>25.252273494952266</c:v>
              </c:pt>
              <c:pt idx="3031">
                <c:v>25.260607578613968</c:v>
              </c:pt>
              <c:pt idx="3032">
                <c:v>25.268941662275669</c:v>
              </c:pt>
              <c:pt idx="3033">
                <c:v>25.277275745937366</c:v>
              </c:pt>
              <c:pt idx="3034">
                <c:v>25.285609829599068</c:v>
              </c:pt>
              <c:pt idx="3035">
                <c:v>25.293943913260769</c:v>
              </c:pt>
              <c:pt idx="3036">
                <c:v>25.302277996922466</c:v>
              </c:pt>
              <c:pt idx="3037">
                <c:v>25.310612080584171</c:v>
              </c:pt>
              <c:pt idx="3038">
                <c:v>25.318946164245869</c:v>
              </c:pt>
              <c:pt idx="3039">
                <c:v>25.327280247907574</c:v>
              </c:pt>
              <c:pt idx="3040">
                <c:v>25.335614331569271</c:v>
              </c:pt>
              <c:pt idx="3041">
                <c:v>25.343948415230969</c:v>
              </c:pt>
              <c:pt idx="3042">
                <c:v>25.352282498892674</c:v>
              </c:pt>
              <c:pt idx="3043">
                <c:v>25.360616582554371</c:v>
              </c:pt>
              <c:pt idx="3044">
                <c:v>25.368950666216072</c:v>
              </c:pt>
              <c:pt idx="3045">
                <c:v>25.377284749877774</c:v>
              </c:pt>
              <c:pt idx="3046">
                <c:v>25.385618833539475</c:v>
              </c:pt>
              <c:pt idx="3047">
                <c:v>25.393952917201172</c:v>
              </c:pt>
              <c:pt idx="3048">
                <c:v>25.402287000862874</c:v>
              </c:pt>
              <c:pt idx="3049">
                <c:v>25.410621084524575</c:v>
              </c:pt>
              <c:pt idx="3050">
                <c:v>25.418955168186276</c:v>
              </c:pt>
              <c:pt idx="3051">
                <c:v>25.427289251847977</c:v>
              </c:pt>
              <c:pt idx="3052">
                <c:v>25.435623335509675</c:v>
              </c:pt>
              <c:pt idx="3053">
                <c:v>25.443957419171376</c:v>
              </c:pt>
              <c:pt idx="3054">
                <c:v>25.452291502833077</c:v>
              </c:pt>
              <c:pt idx="3055">
                <c:v>25.460625586494775</c:v>
              </c:pt>
              <c:pt idx="3056">
                <c:v>25.46895967015648</c:v>
              </c:pt>
              <c:pt idx="3057">
                <c:v>25.477293753818177</c:v>
              </c:pt>
              <c:pt idx="3058">
                <c:v>25.485627837479878</c:v>
              </c:pt>
              <c:pt idx="3059">
                <c:v>25.49396192114158</c:v>
              </c:pt>
              <c:pt idx="3060">
                <c:v>25.502296004803277</c:v>
              </c:pt>
              <c:pt idx="3061">
                <c:v>25.510630088464982</c:v>
              </c:pt>
              <c:pt idx="3062">
                <c:v>25.51896417212668</c:v>
              </c:pt>
              <c:pt idx="3063">
                <c:v>25.527298255788381</c:v>
              </c:pt>
              <c:pt idx="3064">
                <c:v>25.535632339450082</c:v>
              </c:pt>
              <c:pt idx="3065">
                <c:v>25.543966423111783</c:v>
              </c:pt>
              <c:pt idx="3066">
                <c:v>25.552300506773481</c:v>
              </c:pt>
              <c:pt idx="3067">
                <c:v>25.560634590435182</c:v>
              </c:pt>
              <c:pt idx="3068">
                <c:v>25.568968674096883</c:v>
              </c:pt>
              <c:pt idx="3069">
                <c:v>25.577302757758581</c:v>
              </c:pt>
              <c:pt idx="3070">
                <c:v>25.585636841420285</c:v>
              </c:pt>
              <c:pt idx="3071">
                <c:v>25.593970925081983</c:v>
              </c:pt>
              <c:pt idx="3072">
                <c:v>25.602305008743688</c:v>
              </c:pt>
              <c:pt idx="3073">
                <c:v>25.610639092405385</c:v>
              </c:pt>
              <c:pt idx="3074">
                <c:v>25.618973176067083</c:v>
              </c:pt>
              <c:pt idx="3075">
                <c:v>25.627307259728788</c:v>
              </c:pt>
              <c:pt idx="3076">
                <c:v>25.635641343390486</c:v>
              </c:pt>
              <c:pt idx="3077">
                <c:v>25.643975427052187</c:v>
              </c:pt>
              <c:pt idx="3078">
                <c:v>25.652309510713888</c:v>
              </c:pt>
              <c:pt idx="3079">
                <c:v>25.660643594375586</c:v>
              </c:pt>
              <c:pt idx="3080">
                <c:v>25.668977678037287</c:v>
              </c:pt>
              <c:pt idx="3081">
                <c:v>25.677311761698988</c:v>
              </c:pt>
              <c:pt idx="3082">
                <c:v>25.685645845360689</c:v>
              </c:pt>
              <c:pt idx="3083">
                <c:v>25.693979929022387</c:v>
              </c:pt>
              <c:pt idx="3084">
                <c:v>25.702314012684091</c:v>
              </c:pt>
              <c:pt idx="3085">
                <c:v>25.710648096345789</c:v>
              </c:pt>
              <c:pt idx="3086">
                <c:v>25.71898218000749</c:v>
              </c:pt>
              <c:pt idx="3087">
                <c:v>25.727316263669191</c:v>
              </c:pt>
              <c:pt idx="3088">
                <c:v>25.735650347330889</c:v>
              </c:pt>
              <c:pt idx="3089">
                <c:v>25.743984430992594</c:v>
              </c:pt>
              <c:pt idx="3090">
                <c:v>25.752318514654291</c:v>
              </c:pt>
              <c:pt idx="3091">
                <c:v>25.760652598315993</c:v>
              </c:pt>
              <c:pt idx="3092">
                <c:v>25.768986681977694</c:v>
              </c:pt>
              <c:pt idx="3093">
                <c:v>25.777320765639391</c:v>
              </c:pt>
              <c:pt idx="3094">
                <c:v>25.785654849301093</c:v>
              </c:pt>
              <c:pt idx="3095">
                <c:v>25.793988932962794</c:v>
              </c:pt>
              <c:pt idx="3096">
                <c:v>25.802323016624495</c:v>
              </c:pt>
              <c:pt idx="3097">
                <c:v>25.810657100286196</c:v>
              </c:pt>
              <c:pt idx="3098">
                <c:v>25.818991183947894</c:v>
              </c:pt>
              <c:pt idx="3099">
                <c:v>25.827325267609595</c:v>
              </c:pt>
              <c:pt idx="3100">
                <c:v>25.835659351271296</c:v>
              </c:pt>
              <c:pt idx="3101">
                <c:v>25.843993434932997</c:v>
              </c:pt>
              <c:pt idx="3102">
                <c:v>25.852327518594695</c:v>
              </c:pt>
              <c:pt idx="3103">
                <c:v>25.8606616022564</c:v>
              </c:pt>
              <c:pt idx="3104">
                <c:v>25.868995685918097</c:v>
              </c:pt>
              <c:pt idx="3105">
                <c:v>25.877329769579795</c:v>
              </c:pt>
              <c:pt idx="3106">
                <c:v>25.8856638532415</c:v>
              </c:pt>
              <c:pt idx="3107">
                <c:v>25.893997936903197</c:v>
              </c:pt>
              <c:pt idx="3108">
                <c:v>25.902332020564902</c:v>
              </c:pt>
              <c:pt idx="3109">
                <c:v>25.9106661042266</c:v>
              </c:pt>
              <c:pt idx="3110">
                <c:v>25.919000187888301</c:v>
              </c:pt>
              <c:pt idx="3111">
                <c:v>25.927334271550002</c:v>
              </c:pt>
              <c:pt idx="3112">
                <c:v>25.9356683552117</c:v>
              </c:pt>
              <c:pt idx="3113">
                <c:v>25.944002438873401</c:v>
              </c:pt>
              <c:pt idx="3114">
                <c:v>25.952336522535102</c:v>
              </c:pt>
              <c:pt idx="3115">
                <c:v>25.960670606196803</c:v>
              </c:pt>
              <c:pt idx="3116">
                <c:v>25.969004689858501</c:v>
              </c:pt>
              <c:pt idx="3117">
                <c:v>25.977338773520206</c:v>
              </c:pt>
              <c:pt idx="3118">
                <c:v>25.985672857181903</c:v>
              </c:pt>
              <c:pt idx="3119">
                <c:v>25.994006940843601</c:v>
              </c:pt>
              <c:pt idx="3120">
                <c:v>26.002341024505306</c:v>
              </c:pt>
              <c:pt idx="3121">
                <c:v>26.010675108167003</c:v>
              </c:pt>
              <c:pt idx="3122">
                <c:v>26.019009191828708</c:v>
              </c:pt>
              <c:pt idx="3123">
                <c:v>26.027343275490406</c:v>
              </c:pt>
              <c:pt idx="3124">
                <c:v>26.035677359152103</c:v>
              </c:pt>
              <c:pt idx="3125">
                <c:v>26.044011442813808</c:v>
              </c:pt>
              <c:pt idx="3126">
                <c:v>26.052345526475506</c:v>
              </c:pt>
              <c:pt idx="3127">
                <c:v>26.060679610137207</c:v>
              </c:pt>
              <c:pt idx="3128">
                <c:v>26.069013693798908</c:v>
              </c:pt>
              <c:pt idx="3129">
                <c:v>26.077347777460609</c:v>
              </c:pt>
              <c:pt idx="3130">
                <c:v>26.085681861122307</c:v>
              </c:pt>
              <c:pt idx="3131">
                <c:v>26.094015944784008</c:v>
              </c:pt>
              <c:pt idx="3132">
                <c:v>26.102350028445709</c:v>
              </c:pt>
              <c:pt idx="3133">
                <c:v>26.11068411210741</c:v>
              </c:pt>
              <c:pt idx="3134">
                <c:v>26.119018195769112</c:v>
              </c:pt>
              <c:pt idx="3135">
                <c:v>26.127352279430809</c:v>
              </c:pt>
              <c:pt idx="3136">
                <c:v>26.135686363092514</c:v>
              </c:pt>
              <c:pt idx="3137">
                <c:v>26.144020446754212</c:v>
              </c:pt>
              <c:pt idx="3138">
                <c:v>26.152354530415909</c:v>
              </c:pt>
              <c:pt idx="3139">
                <c:v>26.160688614077614</c:v>
              </c:pt>
              <c:pt idx="3140">
                <c:v>26.169022697739312</c:v>
              </c:pt>
              <c:pt idx="3141">
                <c:v>26.177356781401013</c:v>
              </c:pt>
              <c:pt idx="3142">
                <c:v>26.185690865062714</c:v>
              </c:pt>
              <c:pt idx="3143">
                <c:v>26.194024948724412</c:v>
              </c:pt>
              <c:pt idx="3144">
                <c:v>26.202359032386116</c:v>
              </c:pt>
              <c:pt idx="3145">
                <c:v>26.210693116047814</c:v>
              </c:pt>
              <c:pt idx="3146">
                <c:v>26.219027199709515</c:v>
              </c:pt>
              <c:pt idx="3147">
                <c:v>26.227361283371216</c:v>
              </c:pt>
              <c:pt idx="3148">
                <c:v>26.235695367032918</c:v>
              </c:pt>
              <c:pt idx="3149">
                <c:v>26.244029450694615</c:v>
              </c:pt>
              <c:pt idx="3150">
                <c:v>26.252363534356316</c:v>
              </c:pt>
              <c:pt idx="3151">
                <c:v>26.260697618018018</c:v>
              </c:pt>
              <c:pt idx="3152">
                <c:v>26.269031701679715</c:v>
              </c:pt>
              <c:pt idx="3153">
                <c:v>26.27736578534142</c:v>
              </c:pt>
              <c:pt idx="3154">
                <c:v>26.285699869003118</c:v>
              </c:pt>
              <c:pt idx="3155">
                <c:v>26.294033952664822</c:v>
              </c:pt>
              <c:pt idx="3156">
                <c:v>26.30236803632652</c:v>
              </c:pt>
              <c:pt idx="3157">
                <c:v>26.310702119988218</c:v>
              </c:pt>
              <c:pt idx="3158">
                <c:v>26.319036203649922</c:v>
              </c:pt>
              <c:pt idx="3159">
                <c:v>26.32737028731162</c:v>
              </c:pt>
              <c:pt idx="3160">
                <c:v>26.335704370973321</c:v>
              </c:pt>
              <c:pt idx="3161">
                <c:v>26.344038454635022</c:v>
              </c:pt>
              <c:pt idx="3162">
                <c:v>26.352372538296724</c:v>
              </c:pt>
              <c:pt idx="3163">
                <c:v>26.360706621958421</c:v>
              </c:pt>
              <c:pt idx="3164">
                <c:v>26.369040705620122</c:v>
              </c:pt>
              <c:pt idx="3165">
                <c:v>26.377374789281824</c:v>
              </c:pt>
              <c:pt idx="3166">
                <c:v>26.385708872943521</c:v>
              </c:pt>
              <c:pt idx="3167">
                <c:v>26.394042956605226</c:v>
              </c:pt>
              <c:pt idx="3168">
                <c:v>26.402377040266924</c:v>
              </c:pt>
              <c:pt idx="3169">
                <c:v>26.410711123928625</c:v>
              </c:pt>
              <c:pt idx="3170">
                <c:v>26.419045207590326</c:v>
              </c:pt>
              <c:pt idx="3171">
                <c:v>26.427379291252024</c:v>
              </c:pt>
              <c:pt idx="3172">
                <c:v>26.435713374913728</c:v>
              </c:pt>
              <c:pt idx="3173">
                <c:v>26.444047458575426</c:v>
              </c:pt>
              <c:pt idx="3174">
                <c:v>26.452381542237127</c:v>
              </c:pt>
              <c:pt idx="3175">
                <c:v>26.460715625898828</c:v>
              </c:pt>
              <c:pt idx="3176">
                <c:v>26.469049709560526</c:v>
              </c:pt>
              <c:pt idx="3177">
                <c:v>26.477383793222227</c:v>
              </c:pt>
              <c:pt idx="3178">
                <c:v>26.485717876883928</c:v>
              </c:pt>
              <c:pt idx="3179">
                <c:v>26.494051960545629</c:v>
              </c:pt>
              <c:pt idx="3180">
                <c:v>26.502386044207331</c:v>
              </c:pt>
              <c:pt idx="3181">
                <c:v>26.510720127869032</c:v>
              </c:pt>
              <c:pt idx="3182">
                <c:v>26.51905421153073</c:v>
              </c:pt>
              <c:pt idx="3183">
                <c:v>26.527388295192431</c:v>
              </c:pt>
              <c:pt idx="3184">
                <c:v>26.535722378854132</c:v>
              </c:pt>
              <c:pt idx="3185">
                <c:v>26.54405646251583</c:v>
              </c:pt>
              <c:pt idx="3186">
                <c:v>26.552390546177534</c:v>
              </c:pt>
              <c:pt idx="3187">
                <c:v>26.560724629839232</c:v>
              </c:pt>
              <c:pt idx="3188">
                <c:v>26.56905871350093</c:v>
              </c:pt>
              <c:pt idx="3189">
                <c:v>26.577392797162634</c:v>
              </c:pt>
              <c:pt idx="3190">
                <c:v>26.585726880824332</c:v>
              </c:pt>
              <c:pt idx="3191">
                <c:v>26.594060964486037</c:v>
              </c:pt>
              <c:pt idx="3192">
                <c:v>26.602395048147734</c:v>
              </c:pt>
              <c:pt idx="3193">
                <c:v>26.610729131809435</c:v>
              </c:pt>
              <c:pt idx="3194">
                <c:v>26.619063215471137</c:v>
              </c:pt>
              <c:pt idx="3195">
                <c:v>26.627397299132834</c:v>
              </c:pt>
              <c:pt idx="3196">
                <c:v>26.635731382794535</c:v>
              </c:pt>
              <c:pt idx="3197">
                <c:v>26.644065466456237</c:v>
              </c:pt>
              <c:pt idx="3198">
                <c:v>26.652399550117938</c:v>
              </c:pt>
              <c:pt idx="3199">
                <c:v>26.660733633779635</c:v>
              </c:pt>
              <c:pt idx="3200">
                <c:v>26.66906771744134</c:v>
              </c:pt>
              <c:pt idx="3201">
                <c:v>26.677401801103038</c:v>
              </c:pt>
              <c:pt idx="3202">
                <c:v>26.685735884764735</c:v>
              </c:pt>
              <c:pt idx="3203">
                <c:v>26.69406996842644</c:v>
              </c:pt>
              <c:pt idx="3204">
                <c:v>26.702404052088138</c:v>
              </c:pt>
              <c:pt idx="3205">
                <c:v>26.710738135749843</c:v>
              </c:pt>
              <c:pt idx="3206">
                <c:v>26.71907221941154</c:v>
              </c:pt>
              <c:pt idx="3207">
                <c:v>26.727406303073241</c:v>
              </c:pt>
              <c:pt idx="3208">
                <c:v>26.735740386734943</c:v>
              </c:pt>
              <c:pt idx="3209">
                <c:v>26.74407447039664</c:v>
              </c:pt>
              <c:pt idx="3210">
                <c:v>26.752408554058341</c:v>
              </c:pt>
              <c:pt idx="3211">
                <c:v>26.760742637720043</c:v>
              </c:pt>
              <c:pt idx="3212">
                <c:v>26.769076721381744</c:v>
              </c:pt>
              <c:pt idx="3213">
                <c:v>26.777410805043441</c:v>
              </c:pt>
              <c:pt idx="3214">
                <c:v>26.785744888705143</c:v>
              </c:pt>
              <c:pt idx="3215">
                <c:v>26.794078972366844</c:v>
              </c:pt>
              <c:pt idx="3216">
                <c:v>26.802413056028545</c:v>
              </c:pt>
              <c:pt idx="3217">
                <c:v>26.810747139690246</c:v>
              </c:pt>
              <c:pt idx="3218">
                <c:v>26.819081223351944</c:v>
              </c:pt>
              <c:pt idx="3219">
                <c:v>26.827415307013649</c:v>
              </c:pt>
              <c:pt idx="3220">
                <c:v>26.835749390675346</c:v>
              </c:pt>
              <c:pt idx="3221">
                <c:v>26.844083474337044</c:v>
              </c:pt>
              <c:pt idx="3222">
                <c:v>26.852417557998749</c:v>
              </c:pt>
              <c:pt idx="3223">
                <c:v>26.860751641660446</c:v>
              </c:pt>
              <c:pt idx="3224">
                <c:v>26.869085725322147</c:v>
              </c:pt>
              <c:pt idx="3225">
                <c:v>26.877419808983849</c:v>
              </c:pt>
              <c:pt idx="3226">
                <c:v>26.88575389264555</c:v>
              </c:pt>
              <c:pt idx="3227">
                <c:v>26.894087976307251</c:v>
              </c:pt>
              <c:pt idx="3228">
                <c:v>26.902422059968949</c:v>
              </c:pt>
              <c:pt idx="3229">
                <c:v>26.91075614363065</c:v>
              </c:pt>
              <c:pt idx="3230">
                <c:v>26.919090227292351</c:v>
              </c:pt>
              <c:pt idx="3231">
                <c:v>26.927424310954052</c:v>
              </c:pt>
              <c:pt idx="3232">
                <c:v>26.93575839461575</c:v>
              </c:pt>
              <c:pt idx="3233">
                <c:v>26.944092478277454</c:v>
              </c:pt>
              <c:pt idx="3234">
                <c:v>26.952426561939152</c:v>
              </c:pt>
              <c:pt idx="3235">
                <c:v>26.96076064560085</c:v>
              </c:pt>
              <c:pt idx="3236">
                <c:v>26.969094729262554</c:v>
              </c:pt>
              <c:pt idx="3237">
                <c:v>26.977428812924252</c:v>
              </c:pt>
              <c:pt idx="3238">
                <c:v>26.985762896585957</c:v>
              </c:pt>
              <c:pt idx="3239">
                <c:v>26.994096980247654</c:v>
              </c:pt>
              <c:pt idx="3240">
                <c:v>27.002431063909352</c:v>
              </c:pt>
              <c:pt idx="3241">
                <c:v>27.010765147571057</c:v>
              </c:pt>
              <c:pt idx="3242">
                <c:v>27.019099231232754</c:v>
              </c:pt>
              <c:pt idx="3243">
                <c:v>27.027433314894456</c:v>
              </c:pt>
              <c:pt idx="3244">
                <c:v>27.035767398556157</c:v>
              </c:pt>
              <c:pt idx="3245">
                <c:v>27.044101482217858</c:v>
              </c:pt>
              <c:pt idx="3246">
                <c:v>27.052435565879556</c:v>
              </c:pt>
              <c:pt idx="3247">
                <c:v>27.060769649541257</c:v>
              </c:pt>
              <c:pt idx="3248">
                <c:v>27.069103733202958</c:v>
              </c:pt>
              <c:pt idx="3249">
                <c:v>27.077437816864656</c:v>
              </c:pt>
              <c:pt idx="3250">
                <c:v>27.08577190052636</c:v>
              </c:pt>
              <c:pt idx="3251">
                <c:v>27.094105984188058</c:v>
              </c:pt>
              <c:pt idx="3252">
                <c:v>27.102440067849763</c:v>
              </c:pt>
              <c:pt idx="3253">
                <c:v>27.11077415151146</c:v>
              </c:pt>
              <c:pt idx="3254">
                <c:v>27.119108235173158</c:v>
              </c:pt>
              <c:pt idx="3255">
                <c:v>27.127442318834863</c:v>
              </c:pt>
              <c:pt idx="3256">
                <c:v>27.13577640249656</c:v>
              </c:pt>
              <c:pt idx="3257">
                <c:v>27.144110486158262</c:v>
              </c:pt>
              <c:pt idx="3258">
                <c:v>27.152444569819963</c:v>
              </c:pt>
              <c:pt idx="3259">
                <c:v>27.16077865348166</c:v>
              </c:pt>
              <c:pt idx="3260">
                <c:v>27.169112737143362</c:v>
              </c:pt>
              <c:pt idx="3261">
                <c:v>27.177446820805063</c:v>
              </c:pt>
              <c:pt idx="3262">
                <c:v>27.185780904466764</c:v>
              </c:pt>
              <c:pt idx="3263">
                <c:v>27.194114988128465</c:v>
              </c:pt>
              <c:pt idx="3264">
                <c:v>27.202449071790166</c:v>
              </c:pt>
              <c:pt idx="3265">
                <c:v>27.210783155451864</c:v>
              </c:pt>
              <c:pt idx="3266">
                <c:v>27.219117239113565</c:v>
              </c:pt>
              <c:pt idx="3267">
                <c:v>27.227451322775266</c:v>
              </c:pt>
              <c:pt idx="3268">
                <c:v>27.235785406436964</c:v>
              </c:pt>
              <c:pt idx="3269">
                <c:v>27.244119490098669</c:v>
              </c:pt>
              <c:pt idx="3270">
                <c:v>27.252453573760366</c:v>
              </c:pt>
              <c:pt idx="3271">
                <c:v>27.260787657422068</c:v>
              </c:pt>
              <c:pt idx="3272">
                <c:v>27.269121741083769</c:v>
              </c:pt>
              <c:pt idx="3273">
                <c:v>27.277455824745466</c:v>
              </c:pt>
              <c:pt idx="3274">
                <c:v>27.285789908407171</c:v>
              </c:pt>
              <c:pt idx="3275">
                <c:v>27.294123992068869</c:v>
              </c:pt>
              <c:pt idx="3276">
                <c:v>27.30245807573057</c:v>
              </c:pt>
              <c:pt idx="3277">
                <c:v>27.310792159392271</c:v>
              </c:pt>
              <c:pt idx="3278">
                <c:v>27.319126243053972</c:v>
              </c:pt>
              <c:pt idx="3279">
                <c:v>27.32746032671567</c:v>
              </c:pt>
              <c:pt idx="3280">
                <c:v>27.335794410377371</c:v>
              </c:pt>
              <c:pt idx="3281">
                <c:v>27.344128494039072</c:v>
              </c:pt>
              <c:pt idx="3282">
                <c:v>27.35246257770077</c:v>
              </c:pt>
              <c:pt idx="3283">
                <c:v>27.360796661362475</c:v>
              </c:pt>
              <c:pt idx="3284">
                <c:v>27.369130745024172</c:v>
              </c:pt>
              <c:pt idx="3285">
                <c:v>27.37746482868587</c:v>
              </c:pt>
              <c:pt idx="3286">
                <c:v>27.385798912347575</c:v>
              </c:pt>
              <c:pt idx="3287">
                <c:v>27.394132996009272</c:v>
              </c:pt>
              <c:pt idx="3288">
                <c:v>27.402467079670977</c:v>
              </c:pt>
              <c:pt idx="3289">
                <c:v>27.410801163332675</c:v>
              </c:pt>
              <c:pt idx="3290">
                <c:v>27.419135246994376</c:v>
              </c:pt>
              <c:pt idx="3291">
                <c:v>27.427469330656077</c:v>
              </c:pt>
              <c:pt idx="3292">
                <c:v>27.435803414317775</c:v>
              </c:pt>
              <c:pt idx="3293">
                <c:v>27.444137497979476</c:v>
              </c:pt>
              <c:pt idx="3294">
                <c:v>27.452471581641177</c:v>
              </c:pt>
              <c:pt idx="3295">
                <c:v>27.460805665302878</c:v>
              </c:pt>
              <c:pt idx="3296">
                <c:v>27.469139748964576</c:v>
              </c:pt>
              <c:pt idx="3297">
                <c:v>27.477473832626281</c:v>
              </c:pt>
              <c:pt idx="3298">
                <c:v>27.485807916287978</c:v>
              </c:pt>
              <c:pt idx="3299">
                <c:v>27.494141999949679</c:v>
              </c:pt>
              <c:pt idx="3300">
                <c:v>27.502476083611381</c:v>
              </c:pt>
              <c:pt idx="3301">
                <c:v>27.510810167273078</c:v>
              </c:pt>
              <c:pt idx="3302">
                <c:v>27.519144250934783</c:v>
              </c:pt>
              <c:pt idx="3303">
                <c:v>27.527478334596481</c:v>
              </c:pt>
              <c:pt idx="3304">
                <c:v>27.535812418258178</c:v>
              </c:pt>
              <c:pt idx="3305">
                <c:v>27.544146501919883</c:v>
              </c:pt>
              <c:pt idx="3306">
                <c:v>27.552480585581581</c:v>
              </c:pt>
              <c:pt idx="3307">
                <c:v>27.560814669243282</c:v>
              </c:pt>
              <c:pt idx="3308">
                <c:v>27.569148752904983</c:v>
              </c:pt>
              <c:pt idx="3309">
                <c:v>27.577482836566684</c:v>
              </c:pt>
              <c:pt idx="3310">
                <c:v>27.585816920228385</c:v>
              </c:pt>
              <c:pt idx="3311">
                <c:v>27.594151003890083</c:v>
              </c:pt>
              <c:pt idx="3312">
                <c:v>27.602485087551784</c:v>
              </c:pt>
              <c:pt idx="3313">
                <c:v>27.610819171213485</c:v>
              </c:pt>
              <c:pt idx="3314">
                <c:v>27.619153254875187</c:v>
              </c:pt>
              <c:pt idx="3315">
                <c:v>27.627487338536884</c:v>
              </c:pt>
              <c:pt idx="3316">
                <c:v>27.635821422198589</c:v>
              </c:pt>
              <c:pt idx="3317">
                <c:v>27.644155505860287</c:v>
              </c:pt>
              <c:pt idx="3318">
                <c:v>27.652489589521984</c:v>
              </c:pt>
              <c:pt idx="3319">
                <c:v>27.660823673183689</c:v>
              </c:pt>
              <c:pt idx="3320">
                <c:v>27.669157756845387</c:v>
              </c:pt>
              <c:pt idx="3321">
                <c:v>27.677491840507091</c:v>
              </c:pt>
              <c:pt idx="3322">
                <c:v>27.685825924168789</c:v>
              </c:pt>
              <c:pt idx="3323">
                <c:v>27.69416000783049</c:v>
              </c:pt>
              <c:pt idx="3324">
                <c:v>27.702494091492191</c:v>
              </c:pt>
              <c:pt idx="3325">
                <c:v>27.710828175153889</c:v>
              </c:pt>
              <c:pt idx="3326">
                <c:v>27.71916225881559</c:v>
              </c:pt>
              <c:pt idx="3327">
                <c:v>27.727496342477291</c:v>
              </c:pt>
              <c:pt idx="3328">
                <c:v>27.735830426138993</c:v>
              </c:pt>
              <c:pt idx="3329">
                <c:v>27.74416450980069</c:v>
              </c:pt>
              <c:pt idx="3330">
                <c:v>27.752498593462391</c:v>
              </c:pt>
              <c:pt idx="3331">
                <c:v>27.760832677124093</c:v>
              </c:pt>
              <c:pt idx="3332">
                <c:v>27.76916676078579</c:v>
              </c:pt>
              <c:pt idx="3333">
                <c:v>27.777500844447495</c:v>
              </c:pt>
              <c:pt idx="3334">
                <c:v>27.785834928109193</c:v>
              </c:pt>
              <c:pt idx="3335">
                <c:v>27.794169011770897</c:v>
              </c:pt>
              <c:pt idx="3336">
                <c:v>27.802503095432595</c:v>
              </c:pt>
              <c:pt idx="3337">
                <c:v>27.810837179094293</c:v>
              </c:pt>
              <c:pt idx="3338">
                <c:v>27.819171262755997</c:v>
              </c:pt>
              <c:pt idx="3339">
                <c:v>27.827505346417695</c:v>
              </c:pt>
              <c:pt idx="3340">
                <c:v>27.835839430079396</c:v>
              </c:pt>
              <c:pt idx="3341">
                <c:v>27.844173513741097</c:v>
              </c:pt>
              <c:pt idx="3342">
                <c:v>27.852507597402798</c:v>
              </c:pt>
              <c:pt idx="3343">
                <c:v>27.860841681064496</c:v>
              </c:pt>
              <c:pt idx="3344">
                <c:v>27.869175764726197</c:v>
              </c:pt>
              <c:pt idx="3345">
                <c:v>27.877509848387898</c:v>
              </c:pt>
              <c:pt idx="3346">
                <c:v>27.8858439320496</c:v>
              </c:pt>
              <c:pt idx="3347">
                <c:v>27.894178015711301</c:v>
              </c:pt>
              <c:pt idx="3348">
                <c:v>27.902512099372998</c:v>
              </c:pt>
              <c:pt idx="3349">
                <c:v>27.9108461830347</c:v>
              </c:pt>
              <c:pt idx="3350">
                <c:v>27.919180266696401</c:v>
              </c:pt>
              <c:pt idx="3351">
                <c:v>27.927514350358098</c:v>
              </c:pt>
              <c:pt idx="3352">
                <c:v>27.935848434019803</c:v>
              </c:pt>
              <c:pt idx="3353">
                <c:v>27.944182517681501</c:v>
              </c:pt>
              <c:pt idx="3354">
                <c:v>27.952516601343202</c:v>
              </c:pt>
              <c:pt idx="3355">
                <c:v>27.960850685004903</c:v>
              </c:pt>
              <c:pt idx="3356">
                <c:v>27.969184768666601</c:v>
              </c:pt>
              <c:pt idx="3357">
                <c:v>27.977518852328306</c:v>
              </c:pt>
              <c:pt idx="3358">
                <c:v>27.985852935990003</c:v>
              </c:pt>
              <c:pt idx="3359">
                <c:v>27.994187019651704</c:v>
              </c:pt>
              <c:pt idx="3360">
                <c:v>28.002521103313406</c:v>
              </c:pt>
              <c:pt idx="3361">
                <c:v>28.010855186975107</c:v>
              </c:pt>
              <c:pt idx="3362">
                <c:v>28.019189270636804</c:v>
              </c:pt>
              <c:pt idx="3363">
                <c:v>28.027523354298506</c:v>
              </c:pt>
              <c:pt idx="3364">
                <c:v>28.035857437960207</c:v>
              </c:pt>
              <c:pt idx="3365">
                <c:v>28.044191521621904</c:v>
              </c:pt>
              <c:pt idx="3366">
                <c:v>28.052525605283609</c:v>
              </c:pt>
              <c:pt idx="3367">
                <c:v>28.060859688945307</c:v>
              </c:pt>
              <c:pt idx="3368">
                <c:v>28.069193772607012</c:v>
              </c:pt>
              <c:pt idx="3369">
                <c:v>28.077527856268709</c:v>
              </c:pt>
              <c:pt idx="3370">
                <c:v>28.085861939930407</c:v>
              </c:pt>
              <c:pt idx="3371">
                <c:v>28.094196023592112</c:v>
              </c:pt>
              <c:pt idx="3372">
                <c:v>28.102530107253809</c:v>
              </c:pt>
              <c:pt idx="3373">
                <c:v>28.11086419091551</c:v>
              </c:pt>
              <c:pt idx="3374">
                <c:v>28.119198274577212</c:v>
              </c:pt>
              <c:pt idx="3375">
                <c:v>28.127532358238909</c:v>
              </c:pt>
              <c:pt idx="3376">
                <c:v>28.13586644190061</c:v>
              </c:pt>
              <c:pt idx="3377">
                <c:v>28.144200525562312</c:v>
              </c:pt>
              <c:pt idx="3378">
                <c:v>28.152534609224013</c:v>
              </c:pt>
              <c:pt idx="3379">
                <c:v>28.16086869288571</c:v>
              </c:pt>
              <c:pt idx="3380">
                <c:v>28.169202776547415</c:v>
              </c:pt>
              <c:pt idx="3381">
                <c:v>28.177536860209113</c:v>
              </c:pt>
              <c:pt idx="3382">
                <c:v>28.185870943870814</c:v>
              </c:pt>
              <c:pt idx="3383">
                <c:v>28.194205027532515</c:v>
              </c:pt>
              <c:pt idx="3384">
                <c:v>28.202539111194213</c:v>
              </c:pt>
              <c:pt idx="3385">
                <c:v>28.210873194855917</c:v>
              </c:pt>
              <c:pt idx="3386">
                <c:v>28.219207278517615</c:v>
              </c:pt>
              <c:pt idx="3387">
                <c:v>28.227541362179316</c:v>
              </c:pt>
              <c:pt idx="3388">
                <c:v>28.235875445841017</c:v>
              </c:pt>
              <c:pt idx="3389">
                <c:v>28.244209529502715</c:v>
              </c:pt>
              <c:pt idx="3390">
                <c:v>28.252543613164416</c:v>
              </c:pt>
              <c:pt idx="3391">
                <c:v>28.260877696826117</c:v>
              </c:pt>
              <c:pt idx="3392">
                <c:v>28.269211780487819</c:v>
              </c:pt>
              <c:pt idx="3393">
                <c:v>28.27754586414952</c:v>
              </c:pt>
              <c:pt idx="3394">
                <c:v>28.285879947811221</c:v>
              </c:pt>
              <c:pt idx="3395">
                <c:v>28.294214031472919</c:v>
              </c:pt>
              <c:pt idx="3396">
                <c:v>28.30254811513462</c:v>
              </c:pt>
              <c:pt idx="3397">
                <c:v>28.310882198796321</c:v>
              </c:pt>
              <c:pt idx="3398">
                <c:v>28.319216282458019</c:v>
              </c:pt>
              <c:pt idx="3399">
                <c:v>28.327550366119723</c:v>
              </c:pt>
              <c:pt idx="3400">
                <c:v>28.335884449781421</c:v>
              </c:pt>
              <c:pt idx="3401">
                <c:v>28.344218533443119</c:v>
              </c:pt>
              <c:pt idx="3402">
                <c:v>28.352552617104823</c:v>
              </c:pt>
              <c:pt idx="3403">
                <c:v>28.360886700766521</c:v>
              </c:pt>
              <c:pt idx="3404">
                <c:v>28.369220784428226</c:v>
              </c:pt>
              <c:pt idx="3405">
                <c:v>28.377554868089923</c:v>
              </c:pt>
              <c:pt idx="3406">
                <c:v>28.385888951751625</c:v>
              </c:pt>
              <c:pt idx="3407">
                <c:v>28.394223035413326</c:v>
              </c:pt>
              <c:pt idx="3408">
                <c:v>28.402557119075023</c:v>
              </c:pt>
              <c:pt idx="3409">
                <c:v>28.410891202736725</c:v>
              </c:pt>
              <c:pt idx="3410">
                <c:v>28.419225286398426</c:v>
              </c:pt>
              <c:pt idx="3411">
                <c:v>28.427559370060127</c:v>
              </c:pt>
              <c:pt idx="3412">
                <c:v>28.435893453721825</c:v>
              </c:pt>
              <c:pt idx="3413">
                <c:v>28.444227537383529</c:v>
              </c:pt>
              <c:pt idx="3414">
                <c:v>28.452561621045227</c:v>
              </c:pt>
              <c:pt idx="3415">
                <c:v>28.460895704706925</c:v>
              </c:pt>
              <c:pt idx="3416">
                <c:v>28.469229788368629</c:v>
              </c:pt>
              <c:pt idx="3417">
                <c:v>28.477563872030327</c:v>
              </c:pt>
              <c:pt idx="3418">
                <c:v>28.485897955692032</c:v>
              </c:pt>
              <c:pt idx="3419">
                <c:v>28.494232039353729</c:v>
              </c:pt>
              <c:pt idx="3420">
                <c:v>28.502566123015427</c:v>
              </c:pt>
              <c:pt idx="3421">
                <c:v>28.510900206677132</c:v>
              </c:pt>
              <c:pt idx="3422">
                <c:v>28.519234290338829</c:v>
              </c:pt>
              <c:pt idx="3423">
                <c:v>28.527568374000531</c:v>
              </c:pt>
              <c:pt idx="3424">
                <c:v>28.535902457662232</c:v>
              </c:pt>
              <c:pt idx="3425">
                <c:v>28.544236541323933</c:v>
              </c:pt>
              <c:pt idx="3426">
                <c:v>28.552570624985631</c:v>
              </c:pt>
              <c:pt idx="3427">
                <c:v>28.560904708647332</c:v>
              </c:pt>
              <c:pt idx="3428">
                <c:v>28.569238792309033</c:v>
              </c:pt>
              <c:pt idx="3429">
                <c:v>28.577572875970734</c:v>
              </c:pt>
              <c:pt idx="3430">
                <c:v>28.585906959632435</c:v>
              </c:pt>
              <c:pt idx="3431">
                <c:v>28.594241043294133</c:v>
              </c:pt>
              <c:pt idx="3432">
                <c:v>28.602575126955838</c:v>
              </c:pt>
              <c:pt idx="3433">
                <c:v>28.610909210617535</c:v>
              </c:pt>
              <c:pt idx="3434">
                <c:v>28.619243294279233</c:v>
              </c:pt>
              <c:pt idx="3435">
                <c:v>28.627577377940938</c:v>
              </c:pt>
              <c:pt idx="3436">
                <c:v>28.635911461602635</c:v>
              </c:pt>
              <c:pt idx="3437">
                <c:v>28.644245545264337</c:v>
              </c:pt>
              <c:pt idx="3438">
                <c:v>28.652579628926038</c:v>
              </c:pt>
              <c:pt idx="3439">
                <c:v>28.660913712587739</c:v>
              </c:pt>
              <c:pt idx="3440">
                <c:v>28.66924779624944</c:v>
              </c:pt>
              <c:pt idx="3441">
                <c:v>28.677581879911138</c:v>
              </c:pt>
              <c:pt idx="3442">
                <c:v>28.685915963572839</c:v>
              </c:pt>
              <c:pt idx="3443">
                <c:v>28.69425004723454</c:v>
              </c:pt>
              <c:pt idx="3444">
                <c:v>28.702584130896241</c:v>
              </c:pt>
              <c:pt idx="3445">
                <c:v>28.710918214557939</c:v>
              </c:pt>
              <c:pt idx="3446">
                <c:v>28.71925229821964</c:v>
              </c:pt>
              <c:pt idx="3447">
                <c:v>28.727586381881341</c:v>
              </c:pt>
              <c:pt idx="3448">
                <c:v>28.735920465543039</c:v>
              </c:pt>
              <c:pt idx="3449">
                <c:v>28.744254549204744</c:v>
              </c:pt>
              <c:pt idx="3450">
                <c:v>28.752588632866441</c:v>
              </c:pt>
              <c:pt idx="3451">
                <c:v>28.760922716528146</c:v>
              </c:pt>
              <c:pt idx="3452">
                <c:v>28.769256800189844</c:v>
              </c:pt>
              <c:pt idx="3453">
                <c:v>28.777590883851541</c:v>
              </c:pt>
              <c:pt idx="3454">
                <c:v>28.785924967513246</c:v>
              </c:pt>
              <c:pt idx="3455">
                <c:v>28.794259051174944</c:v>
              </c:pt>
              <c:pt idx="3456">
                <c:v>28.802593134836645</c:v>
              </c:pt>
              <c:pt idx="3457">
                <c:v>28.810927218498346</c:v>
              </c:pt>
              <c:pt idx="3458">
                <c:v>28.819261302160047</c:v>
              </c:pt>
              <c:pt idx="3459">
                <c:v>28.827595385821745</c:v>
              </c:pt>
              <c:pt idx="3460">
                <c:v>28.835929469483446</c:v>
              </c:pt>
              <c:pt idx="3461">
                <c:v>28.844263553145147</c:v>
              </c:pt>
              <c:pt idx="3462">
                <c:v>28.852597636806845</c:v>
              </c:pt>
              <c:pt idx="3463">
                <c:v>28.86093172046855</c:v>
              </c:pt>
              <c:pt idx="3464">
                <c:v>28.869265804130247</c:v>
              </c:pt>
              <c:pt idx="3465">
                <c:v>28.877599887791948</c:v>
              </c:pt>
              <c:pt idx="3466">
                <c:v>28.88593397145365</c:v>
              </c:pt>
              <c:pt idx="3467">
                <c:v>28.894268055115347</c:v>
              </c:pt>
              <c:pt idx="3468">
                <c:v>28.902602138777052</c:v>
              </c:pt>
              <c:pt idx="3469">
                <c:v>28.91093622243875</c:v>
              </c:pt>
              <c:pt idx="3470">
                <c:v>28.919270306100451</c:v>
              </c:pt>
              <c:pt idx="3471">
                <c:v>28.927604389762152</c:v>
              </c:pt>
              <c:pt idx="3472">
                <c:v>28.93593847342385</c:v>
              </c:pt>
              <c:pt idx="3473">
                <c:v>28.944272557085551</c:v>
              </c:pt>
              <c:pt idx="3474">
                <c:v>28.952606640747252</c:v>
              </c:pt>
              <c:pt idx="3475">
                <c:v>28.960940724408953</c:v>
              </c:pt>
              <c:pt idx="3476">
                <c:v>28.969274808070654</c:v>
              </c:pt>
              <c:pt idx="3477">
                <c:v>28.977608891732356</c:v>
              </c:pt>
              <c:pt idx="3478">
                <c:v>28.985942975394053</c:v>
              </c:pt>
              <c:pt idx="3479">
                <c:v>28.994277059055754</c:v>
              </c:pt>
              <c:pt idx="3480">
                <c:v>29.002611142717456</c:v>
              </c:pt>
              <c:pt idx="3481">
                <c:v>29.010945226379153</c:v>
              </c:pt>
              <c:pt idx="3482">
                <c:v>29.019279310040858</c:v>
              </c:pt>
              <c:pt idx="3483">
                <c:v>29.027613393702556</c:v>
              </c:pt>
              <c:pt idx="3484">
                <c:v>29.035947477364257</c:v>
              </c:pt>
              <c:pt idx="3485">
                <c:v>29.044281561025958</c:v>
              </c:pt>
              <c:pt idx="3486">
                <c:v>29.052615644687656</c:v>
              </c:pt>
              <c:pt idx="3487">
                <c:v>29.06094972834936</c:v>
              </c:pt>
              <c:pt idx="3488">
                <c:v>29.069283812011058</c:v>
              </c:pt>
              <c:pt idx="3489">
                <c:v>29.077617895672759</c:v>
              </c:pt>
              <c:pt idx="3490">
                <c:v>29.08595197933446</c:v>
              </c:pt>
              <c:pt idx="3491">
                <c:v>29.094286062996158</c:v>
              </c:pt>
              <c:pt idx="3492">
                <c:v>29.102620146657859</c:v>
              </c:pt>
              <c:pt idx="3493">
                <c:v>29.11095423031956</c:v>
              </c:pt>
              <c:pt idx="3494">
                <c:v>29.119288313981261</c:v>
              </c:pt>
              <c:pt idx="3495">
                <c:v>29.127622397642959</c:v>
              </c:pt>
              <c:pt idx="3496">
                <c:v>29.135956481304664</c:v>
              </c:pt>
              <c:pt idx="3497">
                <c:v>29.144290564966362</c:v>
              </c:pt>
              <c:pt idx="3498">
                <c:v>29.152624648628059</c:v>
              </c:pt>
              <c:pt idx="3499">
                <c:v>29.160958732289764</c:v>
              </c:pt>
              <c:pt idx="3500">
                <c:v>29.169292815951462</c:v>
              </c:pt>
              <c:pt idx="3501">
                <c:v>29.177626899613166</c:v>
              </c:pt>
              <c:pt idx="3502">
                <c:v>29.185960983274864</c:v>
              </c:pt>
              <c:pt idx="3503">
                <c:v>29.194295066936565</c:v>
              </c:pt>
              <c:pt idx="3504">
                <c:v>29.202629150598266</c:v>
              </c:pt>
              <c:pt idx="3505">
                <c:v>29.210963234259964</c:v>
              </c:pt>
              <c:pt idx="3506">
                <c:v>29.219297317921665</c:v>
              </c:pt>
              <c:pt idx="3507">
                <c:v>29.227631401583366</c:v>
              </c:pt>
              <c:pt idx="3508">
                <c:v>29.235965485245067</c:v>
              </c:pt>
              <c:pt idx="3509">
                <c:v>29.244299568906765</c:v>
              </c:pt>
              <c:pt idx="3510">
                <c:v>29.252633652568466</c:v>
              </c:pt>
              <c:pt idx="3511">
                <c:v>29.260967736230167</c:v>
              </c:pt>
              <c:pt idx="3512">
                <c:v>29.269301819891869</c:v>
              </c:pt>
              <c:pt idx="3513">
                <c:v>29.27763590355357</c:v>
              </c:pt>
              <c:pt idx="3514">
                <c:v>29.285969987215267</c:v>
              </c:pt>
              <c:pt idx="3515">
                <c:v>29.294304070876972</c:v>
              </c:pt>
              <c:pt idx="3516">
                <c:v>29.30263815453867</c:v>
              </c:pt>
              <c:pt idx="3517">
                <c:v>29.310972238200367</c:v>
              </c:pt>
              <c:pt idx="3518">
                <c:v>29.319306321862072</c:v>
              </c:pt>
              <c:pt idx="3519">
                <c:v>29.32764040552377</c:v>
              </c:pt>
              <c:pt idx="3520">
                <c:v>29.335974489185471</c:v>
              </c:pt>
              <c:pt idx="3521">
                <c:v>29.344308572847172</c:v>
              </c:pt>
              <c:pt idx="3522">
                <c:v>29.352642656508873</c:v>
              </c:pt>
              <c:pt idx="3523">
                <c:v>29.360976740170575</c:v>
              </c:pt>
              <c:pt idx="3524">
                <c:v>29.369310823832272</c:v>
              </c:pt>
              <c:pt idx="3525">
                <c:v>29.377644907493973</c:v>
              </c:pt>
              <c:pt idx="3526">
                <c:v>29.385978991155675</c:v>
              </c:pt>
              <c:pt idx="3527">
                <c:v>29.394313074817376</c:v>
              </c:pt>
              <c:pt idx="3528">
                <c:v>29.402647158479073</c:v>
              </c:pt>
              <c:pt idx="3529">
                <c:v>29.410981242140778</c:v>
              </c:pt>
              <c:pt idx="3530">
                <c:v>29.419315325802476</c:v>
              </c:pt>
              <c:pt idx="3531">
                <c:v>29.427649409464173</c:v>
              </c:pt>
              <c:pt idx="3532">
                <c:v>29.435983493125878</c:v>
              </c:pt>
              <c:pt idx="3533">
                <c:v>29.444317576787576</c:v>
              </c:pt>
              <c:pt idx="3534">
                <c:v>29.452651660449281</c:v>
              </c:pt>
              <c:pt idx="3535">
                <c:v>29.460985744110978</c:v>
              </c:pt>
              <c:pt idx="3536">
                <c:v>29.469319827772676</c:v>
              </c:pt>
              <c:pt idx="3537">
                <c:v>29.477653911434381</c:v>
              </c:pt>
              <c:pt idx="3538">
                <c:v>29.485987995096078</c:v>
              </c:pt>
              <c:pt idx="3539">
                <c:v>29.494322078757779</c:v>
              </c:pt>
              <c:pt idx="3540">
                <c:v>29.502656162419481</c:v>
              </c:pt>
              <c:pt idx="3541">
                <c:v>29.510990246081182</c:v>
              </c:pt>
              <c:pt idx="3542">
                <c:v>29.519324329742879</c:v>
              </c:pt>
              <c:pt idx="3543">
                <c:v>29.527658413404581</c:v>
              </c:pt>
              <c:pt idx="3544">
                <c:v>29.535992497066282</c:v>
              </c:pt>
              <c:pt idx="3545">
                <c:v>29.544326580727979</c:v>
              </c:pt>
              <c:pt idx="3546">
                <c:v>29.552660664389684</c:v>
              </c:pt>
              <c:pt idx="3547">
                <c:v>29.560994748051382</c:v>
              </c:pt>
              <c:pt idx="3548">
                <c:v>29.569328831713086</c:v>
              </c:pt>
              <c:pt idx="3549">
                <c:v>29.577662915374784</c:v>
              </c:pt>
              <c:pt idx="3550">
                <c:v>29.585996999036482</c:v>
              </c:pt>
              <c:pt idx="3551">
                <c:v>29.594331082698186</c:v>
              </c:pt>
              <c:pt idx="3552">
                <c:v>29.602665166359884</c:v>
              </c:pt>
              <c:pt idx="3553">
                <c:v>29.610999250021585</c:v>
              </c:pt>
              <c:pt idx="3554">
                <c:v>29.619333333683286</c:v>
              </c:pt>
              <c:pt idx="3555">
                <c:v>29.627667417344988</c:v>
              </c:pt>
              <c:pt idx="3556">
                <c:v>29.636001501006685</c:v>
              </c:pt>
              <c:pt idx="3557">
                <c:v>29.644335584668386</c:v>
              </c:pt>
              <c:pt idx="3558">
                <c:v>29.652669668330088</c:v>
              </c:pt>
              <c:pt idx="3559">
                <c:v>29.661003751991789</c:v>
              </c:pt>
              <c:pt idx="3560">
                <c:v>29.66933783565349</c:v>
              </c:pt>
              <c:pt idx="3561">
                <c:v>29.677671919315188</c:v>
              </c:pt>
              <c:pt idx="3562">
                <c:v>29.686006002976889</c:v>
              </c:pt>
              <c:pt idx="3563">
                <c:v>29.69434008663859</c:v>
              </c:pt>
              <c:pt idx="3564">
                <c:v>29.702674170300288</c:v>
              </c:pt>
              <c:pt idx="3565">
                <c:v>29.711008253961992</c:v>
              </c:pt>
              <c:pt idx="3566">
                <c:v>29.71934233762369</c:v>
              </c:pt>
              <c:pt idx="3567">
                <c:v>29.727676421285391</c:v>
              </c:pt>
              <c:pt idx="3568">
                <c:v>29.736010504947092</c:v>
              </c:pt>
              <c:pt idx="3569">
                <c:v>29.74434458860879</c:v>
              </c:pt>
              <c:pt idx="3570">
                <c:v>29.752678672270495</c:v>
              </c:pt>
              <c:pt idx="3571">
                <c:v>29.761012755932192</c:v>
              </c:pt>
              <c:pt idx="3572">
                <c:v>29.769346839593894</c:v>
              </c:pt>
              <c:pt idx="3573">
                <c:v>29.777680923255595</c:v>
              </c:pt>
              <c:pt idx="3574">
                <c:v>29.786015006917296</c:v>
              </c:pt>
              <c:pt idx="3575">
                <c:v>29.794349090578994</c:v>
              </c:pt>
              <c:pt idx="3576">
                <c:v>29.802683174240695</c:v>
              </c:pt>
              <c:pt idx="3577">
                <c:v>29.811017257902396</c:v>
              </c:pt>
              <c:pt idx="3578">
                <c:v>29.819351341564094</c:v>
              </c:pt>
              <c:pt idx="3579">
                <c:v>29.827685425225798</c:v>
              </c:pt>
              <c:pt idx="3580">
                <c:v>29.836019508887496</c:v>
              </c:pt>
              <c:pt idx="3581">
                <c:v>29.844353592549194</c:v>
              </c:pt>
              <c:pt idx="3582">
                <c:v>29.852687676210898</c:v>
              </c:pt>
              <c:pt idx="3583">
                <c:v>29.861021759872596</c:v>
              </c:pt>
              <c:pt idx="3584">
                <c:v>29.869355843534301</c:v>
              </c:pt>
              <c:pt idx="3585">
                <c:v>29.877689927195998</c:v>
              </c:pt>
              <c:pt idx="3586">
                <c:v>29.8860240108577</c:v>
              </c:pt>
              <c:pt idx="3587">
                <c:v>29.894358094519401</c:v>
              </c:pt>
              <c:pt idx="3588">
                <c:v>29.902692178181098</c:v>
              </c:pt>
              <c:pt idx="3589">
                <c:v>29.9110262618428</c:v>
              </c:pt>
              <c:pt idx="3590">
                <c:v>29.919360345504501</c:v>
              </c:pt>
              <c:pt idx="3591">
                <c:v>29.927694429166202</c:v>
              </c:pt>
              <c:pt idx="3592">
                <c:v>29.9360285128279</c:v>
              </c:pt>
              <c:pt idx="3593">
                <c:v>29.944362596489604</c:v>
              </c:pt>
              <c:pt idx="3594">
                <c:v>29.952696680151302</c:v>
              </c:pt>
              <c:pt idx="3595">
                <c:v>29.961030763813003</c:v>
              </c:pt>
              <c:pt idx="3596">
                <c:v>29.969364847474704</c:v>
              </c:pt>
              <c:pt idx="3597">
                <c:v>29.977698931136402</c:v>
              </c:pt>
              <c:pt idx="3598">
                <c:v>29.986033014798107</c:v>
              </c:pt>
              <c:pt idx="3599">
                <c:v>29.994367098459804</c:v>
              </c:pt>
              <c:pt idx="3600">
                <c:v>30.002701182121505</c:v>
              </c:pt>
              <c:pt idx="3601">
                <c:v>30.011035265783207</c:v>
              </c:pt>
              <c:pt idx="3602">
                <c:v>30.019369349444904</c:v>
              </c:pt>
              <c:pt idx="3603">
                <c:v>30.027703433106606</c:v>
              </c:pt>
              <c:pt idx="3604">
                <c:v>30.036037516768307</c:v>
              </c:pt>
              <c:pt idx="3605">
                <c:v>30.044371600430008</c:v>
              </c:pt>
              <c:pt idx="3606">
                <c:v>30.052705684091709</c:v>
              </c:pt>
              <c:pt idx="3607">
                <c:v>30.061039767753407</c:v>
              </c:pt>
              <c:pt idx="3608">
                <c:v>30.069373851415108</c:v>
              </c:pt>
              <c:pt idx="3609">
                <c:v>30.077707935076809</c:v>
              </c:pt>
              <c:pt idx="3610">
                <c:v>30.08604201873851</c:v>
              </c:pt>
              <c:pt idx="3611">
                <c:v>30.094376102400208</c:v>
              </c:pt>
              <c:pt idx="3612">
                <c:v>30.102710186061913</c:v>
              </c:pt>
              <c:pt idx="3613">
                <c:v>30.11104426972361</c:v>
              </c:pt>
              <c:pt idx="3614">
                <c:v>30.119378353385308</c:v>
              </c:pt>
              <c:pt idx="3615">
                <c:v>30.127712437047013</c:v>
              </c:pt>
              <c:pt idx="3616">
                <c:v>30.13604652070871</c:v>
              </c:pt>
              <c:pt idx="3617">
                <c:v>30.144380604370415</c:v>
              </c:pt>
              <c:pt idx="3618">
                <c:v>30.152714688032113</c:v>
              </c:pt>
              <c:pt idx="3619">
                <c:v>30.161048771693814</c:v>
              </c:pt>
              <c:pt idx="3620">
                <c:v>30.169382855355515</c:v>
              </c:pt>
              <c:pt idx="3621">
                <c:v>30.177716939017213</c:v>
              </c:pt>
              <c:pt idx="3622">
                <c:v>30.186051022678914</c:v>
              </c:pt>
              <c:pt idx="3623">
                <c:v>30.194385106340615</c:v>
              </c:pt>
              <c:pt idx="3624">
                <c:v>30.202719190002316</c:v>
              </c:pt>
              <c:pt idx="3625">
                <c:v>30.211053273664014</c:v>
              </c:pt>
              <c:pt idx="3626">
                <c:v>30.219387357325715</c:v>
              </c:pt>
              <c:pt idx="3627">
                <c:v>30.227721440987416</c:v>
              </c:pt>
              <c:pt idx="3628">
                <c:v>30.236055524649114</c:v>
              </c:pt>
              <c:pt idx="3629">
                <c:v>30.244389608310819</c:v>
              </c:pt>
              <c:pt idx="3630">
                <c:v>30.252723691972516</c:v>
              </c:pt>
              <c:pt idx="3631">
                <c:v>30.261057775634221</c:v>
              </c:pt>
              <c:pt idx="3632">
                <c:v>30.269391859295919</c:v>
              </c:pt>
              <c:pt idx="3633">
                <c:v>30.277725942957616</c:v>
              </c:pt>
              <c:pt idx="3634">
                <c:v>30.286060026619321</c:v>
              </c:pt>
              <c:pt idx="3635">
                <c:v>30.294394110281019</c:v>
              </c:pt>
              <c:pt idx="3636">
                <c:v>30.30272819394272</c:v>
              </c:pt>
              <c:pt idx="3637">
                <c:v>30.311062277604421</c:v>
              </c:pt>
              <c:pt idx="3638">
                <c:v>30.319396361266122</c:v>
              </c:pt>
              <c:pt idx="3639">
                <c:v>30.32773044492782</c:v>
              </c:pt>
              <c:pt idx="3640">
                <c:v>30.336064528589521</c:v>
              </c:pt>
              <c:pt idx="3641">
                <c:v>30.344398612251222</c:v>
              </c:pt>
              <c:pt idx="3642">
                <c:v>30.352732695912923</c:v>
              </c:pt>
              <c:pt idx="3643">
                <c:v>30.361066779574625</c:v>
              </c:pt>
              <c:pt idx="3644">
                <c:v>30.369400863236322</c:v>
              </c:pt>
              <c:pt idx="3645">
                <c:v>30.377734946898027</c:v>
              </c:pt>
              <c:pt idx="3646">
                <c:v>30.386069030559725</c:v>
              </c:pt>
              <c:pt idx="3647">
                <c:v>30.394403114221422</c:v>
              </c:pt>
              <c:pt idx="3648">
                <c:v>30.402737197883127</c:v>
              </c:pt>
              <c:pt idx="3649">
                <c:v>30.411071281544825</c:v>
              </c:pt>
              <c:pt idx="3650">
                <c:v>30.419405365206526</c:v>
              </c:pt>
              <c:pt idx="3651">
                <c:v>30.427739448868227</c:v>
              </c:pt>
              <c:pt idx="3652">
                <c:v>30.436073532529925</c:v>
              </c:pt>
              <c:pt idx="3653">
                <c:v>30.444407616191629</c:v>
              </c:pt>
              <c:pt idx="3654">
                <c:v>30.452741699853327</c:v>
              </c:pt>
              <c:pt idx="3655">
                <c:v>30.461075783515028</c:v>
              </c:pt>
              <c:pt idx="3656">
                <c:v>30.469409867176729</c:v>
              </c:pt>
              <c:pt idx="3657">
                <c:v>30.47774395083843</c:v>
              </c:pt>
              <c:pt idx="3658">
                <c:v>30.486078034500128</c:v>
              </c:pt>
              <c:pt idx="3659">
                <c:v>30.494412118161829</c:v>
              </c:pt>
              <c:pt idx="3660">
                <c:v>30.50274620182353</c:v>
              </c:pt>
              <c:pt idx="3661">
                <c:v>30.511080285485228</c:v>
              </c:pt>
              <c:pt idx="3662">
                <c:v>30.519414369146933</c:v>
              </c:pt>
              <c:pt idx="3663">
                <c:v>30.52774845280863</c:v>
              </c:pt>
              <c:pt idx="3664">
                <c:v>30.536082536470335</c:v>
              </c:pt>
              <c:pt idx="3665">
                <c:v>30.544416620132033</c:v>
              </c:pt>
              <c:pt idx="3666">
                <c:v>30.55275070379373</c:v>
              </c:pt>
              <c:pt idx="3667">
                <c:v>30.561084787455435</c:v>
              </c:pt>
              <c:pt idx="3668">
                <c:v>30.569418871117133</c:v>
              </c:pt>
              <c:pt idx="3669">
                <c:v>30.577752954778834</c:v>
              </c:pt>
              <c:pt idx="3670">
                <c:v>30.586087038440535</c:v>
              </c:pt>
              <c:pt idx="3671">
                <c:v>30.594421122102233</c:v>
              </c:pt>
              <c:pt idx="3672">
                <c:v>30.602755205763934</c:v>
              </c:pt>
              <c:pt idx="3673">
                <c:v>30.611089289425635</c:v>
              </c:pt>
              <c:pt idx="3674">
                <c:v>30.619423373087336</c:v>
              </c:pt>
              <c:pt idx="3675">
                <c:v>30.627757456749034</c:v>
              </c:pt>
              <c:pt idx="3676">
                <c:v>30.636091540410739</c:v>
              </c:pt>
              <c:pt idx="3677">
                <c:v>30.644425624072436</c:v>
              </c:pt>
              <c:pt idx="3678">
                <c:v>30.652759707734138</c:v>
              </c:pt>
              <c:pt idx="3679">
                <c:v>30.661093791395839</c:v>
              </c:pt>
              <c:pt idx="3680">
                <c:v>30.669427875057536</c:v>
              </c:pt>
              <c:pt idx="3681">
                <c:v>30.677761958719241</c:v>
              </c:pt>
              <c:pt idx="3682">
                <c:v>30.686096042380939</c:v>
              </c:pt>
              <c:pt idx="3683">
                <c:v>30.69443012604264</c:v>
              </c:pt>
              <c:pt idx="3684">
                <c:v>30.702764209704341</c:v>
              </c:pt>
              <c:pt idx="3685">
                <c:v>30.711098293366039</c:v>
              </c:pt>
              <c:pt idx="3686">
                <c:v>30.71943237702774</c:v>
              </c:pt>
              <c:pt idx="3687">
                <c:v>30.727766460689441</c:v>
              </c:pt>
              <c:pt idx="3688">
                <c:v>30.736100544351142</c:v>
              </c:pt>
              <c:pt idx="3689">
                <c:v>30.744434628012844</c:v>
              </c:pt>
              <c:pt idx="3690">
                <c:v>30.752768711674545</c:v>
              </c:pt>
              <c:pt idx="3691">
                <c:v>30.761102795336242</c:v>
              </c:pt>
              <c:pt idx="3692">
                <c:v>30.769436878997944</c:v>
              </c:pt>
              <c:pt idx="3693">
                <c:v>30.777770962659645</c:v>
              </c:pt>
              <c:pt idx="3694">
                <c:v>30.786105046321342</c:v>
              </c:pt>
              <c:pt idx="3695">
                <c:v>30.794439129983047</c:v>
              </c:pt>
              <c:pt idx="3696">
                <c:v>30.802773213644745</c:v>
              </c:pt>
              <c:pt idx="3697">
                <c:v>30.811107297306442</c:v>
              </c:pt>
              <c:pt idx="3698">
                <c:v>30.819441380968147</c:v>
              </c:pt>
              <c:pt idx="3699">
                <c:v>30.827775464629845</c:v>
              </c:pt>
              <c:pt idx="3700">
                <c:v>30.836109548291549</c:v>
              </c:pt>
              <c:pt idx="3701">
                <c:v>30.844443631953247</c:v>
              </c:pt>
              <c:pt idx="3702">
                <c:v>30.852777715614948</c:v>
              </c:pt>
              <c:pt idx="3703">
                <c:v>30.861111799276649</c:v>
              </c:pt>
              <c:pt idx="3704">
                <c:v>30.869445882938347</c:v>
              </c:pt>
              <c:pt idx="3705">
                <c:v>30.877779966600048</c:v>
              </c:pt>
              <c:pt idx="3706">
                <c:v>30.886114050261749</c:v>
              </c:pt>
              <c:pt idx="3707">
                <c:v>30.894448133923451</c:v>
              </c:pt>
              <c:pt idx="3708">
                <c:v>30.902782217585148</c:v>
              </c:pt>
              <c:pt idx="3709">
                <c:v>30.911116301246853</c:v>
              </c:pt>
              <c:pt idx="3710">
                <c:v>30.919450384908551</c:v>
              </c:pt>
              <c:pt idx="3711">
                <c:v>30.927784468570248</c:v>
              </c:pt>
              <c:pt idx="3712">
                <c:v>30.936118552231953</c:v>
              </c:pt>
              <c:pt idx="3713">
                <c:v>30.944452635893651</c:v>
              </c:pt>
              <c:pt idx="3714">
                <c:v>30.952786719555355</c:v>
              </c:pt>
              <c:pt idx="3715">
                <c:v>30.961120803217053</c:v>
              </c:pt>
              <c:pt idx="3716">
                <c:v>30.969454886878754</c:v>
              </c:pt>
              <c:pt idx="3717">
                <c:v>30.977788970540455</c:v>
              </c:pt>
              <c:pt idx="3718">
                <c:v>30.986123054202153</c:v>
              </c:pt>
              <c:pt idx="3719">
                <c:v>30.994457137863854</c:v>
              </c:pt>
              <c:pt idx="3720">
                <c:v>31.002791221525555</c:v>
              </c:pt>
              <c:pt idx="3721">
                <c:v>31.011125305187257</c:v>
              </c:pt>
              <c:pt idx="3722">
                <c:v>31.019459388848954</c:v>
              </c:pt>
              <c:pt idx="3723">
                <c:v>31.027793472510655</c:v>
              </c:pt>
              <c:pt idx="3724">
                <c:v>31.036127556172357</c:v>
              </c:pt>
              <c:pt idx="3725">
                <c:v>31.044461639834058</c:v>
              </c:pt>
              <c:pt idx="3726">
                <c:v>31.052795723495759</c:v>
              </c:pt>
              <c:pt idx="3727">
                <c:v>31.061129807157457</c:v>
              </c:pt>
              <c:pt idx="3728">
                <c:v>31.069463890819161</c:v>
              </c:pt>
              <c:pt idx="3729">
                <c:v>31.077797974480859</c:v>
              </c:pt>
              <c:pt idx="3730">
                <c:v>31.086132058142557</c:v>
              </c:pt>
              <c:pt idx="3731">
                <c:v>31.094466141804261</c:v>
              </c:pt>
              <c:pt idx="3732">
                <c:v>31.102800225465959</c:v>
              </c:pt>
              <c:pt idx="3733">
                <c:v>31.11113430912766</c:v>
              </c:pt>
              <c:pt idx="3734">
                <c:v>31.119468392789361</c:v>
              </c:pt>
              <c:pt idx="3735">
                <c:v>31.127802476451063</c:v>
              </c:pt>
              <c:pt idx="3736">
                <c:v>31.136136560112764</c:v>
              </c:pt>
              <c:pt idx="3737">
                <c:v>31.144470643774461</c:v>
              </c:pt>
              <c:pt idx="3738">
                <c:v>31.152804727436163</c:v>
              </c:pt>
              <c:pt idx="3739">
                <c:v>31.161138811097864</c:v>
              </c:pt>
              <c:pt idx="3740">
                <c:v>31.169472894759565</c:v>
              </c:pt>
              <c:pt idx="3741">
                <c:v>31.177806978421263</c:v>
              </c:pt>
              <c:pt idx="3742">
                <c:v>31.186141062082964</c:v>
              </c:pt>
              <c:pt idx="3743">
                <c:v>31.194475145744665</c:v>
              </c:pt>
              <c:pt idx="3744">
                <c:v>31.202809229406363</c:v>
              </c:pt>
              <c:pt idx="3745">
                <c:v>31.211143313068067</c:v>
              </c:pt>
              <c:pt idx="3746">
                <c:v>31.219477396729765</c:v>
              </c:pt>
              <c:pt idx="3747">
                <c:v>31.22781148039147</c:v>
              </c:pt>
              <c:pt idx="3748">
                <c:v>31.236145564053167</c:v>
              </c:pt>
              <c:pt idx="3749">
                <c:v>31.244479647714865</c:v>
              </c:pt>
              <c:pt idx="3750">
                <c:v>31.25281373137657</c:v>
              </c:pt>
              <c:pt idx="3751">
                <c:v>31.261147815038267</c:v>
              </c:pt>
              <c:pt idx="3752">
                <c:v>31.269481898699969</c:v>
              </c:pt>
              <c:pt idx="3753">
                <c:v>31.27781598236167</c:v>
              </c:pt>
              <c:pt idx="3754">
                <c:v>31.286150066023371</c:v>
              </c:pt>
              <c:pt idx="3755">
                <c:v>31.294484149685069</c:v>
              </c:pt>
              <c:pt idx="3756">
                <c:v>31.30281823334677</c:v>
              </c:pt>
              <c:pt idx="3757">
                <c:v>31.311152317008471</c:v>
              </c:pt>
              <c:pt idx="3758">
                <c:v>31.319486400670169</c:v>
              </c:pt>
              <c:pt idx="3759">
                <c:v>31.327820484331873</c:v>
              </c:pt>
              <c:pt idx="3760">
                <c:v>31.336154567993571</c:v>
              </c:pt>
              <c:pt idx="3761">
                <c:v>31.344488651655276</c:v>
              </c:pt>
              <c:pt idx="3762">
                <c:v>31.352822735316973</c:v>
              </c:pt>
              <c:pt idx="3763">
                <c:v>31.361156818978671</c:v>
              </c:pt>
              <c:pt idx="3764">
                <c:v>31.369490902640376</c:v>
              </c:pt>
              <c:pt idx="3765">
                <c:v>31.377824986302073</c:v>
              </c:pt>
              <c:pt idx="3766">
                <c:v>31.386159069963774</c:v>
              </c:pt>
              <c:pt idx="3767">
                <c:v>31.394493153625476</c:v>
              </c:pt>
              <c:pt idx="3768">
                <c:v>31.402827237287173</c:v>
              </c:pt>
              <c:pt idx="3769">
                <c:v>31.411161320948874</c:v>
              </c:pt>
              <c:pt idx="3770">
                <c:v>31.419495404610576</c:v>
              </c:pt>
              <c:pt idx="3771">
                <c:v>31.427829488272277</c:v>
              </c:pt>
              <c:pt idx="3772">
                <c:v>31.436163571933978</c:v>
              </c:pt>
              <c:pt idx="3773">
                <c:v>31.444497655595679</c:v>
              </c:pt>
              <c:pt idx="3774">
                <c:v>31.452831739257377</c:v>
              </c:pt>
              <c:pt idx="3775">
                <c:v>31.461165822919078</c:v>
              </c:pt>
              <c:pt idx="3776">
                <c:v>31.469499906580779</c:v>
              </c:pt>
              <c:pt idx="3777">
                <c:v>31.477833990242477</c:v>
              </c:pt>
              <c:pt idx="3778">
                <c:v>31.486168073904182</c:v>
              </c:pt>
              <c:pt idx="3779">
                <c:v>31.494502157565879</c:v>
              </c:pt>
              <c:pt idx="3780">
                <c:v>31.50283624122758</c:v>
              </c:pt>
              <c:pt idx="3781">
                <c:v>31.511170324889282</c:v>
              </c:pt>
              <c:pt idx="3782">
                <c:v>31.519504408550979</c:v>
              </c:pt>
              <c:pt idx="3783">
                <c:v>31.527838492212684</c:v>
              </c:pt>
              <c:pt idx="3784">
                <c:v>31.536172575874382</c:v>
              </c:pt>
              <c:pt idx="3785">
                <c:v>31.544506659536083</c:v>
              </c:pt>
              <c:pt idx="3786">
                <c:v>31.552840743197784</c:v>
              </c:pt>
              <c:pt idx="3787">
                <c:v>31.561174826859482</c:v>
              </c:pt>
              <c:pt idx="3788">
                <c:v>31.569508910521183</c:v>
              </c:pt>
              <c:pt idx="3789">
                <c:v>31.577842994182884</c:v>
              </c:pt>
              <c:pt idx="3790">
                <c:v>31.586177077844585</c:v>
              </c:pt>
              <c:pt idx="3791">
                <c:v>31.594511161506283</c:v>
              </c:pt>
              <c:pt idx="3792">
                <c:v>31.602845245167988</c:v>
              </c:pt>
              <c:pt idx="3793">
                <c:v>31.611179328829685</c:v>
              </c:pt>
              <c:pt idx="3794">
                <c:v>31.619513412491383</c:v>
              </c:pt>
              <c:pt idx="3795">
                <c:v>31.627847496153088</c:v>
              </c:pt>
              <c:pt idx="3796">
                <c:v>31.636181579814785</c:v>
              </c:pt>
              <c:pt idx="3797">
                <c:v>31.64451566347649</c:v>
              </c:pt>
              <c:pt idx="3798">
                <c:v>31.652849747138188</c:v>
              </c:pt>
              <c:pt idx="3799">
                <c:v>31.661183830799889</c:v>
              </c:pt>
              <c:pt idx="3800">
                <c:v>31.66951791446159</c:v>
              </c:pt>
              <c:pt idx="3801">
                <c:v>31.677851998123288</c:v>
              </c:pt>
              <c:pt idx="3802">
                <c:v>31.686186081784989</c:v>
              </c:pt>
              <c:pt idx="3803">
                <c:v>31.69452016544669</c:v>
              </c:pt>
              <c:pt idx="3804">
                <c:v>31.702854249108391</c:v>
              </c:pt>
              <c:pt idx="3805">
                <c:v>31.711188332770089</c:v>
              </c:pt>
              <c:pt idx="3806">
                <c:v>31.719522416431793</c:v>
              </c:pt>
              <c:pt idx="3807">
                <c:v>31.727856500093491</c:v>
              </c:pt>
              <c:pt idx="3808">
                <c:v>31.736190583755192</c:v>
              </c:pt>
              <c:pt idx="3809">
                <c:v>31.744524667416893</c:v>
              </c:pt>
              <c:pt idx="3810">
                <c:v>31.752858751078591</c:v>
              </c:pt>
              <c:pt idx="3811">
                <c:v>31.761192834740296</c:v>
              </c:pt>
              <c:pt idx="3812">
                <c:v>31.769526918401993</c:v>
              </c:pt>
              <c:pt idx="3813">
                <c:v>31.777861002063691</c:v>
              </c:pt>
              <c:pt idx="3814">
                <c:v>31.786195085725396</c:v>
              </c:pt>
              <c:pt idx="3815">
                <c:v>31.794529169387094</c:v>
              </c:pt>
              <c:pt idx="3816">
                <c:v>31.802863253048795</c:v>
              </c:pt>
              <c:pt idx="3817">
                <c:v>31.811197336710496</c:v>
              </c:pt>
              <c:pt idx="3818">
                <c:v>31.819531420372197</c:v>
              </c:pt>
              <c:pt idx="3819">
                <c:v>31.827865504033898</c:v>
              </c:pt>
              <c:pt idx="3820">
                <c:v>31.836199587695596</c:v>
              </c:pt>
              <c:pt idx="3821">
                <c:v>31.844533671357297</c:v>
              </c:pt>
              <c:pt idx="3822">
                <c:v>31.852867755018998</c:v>
              </c:pt>
              <c:pt idx="3823">
                <c:v>31.861201838680699</c:v>
              </c:pt>
              <c:pt idx="3824">
                <c:v>31.869535922342397</c:v>
              </c:pt>
              <c:pt idx="3825">
                <c:v>31.877870006004102</c:v>
              </c:pt>
              <c:pt idx="3826">
                <c:v>31.886204089665799</c:v>
              </c:pt>
              <c:pt idx="3827">
                <c:v>31.894538173327497</c:v>
              </c:pt>
              <c:pt idx="3828">
                <c:v>31.902872256989202</c:v>
              </c:pt>
              <c:pt idx="3829">
                <c:v>31.911206340650899</c:v>
              </c:pt>
              <c:pt idx="3830">
                <c:v>31.919540424312604</c:v>
              </c:pt>
              <c:pt idx="3831">
                <c:v>31.927874507974302</c:v>
              </c:pt>
              <c:pt idx="3832">
                <c:v>31.936208591635999</c:v>
              </c:pt>
              <c:pt idx="3833">
                <c:v>31.944542675297704</c:v>
              </c:pt>
              <c:pt idx="3834">
                <c:v>31.952876758959402</c:v>
              </c:pt>
              <c:pt idx="3835">
                <c:v>31.961210842621103</c:v>
              </c:pt>
              <c:pt idx="3836">
                <c:v>31.969544926282804</c:v>
              </c:pt>
              <c:pt idx="3837">
                <c:v>31.977879009944505</c:v>
              </c:pt>
              <c:pt idx="3838">
                <c:v>31.986213093606203</c:v>
              </c:pt>
              <c:pt idx="3839">
                <c:v>31.994547177267904</c:v>
              </c:pt>
              <c:pt idx="3840">
                <c:v>32.002881260929605</c:v>
              </c:pt>
              <c:pt idx="3841">
                <c:v>32.011215344591307</c:v>
              </c:pt>
              <c:pt idx="3842">
                <c:v>32.019549428253008</c:v>
              </c:pt>
              <c:pt idx="3843">
                <c:v>32.027883511914709</c:v>
              </c:pt>
              <c:pt idx="3844">
                <c:v>32.03621759557641</c:v>
              </c:pt>
              <c:pt idx="3845">
                <c:v>32.044551679238104</c:v>
              </c:pt>
              <c:pt idx="3846">
                <c:v>32.052885762899805</c:v>
              </c:pt>
              <c:pt idx="3847">
                <c:v>32.061219846561507</c:v>
              </c:pt>
              <c:pt idx="3848">
                <c:v>32.069553930223208</c:v>
              </c:pt>
              <c:pt idx="3849">
                <c:v>32.077888013884909</c:v>
              </c:pt>
              <c:pt idx="3850">
                <c:v>32.08622209754661</c:v>
              </c:pt>
              <c:pt idx="3851">
                <c:v>32.094556181208311</c:v>
              </c:pt>
              <c:pt idx="3852">
                <c:v>32.102890264870013</c:v>
              </c:pt>
              <c:pt idx="3853">
                <c:v>32.111224348531707</c:v>
              </c:pt>
              <c:pt idx="3854">
                <c:v>32.119558432193415</c:v>
              </c:pt>
              <c:pt idx="3855">
                <c:v>32.127892515855109</c:v>
              </c:pt>
              <c:pt idx="3856">
                <c:v>32.13622659951681</c:v>
              </c:pt>
              <c:pt idx="3857">
                <c:v>32.144560683178511</c:v>
              </c:pt>
              <c:pt idx="3858">
                <c:v>32.152894766840213</c:v>
              </c:pt>
              <c:pt idx="3859">
                <c:v>32.161228850501914</c:v>
              </c:pt>
              <c:pt idx="3860">
                <c:v>32.169562934163615</c:v>
              </c:pt>
              <c:pt idx="3861">
                <c:v>32.177897017825316</c:v>
              </c:pt>
              <c:pt idx="3862">
                <c:v>32.186231101487017</c:v>
              </c:pt>
              <c:pt idx="3863">
                <c:v>32.194565185148718</c:v>
              </c:pt>
              <c:pt idx="3864">
                <c:v>32.202899268810413</c:v>
              </c:pt>
              <c:pt idx="3865">
                <c:v>32.211233352472114</c:v>
              </c:pt>
              <c:pt idx="3866">
                <c:v>32.219567436133815</c:v>
              </c:pt>
              <c:pt idx="3867">
                <c:v>32.227901519795516</c:v>
              </c:pt>
              <c:pt idx="3868">
                <c:v>32.236235603457217</c:v>
              </c:pt>
              <c:pt idx="3869">
                <c:v>32.244569687118918</c:v>
              </c:pt>
              <c:pt idx="3870">
                <c:v>32.25290377078062</c:v>
              </c:pt>
              <c:pt idx="3871">
                <c:v>32.261237854442321</c:v>
              </c:pt>
              <c:pt idx="3872">
                <c:v>32.269571938104015</c:v>
              </c:pt>
              <c:pt idx="3873">
                <c:v>32.277906021765723</c:v>
              </c:pt>
              <c:pt idx="3874">
                <c:v>32.286240105427417</c:v>
              </c:pt>
              <c:pt idx="3875">
                <c:v>32.294574189089118</c:v>
              </c:pt>
              <c:pt idx="3876">
                <c:v>32.30290827275082</c:v>
              </c:pt>
              <c:pt idx="3877">
                <c:v>32.311242356412521</c:v>
              </c:pt>
              <c:pt idx="3878">
                <c:v>32.319576440074222</c:v>
              </c:pt>
              <c:pt idx="3879">
                <c:v>32.327910523735923</c:v>
              </c:pt>
              <c:pt idx="3880">
                <c:v>32.336244607397624</c:v>
              </c:pt>
              <c:pt idx="3881">
                <c:v>32.344578691059318</c:v>
              </c:pt>
              <c:pt idx="3882">
                <c:v>32.352912774721027</c:v>
              </c:pt>
              <c:pt idx="3883">
                <c:v>32.361246858382721</c:v>
              </c:pt>
              <c:pt idx="3884">
                <c:v>32.369580942044422</c:v>
              </c:pt>
              <c:pt idx="3885">
                <c:v>32.377915025706123</c:v>
              </c:pt>
              <c:pt idx="3886">
                <c:v>32.386249109367824</c:v>
              </c:pt>
              <c:pt idx="3887">
                <c:v>32.394583193029526</c:v>
              </c:pt>
              <c:pt idx="3888">
                <c:v>32.402917276691227</c:v>
              </c:pt>
              <c:pt idx="3889">
                <c:v>32.411251360352928</c:v>
              </c:pt>
              <c:pt idx="3890">
                <c:v>32.419585444014629</c:v>
              </c:pt>
              <c:pt idx="3891">
                <c:v>32.427919527676323</c:v>
              </c:pt>
              <c:pt idx="3892">
                <c:v>32.436253611338024</c:v>
              </c:pt>
              <c:pt idx="3893">
                <c:v>32.444587694999726</c:v>
              </c:pt>
              <c:pt idx="3894">
                <c:v>32.452921778661427</c:v>
              </c:pt>
              <c:pt idx="3895">
                <c:v>32.461255862323128</c:v>
              </c:pt>
              <c:pt idx="3896">
                <c:v>32.469589945984829</c:v>
              </c:pt>
              <c:pt idx="3897">
                <c:v>32.47792402964653</c:v>
              </c:pt>
              <c:pt idx="3898">
                <c:v>32.486258113308232</c:v>
              </c:pt>
              <c:pt idx="3899">
                <c:v>32.494592196969933</c:v>
              </c:pt>
              <c:pt idx="3900">
                <c:v>32.502926280631627</c:v>
              </c:pt>
              <c:pt idx="3901">
                <c:v>32.511260364293335</c:v>
              </c:pt>
              <c:pt idx="3902">
                <c:v>32.519594447955029</c:v>
              </c:pt>
              <c:pt idx="3903">
                <c:v>32.52792853161673</c:v>
              </c:pt>
              <c:pt idx="3904">
                <c:v>32.536262615278432</c:v>
              </c:pt>
              <c:pt idx="3905">
                <c:v>32.544596698940133</c:v>
              </c:pt>
              <c:pt idx="3906">
                <c:v>32.552930782601834</c:v>
              </c:pt>
              <c:pt idx="3907">
                <c:v>32.561264866263535</c:v>
              </c:pt>
              <c:pt idx="3908">
                <c:v>32.569598949925236</c:v>
              </c:pt>
              <c:pt idx="3909">
                <c:v>32.577933033586937</c:v>
              </c:pt>
              <c:pt idx="3910">
                <c:v>32.586267117248632</c:v>
              </c:pt>
              <c:pt idx="3911">
                <c:v>32.594601200910333</c:v>
              </c:pt>
              <c:pt idx="3912">
                <c:v>32.602935284572034</c:v>
              </c:pt>
              <c:pt idx="3913">
                <c:v>32.611269368233735</c:v>
              </c:pt>
              <c:pt idx="3914">
                <c:v>32.619603451895436</c:v>
              </c:pt>
              <c:pt idx="3915">
                <c:v>32.627937535557137</c:v>
              </c:pt>
              <c:pt idx="3916">
                <c:v>32.636271619218839</c:v>
              </c:pt>
              <c:pt idx="3917">
                <c:v>32.644605702880533</c:v>
              </c:pt>
              <c:pt idx="3918">
                <c:v>32.652939786542241</c:v>
              </c:pt>
              <c:pt idx="3919">
                <c:v>32.661273870203935</c:v>
              </c:pt>
              <c:pt idx="3920">
                <c:v>32.669607953865643</c:v>
              </c:pt>
              <c:pt idx="3921">
                <c:v>32.677942037527338</c:v>
              </c:pt>
              <c:pt idx="3922">
                <c:v>32.686276121189039</c:v>
              </c:pt>
              <c:pt idx="3923">
                <c:v>32.69461020485074</c:v>
              </c:pt>
              <c:pt idx="3924">
                <c:v>32.702944288512441</c:v>
              </c:pt>
              <c:pt idx="3925">
                <c:v>32.711278372174142</c:v>
              </c:pt>
              <c:pt idx="3926">
                <c:v>32.719612455835843</c:v>
              </c:pt>
              <c:pt idx="3927">
                <c:v>32.727946539497545</c:v>
              </c:pt>
              <c:pt idx="3928">
                <c:v>32.736280623159239</c:v>
              </c:pt>
              <c:pt idx="3929">
                <c:v>32.74461470682094</c:v>
              </c:pt>
              <c:pt idx="3930">
                <c:v>32.752948790482641</c:v>
              </c:pt>
              <c:pt idx="3931">
                <c:v>32.761282874144342</c:v>
              </c:pt>
              <c:pt idx="3932">
                <c:v>32.769616957806043</c:v>
              </c:pt>
              <c:pt idx="3933">
                <c:v>32.777951041467745</c:v>
              </c:pt>
              <c:pt idx="3934">
                <c:v>32.786285125129446</c:v>
              </c:pt>
              <c:pt idx="3935">
                <c:v>32.794619208791147</c:v>
              </c:pt>
              <c:pt idx="3936">
                <c:v>32.802953292452841</c:v>
              </c:pt>
              <c:pt idx="3937">
                <c:v>32.811287376114549</c:v>
              </c:pt>
              <c:pt idx="3938">
                <c:v>32.819621459776243</c:v>
              </c:pt>
              <c:pt idx="3939">
                <c:v>32.827955543437945</c:v>
              </c:pt>
              <c:pt idx="3940">
                <c:v>32.836289627099646</c:v>
              </c:pt>
              <c:pt idx="3941">
                <c:v>32.844623710761347</c:v>
              </c:pt>
              <c:pt idx="3942">
                <c:v>32.852957794423048</c:v>
              </c:pt>
              <c:pt idx="3943">
                <c:v>32.861291878084749</c:v>
              </c:pt>
              <c:pt idx="3944">
                <c:v>32.869625961746451</c:v>
              </c:pt>
              <c:pt idx="3945">
                <c:v>32.877960045408152</c:v>
              </c:pt>
              <c:pt idx="3946">
                <c:v>32.886294129069853</c:v>
              </c:pt>
              <c:pt idx="3947">
                <c:v>32.894628212731547</c:v>
              </c:pt>
              <c:pt idx="3948">
                <c:v>32.902962296393248</c:v>
              </c:pt>
              <c:pt idx="3949">
                <c:v>32.911296380054949</c:v>
              </c:pt>
              <c:pt idx="3950">
                <c:v>32.919630463716651</c:v>
              </c:pt>
              <c:pt idx="3951">
                <c:v>32.927964547378352</c:v>
              </c:pt>
              <c:pt idx="3952">
                <c:v>32.936298631040053</c:v>
              </c:pt>
              <c:pt idx="3953">
                <c:v>32.944632714701754</c:v>
              </c:pt>
              <c:pt idx="3954">
                <c:v>32.952966798363455</c:v>
              </c:pt>
              <c:pt idx="3955">
                <c:v>32.961300882025149</c:v>
              </c:pt>
              <c:pt idx="3956">
                <c:v>32.969634965686858</c:v>
              </c:pt>
              <c:pt idx="3957">
                <c:v>32.977969049348552</c:v>
              </c:pt>
              <c:pt idx="3958">
                <c:v>32.986303133010253</c:v>
              </c:pt>
              <c:pt idx="3959">
                <c:v>32.994637216671954</c:v>
              </c:pt>
              <c:pt idx="3960">
                <c:v>33.002971300333655</c:v>
              </c:pt>
              <c:pt idx="3961">
                <c:v>33.011305383995357</c:v>
              </c:pt>
              <c:pt idx="3962">
                <c:v>33.019639467657058</c:v>
              </c:pt>
              <c:pt idx="3963">
                <c:v>33.027973551318759</c:v>
              </c:pt>
              <c:pt idx="3964">
                <c:v>33.036307634980453</c:v>
              </c:pt>
              <c:pt idx="3965">
                <c:v>33.044641718642161</c:v>
              </c:pt>
              <c:pt idx="3966">
                <c:v>33.052975802303855</c:v>
              </c:pt>
              <c:pt idx="3967">
                <c:v>33.061309885965564</c:v>
              </c:pt>
              <c:pt idx="3968">
                <c:v>33.069643969627258</c:v>
              </c:pt>
              <c:pt idx="3969">
                <c:v>33.077978053288959</c:v>
              </c:pt>
              <c:pt idx="3970">
                <c:v>33.08631213695066</c:v>
              </c:pt>
              <c:pt idx="3971">
                <c:v>33.094646220612361</c:v>
              </c:pt>
              <c:pt idx="3972">
                <c:v>33.102980304274062</c:v>
              </c:pt>
              <c:pt idx="3973">
                <c:v>33.111314387935764</c:v>
              </c:pt>
              <c:pt idx="3974">
                <c:v>33.119648471597458</c:v>
              </c:pt>
              <c:pt idx="3975">
                <c:v>33.127982555259159</c:v>
              </c:pt>
              <c:pt idx="3976">
                <c:v>33.13631663892086</c:v>
              </c:pt>
              <c:pt idx="3977">
                <c:v>33.144650722582561</c:v>
              </c:pt>
              <c:pt idx="3978">
                <c:v>33.152984806244262</c:v>
              </c:pt>
              <c:pt idx="3979">
                <c:v>33.161318889905964</c:v>
              </c:pt>
              <c:pt idx="3980">
                <c:v>33.169652973567665</c:v>
              </c:pt>
              <c:pt idx="3981">
                <c:v>33.177987057229366</c:v>
              </c:pt>
              <c:pt idx="3982">
                <c:v>33.186321140891067</c:v>
              </c:pt>
              <c:pt idx="3983">
                <c:v>33.194655224552761</c:v>
              </c:pt>
              <c:pt idx="3984">
                <c:v>33.20298930821447</c:v>
              </c:pt>
              <c:pt idx="3985">
                <c:v>33.211323391876164</c:v>
              </c:pt>
              <c:pt idx="3986">
                <c:v>33.219657475537865</c:v>
              </c:pt>
              <c:pt idx="3987">
                <c:v>33.227991559199566</c:v>
              </c:pt>
              <c:pt idx="3988">
                <c:v>33.236325642861267</c:v>
              </c:pt>
              <c:pt idx="3989">
                <c:v>33.244659726522968</c:v>
              </c:pt>
              <c:pt idx="3990">
                <c:v>33.25299381018467</c:v>
              </c:pt>
              <c:pt idx="3991">
                <c:v>33.261327893846371</c:v>
              </c:pt>
              <c:pt idx="3992">
                <c:v>33.269661977508072</c:v>
              </c:pt>
              <c:pt idx="3993">
                <c:v>33.277996061169766</c:v>
              </c:pt>
              <c:pt idx="3994">
                <c:v>33.286330144831467</c:v>
              </c:pt>
              <c:pt idx="3995">
                <c:v>33.294664228493168</c:v>
              </c:pt>
              <c:pt idx="3996">
                <c:v>33.30299831215487</c:v>
              </c:pt>
              <c:pt idx="3997">
                <c:v>33.311332395816571</c:v>
              </c:pt>
              <c:pt idx="3998">
                <c:v>33.319666479478272</c:v>
              </c:pt>
              <c:pt idx="3999">
                <c:v>33.328000563139973</c:v>
              </c:pt>
              <c:pt idx="4000">
                <c:v>33.336334646801667</c:v>
              </c:pt>
              <c:pt idx="4001">
                <c:v>33.344668730463376</c:v>
              </c:pt>
              <c:pt idx="4002">
                <c:v>33.35300281412507</c:v>
              </c:pt>
              <c:pt idx="4003">
                <c:v>33.361336897786778</c:v>
              </c:pt>
              <c:pt idx="4004">
                <c:v>33.369670981448472</c:v>
              </c:pt>
              <c:pt idx="4005">
                <c:v>33.378005065110173</c:v>
              </c:pt>
              <c:pt idx="4006">
                <c:v>33.386339148771874</c:v>
              </c:pt>
              <c:pt idx="4007">
                <c:v>33.394673232433576</c:v>
              </c:pt>
              <c:pt idx="4008">
                <c:v>33.403007316095277</c:v>
              </c:pt>
              <c:pt idx="4009">
                <c:v>33.411341399756978</c:v>
              </c:pt>
              <c:pt idx="4010">
                <c:v>33.419675483418679</c:v>
              </c:pt>
              <c:pt idx="4011">
                <c:v>33.428009567080373</c:v>
              </c:pt>
              <c:pt idx="4012">
                <c:v>33.436343650742081</c:v>
              </c:pt>
              <c:pt idx="4013">
                <c:v>33.444677734403776</c:v>
              </c:pt>
              <c:pt idx="4014">
                <c:v>33.453011818065477</c:v>
              </c:pt>
              <c:pt idx="4015">
                <c:v>33.461345901727178</c:v>
              </c:pt>
              <c:pt idx="4016">
                <c:v>33.469679985388879</c:v>
              </c:pt>
              <c:pt idx="4017">
                <c:v>33.47801406905058</c:v>
              </c:pt>
              <c:pt idx="4018">
                <c:v>33.486348152712281</c:v>
              </c:pt>
              <c:pt idx="4019">
                <c:v>33.494682236373976</c:v>
              </c:pt>
              <c:pt idx="4020">
                <c:v>33.503016320035684</c:v>
              </c:pt>
              <c:pt idx="4021">
                <c:v>33.511350403697378</c:v>
              </c:pt>
              <c:pt idx="4022">
                <c:v>33.519684487359079</c:v>
              </c:pt>
              <c:pt idx="4023">
                <c:v>33.52801857102078</c:v>
              </c:pt>
              <c:pt idx="4024">
                <c:v>33.536352654682482</c:v>
              </c:pt>
              <c:pt idx="4025">
                <c:v>33.544686738344183</c:v>
              </c:pt>
              <c:pt idx="4026">
                <c:v>33.553020822005884</c:v>
              </c:pt>
              <c:pt idx="4027">
                <c:v>33.561354905667585</c:v>
              </c:pt>
              <c:pt idx="4028">
                <c:v>33.569688989329286</c:v>
              </c:pt>
              <c:pt idx="4029">
                <c:v>33.578023072990987</c:v>
              </c:pt>
              <c:pt idx="4030">
                <c:v>33.586357156652682</c:v>
              </c:pt>
              <c:pt idx="4031">
                <c:v>33.59469124031439</c:v>
              </c:pt>
              <c:pt idx="4032">
                <c:v>33.603025323976084</c:v>
              </c:pt>
              <c:pt idx="4033">
                <c:v>33.611359407637785</c:v>
              </c:pt>
              <c:pt idx="4034">
                <c:v>33.619693491299486</c:v>
              </c:pt>
              <c:pt idx="4035">
                <c:v>33.628027574961187</c:v>
              </c:pt>
              <c:pt idx="4036">
                <c:v>33.636361658622889</c:v>
              </c:pt>
              <c:pt idx="4037">
                <c:v>33.64469574228459</c:v>
              </c:pt>
              <c:pt idx="4038">
                <c:v>33.653029825946291</c:v>
              </c:pt>
              <c:pt idx="4039">
                <c:v>33.661363909607992</c:v>
              </c:pt>
              <c:pt idx="4040">
                <c:v>33.669697993269686</c:v>
              </c:pt>
              <c:pt idx="4041">
                <c:v>33.678032076931387</c:v>
              </c:pt>
              <c:pt idx="4042">
                <c:v>33.686366160593089</c:v>
              </c:pt>
              <c:pt idx="4043">
                <c:v>33.69470024425479</c:v>
              </c:pt>
              <c:pt idx="4044">
                <c:v>33.703034327916491</c:v>
              </c:pt>
              <c:pt idx="4045">
                <c:v>33.711368411578192</c:v>
              </c:pt>
              <c:pt idx="4046">
                <c:v>33.719702495239893</c:v>
              </c:pt>
              <c:pt idx="4047">
                <c:v>33.728036578901587</c:v>
              </c:pt>
              <c:pt idx="4048">
                <c:v>33.736370662563296</c:v>
              </c:pt>
              <c:pt idx="4049">
                <c:v>33.74470474622499</c:v>
              </c:pt>
              <c:pt idx="4050">
                <c:v>33.753038829886698</c:v>
              </c:pt>
              <c:pt idx="4051">
                <c:v>33.761372913548392</c:v>
              </c:pt>
              <c:pt idx="4052">
                <c:v>33.769706997210093</c:v>
              </c:pt>
              <c:pt idx="4053">
                <c:v>33.778041080871795</c:v>
              </c:pt>
              <c:pt idx="4054">
                <c:v>33.786375164533496</c:v>
              </c:pt>
              <c:pt idx="4055">
                <c:v>33.794709248195197</c:v>
              </c:pt>
              <c:pt idx="4056">
                <c:v>33.803043331856898</c:v>
              </c:pt>
              <c:pt idx="4057">
                <c:v>33.811377415518599</c:v>
              </c:pt>
              <c:pt idx="4058">
                <c:v>33.819711499180293</c:v>
              </c:pt>
              <c:pt idx="4059">
                <c:v>33.828045582841995</c:v>
              </c:pt>
              <c:pt idx="4060">
                <c:v>33.836379666503696</c:v>
              </c:pt>
              <c:pt idx="4061">
                <c:v>33.844713750165397</c:v>
              </c:pt>
              <c:pt idx="4062">
                <c:v>33.853047833827098</c:v>
              </c:pt>
              <c:pt idx="4063">
                <c:v>33.861381917488799</c:v>
              </c:pt>
              <c:pt idx="4064">
                <c:v>33.869716001150501</c:v>
              </c:pt>
              <c:pt idx="4065">
                <c:v>33.878050084812202</c:v>
              </c:pt>
              <c:pt idx="4066">
                <c:v>33.886384168473896</c:v>
              </c:pt>
              <c:pt idx="4067">
                <c:v>33.894718252135604</c:v>
              </c:pt>
              <c:pt idx="4068">
                <c:v>33.903052335797298</c:v>
              </c:pt>
              <c:pt idx="4069">
                <c:v>33.911386419458999</c:v>
              </c:pt>
              <c:pt idx="4070">
                <c:v>33.919720503120701</c:v>
              </c:pt>
              <c:pt idx="4071">
                <c:v>33.928054586782402</c:v>
              </c:pt>
              <c:pt idx="4072">
                <c:v>33.936388670444103</c:v>
              </c:pt>
              <c:pt idx="4073">
                <c:v>33.944722754105804</c:v>
              </c:pt>
              <c:pt idx="4074">
                <c:v>33.953056837767505</c:v>
              </c:pt>
              <c:pt idx="4075">
                <c:v>33.961390921429206</c:v>
              </c:pt>
              <c:pt idx="4076">
                <c:v>33.969725005090908</c:v>
              </c:pt>
              <c:pt idx="4077">
                <c:v>33.978059088752602</c:v>
              </c:pt>
              <c:pt idx="4078">
                <c:v>33.986393172414303</c:v>
              </c:pt>
              <c:pt idx="4079">
                <c:v>33.994727256076004</c:v>
              </c:pt>
              <c:pt idx="4080">
                <c:v>34.003061339737705</c:v>
              </c:pt>
              <c:pt idx="4081">
                <c:v>34.011395423399406</c:v>
              </c:pt>
              <c:pt idx="4082">
                <c:v>34.019729507061108</c:v>
              </c:pt>
              <c:pt idx="4083">
                <c:v>34.028063590722809</c:v>
              </c:pt>
              <c:pt idx="4084">
                <c:v>34.03639767438451</c:v>
              </c:pt>
              <c:pt idx="4085">
                <c:v>34.044731758046204</c:v>
              </c:pt>
              <c:pt idx="4086">
                <c:v>34.053065841707912</c:v>
              </c:pt>
              <c:pt idx="4087">
                <c:v>34.061399925369606</c:v>
              </c:pt>
              <c:pt idx="4088">
                <c:v>34.069734009031308</c:v>
              </c:pt>
              <c:pt idx="4089">
                <c:v>34.078068092693009</c:v>
              </c:pt>
              <c:pt idx="4090">
                <c:v>34.08640217635471</c:v>
              </c:pt>
              <c:pt idx="4091">
                <c:v>34.094736260016411</c:v>
              </c:pt>
              <c:pt idx="4092">
                <c:v>34.103070343678112</c:v>
              </c:pt>
              <c:pt idx="4093">
                <c:v>34.111404427339814</c:v>
              </c:pt>
              <c:pt idx="4094">
                <c:v>34.119738511001508</c:v>
              </c:pt>
              <c:pt idx="4095">
                <c:v>34.128072594663216</c:v>
              </c:pt>
              <c:pt idx="4096">
                <c:v>34.13640667832491</c:v>
              </c:pt>
              <c:pt idx="4097">
                <c:v>34.144740761986618</c:v>
              </c:pt>
              <c:pt idx="4098">
                <c:v>34.153074845648312</c:v>
              </c:pt>
              <c:pt idx="4099">
                <c:v>34.161408929310014</c:v>
              </c:pt>
              <c:pt idx="4100">
                <c:v>34.169743012971715</c:v>
              </c:pt>
              <c:pt idx="4101">
                <c:v>34.178077096633416</c:v>
              </c:pt>
              <c:pt idx="4102">
                <c:v>34.18641118029511</c:v>
              </c:pt>
              <c:pt idx="4103">
                <c:v>34.194745263956818</c:v>
              </c:pt>
              <c:pt idx="4104">
                <c:v>34.20307934761852</c:v>
              </c:pt>
              <c:pt idx="4105">
                <c:v>34.211413431280214</c:v>
              </c:pt>
              <c:pt idx="4106">
                <c:v>34.219747514941915</c:v>
              </c:pt>
              <c:pt idx="4107">
                <c:v>34.228081598603616</c:v>
              </c:pt>
              <c:pt idx="4108">
                <c:v>34.236415682265324</c:v>
              </c:pt>
              <c:pt idx="4109">
                <c:v>34.244749765927018</c:v>
              </c:pt>
              <c:pt idx="4110">
                <c:v>34.25308384958872</c:v>
              </c:pt>
              <c:pt idx="4111">
                <c:v>34.261417933250421</c:v>
              </c:pt>
              <c:pt idx="4112">
                <c:v>34.269752016912115</c:v>
              </c:pt>
              <c:pt idx="4113">
                <c:v>34.278086100573816</c:v>
              </c:pt>
              <c:pt idx="4114">
                <c:v>34.286420184235524</c:v>
              </c:pt>
              <c:pt idx="4115">
                <c:v>34.294754267897225</c:v>
              </c:pt>
              <c:pt idx="4116">
                <c:v>34.30308835155892</c:v>
              </c:pt>
              <c:pt idx="4117">
                <c:v>34.311422435220621</c:v>
              </c:pt>
              <c:pt idx="4118">
                <c:v>34.319756518882322</c:v>
              </c:pt>
              <c:pt idx="4119">
                <c:v>34.328090602544016</c:v>
              </c:pt>
              <c:pt idx="4120">
                <c:v>34.336424686205724</c:v>
              </c:pt>
              <c:pt idx="4121">
                <c:v>34.344758769867425</c:v>
              </c:pt>
              <c:pt idx="4122">
                <c:v>34.35309285352912</c:v>
              </c:pt>
              <c:pt idx="4123">
                <c:v>34.361426937190821</c:v>
              </c:pt>
              <c:pt idx="4124">
                <c:v>34.369761020852522</c:v>
              </c:pt>
              <c:pt idx="4125">
                <c:v>34.37809510451423</c:v>
              </c:pt>
              <c:pt idx="4126">
                <c:v>34.386429188175924</c:v>
              </c:pt>
              <c:pt idx="4127">
                <c:v>34.394763271837625</c:v>
              </c:pt>
              <c:pt idx="4128">
                <c:v>34.403097355499327</c:v>
              </c:pt>
              <c:pt idx="4129">
                <c:v>34.411431439161021</c:v>
              </c:pt>
              <c:pt idx="4130">
                <c:v>34.419765522822722</c:v>
              </c:pt>
              <c:pt idx="4131">
                <c:v>34.42809960648443</c:v>
              </c:pt>
              <c:pt idx="4132">
                <c:v>34.436433690146131</c:v>
              </c:pt>
              <c:pt idx="4133">
                <c:v>34.444767773807826</c:v>
              </c:pt>
              <c:pt idx="4134">
                <c:v>34.453101857469527</c:v>
              </c:pt>
              <c:pt idx="4135">
                <c:v>34.461435941131228</c:v>
              </c:pt>
              <c:pt idx="4136">
                <c:v>34.469770024792929</c:v>
              </c:pt>
              <c:pt idx="4137">
                <c:v>34.47810410845463</c:v>
              </c:pt>
              <c:pt idx="4138">
                <c:v>34.486438192116331</c:v>
              </c:pt>
              <c:pt idx="4139">
                <c:v>34.494772275778033</c:v>
              </c:pt>
              <c:pt idx="4140">
                <c:v>34.503106359439727</c:v>
              </c:pt>
              <c:pt idx="4141">
                <c:v>34.511440443101428</c:v>
              </c:pt>
              <c:pt idx="4142">
                <c:v>34.519774526763136</c:v>
              </c:pt>
              <c:pt idx="4143">
                <c:v>34.52810861042483</c:v>
              </c:pt>
              <c:pt idx="4144">
                <c:v>34.536442694086531</c:v>
              </c:pt>
              <c:pt idx="4145">
                <c:v>34.544776777748233</c:v>
              </c:pt>
              <c:pt idx="4146">
                <c:v>34.553110861409934</c:v>
              </c:pt>
              <c:pt idx="4147">
                <c:v>34.561444945071635</c:v>
              </c:pt>
              <c:pt idx="4148">
                <c:v>34.569779028733336</c:v>
              </c:pt>
              <c:pt idx="4149">
                <c:v>34.578113112395037</c:v>
              </c:pt>
              <c:pt idx="4150">
                <c:v>34.586447196056731</c:v>
              </c:pt>
              <c:pt idx="4151">
                <c:v>34.594781279718433</c:v>
              </c:pt>
              <c:pt idx="4152">
                <c:v>34.603115363380134</c:v>
              </c:pt>
              <c:pt idx="4153">
                <c:v>34.611449447041842</c:v>
              </c:pt>
              <c:pt idx="4154">
                <c:v>34.619783530703536</c:v>
              </c:pt>
              <c:pt idx="4155">
                <c:v>34.628117614365237</c:v>
              </c:pt>
              <c:pt idx="4156">
                <c:v>34.636451698026939</c:v>
              </c:pt>
              <c:pt idx="4157">
                <c:v>34.644785781688633</c:v>
              </c:pt>
              <c:pt idx="4158">
                <c:v>34.653119865350341</c:v>
              </c:pt>
              <c:pt idx="4159">
                <c:v>34.661453949012042</c:v>
              </c:pt>
              <c:pt idx="4160">
                <c:v>34.669788032673743</c:v>
              </c:pt>
              <c:pt idx="4161">
                <c:v>34.678122116335437</c:v>
              </c:pt>
              <c:pt idx="4162">
                <c:v>34.686456199997139</c:v>
              </c:pt>
              <c:pt idx="4163">
                <c:v>34.69479028365884</c:v>
              </c:pt>
              <c:pt idx="4164">
                <c:v>34.703124367320541</c:v>
              </c:pt>
              <c:pt idx="4165">
                <c:v>34.711458450982242</c:v>
              </c:pt>
              <c:pt idx="4166">
                <c:v>34.719792534643943</c:v>
              </c:pt>
              <c:pt idx="4167">
                <c:v>34.728126618305637</c:v>
              </c:pt>
              <c:pt idx="4168">
                <c:v>34.736460701967339</c:v>
              </c:pt>
              <c:pt idx="4169">
                <c:v>34.744794785629047</c:v>
              </c:pt>
              <c:pt idx="4170">
                <c:v>34.753128869290748</c:v>
              </c:pt>
              <c:pt idx="4171">
                <c:v>34.761462952952442</c:v>
              </c:pt>
              <c:pt idx="4172">
                <c:v>34.769797036614143</c:v>
              </c:pt>
              <c:pt idx="4173">
                <c:v>34.778131120275845</c:v>
              </c:pt>
              <c:pt idx="4174">
                <c:v>34.786465203937539</c:v>
              </c:pt>
              <c:pt idx="4175">
                <c:v>34.794799287599247</c:v>
              </c:pt>
              <c:pt idx="4176">
                <c:v>34.803133371260948</c:v>
              </c:pt>
              <c:pt idx="4177">
                <c:v>34.811467454922649</c:v>
              </c:pt>
              <c:pt idx="4178">
                <c:v>34.819801538584343</c:v>
              </c:pt>
              <c:pt idx="4179">
                <c:v>34.828135622246045</c:v>
              </c:pt>
              <c:pt idx="4180">
                <c:v>34.836469705907753</c:v>
              </c:pt>
              <c:pt idx="4181">
                <c:v>34.844803789569447</c:v>
              </c:pt>
              <c:pt idx="4182">
                <c:v>34.853137873231148</c:v>
              </c:pt>
              <c:pt idx="4183">
                <c:v>34.861471956892849</c:v>
              </c:pt>
              <c:pt idx="4184">
                <c:v>34.86980604055455</c:v>
              </c:pt>
              <c:pt idx="4185">
                <c:v>34.878140124216245</c:v>
              </c:pt>
              <c:pt idx="4186">
                <c:v>34.886474207877953</c:v>
              </c:pt>
              <c:pt idx="4187">
                <c:v>34.894808291539654</c:v>
              </c:pt>
              <c:pt idx="4188">
                <c:v>34.903142375201348</c:v>
              </c:pt>
              <c:pt idx="4189">
                <c:v>34.911476458863049</c:v>
              </c:pt>
              <c:pt idx="4190">
                <c:v>34.91981054252475</c:v>
              </c:pt>
              <c:pt idx="4191">
                <c:v>34.928144626186459</c:v>
              </c:pt>
              <c:pt idx="4192">
                <c:v>34.936478709848153</c:v>
              </c:pt>
              <c:pt idx="4193">
                <c:v>34.944812793509854</c:v>
              </c:pt>
              <c:pt idx="4194">
                <c:v>34.953146877171555</c:v>
              </c:pt>
              <c:pt idx="4195">
                <c:v>34.961480960833249</c:v>
              </c:pt>
              <c:pt idx="4196">
                <c:v>34.96981504449495</c:v>
              </c:pt>
              <c:pt idx="4197">
                <c:v>34.978149128156659</c:v>
              </c:pt>
              <c:pt idx="4198">
                <c:v>34.98648321181836</c:v>
              </c:pt>
              <c:pt idx="4199">
                <c:v>34.994817295480054</c:v>
              </c:pt>
              <c:pt idx="4200">
                <c:v>35.003151379141755</c:v>
              </c:pt>
              <c:pt idx="4201">
                <c:v>35.011485462803456</c:v>
              </c:pt>
              <c:pt idx="4202">
                <c:v>35.01981954646515</c:v>
              </c:pt>
              <c:pt idx="4203">
                <c:v>35.028153630126859</c:v>
              </c:pt>
              <c:pt idx="4204">
                <c:v>35.03648771378856</c:v>
              </c:pt>
              <c:pt idx="4205">
                <c:v>35.044821797450261</c:v>
              </c:pt>
              <c:pt idx="4206">
                <c:v>35.053155881111955</c:v>
              </c:pt>
              <c:pt idx="4207">
                <c:v>35.061489964773656</c:v>
              </c:pt>
              <c:pt idx="4208">
                <c:v>35.069824048435365</c:v>
              </c:pt>
              <c:pt idx="4209">
                <c:v>35.078158132097059</c:v>
              </c:pt>
              <c:pt idx="4210">
                <c:v>35.08649221575876</c:v>
              </c:pt>
              <c:pt idx="4211">
                <c:v>35.094826299420461</c:v>
              </c:pt>
              <c:pt idx="4212">
                <c:v>35.103160383082155</c:v>
              </c:pt>
              <c:pt idx="4213">
                <c:v>35.111494466743856</c:v>
              </c:pt>
              <c:pt idx="4214">
                <c:v>35.119828550405565</c:v>
              </c:pt>
              <c:pt idx="4215">
                <c:v>35.128162634067266</c:v>
              </c:pt>
              <c:pt idx="4216">
                <c:v>35.13649671772896</c:v>
              </c:pt>
              <c:pt idx="4217">
                <c:v>35.144830801390661</c:v>
              </c:pt>
              <c:pt idx="4218">
                <c:v>35.153164885052362</c:v>
              </c:pt>
              <c:pt idx="4219">
                <c:v>35.161498968714064</c:v>
              </c:pt>
              <c:pt idx="4220">
                <c:v>35.169833052375765</c:v>
              </c:pt>
              <c:pt idx="4221">
                <c:v>35.178167136037466</c:v>
              </c:pt>
              <c:pt idx="4222">
                <c:v>35.186501219699167</c:v>
              </c:pt>
              <c:pt idx="4223">
                <c:v>35.194835303360861</c:v>
              </c:pt>
              <c:pt idx="4224">
                <c:v>35.203169387022562</c:v>
              </c:pt>
              <c:pt idx="4225">
                <c:v>35.211503470684271</c:v>
              </c:pt>
              <c:pt idx="4226">
                <c:v>35.219837554345965</c:v>
              </c:pt>
              <c:pt idx="4227">
                <c:v>35.228171638007666</c:v>
              </c:pt>
              <c:pt idx="4228">
                <c:v>35.236505721669367</c:v>
              </c:pt>
              <c:pt idx="4229">
                <c:v>35.244839805331068</c:v>
              </c:pt>
              <c:pt idx="4230">
                <c:v>35.253173888992769</c:v>
              </c:pt>
              <c:pt idx="4231">
                <c:v>35.261507972654471</c:v>
              </c:pt>
              <c:pt idx="4232">
                <c:v>35.269842056316172</c:v>
              </c:pt>
              <c:pt idx="4233">
                <c:v>35.278176139977866</c:v>
              </c:pt>
              <c:pt idx="4234">
                <c:v>35.286510223639567</c:v>
              </c:pt>
              <c:pt idx="4235">
                <c:v>35.294844307301268</c:v>
              </c:pt>
              <c:pt idx="4236">
                <c:v>35.303178390962977</c:v>
              </c:pt>
              <c:pt idx="4237">
                <c:v>35.311512474624671</c:v>
              </c:pt>
              <c:pt idx="4238">
                <c:v>35.319846558286372</c:v>
              </c:pt>
              <c:pt idx="4239">
                <c:v>35.328180641948073</c:v>
              </c:pt>
              <c:pt idx="4240">
                <c:v>35.336514725609767</c:v>
              </c:pt>
              <c:pt idx="4241">
                <c:v>35.344848809271475</c:v>
              </c:pt>
              <c:pt idx="4242">
                <c:v>35.353182892933177</c:v>
              </c:pt>
              <c:pt idx="4243">
                <c:v>35.361516976594878</c:v>
              </c:pt>
              <c:pt idx="4244">
                <c:v>35.369851060256572</c:v>
              </c:pt>
              <c:pt idx="4245">
                <c:v>35.378185143918273</c:v>
              </c:pt>
              <c:pt idx="4246">
                <c:v>35.386519227579974</c:v>
              </c:pt>
              <c:pt idx="4247">
                <c:v>35.394853311241675</c:v>
              </c:pt>
              <c:pt idx="4248">
                <c:v>35.403187394903377</c:v>
              </c:pt>
              <c:pt idx="4249">
                <c:v>35.411521478565078</c:v>
              </c:pt>
              <c:pt idx="4250">
                <c:v>35.419855562226779</c:v>
              </c:pt>
              <c:pt idx="4251">
                <c:v>35.428189645888473</c:v>
              </c:pt>
              <c:pt idx="4252">
                <c:v>35.436523729550181</c:v>
              </c:pt>
              <c:pt idx="4253">
                <c:v>35.444857813211883</c:v>
              </c:pt>
              <c:pt idx="4254">
                <c:v>35.453191896873577</c:v>
              </c:pt>
              <c:pt idx="4255">
                <c:v>35.461525980535278</c:v>
              </c:pt>
              <c:pt idx="4256">
                <c:v>35.469860064196979</c:v>
              </c:pt>
              <c:pt idx="4257">
                <c:v>35.478194147858673</c:v>
              </c:pt>
              <c:pt idx="4258">
                <c:v>35.486528231520381</c:v>
              </c:pt>
              <c:pt idx="4259">
                <c:v>35.494862315182083</c:v>
              </c:pt>
              <c:pt idx="4260">
                <c:v>35.503196398843784</c:v>
              </c:pt>
              <c:pt idx="4261">
                <c:v>35.511530482505478</c:v>
              </c:pt>
              <c:pt idx="4262">
                <c:v>35.519864566167179</c:v>
              </c:pt>
              <c:pt idx="4263">
                <c:v>35.528198649828887</c:v>
              </c:pt>
              <c:pt idx="4264">
                <c:v>35.536532733490581</c:v>
              </c:pt>
              <c:pt idx="4265">
                <c:v>35.544866817152283</c:v>
              </c:pt>
              <c:pt idx="4266">
                <c:v>35.553200900813984</c:v>
              </c:pt>
              <c:pt idx="4267">
                <c:v>35.561534984475685</c:v>
              </c:pt>
              <c:pt idx="4268">
                <c:v>35.569869068137379</c:v>
              </c:pt>
              <c:pt idx="4269">
                <c:v>35.578203151799087</c:v>
              </c:pt>
              <c:pt idx="4270">
                <c:v>35.586537235460789</c:v>
              </c:pt>
              <c:pt idx="4271">
                <c:v>35.594871319122483</c:v>
              </c:pt>
              <c:pt idx="4272">
                <c:v>35.603205402784184</c:v>
              </c:pt>
              <c:pt idx="4273">
                <c:v>35.611539486445885</c:v>
              </c:pt>
              <c:pt idx="4274">
                <c:v>35.619873570107593</c:v>
              </c:pt>
              <c:pt idx="4275">
                <c:v>35.628207653769287</c:v>
              </c:pt>
              <c:pt idx="4276">
                <c:v>35.636541737430989</c:v>
              </c:pt>
              <c:pt idx="4277">
                <c:v>35.64487582109269</c:v>
              </c:pt>
              <c:pt idx="4278">
                <c:v>35.653209904754384</c:v>
              </c:pt>
              <c:pt idx="4279">
                <c:v>35.661543988416085</c:v>
              </c:pt>
              <c:pt idx="4280">
                <c:v>35.669878072077793</c:v>
              </c:pt>
              <c:pt idx="4281">
                <c:v>35.678212155739494</c:v>
              </c:pt>
              <c:pt idx="4282">
                <c:v>35.686546239401189</c:v>
              </c:pt>
              <c:pt idx="4283">
                <c:v>35.69488032306289</c:v>
              </c:pt>
              <c:pt idx="4284">
                <c:v>35.703214406724591</c:v>
              </c:pt>
              <c:pt idx="4285">
                <c:v>35.711548490386285</c:v>
              </c:pt>
              <c:pt idx="4286">
                <c:v>35.719882574047993</c:v>
              </c:pt>
              <c:pt idx="4287">
                <c:v>35.728216657709694</c:v>
              </c:pt>
              <c:pt idx="4288">
                <c:v>35.736550741371396</c:v>
              </c:pt>
              <c:pt idx="4289">
                <c:v>35.74488482503309</c:v>
              </c:pt>
              <c:pt idx="4290">
                <c:v>35.753218908694791</c:v>
              </c:pt>
              <c:pt idx="4291">
                <c:v>35.761552992356499</c:v>
              </c:pt>
              <c:pt idx="4292">
                <c:v>35.769887076018193</c:v>
              </c:pt>
              <c:pt idx="4293">
                <c:v>35.778221159679894</c:v>
              </c:pt>
              <c:pt idx="4294">
                <c:v>35.786555243341596</c:v>
              </c:pt>
              <c:pt idx="4295">
                <c:v>35.794889327003297</c:v>
              </c:pt>
              <c:pt idx="4296">
                <c:v>35.803223410664991</c:v>
              </c:pt>
              <c:pt idx="4297">
                <c:v>35.811557494326699</c:v>
              </c:pt>
              <c:pt idx="4298">
                <c:v>35.8198915779884</c:v>
              </c:pt>
              <c:pt idx="4299">
                <c:v>35.828225661650094</c:v>
              </c:pt>
              <c:pt idx="4300">
                <c:v>35.836559745311796</c:v>
              </c:pt>
              <c:pt idx="4301">
                <c:v>35.844893828973497</c:v>
              </c:pt>
              <c:pt idx="4302">
                <c:v>35.853227912635205</c:v>
              </c:pt>
              <c:pt idx="4303">
                <c:v>35.861561996296899</c:v>
              </c:pt>
              <c:pt idx="4304">
                <c:v>35.8698960799586</c:v>
              </c:pt>
              <c:pt idx="4305">
                <c:v>35.878230163620302</c:v>
              </c:pt>
              <c:pt idx="4306">
                <c:v>35.886564247281996</c:v>
              </c:pt>
              <c:pt idx="4307">
                <c:v>35.894898330943697</c:v>
              </c:pt>
              <c:pt idx="4308">
                <c:v>35.903232414605405</c:v>
              </c:pt>
              <c:pt idx="4309">
                <c:v>35.911566498267099</c:v>
              </c:pt>
              <c:pt idx="4310">
                <c:v>35.9199005819288</c:v>
              </c:pt>
              <c:pt idx="4311">
                <c:v>35.928234665590502</c:v>
              </c:pt>
              <c:pt idx="4312">
                <c:v>35.936568749252203</c:v>
              </c:pt>
              <c:pt idx="4313">
                <c:v>35.944902832913904</c:v>
              </c:pt>
              <c:pt idx="4314">
                <c:v>35.953236916575605</c:v>
              </c:pt>
              <c:pt idx="4315">
                <c:v>35.961571000237306</c:v>
              </c:pt>
              <c:pt idx="4316">
                <c:v>35.969905083899</c:v>
              </c:pt>
              <c:pt idx="4317">
                <c:v>35.978239167560702</c:v>
              </c:pt>
              <c:pt idx="4318">
                <c:v>35.986573251222403</c:v>
              </c:pt>
              <c:pt idx="4319">
                <c:v>35.994907334884111</c:v>
              </c:pt>
              <c:pt idx="4320">
                <c:v>36.003241418545805</c:v>
              </c:pt>
              <c:pt idx="4321">
                <c:v>36.011575502207506</c:v>
              </c:pt>
              <c:pt idx="4322">
                <c:v>36.019909585869208</c:v>
              </c:pt>
              <c:pt idx="4323">
                <c:v>36.028243669530902</c:v>
              </c:pt>
              <c:pt idx="4324">
                <c:v>36.03657775319261</c:v>
              </c:pt>
              <c:pt idx="4325">
                <c:v>36.044911836854311</c:v>
              </c:pt>
              <c:pt idx="4326">
                <c:v>36.053245920516012</c:v>
              </c:pt>
              <c:pt idx="4327">
                <c:v>36.061580004177706</c:v>
              </c:pt>
              <c:pt idx="4328">
                <c:v>36.069914087839408</c:v>
              </c:pt>
              <c:pt idx="4329">
                <c:v>36.078248171501109</c:v>
              </c:pt>
              <c:pt idx="4330">
                <c:v>36.08658225516281</c:v>
              </c:pt>
              <c:pt idx="4331">
                <c:v>36.094916338824511</c:v>
              </c:pt>
              <c:pt idx="4332">
                <c:v>36.103250422486212</c:v>
              </c:pt>
              <c:pt idx="4333">
                <c:v>36.111584506147913</c:v>
              </c:pt>
              <c:pt idx="4334">
                <c:v>36.119918589809608</c:v>
              </c:pt>
              <c:pt idx="4335">
                <c:v>36.128252673471316</c:v>
              </c:pt>
              <c:pt idx="4336">
                <c:v>36.136586757133017</c:v>
              </c:pt>
              <c:pt idx="4337">
                <c:v>36.144920840794711</c:v>
              </c:pt>
              <c:pt idx="4338">
                <c:v>36.153254924456412</c:v>
              </c:pt>
              <c:pt idx="4339">
                <c:v>36.161589008118113</c:v>
              </c:pt>
              <c:pt idx="4340">
                <c:v>36.169923091779815</c:v>
              </c:pt>
              <c:pt idx="4341">
                <c:v>36.178257175441516</c:v>
              </c:pt>
              <c:pt idx="4342">
                <c:v>36.186591259103217</c:v>
              </c:pt>
              <c:pt idx="4343">
                <c:v>36.194925342764918</c:v>
              </c:pt>
              <c:pt idx="4344">
                <c:v>36.203259426426612</c:v>
              </c:pt>
              <c:pt idx="4345">
                <c:v>36.211593510088314</c:v>
              </c:pt>
              <c:pt idx="4346">
                <c:v>36.219927593750022</c:v>
              </c:pt>
              <c:pt idx="4347">
                <c:v>36.228261677411723</c:v>
              </c:pt>
              <c:pt idx="4348">
                <c:v>36.236595761073417</c:v>
              </c:pt>
              <c:pt idx="4349">
                <c:v>36.244929844735118</c:v>
              </c:pt>
              <c:pt idx="4350">
                <c:v>36.253263928396819</c:v>
              </c:pt>
              <c:pt idx="4351">
                <c:v>36.261598012058514</c:v>
              </c:pt>
              <c:pt idx="4352">
                <c:v>36.269932095720222</c:v>
              </c:pt>
              <c:pt idx="4353">
                <c:v>36.278266179381923</c:v>
              </c:pt>
              <c:pt idx="4354">
                <c:v>36.286600263043617</c:v>
              </c:pt>
              <c:pt idx="4355">
                <c:v>36.294934346705318</c:v>
              </c:pt>
              <c:pt idx="4356">
                <c:v>36.303268430367019</c:v>
              </c:pt>
              <c:pt idx="4357">
                <c:v>36.311602514028728</c:v>
              </c:pt>
              <c:pt idx="4358">
                <c:v>36.319936597690422</c:v>
              </c:pt>
              <c:pt idx="4359">
                <c:v>36.328270681352123</c:v>
              </c:pt>
              <c:pt idx="4360">
                <c:v>36.336604765013824</c:v>
              </c:pt>
              <c:pt idx="4361">
                <c:v>36.344938848675518</c:v>
              </c:pt>
              <c:pt idx="4362">
                <c:v>36.353272932337219</c:v>
              </c:pt>
              <c:pt idx="4363">
                <c:v>36.361607015998928</c:v>
              </c:pt>
              <c:pt idx="4364">
                <c:v>36.369941099660629</c:v>
              </c:pt>
              <c:pt idx="4365">
                <c:v>36.378275183322323</c:v>
              </c:pt>
              <c:pt idx="4366">
                <c:v>36.386609266984024</c:v>
              </c:pt>
              <c:pt idx="4367">
                <c:v>36.394943350645725</c:v>
              </c:pt>
              <c:pt idx="4368">
                <c:v>36.403277434307419</c:v>
              </c:pt>
              <c:pt idx="4369">
                <c:v>36.411611517969128</c:v>
              </c:pt>
              <c:pt idx="4370">
                <c:v>36.419945601630829</c:v>
              </c:pt>
              <c:pt idx="4371">
                <c:v>36.42827968529253</c:v>
              </c:pt>
              <c:pt idx="4372">
                <c:v>36.436613768954224</c:v>
              </c:pt>
              <c:pt idx="4373">
                <c:v>36.444947852615925</c:v>
              </c:pt>
              <c:pt idx="4374">
                <c:v>36.453281936277634</c:v>
              </c:pt>
              <c:pt idx="4375">
                <c:v>36.461616019939328</c:v>
              </c:pt>
              <c:pt idx="4376">
                <c:v>36.469950103601029</c:v>
              </c:pt>
              <c:pt idx="4377">
                <c:v>36.47828418726273</c:v>
              </c:pt>
              <c:pt idx="4378">
                <c:v>36.486618270924431</c:v>
              </c:pt>
              <c:pt idx="4379">
                <c:v>36.494952354586125</c:v>
              </c:pt>
              <c:pt idx="4380">
                <c:v>36.503286438247834</c:v>
              </c:pt>
              <c:pt idx="4381">
                <c:v>36.511620521909535</c:v>
              </c:pt>
              <c:pt idx="4382">
                <c:v>36.519954605571229</c:v>
              </c:pt>
              <c:pt idx="4383">
                <c:v>36.52828868923293</c:v>
              </c:pt>
              <c:pt idx="4384">
                <c:v>36.536622772894631</c:v>
              </c:pt>
              <c:pt idx="4385">
                <c:v>36.54495685655634</c:v>
              </c:pt>
              <c:pt idx="4386">
                <c:v>36.553290940218034</c:v>
              </c:pt>
              <c:pt idx="4387">
                <c:v>36.561625023879735</c:v>
              </c:pt>
              <c:pt idx="4388">
                <c:v>36.569959107541436</c:v>
              </c:pt>
              <c:pt idx="4389">
                <c:v>36.57829319120313</c:v>
              </c:pt>
              <c:pt idx="4390">
                <c:v>36.586627274864831</c:v>
              </c:pt>
              <c:pt idx="4391">
                <c:v>36.59496135852654</c:v>
              </c:pt>
              <c:pt idx="4392">
                <c:v>36.603295442188241</c:v>
              </c:pt>
              <c:pt idx="4393">
                <c:v>36.611629525849935</c:v>
              </c:pt>
              <c:pt idx="4394">
                <c:v>36.619963609511636</c:v>
              </c:pt>
              <c:pt idx="4395">
                <c:v>36.628297693173337</c:v>
              </c:pt>
              <c:pt idx="4396">
                <c:v>36.636631776835038</c:v>
              </c:pt>
              <c:pt idx="4397">
                <c:v>36.64496586049674</c:v>
              </c:pt>
              <c:pt idx="4398">
                <c:v>36.653299944158441</c:v>
              </c:pt>
              <c:pt idx="4399">
                <c:v>36.661634027820135</c:v>
              </c:pt>
              <c:pt idx="4400">
                <c:v>36.669968111481836</c:v>
              </c:pt>
              <c:pt idx="4401">
                <c:v>36.678302195143537</c:v>
              </c:pt>
              <c:pt idx="4402">
                <c:v>36.686636278805246</c:v>
              </c:pt>
              <c:pt idx="4403">
                <c:v>36.69497036246694</c:v>
              </c:pt>
              <c:pt idx="4404">
                <c:v>36.703304446128641</c:v>
              </c:pt>
              <c:pt idx="4405">
                <c:v>36.711638529790342</c:v>
              </c:pt>
              <c:pt idx="4406">
                <c:v>36.719972613452036</c:v>
              </c:pt>
              <c:pt idx="4407">
                <c:v>36.728306697113744</c:v>
              </c:pt>
              <c:pt idx="4408">
                <c:v>36.736640780775446</c:v>
              </c:pt>
              <c:pt idx="4409">
                <c:v>36.744974864437147</c:v>
              </c:pt>
              <c:pt idx="4410">
                <c:v>36.753308948098841</c:v>
              </c:pt>
              <c:pt idx="4411">
                <c:v>36.761643031760542</c:v>
              </c:pt>
              <c:pt idx="4412">
                <c:v>36.769977115422243</c:v>
              </c:pt>
              <c:pt idx="4413">
                <c:v>36.778311199083944</c:v>
              </c:pt>
              <c:pt idx="4414">
                <c:v>36.786645282745646</c:v>
              </c:pt>
              <c:pt idx="4415">
                <c:v>36.794979366407347</c:v>
              </c:pt>
              <c:pt idx="4416">
                <c:v>36.803313450069048</c:v>
              </c:pt>
              <c:pt idx="4417">
                <c:v>36.811647533730742</c:v>
              </c:pt>
              <c:pt idx="4418">
                <c:v>36.81998161739245</c:v>
              </c:pt>
              <c:pt idx="4419">
                <c:v>36.828315701054152</c:v>
              </c:pt>
              <c:pt idx="4420">
                <c:v>36.836649784715846</c:v>
              </c:pt>
              <c:pt idx="4421">
                <c:v>36.844983868377547</c:v>
              </c:pt>
              <c:pt idx="4422">
                <c:v>36.853317952039248</c:v>
              </c:pt>
              <c:pt idx="4423">
                <c:v>36.861652035700949</c:v>
              </c:pt>
              <c:pt idx="4424">
                <c:v>36.86998611936265</c:v>
              </c:pt>
              <c:pt idx="4425">
                <c:v>36.878320203024352</c:v>
              </c:pt>
              <c:pt idx="4426">
                <c:v>36.886654286686053</c:v>
              </c:pt>
              <c:pt idx="4427">
                <c:v>36.894988370347747</c:v>
              </c:pt>
              <c:pt idx="4428">
                <c:v>36.903322454009448</c:v>
              </c:pt>
              <c:pt idx="4429">
                <c:v>36.911656537671156</c:v>
              </c:pt>
              <c:pt idx="4430">
                <c:v>36.919990621332857</c:v>
              </c:pt>
              <c:pt idx="4431">
                <c:v>36.928324704994552</c:v>
              </c:pt>
              <c:pt idx="4432">
                <c:v>36.936658788656253</c:v>
              </c:pt>
              <c:pt idx="4433">
                <c:v>36.944992872317954</c:v>
              </c:pt>
              <c:pt idx="4434">
                <c:v>36.953326955979648</c:v>
              </c:pt>
              <c:pt idx="4435">
                <c:v>36.961661039641356</c:v>
              </c:pt>
              <c:pt idx="4436">
                <c:v>36.969995123303057</c:v>
              </c:pt>
              <c:pt idx="4437">
                <c:v>36.978329206964759</c:v>
              </c:pt>
              <c:pt idx="4438">
                <c:v>36.986663290626453</c:v>
              </c:pt>
              <c:pt idx="4439">
                <c:v>36.994997374288154</c:v>
              </c:pt>
              <c:pt idx="4440">
                <c:v>37.003331457949862</c:v>
              </c:pt>
              <c:pt idx="4441">
                <c:v>37.011665541611556</c:v>
              </c:pt>
              <c:pt idx="4442">
                <c:v>37.019999625273257</c:v>
              </c:pt>
              <c:pt idx="4443">
                <c:v>37.028333708934959</c:v>
              </c:pt>
              <c:pt idx="4444">
                <c:v>37.036667792596653</c:v>
              </c:pt>
              <c:pt idx="4445">
                <c:v>37.045001876258354</c:v>
              </c:pt>
              <c:pt idx="4446">
                <c:v>37.053335959920062</c:v>
              </c:pt>
              <c:pt idx="4447">
                <c:v>37.061670043581763</c:v>
              </c:pt>
              <c:pt idx="4448">
                <c:v>37.070004127243458</c:v>
              </c:pt>
              <c:pt idx="4449">
                <c:v>37.078338210905159</c:v>
              </c:pt>
              <c:pt idx="4450">
                <c:v>37.08667229456686</c:v>
              </c:pt>
              <c:pt idx="4451">
                <c:v>37.095006378228554</c:v>
              </c:pt>
              <c:pt idx="4452">
                <c:v>37.103340461890262</c:v>
              </c:pt>
              <c:pt idx="4453">
                <c:v>37.111674545551963</c:v>
              </c:pt>
              <c:pt idx="4454">
                <c:v>37.120008629213665</c:v>
              </c:pt>
              <c:pt idx="4455">
                <c:v>37.128342712875359</c:v>
              </c:pt>
              <c:pt idx="4456">
                <c:v>37.13667679653706</c:v>
              </c:pt>
              <c:pt idx="4457">
                <c:v>37.145010880198768</c:v>
              </c:pt>
              <c:pt idx="4458">
                <c:v>37.153344963860462</c:v>
              </c:pt>
              <c:pt idx="4459">
                <c:v>37.161679047522163</c:v>
              </c:pt>
              <c:pt idx="4460">
                <c:v>37.170013131183865</c:v>
              </c:pt>
              <c:pt idx="4461">
                <c:v>37.178347214845566</c:v>
              </c:pt>
              <c:pt idx="4462">
                <c:v>37.18668129850726</c:v>
              </c:pt>
              <c:pt idx="4463">
                <c:v>37.195015382168968</c:v>
              </c:pt>
              <c:pt idx="4464">
                <c:v>37.203349465830669</c:v>
              </c:pt>
              <c:pt idx="4465">
                <c:v>37.211683549492363</c:v>
              </c:pt>
              <c:pt idx="4466">
                <c:v>37.220017633154065</c:v>
              </c:pt>
              <c:pt idx="4467">
                <c:v>37.228351716815766</c:v>
              </c:pt>
              <c:pt idx="4468">
                <c:v>37.236685800477474</c:v>
              </c:pt>
              <c:pt idx="4469">
                <c:v>37.245019884139168</c:v>
              </c:pt>
              <c:pt idx="4470">
                <c:v>37.253353967800869</c:v>
              </c:pt>
              <c:pt idx="4471">
                <c:v>37.261688051462571</c:v>
              </c:pt>
              <c:pt idx="4472">
                <c:v>37.270022135124265</c:v>
              </c:pt>
              <c:pt idx="4473">
                <c:v>37.278356218785966</c:v>
              </c:pt>
              <c:pt idx="4474">
                <c:v>37.286690302447674</c:v>
              </c:pt>
              <c:pt idx="4475">
                <c:v>37.295024386109375</c:v>
              </c:pt>
              <c:pt idx="4476">
                <c:v>37.303358469771069</c:v>
              </c:pt>
              <c:pt idx="4477">
                <c:v>37.311692553432771</c:v>
              </c:pt>
              <c:pt idx="4478">
                <c:v>37.320026637094472</c:v>
              </c:pt>
              <c:pt idx="4479">
                <c:v>37.328360720756173</c:v>
              </c:pt>
              <c:pt idx="4480">
                <c:v>37.336694804417874</c:v>
              </c:pt>
              <c:pt idx="4481">
                <c:v>37.345028888079575</c:v>
              </c:pt>
              <c:pt idx="4482">
                <c:v>37.353362971741277</c:v>
              </c:pt>
              <c:pt idx="4483">
                <c:v>37.361697055402971</c:v>
              </c:pt>
              <c:pt idx="4484">
                <c:v>37.370031139064672</c:v>
              </c:pt>
              <c:pt idx="4485">
                <c:v>37.37836522272638</c:v>
              </c:pt>
              <c:pt idx="4486">
                <c:v>37.386699306388074</c:v>
              </c:pt>
              <c:pt idx="4487">
                <c:v>37.395033390049775</c:v>
              </c:pt>
              <c:pt idx="4488">
                <c:v>37.403367473711477</c:v>
              </c:pt>
              <c:pt idx="4489">
                <c:v>37.411701557373171</c:v>
              </c:pt>
              <c:pt idx="4490">
                <c:v>37.420035641034879</c:v>
              </c:pt>
              <c:pt idx="4491">
                <c:v>37.42836972469658</c:v>
              </c:pt>
              <c:pt idx="4492">
                <c:v>37.436703808358281</c:v>
              </c:pt>
              <c:pt idx="4493">
                <c:v>37.445037892019975</c:v>
              </c:pt>
              <c:pt idx="4494">
                <c:v>37.453371975681677</c:v>
              </c:pt>
              <c:pt idx="4495">
                <c:v>37.461706059343378</c:v>
              </c:pt>
              <c:pt idx="4496">
                <c:v>37.470040143005079</c:v>
              </c:pt>
              <c:pt idx="4497">
                <c:v>37.47837422666678</c:v>
              </c:pt>
              <c:pt idx="4498">
                <c:v>37.486708310328481</c:v>
              </c:pt>
              <c:pt idx="4499">
                <c:v>37.495042393990182</c:v>
              </c:pt>
              <c:pt idx="4500">
                <c:v>37.503376477651877</c:v>
              </c:pt>
              <c:pt idx="4501">
                <c:v>37.511710561313585</c:v>
              </c:pt>
              <c:pt idx="4502">
                <c:v>37.520044644975286</c:v>
              </c:pt>
              <c:pt idx="4503">
                <c:v>37.52837872863698</c:v>
              </c:pt>
              <c:pt idx="4504">
                <c:v>37.536712812298681</c:v>
              </c:pt>
              <c:pt idx="4505">
                <c:v>37.545046895960382</c:v>
              </c:pt>
              <c:pt idx="4506">
                <c:v>37.553380979622084</c:v>
              </c:pt>
              <c:pt idx="4507">
                <c:v>37.561715063283785</c:v>
              </c:pt>
              <c:pt idx="4508">
                <c:v>37.570049146945486</c:v>
              </c:pt>
              <c:pt idx="4509">
                <c:v>37.578383230607187</c:v>
              </c:pt>
              <c:pt idx="4510">
                <c:v>37.586717314268881</c:v>
              </c:pt>
              <c:pt idx="4511">
                <c:v>37.595051397930582</c:v>
              </c:pt>
              <c:pt idx="4512">
                <c:v>37.603385481592291</c:v>
              </c:pt>
              <c:pt idx="4513">
                <c:v>37.611719565253992</c:v>
              </c:pt>
              <c:pt idx="4514">
                <c:v>37.620053648915686</c:v>
              </c:pt>
              <c:pt idx="4515">
                <c:v>37.628387732577387</c:v>
              </c:pt>
              <c:pt idx="4516">
                <c:v>37.636721816239088</c:v>
              </c:pt>
              <c:pt idx="4517">
                <c:v>37.645055899900782</c:v>
              </c:pt>
              <c:pt idx="4518">
                <c:v>37.653389983562491</c:v>
              </c:pt>
              <c:pt idx="4519">
                <c:v>37.661724067224192</c:v>
              </c:pt>
              <c:pt idx="4520">
                <c:v>37.670058150885893</c:v>
              </c:pt>
              <c:pt idx="4521">
                <c:v>37.678392234547587</c:v>
              </c:pt>
              <c:pt idx="4522">
                <c:v>37.686726318209288</c:v>
              </c:pt>
              <c:pt idx="4523">
                <c:v>37.695060401870997</c:v>
              </c:pt>
              <c:pt idx="4524">
                <c:v>37.703394485532691</c:v>
              </c:pt>
              <c:pt idx="4525">
                <c:v>37.711728569194392</c:v>
              </c:pt>
              <c:pt idx="4526">
                <c:v>37.720062652856093</c:v>
              </c:pt>
              <c:pt idx="4527">
                <c:v>37.728396736517794</c:v>
              </c:pt>
              <c:pt idx="4528">
                <c:v>37.736730820179488</c:v>
              </c:pt>
              <c:pt idx="4529">
                <c:v>37.745064903841197</c:v>
              </c:pt>
              <c:pt idx="4530">
                <c:v>37.753398987502898</c:v>
              </c:pt>
              <c:pt idx="4531">
                <c:v>37.761733071164592</c:v>
              </c:pt>
              <c:pt idx="4532">
                <c:v>37.770067154826293</c:v>
              </c:pt>
              <c:pt idx="4533">
                <c:v>37.778401238487994</c:v>
              </c:pt>
              <c:pt idx="4534">
                <c:v>37.786735322149688</c:v>
              </c:pt>
              <c:pt idx="4535">
                <c:v>37.795069405811397</c:v>
              </c:pt>
              <c:pt idx="4536">
                <c:v>37.803403489473098</c:v>
              </c:pt>
              <c:pt idx="4537">
                <c:v>37.811737573134799</c:v>
              </c:pt>
              <c:pt idx="4538">
                <c:v>37.820071656796493</c:v>
              </c:pt>
              <c:pt idx="4539">
                <c:v>37.828405740458194</c:v>
              </c:pt>
              <c:pt idx="4540">
                <c:v>37.836739824119903</c:v>
              </c:pt>
              <c:pt idx="4541">
                <c:v>37.845073907781597</c:v>
              </c:pt>
              <c:pt idx="4542">
                <c:v>37.853407991443298</c:v>
              </c:pt>
              <c:pt idx="4543">
                <c:v>37.861742075104999</c:v>
              </c:pt>
              <c:pt idx="4544">
                <c:v>37.8700761587667</c:v>
              </c:pt>
              <c:pt idx="4545">
                <c:v>37.878410242428394</c:v>
              </c:pt>
              <c:pt idx="4546">
                <c:v>37.886744326090103</c:v>
              </c:pt>
              <c:pt idx="4547">
                <c:v>37.895078409751804</c:v>
              </c:pt>
              <c:pt idx="4548">
                <c:v>37.903412493413498</c:v>
              </c:pt>
              <c:pt idx="4549">
                <c:v>37.911746577075199</c:v>
              </c:pt>
              <c:pt idx="4550">
                <c:v>37.9200806607369</c:v>
              </c:pt>
              <c:pt idx="4551">
                <c:v>37.928414744398609</c:v>
              </c:pt>
              <c:pt idx="4552">
                <c:v>37.936748828060303</c:v>
              </c:pt>
              <c:pt idx="4553">
                <c:v>37.945082911722004</c:v>
              </c:pt>
              <c:pt idx="4554">
                <c:v>37.953416995383705</c:v>
              </c:pt>
              <c:pt idx="4555">
                <c:v>37.961751079045399</c:v>
              </c:pt>
              <c:pt idx="4556">
                <c:v>37.9700851627071</c:v>
              </c:pt>
              <c:pt idx="4557">
                <c:v>37.978419246368809</c:v>
              </c:pt>
              <c:pt idx="4558">
                <c:v>37.98675333003051</c:v>
              </c:pt>
              <c:pt idx="4559">
                <c:v>37.995087413692204</c:v>
              </c:pt>
              <c:pt idx="4560">
                <c:v>38.003421497353905</c:v>
              </c:pt>
              <c:pt idx="4561">
                <c:v>38.011755581015606</c:v>
              </c:pt>
              <c:pt idx="4562">
                <c:v>38.020089664677307</c:v>
              </c:pt>
              <c:pt idx="4563">
                <c:v>38.028423748339009</c:v>
              </c:pt>
              <c:pt idx="4564">
                <c:v>38.03675783200071</c:v>
              </c:pt>
              <c:pt idx="4565">
                <c:v>38.045091915662411</c:v>
              </c:pt>
              <c:pt idx="4566">
                <c:v>38.053425999324105</c:v>
              </c:pt>
              <c:pt idx="4567">
                <c:v>38.061760082985806</c:v>
              </c:pt>
              <c:pt idx="4568">
                <c:v>38.070094166647515</c:v>
              </c:pt>
              <c:pt idx="4569">
                <c:v>38.078428250309209</c:v>
              </c:pt>
              <c:pt idx="4570">
                <c:v>38.08676233397091</c:v>
              </c:pt>
              <c:pt idx="4571">
                <c:v>38.095096417632611</c:v>
              </c:pt>
              <c:pt idx="4572">
                <c:v>38.103430501294312</c:v>
              </c:pt>
              <c:pt idx="4573">
                <c:v>38.111764584956013</c:v>
              </c:pt>
              <c:pt idx="4574">
                <c:v>38.120098668617715</c:v>
              </c:pt>
              <c:pt idx="4575">
                <c:v>38.128432752279416</c:v>
              </c:pt>
              <c:pt idx="4576">
                <c:v>38.13676683594111</c:v>
              </c:pt>
              <c:pt idx="4577">
                <c:v>38.145100919602811</c:v>
              </c:pt>
              <c:pt idx="4578">
                <c:v>38.153435003264512</c:v>
              </c:pt>
              <c:pt idx="4579">
                <c:v>38.16176908692622</c:v>
              </c:pt>
              <c:pt idx="4580">
                <c:v>38.170103170587915</c:v>
              </c:pt>
              <c:pt idx="4581">
                <c:v>38.178437254249616</c:v>
              </c:pt>
              <c:pt idx="4582">
                <c:v>38.186771337911317</c:v>
              </c:pt>
              <c:pt idx="4583">
                <c:v>38.195105421573011</c:v>
              </c:pt>
              <c:pt idx="4584">
                <c:v>38.203439505234719</c:v>
              </c:pt>
              <c:pt idx="4585">
                <c:v>38.211773588896421</c:v>
              </c:pt>
              <c:pt idx="4586">
                <c:v>38.220107672558115</c:v>
              </c:pt>
              <c:pt idx="4587">
                <c:v>38.228441756219816</c:v>
              </c:pt>
              <c:pt idx="4588">
                <c:v>38.236775839881517</c:v>
              </c:pt>
              <c:pt idx="4589">
                <c:v>38.245109923543218</c:v>
              </c:pt>
              <c:pt idx="4590">
                <c:v>38.253444007204919</c:v>
              </c:pt>
              <c:pt idx="4591">
                <c:v>38.261778090866621</c:v>
              </c:pt>
              <c:pt idx="4592">
                <c:v>38.270112174528322</c:v>
              </c:pt>
              <c:pt idx="4593">
                <c:v>38.278446258190016</c:v>
              </c:pt>
              <c:pt idx="4594">
                <c:v>38.286780341851717</c:v>
              </c:pt>
              <c:pt idx="4595">
                <c:v>38.295114425513425</c:v>
              </c:pt>
              <c:pt idx="4596">
                <c:v>38.303448509175126</c:v>
              </c:pt>
              <c:pt idx="4597">
                <c:v>38.311782592836821</c:v>
              </c:pt>
              <c:pt idx="4598">
                <c:v>38.320116676498522</c:v>
              </c:pt>
              <c:pt idx="4599">
                <c:v>38.328450760160223</c:v>
              </c:pt>
              <c:pt idx="4600">
                <c:v>38.336784843821917</c:v>
              </c:pt>
              <c:pt idx="4601">
                <c:v>38.345118927483625</c:v>
              </c:pt>
              <c:pt idx="4602">
                <c:v>38.353453011145326</c:v>
              </c:pt>
              <c:pt idx="4603">
                <c:v>38.361787094807028</c:v>
              </c:pt>
              <c:pt idx="4604">
                <c:v>38.370121178468722</c:v>
              </c:pt>
              <c:pt idx="4605">
                <c:v>38.378455262130423</c:v>
              </c:pt>
              <c:pt idx="4606">
                <c:v>38.386789345792131</c:v>
              </c:pt>
              <c:pt idx="4607">
                <c:v>38.395123429453825</c:v>
              </c:pt>
              <c:pt idx="4608">
                <c:v>38.403457513115526</c:v>
              </c:pt>
              <c:pt idx="4609">
                <c:v>38.411791596777228</c:v>
              </c:pt>
              <c:pt idx="4610">
                <c:v>38.420125680438929</c:v>
              </c:pt>
              <c:pt idx="4611">
                <c:v>38.428459764100623</c:v>
              </c:pt>
              <c:pt idx="4612">
                <c:v>38.436793847762331</c:v>
              </c:pt>
              <c:pt idx="4613">
                <c:v>38.445127931424032</c:v>
              </c:pt>
              <c:pt idx="4614">
                <c:v>38.453462015085726</c:v>
              </c:pt>
              <c:pt idx="4615">
                <c:v>38.461796098747428</c:v>
              </c:pt>
              <c:pt idx="4616">
                <c:v>38.470130182409129</c:v>
              </c:pt>
              <c:pt idx="4617">
                <c:v>38.478464266070837</c:v>
              </c:pt>
              <c:pt idx="4618">
                <c:v>38.486798349732531</c:v>
              </c:pt>
              <c:pt idx="4619">
                <c:v>38.495132433394232</c:v>
              </c:pt>
              <c:pt idx="4620">
                <c:v>38.503466517055934</c:v>
              </c:pt>
              <c:pt idx="4621">
                <c:v>38.511800600717628</c:v>
              </c:pt>
              <c:pt idx="4622">
                <c:v>38.520134684379329</c:v>
              </c:pt>
              <c:pt idx="4623">
                <c:v>38.528468768041037</c:v>
              </c:pt>
              <c:pt idx="4624">
                <c:v>38.536802851702738</c:v>
              </c:pt>
              <c:pt idx="4625">
                <c:v>38.545136935364432</c:v>
              </c:pt>
              <c:pt idx="4626">
                <c:v>38.553471019026134</c:v>
              </c:pt>
              <c:pt idx="4627">
                <c:v>38.561805102687835</c:v>
              </c:pt>
              <c:pt idx="4628">
                <c:v>38.570139186349529</c:v>
              </c:pt>
              <c:pt idx="4629">
                <c:v>38.578473270011237</c:v>
              </c:pt>
              <c:pt idx="4630">
                <c:v>38.586807353672938</c:v>
              </c:pt>
              <c:pt idx="4631">
                <c:v>38.595141437334632</c:v>
              </c:pt>
              <c:pt idx="4632">
                <c:v>38.603475520996334</c:v>
              </c:pt>
              <c:pt idx="4633">
                <c:v>38.611809604658035</c:v>
              </c:pt>
              <c:pt idx="4634">
                <c:v>38.620143688319743</c:v>
              </c:pt>
              <c:pt idx="4635">
                <c:v>38.628477771981437</c:v>
              </c:pt>
              <c:pt idx="4636">
                <c:v>38.636811855643138</c:v>
              </c:pt>
              <c:pt idx="4637">
                <c:v>38.64514593930484</c:v>
              </c:pt>
              <c:pt idx="4638">
                <c:v>38.653480022966534</c:v>
              </c:pt>
              <c:pt idx="4639">
                <c:v>38.661814106628235</c:v>
              </c:pt>
              <c:pt idx="4640">
                <c:v>38.670148190289943</c:v>
              </c:pt>
              <c:pt idx="4641">
                <c:v>38.678482273951644</c:v>
              </c:pt>
              <c:pt idx="4642">
                <c:v>38.686816357613338</c:v>
              </c:pt>
              <c:pt idx="4643">
                <c:v>38.69515044127504</c:v>
              </c:pt>
              <c:pt idx="4644">
                <c:v>38.703484524936741</c:v>
              </c:pt>
              <c:pt idx="4645">
                <c:v>38.711818608598442</c:v>
              </c:pt>
              <c:pt idx="4646">
                <c:v>38.720152692260143</c:v>
              </c:pt>
              <c:pt idx="4647">
                <c:v>38.728486775921844</c:v>
              </c:pt>
              <c:pt idx="4648">
                <c:v>38.736820859583545</c:v>
              </c:pt>
              <c:pt idx="4649">
                <c:v>38.74515494324524</c:v>
              </c:pt>
              <c:pt idx="4650">
                <c:v>38.753489026906941</c:v>
              </c:pt>
              <c:pt idx="4651">
                <c:v>38.761823110568649</c:v>
              </c:pt>
              <c:pt idx="4652">
                <c:v>38.770157194230343</c:v>
              </c:pt>
              <c:pt idx="4653">
                <c:v>38.778491277892044</c:v>
              </c:pt>
              <c:pt idx="4654">
                <c:v>38.786825361553745</c:v>
              </c:pt>
              <c:pt idx="4655">
                <c:v>38.795159445215447</c:v>
              </c:pt>
              <c:pt idx="4656">
                <c:v>38.803493528877148</c:v>
              </c:pt>
              <c:pt idx="4657">
                <c:v>38.811827612538849</c:v>
              </c:pt>
              <c:pt idx="4658">
                <c:v>38.82016169620055</c:v>
              </c:pt>
              <c:pt idx="4659">
                <c:v>38.828495779862244</c:v>
              </c:pt>
              <c:pt idx="4660">
                <c:v>38.836829863523946</c:v>
              </c:pt>
              <c:pt idx="4661">
                <c:v>38.845163947185647</c:v>
              </c:pt>
              <c:pt idx="4662">
                <c:v>38.853498030847355</c:v>
              </c:pt>
              <c:pt idx="4663">
                <c:v>38.861832114509049</c:v>
              </c:pt>
              <c:pt idx="4664">
                <c:v>38.87016619817075</c:v>
              </c:pt>
              <c:pt idx="4665">
                <c:v>38.878500281832451</c:v>
              </c:pt>
              <c:pt idx="4666">
                <c:v>38.886834365494146</c:v>
              </c:pt>
              <c:pt idx="4667">
                <c:v>38.895168449155854</c:v>
              </c:pt>
              <c:pt idx="4668">
                <c:v>38.903502532817555</c:v>
              </c:pt>
              <c:pt idx="4669">
                <c:v>38.911836616479256</c:v>
              </c:pt>
              <c:pt idx="4670">
                <c:v>38.92017070014095</c:v>
              </c:pt>
              <c:pt idx="4671">
                <c:v>38.928504783802651</c:v>
              </c:pt>
              <c:pt idx="4672">
                <c:v>38.936838867464353</c:v>
              </c:pt>
              <c:pt idx="4673">
                <c:v>38.945172951126054</c:v>
              </c:pt>
              <c:pt idx="4674">
                <c:v>38.953507034787755</c:v>
              </c:pt>
              <c:pt idx="4675">
                <c:v>38.961841118449456</c:v>
              </c:pt>
              <c:pt idx="4676">
                <c:v>38.97017520211115</c:v>
              </c:pt>
              <c:pt idx="4677">
                <c:v>38.978509285772851</c:v>
              </c:pt>
              <c:pt idx="4678">
                <c:v>38.98684336943456</c:v>
              </c:pt>
              <c:pt idx="4679">
                <c:v>38.995177453096261</c:v>
              </c:pt>
              <c:pt idx="4680">
                <c:v>39.003511536757955</c:v>
              </c:pt>
              <c:pt idx="4681">
                <c:v>39.011845620419656</c:v>
              </c:pt>
              <c:pt idx="4682">
                <c:v>39.020179704081357</c:v>
              </c:pt>
              <c:pt idx="4683">
                <c:v>39.028513787743051</c:v>
              </c:pt>
              <c:pt idx="4684">
                <c:v>39.03684787140476</c:v>
              </c:pt>
              <c:pt idx="4685">
                <c:v>39.045181955066461</c:v>
              </c:pt>
              <c:pt idx="4686">
                <c:v>39.053516038728162</c:v>
              </c:pt>
              <c:pt idx="4687">
                <c:v>39.061850122389856</c:v>
              </c:pt>
              <c:pt idx="4688">
                <c:v>39.070184206051557</c:v>
              </c:pt>
              <c:pt idx="4689">
                <c:v>39.078518289713266</c:v>
              </c:pt>
              <c:pt idx="4690">
                <c:v>39.08685237337496</c:v>
              </c:pt>
              <c:pt idx="4691">
                <c:v>39.095186457036661</c:v>
              </c:pt>
              <c:pt idx="4692">
                <c:v>39.103520540698362</c:v>
              </c:pt>
              <c:pt idx="4693">
                <c:v>39.111854624360063</c:v>
              </c:pt>
              <c:pt idx="4694">
                <c:v>39.120188708021757</c:v>
              </c:pt>
              <c:pt idx="4695">
                <c:v>39.128522791683466</c:v>
              </c:pt>
              <c:pt idx="4696">
                <c:v>39.136856875345167</c:v>
              </c:pt>
              <c:pt idx="4697">
                <c:v>39.145190959006861</c:v>
              </c:pt>
              <c:pt idx="4698">
                <c:v>39.153525042668562</c:v>
              </c:pt>
              <c:pt idx="4699">
                <c:v>39.161859126330263</c:v>
              </c:pt>
              <c:pt idx="4700">
                <c:v>39.170193209991972</c:v>
              </c:pt>
              <c:pt idx="4701">
                <c:v>39.178527293653666</c:v>
              </c:pt>
              <c:pt idx="4702">
                <c:v>39.186861377315367</c:v>
              </c:pt>
              <c:pt idx="4703">
                <c:v>39.195195460977068</c:v>
              </c:pt>
              <c:pt idx="4704">
                <c:v>39.203529544638762</c:v>
              </c:pt>
              <c:pt idx="4705">
                <c:v>39.211863628300463</c:v>
              </c:pt>
              <c:pt idx="4706">
                <c:v>39.220197711962172</c:v>
              </c:pt>
              <c:pt idx="4707">
                <c:v>39.228531795623873</c:v>
              </c:pt>
              <c:pt idx="4708">
                <c:v>39.236865879285567</c:v>
              </c:pt>
              <c:pt idx="4709">
                <c:v>39.245199962947268</c:v>
              </c:pt>
              <c:pt idx="4710">
                <c:v>39.253534046608969</c:v>
              </c:pt>
              <c:pt idx="4711">
                <c:v>39.261868130270663</c:v>
              </c:pt>
              <c:pt idx="4712">
                <c:v>39.270202213932372</c:v>
              </c:pt>
              <c:pt idx="4713">
                <c:v>39.278536297594073</c:v>
              </c:pt>
              <c:pt idx="4714">
                <c:v>39.286870381255774</c:v>
              </c:pt>
              <c:pt idx="4715">
                <c:v>39.295204464917468</c:v>
              </c:pt>
              <c:pt idx="4716">
                <c:v>39.303538548579169</c:v>
              </c:pt>
              <c:pt idx="4717">
                <c:v>39.311872632240878</c:v>
              </c:pt>
              <c:pt idx="4718">
                <c:v>39.320206715902572</c:v>
              </c:pt>
              <c:pt idx="4719">
                <c:v>39.328540799564273</c:v>
              </c:pt>
              <c:pt idx="4720">
                <c:v>39.336874883225974</c:v>
              </c:pt>
              <c:pt idx="4721">
                <c:v>39.345208966887668</c:v>
              </c:pt>
              <c:pt idx="4722">
                <c:v>39.353543050549369</c:v>
              </c:pt>
              <c:pt idx="4723">
                <c:v>39.361877134211078</c:v>
              </c:pt>
              <c:pt idx="4724">
                <c:v>39.370211217872779</c:v>
              </c:pt>
              <c:pt idx="4725">
                <c:v>39.378545301534473</c:v>
              </c:pt>
              <c:pt idx="4726">
                <c:v>39.386879385196174</c:v>
              </c:pt>
              <c:pt idx="4727">
                <c:v>39.395213468857875</c:v>
              </c:pt>
              <c:pt idx="4728">
                <c:v>39.403547552519576</c:v>
              </c:pt>
              <c:pt idx="4729">
                <c:v>39.411881636181278</c:v>
              </c:pt>
              <c:pt idx="4730">
                <c:v>39.420215719842979</c:v>
              </c:pt>
              <c:pt idx="4731">
                <c:v>39.42854980350468</c:v>
              </c:pt>
              <c:pt idx="4732">
                <c:v>39.436883887166374</c:v>
              </c:pt>
              <c:pt idx="4733">
                <c:v>39.445217970828075</c:v>
              </c:pt>
              <c:pt idx="4734">
                <c:v>39.453552054489784</c:v>
              </c:pt>
              <c:pt idx="4735">
                <c:v>39.461886138151478</c:v>
              </c:pt>
              <c:pt idx="4736">
                <c:v>39.470220221813179</c:v>
              </c:pt>
              <c:pt idx="4737">
                <c:v>39.47855430547488</c:v>
              </c:pt>
              <c:pt idx="4738">
                <c:v>39.486888389136581</c:v>
              </c:pt>
              <c:pt idx="4739">
                <c:v>39.495222472798282</c:v>
              </c:pt>
              <c:pt idx="4740">
                <c:v>39.503556556459984</c:v>
              </c:pt>
              <c:pt idx="4741">
                <c:v>39.511890640121685</c:v>
              </c:pt>
              <c:pt idx="4742">
                <c:v>39.520224723783379</c:v>
              </c:pt>
              <c:pt idx="4743">
                <c:v>39.52855880744508</c:v>
              </c:pt>
              <c:pt idx="4744">
                <c:v>39.536892891106781</c:v>
              </c:pt>
              <c:pt idx="4745">
                <c:v>39.545226974768489</c:v>
              </c:pt>
              <c:pt idx="4746">
                <c:v>39.553561058430184</c:v>
              </c:pt>
              <c:pt idx="4747">
                <c:v>39.561895142091885</c:v>
              </c:pt>
              <c:pt idx="4748">
                <c:v>39.570229225753586</c:v>
              </c:pt>
              <c:pt idx="4749">
                <c:v>39.57856330941528</c:v>
              </c:pt>
              <c:pt idx="4750">
                <c:v>39.586897393076988</c:v>
              </c:pt>
              <c:pt idx="4751">
                <c:v>39.595231476738689</c:v>
              </c:pt>
              <c:pt idx="4752">
                <c:v>39.603565560400391</c:v>
              </c:pt>
              <c:pt idx="4753">
                <c:v>39.611899644062085</c:v>
              </c:pt>
              <c:pt idx="4754">
                <c:v>39.620233727723786</c:v>
              </c:pt>
              <c:pt idx="4755">
                <c:v>39.628567811385487</c:v>
              </c:pt>
              <c:pt idx="4756">
                <c:v>39.636901895047188</c:v>
              </c:pt>
              <c:pt idx="4757">
                <c:v>39.645235978708889</c:v>
              </c:pt>
              <c:pt idx="4758">
                <c:v>39.653570062370591</c:v>
              </c:pt>
              <c:pt idx="4759">
                <c:v>39.661904146032292</c:v>
              </c:pt>
              <c:pt idx="4760">
                <c:v>39.670238229693986</c:v>
              </c:pt>
              <c:pt idx="4761">
                <c:v>39.678572313355694</c:v>
              </c:pt>
              <c:pt idx="4762">
                <c:v>39.686906397017395</c:v>
              </c:pt>
              <c:pt idx="4763">
                <c:v>39.69524048067909</c:v>
              </c:pt>
              <c:pt idx="4764">
                <c:v>39.703574564340791</c:v>
              </c:pt>
              <c:pt idx="4765">
                <c:v>39.711908648002492</c:v>
              </c:pt>
              <c:pt idx="4766">
                <c:v>39.720242731664186</c:v>
              </c:pt>
              <c:pt idx="4767">
                <c:v>39.728576815325894</c:v>
              </c:pt>
              <c:pt idx="4768">
                <c:v>39.736910898987595</c:v>
              </c:pt>
              <c:pt idx="4769">
                <c:v>39.745244982649297</c:v>
              </c:pt>
              <c:pt idx="4770">
                <c:v>39.753579066310991</c:v>
              </c:pt>
              <c:pt idx="4771">
                <c:v>39.761913149972692</c:v>
              </c:pt>
              <c:pt idx="4772">
                <c:v>39.7702472336344</c:v>
              </c:pt>
              <c:pt idx="4773">
                <c:v>39.778581317296094</c:v>
              </c:pt>
              <c:pt idx="4774">
                <c:v>39.786915400957795</c:v>
              </c:pt>
              <c:pt idx="4775">
                <c:v>39.795249484619497</c:v>
              </c:pt>
              <c:pt idx="4776">
                <c:v>39.803583568281198</c:v>
              </c:pt>
              <c:pt idx="4777">
                <c:v>39.811917651942892</c:v>
              </c:pt>
              <c:pt idx="4778">
                <c:v>39.8202517356046</c:v>
              </c:pt>
              <c:pt idx="4779">
                <c:v>39.828585819266301</c:v>
              </c:pt>
              <c:pt idx="4780">
                <c:v>39.836919902927995</c:v>
              </c:pt>
              <c:pt idx="4781">
                <c:v>39.845253986589697</c:v>
              </c:pt>
              <c:pt idx="4782">
                <c:v>39.853588070251398</c:v>
              </c:pt>
              <c:pt idx="4783">
                <c:v>39.861922153913106</c:v>
              </c:pt>
              <c:pt idx="4784">
                <c:v>39.8702562375748</c:v>
              </c:pt>
              <c:pt idx="4785">
                <c:v>39.878590321236501</c:v>
              </c:pt>
              <c:pt idx="4786">
                <c:v>39.886924404898203</c:v>
              </c:pt>
              <c:pt idx="4787">
                <c:v>39.895258488559897</c:v>
              </c:pt>
              <c:pt idx="4788">
                <c:v>39.903592572221598</c:v>
              </c:pt>
              <c:pt idx="4789">
                <c:v>39.911926655883306</c:v>
              </c:pt>
              <c:pt idx="4790">
                <c:v>39.920260739545007</c:v>
              </c:pt>
              <c:pt idx="4791">
                <c:v>39.928594823206701</c:v>
              </c:pt>
              <c:pt idx="4792">
                <c:v>39.936928906868403</c:v>
              </c:pt>
              <c:pt idx="4793">
                <c:v>39.945262990530104</c:v>
              </c:pt>
              <c:pt idx="4794">
                <c:v>39.953597074191798</c:v>
              </c:pt>
              <c:pt idx="4795">
                <c:v>39.961931157853506</c:v>
              </c:pt>
              <c:pt idx="4796">
                <c:v>39.970265241515207</c:v>
              </c:pt>
              <c:pt idx="4797">
                <c:v>39.978599325176909</c:v>
              </c:pt>
              <c:pt idx="4798">
                <c:v>39.986933408838603</c:v>
              </c:pt>
              <c:pt idx="4799">
                <c:v>39.995267492500304</c:v>
              </c:pt>
              <c:pt idx="4800">
                <c:v>40.003601576162012</c:v>
              </c:pt>
              <c:pt idx="4801">
                <c:v>40.011935659823706</c:v>
              </c:pt>
              <c:pt idx="4802">
                <c:v>40.020269743485407</c:v>
              </c:pt>
              <c:pt idx="4803">
                <c:v>40.028603827147109</c:v>
              </c:pt>
              <c:pt idx="4804">
                <c:v>40.03693791080881</c:v>
              </c:pt>
              <c:pt idx="4805">
                <c:v>40.045271994470504</c:v>
              </c:pt>
              <c:pt idx="4806">
                <c:v>40.053606078132212</c:v>
              </c:pt>
              <c:pt idx="4807">
                <c:v>40.061940161793913</c:v>
              </c:pt>
              <c:pt idx="4808">
                <c:v>40.070274245455607</c:v>
              </c:pt>
              <c:pt idx="4809">
                <c:v>40.078608329117309</c:v>
              </c:pt>
              <c:pt idx="4810">
                <c:v>40.08694241277901</c:v>
              </c:pt>
              <c:pt idx="4811">
                <c:v>40.095276496440711</c:v>
              </c:pt>
              <c:pt idx="4812">
                <c:v>40.103610580102412</c:v>
              </c:pt>
              <c:pt idx="4813">
                <c:v>40.111944663764113</c:v>
              </c:pt>
              <c:pt idx="4814">
                <c:v>40.120278747425814</c:v>
              </c:pt>
              <c:pt idx="4815">
                <c:v>40.128612831087509</c:v>
              </c:pt>
              <c:pt idx="4816">
                <c:v>40.13694691474921</c:v>
              </c:pt>
              <c:pt idx="4817">
                <c:v>40.145280998410918</c:v>
              </c:pt>
              <c:pt idx="4818">
                <c:v>40.153615082072612</c:v>
              </c:pt>
              <c:pt idx="4819">
                <c:v>40.161949165734313</c:v>
              </c:pt>
              <c:pt idx="4820">
                <c:v>40.170283249396014</c:v>
              </c:pt>
              <c:pt idx="4821">
                <c:v>40.178617333057716</c:v>
              </c:pt>
              <c:pt idx="4822">
                <c:v>40.186951416719417</c:v>
              </c:pt>
              <c:pt idx="4823">
                <c:v>40.195285500381118</c:v>
              </c:pt>
              <c:pt idx="4824">
                <c:v>40.203619584042819</c:v>
              </c:pt>
              <c:pt idx="4825">
                <c:v>40.211953667704513</c:v>
              </c:pt>
              <c:pt idx="4826">
                <c:v>40.220287751366214</c:v>
              </c:pt>
              <c:pt idx="4827">
                <c:v>40.228621835027916</c:v>
              </c:pt>
              <c:pt idx="4828">
                <c:v>40.236955918689624</c:v>
              </c:pt>
              <c:pt idx="4829">
                <c:v>40.245290002351318</c:v>
              </c:pt>
              <c:pt idx="4830">
                <c:v>40.253624086013019</c:v>
              </c:pt>
              <c:pt idx="4831">
                <c:v>40.26195816967472</c:v>
              </c:pt>
              <c:pt idx="4832">
                <c:v>40.270292253336414</c:v>
              </c:pt>
              <c:pt idx="4833">
                <c:v>40.278626336998123</c:v>
              </c:pt>
              <c:pt idx="4834">
                <c:v>40.286960420659824</c:v>
              </c:pt>
              <c:pt idx="4835">
                <c:v>40.295294504321525</c:v>
              </c:pt>
              <c:pt idx="4836">
                <c:v>40.303628587983219</c:v>
              </c:pt>
              <c:pt idx="4837">
                <c:v>40.31196267164492</c:v>
              </c:pt>
              <c:pt idx="4838">
                <c:v>40.320296755306622</c:v>
              </c:pt>
              <c:pt idx="4839">
                <c:v>40.328630838968323</c:v>
              </c:pt>
              <c:pt idx="4840">
                <c:v>40.336964922630024</c:v>
              </c:pt>
              <c:pt idx="4841">
                <c:v>40.345299006291725</c:v>
              </c:pt>
              <c:pt idx="4842">
                <c:v>40.353633089953426</c:v>
              </c:pt>
              <c:pt idx="4843">
                <c:v>40.36196717361512</c:v>
              </c:pt>
              <c:pt idx="4844">
                <c:v>40.370301257276829</c:v>
              </c:pt>
              <c:pt idx="4845">
                <c:v>40.37863534093853</c:v>
              </c:pt>
              <c:pt idx="4846">
                <c:v>40.386969424600224</c:v>
              </c:pt>
              <c:pt idx="4847">
                <c:v>40.395303508261925</c:v>
              </c:pt>
              <c:pt idx="4848">
                <c:v>40.403637591923626</c:v>
              </c:pt>
              <c:pt idx="4849">
                <c:v>40.411971675585328</c:v>
              </c:pt>
              <c:pt idx="4850">
                <c:v>40.420305759247029</c:v>
              </c:pt>
              <c:pt idx="4851">
                <c:v>40.42863984290873</c:v>
              </c:pt>
              <c:pt idx="4852">
                <c:v>40.436973926570431</c:v>
              </c:pt>
              <c:pt idx="4853">
                <c:v>40.445308010232125</c:v>
              </c:pt>
              <c:pt idx="4854">
                <c:v>40.453642093893826</c:v>
              </c:pt>
              <c:pt idx="4855">
                <c:v>40.461976177555535</c:v>
              </c:pt>
              <c:pt idx="4856">
                <c:v>40.470310261217229</c:v>
              </c:pt>
              <c:pt idx="4857">
                <c:v>40.47864434487893</c:v>
              </c:pt>
              <c:pt idx="4858">
                <c:v>40.486978428540631</c:v>
              </c:pt>
              <c:pt idx="4859">
                <c:v>40.495312512202332</c:v>
              </c:pt>
              <c:pt idx="4860">
                <c:v>40.503646595864026</c:v>
              </c:pt>
              <c:pt idx="4861">
                <c:v>40.511980679525735</c:v>
              </c:pt>
              <c:pt idx="4862">
                <c:v>40.520314763187436</c:v>
              </c:pt>
              <c:pt idx="4863">
                <c:v>40.52864884684913</c:v>
              </c:pt>
              <c:pt idx="4864">
                <c:v>40.536982930510831</c:v>
              </c:pt>
              <c:pt idx="4865">
                <c:v>40.545317014172532</c:v>
              </c:pt>
              <c:pt idx="4866">
                <c:v>40.553651097834241</c:v>
              </c:pt>
              <c:pt idx="4867">
                <c:v>40.561985181495935</c:v>
              </c:pt>
              <c:pt idx="4868">
                <c:v>40.570319265157636</c:v>
              </c:pt>
              <c:pt idx="4869">
                <c:v>40.578653348819337</c:v>
              </c:pt>
              <c:pt idx="4870">
                <c:v>40.586987432481031</c:v>
              </c:pt>
              <c:pt idx="4871">
                <c:v>40.595321516142732</c:v>
              </c:pt>
              <c:pt idx="4872">
                <c:v>40.603655599804441</c:v>
              </c:pt>
              <c:pt idx="4873">
                <c:v>40.611989683466142</c:v>
              </c:pt>
              <c:pt idx="4874">
                <c:v>40.620323767127836</c:v>
              </c:pt>
              <c:pt idx="4875">
                <c:v>40.628657850789537</c:v>
              </c:pt>
              <c:pt idx="4876">
                <c:v>40.636991934451238</c:v>
              </c:pt>
              <c:pt idx="4877">
                <c:v>40.645326018112932</c:v>
              </c:pt>
              <c:pt idx="4878">
                <c:v>40.653660101774641</c:v>
              </c:pt>
              <c:pt idx="4879">
                <c:v>40.661994185436342</c:v>
              </c:pt>
              <c:pt idx="4880">
                <c:v>40.670328269098043</c:v>
              </c:pt>
              <c:pt idx="4881">
                <c:v>40.678662352759737</c:v>
              </c:pt>
              <c:pt idx="4882">
                <c:v>40.686996436421438</c:v>
              </c:pt>
              <c:pt idx="4883">
                <c:v>40.695330520083147</c:v>
              </c:pt>
              <c:pt idx="4884">
                <c:v>40.703664603744841</c:v>
              </c:pt>
              <c:pt idx="4885">
                <c:v>40.711998687406542</c:v>
              </c:pt>
              <c:pt idx="4886">
                <c:v>40.720332771068243</c:v>
              </c:pt>
              <c:pt idx="4887">
                <c:v>40.728666854729944</c:v>
              </c:pt>
              <c:pt idx="4888">
                <c:v>40.737000938391638</c:v>
              </c:pt>
              <c:pt idx="4889">
                <c:v>40.745335022053347</c:v>
              </c:pt>
              <c:pt idx="4890">
                <c:v>40.753669105715048</c:v>
              </c:pt>
              <c:pt idx="4891">
                <c:v>40.762003189376742</c:v>
              </c:pt>
              <c:pt idx="4892">
                <c:v>40.770337273038443</c:v>
              </c:pt>
              <c:pt idx="4893">
                <c:v>40.778671356700144</c:v>
              </c:pt>
              <c:pt idx="4894">
                <c:v>40.787005440361852</c:v>
              </c:pt>
              <c:pt idx="4895">
                <c:v>40.795339524023547</c:v>
              </c:pt>
              <c:pt idx="4896">
                <c:v>40.803673607685248</c:v>
              </c:pt>
              <c:pt idx="4897">
                <c:v>40.812007691346949</c:v>
              </c:pt>
              <c:pt idx="4898">
                <c:v>40.820341775008643</c:v>
              </c:pt>
              <c:pt idx="4899">
                <c:v>40.828675858670344</c:v>
              </c:pt>
              <c:pt idx="4900">
                <c:v>40.837009942332053</c:v>
              </c:pt>
              <c:pt idx="4901">
                <c:v>40.845344025993754</c:v>
              </c:pt>
              <c:pt idx="4902">
                <c:v>40.853678109655448</c:v>
              </c:pt>
              <c:pt idx="4903">
                <c:v>40.862012193317149</c:v>
              </c:pt>
              <c:pt idx="4904">
                <c:v>40.87034627697885</c:v>
              </c:pt>
              <c:pt idx="4905">
                <c:v>40.878680360640551</c:v>
              </c:pt>
              <c:pt idx="4906">
                <c:v>40.887014444302253</c:v>
              </c:pt>
              <c:pt idx="4907">
                <c:v>40.895348527963954</c:v>
              </c:pt>
              <c:pt idx="4908">
                <c:v>40.903682611625648</c:v>
              </c:pt>
              <c:pt idx="4909">
                <c:v>40.912016695287349</c:v>
              </c:pt>
              <c:pt idx="4910">
                <c:v>40.92035077894905</c:v>
              </c:pt>
              <c:pt idx="4911">
                <c:v>40.928684862610758</c:v>
              </c:pt>
              <c:pt idx="4912">
                <c:v>40.937018946272453</c:v>
              </c:pt>
              <c:pt idx="4913">
                <c:v>40.945353029934154</c:v>
              </c:pt>
              <c:pt idx="4914">
                <c:v>40.953687113595855</c:v>
              </c:pt>
              <c:pt idx="4915">
                <c:v>40.962021197257549</c:v>
              </c:pt>
              <c:pt idx="4916">
                <c:v>40.970355280919257</c:v>
              </c:pt>
              <c:pt idx="4917">
                <c:v>40.978689364580958</c:v>
              </c:pt>
              <c:pt idx="4918">
                <c:v>40.98702344824266</c:v>
              </c:pt>
              <c:pt idx="4919">
                <c:v>40.995357531904354</c:v>
              </c:pt>
              <c:pt idx="4920">
                <c:v>41.003691615566055</c:v>
              </c:pt>
              <c:pt idx="4921">
                <c:v>41.012025699227756</c:v>
              </c:pt>
              <c:pt idx="4922">
                <c:v>41.020359782889457</c:v>
              </c:pt>
              <c:pt idx="4923">
                <c:v>41.028693866551158</c:v>
              </c:pt>
              <c:pt idx="4924">
                <c:v>41.03702795021286</c:v>
              </c:pt>
              <c:pt idx="4925">
                <c:v>41.045362033874561</c:v>
              </c:pt>
              <c:pt idx="4926">
                <c:v>41.053696117536255</c:v>
              </c:pt>
              <c:pt idx="4927">
                <c:v>41.062030201197963</c:v>
              </c:pt>
              <c:pt idx="4928">
                <c:v>41.070364284859664</c:v>
              </c:pt>
              <c:pt idx="4929">
                <c:v>41.078698368521358</c:v>
              </c:pt>
              <c:pt idx="4930">
                <c:v>41.08703245218306</c:v>
              </c:pt>
              <c:pt idx="4931">
                <c:v>41.095366535844761</c:v>
              </c:pt>
              <c:pt idx="4932">
                <c:v>41.103700619506462</c:v>
              </c:pt>
              <c:pt idx="4933">
                <c:v>41.112034703168163</c:v>
              </c:pt>
              <c:pt idx="4934">
                <c:v>41.120368786829864</c:v>
              </c:pt>
              <c:pt idx="4935">
                <c:v>41.128702870491566</c:v>
              </c:pt>
              <c:pt idx="4936">
                <c:v>41.13703695415326</c:v>
              </c:pt>
              <c:pt idx="4937">
                <c:v>41.145371037814961</c:v>
              </c:pt>
              <c:pt idx="4938">
                <c:v>41.153705121476669</c:v>
              </c:pt>
              <c:pt idx="4939">
                <c:v>41.16203920513837</c:v>
              </c:pt>
              <c:pt idx="4940">
                <c:v>41.170373288800064</c:v>
              </c:pt>
              <c:pt idx="4941">
                <c:v>41.178707372461766</c:v>
              </c:pt>
              <c:pt idx="4942">
                <c:v>41.187041456123467</c:v>
              </c:pt>
              <c:pt idx="4943">
                <c:v>41.195375539785161</c:v>
              </c:pt>
              <c:pt idx="4944">
                <c:v>41.203709623446869</c:v>
              </c:pt>
              <c:pt idx="4945">
                <c:v>41.21204370710857</c:v>
              </c:pt>
              <c:pt idx="4946">
                <c:v>41.220377790770272</c:v>
              </c:pt>
              <c:pt idx="4947">
                <c:v>41.228711874431966</c:v>
              </c:pt>
              <c:pt idx="4948">
                <c:v>41.237045958093667</c:v>
              </c:pt>
              <c:pt idx="4949">
                <c:v>41.245380041755375</c:v>
              </c:pt>
              <c:pt idx="4950">
                <c:v>41.253714125417069</c:v>
              </c:pt>
              <c:pt idx="4951">
                <c:v>41.26204820907877</c:v>
              </c:pt>
              <c:pt idx="4952">
                <c:v>41.270382292740472</c:v>
              </c:pt>
              <c:pt idx="4953">
                <c:v>41.278716376402166</c:v>
              </c:pt>
              <c:pt idx="4954">
                <c:v>41.287050460063867</c:v>
              </c:pt>
              <c:pt idx="4955">
                <c:v>41.295384543725575</c:v>
              </c:pt>
              <c:pt idx="4956">
                <c:v>41.303718627387276</c:v>
              </c:pt>
              <c:pt idx="4957">
                <c:v>41.31205271104897</c:v>
              </c:pt>
              <c:pt idx="4958">
                <c:v>41.320386794710672</c:v>
              </c:pt>
              <c:pt idx="4959">
                <c:v>41.328720878372373</c:v>
              </c:pt>
              <c:pt idx="4960">
                <c:v>41.337054962034067</c:v>
              </c:pt>
              <c:pt idx="4961">
                <c:v>41.345389045695775</c:v>
              </c:pt>
              <c:pt idx="4962">
                <c:v>41.353723129357476</c:v>
              </c:pt>
              <c:pt idx="4963">
                <c:v>41.362057213019177</c:v>
              </c:pt>
              <c:pt idx="4964">
                <c:v>41.370391296680872</c:v>
              </c:pt>
              <c:pt idx="4965">
                <c:v>41.378725380342573</c:v>
              </c:pt>
              <c:pt idx="4966">
                <c:v>41.387059464004281</c:v>
              </c:pt>
              <c:pt idx="4967">
                <c:v>41.395393547665975</c:v>
              </c:pt>
              <c:pt idx="4968">
                <c:v>41.403727631327676</c:v>
              </c:pt>
              <c:pt idx="4969">
                <c:v>41.412061714989377</c:v>
              </c:pt>
              <c:pt idx="4970">
                <c:v>41.420395798651079</c:v>
              </c:pt>
              <c:pt idx="4971">
                <c:v>41.428729882312773</c:v>
              </c:pt>
              <c:pt idx="4972">
                <c:v>41.437063965974481</c:v>
              </c:pt>
              <c:pt idx="4973">
                <c:v>41.445398049636182</c:v>
              </c:pt>
              <c:pt idx="4974">
                <c:v>41.453732133297876</c:v>
              </c:pt>
              <c:pt idx="4975">
                <c:v>41.462066216959578</c:v>
              </c:pt>
              <c:pt idx="4976">
                <c:v>41.470400300621279</c:v>
              </c:pt>
              <c:pt idx="4977">
                <c:v>41.478734384282987</c:v>
              </c:pt>
              <c:pt idx="4978">
                <c:v>41.487068467944681</c:v>
              </c:pt>
              <c:pt idx="4979">
                <c:v>41.495402551606382</c:v>
              </c:pt>
              <c:pt idx="4980">
                <c:v>41.503736635268083</c:v>
              </c:pt>
              <c:pt idx="4981">
                <c:v>41.512070718929778</c:v>
              </c:pt>
              <c:pt idx="4982">
                <c:v>41.520404802591479</c:v>
              </c:pt>
              <c:pt idx="4983">
                <c:v>41.528738886253187</c:v>
              </c:pt>
              <c:pt idx="4984">
                <c:v>41.537072969914888</c:v>
              </c:pt>
              <c:pt idx="4985">
                <c:v>41.545407053576582</c:v>
              </c:pt>
              <c:pt idx="4986">
                <c:v>41.553741137238283</c:v>
              </c:pt>
              <c:pt idx="4987">
                <c:v>41.562075220899985</c:v>
              </c:pt>
              <c:pt idx="4988">
                <c:v>41.570409304561686</c:v>
              </c:pt>
              <c:pt idx="4989">
                <c:v>41.578743388223387</c:v>
              </c:pt>
              <c:pt idx="4990">
                <c:v>41.587077471885088</c:v>
              </c:pt>
              <c:pt idx="4991">
                <c:v>41.595411555546789</c:v>
              </c:pt>
              <c:pt idx="4992">
                <c:v>41.603745639208483</c:v>
              </c:pt>
              <c:pt idx="4993">
                <c:v>41.612079722870185</c:v>
              </c:pt>
              <c:pt idx="4994">
                <c:v>41.620413806531893</c:v>
              </c:pt>
              <c:pt idx="4995">
                <c:v>41.628747890193587</c:v>
              </c:pt>
              <c:pt idx="4996">
                <c:v>41.637081973855288</c:v>
              </c:pt>
              <c:pt idx="4997">
                <c:v>41.645416057516989</c:v>
              </c:pt>
              <c:pt idx="4998">
                <c:v>41.653750141178683</c:v>
              </c:pt>
              <c:pt idx="4999">
                <c:v>41.662084224840392</c:v>
              </c:pt>
              <c:pt idx="5000">
                <c:v>41.670418308502093</c:v>
              </c:pt>
              <c:pt idx="5001">
                <c:v>41.678752392163794</c:v>
              </c:pt>
              <c:pt idx="5002">
                <c:v>41.687086475825488</c:v>
              </c:pt>
              <c:pt idx="5003">
                <c:v>41.695420559487189</c:v>
              </c:pt>
              <c:pt idx="5004">
                <c:v>41.703754643148891</c:v>
              </c:pt>
              <c:pt idx="5005">
                <c:v>41.712088726810592</c:v>
              </c:pt>
              <c:pt idx="5006">
                <c:v>41.720422810472293</c:v>
              </c:pt>
              <c:pt idx="5007">
                <c:v>41.728756894133994</c:v>
              </c:pt>
              <c:pt idx="5008">
                <c:v>41.737090977795695</c:v>
              </c:pt>
              <c:pt idx="5009">
                <c:v>41.745425061457389</c:v>
              </c:pt>
              <c:pt idx="5010">
                <c:v>41.753759145119098</c:v>
              </c:pt>
              <c:pt idx="5011">
                <c:v>41.762093228780799</c:v>
              </c:pt>
              <c:pt idx="5012">
                <c:v>41.770427312442493</c:v>
              </c:pt>
              <c:pt idx="5013">
                <c:v>41.778761396104194</c:v>
              </c:pt>
              <c:pt idx="5014">
                <c:v>41.787095479765895</c:v>
              </c:pt>
              <c:pt idx="5015">
                <c:v>41.795429563427597</c:v>
              </c:pt>
              <c:pt idx="5016">
                <c:v>41.803763647089298</c:v>
              </c:pt>
              <c:pt idx="5017">
                <c:v>41.812097730750999</c:v>
              </c:pt>
              <c:pt idx="5018">
                <c:v>41.8204318144127</c:v>
              </c:pt>
              <c:pt idx="5019">
                <c:v>41.828765898074394</c:v>
              </c:pt>
              <c:pt idx="5020">
                <c:v>41.837099981736095</c:v>
              </c:pt>
              <c:pt idx="5021">
                <c:v>41.845434065397804</c:v>
              </c:pt>
              <c:pt idx="5022">
                <c:v>41.853768149059505</c:v>
              </c:pt>
              <c:pt idx="5023">
                <c:v>41.862102232721199</c:v>
              </c:pt>
              <c:pt idx="5024">
                <c:v>41.8704363163829</c:v>
              </c:pt>
              <c:pt idx="5025">
                <c:v>41.878770400044601</c:v>
              </c:pt>
              <c:pt idx="5026">
                <c:v>41.887104483706295</c:v>
              </c:pt>
              <c:pt idx="5027">
                <c:v>41.895438567368004</c:v>
              </c:pt>
              <c:pt idx="5028">
                <c:v>41.903772651029705</c:v>
              </c:pt>
              <c:pt idx="5029">
                <c:v>41.912106734691406</c:v>
              </c:pt>
              <c:pt idx="5030">
                <c:v>41.9204408183531</c:v>
              </c:pt>
              <c:pt idx="5031">
                <c:v>41.928774902014801</c:v>
              </c:pt>
              <c:pt idx="5032">
                <c:v>41.93710898567651</c:v>
              </c:pt>
              <c:pt idx="5033">
                <c:v>41.945443069338204</c:v>
              </c:pt>
              <c:pt idx="5034">
                <c:v>41.953777152999905</c:v>
              </c:pt>
              <c:pt idx="5035">
                <c:v>41.962111236661606</c:v>
              </c:pt>
              <c:pt idx="5036">
                <c:v>41.970445320323307</c:v>
              </c:pt>
              <c:pt idx="5037">
                <c:v>41.978779403985001</c:v>
              </c:pt>
              <c:pt idx="5038">
                <c:v>41.98711348764671</c:v>
              </c:pt>
              <c:pt idx="5039">
                <c:v>41.995447571308411</c:v>
              </c:pt>
              <c:pt idx="5040">
                <c:v>42.003781654970105</c:v>
              </c:pt>
              <c:pt idx="5041">
                <c:v>42.012115738631806</c:v>
              </c:pt>
              <c:pt idx="5042">
                <c:v>42.020449822293507</c:v>
              </c:pt>
              <c:pt idx="5043">
                <c:v>42.028783905955201</c:v>
              </c:pt>
              <c:pt idx="5044">
                <c:v>42.03711798961691</c:v>
              </c:pt>
              <c:pt idx="5045">
                <c:v>42.045452073278611</c:v>
              </c:pt>
              <c:pt idx="5046">
                <c:v>42.053786156940312</c:v>
              </c:pt>
              <c:pt idx="5047">
                <c:v>42.062120240602006</c:v>
              </c:pt>
              <c:pt idx="5048">
                <c:v>42.070454324263707</c:v>
              </c:pt>
              <c:pt idx="5049">
                <c:v>42.078788407925416</c:v>
              </c:pt>
              <c:pt idx="5050">
                <c:v>42.08712249158711</c:v>
              </c:pt>
              <c:pt idx="5051">
                <c:v>42.095456575248811</c:v>
              </c:pt>
              <c:pt idx="5052">
                <c:v>42.103790658910512</c:v>
              </c:pt>
              <c:pt idx="5053">
                <c:v>42.112124742572213</c:v>
              </c:pt>
              <c:pt idx="5054">
                <c:v>42.120458826233907</c:v>
              </c:pt>
              <c:pt idx="5055">
                <c:v>42.128792909895616</c:v>
              </c:pt>
              <c:pt idx="5056">
                <c:v>42.137126993557317</c:v>
              </c:pt>
              <c:pt idx="5057">
                <c:v>42.145461077219011</c:v>
              </c:pt>
              <c:pt idx="5058">
                <c:v>42.153795160880712</c:v>
              </c:pt>
              <c:pt idx="5059">
                <c:v>42.162129244542413</c:v>
              </c:pt>
              <c:pt idx="5060">
                <c:v>42.170463328204121</c:v>
              </c:pt>
              <c:pt idx="5061">
                <c:v>42.178797411865816</c:v>
              </c:pt>
              <c:pt idx="5062">
                <c:v>42.187131495527517</c:v>
              </c:pt>
              <c:pt idx="5063">
                <c:v>42.195465579189218</c:v>
              </c:pt>
              <c:pt idx="5064">
                <c:v>42.203799662850912</c:v>
              </c:pt>
              <c:pt idx="5065">
                <c:v>42.212133746512613</c:v>
              </c:pt>
              <c:pt idx="5066">
                <c:v>42.220467830174321</c:v>
              </c:pt>
              <c:pt idx="5067">
                <c:v>42.228801913836023</c:v>
              </c:pt>
              <c:pt idx="5068">
                <c:v>42.237135997497717</c:v>
              </c:pt>
              <c:pt idx="5069">
                <c:v>42.245470081159418</c:v>
              </c:pt>
              <c:pt idx="5070">
                <c:v>42.253804164821119</c:v>
              </c:pt>
              <c:pt idx="5071">
                <c:v>42.26213824848282</c:v>
              </c:pt>
              <c:pt idx="5072">
                <c:v>42.270472332144521</c:v>
              </c:pt>
              <c:pt idx="5073">
                <c:v>42.278806415806223</c:v>
              </c:pt>
              <c:pt idx="5074">
                <c:v>42.287140499467924</c:v>
              </c:pt>
              <c:pt idx="5075">
                <c:v>42.295474583129618</c:v>
              </c:pt>
              <c:pt idx="5076">
                <c:v>42.303808666791319</c:v>
              </c:pt>
              <c:pt idx="5077">
                <c:v>42.312142750453027</c:v>
              </c:pt>
              <c:pt idx="5078">
                <c:v>42.320476834114721</c:v>
              </c:pt>
              <c:pt idx="5079">
                <c:v>42.328810917776423</c:v>
              </c:pt>
              <c:pt idx="5080">
                <c:v>42.337145001438124</c:v>
              </c:pt>
              <c:pt idx="5081">
                <c:v>42.345479085099825</c:v>
              </c:pt>
              <c:pt idx="5082">
                <c:v>42.353813168761526</c:v>
              </c:pt>
              <c:pt idx="5083">
                <c:v>42.362147252423227</c:v>
              </c:pt>
              <c:pt idx="5084">
                <c:v>42.370481336084929</c:v>
              </c:pt>
              <c:pt idx="5085">
                <c:v>42.378815419746623</c:v>
              </c:pt>
              <c:pt idx="5086">
                <c:v>42.387149503408324</c:v>
              </c:pt>
              <c:pt idx="5087">
                <c:v>42.395483587070025</c:v>
              </c:pt>
              <c:pt idx="5088">
                <c:v>42.403817670731726</c:v>
              </c:pt>
              <c:pt idx="5089">
                <c:v>42.412151754393427</c:v>
              </c:pt>
              <c:pt idx="5090">
                <c:v>42.420485838055129</c:v>
              </c:pt>
              <c:pt idx="5091">
                <c:v>42.42881992171683</c:v>
              </c:pt>
              <c:pt idx="5092">
                <c:v>42.437154005378524</c:v>
              </c:pt>
              <c:pt idx="5093">
                <c:v>42.445488089040232</c:v>
              </c:pt>
              <c:pt idx="5094">
                <c:v>42.453822172701933</c:v>
              </c:pt>
              <c:pt idx="5095">
                <c:v>42.462156256363627</c:v>
              </c:pt>
              <c:pt idx="5096">
                <c:v>42.470490340025329</c:v>
              </c:pt>
              <c:pt idx="5097">
                <c:v>42.47882442368703</c:v>
              </c:pt>
              <c:pt idx="5098">
                <c:v>42.487158507348731</c:v>
              </c:pt>
              <c:pt idx="5099">
                <c:v>42.495492591010432</c:v>
              </c:pt>
              <c:pt idx="5100">
                <c:v>42.503826674672133</c:v>
              </c:pt>
              <c:pt idx="5101">
                <c:v>42.512160758333835</c:v>
              </c:pt>
              <c:pt idx="5102">
                <c:v>42.520494841995529</c:v>
              </c:pt>
              <c:pt idx="5103">
                <c:v>42.52882892565723</c:v>
              </c:pt>
              <c:pt idx="5104">
                <c:v>42.537163009318938</c:v>
              </c:pt>
              <c:pt idx="5105">
                <c:v>42.545497092980639</c:v>
              </c:pt>
              <c:pt idx="5106">
                <c:v>42.553831176642333</c:v>
              </c:pt>
              <c:pt idx="5107">
                <c:v>42.562165260304035</c:v>
              </c:pt>
              <c:pt idx="5108">
                <c:v>42.570499343965736</c:v>
              </c:pt>
              <c:pt idx="5109">
                <c:v>42.57883342762743</c:v>
              </c:pt>
              <c:pt idx="5110">
                <c:v>42.587167511289138</c:v>
              </c:pt>
              <c:pt idx="5111">
                <c:v>42.595501594950839</c:v>
              </c:pt>
              <c:pt idx="5112">
                <c:v>42.603835678612541</c:v>
              </c:pt>
              <c:pt idx="5113">
                <c:v>42.612169762274235</c:v>
              </c:pt>
              <c:pt idx="5114">
                <c:v>42.620503845935936</c:v>
              </c:pt>
              <c:pt idx="5115">
                <c:v>42.628837929597644</c:v>
              </c:pt>
              <c:pt idx="5116">
                <c:v>42.637172013259338</c:v>
              </c:pt>
              <c:pt idx="5117">
                <c:v>42.645506096921039</c:v>
              </c:pt>
              <c:pt idx="5118">
                <c:v>42.653840180582741</c:v>
              </c:pt>
              <c:pt idx="5119">
                <c:v>42.662174264244442</c:v>
              </c:pt>
              <c:pt idx="5120">
                <c:v>42.670508347906136</c:v>
              </c:pt>
              <c:pt idx="5121">
                <c:v>42.678842431567844</c:v>
              </c:pt>
              <c:pt idx="5122">
                <c:v>42.687176515229545</c:v>
              </c:pt>
              <c:pt idx="5123">
                <c:v>42.695510598891239</c:v>
              </c:pt>
              <c:pt idx="5124">
                <c:v>42.703844682552941</c:v>
              </c:pt>
              <c:pt idx="5125">
                <c:v>42.712178766214642</c:v>
              </c:pt>
              <c:pt idx="5126">
                <c:v>42.72051284987635</c:v>
              </c:pt>
              <c:pt idx="5127">
                <c:v>42.728846933538044</c:v>
              </c:pt>
              <c:pt idx="5128">
                <c:v>42.737181017199745</c:v>
              </c:pt>
              <c:pt idx="5129">
                <c:v>42.745515100861446</c:v>
              </c:pt>
              <c:pt idx="5130">
                <c:v>42.753849184523141</c:v>
              </c:pt>
              <c:pt idx="5131">
                <c:v>42.762183268184842</c:v>
              </c:pt>
              <c:pt idx="5132">
                <c:v>42.77051735184655</c:v>
              </c:pt>
              <c:pt idx="5133">
                <c:v>42.778851435508244</c:v>
              </c:pt>
              <c:pt idx="5134">
                <c:v>42.787185519169945</c:v>
              </c:pt>
              <c:pt idx="5135">
                <c:v>42.795519602831646</c:v>
              </c:pt>
              <c:pt idx="5136">
                <c:v>42.803853686493348</c:v>
              </c:pt>
              <c:pt idx="5137">
                <c:v>42.812187770155042</c:v>
              </c:pt>
              <c:pt idx="5138">
                <c:v>42.82052185381675</c:v>
              </c:pt>
              <c:pt idx="5139">
                <c:v>42.828855937478451</c:v>
              </c:pt>
              <c:pt idx="5140">
                <c:v>42.837190021140145</c:v>
              </c:pt>
              <c:pt idx="5141">
                <c:v>42.845524104801846</c:v>
              </c:pt>
              <c:pt idx="5142">
                <c:v>42.853858188463548</c:v>
              </c:pt>
              <c:pt idx="5143">
                <c:v>42.862192272125256</c:v>
              </c:pt>
              <c:pt idx="5144">
                <c:v>42.87052635578695</c:v>
              </c:pt>
              <c:pt idx="5145">
                <c:v>42.878860439448651</c:v>
              </c:pt>
              <c:pt idx="5146">
                <c:v>42.887194523110352</c:v>
              </c:pt>
              <c:pt idx="5147">
                <c:v>42.895528606772046</c:v>
              </c:pt>
              <c:pt idx="5148">
                <c:v>42.903862690433748</c:v>
              </c:pt>
              <c:pt idx="5149">
                <c:v>42.912196774095456</c:v>
              </c:pt>
              <c:pt idx="5150">
                <c:v>42.920530857757157</c:v>
              </c:pt>
              <c:pt idx="5151">
                <c:v>42.928864941418851</c:v>
              </c:pt>
              <c:pt idx="5152">
                <c:v>42.937199025080552</c:v>
              </c:pt>
              <c:pt idx="5153">
                <c:v>42.945533108742254</c:v>
              </c:pt>
              <c:pt idx="5154">
                <c:v>42.953867192403955</c:v>
              </c:pt>
              <c:pt idx="5155">
                <c:v>42.962201276065656</c:v>
              </c:pt>
              <c:pt idx="5156">
                <c:v>42.970535359727357</c:v>
              </c:pt>
              <c:pt idx="5157">
                <c:v>42.978869443389058</c:v>
              </c:pt>
              <c:pt idx="5158">
                <c:v>42.987203527050752</c:v>
              </c:pt>
              <c:pt idx="5159">
                <c:v>42.995537610712454</c:v>
              </c:pt>
              <c:pt idx="5160">
                <c:v>43.003871694374162</c:v>
              </c:pt>
              <c:pt idx="5161">
                <c:v>43.012205778035856</c:v>
              </c:pt>
              <c:pt idx="5162">
                <c:v>43.020539861697557</c:v>
              </c:pt>
              <c:pt idx="5163">
                <c:v>43.028873945359258</c:v>
              </c:pt>
              <c:pt idx="5164">
                <c:v>43.03720802902096</c:v>
              </c:pt>
              <c:pt idx="5165">
                <c:v>43.045542112682661</c:v>
              </c:pt>
              <c:pt idx="5166">
                <c:v>43.053876196344362</c:v>
              </c:pt>
              <c:pt idx="5167">
                <c:v>43.062210280006063</c:v>
              </c:pt>
              <c:pt idx="5168">
                <c:v>43.070544363667757</c:v>
              </c:pt>
              <c:pt idx="5169">
                <c:v>43.078878447329458</c:v>
              </c:pt>
              <c:pt idx="5170">
                <c:v>43.08721253099116</c:v>
              </c:pt>
              <c:pt idx="5171">
                <c:v>43.095546614652868</c:v>
              </c:pt>
              <c:pt idx="5172">
                <c:v>43.103880698314562</c:v>
              </c:pt>
              <c:pt idx="5173">
                <c:v>43.112214781976263</c:v>
              </c:pt>
              <c:pt idx="5174">
                <c:v>43.120548865637964</c:v>
              </c:pt>
              <c:pt idx="5175">
                <c:v>43.128882949299658</c:v>
              </c:pt>
              <c:pt idx="5176">
                <c:v>43.137217032961367</c:v>
              </c:pt>
              <c:pt idx="5177">
                <c:v>43.145551116623068</c:v>
              </c:pt>
              <c:pt idx="5178">
                <c:v>43.153885200284762</c:v>
              </c:pt>
              <c:pt idx="5179">
                <c:v>43.162219283946463</c:v>
              </c:pt>
              <c:pt idx="5180">
                <c:v>43.170553367608164</c:v>
              </c:pt>
              <c:pt idx="5181">
                <c:v>43.178887451269865</c:v>
              </c:pt>
              <c:pt idx="5182">
                <c:v>43.187221534931567</c:v>
              </c:pt>
              <c:pt idx="5183">
                <c:v>43.195555618593268</c:v>
              </c:pt>
              <c:pt idx="5184">
                <c:v>43.203889702254969</c:v>
              </c:pt>
              <c:pt idx="5185">
                <c:v>43.212223785916663</c:v>
              </c:pt>
              <c:pt idx="5186">
                <c:v>43.220557869578364</c:v>
              </c:pt>
              <c:pt idx="5187">
                <c:v>43.228891953240073</c:v>
              </c:pt>
              <c:pt idx="5188">
                <c:v>43.237226036901774</c:v>
              </c:pt>
              <c:pt idx="5189">
                <c:v>43.245560120563468</c:v>
              </c:pt>
              <c:pt idx="5190">
                <c:v>43.253894204225169</c:v>
              </c:pt>
              <c:pt idx="5191">
                <c:v>43.26222828788687</c:v>
              </c:pt>
              <c:pt idx="5192">
                <c:v>43.270562371548564</c:v>
              </c:pt>
              <c:pt idx="5193">
                <c:v>43.278896455210273</c:v>
              </c:pt>
              <c:pt idx="5194">
                <c:v>43.287230538871974</c:v>
              </c:pt>
              <c:pt idx="5195">
                <c:v>43.295564622533675</c:v>
              </c:pt>
              <c:pt idx="5196">
                <c:v>43.303898706195369</c:v>
              </c:pt>
              <c:pt idx="5197">
                <c:v>43.31223278985707</c:v>
              </c:pt>
              <c:pt idx="5198">
                <c:v>43.320566873518779</c:v>
              </c:pt>
              <c:pt idx="5199">
                <c:v>43.328900957180473</c:v>
              </c:pt>
              <c:pt idx="5200">
                <c:v>43.337235040842174</c:v>
              </c:pt>
              <c:pt idx="5201">
                <c:v>43.345569124503875</c:v>
              </c:pt>
              <c:pt idx="5202">
                <c:v>43.353903208165576</c:v>
              </c:pt>
              <c:pt idx="5203">
                <c:v>43.36223729182727</c:v>
              </c:pt>
              <c:pt idx="5204">
                <c:v>43.370571375488979</c:v>
              </c:pt>
              <c:pt idx="5205">
                <c:v>43.37890545915068</c:v>
              </c:pt>
              <c:pt idx="5206">
                <c:v>43.387239542812374</c:v>
              </c:pt>
              <c:pt idx="5207">
                <c:v>43.395573626474075</c:v>
              </c:pt>
              <c:pt idx="5208">
                <c:v>43.403907710135776</c:v>
              </c:pt>
              <c:pt idx="5209">
                <c:v>43.412241793797484</c:v>
              </c:pt>
              <c:pt idx="5210">
                <c:v>43.420575877459179</c:v>
              </c:pt>
              <c:pt idx="5211">
                <c:v>43.42890996112088</c:v>
              </c:pt>
              <c:pt idx="5212">
                <c:v>43.437244044782581</c:v>
              </c:pt>
              <c:pt idx="5213">
                <c:v>43.445578128444275</c:v>
              </c:pt>
              <c:pt idx="5214">
                <c:v>43.453912212105976</c:v>
              </c:pt>
              <c:pt idx="5215">
                <c:v>43.462246295767685</c:v>
              </c:pt>
              <c:pt idx="5216">
                <c:v>43.470580379429386</c:v>
              </c:pt>
              <c:pt idx="5217">
                <c:v>43.47891446309108</c:v>
              </c:pt>
              <c:pt idx="5218">
                <c:v>43.487248546752781</c:v>
              </c:pt>
              <c:pt idx="5219">
                <c:v>43.495582630414482</c:v>
              </c:pt>
              <c:pt idx="5220">
                <c:v>43.503916714076176</c:v>
              </c:pt>
              <c:pt idx="5221">
                <c:v>43.512250797737885</c:v>
              </c:pt>
              <c:pt idx="5222">
                <c:v>43.520584881399586</c:v>
              </c:pt>
              <c:pt idx="5223">
                <c:v>43.528918965061287</c:v>
              </c:pt>
              <c:pt idx="5224">
                <c:v>43.537253048722981</c:v>
              </c:pt>
              <c:pt idx="5225">
                <c:v>43.545587132384682</c:v>
              </c:pt>
              <c:pt idx="5226">
                <c:v>43.55392121604639</c:v>
              </c:pt>
              <c:pt idx="5227">
                <c:v>43.562255299708085</c:v>
              </c:pt>
              <c:pt idx="5228">
                <c:v>43.570589383369786</c:v>
              </c:pt>
              <c:pt idx="5229">
                <c:v>43.578923467031487</c:v>
              </c:pt>
              <c:pt idx="5230">
                <c:v>43.587257550693181</c:v>
              </c:pt>
              <c:pt idx="5231">
                <c:v>43.595591634354882</c:v>
              </c:pt>
              <c:pt idx="5232">
                <c:v>43.60392571801659</c:v>
              </c:pt>
              <c:pt idx="5233">
                <c:v>43.612259801678292</c:v>
              </c:pt>
              <c:pt idx="5234">
                <c:v>43.620593885339986</c:v>
              </c:pt>
              <c:pt idx="5235">
                <c:v>43.628927969001687</c:v>
              </c:pt>
              <c:pt idx="5236">
                <c:v>43.637262052663388</c:v>
              </c:pt>
              <c:pt idx="5237">
                <c:v>43.645596136325089</c:v>
              </c:pt>
              <c:pt idx="5238">
                <c:v>43.65393021998679</c:v>
              </c:pt>
              <c:pt idx="5239">
                <c:v>43.662264303648492</c:v>
              </c:pt>
              <c:pt idx="5240">
                <c:v>43.670598387310193</c:v>
              </c:pt>
              <c:pt idx="5241">
                <c:v>43.678932470971887</c:v>
              </c:pt>
              <c:pt idx="5242">
                <c:v>43.687266554633588</c:v>
              </c:pt>
              <c:pt idx="5243">
                <c:v>43.695600638295296</c:v>
              </c:pt>
              <c:pt idx="5244">
                <c:v>43.70393472195699</c:v>
              </c:pt>
              <c:pt idx="5245">
                <c:v>43.712268805618692</c:v>
              </c:pt>
              <c:pt idx="5246">
                <c:v>43.720602889280393</c:v>
              </c:pt>
              <c:pt idx="5247">
                <c:v>43.728936972942094</c:v>
              </c:pt>
              <c:pt idx="5248">
                <c:v>43.737271056603795</c:v>
              </c:pt>
              <c:pt idx="5249">
                <c:v>43.745605140265496</c:v>
              </c:pt>
              <c:pt idx="5250">
                <c:v>43.753939223927198</c:v>
              </c:pt>
              <c:pt idx="5251">
                <c:v>43.762273307588892</c:v>
              </c:pt>
              <c:pt idx="5252">
                <c:v>43.770607391250593</c:v>
              </c:pt>
              <c:pt idx="5253">
                <c:v>43.778941474912294</c:v>
              </c:pt>
              <c:pt idx="5254">
                <c:v>43.787275558574002</c:v>
              </c:pt>
              <c:pt idx="5255">
                <c:v>43.795609642235696</c:v>
              </c:pt>
              <c:pt idx="5256">
                <c:v>43.803943725897398</c:v>
              </c:pt>
              <c:pt idx="5257">
                <c:v>43.812277809559099</c:v>
              </c:pt>
              <c:pt idx="5258">
                <c:v>43.820611893220793</c:v>
              </c:pt>
              <c:pt idx="5259">
                <c:v>43.828945976882501</c:v>
              </c:pt>
              <c:pt idx="5260">
                <c:v>43.837280060544202</c:v>
              </c:pt>
              <c:pt idx="5261">
                <c:v>43.845614144205904</c:v>
              </c:pt>
              <c:pt idx="5262">
                <c:v>43.853948227867598</c:v>
              </c:pt>
              <c:pt idx="5263">
                <c:v>43.862282311529299</c:v>
              </c:pt>
              <c:pt idx="5264">
                <c:v>43.870616395191</c:v>
              </c:pt>
              <c:pt idx="5265">
                <c:v>43.878950478852701</c:v>
              </c:pt>
              <c:pt idx="5266">
                <c:v>43.887284562514402</c:v>
              </c:pt>
              <c:pt idx="5267">
                <c:v>43.895618646176104</c:v>
              </c:pt>
              <c:pt idx="5268">
                <c:v>43.903952729837805</c:v>
              </c:pt>
              <c:pt idx="5269">
                <c:v>43.912286813499499</c:v>
              </c:pt>
              <c:pt idx="5270">
                <c:v>43.920620897161207</c:v>
              </c:pt>
              <c:pt idx="5271">
                <c:v>43.928954980822908</c:v>
              </c:pt>
              <c:pt idx="5272">
                <c:v>43.937289064484602</c:v>
              </c:pt>
              <c:pt idx="5273">
                <c:v>43.945623148146304</c:v>
              </c:pt>
              <c:pt idx="5274">
                <c:v>43.953957231808005</c:v>
              </c:pt>
              <c:pt idx="5275">
                <c:v>43.962291315469699</c:v>
              </c:pt>
              <c:pt idx="5276">
                <c:v>43.970625399131407</c:v>
              </c:pt>
              <c:pt idx="5277">
                <c:v>43.978959482793108</c:v>
              </c:pt>
              <c:pt idx="5278">
                <c:v>43.987293566454809</c:v>
              </c:pt>
              <c:pt idx="5279">
                <c:v>43.995627650116504</c:v>
              </c:pt>
              <c:pt idx="5280">
                <c:v>44.003961733778205</c:v>
              </c:pt>
              <c:pt idx="5281">
                <c:v>44.012295817439913</c:v>
              </c:pt>
              <c:pt idx="5282">
                <c:v>44.020629901101607</c:v>
              </c:pt>
              <c:pt idx="5283">
                <c:v>44.028963984763308</c:v>
              </c:pt>
              <c:pt idx="5284">
                <c:v>44.037298068425009</c:v>
              </c:pt>
              <c:pt idx="5285">
                <c:v>44.045632152086711</c:v>
              </c:pt>
              <c:pt idx="5286">
                <c:v>44.053966235748405</c:v>
              </c:pt>
              <c:pt idx="5287">
                <c:v>44.062300319410113</c:v>
              </c:pt>
              <c:pt idx="5288">
                <c:v>44.070634403071814</c:v>
              </c:pt>
              <c:pt idx="5289">
                <c:v>44.078968486733508</c:v>
              </c:pt>
              <c:pt idx="5290">
                <c:v>44.08730257039521</c:v>
              </c:pt>
              <c:pt idx="5291">
                <c:v>44.095636654056911</c:v>
              </c:pt>
              <c:pt idx="5292">
                <c:v>44.103970737718619</c:v>
              </c:pt>
              <c:pt idx="5293">
                <c:v>44.112304821380313</c:v>
              </c:pt>
              <c:pt idx="5294">
                <c:v>44.120638905042014</c:v>
              </c:pt>
              <c:pt idx="5295">
                <c:v>44.128972988703715</c:v>
              </c:pt>
              <c:pt idx="5296">
                <c:v>44.13730707236541</c:v>
              </c:pt>
              <c:pt idx="5297">
                <c:v>44.145641156027111</c:v>
              </c:pt>
              <c:pt idx="5298">
                <c:v>44.153975239688819</c:v>
              </c:pt>
              <c:pt idx="5299">
                <c:v>44.16230932335052</c:v>
              </c:pt>
              <c:pt idx="5300">
                <c:v>44.170643407012214</c:v>
              </c:pt>
              <c:pt idx="5301">
                <c:v>44.178977490673915</c:v>
              </c:pt>
              <c:pt idx="5302">
                <c:v>44.187311574335617</c:v>
              </c:pt>
              <c:pt idx="5303">
                <c:v>44.195645657997311</c:v>
              </c:pt>
              <c:pt idx="5304">
                <c:v>44.203979741659019</c:v>
              </c:pt>
              <c:pt idx="5305">
                <c:v>44.21231382532072</c:v>
              </c:pt>
              <c:pt idx="5306">
                <c:v>44.220647908982421</c:v>
              </c:pt>
              <c:pt idx="5307">
                <c:v>44.228981992644115</c:v>
              </c:pt>
              <c:pt idx="5308">
                <c:v>44.237316076305817</c:v>
              </c:pt>
              <c:pt idx="5309">
                <c:v>44.245650159967525</c:v>
              </c:pt>
              <c:pt idx="5310">
                <c:v>44.253984243629219</c:v>
              </c:pt>
              <c:pt idx="5311">
                <c:v>44.26231832729092</c:v>
              </c:pt>
              <c:pt idx="5312">
                <c:v>44.270652410952621</c:v>
              </c:pt>
              <c:pt idx="5313">
                <c:v>44.278986494614323</c:v>
              </c:pt>
              <c:pt idx="5314">
                <c:v>44.287320578276017</c:v>
              </c:pt>
              <c:pt idx="5315">
                <c:v>44.295654661937725</c:v>
              </c:pt>
              <c:pt idx="5316">
                <c:v>44.303988745599426</c:v>
              </c:pt>
              <c:pt idx="5317">
                <c:v>44.31232282926112</c:v>
              </c:pt>
              <c:pt idx="5318">
                <c:v>44.320656912922821</c:v>
              </c:pt>
              <c:pt idx="5319">
                <c:v>44.328990996584523</c:v>
              </c:pt>
              <c:pt idx="5320">
                <c:v>44.337325080246224</c:v>
              </c:pt>
              <c:pt idx="5321">
                <c:v>44.345659163907925</c:v>
              </c:pt>
              <c:pt idx="5322">
                <c:v>44.353993247569626</c:v>
              </c:pt>
              <c:pt idx="5323">
                <c:v>44.362327331231327</c:v>
              </c:pt>
              <c:pt idx="5324">
                <c:v>44.370661414893021</c:v>
              </c:pt>
              <c:pt idx="5325">
                <c:v>44.378995498554723</c:v>
              </c:pt>
              <c:pt idx="5326">
                <c:v>44.387329582216431</c:v>
              </c:pt>
              <c:pt idx="5327">
                <c:v>44.395663665878125</c:v>
              </c:pt>
              <c:pt idx="5328">
                <c:v>44.403997749539826</c:v>
              </c:pt>
              <c:pt idx="5329">
                <c:v>44.412331833201527</c:v>
              </c:pt>
              <c:pt idx="5330">
                <c:v>44.420665916863229</c:v>
              </c:pt>
              <c:pt idx="5331">
                <c:v>44.42900000052493</c:v>
              </c:pt>
              <c:pt idx="5332">
                <c:v>44.437334084186631</c:v>
              </c:pt>
              <c:pt idx="5333">
                <c:v>44.445668167848332</c:v>
              </c:pt>
              <c:pt idx="5334">
                <c:v>44.454002251510026</c:v>
              </c:pt>
              <c:pt idx="5335">
                <c:v>44.462336335171727</c:v>
              </c:pt>
              <c:pt idx="5336">
                <c:v>44.470670418833429</c:v>
              </c:pt>
              <c:pt idx="5337">
                <c:v>44.479004502495137</c:v>
              </c:pt>
              <c:pt idx="5338">
                <c:v>44.487338586156831</c:v>
              </c:pt>
              <c:pt idx="5339">
                <c:v>44.495672669818532</c:v>
              </c:pt>
              <c:pt idx="5340">
                <c:v>44.504006753480233</c:v>
              </c:pt>
              <c:pt idx="5341">
                <c:v>44.512340837141927</c:v>
              </c:pt>
              <c:pt idx="5342">
                <c:v>44.520674920803636</c:v>
              </c:pt>
              <c:pt idx="5343">
                <c:v>44.529009004465337</c:v>
              </c:pt>
              <c:pt idx="5344">
                <c:v>44.537343088127038</c:v>
              </c:pt>
              <c:pt idx="5345">
                <c:v>44.545677171788732</c:v>
              </c:pt>
              <c:pt idx="5346">
                <c:v>44.554011255450433</c:v>
              </c:pt>
              <c:pt idx="5347">
                <c:v>44.562345339112134</c:v>
              </c:pt>
              <c:pt idx="5348">
                <c:v>44.570679422773836</c:v>
              </c:pt>
              <c:pt idx="5349">
                <c:v>44.579013506435537</c:v>
              </c:pt>
              <c:pt idx="5350">
                <c:v>44.587347590097238</c:v>
              </c:pt>
              <c:pt idx="5351">
                <c:v>44.595681673758939</c:v>
              </c:pt>
              <c:pt idx="5352">
                <c:v>44.604015757420633</c:v>
              </c:pt>
              <c:pt idx="5353">
                <c:v>44.612349841082342</c:v>
              </c:pt>
              <c:pt idx="5354">
                <c:v>44.620683924744043</c:v>
              </c:pt>
              <c:pt idx="5355">
                <c:v>44.629018008405737</c:v>
              </c:pt>
              <c:pt idx="5356">
                <c:v>44.637352092067438</c:v>
              </c:pt>
              <c:pt idx="5357">
                <c:v>44.645686175729139</c:v>
              </c:pt>
              <c:pt idx="5358">
                <c:v>44.65402025939084</c:v>
              </c:pt>
              <c:pt idx="5359">
                <c:v>44.662354343052542</c:v>
              </c:pt>
              <c:pt idx="5360">
                <c:v>44.670688426714243</c:v>
              </c:pt>
              <c:pt idx="5361">
                <c:v>44.679022510375944</c:v>
              </c:pt>
              <c:pt idx="5362">
                <c:v>44.687356594037638</c:v>
              </c:pt>
              <c:pt idx="5363">
                <c:v>44.695690677699339</c:v>
              </c:pt>
              <c:pt idx="5364">
                <c:v>44.704024761361048</c:v>
              </c:pt>
              <c:pt idx="5365">
                <c:v>44.712358845022742</c:v>
              </c:pt>
              <c:pt idx="5366">
                <c:v>44.720692928684443</c:v>
              </c:pt>
              <c:pt idx="5367">
                <c:v>44.729027012346144</c:v>
              </c:pt>
              <c:pt idx="5368">
                <c:v>44.737361096007845</c:v>
              </c:pt>
              <c:pt idx="5369">
                <c:v>44.745695179669539</c:v>
              </c:pt>
              <c:pt idx="5370">
                <c:v>44.754029263331248</c:v>
              </c:pt>
              <c:pt idx="5371">
                <c:v>44.762363346992949</c:v>
              </c:pt>
              <c:pt idx="5372">
                <c:v>44.770697430654643</c:v>
              </c:pt>
              <c:pt idx="5373">
                <c:v>44.779031514316344</c:v>
              </c:pt>
              <c:pt idx="5374">
                <c:v>44.787365597978045</c:v>
              </c:pt>
              <c:pt idx="5375">
                <c:v>44.795699681639753</c:v>
              </c:pt>
              <c:pt idx="5376">
                <c:v>44.804033765301448</c:v>
              </c:pt>
              <c:pt idx="5377">
                <c:v>44.812367848963149</c:v>
              </c:pt>
              <c:pt idx="5378">
                <c:v>44.82070193262485</c:v>
              </c:pt>
              <c:pt idx="5379">
                <c:v>44.829036016286544</c:v>
              </c:pt>
              <c:pt idx="5380">
                <c:v>44.837370099948245</c:v>
              </c:pt>
              <c:pt idx="5381">
                <c:v>44.845704183609953</c:v>
              </c:pt>
              <c:pt idx="5382">
                <c:v>44.854038267271655</c:v>
              </c:pt>
              <c:pt idx="5383">
                <c:v>44.862372350933349</c:v>
              </c:pt>
              <c:pt idx="5384">
                <c:v>44.87070643459505</c:v>
              </c:pt>
              <c:pt idx="5385">
                <c:v>44.879040518256751</c:v>
              </c:pt>
              <c:pt idx="5386">
                <c:v>44.887374601918445</c:v>
              </c:pt>
              <c:pt idx="5387">
                <c:v>44.895708685580153</c:v>
              </c:pt>
              <c:pt idx="5388">
                <c:v>44.904042769241855</c:v>
              </c:pt>
              <c:pt idx="5389">
                <c:v>44.912376852903556</c:v>
              </c:pt>
              <c:pt idx="5390">
                <c:v>44.92071093656525</c:v>
              </c:pt>
              <c:pt idx="5391">
                <c:v>44.929045020226951</c:v>
              </c:pt>
              <c:pt idx="5392">
                <c:v>44.937379103888659</c:v>
              </c:pt>
              <c:pt idx="5393">
                <c:v>44.945713187550353</c:v>
              </c:pt>
              <c:pt idx="5394">
                <c:v>44.954047271212055</c:v>
              </c:pt>
              <c:pt idx="5395">
                <c:v>44.962381354873756</c:v>
              </c:pt>
              <c:pt idx="5396">
                <c:v>44.970715438535457</c:v>
              </c:pt>
              <c:pt idx="5397">
                <c:v>44.979049522197151</c:v>
              </c:pt>
              <c:pt idx="5398">
                <c:v>44.987383605858859</c:v>
              </c:pt>
              <c:pt idx="5399">
                <c:v>44.995717689520561</c:v>
              </c:pt>
              <c:pt idx="5400">
                <c:v>45.004051773182255</c:v>
              </c:pt>
              <c:pt idx="5401">
                <c:v>45.012385856843956</c:v>
              </c:pt>
              <c:pt idx="5402">
                <c:v>45.020719940505657</c:v>
              </c:pt>
              <c:pt idx="5403">
                <c:v>45.029054024167365</c:v>
              </c:pt>
              <c:pt idx="5404">
                <c:v>45.037388107829059</c:v>
              </c:pt>
              <c:pt idx="5405">
                <c:v>45.045722191490761</c:v>
              </c:pt>
              <c:pt idx="5406">
                <c:v>45.054056275152462</c:v>
              </c:pt>
              <c:pt idx="5407">
                <c:v>45.062390358814156</c:v>
              </c:pt>
              <c:pt idx="5408">
                <c:v>45.070724442475857</c:v>
              </c:pt>
              <c:pt idx="5409">
                <c:v>45.079058526137565</c:v>
              </c:pt>
              <c:pt idx="5410">
                <c:v>45.087392609799259</c:v>
              </c:pt>
              <c:pt idx="5411">
                <c:v>45.095726693460961</c:v>
              </c:pt>
              <c:pt idx="5412">
                <c:v>45.104060777122662</c:v>
              </c:pt>
              <c:pt idx="5413">
                <c:v>45.112394860784363</c:v>
              </c:pt>
              <c:pt idx="5414">
                <c:v>45.120728944446064</c:v>
              </c:pt>
              <c:pt idx="5415">
                <c:v>45.129063028107765</c:v>
              </c:pt>
              <c:pt idx="5416">
                <c:v>45.137397111769467</c:v>
              </c:pt>
              <c:pt idx="5417">
                <c:v>45.145731195431161</c:v>
              </c:pt>
              <c:pt idx="5418">
                <c:v>45.154065279092862</c:v>
              </c:pt>
              <c:pt idx="5419">
                <c:v>45.162399362754563</c:v>
              </c:pt>
              <c:pt idx="5420">
                <c:v>45.170733446416271</c:v>
              </c:pt>
              <c:pt idx="5421">
                <c:v>45.179067530077965</c:v>
              </c:pt>
              <c:pt idx="5422">
                <c:v>45.187401613739667</c:v>
              </c:pt>
              <c:pt idx="5423">
                <c:v>45.195735697401368</c:v>
              </c:pt>
              <c:pt idx="5424">
                <c:v>45.204069781063062</c:v>
              </c:pt>
              <c:pt idx="5425">
                <c:v>45.21240386472477</c:v>
              </c:pt>
              <c:pt idx="5426">
                <c:v>45.220737948386471</c:v>
              </c:pt>
              <c:pt idx="5427">
                <c:v>45.229072032048173</c:v>
              </c:pt>
              <c:pt idx="5428">
                <c:v>45.237406115709867</c:v>
              </c:pt>
              <c:pt idx="5429">
                <c:v>45.245740199371568</c:v>
              </c:pt>
              <c:pt idx="5430">
                <c:v>45.254074283033269</c:v>
              </c:pt>
              <c:pt idx="5431">
                <c:v>45.26240836669497</c:v>
              </c:pt>
              <c:pt idx="5432">
                <c:v>45.270742450356671</c:v>
              </c:pt>
              <c:pt idx="5433">
                <c:v>45.279076534018373</c:v>
              </c:pt>
              <c:pt idx="5434">
                <c:v>45.287410617680074</c:v>
              </c:pt>
              <c:pt idx="5435">
                <c:v>45.295744701341768</c:v>
              </c:pt>
              <c:pt idx="5436">
                <c:v>45.304078785003476</c:v>
              </c:pt>
              <c:pt idx="5437">
                <c:v>45.312412868665177</c:v>
              </c:pt>
              <c:pt idx="5438">
                <c:v>45.320746952326871</c:v>
              </c:pt>
              <c:pt idx="5439">
                <c:v>45.329081035988573</c:v>
              </c:pt>
              <c:pt idx="5440">
                <c:v>45.337415119650274</c:v>
              </c:pt>
              <c:pt idx="5441">
                <c:v>45.345749203311975</c:v>
              </c:pt>
              <c:pt idx="5442">
                <c:v>45.354083286973676</c:v>
              </c:pt>
              <c:pt idx="5443">
                <c:v>45.362417370635377</c:v>
              </c:pt>
              <c:pt idx="5444">
                <c:v>45.370751454297078</c:v>
              </c:pt>
              <c:pt idx="5445">
                <c:v>45.379085537958773</c:v>
              </c:pt>
              <c:pt idx="5446">
                <c:v>45.387419621620474</c:v>
              </c:pt>
              <c:pt idx="5447">
                <c:v>45.395753705282182</c:v>
              </c:pt>
              <c:pt idx="5448">
                <c:v>45.404087788943883</c:v>
              </c:pt>
              <c:pt idx="5449">
                <c:v>45.412421872605577</c:v>
              </c:pt>
              <c:pt idx="5450">
                <c:v>45.420755956267278</c:v>
              </c:pt>
              <c:pt idx="5451">
                <c:v>45.42909003992898</c:v>
              </c:pt>
              <c:pt idx="5452">
                <c:v>45.437424123590674</c:v>
              </c:pt>
              <c:pt idx="5453">
                <c:v>45.445758207252382</c:v>
              </c:pt>
              <c:pt idx="5454">
                <c:v>45.454092290914083</c:v>
              </c:pt>
              <c:pt idx="5455">
                <c:v>45.462426374575777</c:v>
              </c:pt>
              <c:pt idx="5456">
                <c:v>45.470760458237478</c:v>
              </c:pt>
              <c:pt idx="5457">
                <c:v>45.47909454189918</c:v>
              </c:pt>
              <c:pt idx="5458">
                <c:v>45.487428625560888</c:v>
              </c:pt>
              <c:pt idx="5459">
                <c:v>45.495762709222582</c:v>
              </c:pt>
              <c:pt idx="5460">
                <c:v>45.504096792884283</c:v>
              </c:pt>
              <c:pt idx="5461">
                <c:v>45.512430876545984</c:v>
              </c:pt>
              <c:pt idx="5462">
                <c:v>45.520764960207678</c:v>
              </c:pt>
              <c:pt idx="5463">
                <c:v>45.52909904386938</c:v>
              </c:pt>
              <c:pt idx="5464">
                <c:v>45.537433127531088</c:v>
              </c:pt>
              <c:pt idx="5465">
                <c:v>45.545767211192789</c:v>
              </c:pt>
              <c:pt idx="5466">
                <c:v>45.554101294854483</c:v>
              </c:pt>
              <c:pt idx="5467">
                <c:v>45.562435378516184</c:v>
              </c:pt>
              <c:pt idx="5468">
                <c:v>45.570769462177886</c:v>
              </c:pt>
              <c:pt idx="5469">
                <c:v>45.57910354583958</c:v>
              </c:pt>
              <c:pt idx="5470">
                <c:v>45.587437629501288</c:v>
              </c:pt>
              <c:pt idx="5471">
                <c:v>45.595771713162989</c:v>
              </c:pt>
              <c:pt idx="5472">
                <c:v>45.60410579682469</c:v>
              </c:pt>
              <c:pt idx="5473">
                <c:v>45.612439880486384</c:v>
              </c:pt>
              <c:pt idx="5474">
                <c:v>45.620773964148086</c:v>
              </c:pt>
              <c:pt idx="5475">
                <c:v>45.629108047809794</c:v>
              </c:pt>
              <c:pt idx="5476">
                <c:v>45.637442131471488</c:v>
              </c:pt>
              <c:pt idx="5477">
                <c:v>45.645776215133189</c:v>
              </c:pt>
              <c:pt idx="5478">
                <c:v>45.65411029879489</c:v>
              </c:pt>
              <c:pt idx="5479">
                <c:v>45.662444382456592</c:v>
              </c:pt>
              <c:pt idx="5480">
                <c:v>45.670778466118286</c:v>
              </c:pt>
              <c:pt idx="5481">
                <c:v>45.679112549779994</c:v>
              </c:pt>
              <c:pt idx="5482">
                <c:v>45.687446633441695</c:v>
              </c:pt>
              <c:pt idx="5483">
                <c:v>45.695780717103389</c:v>
              </c:pt>
              <c:pt idx="5484">
                <c:v>45.70411480076509</c:v>
              </c:pt>
              <c:pt idx="5485">
                <c:v>45.712448884426792</c:v>
              </c:pt>
              <c:pt idx="5486">
                <c:v>45.7207829680885</c:v>
              </c:pt>
              <c:pt idx="5487">
                <c:v>45.729117051750194</c:v>
              </c:pt>
              <c:pt idx="5488">
                <c:v>45.737451135411895</c:v>
              </c:pt>
              <c:pt idx="5489">
                <c:v>45.745785219073596</c:v>
              </c:pt>
              <c:pt idx="5490">
                <c:v>45.75411930273529</c:v>
              </c:pt>
              <c:pt idx="5491">
                <c:v>45.762453386396992</c:v>
              </c:pt>
              <c:pt idx="5492">
                <c:v>45.7707874700587</c:v>
              </c:pt>
              <c:pt idx="5493">
                <c:v>45.779121553720401</c:v>
              </c:pt>
              <c:pt idx="5494">
                <c:v>45.787455637382095</c:v>
              </c:pt>
              <c:pt idx="5495">
                <c:v>45.795789721043796</c:v>
              </c:pt>
              <c:pt idx="5496">
                <c:v>45.804123804705497</c:v>
              </c:pt>
              <c:pt idx="5497">
                <c:v>45.812457888367199</c:v>
              </c:pt>
              <c:pt idx="5498">
                <c:v>45.8207919720289</c:v>
              </c:pt>
              <c:pt idx="5499">
                <c:v>45.829126055690601</c:v>
              </c:pt>
              <c:pt idx="5500">
                <c:v>45.837460139352295</c:v>
              </c:pt>
              <c:pt idx="5501">
                <c:v>45.845794223013996</c:v>
              </c:pt>
              <c:pt idx="5502">
                <c:v>45.854128306675698</c:v>
              </c:pt>
              <c:pt idx="5503">
                <c:v>45.862462390337406</c:v>
              </c:pt>
              <c:pt idx="5504">
                <c:v>45.8707964739991</c:v>
              </c:pt>
              <c:pt idx="5505">
                <c:v>45.879130557660801</c:v>
              </c:pt>
              <c:pt idx="5506">
                <c:v>45.887464641322502</c:v>
              </c:pt>
              <c:pt idx="5507">
                <c:v>45.895798724984196</c:v>
              </c:pt>
              <c:pt idx="5508">
                <c:v>45.904132808645905</c:v>
              </c:pt>
              <c:pt idx="5509">
                <c:v>45.912466892307606</c:v>
              </c:pt>
              <c:pt idx="5510">
                <c:v>45.920800975969307</c:v>
              </c:pt>
              <c:pt idx="5511">
                <c:v>45.929135059631001</c:v>
              </c:pt>
              <c:pt idx="5512">
                <c:v>45.937469143292702</c:v>
              </c:pt>
              <c:pt idx="5513">
                <c:v>45.945803226954403</c:v>
              </c:pt>
              <c:pt idx="5514">
                <c:v>45.954137310616105</c:v>
              </c:pt>
              <c:pt idx="5515">
                <c:v>45.962471394277806</c:v>
              </c:pt>
              <c:pt idx="5516">
                <c:v>45.970805477939507</c:v>
              </c:pt>
              <c:pt idx="5517">
                <c:v>45.979139561601208</c:v>
              </c:pt>
              <c:pt idx="5518">
                <c:v>45.987473645262902</c:v>
              </c:pt>
              <c:pt idx="5519">
                <c:v>45.995807728924611</c:v>
              </c:pt>
              <c:pt idx="5520">
                <c:v>46.004141812586312</c:v>
              </c:pt>
              <c:pt idx="5521">
                <c:v>46.012475896248006</c:v>
              </c:pt>
              <c:pt idx="5522">
                <c:v>46.020809979909707</c:v>
              </c:pt>
              <c:pt idx="5523">
                <c:v>46.029144063571408</c:v>
              </c:pt>
              <c:pt idx="5524">
                <c:v>46.037478147233109</c:v>
              </c:pt>
              <c:pt idx="5525">
                <c:v>46.045812230894811</c:v>
              </c:pt>
              <c:pt idx="5526">
                <c:v>46.054146314556512</c:v>
              </c:pt>
              <c:pt idx="5527">
                <c:v>46.062480398218213</c:v>
              </c:pt>
              <c:pt idx="5528">
                <c:v>46.070814481879907</c:v>
              </c:pt>
              <c:pt idx="5529">
                <c:v>46.079148565541608</c:v>
              </c:pt>
              <c:pt idx="5530">
                <c:v>46.087482649203316</c:v>
              </c:pt>
              <c:pt idx="5531">
                <c:v>46.095816732865018</c:v>
              </c:pt>
              <c:pt idx="5532">
                <c:v>46.104150816526712</c:v>
              </c:pt>
              <c:pt idx="5533">
                <c:v>46.112484900188413</c:v>
              </c:pt>
              <c:pt idx="5534">
                <c:v>46.120818983850114</c:v>
              </c:pt>
              <c:pt idx="5535">
                <c:v>46.129153067511808</c:v>
              </c:pt>
              <c:pt idx="5536">
                <c:v>46.137487151173517</c:v>
              </c:pt>
              <c:pt idx="5537">
                <c:v>46.145821234835218</c:v>
              </c:pt>
              <c:pt idx="5538">
                <c:v>46.154155318496919</c:v>
              </c:pt>
              <c:pt idx="5539">
                <c:v>46.162489402158613</c:v>
              </c:pt>
              <c:pt idx="5540">
                <c:v>46.170823485820314</c:v>
              </c:pt>
              <c:pt idx="5541">
                <c:v>46.179157569482022</c:v>
              </c:pt>
              <c:pt idx="5542">
                <c:v>46.187491653143717</c:v>
              </c:pt>
              <c:pt idx="5543">
                <c:v>46.195825736805418</c:v>
              </c:pt>
              <c:pt idx="5544">
                <c:v>46.204159820467119</c:v>
              </c:pt>
              <c:pt idx="5545">
                <c:v>46.21249390412882</c:v>
              </c:pt>
              <c:pt idx="5546">
                <c:v>46.220827987790514</c:v>
              </c:pt>
              <c:pt idx="5547">
                <c:v>46.229162071452222</c:v>
              </c:pt>
              <c:pt idx="5548">
                <c:v>46.237496155113924</c:v>
              </c:pt>
              <c:pt idx="5549">
                <c:v>46.245830238775618</c:v>
              </c:pt>
              <c:pt idx="5550">
                <c:v>46.254164322437319</c:v>
              </c:pt>
              <c:pt idx="5551">
                <c:v>46.26249840609902</c:v>
              </c:pt>
              <c:pt idx="5552">
                <c:v>46.270832489760714</c:v>
              </c:pt>
              <c:pt idx="5553">
                <c:v>46.279166573422422</c:v>
              </c:pt>
              <c:pt idx="5554">
                <c:v>46.287500657084124</c:v>
              </c:pt>
              <c:pt idx="5555">
                <c:v>46.295834740745825</c:v>
              </c:pt>
              <c:pt idx="5556">
                <c:v>46.304168824407519</c:v>
              </c:pt>
              <c:pt idx="5557">
                <c:v>46.31250290806922</c:v>
              </c:pt>
              <c:pt idx="5558">
                <c:v>46.320836991730928</c:v>
              </c:pt>
              <c:pt idx="5559">
                <c:v>46.329171075392622</c:v>
              </c:pt>
              <c:pt idx="5560">
                <c:v>46.337505159054324</c:v>
              </c:pt>
              <c:pt idx="5561">
                <c:v>46.345839242716025</c:v>
              </c:pt>
              <c:pt idx="5562">
                <c:v>46.354173326377726</c:v>
              </c:pt>
              <c:pt idx="5563">
                <c:v>46.36250741003942</c:v>
              </c:pt>
              <c:pt idx="5564">
                <c:v>46.370841493701128</c:v>
              </c:pt>
              <c:pt idx="5565">
                <c:v>46.37917557736283</c:v>
              </c:pt>
              <c:pt idx="5566">
                <c:v>46.387509661024524</c:v>
              </c:pt>
              <c:pt idx="5567">
                <c:v>46.395843744686225</c:v>
              </c:pt>
              <c:pt idx="5568">
                <c:v>46.404177828347926</c:v>
              </c:pt>
              <c:pt idx="5569">
                <c:v>46.412511912009634</c:v>
              </c:pt>
              <c:pt idx="5570">
                <c:v>46.420845995671328</c:v>
              </c:pt>
              <c:pt idx="5571">
                <c:v>46.42918007933303</c:v>
              </c:pt>
              <c:pt idx="5572">
                <c:v>46.437514162994731</c:v>
              </c:pt>
              <c:pt idx="5573">
                <c:v>46.445848246656425</c:v>
              </c:pt>
              <c:pt idx="5574">
                <c:v>46.454182330318126</c:v>
              </c:pt>
              <c:pt idx="5575">
                <c:v>46.462516413979834</c:v>
              </c:pt>
              <c:pt idx="5576">
                <c:v>46.470850497641536</c:v>
              </c:pt>
              <c:pt idx="5577">
                <c:v>46.47918458130323</c:v>
              </c:pt>
              <c:pt idx="5578">
                <c:v>46.487518664964931</c:v>
              </c:pt>
              <c:pt idx="5579">
                <c:v>46.495852748626632</c:v>
              </c:pt>
              <c:pt idx="5580">
                <c:v>46.504186832288333</c:v>
              </c:pt>
              <c:pt idx="5581">
                <c:v>46.512520915950034</c:v>
              </c:pt>
              <c:pt idx="5582">
                <c:v>46.520854999611736</c:v>
              </c:pt>
              <c:pt idx="5583">
                <c:v>46.529189083273437</c:v>
              </c:pt>
              <c:pt idx="5584">
                <c:v>46.537523166935131</c:v>
              </c:pt>
              <c:pt idx="5585">
                <c:v>46.545857250596832</c:v>
              </c:pt>
              <c:pt idx="5586">
                <c:v>46.55419133425854</c:v>
              </c:pt>
              <c:pt idx="5587">
                <c:v>46.562525417920234</c:v>
              </c:pt>
              <c:pt idx="5588">
                <c:v>46.570859501581936</c:v>
              </c:pt>
              <c:pt idx="5589">
                <c:v>46.579193585243637</c:v>
              </c:pt>
              <c:pt idx="5590">
                <c:v>46.587527668905338</c:v>
              </c:pt>
              <c:pt idx="5591">
                <c:v>46.595861752567039</c:v>
              </c:pt>
              <c:pt idx="5592">
                <c:v>46.60419583622874</c:v>
              </c:pt>
              <c:pt idx="5593">
                <c:v>46.612529919890441</c:v>
              </c:pt>
              <c:pt idx="5594">
                <c:v>46.620864003552136</c:v>
              </c:pt>
              <c:pt idx="5595">
                <c:v>46.629198087213837</c:v>
              </c:pt>
              <c:pt idx="5596">
                <c:v>46.637532170875538</c:v>
              </c:pt>
              <c:pt idx="5597">
                <c:v>46.645866254537239</c:v>
              </c:pt>
              <c:pt idx="5598">
                <c:v>46.65420033819894</c:v>
              </c:pt>
              <c:pt idx="5599">
                <c:v>46.662534421860641</c:v>
              </c:pt>
              <c:pt idx="5600">
                <c:v>46.670868505522343</c:v>
              </c:pt>
              <c:pt idx="5601">
                <c:v>46.679202589184037</c:v>
              </c:pt>
              <c:pt idx="5602">
                <c:v>46.687536672845745</c:v>
              </c:pt>
              <c:pt idx="5603">
                <c:v>46.695870756507446</c:v>
              </c:pt>
              <c:pt idx="5604">
                <c:v>46.70420484016914</c:v>
              </c:pt>
              <c:pt idx="5605">
                <c:v>46.712538923830841</c:v>
              </c:pt>
              <c:pt idx="5606">
                <c:v>46.720873007492543</c:v>
              </c:pt>
              <c:pt idx="5607">
                <c:v>46.729207091154244</c:v>
              </c:pt>
              <c:pt idx="5608">
                <c:v>46.737541174815945</c:v>
              </c:pt>
              <c:pt idx="5609">
                <c:v>46.745875258477646</c:v>
              </c:pt>
              <c:pt idx="5610">
                <c:v>46.754209342139347</c:v>
              </c:pt>
              <c:pt idx="5611">
                <c:v>46.762543425801042</c:v>
              </c:pt>
              <c:pt idx="5612">
                <c:v>46.770877509462743</c:v>
              </c:pt>
              <c:pt idx="5613">
                <c:v>46.779211593124451</c:v>
              </c:pt>
              <c:pt idx="5614">
                <c:v>46.787545676786152</c:v>
              </c:pt>
              <c:pt idx="5615">
                <c:v>46.795879760447846</c:v>
              </c:pt>
              <c:pt idx="5616">
                <c:v>46.804213844109547</c:v>
              </c:pt>
              <c:pt idx="5617">
                <c:v>46.812547927771249</c:v>
              </c:pt>
              <c:pt idx="5618">
                <c:v>46.820882011432943</c:v>
              </c:pt>
              <c:pt idx="5619">
                <c:v>46.829216095094651</c:v>
              </c:pt>
              <c:pt idx="5620">
                <c:v>46.837550178756352</c:v>
              </c:pt>
              <c:pt idx="5621">
                <c:v>46.845884262418053</c:v>
              </c:pt>
              <c:pt idx="5622">
                <c:v>46.854218346079747</c:v>
              </c:pt>
              <c:pt idx="5623">
                <c:v>46.862552429741449</c:v>
              </c:pt>
              <c:pt idx="5624">
                <c:v>46.870886513403157</c:v>
              </c:pt>
              <c:pt idx="5625">
                <c:v>46.879220597064851</c:v>
              </c:pt>
              <c:pt idx="5626">
                <c:v>46.887554680726552</c:v>
              </c:pt>
              <c:pt idx="5627">
                <c:v>46.895888764388253</c:v>
              </c:pt>
              <c:pt idx="5628">
                <c:v>46.904222848049955</c:v>
              </c:pt>
              <c:pt idx="5629">
                <c:v>46.912556931711649</c:v>
              </c:pt>
              <c:pt idx="5630">
                <c:v>46.920891015373357</c:v>
              </c:pt>
              <c:pt idx="5631">
                <c:v>46.929225099035058</c:v>
              </c:pt>
              <c:pt idx="5632">
                <c:v>46.937559182696752</c:v>
              </c:pt>
              <c:pt idx="5633">
                <c:v>46.945893266358453</c:v>
              </c:pt>
              <c:pt idx="5634">
                <c:v>46.954227350020155</c:v>
              </c:pt>
              <c:pt idx="5635">
                <c:v>46.962561433681863</c:v>
              </c:pt>
              <c:pt idx="5636">
                <c:v>46.970895517343557</c:v>
              </c:pt>
              <c:pt idx="5637">
                <c:v>46.979229601005258</c:v>
              </c:pt>
              <c:pt idx="5638">
                <c:v>46.987563684666959</c:v>
              </c:pt>
              <c:pt idx="5639">
                <c:v>46.995897768328653</c:v>
              </c:pt>
              <c:pt idx="5640">
                <c:v>47.004231851990355</c:v>
              </c:pt>
              <c:pt idx="5641">
                <c:v>47.012565935652063</c:v>
              </c:pt>
              <c:pt idx="5642">
                <c:v>47.020900019313757</c:v>
              </c:pt>
              <c:pt idx="5643">
                <c:v>47.029234102975458</c:v>
              </c:pt>
              <c:pt idx="5644">
                <c:v>47.037568186637159</c:v>
              </c:pt>
              <c:pt idx="5645">
                <c:v>47.045902270298861</c:v>
              </c:pt>
              <c:pt idx="5646">
                <c:v>47.054236353960555</c:v>
              </c:pt>
              <c:pt idx="5647">
                <c:v>47.062570437622263</c:v>
              </c:pt>
              <c:pt idx="5648">
                <c:v>47.070904521283964</c:v>
              </c:pt>
              <c:pt idx="5649">
                <c:v>47.079238604945658</c:v>
              </c:pt>
              <c:pt idx="5650">
                <c:v>47.087572688607359</c:v>
              </c:pt>
              <c:pt idx="5651">
                <c:v>47.095906772269061</c:v>
              </c:pt>
              <c:pt idx="5652">
                <c:v>47.104240855930769</c:v>
              </c:pt>
              <c:pt idx="5653">
                <c:v>47.112574939592463</c:v>
              </c:pt>
              <c:pt idx="5654">
                <c:v>47.120909023254164</c:v>
              </c:pt>
              <c:pt idx="5655">
                <c:v>47.129243106915865</c:v>
              </c:pt>
              <c:pt idx="5656">
                <c:v>47.137577190577559</c:v>
              </c:pt>
              <c:pt idx="5657">
                <c:v>47.145911274239261</c:v>
              </c:pt>
              <c:pt idx="5658">
                <c:v>47.154245357900969</c:v>
              </c:pt>
              <c:pt idx="5659">
                <c:v>47.16257944156267</c:v>
              </c:pt>
              <c:pt idx="5660">
                <c:v>47.170913525224364</c:v>
              </c:pt>
              <c:pt idx="5661">
                <c:v>47.179247608886065</c:v>
              </c:pt>
              <c:pt idx="5662">
                <c:v>47.187581692547766</c:v>
              </c:pt>
              <c:pt idx="5663">
                <c:v>47.195915776209468</c:v>
              </c:pt>
              <c:pt idx="5664">
                <c:v>47.204249859871169</c:v>
              </c:pt>
              <c:pt idx="5665">
                <c:v>47.21258394353287</c:v>
              </c:pt>
              <c:pt idx="5666">
                <c:v>47.220918027194571</c:v>
              </c:pt>
              <c:pt idx="5667">
                <c:v>47.229252110856265</c:v>
              </c:pt>
              <c:pt idx="5668">
                <c:v>47.237586194517966</c:v>
              </c:pt>
              <c:pt idx="5669">
                <c:v>47.245920278179675</c:v>
              </c:pt>
              <c:pt idx="5670">
                <c:v>47.254254361841369</c:v>
              </c:pt>
              <c:pt idx="5671">
                <c:v>47.26258844550307</c:v>
              </c:pt>
              <c:pt idx="5672">
                <c:v>47.270922529164771</c:v>
              </c:pt>
              <c:pt idx="5673">
                <c:v>47.279256612826472</c:v>
              </c:pt>
              <c:pt idx="5674">
                <c:v>47.287590696488174</c:v>
              </c:pt>
              <c:pt idx="5675">
                <c:v>47.295924780149875</c:v>
              </c:pt>
              <c:pt idx="5676">
                <c:v>47.304258863811576</c:v>
              </c:pt>
              <c:pt idx="5677">
                <c:v>47.31259294747327</c:v>
              </c:pt>
              <c:pt idx="5678">
                <c:v>47.320927031134971</c:v>
              </c:pt>
              <c:pt idx="5679">
                <c:v>47.329261114796672</c:v>
              </c:pt>
              <c:pt idx="5680">
                <c:v>47.337595198458381</c:v>
              </c:pt>
              <c:pt idx="5681">
                <c:v>47.345929282120075</c:v>
              </c:pt>
              <c:pt idx="5682">
                <c:v>47.354263365781776</c:v>
              </c:pt>
              <c:pt idx="5683">
                <c:v>47.362597449443477</c:v>
              </c:pt>
              <c:pt idx="5684">
                <c:v>47.370931533105171</c:v>
              </c:pt>
              <c:pt idx="5685">
                <c:v>47.37926561676688</c:v>
              </c:pt>
              <c:pt idx="5686">
                <c:v>47.387599700428581</c:v>
              </c:pt>
              <c:pt idx="5687">
                <c:v>47.395933784090275</c:v>
              </c:pt>
              <c:pt idx="5688">
                <c:v>47.404267867751976</c:v>
              </c:pt>
              <c:pt idx="5689">
                <c:v>47.412601951413677</c:v>
              </c:pt>
              <c:pt idx="5690">
                <c:v>47.420936035075378</c:v>
              </c:pt>
              <c:pt idx="5691">
                <c:v>47.42927011873708</c:v>
              </c:pt>
              <c:pt idx="5692">
                <c:v>47.437604202398781</c:v>
              </c:pt>
              <c:pt idx="5693">
                <c:v>47.445938286060482</c:v>
              </c:pt>
              <c:pt idx="5694">
                <c:v>47.454272369722176</c:v>
              </c:pt>
              <c:pt idx="5695">
                <c:v>47.462606453383877</c:v>
              </c:pt>
              <c:pt idx="5696">
                <c:v>47.470940537045585</c:v>
              </c:pt>
              <c:pt idx="5697">
                <c:v>47.479274620707287</c:v>
              </c:pt>
              <c:pt idx="5698">
                <c:v>47.487608704368981</c:v>
              </c:pt>
              <c:pt idx="5699">
                <c:v>47.495942788030682</c:v>
              </c:pt>
              <c:pt idx="5700">
                <c:v>47.504276871692383</c:v>
              </c:pt>
              <c:pt idx="5701">
                <c:v>47.512610955354077</c:v>
              </c:pt>
              <c:pt idx="5702">
                <c:v>47.520945039015785</c:v>
              </c:pt>
              <c:pt idx="5703">
                <c:v>47.529279122677487</c:v>
              </c:pt>
              <c:pt idx="5704">
                <c:v>47.537613206339188</c:v>
              </c:pt>
              <c:pt idx="5705">
                <c:v>47.545947290000882</c:v>
              </c:pt>
              <c:pt idx="5706">
                <c:v>47.554281373662583</c:v>
              </c:pt>
              <c:pt idx="5707">
                <c:v>47.562615457324291</c:v>
              </c:pt>
              <c:pt idx="5708">
                <c:v>47.570949540985985</c:v>
              </c:pt>
              <c:pt idx="5709">
                <c:v>47.579283624647687</c:v>
              </c:pt>
              <c:pt idx="5710">
                <c:v>47.587617708309388</c:v>
              </c:pt>
              <c:pt idx="5711">
                <c:v>47.595951791971089</c:v>
              </c:pt>
              <c:pt idx="5712">
                <c:v>47.604285875632783</c:v>
              </c:pt>
              <c:pt idx="5713">
                <c:v>47.612619959294491</c:v>
              </c:pt>
              <c:pt idx="5714">
                <c:v>47.620954042956193</c:v>
              </c:pt>
              <c:pt idx="5715">
                <c:v>47.629288126617887</c:v>
              </c:pt>
              <c:pt idx="5716">
                <c:v>47.637622210279588</c:v>
              </c:pt>
              <c:pt idx="5717">
                <c:v>47.645956293941289</c:v>
              </c:pt>
              <c:pt idx="5718">
                <c:v>47.654290377602997</c:v>
              </c:pt>
              <c:pt idx="5719">
                <c:v>47.662624461264691</c:v>
              </c:pt>
              <c:pt idx="5720">
                <c:v>47.670958544926393</c:v>
              </c:pt>
              <c:pt idx="5721">
                <c:v>47.679292628588094</c:v>
              </c:pt>
              <c:pt idx="5722">
                <c:v>47.687626712249788</c:v>
              </c:pt>
              <c:pt idx="5723">
                <c:v>47.695960795911489</c:v>
              </c:pt>
              <c:pt idx="5724">
                <c:v>47.704294879573197</c:v>
              </c:pt>
              <c:pt idx="5725">
                <c:v>47.712628963234899</c:v>
              </c:pt>
              <c:pt idx="5726">
                <c:v>47.720963046896593</c:v>
              </c:pt>
              <c:pt idx="5727">
                <c:v>47.729297130558294</c:v>
              </c:pt>
              <c:pt idx="5728">
                <c:v>47.737631214219995</c:v>
              </c:pt>
              <c:pt idx="5729">
                <c:v>47.745965297881689</c:v>
              </c:pt>
              <c:pt idx="5730">
                <c:v>47.754299381543397</c:v>
              </c:pt>
              <c:pt idx="5731">
                <c:v>47.762633465205099</c:v>
              </c:pt>
              <c:pt idx="5732">
                <c:v>47.770967548866793</c:v>
              </c:pt>
              <c:pt idx="5733">
                <c:v>47.779301632528494</c:v>
              </c:pt>
              <c:pt idx="5734">
                <c:v>47.787635716190195</c:v>
              </c:pt>
              <c:pt idx="5735">
                <c:v>47.795969799851903</c:v>
              </c:pt>
              <c:pt idx="5736">
                <c:v>47.804303883513597</c:v>
              </c:pt>
              <c:pt idx="5737">
                <c:v>47.812637967175299</c:v>
              </c:pt>
              <c:pt idx="5738">
                <c:v>47.820972050837</c:v>
              </c:pt>
              <c:pt idx="5739">
                <c:v>47.829306134498694</c:v>
              </c:pt>
              <c:pt idx="5740">
                <c:v>47.837640218160395</c:v>
              </c:pt>
              <c:pt idx="5741">
                <c:v>47.845974301822103</c:v>
              </c:pt>
              <c:pt idx="5742">
                <c:v>47.854308385483804</c:v>
              </c:pt>
              <c:pt idx="5743">
                <c:v>47.862642469145499</c:v>
              </c:pt>
              <c:pt idx="5744">
                <c:v>47.8709765528072</c:v>
              </c:pt>
              <c:pt idx="5745">
                <c:v>47.879310636468901</c:v>
              </c:pt>
              <c:pt idx="5746">
                <c:v>47.887644720130602</c:v>
              </c:pt>
              <c:pt idx="5747">
                <c:v>47.895978803792303</c:v>
              </c:pt>
              <c:pt idx="5748">
                <c:v>47.904312887454005</c:v>
              </c:pt>
              <c:pt idx="5749">
                <c:v>47.912646971115706</c:v>
              </c:pt>
              <c:pt idx="5750">
                <c:v>47.9209810547774</c:v>
              </c:pt>
              <c:pt idx="5751">
                <c:v>47.929315138439101</c:v>
              </c:pt>
              <c:pt idx="5752">
                <c:v>47.937649222100809</c:v>
              </c:pt>
              <c:pt idx="5753">
                <c:v>47.945983305762503</c:v>
              </c:pt>
              <c:pt idx="5754">
                <c:v>47.954317389424205</c:v>
              </c:pt>
              <c:pt idx="5755">
                <c:v>47.962651473085906</c:v>
              </c:pt>
              <c:pt idx="5756">
                <c:v>47.970985556747607</c:v>
              </c:pt>
              <c:pt idx="5757">
                <c:v>47.979319640409308</c:v>
              </c:pt>
              <c:pt idx="5758">
                <c:v>47.987653724071009</c:v>
              </c:pt>
              <c:pt idx="5759">
                <c:v>47.99598780773271</c:v>
              </c:pt>
              <c:pt idx="5760">
                <c:v>48.004321891394405</c:v>
              </c:pt>
              <c:pt idx="5761">
                <c:v>48.012655975056106</c:v>
              </c:pt>
              <c:pt idx="5762">
                <c:v>48.020990058717807</c:v>
              </c:pt>
              <c:pt idx="5763">
                <c:v>48.029324142379515</c:v>
              </c:pt>
              <c:pt idx="5764">
                <c:v>48.037658226041209</c:v>
              </c:pt>
              <c:pt idx="5765">
                <c:v>48.04599230970291</c:v>
              </c:pt>
              <c:pt idx="5766">
                <c:v>48.054326393364612</c:v>
              </c:pt>
              <c:pt idx="5767">
                <c:v>48.062660477026306</c:v>
              </c:pt>
              <c:pt idx="5768">
                <c:v>48.070994560688014</c:v>
              </c:pt>
              <c:pt idx="5769">
                <c:v>48.079328644349715</c:v>
              </c:pt>
              <c:pt idx="5770">
                <c:v>48.087662728011416</c:v>
              </c:pt>
              <c:pt idx="5771">
                <c:v>48.09599681167311</c:v>
              </c:pt>
              <c:pt idx="5772">
                <c:v>48.104330895334812</c:v>
              </c:pt>
              <c:pt idx="5773">
                <c:v>48.112664978996513</c:v>
              </c:pt>
              <c:pt idx="5774">
                <c:v>48.120999062658214</c:v>
              </c:pt>
              <c:pt idx="5775">
                <c:v>48.129333146319915</c:v>
              </c:pt>
              <c:pt idx="5776">
                <c:v>48.137667229981616</c:v>
              </c:pt>
              <c:pt idx="5777">
                <c:v>48.14600131364331</c:v>
              </c:pt>
              <c:pt idx="5778">
                <c:v>48.154335397305012</c:v>
              </c:pt>
              <c:pt idx="5779">
                <c:v>48.16266948096672</c:v>
              </c:pt>
              <c:pt idx="5780">
                <c:v>48.171003564628421</c:v>
              </c:pt>
              <c:pt idx="5781">
                <c:v>48.179337648290115</c:v>
              </c:pt>
              <c:pt idx="5782">
                <c:v>48.187671731951816</c:v>
              </c:pt>
              <c:pt idx="5783">
                <c:v>48.196005815613518</c:v>
              </c:pt>
              <c:pt idx="5784">
                <c:v>48.204339899275212</c:v>
              </c:pt>
              <c:pt idx="5785">
                <c:v>48.21267398293692</c:v>
              </c:pt>
              <c:pt idx="5786">
                <c:v>48.221008066598621</c:v>
              </c:pt>
              <c:pt idx="5787">
                <c:v>48.229342150260322</c:v>
              </c:pt>
              <c:pt idx="5788">
                <c:v>48.237676233922016</c:v>
              </c:pt>
              <c:pt idx="5789">
                <c:v>48.246010317583718</c:v>
              </c:pt>
              <c:pt idx="5790">
                <c:v>48.254344401245426</c:v>
              </c:pt>
              <c:pt idx="5791">
                <c:v>48.26267848490712</c:v>
              </c:pt>
              <c:pt idx="5792">
                <c:v>48.271012568568821</c:v>
              </c:pt>
              <c:pt idx="5793">
                <c:v>48.279346652230522</c:v>
              </c:pt>
              <c:pt idx="5794">
                <c:v>48.287680735892224</c:v>
              </c:pt>
              <c:pt idx="5795">
                <c:v>48.296014819553918</c:v>
              </c:pt>
              <c:pt idx="5796">
                <c:v>48.304348903215626</c:v>
              </c:pt>
              <c:pt idx="5797">
                <c:v>48.312682986877327</c:v>
              </c:pt>
              <c:pt idx="5798">
                <c:v>48.321017070539021</c:v>
              </c:pt>
              <c:pt idx="5799">
                <c:v>48.329351154200722</c:v>
              </c:pt>
              <c:pt idx="5800">
                <c:v>48.337685237862424</c:v>
              </c:pt>
              <c:pt idx="5801">
                <c:v>48.346019321524132</c:v>
              </c:pt>
              <c:pt idx="5802">
                <c:v>48.354353405185826</c:v>
              </c:pt>
              <c:pt idx="5803">
                <c:v>48.362687488847527</c:v>
              </c:pt>
              <c:pt idx="5804">
                <c:v>48.371021572509228</c:v>
              </c:pt>
              <c:pt idx="5805">
                <c:v>48.379355656170922</c:v>
              </c:pt>
              <c:pt idx="5806">
                <c:v>48.387689739832624</c:v>
              </c:pt>
              <c:pt idx="5807">
                <c:v>48.396023823494332</c:v>
              </c:pt>
              <c:pt idx="5808">
                <c:v>48.404357907156033</c:v>
              </c:pt>
              <c:pt idx="5809">
                <c:v>48.412691990817727</c:v>
              </c:pt>
              <c:pt idx="5810">
                <c:v>48.421026074479428</c:v>
              </c:pt>
              <c:pt idx="5811">
                <c:v>48.429360158141129</c:v>
              </c:pt>
              <c:pt idx="5812">
                <c:v>48.437694241802824</c:v>
              </c:pt>
              <c:pt idx="5813">
                <c:v>48.446028325464532</c:v>
              </c:pt>
              <c:pt idx="5814">
                <c:v>48.454362409126233</c:v>
              </c:pt>
              <c:pt idx="5815">
                <c:v>48.462696492787934</c:v>
              </c:pt>
              <c:pt idx="5816">
                <c:v>48.471030576449628</c:v>
              </c:pt>
              <c:pt idx="5817">
                <c:v>48.479364660111329</c:v>
              </c:pt>
              <c:pt idx="5818">
                <c:v>48.487698743773038</c:v>
              </c:pt>
              <c:pt idx="5819">
                <c:v>48.496032827434732</c:v>
              </c:pt>
              <c:pt idx="5820">
                <c:v>48.504366911096433</c:v>
              </c:pt>
              <c:pt idx="5821">
                <c:v>48.512700994758134</c:v>
              </c:pt>
              <c:pt idx="5822">
                <c:v>48.521035078419828</c:v>
              </c:pt>
              <c:pt idx="5823">
                <c:v>48.52936916208153</c:v>
              </c:pt>
              <c:pt idx="5824">
                <c:v>48.537703245743238</c:v>
              </c:pt>
              <c:pt idx="5825">
                <c:v>48.546037329404939</c:v>
              </c:pt>
              <c:pt idx="5826">
                <c:v>48.554371413066633</c:v>
              </c:pt>
              <c:pt idx="5827">
                <c:v>48.562705496728334</c:v>
              </c:pt>
              <c:pt idx="5828">
                <c:v>48.571039580390035</c:v>
              </c:pt>
              <c:pt idx="5829">
                <c:v>48.579373664051737</c:v>
              </c:pt>
              <c:pt idx="5830">
                <c:v>48.587707747713438</c:v>
              </c:pt>
              <c:pt idx="5831">
                <c:v>48.596041831375139</c:v>
              </c:pt>
              <c:pt idx="5832">
                <c:v>48.60437591503684</c:v>
              </c:pt>
              <c:pt idx="5833">
                <c:v>48.612709998698534</c:v>
              </c:pt>
              <c:pt idx="5834">
                <c:v>48.621044082360235</c:v>
              </c:pt>
              <c:pt idx="5835">
                <c:v>48.629378166021944</c:v>
              </c:pt>
              <c:pt idx="5836">
                <c:v>48.637712249683638</c:v>
              </c:pt>
              <c:pt idx="5837">
                <c:v>48.646046333345339</c:v>
              </c:pt>
              <c:pt idx="5838">
                <c:v>48.65438041700704</c:v>
              </c:pt>
              <c:pt idx="5839">
                <c:v>48.662714500668741</c:v>
              </c:pt>
              <c:pt idx="5840">
                <c:v>48.671048584330443</c:v>
              </c:pt>
              <c:pt idx="5841">
                <c:v>48.679382667992144</c:v>
              </c:pt>
              <c:pt idx="5842">
                <c:v>48.687716751653845</c:v>
              </c:pt>
              <c:pt idx="5843">
                <c:v>48.696050835315539</c:v>
              </c:pt>
              <c:pt idx="5844">
                <c:v>48.70438491897724</c:v>
              </c:pt>
              <c:pt idx="5845">
                <c:v>48.712719002638941</c:v>
              </c:pt>
              <c:pt idx="5846">
                <c:v>48.72105308630065</c:v>
              </c:pt>
              <c:pt idx="5847">
                <c:v>48.729387169962344</c:v>
              </c:pt>
              <c:pt idx="5848">
                <c:v>48.737721253624045</c:v>
              </c:pt>
              <c:pt idx="5849">
                <c:v>48.746055337285746</c:v>
              </c:pt>
              <c:pt idx="5850">
                <c:v>48.75438942094744</c:v>
              </c:pt>
              <c:pt idx="5851">
                <c:v>48.762723504609149</c:v>
              </c:pt>
              <c:pt idx="5852">
                <c:v>48.77105758827085</c:v>
              </c:pt>
              <c:pt idx="5853">
                <c:v>48.779391671932551</c:v>
              </c:pt>
              <c:pt idx="5854">
                <c:v>48.787725755594245</c:v>
              </c:pt>
              <c:pt idx="5855">
                <c:v>48.796059839255946</c:v>
              </c:pt>
              <c:pt idx="5856">
                <c:v>48.804393922917647</c:v>
              </c:pt>
              <c:pt idx="5857">
                <c:v>48.812728006579349</c:v>
              </c:pt>
              <c:pt idx="5858">
                <c:v>48.82106209024105</c:v>
              </c:pt>
              <c:pt idx="5859">
                <c:v>48.829396173902751</c:v>
              </c:pt>
              <c:pt idx="5860">
                <c:v>48.837730257564452</c:v>
              </c:pt>
              <c:pt idx="5861">
                <c:v>48.846064341226146</c:v>
              </c:pt>
              <c:pt idx="5862">
                <c:v>48.854398424887854</c:v>
              </c:pt>
              <c:pt idx="5863">
                <c:v>48.862732508549556</c:v>
              </c:pt>
              <c:pt idx="5864">
                <c:v>48.87106659221125</c:v>
              </c:pt>
              <c:pt idx="5865">
                <c:v>48.879400675872951</c:v>
              </c:pt>
              <c:pt idx="5866">
                <c:v>48.887734759534652</c:v>
              </c:pt>
              <c:pt idx="5867">
                <c:v>48.896068843196353</c:v>
              </c:pt>
              <c:pt idx="5868">
                <c:v>48.904402926858054</c:v>
              </c:pt>
              <c:pt idx="5869">
                <c:v>48.912737010519756</c:v>
              </c:pt>
              <c:pt idx="5870">
                <c:v>48.921071094181457</c:v>
              </c:pt>
              <c:pt idx="5871">
                <c:v>48.929405177843151</c:v>
              </c:pt>
              <c:pt idx="5872">
                <c:v>48.937739261504852</c:v>
              </c:pt>
              <c:pt idx="5873">
                <c:v>48.94607334516656</c:v>
              </c:pt>
              <c:pt idx="5874">
                <c:v>48.954407428828254</c:v>
              </c:pt>
              <c:pt idx="5875">
                <c:v>48.962741512489956</c:v>
              </c:pt>
              <c:pt idx="5876">
                <c:v>48.971075596151657</c:v>
              </c:pt>
              <c:pt idx="5877">
                <c:v>48.979409679813358</c:v>
              </c:pt>
              <c:pt idx="5878">
                <c:v>48.987743763475052</c:v>
              </c:pt>
              <c:pt idx="5879">
                <c:v>48.99607784713676</c:v>
              </c:pt>
              <c:pt idx="5880">
                <c:v>49.004411930798462</c:v>
              </c:pt>
              <c:pt idx="5881">
                <c:v>49.012746014460156</c:v>
              </c:pt>
              <c:pt idx="5882">
                <c:v>49.021080098121857</c:v>
              </c:pt>
              <c:pt idx="5883">
                <c:v>49.029414181783558</c:v>
              </c:pt>
              <c:pt idx="5884">
                <c:v>49.037748265445266</c:v>
              </c:pt>
              <c:pt idx="5885">
                <c:v>49.04608234910696</c:v>
              </c:pt>
              <c:pt idx="5886">
                <c:v>49.054416432768662</c:v>
              </c:pt>
              <c:pt idx="5887">
                <c:v>49.062750516430363</c:v>
              </c:pt>
              <c:pt idx="5888">
                <c:v>49.071084600092057</c:v>
              </c:pt>
              <c:pt idx="5889">
                <c:v>49.079418683753758</c:v>
              </c:pt>
              <c:pt idx="5890">
                <c:v>49.087752767415466</c:v>
              </c:pt>
              <c:pt idx="5891">
                <c:v>49.096086851077168</c:v>
              </c:pt>
              <c:pt idx="5892">
                <c:v>49.104420934738862</c:v>
              </c:pt>
              <c:pt idx="5893">
                <c:v>49.112755018400563</c:v>
              </c:pt>
              <c:pt idx="5894">
                <c:v>49.121089102062264</c:v>
              </c:pt>
              <c:pt idx="5895">
                <c:v>49.129423185723958</c:v>
              </c:pt>
              <c:pt idx="5896">
                <c:v>49.137757269385666</c:v>
              </c:pt>
              <c:pt idx="5897">
                <c:v>49.146091353047368</c:v>
              </c:pt>
              <c:pt idx="5898">
                <c:v>49.154425436709069</c:v>
              </c:pt>
              <c:pt idx="5899">
                <c:v>49.162759520370763</c:v>
              </c:pt>
              <c:pt idx="5900">
                <c:v>49.171093604032464</c:v>
              </c:pt>
              <c:pt idx="5901">
                <c:v>49.179427687694172</c:v>
              </c:pt>
              <c:pt idx="5902">
                <c:v>49.187761771355866</c:v>
              </c:pt>
              <c:pt idx="5903">
                <c:v>49.196095855017568</c:v>
              </c:pt>
              <c:pt idx="5904">
                <c:v>49.204429938679269</c:v>
              </c:pt>
              <c:pt idx="5905">
                <c:v>49.21276402234097</c:v>
              </c:pt>
              <c:pt idx="5906">
                <c:v>49.221098106002664</c:v>
              </c:pt>
              <c:pt idx="5907">
                <c:v>49.229432189664372</c:v>
              </c:pt>
              <c:pt idx="5908">
                <c:v>49.237766273326073</c:v>
              </c:pt>
              <c:pt idx="5909">
                <c:v>49.246100356987768</c:v>
              </c:pt>
              <c:pt idx="5910">
                <c:v>49.254434440649469</c:v>
              </c:pt>
              <c:pt idx="5911">
                <c:v>49.26276852431117</c:v>
              </c:pt>
              <c:pt idx="5912">
                <c:v>49.271102607972878</c:v>
              </c:pt>
              <c:pt idx="5913">
                <c:v>49.279436691634572</c:v>
              </c:pt>
              <c:pt idx="5914">
                <c:v>49.287770775296273</c:v>
              </c:pt>
              <c:pt idx="5915">
                <c:v>49.296104858957975</c:v>
              </c:pt>
              <c:pt idx="5916">
                <c:v>49.304438942619669</c:v>
              </c:pt>
              <c:pt idx="5917">
                <c:v>49.31277302628137</c:v>
              </c:pt>
              <c:pt idx="5918">
                <c:v>49.321107109943078</c:v>
              </c:pt>
              <c:pt idx="5919">
                <c:v>49.329441193604772</c:v>
              </c:pt>
              <c:pt idx="5920">
                <c:v>49.337775277266473</c:v>
              </c:pt>
              <c:pt idx="5921">
                <c:v>49.346109360928175</c:v>
              </c:pt>
              <c:pt idx="5922">
                <c:v>49.354443444589876</c:v>
              </c:pt>
              <c:pt idx="5923">
                <c:v>49.362777528251577</c:v>
              </c:pt>
              <c:pt idx="5924">
                <c:v>49.371111611913278</c:v>
              </c:pt>
              <c:pt idx="5925">
                <c:v>49.379445695574979</c:v>
              </c:pt>
              <c:pt idx="5926">
                <c:v>49.387779779236674</c:v>
              </c:pt>
              <c:pt idx="5927">
                <c:v>49.396113862898375</c:v>
              </c:pt>
              <c:pt idx="5928">
                <c:v>49.404447946560076</c:v>
              </c:pt>
              <c:pt idx="5929">
                <c:v>49.412782030221784</c:v>
              </c:pt>
              <c:pt idx="5930">
                <c:v>49.421116113883478</c:v>
              </c:pt>
              <c:pt idx="5931">
                <c:v>49.429450197545179</c:v>
              </c:pt>
              <c:pt idx="5932">
                <c:v>49.437784281206881</c:v>
              </c:pt>
              <c:pt idx="5933">
                <c:v>49.446118364868575</c:v>
              </c:pt>
              <c:pt idx="5934">
                <c:v>49.454452448530283</c:v>
              </c:pt>
              <c:pt idx="5935">
                <c:v>49.462786532191984</c:v>
              </c:pt>
              <c:pt idx="5936">
                <c:v>49.471120615853685</c:v>
              </c:pt>
              <c:pt idx="5937">
                <c:v>49.479454699515379</c:v>
              </c:pt>
              <c:pt idx="5938">
                <c:v>49.487788783177081</c:v>
              </c:pt>
              <c:pt idx="5939">
                <c:v>49.496122866838782</c:v>
              </c:pt>
              <c:pt idx="5940">
                <c:v>49.504456950500483</c:v>
              </c:pt>
              <c:pt idx="5941">
                <c:v>49.512791034162184</c:v>
              </c:pt>
              <c:pt idx="5942">
                <c:v>49.521125117823885</c:v>
              </c:pt>
              <c:pt idx="5943">
                <c:v>49.529459201485587</c:v>
              </c:pt>
              <c:pt idx="5944">
                <c:v>49.537793285147281</c:v>
              </c:pt>
              <c:pt idx="5945">
                <c:v>49.546127368808989</c:v>
              </c:pt>
              <c:pt idx="5946">
                <c:v>49.55446145247069</c:v>
              </c:pt>
              <c:pt idx="5947">
                <c:v>49.562795536132384</c:v>
              </c:pt>
              <c:pt idx="5948">
                <c:v>49.571129619794085</c:v>
              </c:pt>
              <c:pt idx="5949">
                <c:v>49.579463703455787</c:v>
              </c:pt>
              <c:pt idx="5950">
                <c:v>49.587797787117488</c:v>
              </c:pt>
              <c:pt idx="5951">
                <c:v>49.596131870779189</c:v>
              </c:pt>
              <c:pt idx="5952">
                <c:v>49.60446595444089</c:v>
              </c:pt>
              <c:pt idx="5953">
                <c:v>49.612800038102591</c:v>
              </c:pt>
              <c:pt idx="5954">
                <c:v>49.621134121764285</c:v>
              </c:pt>
              <c:pt idx="5955">
                <c:v>49.629468205425987</c:v>
              </c:pt>
              <c:pt idx="5956">
                <c:v>49.637802289087695</c:v>
              </c:pt>
              <c:pt idx="5957">
                <c:v>49.646136372749396</c:v>
              </c:pt>
              <c:pt idx="5958">
                <c:v>49.65447045641109</c:v>
              </c:pt>
              <c:pt idx="5959">
                <c:v>49.662804540072791</c:v>
              </c:pt>
              <c:pt idx="5960">
                <c:v>49.671138623734493</c:v>
              </c:pt>
              <c:pt idx="5961">
                <c:v>49.679472707396187</c:v>
              </c:pt>
              <c:pt idx="5962">
                <c:v>49.687806791057895</c:v>
              </c:pt>
              <c:pt idx="5963">
                <c:v>49.696140874719596</c:v>
              </c:pt>
              <c:pt idx="5964">
                <c:v>49.70447495838129</c:v>
              </c:pt>
              <c:pt idx="5965">
                <c:v>49.712809042042991</c:v>
              </c:pt>
              <c:pt idx="5966">
                <c:v>49.721143125704693</c:v>
              </c:pt>
              <c:pt idx="5967">
                <c:v>49.729477209366401</c:v>
              </c:pt>
              <c:pt idx="5968">
                <c:v>49.737811293028095</c:v>
              </c:pt>
              <c:pt idx="5969">
                <c:v>49.746145376689796</c:v>
              </c:pt>
              <c:pt idx="5970">
                <c:v>49.754479460351497</c:v>
              </c:pt>
              <c:pt idx="5971">
                <c:v>49.762813544013191</c:v>
              </c:pt>
              <c:pt idx="5972">
                <c:v>49.771147627674893</c:v>
              </c:pt>
              <c:pt idx="5973">
                <c:v>49.779481711336601</c:v>
              </c:pt>
              <c:pt idx="5974">
                <c:v>49.787815794998302</c:v>
              </c:pt>
              <c:pt idx="5975">
                <c:v>49.796149878659996</c:v>
              </c:pt>
              <c:pt idx="5976">
                <c:v>49.804483962321697</c:v>
              </c:pt>
              <c:pt idx="5977">
                <c:v>49.812818045983398</c:v>
              </c:pt>
              <c:pt idx="5978">
                <c:v>49.821152129645093</c:v>
              </c:pt>
              <c:pt idx="5979">
                <c:v>49.829486213306801</c:v>
              </c:pt>
              <c:pt idx="5980">
                <c:v>49.837820296968502</c:v>
              </c:pt>
              <c:pt idx="5981">
                <c:v>49.846154380630203</c:v>
              </c:pt>
              <c:pt idx="5982">
                <c:v>49.854488464291897</c:v>
              </c:pt>
              <c:pt idx="5983">
                <c:v>49.862822547953598</c:v>
              </c:pt>
              <c:pt idx="5984">
                <c:v>49.871156631615307</c:v>
              </c:pt>
              <c:pt idx="5985">
                <c:v>49.879490715277001</c:v>
              </c:pt>
              <c:pt idx="5986">
                <c:v>49.887824798938702</c:v>
              </c:pt>
              <c:pt idx="5987">
                <c:v>49.896158882600403</c:v>
              </c:pt>
              <c:pt idx="5988">
                <c:v>49.904492966262104</c:v>
              </c:pt>
              <c:pt idx="5989">
                <c:v>49.912827049923798</c:v>
              </c:pt>
              <c:pt idx="5990">
                <c:v>49.921161133585507</c:v>
              </c:pt>
              <c:pt idx="5991">
                <c:v>49.929495217247208</c:v>
              </c:pt>
              <c:pt idx="5992">
                <c:v>49.937829300908902</c:v>
              </c:pt>
              <c:pt idx="5993">
                <c:v>49.946163384570603</c:v>
              </c:pt>
              <c:pt idx="5994">
                <c:v>49.954497468232304</c:v>
              </c:pt>
              <c:pt idx="5995">
                <c:v>49.962831551894013</c:v>
              </c:pt>
              <c:pt idx="5996">
                <c:v>49.971165635555707</c:v>
              </c:pt>
              <c:pt idx="5997">
                <c:v>49.979499719217408</c:v>
              </c:pt>
              <c:pt idx="5998">
                <c:v>49.987833802879109</c:v>
              </c:pt>
              <c:pt idx="5999">
                <c:v>49.996167886540803</c:v>
              </c:pt>
              <c:pt idx="6000">
                <c:v>50.004501970202504</c:v>
              </c:pt>
              <c:pt idx="6001">
                <c:v>50.012836053864213</c:v>
              </c:pt>
              <c:pt idx="6002">
                <c:v>50.021170137525914</c:v>
              </c:pt>
              <c:pt idx="6003">
                <c:v>50.029504221187608</c:v>
              </c:pt>
              <c:pt idx="6004">
                <c:v>50.037838304849309</c:v>
              </c:pt>
              <c:pt idx="6005">
                <c:v>50.04617238851101</c:v>
              </c:pt>
              <c:pt idx="6006">
                <c:v>50.054506472172712</c:v>
              </c:pt>
              <c:pt idx="6007">
                <c:v>50.062840555834413</c:v>
              </c:pt>
              <c:pt idx="6008">
                <c:v>50.071174639496114</c:v>
              </c:pt>
              <c:pt idx="6009">
                <c:v>50.079508723157808</c:v>
              </c:pt>
              <c:pt idx="6010">
                <c:v>50.087842806819509</c:v>
              </c:pt>
              <c:pt idx="6011">
                <c:v>50.09617689048121</c:v>
              </c:pt>
              <c:pt idx="6012">
                <c:v>50.104510974142919</c:v>
              </c:pt>
              <c:pt idx="6013">
                <c:v>50.112845057804613</c:v>
              </c:pt>
              <c:pt idx="6014">
                <c:v>50.121179141466314</c:v>
              </c:pt>
              <c:pt idx="6015">
                <c:v>50.129513225128015</c:v>
              </c:pt>
              <c:pt idx="6016">
                <c:v>50.137847308789709</c:v>
              </c:pt>
              <c:pt idx="6017">
                <c:v>50.146181392451417</c:v>
              </c:pt>
              <c:pt idx="6018">
                <c:v>50.154515476113119</c:v>
              </c:pt>
              <c:pt idx="6019">
                <c:v>50.16284955977482</c:v>
              </c:pt>
              <c:pt idx="6020">
                <c:v>50.171183643436514</c:v>
              </c:pt>
              <c:pt idx="6021">
                <c:v>50.179517727098215</c:v>
              </c:pt>
              <c:pt idx="6022">
                <c:v>50.187851810759916</c:v>
              </c:pt>
              <c:pt idx="6023">
                <c:v>50.196185894421617</c:v>
              </c:pt>
              <c:pt idx="6024">
                <c:v>50.204519978083319</c:v>
              </c:pt>
              <c:pt idx="6025">
                <c:v>50.21285406174502</c:v>
              </c:pt>
              <c:pt idx="6026">
                <c:v>50.221188145406721</c:v>
              </c:pt>
              <c:pt idx="6027">
                <c:v>50.229522229068415</c:v>
              </c:pt>
              <c:pt idx="6028">
                <c:v>50.237856312730123</c:v>
              </c:pt>
              <c:pt idx="6029">
                <c:v>50.246190396391825</c:v>
              </c:pt>
              <c:pt idx="6030">
                <c:v>50.254524480053519</c:v>
              </c:pt>
              <c:pt idx="6031">
                <c:v>50.26285856371522</c:v>
              </c:pt>
              <c:pt idx="6032">
                <c:v>50.271192647376921</c:v>
              </c:pt>
              <c:pt idx="6033">
                <c:v>50.279526731038622</c:v>
              </c:pt>
              <c:pt idx="6034">
                <c:v>50.287860814700323</c:v>
              </c:pt>
              <c:pt idx="6035">
                <c:v>50.296194898362025</c:v>
              </c:pt>
              <c:pt idx="6036">
                <c:v>50.304528982023726</c:v>
              </c:pt>
              <c:pt idx="6037">
                <c:v>50.31286306568542</c:v>
              </c:pt>
              <c:pt idx="6038">
                <c:v>50.321197149347121</c:v>
              </c:pt>
              <c:pt idx="6039">
                <c:v>50.329531233008829</c:v>
              </c:pt>
              <c:pt idx="6040">
                <c:v>50.337865316670531</c:v>
              </c:pt>
              <c:pt idx="6041">
                <c:v>50.346199400332225</c:v>
              </c:pt>
              <c:pt idx="6042">
                <c:v>50.354533483993926</c:v>
              </c:pt>
              <c:pt idx="6043">
                <c:v>50.362867567655627</c:v>
              </c:pt>
              <c:pt idx="6044">
                <c:v>50.371201651317321</c:v>
              </c:pt>
              <c:pt idx="6045">
                <c:v>50.379535734979029</c:v>
              </c:pt>
              <c:pt idx="6046">
                <c:v>50.387869818640731</c:v>
              </c:pt>
              <c:pt idx="6047">
                <c:v>50.396203902302432</c:v>
              </c:pt>
              <c:pt idx="6048">
                <c:v>50.404537985964126</c:v>
              </c:pt>
              <c:pt idx="6049">
                <c:v>50.412872069625827</c:v>
              </c:pt>
              <c:pt idx="6050">
                <c:v>50.421206153287535</c:v>
              </c:pt>
              <c:pt idx="6051">
                <c:v>50.429540236949229</c:v>
              </c:pt>
              <c:pt idx="6052">
                <c:v>50.437874320610931</c:v>
              </c:pt>
              <c:pt idx="6053">
                <c:v>50.446208404272632</c:v>
              </c:pt>
              <c:pt idx="6054">
                <c:v>50.454542487934326</c:v>
              </c:pt>
              <c:pt idx="6055">
                <c:v>50.462876571596027</c:v>
              </c:pt>
              <c:pt idx="6056">
                <c:v>50.471210655257735</c:v>
              </c:pt>
              <c:pt idx="6057">
                <c:v>50.479544738919436</c:v>
              </c:pt>
              <c:pt idx="6058">
                <c:v>50.487878822581131</c:v>
              </c:pt>
              <c:pt idx="6059">
                <c:v>50.496212906242832</c:v>
              </c:pt>
              <c:pt idx="6060">
                <c:v>50.504546989904533</c:v>
              </c:pt>
              <c:pt idx="6061">
                <c:v>50.512881073566227</c:v>
              </c:pt>
              <c:pt idx="6062">
                <c:v>50.521215157227935</c:v>
              </c:pt>
              <c:pt idx="6063">
                <c:v>50.529549240889637</c:v>
              </c:pt>
              <c:pt idx="6064">
                <c:v>50.537883324551338</c:v>
              </c:pt>
              <c:pt idx="6065">
                <c:v>50.546217408213032</c:v>
              </c:pt>
              <c:pt idx="6066">
                <c:v>50.554551491874733</c:v>
              </c:pt>
              <c:pt idx="6067">
                <c:v>50.562885575536441</c:v>
              </c:pt>
              <c:pt idx="6068">
                <c:v>50.571219659198135</c:v>
              </c:pt>
              <c:pt idx="6069">
                <c:v>50.579553742859837</c:v>
              </c:pt>
              <c:pt idx="6070">
                <c:v>50.587887826521538</c:v>
              </c:pt>
              <c:pt idx="6071">
                <c:v>50.596221910183239</c:v>
              </c:pt>
              <c:pt idx="6072">
                <c:v>50.604555993844933</c:v>
              </c:pt>
              <c:pt idx="6073">
                <c:v>50.612890077506641</c:v>
              </c:pt>
              <c:pt idx="6074">
                <c:v>50.621224161168342</c:v>
              </c:pt>
              <c:pt idx="6075">
                <c:v>50.629558244830037</c:v>
              </c:pt>
              <c:pt idx="6076">
                <c:v>50.637892328491738</c:v>
              </c:pt>
              <c:pt idx="6077">
                <c:v>50.646226412153439</c:v>
              </c:pt>
              <c:pt idx="6078">
                <c:v>50.654560495815147</c:v>
              </c:pt>
              <c:pt idx="6079">
                <c:v>50.662894579476841</c:v>
              </c:pt>
              <c:pt idx="6080">
                <c:v>50.671228663138542</c:v>
              </c:pt>
              <c:pt idx="6081">
                <c:v>50.679562746800244</c:v>
              </c:pt>
              <c:pt idx="6082">
                <c:v>50.687896830461938</c:v>
              </c:pt>
              <c:pt idx="6083">
                <c:v>50.696230914123639</c:v>
              </c:pt>
              <c:pt idx="6084">
                <c:v>50.704564997785347</c:v>
              </c:pt>
              <c:pt idx="6085">
                <c:v>50.712899081447048</c:v>
              </c:pt>
              <c:pt idx="6086">
                <c:v>50.721233165108742</c:v>
              </c:pt>
              <c:pt idx="6087">
                <c:v>50.729567248770444</c:v>
              </c:pt>
              <c:pt idx="6088">
                <c:v>50.737901332432145</c:v>
              </c:pt>
              <c:pt idx="6089">
                <c:v>50.746235416093846</c:v>
              </c:pt>
              <c:pt idx="6090">
                <c:v>50.754569499755547</c:v>
              </c:pt>
              <c:pt idx="6091">
                <c:v>50.762903583417248</c:v>
              </c:pt>
              <c:pt idx="6092">
                <c:v>50.77123766707895</c:v>
              </c:pt>
              <c:pt idx="6093">
                <c:v>50.779571750740644</c:v>
              </c:pt>
              <c:pt idx="6094">
                <c:v>50.787905834402345</c:v>
              </c:pt>
              <c:pt idx="6095">
                <c:v>50.796239918064053</c:v>
              </c:pt>
              <c:pt idx="6096">
                <c:v>50.804574001725747</c:v>
              </c:pt>
              <c:pt idx="6097">
                <c:v>50.812908085387448</c:v>
              </c:pt>
              <c:pt idx="6098">
                <c:v>50.82124216904915</c:v>
              </c:pt>
              <c:pt idx="6099">
                <c:v>50.829576252710844</c:v>
              </c:pt>
              <c:pt idx="6100">
                <c:v>50.837910336372552</c:v>
              </c:pt>
              <c:pt idx="6101">
                <c:v>50.846244420034253</c:v>
              </c:pt>
              <c:pt idx="6102">
                <c:v>50.854578503695954</c:v>
              </c:pt>
              <c:pt idx="6103">
                <c:v>50.862912587357648</c:v>
              </c:pt>
              <c:pt idx="6104">
                <c:v>50.87124667101935</c:v>
              </c:pt>
              <c:pt idx="6105">
                <c:v>50.879580754681051</c:v>
              </c:pt>
              <c:pt idx="6106">
                <c:v>50.887914838342752</c:v>
              </c:pt>
              <c:pt idx="6107">
                <c:v>50.896248922004453</c:v>
              </c:pt>
              <c:pt idx="6108">
                <c:v>50.904583005666154</c:v>
              </c:pt>
              <c:pt idx="6109">
                <c:v>50.912917089327856</c:v>
              </c:pt>
              <c:pt idx="6110">
                <c:v>50.92125117298955</c:v>
              </c:pt>
              <c:pt idx="6111">
                <c:v>50.929585256651258</c:v>
              </c:pt>
              <c:pt idx="6112">
                <c:v>50.937919340312959</c:v>
              </c:pt>
              <c:pt idx="6113">
                <c:v>50.946253423974653</c:v>
              </c:pt>
              <c:pt idx="6114">
                <c:v>50.954587507636354</c:v>
              </c:pt>
              <c:pt idx="6115">
                <c:v>50.962921591298056</c:v>
              </c:pt>
              <c:pt idx="6116">
                <c:v>50.971255674959757</c:v>
              </c:pt>
              <c:pt idx="6117">
                <c:v>50.979589758621458</c:v>
              </c:pt>
              <c:pt idx="6118">
                <c:v>50.987923842283159</c:v>
              </c:pt>
              <c:pt idx="6119">
                <c:v>50.99625792594486</c:v>
              </c:pt>
              <c:pt idx="6120">
                <c:v>51.004592009606554</c:v>
              </c:pt>
              <c:pt idx="6121">
                <c:v>51.012926093268256</c:v>
              </c:pt>
              <c:pt idx="6122">
                <c:v>51.021260176929964</c:v>
              </c:pt>
              <c:pt idx="6123">
                <c:v>51.029594260591665</c:v>
              </c:pt>
              <c:pt idx="6124">
                <c:v>51.037928344253359</c:v>
              </c:pt>
              <c:pt idx="6125">
                <c:v>51.04626242791506</c:v>
              </c:pt>
              <c:pt idx="6126">
                <c:v>51.054596511576761</c:v>
              </c:pt>
              <c:pt idx="6127">
                <c:v>51.062930595238456</c:v>
              </c:pt>
              <c:pt idx="6128">
                <c:v>51.071264678900164</c:v>
              </c:pt>
              <c:pt idx="6129">
                <c:v>51.079598762561865</c:v>
              </c:pt>
              <c:pt idx="6130">
                <c:v>51.087932846223566</c:v>
              </c:pt>
              <c:pt idx="6131">
                <c:v>51.09626692988526</c:v>
              </c:pt>
              <c:pt idx="6132">
                <c:v>51.104601013546961</c:v>
              </c:pt>
              <c:pt idx="6133">
                <c:v>51.11293509720867</c:v>
              </c:pt>
              <c:pt idx="6134">
                <c:v>51.121269180870364</c:v>
              </c:pt>
              <c:pt idx="6135">
                <c:v>51.129603264532065</c:v>
              </c:pt>
              <c:pt idx="6136">
                <c:v>51.137937348193766</c:v>
              </c:pt>
              <c:pt idx="6137">
                <c:v>51.146271431855467</c:v>
              </c:pt>
              <c:pt idx="6138">
                <c:v>51.154605515517162</c:v>
              </c:pt>
              <c:pt idx="6139">
                <c:v>51.16293959917887</c:v>
              </c:pt>
              <c:pt idx="6140">
                <c:v>51.171273682840571</c:v>
              </c:pt>
              <c:pt idx="6141">
                <c:v>51.179607766502265</c:v>
              </c:pt>
              <c:pt idx="6142">
                <c:v>51.187941850163966</c:v>
              </c:pt>
              <c:pt idx="6143">
                <c:v>51.196275933825667</c:v>
              </c:pt>
              <c:pt idx="6144">
                <c:v>51.204610017487376</c:v>
              </c:pt>
              <c:pt idx="6145">
                <c:v>51.21294410114907</c:v>
              </c:pt>
              <c:pt idx="6146">
                <c:v>51.221278184810771</c:v>
              </c:pt>
              <c:pt idx="6147">
                <c:v>51.229612268472472</c:v>
              </c:pt>
              <c:pt idx="6148">
                <c:v>51.237946352134166</c:v>
              </c:pt>
              <c:pt idx="6149">
                <c:v>51.246280435795867</c:v>
              </c:pt>
              <c:pt idx="6150">
                <c:v>51.254614519457576</c:v>
              </c:pt>
              <c:pt idx="6151">
                <c:v>51.26294860311927</c:v>
              </c:pt>
              <c:pt idx="6152">
                <c:v>51.271282686780971</c:v>
              </c:pt>
              <c:pt idx="6153">
                <c:v>51.279616770442672</c:v>
              </c:pt>
              <c:pt idx="6154">
                <c:v>51.287950854104373</c:v>
              </c:pt>
              <c:pt idx="6155">
                <c:v>51.296284937766067</c:v>
              </c:pt>
              <c:pt idx="6156">
                <c:v>51.304619021427776</c:v>
              </c:pt>
              <c:pt idx="6157">
                <c:v>51.312953105089477</c:v>
              </c:pt>
              <c:pt idx="6158">
                <c:v>51.321287188751171</c:v>
              </c:pt>
              <c:pt idx="6159">
                <c:v>51.329621272412872</c:v>
              </c:pt>
              <c:pt idx="6160">
                <c:v>51.337955356074573</c:v>
              </c:pt>
              <c:pt idx="6161">
                <c:v>51.346289439736282</c:v>
              </c:pt>
              <c:pt idx="6162">
                <c:v>51.354623523397976</c:v>
              </c:pt>
              <c:pt idx="6163">
                <c:v>51.362957607059677</c:v>
              </c:pt>
              <c:pt idx="6164">
                <c:v>51.371291690721378</c:v>
              </c:pt>
              <c:pt idx="6165">
                <c:v>51.379625774383072</c:v>
              </c:pt>
              <c:pt idx="6166">
                <c:v>51.387959858044773</c:v>
              </c:pt>
              <c:pt idx="6167">
                <c:v>51.396293941706482</c:v>
              </c:pt>
              <c:pt idx="6168">
                <c:v>51.404628025368183</c:v>
              </c:pt>
              <c:pt idx="6169">
                <c:v>51.412962109029877</c:v>
              </c:pt>
              <c:pt idx="6170">
                <c:v>51.421296192691578</c:v>
              </c:pt>
              <c:pt idx="6171">
                <c:v>51.429630276353279</c:v>
              </c:pt>
              <c:pt idx="6172">
                <c:v>51.437964360014981</c:v>
              </c:pt>
              <c:pt idx="6173">
                <c:v>51.446298443676682</c:v>
              </c:pt>
              <c:pt idx="6174">
                <c:v>51.454632527338383</c:v>
              </c:pt>
              <c:pt idx="6175">
                <c:v>51.462966611000084</c:v>
              </c:pt>
              <c:pt idx="6176">
                <c:v>51.471300694661778</c:v>
              </c:pt>
              <c:pt idx="6177">
                <c:v>51.479634778323479</c:v>
              </c:pt>
              <c:pt idx="6178">
                <c:v>51.487968861985188</c:v>
              </c:pt>
              <c:pt idx="6179">
                <c:v>51.496302945646882</c:v>
              </c:pt>
              <c:pt idx="6180">
                <c:v>51.504637029308583</c:v>
              </c:pt>
              <c:pt idx="6181">
                <c:v>51.512971112970284</c:v>
              </c:pt>
              <c:pt idx="6182">
                <c:v>51.521305196631985</c:v>
              </c:pt>
              <c:pt idx="6183">
                <c:v>51.529639280293686</c:v>
              </c:pt>
              <c:pt idx="6184">
                <c:v>51.537973363955388</c:v>
              </c:pt>
              <c:pt idx="6185">
                <c:v>51.546307447617089</c:v>
              </c:pt>
              <c:pt idx="6186">
                <c:v>51.554641531278783</c:v>
              </c:pt>
              <c:pt idx="6187">
                <c:v>51.562975614940484</c:v>
              </c:pt>
              <c:pt idx="6188">
                <c:v>51.571309698602185</c:v>
              </c:pt>
              <c:pt idx="6189">
                <c:v>51.579643782263894</c:v>
              </c:pt>
              <c:pt idx="6190">
                <c:v>51.587977865925588</c:v>
              </c:pt>
              <c:pt idx="6191">
                <c:v>51.596311949587289</c:v>
              </c:pt>
              <c:pt idx="6192">
                <c:v>51.60464603324899</c:v>
              </c:pt>
              <c:pt idx="6193">
                <c:v>51.612980116910684</c:v>
              </c:pt>
              <c:pt idx="6194">
                <c:v>51.621314200572392</c:v>
              </c:pt>
              <c:pt idx="6195">
                <c:v>51.629648284234094</c:v>
              </c:pt>
              <c:pt idx="6196">
                <c:v>51.637982367895788</c:v>
              </c:pt>
              <c:pt idx="6197">
                <c:v>51.646316451557489</c:v>
              </c:pt>
              <c:pt idx="6198">
                <c:v>51.65465053521919</c:v>
              </c:pt>
              <c:pt idx="6199">
                <c:v>51.662984618880891</c:v>
              </c:pt>
              <c:pt idx="6200">
                <c:v>51.671318702542592</c:v>
              </c:pt>
              <c:pt idx="6201">
                <c:v>51.679652786204294</c:v>
              </c:pt>
              <c:pt idx="6202">
                <c:v>51.687986869865995</c:v>
              </c:pt>
              <c:pt idx="6203">
                <c:v>51.696320953527689</c:v>
              </c:pt>
              <c:pt idx="6204">
                <c:v>51.70465503718939</c:v>
              </c:pt>
              <c:pt idx="6205">
                <c:v>51.712989120851098</c:v>
              </c:pt>
              <c:pt idx="6206">
                <c:v>51.7213232045128</c:v>
              </c:pt>
              <c:pt idx="6207">
                <c:v>51.729657288174494</c:v>
              </c:pt>
              <c:pt idx="6208">
                <c:v>51.737991371836195</c:v>
              </c:pt>
              <c:pt idx="6209">
                <c:v>51.746325455497896</c:v>
              </c:pt>
              <c:pt idx="6210">
                <c:v>51.75465953915959</c:v>
              </c:pt>
              <c:pt idx="6211">
                <c:v>51.762993622821298</c:v>
              </c:pt>
              <c:pt idx="6212">
                <c:v>51.771327706483</c:v>
              </c:pt>
              <c:pt idx="6213">
                <c:v>51.779661790144701</c:v>
              </c:pt>
              <c:pt idx="6214">
                <c:v>51.787995873806395</c:v>
              </c:pt>
              <c:pt idx="6215">
                <c:v>51.796329957468096</c:v>
              </c:pt>
              <c:pt idx="6216">
                <c:v>51.804664041129804</c:v>
              </c:pt>
              <c:pt idx="6217">
                <c:v>51.812998124791498</c:v>
              </c:pt>
              <c:pt idx="6218">
                <c:v>51.8213322084532</c:v>
              </c:pt>
              <c:pt idx="6219">
                <c:v>51.829666292114901</c:v>
              </c:pt>
              <c:pt idx="6220">
                <c:v>51.838000375776602</c:v>
              </c:pt>
              <c:pt idx="6221">
                <c:v>51.846334459438296</c:v>
              </c:pt>
              <c:pt idx="6222">
                <c:v>51.854668543100004</c:v>
              </c:pt>
              <c:pt idx="6223">
                <c:v>51.863002626761705</c:v>
              </c:pt>
              <c:pt idx="6224">
                <c:v>51.8713367104234</c:v>
              </c:pt>
              <c:pt idx="6225">
                <c:v>51.879670794085101</c:v>
              </c:pt>
              <c:pt idx="6226">
                <c:v>51.888004877746802</c:v>
              </c:pt>
              <c:pt idx="6227">
                <c:v>51.89633896140851</c:v>
              </c:pt>
              <c:pt idx="6228">
                <c:v>51.904673045070204</c:v>
              </c:pt>
              <c:pt idx="6229">
                <c:v>51.913007128731905</c:v>
              </c:pt>
              <c:pt idx="6230">
                <c:v>51.921341212393607</c:v>
              </c:pt>
              <c:pt idx="6231">
                <c:v>51.929675296055301</c:v>
              </c:pt>
              <c:pt idx="6232">
                <c:v>51.938009379717002</c:v>
              </c:pt>
              <c:pt idx="6233">
                <c:v>51.94634346337871</c:v>
              </c:pt>
              <c:pt idx="6234">
                <c:v>51.954677547040411</c:v>
              </c:pt>
              <c:pt idx="6235">
                <c:v>51.963011630702105</c:v>
              </c:pt>
              <c:pt idx="6236">
                <c:v>51.971345714363807</c:v>
              </c:pt>
              <c:pt idx="6237">
                <c:v>51.979679798025508</c:v>
              </c:pt>
              <c:pt idx="6238">
                <c:v>51.988013881687202</c:v>
              </c:pt>
              <c:pt idx="6239">
                <c:v>51.99634796534891</c:v>
              </c:pt>
              <c:pt idx="6240">
                <c:v>52.004682049010611</c:v>
              </c:pt>
              <c:pt idx="6241">
                <c:v>52.013016132672306</c:v>
              </c:pt>
              <c:pt idx="6242">
                <c:v>52.021350216334007</c:v>
              </c:pt>
              <c:pt idx="6243">
                <c:v>52.029684299995708</c:v>
              </c:pt>
              <c:pt idx="6244">
                <c:v>52.038018383657416</c:v>
              </c:pt>
              <c:pt idx="6245">
                <c:v>52.04635246731911</c:v>
              </c:pt>
              <c:pt idx="6246">
                <c:v>52.054686550980811</c:v>
              </c:pt>
              <c:pt idx="6247">
                <c:v>52.063020634642513</c:v>
              </c:pt>
              <c:pt idx="6248">
                <c:v>52.071354718304207</c:v>
              </c:pt>
              <c:pt idx="6249">
                <c:v>52.079688801965908</c:v>
              </c:pt>
              <c:pt idx="6250">
                <c:v>52.088022885627616</c:v>
              </c:pt>
              <c:pt idx="6251">
                <c:v>52.096356969289317</c:v>
              </c:pt>
              <c:pt idx="6252">
                <c:v>52.104691052951011</c:v>
              </c:pt>
              <c:pt idx="6253">
                <c:v>52.113025136612713</c:v>
              </c:pt>
              <c:pt idx="6254">
                <c:v>52.121359220274414</c:v>
              </c:pt>
              <c:pt idx="6255">
                <c:v>52.129693303936115</c:v>
              </c:pt>
              <c:pt idx="6256">
                <c:v>52.138027387597816</c:v>
              </c:pt>
              <c:pt idx="6257">
                <c:v>52.146361471259517</c:v>
              </c:pt>
              <c:pt idx="6258">
                <c:v>52.154695554921219</c:v>
              </c:pt>
              <c:pt idx="6259">
                <c:v>52.163029638582913</c:v>
              </c:pt>
              <c:pt idx="6260">
                <c:v>52.171363722244614</c:v>
              </c:pt>
              <c:pt idx="6261">
                <c:v>52.179697805906322</c:v>
              </c:pt>
              <c:pt idx="6262">
                <c:v>52.188031889568016</c:v>
              </c:pt>
              <c:pt idx="6263">
                <c:v>52.196365973229717</c:v>
              </c:pt>
              <c:pt idx="6264">
                <c:v>52.204700056891419</c:v>
              </c:pt>
              <c:pt idx="6265">
                <c:v>52.21303414055312</c:v>
              </c:pt>
              <c:pt idx="6266">
                <c:v>52.221368224214821</c:v>
              </c:pt>
              <c:pt idx="6267">
                <c:v>52.229702307876522</c:v>
              </c:pt>
              <c:pt idx="6268">
                <c:v>52.238036391538223</c:v>
              </c:pt>
              <c:pt idx="6269">
                <c:v>52.246370475199917</c:v>
              </c:pt>
              <c:pt idx="6270">
                <c:v>52.254704558861619</c:v>
              </c:pt>
              <c:pt idx="6271">
                <c:v>52.26303864252332</c:v>
              </c:pt>
              <c:pt idx="6272">
                <c:v>52.271372726185028</c:v>
              </c:pt>
              <c:pt idx="6273">
                <c:v>52.279706809846722</c:v>
              </c:pt>
              <c:pt idx="6274">
                <c:v>52.288040893508423</c:v>
              </c:pt>
              <c:pt idx="6275">
                <c:v>52.296374977170125</c:v>
              </c:pt>
              <c:pt idx="6276">
                <c:v>52.304709060831819</c:v>
              </c:pt>
              <c:pt idx="6277">
                <c:v>52.313043144493527</c:v>
              </c:pt>
              <c:pt idx="6278">
                <c:v>52.321377228155228</c:v>
              </c:pt>
              <c:pt idx="6279">
                <c:v>52.329711311816929</c:v>
              </c:pt>
              <c:pt idx="6280">
                <c:v>52.338045395478623</c:v>
              </c:pt>
              <c:pt idx="6281">
                <c:v>52.346379479140325</c:v>
              </c:pt>
              <c:pt idx="6282">
                <c:v>52.354713562802026</c:v>
              </c:pt>
              <c:pt idx="6283">
                <c:v>52.363047646463727</c:v>
              </c:pt>
              <c:pt idx="6284">
                <c:v>52.371381730125428</c:v>
              </c:pt>
              <c:pt idx="6285">
                <c:v>52.379715813787129</c:v>
              </c:pt>
              <c:pt idx="6286">
                <c:v>52.388049897448823</c:v>
              </c:pt>
              <c:pt idx="6287">
                <c:v>52.396383981110525</c:v>
              </c:pt>
              <c:pt idx="6288">
                <c:v>52.404718064772233</c:v>
              </c:pt>
              <c:pt idx="6289">
                <c:v>52.413052148433934</c:v>
              </c:pt>
              <c:pt idx="6290">
                <c:v>52.421386232095628</c:v>
              </c:pt>
              <c:pt idx="6291">
                <c:v>52.429720315757329</c:v>
              </c:pt>
              <c:pt idx="6292">
                <c:v>52.43805439941903</c:v>
              </c:pt>
              <c:pt idx="6293">
                <c:v>52.446388483080725</c:v>
              </c:pt>
              <c:pt idx="6294">
                <c:v>52.454722566742433</c:v>
              </c:pt>
              <c:pt idx="6295">
                <c:v>52.463056650404134</c:v>
              </c:pt>
              <c:pt idx="6296">
                <c:v>52.471390734065835</c:v>
              </c:pt>
              <c:pt idx="6297">
                <c:v>52.479724817727529</c:v>
              </c:pt>
              <c:pt idx="6298">
                <c:v>52.48805890138923</c:v>
              </c:pt>
              <c:pt idx="6299">
                <c:v>52.496392985050939</c:v>
              </c:pt>
              <c:pt idx="6300">
                <c:v>52.504727068712633</c:v>
              </c:pt>
              <c:pt idx="6301">
                <c:v>52.513061152374334</c:v>
              </c:pt>
              <c:pt idx="6302">
                <c:v>52.521395236036035</c:v>
              </c:pt>
              <c:pt idx="6303">
                <c:v>52.529729319697736</c:v>
              </c:pt>
              <c:pt idx="6304">
                <c:v>52.53806340335943</c:v>
              </c:pt>
              <c:pt idx="6305">
                <c:v>52.546397487021139</c:v>
              </c:pt>
              <c:pt idx="6306">
                <c:v>52.55473157068284</c:v>
              </c:pt>
              <c:pt idx="6307">
                <c:v>52.563065654344534</c:v>
              </c:pt>
              <c:pt idx="6308">
                <c:v>52.571399738006235</c:v>
              </c:pt>
              <c:pt idx="6309">
                <c:v>52.579733821667936</c:v>
              </c:pt>
              <c:pt idx="6310">
                <c:v>52.588067905329645</c:v>
              </c:pt>
              <c:pt idx="6311">
                <c:v>52.596401988991339</c:v>
              </c:pt>
              <c:pt idx="6312">
                <c:v>52.60473607265304</c:v>
              </c:pt>
              <c:pt idx="6313">
                <c:v>52.613070156314741</c:v>
              </c:pt>
              <c:pt idx="6314">
                <c:v>52.621404239976435</c:v>
              </c:pt>
              <c:pt idx="6315">
                <c:v>52.629738323638136</c:v>
              </c:pt>
              <c:pt idx="6316">
                <c:v>52.638072407299845</c:v>
              </c:pt>
              <c:pt idx="6317">
                <c:v>52.646406490961546</c:v>
              </c:pt>
              <c:pt idx="6318">
                <c:v>52.65474057462324</c:v>
              </c:pt>
              <c:pt idx="6319">
                <c:v>52.663074658284941</c:v>
              </c:pt>
              <c:pt idx="6320">
                <c:v>52.671408741946642</c:v>
              </c:pt>
              <c:pt idx="6321">
                <c:v>52.679742825608336</c:v>
              </c:pt>
              <c:pt idx="6322">
                <c:v>52.688076909270045</c:v>
              </c:pt>
              <c:pt idx="6323">
                <c:v>52.696410992931746</c:v>
              </c:pt>
              <c:pt idx="6324">
                <c:v>52.704745076593447</c:v>
              </c:pt>
              <c:pt idx="6325">
                <c:v>52.713079160255141</c:v>
              </c:pt>
              <c:pt idx="6326">
                <c:v>52.721413243916842</c:v>
              </c:pt>
              <c:pt idx="6327">
                <c:v>52.729747327578551</c:v>
              </c:pt>
              <c:pt idx="6328">
                <c:v>52.738081411240245</c:v>
              </c:pt>
              <c:pt idx="6329">
                <c:v>52.746415494901946</c:v>
              </c:pt>
              <c:pt idx="6330">
                <c:v>52.754749578563647</c:v>
              </c:pt>
              <c:pt idx="6331">
                <c:v>52.763083662225341</c:v>
              </c:pt>
              <c:pt idx="6332">
                <c:v>52.771417745887042</c:v>
              </c:pt>
              <c:pt idx="6333">
                <c:v>52.779751829548751</c:v>
              </c:pt>
              <c:pt idx="6334">
                <c:v>52.788085913210452</c:v>
              </c:pt>
              <c:pt idx="6335">
                <c:v>52.796419996872146</c:v>
              </c:pt>
              <c:pt idx="6336">
                <c:v>52.804754080533847</c:v>
              </c:pt>
              <c:pt idx="6337">
                <c:v>52.813088164195548</c:v>
              </c:pt>
              <c:pt idx="6338">
                <c:v>52.821422247857249</c:v>
              </c:pt>
              <c:pt idx="6339">
                <c:v>52.829756331518951</c:v>
              </c:pt>
              <c:pt idx="6340">
                <c:v>52.838090415180652</c:v>
              </c:pt>
              <c:pt idx="6341">
                <c:v>52.846424498842353</c:v>
              </c:pt>
              <c:pt idx="6342">
                <c:v>52.854758582504047</c:v>
              </c:pt>
              <c:pt idx="6343">
                <c:v>52.863092666165748</c:v>
              </c:pt>
              <c:pt idx="6344">
                <c:v>52.871426749827457</c:v>
              </c:pt>
              <c:pt idx="6345">
                <c:v>52.879760833489151</c:v>
              </c:pt>
              <c:pt idx="6346">
                <c:v>52.888094917150852</c:v>
              </c:pt>
              <c:pt idx="6347">
                <c:v>52.896429000812553</c:v>
              </c:pt>
              <c:pt idx="6348">
                <c:v>52.904763084474254</c:v>
              </c:pt>
              <c:pt idx="6349">
                <c:v>52.913097168135955</c:v>
              </c:pt>
              <c:pt idx="6350">
                <c:v>52.921431251797657</c:v>
              </c:pt>
              <c:pt idx="6351">
                <c:v>52.929765335459358</c:v>
              </c:pt>
              <c:pt idx="6352">
                <c:v>52.938099419121052</c:v>
              </c:pt>
              <c:pt idx="6353">
                <c:v>52.946433502782753</c:v>
              </c:pt>
              <c:pt idx="6354">
                <c:v>52.954767586444454</c:v>
              </c:pt>
              <c:pt idx="6355">
                <c:v>52.963101670106163</c:v>
              </c:pt>
              <c:pt idx="6356">
                <c:v>52.971435753767857</c:v>
              </c:pt>
              <c:pt idx="6357">
                <c:v>52.979769837429558</c:v>
              </c:pt>
              <c:pt idx="6358">
                <c:v>52.988103921091259</c:v>
              </c:pt>
              <c:pt idx="6359">
                <c:v>52.996438004752953</c:v>
              </c:pt>
              <c:pt idx="6360">
                <c:v>53.004772088414661</c:v>
              </c:pt>
              <c:pt idx="6361">
                <c:v>53.013106172076363</c:v>
              </c:pt>
              <c:pt idx="6362">
                <c:v>53.021440255738064</c:v>
              </c:pt>
              <c:pt idx="6363">
                <c:v>53.029774339399758</c:v>
              </c:pt>
              <c:pt idx="6364">
                <c:v>53.038108423061459</c:v>
              </c:pt>
              <c:pt idx="6365">
                <c:v>53.04644250672316</c:v>
              </c:pt>
              <c:pt idx="6366">
                <c:v>53.054776590384861</c:v>
              </c:pt>
              <c:pt idx="6367">
                <c:v>53.063110674046563</c:v>
              </c:pt>
              <c:pt idx="6368">
                <c:v>53.071444757708264</c:v>
              </c:pt>
              <c:pt idx="6369">
                <c:v>53.079778841369965</c:v>
              </c:pt>
              <c:pt idx="6370">
                <c:v>53.088112925031659</c:v>
              </c:pt>
              <c:pt idx="6371">
                <c:v>53.096447008693367</c:v>
              </c:pt>
              <c:pt idx="6372">
                <c:v>53.104781092355068</c:v>
              </c:pt>
              <c:pt idx="6373">
                <c:v>53.113115176016763</c:v>
              </c:pt>
              <c:pt idx="6374">
                <c:v>53.121449259678464</c:v>
              </c:pt>
              <c:pt idx="6375">
                <c:v>53.129783343340165</c:v>
              </c:pt>
              <c:pt idx="6376">
                <c:v>53.138117427001859</c:v>
              </c:pt>
              <c:pt idx="6377">
                <c:v>53.146451510663567</c:v>
              </c:pt>
              <c:pt idx="6378">
                <c:v>53.154785594325269</c:v>
              </c:pt>
              <c:pt idx="6379">
                <c:v>53.16311967798697</c:v>
              </c:pt>
              <c:pt idx="6380">
                <c:v>53.171453761648664</c:v>
              </c:pt>
              <c:pt idx="6381">
                <c:v>53.179787845310365</c:v>
              </c:pt>
              <c:pt idx="6382">
                <c:v>53.188121928972073</c:v>
              </c:pt>
              <c:pt idx="6383">
                <c:v>53.196456012633767</c:v>
              </c:pt>
              <c:pt idx="6384">
                <c:v>53.204790096295469</c:v>
              </c:pt>
              <c:pt idx="6385">
                <c:v>53.21312417995717</c:v>
              </c:pt>
              <c:pt idx="6386">
                <c:v>53.221458263618871</c:v>
              </c:pt>
              <c:pt idx="6387">
                <c:v>53.229792347280565</c:v>
              </c:pt>
              <c:pt idx="6388">
                <c:v>53.238126430942273</c:v>
              </c:pt>
              <c:pt idx="6389">
                <c:v>53.246460514603974</c:v>
              </c:pt>
              <c:pt idx="6390">
                <c:v>53.254794598265669</c:v>
              </c:pt>
              <c:pt idx="6391">
                <c:v>53.26312868192737</c:v>
              </c:pt>
              <c:pt idx="6392">
                <c:v>53.271462765589071</c:v>
              </c:pt>
              <c:pt idx="6393">
                <c:v>53.279796849250779</c:v>
              </c:pt>
              <c:pt idx="6394">
                <c:v>53.288130932912473</c:v>
              </c:pt>
              <c:pt idx="6395">
                <c:v>53.296465016574174</c:v>
              </c:pt>
              <c:pt idx="6396">
                <c:v>53.304799100235876</c:v>
              </c:pt>
              <c:pt idx="6397">
                <c:v>53.31313318389757</c:v>
              </c:pt>
              <c:pt idx="6398">
                <c:v>53.321467267559271</c:v>
              </c:pt>
              <c:pt idx="6399">
                <c:v>53.329801351220979</c:v>
              </c:pt>
              <c:pt idx="6400">
                <c:v>53.33813543488268</c:v>
              </c:pt>
              <c:pt idx="6401">
                <c:v>53.346469518544374</c:v>
              </c:pt>
              <c:pt idx="6402">
                <c:v>53.354803602206076</c:v>
              </c:pt>
              <c:pt idx="6403">
                <c:v>53.363137685867777</c:v>
              </c:pt>
              <c:pt idx="6404">
                <c:v>53.371471769529471</c:v>
              </c:pt>
              <c:pt idx="6405">
                <c:v>53.379805853191179</c:v>
              </c:pt>
              <c:pt idx="6406">
                <c:v>53.38813993685288</c:v>
              </c:pt>
              <c:pt idx="6407">
                <c:v>53.396474020514582</c:v>
              </c:pt>
              <c:pt idx="6408">
                <c:v>53.404808104176276</c:v>
              </c:pt>
              <c:pt idx="6409">
                <c:v>53.413142187837977</c:v>
              </c:pt>
              <c:pt idx="6410">
                <c:v>53.421476271499685</c:v>
              </c:pt>
              <c:pt idx="6411">
                <c:v>53.429810355161379</c:v>
              </c:pt>
              <c:pt idx="6412">
                <c:v>53.43814443882308</c:v>
              </c:pt>
              <c:pt idx="6413">
                <c:v>53.446478522484782</c:v>
              </c:pt>
              <c:pt idx="6414">
                <c:v>53.454812606146483</c:v>
              </c:pt>
              <c:pt idx="6415">
                <c:v>53.463146689808177</c:v>
              </c:pt>
              <c:pt idx="6416">
                <c:v>53.471480773469885</c:v>
              </c:pt>
              <c:pt idx="6417">
                <c:v>53.479814857131586</c:v>
              </c:pt>
              <c:pt idx="6418">
                <c:v>53.48814894079328</c:v>
              </c:pt>
              <c:pt idx="6419">
                <c:v>53.496483024454982</c:v>
              </c:pt>
              <c:pt idx="6420">
                <c:v>53.504817108116683</c:v>
              </c:pt>
              <c:pt idx="6421">
                <c:v>53.513151191778384</c:v>
              </c:pt>
              <c:pt idx="6422">
                <c:v>53.521485275440085</c:v>
              </c:pt>
              <c:pt idx="6423">
                <c:v>53.529819359101786</c:v>
              </c:pt>
              <c:pt idx="6424">
                <c:v>53.538153442763488</c:v>
              </c:pt>
              <c:pt idx="6425">
                <c:v>53.546487526425182</c:v>
              </c:pt>
              <c:pt idx="6426">
                <c:v>53.554821610086883</c:v>
              </c:pt>
              <c:pt idx="6427">
                <c:v>53.563155693748591</c:v>
              </c:pt>
              <c:pt idx="6428">
                <c:v>53.571489777410285</c:v>
              </c:pt>
              <c:pt idx="6429">
                <c:v>53.579823861071986</c:v>
              </c:pt>
              <c:pt idx="6430">
                <c:v>53.588157944733688</c:v>
              </c:pt>
              <c:pt idx="6431">
                <c:v>53.596492028395389</c:v>
              </c:pt>
              <c:pt idx="6432">
                <c:v>53.60482611205709</c:v>
              </c:pt>
              <c:pt idx="6433">
                <c:v>53.613160195718791</c:v>
              </c:pt>
              <c:pt idx="6434">
                <c:v>53.621494279380492</c:v>
              </c:pt>
              <c:pt idx="6435">
                <c:v>53.629828363042186</c:v>
              </c:pt>
              <c:pt idx="6436">
                <c:v>53.638162446703888</c:v>
              </c:pt>
              <c:pt idx="6437">
                <c:v>53.646496530365589</c:v>
              </c:pt>
              <c:pt idx="6438">
                <c:v>53.654830614027297</c:v>
              </c:pt>
              <c:pt idx="6439">
                <c:v>53.663164697688991</c:v>
              </c:pt>
              <c:pt idx="6440">
                <c:v>53.671498781350692</c:v>
              </c:pt>
              <c:pt idx="6441">
                <c:v>53.679832865012393</c:v>
              </c:pt>
              <c:pt idx="6442">
                <c:v>53.688166948674088</c:v>
              </c:pt>
              <c:pt idx="6443">
                <c:v>53.696501032335796</c:v>
              </c:pt>
              <c:pt idx="6444">
                <c:v>53.704835115997497</c:v>
              </c:pt>
              <c:pt idx="6445">
                <c:v>53.713169199659198</c:v>
              </c:pt>
              <c:pt idx="6446">
                <c:v>53.721503283320892</c:v>
              </c:pt>
              <c:pt idx="6447">
                <c:v>53.729837366982593</c:v>
              </c:pt>
              <c:pt idx="6448">
                <c:v>53.738171450644295</c:v>
              </c:pt>
              <c:pt idx="6449">
                <c:v>53.746505534305996</c:v>
              </c:pt>
              <c:pt idx="6450">
                <c:v>53.754839617967697</c:v>
              </c:pt>
              <c:pt idx="6451">
                <c:v>53.763173701629398</c:v>
              </c:pt>
              <c:pt idx="6452">
                <c:v>53.771507785291099</c:v>
              </c:pt>
              <c:pt idx="6453">
                <c:v>53.779841868952794</c:v>
              </c:pt>
              <c:pt idx="6454">
                <c:v>53.788175952614502</c:v>
              </c:pt>
              <c:pt idx="6455">
                <c:v>53.796510036276203</c:v>
              </c:pt>
              <c:pt idx="6456">
                <c:v>53.804844119937897</c:v>
              </c:pt>
              <c:pt idx="6457">
                <c:v>53.813178203599598</c:v>
              </c:pt>
              <c:pt idx="6458">
                <c:v>53.821512287261299</c:v>
              </c:pt>
              <c:pt idx="6459">
                <c:v>53.829846370923001</c:v>
              </c:pt>
              <c:pt idx="6460">
                <c:v>53.838180454584702</c:v>
              </c:pt>
              <c:pt idx="6461">
                <c:v>53.846514538246403</c:v>
              </c:pt>
              <c:pt idx="6462">
                <c:v>53.854848621908104</c:v>
              </c:pt>
              <c:pt idx="6463">
                <c:v>53.863182705569798</c:v>
              </c:pt>
              <c:pt idx="6464">
                <c:v>53.871516789231499</c:v>
              </c:pt>
              <c:pt idx="6465">
                <c:v>53.879850872893208</c:v>
              </c:pt>
              <c:pt idx="6466">
                <c:v>53.888184956554909</c:v>
              </c:pt>
              <c:pt idx="6467">
                <c:v>53.896519040216603</c:v>
              </c:pt>
              <c:pt idx="6468">
                <c:v>53.904853123878304</c:v>
              </c:pt>
              <c:pt idx="6469">
                <c:v>53.913187207540005</c:v>
              </c:pt>
              <c:pt idx="6470">
                <c:v>53.921521291201699</c:v>
              </c:pt>
              <c:pt idx="6471">
                <c:v>53.929855374863408</c:v>
              </c:pt>
              <c:pt idx="6472">
                <c:v>53.938189458525109</c:v>
              </c:pt>
              <c:pt idx="6473">
                <c:v>53.946523542186803</c:v>
              </c:pt>
              <c:pt idx="6474">
                <c:v>53.954857625848504</c:v>
              </c:pt>
              <c:pt idx="6475">
                <c:v>53.963191709510205</c:v>
              </c:pt>
              <c:pt idx="6476">
                <c:v>53.971525793171914</c:v>
              </c:pt>
              <c:pt idx="6477">
                <c:v>53.979859876833608</c:v>
              </c:pt>
              <c:pt idx="6478">
                <c:v>53.988193960495309</c:v>
              </c:pt>
              <c:pt idx="6479">
                <c:v>53.99652804415701</c:v>
              </c:pt>
              <c:pt idx="6480">
                <c:v>54.004862127818704</c:v>
              </c:pt>
              <c:pt idx="6481">
                <c:v>54.013196211480405</c:v>
              </c:pt>
              <c:pt idx="6482">
                <c:v>54.021530295142114</c:v>
              </c:pt>
              <c:pt idx="6483">
                <c:v>54.029864378803815</c:v>
              </c:pt>
              <c:pt idx="6484">
                <c:v>54.038198462465509</c:v>
              </c:pt>
              <c:pt idx="6485">
                <c:v>54.04653254612721</c:v>
              </c:pt>
              <c:pt idx="6486">
                <c:v>54.054866629788911</c:v>
              </c:pt>
              <c:pt idx="6487">
                <c:v>54.063200713450605</c:v>
              </c:pt>
              <c:pt idx="6488">
                <c:v>54.071534797112314</c:v>
              </c:pt>
              <c:pt idx="6489">
                <c:v>54.079868880774015</c:v>
              </c:pt>
              <c:pt idx="6490">
                <c:v>54.088202964435716</c:v>
              </c:pt>
              <c:pt idx="6491">
                <c:v>54.09653704809741</c:v>
              </c:pt>
              <c:pt idx="6492">
                <c:v>54.104871131759111</c:v>
              </c:pt>
              <c:pt idx="6493">
                <c:v>54.11320521542082</c:v>
              </c:pt>
              <c:pt idx="6494">
                <c:v>54.121539299082514</c:v>
              </c:pt>
              <c:pt idx="6495">
                <c:v>54.129873382744215</c:v>
              </c:pt>
              <c:pt idx="6496">
                <c:v>54.138207466405916</c:v>
              </c:pt>
              <c:pt idx="6497">
                <c:v>54.146541550067617</c:v>
              </c:pt>
              <c:pt idx="6498">
                <c:v>54.154875633729311</c:v>
              </c:pt>
              <c:pt idx="6499">
                <c:v>54.16320971739102</c:v>
              </c:pt>
              <c:pt idx="6500">
                <c:v>54.171543801052721</c:v>
              </c:pt>
              <c:pt idx="6501">
                <c:v>54.179877884714415</c:v>
              </c:pt>
              <c:pt idx="6502">
                <c:v>54.188211968376116</c:v>
              </c:pt>
              <c:pt idx="6503">
                <c:v>54.196546052037817</c:v>
              </c:pt>
              <c:pt idx="6504">
                <c:v>54.204880135699526</c:v>
              </c:pt>
              <c:pt idx="6505">
                <c:v>54.21321421936122</c:v>
              </c:pt>
              <c:pt idx="6506">
                <c:v>54.221548303022921</c:v>
              </c:pt>
              <c:pt idx="6507">
                <c:v>54.229882386684622</c:v>
              </c:pt>
              <c:pt idx="6508">
                <c:v>54.238216470346316</c:v>
              </c:pt>
              <c:pt idx="6509">
                <c:v>54.246550554008017</c:v>
              </c:pt>
              <c:pt idx="6510">
                <c:v>54.254884637669726</c:v>
              </c:pt>
              <c:pt idx="6511">
                <c:v>54.263218721331427</c:v>
              </c:pt>
              <c:pt idx="6512">
                <c:v>54.271552804993121</c:v>
              </c:pt>
              <c:pt idx="6513">
                <c:v>54.279886888654822</c:v>
              </c:pt>
              <c:pt idx="6514">
                <c:v>54.288220972316523</c:v>
              </c:pt>
              <c:pt idx="6515">
                <c:v>54.296555055978224</c:v>
              </c:pt>
              <c:pt idx="6516">
                <c:v>54.304889139639926</c:v>
              </c:pt>
              <c:pt idx="6517">
                <c:v>54.313223223301627</c:v>
              </c:pt>
              <c:pt idx="6518">
                <c:v>54.321557306963321</c:v>
              </c:pt>
              <c:pt idx="6519">
                <c:v>54.329891390625022</c:v>
              </c:pt>
              <c:pt idx="6520">
                <c:v>54.338225474286723</c:v>
              </c:pt>
              <c:pt idx="6521">
                <c:v>54.346559557948432</c:v>
              </c:pt>
              <c:pt idx="6522">
                <c:v>54.354893641610126</c:v>
              </c:pt>
              <c:pt idx="6523">
                <c:v>54.363227725271827</c:v>
              </c:pt>
              <c:pt idx="6524">
                <c:v>54.371561808933528</c:v>
              </c:pt>
              <c:pt idx="6525">
                <c:v>54.379895892595222</c:v>
              </c:pt>
              <c:pt idx="6526">
                <c:v>54.38822997625693</c:v>
              </c:pt>
              <c:pt idx="6527">
                <c:v>54.396564059918632</c:v>
              </c:pt>
              <c:pt idx="6528">
                <c:v>54.404898143580333</c:v>
              </c:pt>
              <c:pt idx="6529">
                <c:v>54.413232227242027</c:v>
              </c:pt>
              <c:pt idx="6530">
                <c:v>54.421566310903728</c:v>
              </c:pt>
              <c:pt idx="6531">
                <c:v>54.429900394565429</c:v>
              </c:pt>
              <c:pt idx="6532">
                <c:v>54.43823447822713</c:v>
              </c:pt>
              <c:pt idx="6533">
                <c:v>54.446568561888832</c:v>
              </c:pt>
              <c:pt idx="6534">
                <c:v>54.454902645550533</c:v>
              </c:pt>
              <c:pt idx="6535">
                <c:v>54.463236729212234</c:v>
              </c:pt>
              <c:pt idx="6536">
                <c:v>54.471570812873928</c:v>
              </c:pt>
              <c:pt idx="6537">
                <c:v>54.479904896535636</c:v>
              </c:pt>
              <c:pt idx="6538">
                <c:v>54.488238980197337</c:v>
              </c:pt>
              <c:pt idx="6539">
                <c:v>54.496573063859032</c:v>
              </c:pt>
              <c:pt idx="6540">
                <c:v>54.504907147520733</c:v>
              </c:pt>
              <c:pt idx="6541">
                <c:v>54.513241231182434</c:v>
              </c:pt>
              <c:pt idx="6542">
                <c:v>54.521575314844135</c:v>
              </c:pt>
              <c:pt idx="6543">
                <c:v>54.529909398505836</c:v>
              </c:pt>
              <c:pt idx="6544">
                <c:v>54.538243482167537</c:v>
              </c:pt>
              <c:pt idx="6545">
                <c:v>54.546577565829239</c:v>
              </c:pt>
              <c:pt idx="6546">
                <c:v>54.554911649490933</c:v>
              </c:pt>
              <c:pt idx="6547">
                <c:v>54.563245733152634</c:v>
              </c:pt>
              <c:pt idx="6548">
                <c:v>54.571579816814342</c:v>
              </c:pt>
              <c:pt idx="6549">
                <c:v>54.579913900476043</c:v>
              </c:pt>
              <c:pt idx="6550">
                <c:v>54.588247984137737</c:v>
              </c:pt>
              <c:pt idx="6551">
                <c:v>54.596582067799439</c:v>
              </c:pt>
              <c:pt idx="6552">
                <c:v>54.60491615146114</c:v>
              </c:pt>
              <c:pt idx="6553">
                <c:v>54.613250235122834</c:v>
              </c:pt>
              <c:pt idx="6554">
                <c:v>54.621584318784542</c:v>
              </c:pt>
              <c:pt idx="6555">
                <c:v>54.629918402446243</c:v>
              </c:pt>
              <c:pt idx="6556">
                <c:v>54.638252486107945</c:v>
              </c:pt>
              <c:pt idx="6557">
                <c:v>54.646586569769639</c:v>
              </c:pt>
              <c:pt idx="6558">
                <c:v>54.65492065343134</c:v>
              </c:pt>
              <c:pt idx="6559">
                <c:v>54.663254737093048</c:v>
              </c:pt>
              <c:pt idx="6560">
                <c:v>54.671588820754742</c:v>
              </c:pt>
              <c:pt idx="6561">
                <c:v>54.679922904416443</c:v>
              </c:pt>
              <c:pt idx="6562">
                <c:v>54.688256988078145</c:v>
              </c:pt>
              <c:pt idx="6563">
                <c:v>54.696591071739839</c:v>
              </c:pt>
              <c:pt idx="6564">
                <c:v>54.70492515540154</c:v>
              </c:pt>
              <c:pt idx="6565">
                <c:v>54.713259239063248</c:v>
              </c:pt>
              <c:pt idx="6566">
                <c:v>54.721593322724949</c:v>
              </c:pt>
              <c:pt idx="6567">
                <c:v>54.729927406386643</c:v>
              </c:pt>
              <c:pt idx="6568">
                <c:v>54.738261490048345</c:v>
              </c:pt>
              <c:pt idx="6569">
                <c:v>54.746595573710046</c:v>
              </c:pt>
              <c:pt idx="6570">
                <c:v>54.75492965737174</c:v>
              </c:pt>
              <c:pt idx="6571">
                <c:v>54.763263741033448</c:v>
              </c:pt>
              <c:pt idx="6572">
                <c:v>54.771597824695149</c:v>
              </c:pt>
              <c:pt idx="6573">
                <c:v>54.779931908356851</c:v>
              </c:pt>
              <c:pt idx="6574">
                <c:v>54.788265992018545</c:v>
              </c:pt>
              <c:pt idx="6575">
                <c:v>54.796600075680246</c:v>
              </c:pt>
              <c:pt idx="6576">
                <c:v>54.804934159341954</c:v>
              </c:pt>
              <c:pt idx="6577">
                <c:v>54.813268243003648</c:v>
              </c:pt>
              <c:pt idx="6578">
                <c:v>54.821602326665349</c:v>
              </c:pt>
              <c:pt idx="6579">
                <c:v>54.829936410327051</c:v>
              </c:pt>
              <c:pt idx="6580">
                <c:v>54.838270493988752</c:v>
              </c:pt>
              <c:pt idx="6581">
                <c:v>54.846604577650446</c:v>
              </c:pt>
              <c:pt idx="6582">
                <c:v>54.854938661312154</c:v>
              </c:pt>
              <c:pt idx="6583">
                <c:v>54.863272744973855</c:v>
              </c:pt>
              <c:pt idx="6584">
                <c:v>54.871606828635549</c:v>
              </c:pt>
              <c:pt idx="6585">
                <c:v>54.879940912297251</c:v>
              </c:pt>
              <c:pt idx="6586">
                <c:v>54.888274995958952</c:v>
              </c:pt>
              <c:pt idx="6587">
                <c:v>54.89660907962066</c:v>
              </c:pt>
              <c:pt idx="6588">
                <c:v>54.904943163282354</c:v>
              </c:pt>
              <c:pt idx="6589">
                <c:v>54.913277246944055</c:v>
              </c:pt>
              <c:pt idx="6590">
                <c:v>54.921611330605757</c:v>
              </c:pt>
              <c:pt idx="6591">
                <c:v>54.929945414267451</c:v>
              </c:pt>
              <c:pt idx="6592">
                <c:v>54.938279497929152</c:v>
              </c:pt>
              <c:pt idx="6593">
                <c:v>54.94661358159086</c:v>
              </c:pt>
              <c:pt idx="6594">
                <c:v>54.954947665252561</c:v>
              </c:pt>
              <c:pt idx="6595">
                <c:v>54.963281748914255</c:v>
              </c:pt>
              <c:pt idx="6596">
                <c:v>54.971615832575957</c:v>
              </c:pt>
              <c:pt idx="6597">
                <c:v>54.979949916237658</c:v>
              </c:pt>
              <c:pt idx="6598">
                <c:v>54.988283999899359</c:v>
              </c:pt>
              <c:pt idx="6599">
                <c:v>54.99661808356106</c:v>
              </c:pt>
              <c:pt idx="6600">
                <c:v>55.004952167222761</c:v>
              </c:pt>
              <c:pt idx="6601">
                <c:v>55.013286250884462</c:v>
              </c:pt>
              <c:pt idx="6602">
                <c:v>55.021620334546157</c:v>
              </c:pt>
              <c:pt idx="6603">
                <c:v>55.029954418207858</c:v>
              </c:pt>
              <c:pt idx="6604">
                <c:v>55.038288501869566</c:v>
              </c:pt>
              <c:pt idx="6605">
                <c:v>55.04662258553126</c:v>
              </c:pt>
              <c:pt idx="6606">
                <c:v>55.054956669192961</c:v>
              </c:pt>
              <c:pt idx="6607">
                <c:v>55.063290752854662</c:v>
              </c:pt>
              <c:pt idx="6608">
                <c:v>55.071624836516357</c:v>
              </c:pt>
              <c:pt idx="6609">
                <c:v>55.079958920178065</c:v>
              </c:pt>
              <c:pt idx="6610">
                <c:v>55.088293003839766</c:v>
              </c:pt>
              <c:pt idx="6611">
                <c:v>55.096627087501467</c:v>
              </c:pt>
              <c:pt idx="6612">
                <c:v>55.104961171163161</c:v>
              </c:pt>
              <c:pt idx="6613">
                <c:v>55.113295254824862</c:v>
              </c:pt>
              <c:pt idx="6614">
                <c:v>55.121629338486564</c:v>
              </c:pt>
              <c:pt idx="6615">
                <c:v>55.129963422148265</c:v>
              </c:pt>
              <c:pt idx="6616">
                <c:v>55.138297505809966</c:v>
              </c:pt>
              <c:pt idx="6617">
                <c:v>55.146631589471667</c:v>
              </c:pt>
              <c:pt idx="6618">
                <c:v>55.154965673133368</c:v>
              </c:pt>
              <c:pt idx="6619">
                <c:v>55.163299756795062</c:v>
              </c:pt>
              <c:pt idx="6620">
                <c:v>55.171633840456771</c:v>
              </c:pt>
              <c:pt idx="6621">
                <c:v>55.179967924118472</c:v>
              </c:pt>
              <c:pt idx="6622">
                <c:v>55.188302007780166</c:v>
              </c:pt>
              <c:pt idx="6623">
                <c:v>55.196636091441867</c:v>
              </c:pt>
              <c:pt idx="6624">
                <c:v>55.204970175103568</c:v>
              </c:pt>
              <c:pt idx="6625">
                <c:v>55.21330425876527</c:v>
              </c:pt>
              <c:pt idx="6626">
                <c:v>55.221638342426971</c:v>
              </c:pt>
              <c:pt idx="6627">
                <c:v>55.229972426088672</c:v>
              </c:pt>
              <c:pt idx="6628">
                <c:v>55.238306509750373</c:v>
              </c:pt>
              <c:pt idx="6629">
                <c:v>55.246640593412067</c:v>
              </c:pt>
              <c:pt idx="6630">
                <c:v>55.254974677073768</c:v>
              </c:pt>
              <c:pt idx="6631">
                <c:v>55.263308760735477</c:v>
              </c:pt>
              <c:pt idx="6632">
                <c:v>55.271642844397178</c:v>
              </c:pt>
              <c:pt idx="6633">
                <c:v>55.279976928058872</c:v>
              </c:pt>
              <c:pt idx="6634">
                <c:v>55.288311011720573</c:v>
              </c:pt>
              <c:pt idx="6635">
                <c:v>55.296645095382274</c:v>
              </c:pt>
              <c:pt idx="6636">
                <c:v>55.304979179043968</c:v>
              </c:pt>
              <c:pt idx="6637">
                <c:v>55.313313262705677</c:v>
              </c:pt>
              <c:pt idx="6638">
                <c:v>55.321647346367378</c:v>
              </c:pt>
              <c:pt idx="6639">
                <c:v>55.329981430029079</c:v>
              </c:pt>
              <c:pt idx="6640">
                <c:v>55.338315513690773</c:v>
              </c:pt>
              <c:pt idx="6641">
                <c:v>55.346649597352474</c:v>
              </c:pt>
              <c:pt idx="6642">
                <c:v>55.354983681014183</c:v>
              </c:pt>
              <c:pt idx="6643">
                <c:v>55.363317764675877</c:v>
              </c:pt>
              <c:pt idx="6644">
                <c:v>55.371651848337578</c:v>
              </c:pt>
              <c:pt idx="6645">
                <c:v>55.379985931999279</c:v>
              </c:pt>
              <c:pt idx="6646">
                <c:v>55.38832001566098</c:v>
              </c:pt>
              <c:pt idx="6647">
                <c:v>55.396654099322674</c:v>
              </c:pt>
              <c:pt idx="6648">
                <c:v>55.404988182984383</c:v>
              </c:pt>
              <c:pt idx="6649">
                <c:v>55.413322266646084</c:v>
              </c:pt>
              <c:pt idx="6650">
                <c:v>55.421656350307778</c:v>
              </c:pt>
              <c:pt idx="6651">
                <c:v>55.429990433969479</c:v>
              </c:pt>
              <c:pt idx="6652">
                <c:v>55.43832451763118</c:v>
              </c:pt>
              <c:pt idx="6653">
                <c:v>55.446658601292874</c:v>
              </c:pt>
              <c:pt idx="6654">
                <c:v>55.454992684954583</c:v>
              </c:pt>
              <c:pt idx="6655">
                <c:v>55.463326768616284</c:v>
              </c:pt>
              <c:pt idx="6656">
                <c:v>55.471660852277985</c:v>
              </c:pt>
              <c:pt idx="6657">
                <c:v>55.479994935939679</c:v>
              </c:pt>
              <c:pt idx="6658">
                <c:v>55.48832901960138</c:v>
              </c:pt>
              <c:pt idx="6659">
                <c:v>55.496663103263089</c:v>
              </c:pt>
              <c:pt idx="6660">
                <c:v>55.504997186924783</c:v>
              </c:pt>
              <c:pt idx="6661">
                <c:v>55.513331270586484</c:v>
              </c:pt>
              <c:pt idx="6662">
                <c:v>55.521665354248185</c:v>
              </c:pt>
              <c:pt idx="6663">
                <c:v>55.529999437909886</c:v>
              </c:pt>
              <c:pt idx="6664">
                <c:v>55.53833352157158</c:v>
              </c:pt>
              <c:pt idx="6665">
                <c:v>55.546667605233289</c:v>
              </c:pt>
              <c:pt idx="6666">
                <c:v>55.55500168889499</c:v>
              </c:pt>
              <c:pt idx="6667">
                <c:v>55.563335772556684</c:v>
              </c:pt>
              <c:pt idx="6668">
                <c:v>55.571669856218385</c:v>
              </c:pt>
              <c:pt idx="6669">
                <c:v>55.580003939880086</c:v>
              </c:pt>
              <c:pt idx="6670">
                <c:v>55.588338023541795</c:v>
              </c:pt>
              <c:pt idx="6671">
                <c:v>55.596672107203489</c:v>
              </c:pt>
              <c:pt idx="6672">
                <c:v>55.60500619086519</c:v>
              </c:pt>
              <c:pt idx="6673">
                <c:v>55.613340274526891</c:v>
              </c:pt>
              <c:pt idx="6674">
                <c:v>55.621674358188585</c:v>
              </c:pt>
              <c:pt idx="6675">
                <c:v>55.630008441850286</c:v>
              </c:pt>
              <c:pt idx="6676">
                <c:v>55.638342525511995</c:v>
              </c:pt>
              <c:pt idx="6677">
                <c:v>55.646676609173696</c:v>
              </c:pt>
              <c:pt idx="6678">
                <c:v>55.65501069283539</c:v>
              </c:pt>
              <c:pt idx="6679">
                <c:v>55.663344776497091</c:v>
              </c:pt>
              <c:pt idx="6680">
                <c:v>55.671678860158792</c:v>
              </c:pt>
              <c:pt idx="6681">
                <c:v>55.680012943820493</c:v>
              </c:pt>
              <c:pt idx="6682">
                <c:v>55.688347027482195</c:v>
              </c:pt>
              <c:pt idx="6683">
                <c:v>55.696681111143896</c:v>
              </c:pt>
              <c:pt idx="6684">
                <c:v>55.705015194805597</c:v>
              </c:pt>
              <c:pt idx="6685">
                <c:v>55.713349278467291</c:v>
              </c:pt>
              <c:pt idx="6686">
                <c:v>55.721683362128992</c:v>
              </c:pt>
              <c:pt idx="6687">
                <c:v>55.7300174457907</c:v>
              </c:pt>
              <c:pt idx="6688">
                <c:v>55.738351529452395</c:v>
              </c:pt>
              <c:pt idx="6689">
                <c:v>55.746685613114096</c:v>
              </c:pt>
              <c:pt idx="6690">
                <c:v>55.755019696775797</c:v>
              </c:pt>
              <c:pt idx="6691">
                <c:v>55.763353780437498</c:v>
              </c:pt>
              <c:pt idx="6692">
                <c:v>55.771687864099199</c:v>
              </c:pt>
              <c:pt idx="6693">
                <c:v>55.780021947760901</c:v>
              </c:pt>
              <c:pt idx="6694">
                <c:v>55.788356031422602</c:v>
              </c:pt>
              <c:pt idx="6695">
                <c:v>55.796690115084296</c:v>
              </c:pt>
              <c:pt idx="6696">
                <c:v>55.805024198745997</c:v>
              </c:pt>
              <c:pt idx="6697">
                <c:v>55.813358282407698</c:v>
              </c:pt>
              <c:pt idx="6698">
                <c:v>55.821692366069399</c:v>
              </c:pt>
              <c:pt idx="6699">
                <c:v>55.830026449731101</c:v>
              </c:pt>
              <c:pt idx="6700">
                <c:v>55.838360533392802</c:v>
              </c:pt>
              <c:pt idx="6701">
                <c:v>55.846694617054503</c:v>
              </c:pt>
              <c:pt idx="6702">
                <c:v>55.855028700716197</c:v>
              </c:pt>
              <c:pt idx="6703">
                <c:v>55.863362784377905</c:v>
              </c:pt>
              <c:pt idx="6704">
                <c:v>55.871696868039606</c:v>
              </c:pt>
              <c:pt idx="6705">
                <c:v>55.880030951701301</c:v>
              </c:pt>
              <c:pt idx="6706">
                <c:v>55.888365035363002</c:v>
              </c:pt>
              <c:pt idx="6707">
                <c:v>55.896699119024703</c:v>
              </c:pt>
              <c:pt idx="6708">
                <c:v>55.905033202686404</c:v>
              </c:pt>
              <c:pt idx="6709">
                <c:v>55.913367286348105</c:v>
              </c:pt>
              <c:pt idx="6710">
                <c:v>55.921701370009806</c:v>
              </c:pt>
              <c:pt idx="6711">
                <c:v>55.930035453671508</c:v>
              </c:pt>
              <c:pt idx="6712">
                <c:v>55.938369537333202</c:v>
              </c:pt>
              <c:pt idx="6713">
                <c:v>55.946703620994903</c:v>
              </c:pt>
              <c:pt idx="6714">
                <c:v>55.955037704656611</c:v>
              </c:pt>
              <c:pt idx="6715">
                <c:v>55.963371788318312</c:v>
              </c:pt>
              <c:pt idx="6716">
                <c:v>55.971705871980006</c:v>
              </c:pt>
              <c:pt idx="6717">
                <c:v>55.980039955641708</c:v>
              </c:pt>
              <c:pt idx="6718">
                <c:v>55.988374039303409</c:v>
              </c:pt>
              <c:pt idx="6719">
                <c:v>55.996708122965103</c:v>
              </c:pt>
              <c:pt idx="6720">
                <c:v>56.005042206626811</c:v>
              </c:pt>
              <c:pt idx="6721">
                <c:v>56.013376290288512</c:v>
              </c:pt>
              <c:pt idx="6722">
                <c:v>56.021710373950214</c:v>
              </c:pt>
              <c:pt idx="6723">
                <c:v>56.030044457611908</c:v>
              </c:pt>
              <c:pt idx="6724">
                <c:v>56.038378541273609</c:v>
              </c:pt>
              <c:pt idx="6725">
                <c:v>56.046712624935317</c:v>
              </c:pt>
              <c:pt idx="6726">
                <c:v>56.055046708597011</c:v>
              </c:pt>
              <c:pt idx="6727">
                <c:v>56.063380792258712</c:v>
              </c:pt>
              <c:pt idx="6728">
                <c:v>56.071714875920414</c:v>
              </c:pt>
              <c:pt idx="6729">
                <c:v>56.080048959582115</c:v>
              </c:pt>
              <c:pt idx="6730">
                <c:v>56.088383043243809</c:v>
              </c:pt>
              <c:pt idx="6731">
                <c:v>56.096717126905517</c:v>
              </c:pt>
              <c:pt idx="6732">
                <c:v>56.105051210567218</c:v>
              </c:pt>
              <c:pt idx="6733">
                <c:v>56.113385294228912</c:v>
              </c:pt>
              <c:pt idx="6734">
                <c:v>56.121719377890614</c:v>
              </c:pt>
              <c:pt idx="6735">
                <c:v>56.130053461552315</c:v>
              </c:pt>
              <c:pt idx="6736">
                <c:v>56.138387545214023</c:v>
              </c:pt>
              <c:pt idx="6737">
                <c:v>56.146721628875717</c:v>
              </c:pt>
              <c:pt idx="6738">
                <c:v>56.155055712537418</c:v>
              </c:pt>
              <c:pt idx="6739">
                <c:v>56.16338979619912</c:v>
              </c:pt>
              <c:pt idx="6740">
                <c:v>56.171723879860814</c:v>
              </c:pt>
              <c:pt idx="6741">
                <c:v>56.180057963522515</c:v>
              </c:pt>
              <c:pt idx="6742">
                <c:v>56.188392047184223</c:v>
              </c:pt>
              <c:pt idx="6743">
                <c:v>56.196726130845917</c:v>
              </c:pt>
              <c:pt idx="6744">
                <c:v>56.205060214507618</c:v>
              </c:pt>
              <c:pt idx="6745">
                <c:v>56.21339429816932</c:v>
              </c:pt>
              <c:pt idx="6746">
                <c:v>56.221728381831021</c:v>
              </c:pt>
              <c:pt idx="6747">
                <c:v>56.230062465492715</c:v>
              </c:pt>
              <c:pt idx="6748">
                <c:v>56.238396549154423</c:v>
              </c:pt>
              <c:pt idx="6749">
                <c:v>56.246730632816124</c:v>
              </c:pt>
              <c:pt idx="6750">
                <c:v>56.255064716477818</c:v>
              </c:pt>
              <c:pt idx="6751">
                <c:v>56.26339880013952</c:v>
              </c:pt>
              <c:pt idx="6752">
                <c:v>56.271732883801221</c:v>
              </c:pt>
              <c:pt idx="6753">
                <c:v>56.280066967462929</c:v>
              </c:pt>
              <c:pt idx="6754">
                <c:v>56.288401051124623</c:v>
              </c:pt>
              <c:pt idx="6755">
                <c:v>56.296735134786324</c:v>
              </c:pt>
              <c:pt idx="6756">
                <c:v>56.305069218448025</c:v>
              </c:pt>
              <c:pt idx="6757">
                <c:v>56.31340330210972</c:v>
              </c:pt>
              <c:pt idx="6758">
                <c:v>56.321737385771421</c:v>
              </c:pt>
              <c:pt idx="6759">
                <c:v>56.330071469433129</c:v>
              </c:pt>
              <c:pt idx="6760">
                <c:v>56.33840555309483</c:v>
              </c:pt>
              <c:pt idx="6761">
                <c:v>56.346739636756524</c:v>
              </c:pt>
              <c:pt idx="6762">
                <c:v>56.355073720418225</c:v>
              </c:pt>
              <c:pt idx="6763">
                <c:v>56.363407804079927</c:v>
              </c:pt>
              <c:pt idx="6764">
                <c:v>56.371741887741628</c:v>
              </c:pt>
              <c:pt idx="6765">
                <c:v>56.380075971403329</c:v>
              </c:pt>
              <c:pt idx="6766">
                <c:v>56.38841005506503</c:v>
              </c:pt>
              <c:pt idx="6767">
                <c:v>56.396744138726731</c:v>
              </c:pt>
              <c:pt idx="6768">
                <c:v>56.405078222388426</c:v>
              </c:pt>
              <c:pt idx="6769">
                <c:v>56.413412306050127</c:v>
              </c:pt>
              <c:pt idx="6770">
                <c:v>56.421746389711835</c:v>
              </c:pt>
              <c:pt idx="6771">
                <c:v>56.430080473373529</c:v>
              </c:pt>
              <c:pt idx="6772">
                <c:v>56.43841455703523</c:v>
              </c:pt>
              <c:pt idx="6773">
                <c:v>56.446748640696931</c:v>
              </c:pt>
              <c:pt idx="6774">
                <c:v>56.455082724358633</c:v>
              </c:pt>
              <c:pt idx="6775">
                <c:v>56.463416808020334</c:v>
              </c:pt>
              <c:pt idx="6776">
                <c:v>56.471750891682035</c:v>
              </c:pt>
              <c:pt idx="6777">
                <c:v>56.480084975343736</c:v>
              </c:pt>
              <c:pt idx="6778">
                <c:v>56.48841905900543</c:v>
              </c:pt>
              <c:pt idx="6779">
                <c:v>56.496753142667131</c:v>
              </c:pt>
              <c:pt idx="6780">
                <c:v>56.505087226328833</c:v>
              </c:pt>
              <c:pt idx="6781">
                <c:v>56.513421309990541</c:v>
              </c:pt>
              <c:pt idx="6782">
                <c:v>56.521755393652235</c:v>
              </c:pt>
              <c:pt idx="6783">
                <c:v>56.530089477313936</c:v>
              </c:pt>
              <c:pt idx="6784">
                <c:v>56.538423560975637</c:v>
              </c:pt>
              <c:pt idx="6785">
                <c:v>56.546757644637331</c:v>
              </c:pt>
              <c:pt idx="6786">
                <c:v>56.55509172829904</c:v>
              </c:pt>
              <c:pt idx="6787">
                <c:v>56.563425811960741</c:v>
              </c:pt>
              <c:pt idx="6788">
                <c:v>56.571759895622442</c:v>
              </c:pt>
              <c:pt idx="6789">
                <c:v>56.580093979284136</c:v>
              </c:pt>
              <c:pt idx="6790">
                <c:v>56.588428062945837</c:v>
              </c:pt>
              <c:pt idx="6791">
                <c:v>56.596762146607539</c:v>
              </c:pt>
              <c:pt idx="6792">
                <c:v>56.60509623026924</c:v>
              </c:pt>
              <c:pt idx="6793">
                <c:v>56.613430313930941</c:v>
              </c:pt>
              <c:pt idx="6794">
                <c:v>56.621764397592642</c:v>
              </c:pt>
              <c:pt idx="6795">
                <c:v>56.630098481254336</c:v>
              </c:pt>
              <c:pt idx="6796">
                <c:v>56.638432564916037</c:v>
              </c:pt>
              <c:pt idx="6797">
                <c:v>56.646766648577746</c:v>
              </c:pt>
              <c:pt idx="6798">
                <c:v>56.655100732239447</c:v>
              </c:pt>
              <c:pt idx="6799">
                <c:v>56.663434815901141</c:v>
              </c:pt>
              <c:pt idx="6800">
                <c:v>56.671768899562842</c:v>
              </c:pt>
              <c:pt idx="6801">
                <c:v>56.680102983224543</c:v>
              </c:pt>
              <c:pt idx="6802">
                <c:v>56.688437066886237</c:v>
              </c:pt>
              <c:pt idx="6803">
                <c:v>56.696771150547946</c:v>
              </c:pt>
              <c:pt idx="6804">
                <c:v>56.705105234209647</c:v>
              </c:pt>
              <c:pt idx="6805">
                <c:v>56.713439317871348</c:v>
              </c:pt>
              <c:pt idx="6806">
                <c:v>56.721773401533042</c:v>
              </c:pt>
              <c:pt idx="6807">
                <c:v>56.730107485194743</c:v>
              </c:pt>
              <c:pt idx="6808">
                <c:v>56.738441568856452</c:v>
              </c:pt>
              <c:pt idx="6809">
                <c:v>56.746775652518146</c:v>
              </c:pt>
              <c:pt idx="6810">
                <c:v>56.755109736179847</c:v>
              </c:pt>
              <c:pt idx="6811">
                <c:v>56.763443819841548</c:v>
              </c:pt>
              <c:pt idx="6812">
                <c:v>56.771777903503249</c:v>
              </c:pt>
              <c:pt idx="6813">
                <c:v>56.780111987164943</c:v>
              </c:pt>
              <c:pt idx="6814">
                <c:v>56.788446070826652</c:v>
              </c:pt>
              <c:pt idx="6815">
                <c:v>56.796780154488353</c:v>
              </c:pt>
              <c:pt idx="6816">
                <c:v>56.805114238150047</c:v>
              </c:pt>
              <c:pt idx="6817">
                <c:v>56.813448321811748</c:v>
              </c:pt>
              <c:pt idx="6818">
                <c:v>56.821782405473449</c:v>
              </c:pt>
              <c:pt idx="6819">
                <c:v>56.830116489135158</c:v>
              </c:pt>
              <c:pt idx="6820">
                <c:v>56.838450572796852</c:v>
              </c:pt>
              <c:pt idx="6821">
                <c:v>56.846784656458553</c:v>
              </c:pt>
              <c:pt idx="6822">
                <c:v>56.855118740120254</c:v>
              </c:pt>
              <c:pt idx="6823">
                <c:v>56.863452823781948</c:v>
              </c:pt>
              <c:pt idx="6824">
                <c:v>56.871786907443649</c:v>
              </c:pt>
              <c:pt idx="6825">
                <c:v>56.880120991105358</c:v>
              </c:pt>
              <c:pt idx="6826">
                <c:v>56.888455074767059</c:v>
              </c:pt>
              <c:pt idx="6827">
                <c:v>56.896789158428753</c:v>
              </c:pt>
              <c:pt idx="6828">
                <c:v>56.905123242090454</c:v>
              </c:pt>
              <c:pt idx="6829">
                <c:v>56.913457325752155</c:v>
              </c:pt>
              <c:pt idx="6830">
                <c:v>56.921791409413849</c:v>
              </c:pt>
              <c:pt idx="6831">
                <c:v>56.930125493075558</c:v>
              </c:pt>
              <c:pt idx="6832">
                <c:v>56.938459576737259</c:v>
              </c:pt>
              <c:pt idx="6833">
                <c:v>56.94679366039896</c:v>
              </c:pt>
              <c:pt idx="6834">
                <c:v>56.955127744060654</c:v>
              </c:pt>
              <c:pt idx="6835">
                <c:v>56.963461827722355</c:v>
              </c:pt>
              <c:pt idx="6836">
                <c:v>56.971795911384064</c:v>
              </c:pt>
              <c:pt idx="6837">
                <c:v>56.980129995045758</c:v>
              </c:pt>
              <c:pt idx="6838">
                <c:v>56.988464078707459</c:v>
              </c:pt>
              <c:pt idx="6839">
                <c:v>56.99679816236916</c:v>
              </c:pt>
              <c:pt idx="6840">
                <c:v>57.005132246030854</c:v>
              </c:pt>
              <c:pt idx="6841">
                <c:v>57.013466329692555</c:v>
              </c:pt>
              <c:pt idx="6842">
                <c:v>57.021800413354264</c:v>
              </c:pt>
              <c:pt idx="6843">
                <c:v>57.030134497015965</c:v>
              </c:pt>
              <c:pt idx="6844">
                <c:v>57.038468580677659</c:v>
              </c:pt>
              <c:pt idx="6845">
                <c:v>57.04680266433936</c:v>
              </c:pt>
              <c:pt idx="6846">
                <c:v>57.055136748001061</c:v>
              </c:pt>
              <c:pt idx="6847">
                <c:v>57.063470831662762</c:v>
              </c:pt>
              <c:pt idx="6848">
                <c:v>57.071804915324464</c:v>
              </c:pt>
              <c:pt idx="6849">
                <c:v>57.080138998986165</c:v>
              </c:pt>
              <c:pt idx="6850">
                <c:v>57.088473082647866</c:v>
              </c:pt>
              <c:pt idx="6851">
                <c:v>57.09680716630956</c:v>
              </c:pt>
              <c:pt idx="6852">
                <c:v>57.105141249971261</c:v>
              </c:pt>
              <c:pt idx="6853">
                <c:v>57.113475333632969</c:v>
              </c:pt>
              <c:pt idx="6854">
                <c:v>57.121809417294664</c:v>
              </c:pt>
              <c:pt idx="6855">
                <c:v>57.130143500956365</c:v>
              </c:pt>
              <c:pt idx="6856">
                <c:v>57.138477584618066</c:v>
              </c:pt>
              <c:pt idx="6857">
                <c:v>57.146811668279767</c:v>
              </c:pt>
              <c:pt idx="6858">
                <c:v>57.155145751941468</c:v>
              </c:pt>
              <c:pt idx="6859">
                <c:v>57.163479835603169</c:v>
              </c:pt>
              <c:pt idx="6860">
                <c:v>57.171813919264871</c:v>
              </c:pt>
              <c:pt idx="6861">
                <c:v>57.180148002926565</c:v>
              </c:pt>
              <c:pt idx="6862">
                <c:v>57.188482086588266</c:v>
              </c:pt>
              <c:pt idx="6863">
                <c:v>57.196816170249967</c:v>
              </c:pt>
              <c:pt idx="6864">
                <c:v>57.205150253911675</c:v>
              </c:pt>
              <c:pt idx="6865">
                <c:v>57.213484337573369</c:v>
              </c:pt>
              <c:pt idx="6866">
                <c:v>57.221818421235071</c:v>
              </c:pt>
              <c:pt idx="6867">
                <c:v>57.230152504896772</c:v>
              </c:pt>
              <c:pt idx="6868">
                <c:v>57.238486588558466</c:v>
              </c:pt>
              <c:pt idx="6869">
                <c:v>57.246820672220174</c:v>
              </c:pt>
              <c:pt idx="6870">
                <c:v>57.255154755881875</c:v>
              </c:pt>
              <c:pt idx="6871">
                <c:v>57.263488839543577</c:v>
              </c:pt>
              <c:pt idx="6872">
                <c:v>57.271822923205271</c:v>
              </c:pt>
              <c:pt idx="6873">
                <c:v>57.280157006866972</c:v>
              </c:pt>
              <c:pt idx="6874">
                <c:v>57.288491090528673</c:v>
              </c:pt>
              <c:pt idx="6875">
                <c:v>57.296825174190374</c:v>
              </c:pt>
              <c:pt idx="6876">
                <c:v>57.305159257852075</c:v>
              </c:pt>
              <c:pt idx="6877">
                <c:v>57.313493341513777</c:v>
              </c:pt>
              <c:pt idx="6878">
                <c:v>57.321827425175478</c:v>
              </c:pt>
              <c:pt idx="6879">
                <c:v>57.330161508837172</c:v>
              </c:pt>
              <c:pt idx="6880">
                <c:v>57.33849559249888</c:v>
              </c:pt>
              <c:pt idx="6881">
                <c:v>57.346829676160581</c:v>
              </c:pt>
              <c:pt idx="6882">
                <c:v>57.355163759822275</c:v>
              </c:pt>
              <c:pt idx="6883">
                <c:v>57.363497843483977</c:v>
              </c:pt>
              <c:pt idx="6884">
                <c:v>57.371831927145678</c:v>
              </c:pt>
              <c:pt idx="6885">
                <c:v>57.380166010807372</c:v>
              </c:pt>
              <c:pt idx="6886">
                <c:v>57.38850009446908</c:v>
              </c:pt>
              <c:pt idx="6887">
                <c:v>57.396834178130781</c:v>
              </c:pt>
              <c:pt idx="6888">
                <c:v>57.405168261792483</c:v>
              </c:pt>
              <c:pt idx="6889">
                <c:v>57.413502345454177</c:v>
              </c:pt>
              <c:pt idx="6890">
                <c:v>57.421836429115878</c:v>
              </c:pt>
              <c:pt idx="6891">
                <c:v>57.430170512777586</c:v>
              </c:pt>
              <c:pt idx="6892">
                <c:v>57.43850459643928</c:v>
              </c:pt>
              <c:pt idx="6893">
                <c:v>57.446838680100981</c:v>
              </c:pt>
              <c:pt idx="6894">
                <c:v>57.455172763762683</c:v>
              </c:pt>
              <c:pt idx="6895">
                <c:v>57.463506847424384</c:v>
              </c:pt>
              <c:pt idx="6896">
                <c:v>57.471840931086078</c:v>
              </c:pt>
              <c:pt idx="6897">
                <c:v>57.480175014747786</c:v>
              </c:pt>
              <c:pt idx="6898">
                <c:v>57.488509098409487</c:v>
              </c:pt>
              <c:pt idx="6899">
                <c:v>57.496843182071181</c:v>
              </c:pt>
              <c:pt idx="6900">
                <c:v>57.505177265732883</c:v>
              </c:pt>
              <c:pt idx="6901">
                <c:v>57.513511349394584</c:v>
              </c:pt>
              <c:pt idx="6902">
                <c:v>57.521845433056292</c:v>
              </c:pt>
              <c:pt idx="6903">
                <c:v>57.530179516717986</c:v>
              </c:pt>
              <c:pt idx="6904">
                <c:v>57.538513600379687</c:v>
              </c:pt>
              <c:pt idx="6905">
                <c:v>57.546847684041389</c:v>
              </c:pt>
              <c:pt idx="6906">
                <c:v>57.555181767703083</c:v>
              </c:pt>
              <c:pt idx="6907">
                <c:v>57.563515851364784</c:v>
              </c:pt>
              <c:pt idx="6908">
                <c:v>57.571849935026492</c:v>
              </c:pt>
              <c:pt idx="6909">
                <c:v>57.580184018688193</c:v>
              </c:pt>
              <c:pt idx="6910">
                <c:v>57.588518102349887</c:v>
              </c:pt>
              <c:pt idx="6911">
                <c:v>57.596852186011589</c:v>
              </c:pt>
              <c:pt idx="6912">
                <c:v>57.60518626967329</c:v>
              </c:pt>
              <c:pt idx="6913">
                <c:v>57.613520353334984</c:v>
              </c:pt>
              <c:pt idx="6914">
                <c:v>57.621854436996692</c:v>
              </c:pt>
              <c:pt idx="6915">
                <c:v>57.630188520658393</c:v>
              </c:pt>
              <c:pt idx="6916">
                <c:v>57.638522604320094</c:v>
              </c:pt>
              <c:pt idx="6917">
                <c:v>57.646856687981789</c:v>
              </c:pt>
              <c:pt idx="6918">
                <c:v>57.65519077164349</c:v>
              </c:pt>
              <c:pt idx="6919">
                <c:v>57.663524855305198</c:v>
              </c:pt>
              <c:pt idx="6920">
                <c:v>57.671858938966892</c:v>
              </c:pt>
              <c:pt idx="6921">
                <c:v>57.680193022628593</c:v>
              </c:pt>
              <c:pt idx="6922">
                <c:v>57.688527106290294</c:v>
              </c:pt>
              <c:pt idx="6923">
                <c:v>57.696861189951996</c:v>
              </c:pt>
              <c:pt idx="6924">
                <c:v>57.70519527361369</c:v>
              </c:pt>
              <c:pt idx="6925">
                <c:v>57.713529357275398</c:v>
              </c:pt>
              <c:pt idx="6926">
                <c:v>57.721863440937099</c:v>
              </c:pt>
              <c:pt idx="6927">
                <c:v>57.730197524598793</c:v>
              </c:pt>
              <c:pt idx="6928">
                <c:v>57.738531608260494</c:v>
              </c:pt>
              <c:pt idx="6929">
                <c:v>57.746865691922196</c:v>
              </c:pt>
              <c:pt idx="6930">
                <c:v>57.755199775583897</c:v>
              </c:pt>
              <c:pt idx="6931">
                <c:v>57.763533859245598</c:v>
              </c:pt>
              <c:pt idx="6932">
                <c:v>57.771867942907299</c:v>
              </c:pt>
              <c:pt idx="6933">
                <c:v>57.780202026569</c:v>
              </c:pt>
              <c:pt idx="6934">
                <c:v>57.788536110230694</c:v>
              </c:pt>
              <c:pt idx="6935">
                <c:v>57.796870193892396</c:v>
              </c:pt>
              <c:pt idx="6936">
                <c:v>57.805204277554104</c:v>
              </c:pt>
              <c:pt idx="6937">
                <c:v>57.813538361215798</c:v>
              </c:pt>
              <c:pt idx="6938">
                <c:v>57.821872444877499</c:v>
              </c:pt>
              <c:pt idx="6939">
                <c:v>57.8302065285392</c:v>
              </c:pt>
              <c:pt idx="6940">
                <c:v>57.838540612200902</c:v>
              </c:pt>
              <c:pt idx="6941">
                <c:v>57.846874695862603</c:v>
              </c:pt>
              <c:pt idx="6942">
                <c:v>57.855208779524304</c:v>
              </c:pt>
              <c:pt idx="6943">
                <c:v>57.863542863186005</c:v>
              </c:pt>
              <c:pt idx="6944">
                <c:v>57.871876946847699</c:v>
              </c:pt>
              <c:pt idx="6945">
                <c:v>57.8802110305094</c:v>
              </c:pt>
              <c:pt idx="6946">
                <c:v>57.888545114171102</c:v>
              </c:pt>
              <c:pt idx="6947">
                <c:v>57.89687919783281</c:v>
              </c:pt>
              <c:pt idx="6948">
                <c:v>57.905213281494504</c:v>
              </c:pt>
              <c:pt idx="6949">
                <c:v>57.913547365156205</c:v>
              </c:pt>
              <c:pt idx="6950">
                <c:v>57.921881448817906</c:v>
              </c:pt>
              <c:pt idx="6951">
                <c:v>57.9302155324796</c:v>
              </c:pt>
              <c:pt idx="6952">
                <c:v>57.938549616141309</c:v>
              </c:pt>
              <c:pt idx="6953">
                <c:v>57.94688369980301</c:v>
              </c:pt>
              <c:pt idx="6954">
                <c:v>57.955217783464711</c:v>
              </c:pt>
              <c:pt idx="6955">
                <c:v>57.963551867126405</c:v>
              </c:pt>
              <c:pt idx="6956">
                <c:v>57.971885950788106</c:v>
              </c:pt>
              <c:pt idx="6957">
                <c:v>57.980220034449808</c:v>
              </c:pt>
              <c:pt idx="6958">
                <c:v>57.988554118111509</c:v>
              </c:pt>
              <c:pt idx="6959">
                <c:v>57.99688820177321</c:v>
              </c:pt>
              <c:pt idx="6960">
                <c:v>58.005222285434911</c:v>
              </c:pt>
              <c:pt idx="6961">
                <c:v>58.013556369096612</c:v>
              </c:pt>
              <c:pt idx="6962">
                <c:v>58.021890452758306</c:v>
              </c:pt>
              <c:pt idx="6963">
                <c:v>58.030224536420015</c:v>
              </c:pt>
              <c:pt idx="6964">
                <c:v>58.038558620081716</c:v>
              </c:pt>
              <c:pt idx="6965">
                <c:v>58.04689270374341</c:v>
              </c:pt>
              <c:pt idx="6966">
                <c:v>58.055226787405111</c:v>
              </c:pt>
              <c:pt idx="6967">
                <c:v>58.063560871066812</c:v>
              </c:pt>
              <c:pt idx="6968">
                <c:v>58.071894954728513</c:v>
              </c:pt>
              <c:pt idx="6969">
                <c:v>58.080229038390215</c:v>
              </c:pt>
              <c:pt idx="6970">
                <c:v>58.088563122051916</c:v>
              </c:pt>
              <c:pt idx="6971">
                <c:v>58.096897205713617</c:v>
              </c:pt>
              <c:pt idx="6972">
                <c:v>58.105231289375311</c:v>
              </c:pt>
              <c:pt idx="6973">
                <c:v>58.113565373037012</c:v>
              </c:pt>
              <c:pt idx="6974">
                <c:v>58.121899456698721</c:v>
              </c:pt>
              <c:pt idx="6975">
                <c:v>58.130233540360415</c:v>
              </c:pt>
              <c:pt idx="6976">
                <c:v>58.138567624022116</c:v>
              </c:pt>
              <c:pt idx="6977">
                <c:v>58.146901707683817</c:v>
              </c:pt>
              <c:pt idx="6978">
                <c:v>58.155235791345518</c:v>
              </c:pt>
              <c:pt idx="6979">
                <c:v>58.163569875007212</c:v>
              </c:pt>
              <c:pt idx="6980">
                <c:v>58.171903958668921</c:v>
              </c:pt>
              <c:pt idx="6981">
                <c:v>58.180238042330622</c:v>
              </c:pt>
              <c:pt idx="6982">
                <c:v>58.188572125992316</c:v>
              </c:pt>
              <c:pt idx="6983">
                <c:v>58.196906209654017</c:v>
              </c:pt>
              <c:pt idx="6984">
                <c:v>58.205240293315718</c:v>
              </c:pt>
              <c:pt idx="6985">
                <c:v>58.213574376977427</c:v>
              </c:pt>
              <c:pt idx="6986">
                <c:v>58.221908460639121</c:v>
              </c:pt>
              <c:pt idx="6987">
                <c:v>58.230242544300822</c:v>
              </c:pt>
              <c:pt idx="6988">
                <c:v>58.238576627962523</c:v>
              </c:pt>
              <c:pt idx="6989">
                <c:v>58.246910711624217</c:v>
              </c:pt>
              <c:pt idx="6990">
                <c:v>58.255244795285918</c:v>
              </c:pt>
              <c:pt idx="6991">
                <c:v>58.263578878947627</c:v>
              </c:pt>
              <c:pt idx="6992">
                <c:v>58.271912962609328</c:v>
              </c:pt>
              <c:pt idx="6993">
                <c:v>58.280247046271022</c:v>
              </c:pt>
              <c:pt idx="6994">
                <c:v>58.288581129932723</c:v>
              </c:pt>
              <c:pt idx="6995">
                <c:v>58.296915213594424</c:v>
              </c:pt>
              <c:pt idx="6996">
                <c:v>58.305249297256118</c:v>
              </c:pt>
              <c:pt idx="6997">
                <c:v>58.313583380917827</c:v>
              </c:pt>
              <c:pt idx="6998">
                <c:v>58.321917464579528</c:v>
              </c:pt>
              <c:pt idx="6999">
                <c:v>58.330251548241229</c:v>
              </c:pt>
              <c:pt idx="7000">
                <c:v>58.338585631902923</c:v>
              </c:pt>
              <c:pt idx="7001">
                <c:v>58.346919715564624</c:v>
              </c:pt>
              <c:pt idx="7002">
                <c:v>58.355253799226332</c:v>
              </c:pt>
              <c:pt idx="7003">
                <c:v>58.363587882888027</c:v>
              </c:pt>
              <c:pt idx="7004">
                <c:v>58.371921966549728</c:v>
              </c:pt>
              <c:pt idx="7005">
                <c:v>58.380256050211429</c:v>
              </c:pt>
              <c:pt idx="7006">
                <c:v>58.38859013387313</c:v>
              </c:pt>
              <c:pt idx="7007">
                <c:v>58.396924217534824</c:v>
              </c:pt>
              <c:pt idx="7008">
                <c:v>58.405258301196532</c:v>
              </c:pt>
              <c:pt idx="7009">
                <c:v>58.413592384858234</c:v>
              </c:pt>
              <c:pt idx="7010">
                <c:v>58.421926468519928</c:v>
              </c:pt>
              <c:pt idx="7011">
                <c:v>58.430260552181629</c:v>
              </c:pt>
              <c:pt idx="7012">
                <c:v>58.43859463584333</c:v>
              </c:pt>
              <c:pt idx="7013">
                <c:v>58.446928719505038</c:v>
              </c:pt>
              <c:pt idx="7014">
                <c:v>58.455262803166733</c:v>
              </c:pt>
              <c:pt idx="7015">
                <c:v>58.463596886828434</c:v>
              </c:pt>
              <c:pt idx="7016">
                <c:v>58.471930970490135</c:v>
              </c:pt>
              <c:pt idx="7017">
                <c:v>58.480265054151829</c:v>
              </c:pt>
              <c:pt idx="7018">
                <c:v>58.48859913781353</c:v>
              </c:pt>
              <c:pt idx="7019">
                <c:v>58.496933221475238</c:v>
              </c:pt>
              <c:pt idx="7020">
                <c:v>58.505267305136933</c:v>
              </c:pt>
              <c:pt idx="7021">
                <c:v>58.513601388798634</c:v>
              </c:pt>
              <c:pt idx="7022">
                <c:v>58.521935472460335</c:v>
              </c:pt>
              <c:pt idx="7023">
                <c:v>58.530269556122036</c:v>
              </c:pt>
              <c:pt idx="7024">
                <c:v>58.538603639783737</c:v>
              </c:pt>
              <c:pt idx="7025">
                <c:v>58.546937723445438</c:v>
              </c:pt>
              <c:pt idx="7026">
                <c:v>58.55527180710714</c:v>
              </c:pt>
              <c:pt idx="7027">
                <c:v>58.563605890768834</c:v>
              </c:pt>
              <c:pt idx="7028">
                <c:v>58.571939974430535</c:v>
              </c:pt>
              <c:pt idx="7029">
                <c:v>58.580274058092236</c:v>
              </c:pt>
              <c:pt idx="7030">
                <c:v>58.588608141753944</c:v>
              </c:pt>
              <c:pt idx="7031">
                <c:v>58.596942225415638</c:v>
              </c:pt>
              <c:pt idx="7032">
                <c:v>58.60527630907734</c:v>
              </c:pt>
              <c:pt idx="7033">
                <c:v>58.613610392739041</c:v>
              </c:pt>
              <c:pt idx="7034">
                <c:v>58.621944476400735</c:v>
              </c:pt>
              <c:pt idx="7035">
                <c:v>58.630278560062443</c:v>
              </c:pt>
              <c:pt idx="7036">
                <c:v>58.638612643724144</c:v>
              </c:pt>
              <c:pt idx="7037">
                <c:v>58.646946727385846</c:v>
              </c:pt>
              <c:pt idx="7038">
                <c:v>58.65528081104754</c:v>
              </c:pt>
              <c:pt idx="7039">
                <c:v>58.663614894709241</c:v>
              </c:pt>
              <c:pt idx="7040">
                <c:v>58.671948978370942</c:v>
              </c:pt>
              <c:pt idx="7041">
                <c:v>58.680283062032643</c:v>
              </c:pt>
              <c:pt idx="7042">
                <c:v>58.688617145694344</c:v>
              </c:pt>
              <c:pt idx="7043">
                <c:v>58.696951229356046</c:v>
              </c:pt>
              <c:pt idx="7044">
                <c:v>58.705285313017747</c:v>
              </c:pt>
              <c:pt idx="7045">
                <c:v>58.713619396679441</c:v>
              </c:pt>
              <c:pt idx="7046">
                <c:v>58.721953480341149</c:v>
              </c:pt>
              <c:pt idx="7047">
                <c:v>58.73028756400285</c:v>
              </c:pt>
              <c:pt idx="7048">
                <c:v>58.738621647664544</c:v>
              </c:pt>
              <c:pt idx="7049">
                <c:v>58.746955731326246</c:v>
              </c:pt>
              <c:pt idx="7050">
                <c:v>58.755289814987947</c:v>
              </c:pt>
              <c:pt idx="7051">
                <c:v>58.763623898649648</c:v>
              </c:pt>
              <c:pt idx="7052">
                <c:v>58.771957982311349</c:v>
              </c:pt>
              <c:pt idx="7053">
                <c:v>58.78029206597305</c:v>
              </c:pt>
              <c:pt idx="7054">
                <c:v>58.788626149634752</c:v>
              </c:pt>
              <c:pt idx="7055">
                <c:v>58.796960233296446</c:v>
              </c:pt>
              <c:pt idx="7056">
                <c:v>58.805294316958147</c:v>
              </c:pt>
              <c:pt idx="7057">
                <c:v>58.813628400619855</c:v>
              </c:pt>
              <c:pt idx="7058">
                <c:v>58.821962484281556</c:v>
              </c:pt>
              <c:pt idx="7059">
                <c:v>58.83029656794325</c:v>
              </c:pt>
              <c:pt idx="7060">
                <c:v>58.838630651604952</c:v>
              </c:pt>
              <c:pt idx="7061">
                <c:v>58.846964735266653</c:v>
              </c:pt>
              <c:pt idx="7062">
                <c:v>58.855298818928347</c:v>
              </c:pt>
              <c:pt idx="7063">
                <c:v>58.863632902590055</c:v>
              </c:pt>
              <c:pt idx="7064">
                <c:v>58.871966986251756</c:v>
              </c:pt>
              <c:pt idx="7065">
                <c:v>58.88030106991345</c:v>
              </c:pt>
              <c:pt idx="7066">
                <c:v>58.888635153575152</c:v>
              </c:pt>
              <c:pt idx="7067">
                <c:v>58.896969237236853</c:v>
              </c:pt>
              <c:pt idx="7068">
                <c:v>58.905303320898561</c:v>
              </c:pt>
              <c:pt idx="7069">
                <c:v>58.913637404560255</c:v>
              </c:pt>
              <c:pt idx="7070">
                <c:v>58.921971488221956</c:v>
              </c:pt>
              <c:pt idx="7071">
                <c:v>58.930305571883657</c:v>
              </c:pt>
              <c:pt idx="7072">
                <c:v>58.938639655545352</c:v>
              </c:pt>
              <c:pt idx="7073">
                <c:v>58.946973739207053</c:v>
              </c:pt>
              <c:pt idx="7074">
                <c:v>58.955307822868761</c:v>
              </c:pt>
              <c:pt idx="7075">
                <c:v>58.963641906530462</c:v>
              </c:pt>
              <c:pt idx="7076">
                <c:v>58.971975990192156</c:v>
              </c:pt>
              <c:pt idx="7077">
                <c:v>58.980310073853857</c:v>
              </c:pt>
              <c:pt idx="7078">
                <c:v>58.988644157515559</c:v>
              </c:pt>
              <c:pt idx="7079">
                <c:v>58.996978241177253</c:v>
              </c:pt>
              <c:pt idx="7080">
                <c:v>59.005312324838961</c:v>
              </c:pt>
              <c:pt idx="7081">
                <c:v>59.013646408500662</c:v>
              </c:pt>
              <c:pt idx="7082">
                <c:v>59.021980492162363</c:v>
              </c:pt>
              <c:pt idx="7083">
                <c:v>59.030314575824057</c:v>
              </c:pt>
              <c:pt idx="7084">
                <c:v>59.038648659485759</c:v>
              </c:pt>
              <c:pt idx="7085">
                <c:v>59.046982743147467</c:v>
              </c:pt>
              <c:pt idx="7086">
                <c:v>59.055316826809161</c:v>
              </c:pt>
              <c:pt idx="7087">
                <c:v>59.063650910470862</c:v>
              </c:pt>
              <c:pt idx="7088">
                <c:v>59.071984994132563</c:v>
              </c:pt>
              <c:pt idx="7089">
                <c:v>59.080319077794265</c:v>
              </c:pt>
              <c:pt idx="7090">
                <c:v>59.088653161455959</c:v>
              </c:pt>
              <c:pt idx="7091">
                <c:v>59.096987245117667</c:v>
              </c:pt>
              <c:pt idx="7092">
                <c:v>59.105321328779368</c:v>
              </c:pt>
              <c:pt idx="7093">
                <c:v>59.113655412441062</c:v>
              </c:pt>
              <c:pt idx="7094">
                <c:v>59.121989496102763</c:v>
              </c:pt>
              <c:pt idx="7095">
                <c:v>59.130323579764465</c:v>
              </c:pt>
              <c:pt idx="7096">
                <c:v>59.138657663426173</c:v>
              </c:pt>
              <c:pt idx="7097">
                <c:v>59.146991747087867</c:v>
              </c:pt>
              <c:pt idx="7098">
                <c:v>59.155325830749568</c:v>
              </c:pt>
              <c:pt idx="7099">
                <c:v>59.163659914411269</c:v>
              </c:pt>
              <c:pt idx="7100">
                <c:v>59.171993998072963</c:v>
              </c:pt>
              <c:pt idx="7101">
                <c:v>59.180328081734665</c:v>
              </c:pt>
              <c:pt idx="7102">
                <c:v>59.188662165396373</c:v>
              </c:pt>
              <c:pt idx="7103">
                <c:v>59.196996249058074</c:v>
              </c:pt>
              <c:pt idx="7104">
                <c:v>59.205330332719768</c:v>
              </c:pt>
              <c:pt idx="7105">
                <c:v>59.213664416381469</c:v>
              </c:pt>
              <c:pt idx="7106">
                <c:v>59.221998500043171</c:v>
              </c:pt>
              <c:pt idx="7107">
                <c:v>59.230332583704872</c:v>
              </c:pt>
              <c:pt idx="7108">
                <c:v>59.238666667366573</c:v>
              </c:pt>
              <c:pt idx="7109">
                <c:v>59.247000751028274</c:v>
              </c:pt>
              <c:pt idx="7110">
                <c:v>59.255334834689975</c:v>
              </c:pt>
              <c:pt idx="7111">
                <c:v>59.263668918351669</c:v>
              </c:pt>
              <c:pt idx="7112">
                <c:v>59.272003002013371</c:v>
              </c:pt>
              <c:pt idx="7113">
                <c:v>59.280337085675079</c:v>
              </c:pt>
              <c:pt idx="7114">
                <c:v>59.288671169336773</c:v>
              </c:pt>
              <c:pt idx="7115">
                <c:v>59.297005252998474</c:v>
              </c:pt>
              <c:pt idx="7116">
                <c:v>59.305339336660175</c:v>
              </c:pt>
              <c:pt idx="7117">
                <c:v>59.313673420321869</c:v>
              </c:pt>
              <c:pt idx="7118">
                <c:v>59.322007503983578</c:v>
              </c:pt>
              <c:pt idx="7119">
                <c:v>59.330341587645279</c:v>
              </c:pt>
              <c:pt idx="7120">
                <c:v>59.33867567130698</c:v>
              </c:pt>
              <c:pt idx="7121">
                <c:v>59.347009754968674</c:v>
              </c:pt>
              <c:pt idx="7122">
                <c:v>59.355343838630375</c:v>
              </c:pt>
              <c:pt idx="7123">
                <c:v>59.363677922292077</c:v>
              </c:pt>
              <c:pt idx="7124">
                <c:v>59.372012005953778</c:v>
              </c:pt>
              <c:pt idx="7125">
                <c:v>59.380346089615479</c:v>
              </c:pt>
              <c:pt idx="7126">
                <c:v>59.38868017327718</c:v>
              </c:pt>
              <c:pt idx="7127">
                <c:v>59.397014256938881</c:v>
              </c:pt>
              <c:pt idx="7128">
                <c:v>59.405348340600575</c:v>
              </c:pt>
              <c:pt idx="7129">
                <c:v>59.413682424262284</c:v>
              </c:pt>
              <c:pt idx="7130">
                <c:v>59.422016507923985</c:v>
              </c:pt>
              <c:pt idx="7131">
                <c:v>59.430350591585679</c:v>
              </c:pt>
              <c:pt idx="7132">
                <c:v>59.43868467524738</c:v>
              </c:pt>
              <c:pt idx="7133">
                <c:v>59.447018758909081</c:v>
              </c:pt>
              <c:pt idx="7134">
                <c:v>59.455352842570782</c:v>
              </c:pt>
              <c:pt idx="7135">
                <c:v>59.463686926232484</c:v>
              </c:pt>
              <c:pt idx="7136">
                <c:v>59.472021009894185</c:v>
              </c:pt>
              <c:pt idx="7137">
                <c:v>59.480355093555886</c:v>
              </c:pt>
              <c:pt idx="7138">
                <c:v>59.48868917721758</c:v>
              </c:pt>
              <c:pt idx="7139">
                <c:v>59.497023260879281</c:v>
              </c:pt>
              <c:pt idx="7140">
                <c:v>59.50535734454099</c:v>
              </c:pt>
              <c:pt idx="7141">
                <c:v>59.513691428202691</c:v>
              </c:pt>
              <c:pt idx="7142">
                <c:v>59.522025511864385</c:v>
              </c:pt>
              <c:pt idx="7143">
                <c:v>59.530359595526086</c:v>
              </c:pt>
              <c:pt idx="7144">
                <c:v>59.538693679187787</c:v>
              </c:pt>
              <c:pt idx="7145">
                <c:v>59.547027762849481</c:v>
              </c:pt>
              <c:pt idx="7146">
                <c:v>59.55536184651119</c:v>
              </c:pt>
              <c:pt idx="7147">
                <c:v>59.563695930172891</c:v>
              </c:pt>
              <c:pt idx="7148">
                <c:v>59.572030013834592</c:v>
              </c:pt>
              <c:pt idx="7149">
                <c:v>59.580364097496286</c:v>
              </c:pt>
              <c:pt idx="7150">
                <c:v>59.588698181157987</c:v>
              </c:pt>
              <c:pt idx="7151">
                <c:v>59.597032264819696</c:v>
              </c:pt>
              <c:pt idx="7152">
                <c:v>59.60536634848139</c:v>
              </c:pt>
              <c:pt idx="7153">
                <c:v>59.613700432143091</c:v>
              </c:pt>
              <c:pt idx="7154">
                <c:v>59.622034515804792</c:v>
              </c:pt>
              <c:pt idx="7155">
                <c:v>59.630368599466493</c:v>
              </c:pt>
              <c:pt idx="7156">
                <c:v>59.638702683128187</c:v>
              </c:pt>
              <c:pt idx="7157">
                <c:v>59.647036766789896</c:v>
              </c:pt>
              <c:pt idx="7158">
                <c:v>59.655370850451597</c:v>
              </c:pt>
              <c:pt idx="7159">
                <c:v>59.663704934113291</c:v>
              </c:pt>
              <c:pt idx="7160">
                <c:v>59.672039017774992</c:v>
              </c:pt>
              <c:pt idx="7161">
                <c:v>59.680373101436693</c:v>
              </c:pt>
              <c:pt idx="7162">
                <c:v>59.688707185098387</c:v>
              </c:pt>
              <c:pt idx="7163">
                <c:v>59.697041268760096</c:v>
              </c:pt>
              <c:pt idx="7164">
                <c:v>59.705375352421797</c:v>
              </c:pt>
              <c:pt idx="7165">
                <c:v>59.713709436083498</c:v>
              </c:pt>
              <c:pt idx="7166">
                <c:v>59.722043519745192</c:v>
              </c:pt>
              <c:pt idx="7167">
                <c:v>59.730377603406893</c:v>
              </c:pt>
              <c:pt idx="7168">
                <c:v>59.738711687068601</c:v>
              </c:pt>
              <c:pt idx="7169">
                <c:v>59.747045770730296</c:v>
              </c:pt>
              <c:pt idx="7170">
                <c:v>59.755379854391997</c:v>
              </c:pt>
              <c:pt idx="7171">
                <c:v>59.763713938053698</c:v>
              </c:pt>
              <c:pt idx="7172">
                <c:v>59.772048021715399</c:v>
              </c:pt>
              <c:pt idx="7173">
                <c:v>59.780382105377093</c:v>
              </c:pt>
              <c:pt idx="7174">
                <c:v>59.788716189038801</c:v>
              </c:pt>
              <c:pt idx="7175">
                <c:v>59.797050272700503</c:v>
              </c:pt>
              <c:pt idx="7176">
                <c:v>59.805384356362197</c:v>
              </c:pt>
              <c:pt idx="7177">
                <c:v>59.813718440023898</c:v>
              </c:pt>
              <c:pt idx="7178">
                <c:v>59.822052523685599</c:v>
              </c:pt>
              <c:pt idx="7179">
                <c:v>59.830386607347307</c:v>
              </c:pt>
              <c:pt idx="7180">
                <c:v>59.838720691009001</c:v>
              </c:pt>
              <c:pt idx="7181">
                <c:v>59.847054774670703</c:v>
              </c:pt>
              <c:pt idx="7182">
                <c:v>59.855388858332404</c:v>
              </c:pt>
              <c:pt idx="7183">
                <c:v>59.863722941994098</c:v>
              </c:pt>
              <c:pt idx="7184">
                <c:v>59.872057025655799</c:v>
              </c:pt>
              <c:pt idx="7185">
                <c:v>59.880391109317507</c:v>
              </c:pt>
              <c:pt idx="7186">
                <c:v>59.888725192979209</c:v>
              </c:pt>
              <c:pt idx="7187">
                <c:v>59.897059276640903</c:v>
              </c:pt>
              <c:pt idx="7188">
                <c:v>59.905393360302604</c:v>
              </c:pt>
              <c:pt idx="7189">
                <c:v>59.913727443964305</c:v>
              </c:pt>
              <c:pt idx="7190">
                <c:v>59.922061527626006</c:v>
              </c:pt>
              <c:pt idx="7191">
                <c:v>59.930395611287707</c:v>
              </c:pt>
              <c:pt idx="7192">
                <c:v>59.938729694949409</c:v>
              </c:pt>
              <c:pt idx="7193">
                <c:v>59.94706377861111</c:v>
              </c:pt>
              <c:pt idx="7194">
                <c:v>59.955397862272804</c:v>
              </c:pt>
              <c:pt idx="7195">
                <c:v>59.963731945934505</c:v>
              </c:pt>
              <c:pt idx="7196">
                <c:v>59.972066029596213</c:v>
              </c:pt>
              <c:pt idx="7197">
                <c:v>59.980400113257907</c:v>
              </c:pt>
              <c:pt idx="7198">
                <c:v>59.988734196919609</c:v>
              </c:pt>
              <c:pt idx="7199">
                <c:v>59.99706828058131</c:v>
              </c:pt>
              <c:pt idx="7200">
                <c:v>60.005402364243011</c:v>
              </c:pt>
              <c:pt idx="7201">
                <c:v>60.013736447904712</c:v>
              </c:pt>
              <c:pt idx="7202">
                <c:v>60.022070531566413</c:v>
              </c:pt>
              <c:pt idx="7203">
                <c:v>60.030404615228115</c:v>
              </c:pt>
              <c:pt idx="7204">
                <c:v>60.038738698889809</c:v>
              </c:pt>
              <c:pt idx="7205">
                <c:v>60.04707278255151</c:v>
              </c:pt>
              <c:pt idx="7206">
                <c:v>60.055406866213211</c:v>
              </c:pt>
              <c:pt idx="7207">
                <c:v>60.063740949874912</c:v>
              </c:pt>
              <c:pt idx="7208">
                <c:v>60.072075033536613</c:v>
              </c:pt>
              <c:pt idx="7209">
                <c:v>60.080409117198315</c:v>
              </c:pt>
              <c:pt idx="7210">
                <c:v>60.088743200860016</c:v>
              </c:pt>
              <c:pt idx="7211">
                <c:v>60.09707728452171</c:v>
              </c:pt>
              <c:pt idx="7212">
                <c:v>60.105411368183418</c:v>
              </c:pt>
              <c:pt idx="7213">
                <c:v>60.113745451845119</c:v>
              </c:pt>
              <c:pt idx="7214">
                <c:v>60.122079535506813</c:v>
              </c:pt>
              <c:pt idx="7215">
                <c:v>60.130413619168515</c:v>
              </c:pt>
              <c:pt idx="7216">
                <c:v>60.138747702830216</c:v>
              </c:pt>
              <c:pt idx="7217">
                <c:v>60.147081786491917</c:v>
              </c:pt>
              <c:pt idx="7218">
                <c:v>60.155415870153618</c:v>
              </c:pt>
              <c:pt idx="7219">
                <c:v>60.163749953815319</c:v>
              </c:pt>
              <c:pt idx="7220">
                <c:v>60.172084037477021</c:v>
              </c:pt>
              <c:pt idx="7221">
                <c:v>60.180418121138715</c:v>
              </c:pt>
              <c:pt idx="7222">
                <c:v>60.188752204800416</c:v>
              </c:pt>
              <c:pt idx="7223">
                <c:v>60.197086288462124</c:v>
              </c:pt>
              <c:pt idx="7224">
                <c:v>60.205420372123825</c:v>
              </c:pt>
              <c:pt idx="7225">
                <c:v>60.213754455785519</c:v>
              </c:pt>
              <c:pt idx="7226">
                <c:v>60.222088539447221</c:v>
              </c:pt>
              <c:pt idx="7227">
                <c:v>60.230422623108922</c:v>
              </c:pt>
              <c:pt idx="7228">
                <c:v>60.238756706770616</c:v>
              </c:pt>
              <c:pt idx="7229">
                <c:v>60.247090790432324</c:v>
              </c:pt>
              <c:pt idx="7230">
                <c:v>60.255424874094025</c:v>
              </c:pt>
              <c:pt idx="7231">
                <c:v>60.263758957755726</c:v>
              </c:pt>
              <c:pt idx="7232">
                <c:v>60.272093041417421</c:v>
              </c:pt>
              <c:pt idx="7233">
                <c:v>60.280427125079122</c:v>
              </c:pt>
              <c:pt idx="7234">
                <c:v>60.28876120874083</c:v>
              </c:pt>
              <c:pt idx="7235">
                <c:v>60.297095292402524</c:v>
              </c:pt>
              <c:pt idx="7236">
                <c:v>60.305429376064225</c:v>
              </c:pt>
              <c:pt idx="7237">
                <c:v>60.313763459725926</c:v>
              </c:pt>
              <c:pt idx="7238">
                <c:v>60.322097543387628</c:v>
              </c:pt>
              <c:pt idx="7239">
                <c:v>60.330431627049322</c:v>
              </c:pt>
              <c:pt idx="7240">
                <c:v>60.33876571071103</c:v>
              </c:pt>
              <c:pt idx="7241">
                <c:v>60.347099794372731</c:v>
              </c:pt>
              <c:pt idx="7242">
                <c:v>60.355433878034425</c:v>
              </c:pt>
              <c:pt idx="7243">
                <c:v>60.363767961696126</c:v>
              </c:pt>
              <c:pt idx="7244">
                <c:v>60.372102045357828</c:v>
              </c:pt>
              <c:pt idx="7245">
                <c:v>60.380436129019536</c:v>
              </c:pt>
              <c:pt idx="7246">
                <c:v>60.38877021268123</c:v>
              </c:pt>
              <c:pt idx="7247">
                <c:v>60.397104296342931</c:v>
              </c:pt>
              <c:pt idx="7248">
                <c:v>60.405438380004632</c:v>
              </c:pt>
              <c:pt idx="7249">
                <c:v>60.413772463666326</c:v>
              </c:pt>
              <c:pt idx="7250">
                <c:v>60.422106547328028</c:v>
              </c:pt>
              <c:pt idx="7251">
                <c:v>60.430440630989736</c:v>
              </c:pt>
              <c:pt idx="7252">
                <c:v>60.43877471465143</c:v>
              </c:pt>
              <c:pt idx="7253">
                <c:v>60.447108798313131</c:v>
              </c:pt>
              <c:pt idx="7254">
                <c:v>60.455442881974832</c:v>
              </c:pt>
              <c:pt idx="7255">
                <c:v>60.463776965636534</c:v>
              </c:pt>
              <c:pt idx="7256">
                <c:v>60.472111049298228</c:v>
              </c:pt>
              <c:pt idx="7257">
                <c:v>60.480445132959936</c:v>
              </c:pt>
              <c:pt idx="7258">
                <c:v>60.488779216621637</c:v>
              </c:pt>
              <c:pt idx="7259">
                <c:v>60.497113300283331</c:v>
              </c:pt>
              <c:pt idx="7260">
                <c:v>60.505447383945032</c:v>
              </c:pt>
              <c:pt idx="7261">
                <c:v>60.513781467606734</c:v>
              </c:pt>
              <c:pt idx="7262">
                <c:v>60.522115551268442</c:v>
              </c:pt>
              <c:pt idx="7263">
                <c:v>60.530449634930136</c:v>
              </c:pt>
              <c:pt idx="7264">
                <c:v>60.538783718591837</c:v>
              </c:pt>
              <c:pt idx="7265">
                <c:v>60.547117802253538</c:v>
              </c:pt>
              <c:pt idx="7266">
                <c:v>60.555451885915232</c:v>
              </c:pt>
              <c:pt idx="7267">
                <c:v>60.563785969576934</c:v>
              </c:pt>
              <c:pt idx="7268">
                <c:v>60.572120053238642</c:v>
              </c:pt>
              <c:pt idx="7269">
                <c:v>60.580454136900343</c:v>
              </c:pt>
              <c:pt idx="7270">
                <c:v>60.588788220562037</c:v>
              </c:pt>
              <c:pt idx="7271">
                <c:v>60.597122304223738</c:v>
              </c:pt>
              <c:pt idx="7272">
                <c:v>60.60545638788544</c:v>
              </c:pt>
              <c:pt idx="7273">
                <c:v>60.613790471547141</c:v>
              </c:pt>
              <c:pt idx="7274">
                <c:v>60.622124555208842</c:v>
              </c:pt>
              <c:pt idx="7275">
                <c:v>60.630458638870543</c:v>
              </c:pt>
              <c:pt idx="7276">
                <c:v>60.638792722532244</c:v>
              </c:pt>
              <c:pt idx="7277">
                <c:v>60.647126806193938</c:v>
              </c:pt>
              <c:pt idx="7278">
                <c:v>60.65546088985564</c:v>
              </c:pt>
              <c:pt idx="7279">
                <c:v>60.663794973517348</c:v>
              </c:pt>
              <c:pt idx="7280">
                <c:v>60.672129057179042</c:v>
              </c:pt>
              <c:pt idx="7281">
                <c:v>60.680463140840743</c:v>
              </c:pt>
              <c:pt idx="7282">
                <c:v>60.688797224502444</c:v>
              </c:pt>
              <c:pt idx="7283">
                <c:v>60.697131308164145</c:v>
              </c:pt>
              <c:pt idx="7284">
                <c:v>60.705465391825847</c:v>
              </c:pt>
              <c:pt idx="7285">
                <c:v>60.713799475487548</c:v>
              </c:pt>
              <c:pt idx="7286">
                <c:v>60.722133559149249</c:v>
              </c:pt>
              <c:pt idx="7287">
                <c:v>60.730467642810943</c:v>
              </c:pt>
              <c:pt idx="7288">
                <c:v>60.738801726472644</c:v>
              </c:pt>
              <c:pt idx="7289">
                <c:v>60.747135810134345</c:v>
              </c:pt>
              <c:pt idx="7290">
                <c:v>60.755469893796054</c:v>
              </c:pt>
              <c:pt idx="7291">
                <c:v>60.763803977457748</c:v>
              </c:pt>
              <c:pt idx="7292">
                <c:v>60.772138061119449</c:v>
              </c:pt>
              <c:pt idx="7293">
                <c:v>60.78047214478115</c:v>
              </c:pt>
              <c:pt idx="7294">
                <c:v>60.788806228442844</c:v>
              </c:pt>
              <c:pt idx="7295">
                <c:v>60.797140312104553</c:v>
              </c:pt>
              <c:pt idx="7296">
                <c:v>60.805474395766254</c:v>
              </c:pt>
              <c:pt idx="7297">
                <c:v>60.813808479427948</c:v>
              </c:pt>
              <c:pt idx="7298">
                <c:v>60.822142563089649</c:v>
              </c:pt>
              <c:pt idx="7299">
                <c:v>60.83047664675135</c:v>
              </c:pt>
              <c:pt idx="7300">
                <c:v>60.838810730413051</c:v>
              </c:pt>
              <c:pt idx="7301">
                <c:v>60.847144814074753</c:v>
              </c:pt>
              <c:pt idx="7302">
                <c:v>60.855478897736454</c:v>
              </c:pt>
              <c:pt idx="7303">
                <c:v>60.863812981398155</c:v>
              </c:pt>
              <c:pt idx="7304">
                <c:v>60.872147065059849</c:v>
              </c:pt>
              <c:pt idx="7305">
                <c:v>60.88048114872155</c:v>
              </c:pt>
              <c:pt idx="7306">
                <c:v>60.888815232383259</c:v>
              </c:pt>
              <c:pt idx="7307">
                <c:v>60.89714931604496</c:v>
              </c:pt>
              <c:pt idx="7308">
                <c:v>60.905483399706654</c:v>
              </c:pt>
              <c:pt idx="7309">
                <c:v>60.913817483368355</c:v>
              </c:pt>
              <c:pt idx="7310">
                <c:v>60.922151567030056</c:v>
              </c:pt>
              <c:pt idx="7311">
                <c:v>60.93048565069175</c:v>
              </c:pt>
              <c:pt idx="7312">
                <c:v>60.938819734353459</c:v>
              </c:pt>
              <c:pt idx="7313">
                <c:v>60.94715381801516</c:v>
              </c:pt>
              <c:pt idx="7314">
                <c:v>60.955487901676861</c:v>
              </c:pt>
              <c:pt idx="7315">
                <c:v>60.963821985338555</c:v>
              </c:pt>
              <c:pt idx="7316">
                <c:v>60.972156069000256</c:v>
              </c:pt>
              <c:pt idx="7317">
                <c:v>60.980490152661964</c:v>
              </c:pt>
              <c:pt idx="7318">
                <c:v>60.988824236323659</c:v>
              </c:pt>
              <c:pt idx="7319">
                <c:v>60.99715831998536</c:v>
              </c:pt>
              <c:pt idx="7320">
                <c:v>61.005492403647061</c:v>
              </c:pt>
              <c:pt idx="7321">
                <c:v>61.013826487308762</c:v>
              </c:pt>
              <c:pt idx="7322">
                <c:v>61.022160570970456</c:v>
              </c:pt>
              <c:pt idx="7323">
                <c:v>61.030494654632164</c:v>
              </c:pt>
              <c:pt idx="7324">
                <c:v>61.038828738293866</c:v>
              </c:pt>
              <c:pt idx="7325">
                <c:v>61.04716282195556</c:v>
              </c:pt>
              <c:pt idx="7326">
                <c:v>61.055496905617261</c:v>
              </c:pt>
              <c:pt idx="7327">
                <c:v>61.063830989278962</c:v>
              </c:pt>
              <c:pt idx="7328">
                <c:v>61.07216507294067</c:v>
              </c:pt>
              <c:pt idx="7329">
                <c:v>61.080499156602365</c:v>
              </c:pt>
              <c:pt idx="7330">
                <c:v>61.088833240264066</c:v>
              </c:pt>
              <c:pt idx="7331">
                <c:v>61.097167323925767</c:v>
              </c:pt>
              <c:pt idx="7332">
                <c:v>61.105501407587461</c:v>
              </c:pt>
              <c:pt idx="7333">
                <c:v>61.113835491249162</c:v>
              </c:pt>
              <c:pt idx="7334">
                <c:v>61.12216957491087</c:v>
              </c:pt>
              <c:pt idx="7335">
                <c:v>61.130503658572572</c:v>
              </c:pt>
              <c:pt idx="7336">
                <c:v>61.138837742234266</c:v>
              </c:pt>
              <c:pt idx="7337">
                <c:v>61.147171825895967</c:v>
              </c:pt>
              <c:pt idx="7338">
                <c:v>61.155505909557668</c:v>
              </c:pt>
              <c:pt idx="7339">
                <c:v>61.163839993219362</c:v>
              </c:pt>
              <c:pt idx="7340">
                <c:v>61.17217407688107</c:v>
              </c:pt>
              <c:pt idx="7341">
                <c:v>61.180508160542772</c:v>
              </c:pt>
              <c:pt idx="7342">
                <c:v>61.188842244204466</c:v>
              </c:pt>
              <c:pt idx="7343">
                <c:v>61.197176327866167</c:v>
              </c:pt>
              <c:pt idx="7344">
                <c:v>61.205510411527868</c:v>
              </c:pt>
              <c:pt idx="7345">
                <c:v>61.213844495189576</c:v>
              </c:pt>
              <c:pt idx="7346">
                <c:v>61.22217857885127</c:v>
              </c:pt>
              <c:pt idx="7347">
                <c:v>61.230512662512972</c:v>
              </c:pt>
              <c:pt idx="7348">
                <c:v>61.238846746174673</c:v>
              </c:pt>
              <c:pt idx="7349">
                <c:v>61.247180829836367</c:v>
              </c:pt>
              <c:pt idx="7350">
                <c:v>61.255514913498068</c:v>
              </c:pt>
              <c:pt idx="7351">
                <c:v>61.263848997159776</c:v>
              </c:pt>
              <c:pt idx="7352">
                <c:v>61.272183080821478</c:v>
              </c:pt>
              <c:pt idx="7353">
                <c:v>61.280517164483172</c:v>
              </c:pt>
              <c:pt idx="7354">
                <c:v>61.288851248144873</c:v>
              </c:pt>
              <c:pt idx="7355">
                <c:v>61.297185331806574</c:v>
              </c:pt>
              <c:pt idx="7356">
                <c:v>61.305519415468275</c:v>
              </c:pt>
              <c:pt idx="7357">
                <c:v>61.313853499129976</c:v>
              </c:pt>
              <c:pt idx="7358">
                <c:v>61.322187582791678</c:v>
              </c:pt>
              <c:pt idx="7359">
                <c:v>61.330521666453379</c:v>
              </c:pt>
              <c:pt idx="7360">
                <c:v>61.338855750115073</c:v>
              </c:pt>
              <c:pt idx="7361">
                <c:v>61.347189833776774</c:v>
              </c:pt>
              <c:pt idx="7362">
                <c:v>61.355523917438482</c:v>
              </c:pt>
              <c:pt idx="7363">
                <c:v>61.363858001100176</c:v>
              </c:pt>
              <c:pt idx="7364">
                <c:v>61.372192084761878</c:v>
              </c:pt>
              <c:pt idx="7365">
                <c:v>61.380526168423579</c:v>
              </c:pt>
              <c:pt idx="7366">
                <c:v>61.38886025208528</c:v>
              </c:pt>
              <c:pt idx="7367">
                <c:v>61.397194335746981</c:v>
              </c:pt>
              <c:pt idx="7368">
                <c:v>61.405528419408682</c:v>
              </c:pt>
              <c:pt idx="7369">
                <c:v>61.413862503070384</c:v>
              </c:pt>
              <c:pt idx="7370">
                <c:v>61.422196586732078</c:v>
              </c:pt>
              <c:pt idx="7371">
                <c:v>61.430530670393779</c:v>
              </c:pt>
              <c:pt idx="7372">
                <c:v>61.43886475405548</c:v>
              </c:pt>
              <c:pt idx="7373">
                <c:v>61.447198837717188</c:v>
              </c:pt>
              <c:pt idx="7374">
                <c:v>61.455532921378882</c:v>
              </c:pt>
              <c:pt idx="7375">
                <c:v>61.463867005040584</c:v>
              </c:pt>
              <c:pt idx="7376">
                <c:v>61.472201088702285</c:v>
              </c:pt>
              <c:pt idx="7377">
                <c:v>61.480535172363979</c:v>
              </c:pt>
              <c:pt idx="7378">
                <c:v>61.488869256025687</c:v>
              </c:pt>
              <c:pt idx="7379">
                <c:v>61.497203339687388</c:v>
              </c:pt>
              <c:pt idx="7380">
                <c:v>61.505537423349089</c:v>
              </c:pt>
              <c:pt idx="7381">
                <c:v>61.513871507010784</c:v>
              </c:pt>
              <c:pt idx="7382">
                <c:v>61.522205590672485</c:v>
              </c:pt>
              <c:pt idx="7383">
                <c:v>61.530539674334186</c:v>
              </c:pt>
              <c:pt idx="7384">
                <c:v>61.538873757995887</c:v>
              </c:pt>
              <c:pt idx="7385">
                <c:v>61.547207841657588</c:v>
              </c:pt>
              <c:pt idx="7386">
                <c:v>61.555541925319289</c:v>
              </c:pt>
              <c:pt idx="7387">
                <c:v>61.563876008980984</c:v>
              </c:pt>
              <c:pt idx="7388">
                <c:v>61.572210092642685</c:v>
              </c:pt>
              <c:pt idx="7389">
                <c:v>61.580544176304393</c:v>
              </c:pt>
              <c:pt idx="7390">
                <c:v>61.588878259966094</c:v>
              </c:pt>
              <c:pt idx="7391">
                <c:v>61.597212343627788</c:v>
              </c:pt>
              <c:pt idx="7392">
                <c:v>61.605546427289489</c:v>
              </c:pt>
              <c:pt idx="7393">
                <c:v>61.613880510951191</c:v>
              </c:pt>
              <c:pt idx="7394">
                <c:v>61.622214594612885</c:v>
              </c:pt>
              <c:pt idx="7395">
                <c:v>61.630548678274593</c:v>
              </c:pt>
              <c:pt idx="7396">
                <c:v>61.638882761936294</c:v>
              </c:pt>
              <c:pt idx="7397">
                <c:v>61.647216845597995</c:v>
              </c:pt>
              <c:pt idx="7398">
                <c:v>61.655550929259689</c:v>
              </c:pt>
              <c:pt idx="7399">
                <c:v>61.663885012921391</c:v>
              </c:pt>
              <c:pt idx="7400">
                <c:v>61.672219096583099</c:v>
              </c:pt>
              <c:pt idx="7401">
                <c:v>61.680553180244793</c:v>
              </c:pt>
              <c:pt idx="7402">
                <c:v>61.688887263906494</c:v>
              </c:pt>
              <c:pt idx="7403">
                <c:v>61.697221347568195</c:v>
              </c:pt>
              <c:pt idx="7404">
                <c:v>61.705555431229897</c:v>
              </c:pt>
              <c:pt idx="7405">
                <c:v>61.713889514891591</c:v>
              </c:pt>
              <c:pt idx="7406">
                <c:v>61.722223598553299</c:v>
              </c:pt>
              <c:pt idx="7407">
                <c:v>61.730557682215</c:v>
              </c:pt>
              <c:pt idx="7408">
                <c:v>61.738891765876694</c:v>
              </c:pt>
              <c:pt idx="7409">
                <c:v>61.747225849538395</c:v>
              </c:pt>
              <c:pt idx="7410">
                <c:v>61.755559933200097</c:v>
              </c:pt>
              <c:pt idx="7411">
                <c:v>61.763894016861805</c:v>
              </c:pt>
              <c:pt idx="7412">
                <c:v>61.772228100523499</c:v>
              </c:pt>
              <c:pt idx="7413">
                <c:v>61.7805621841852</c:v>
              </c:pt>
              <c:pt idx="7414">
                <c:v>61.788896267846901</c:v>
              </c:pt>
              <c:pt idx="7415">
                <c:v>61.797230351508595</c:v>
              </c:pt>
              <c:pt idx="7416">
                <c:v>61.805564435170297</c:v>
              </c:pt>
              <c:pt idx="7417">
                <c:v>61.813898518832005</c:v>
              </c:pt>
              <c:pt idx="7418">
                <c:v>61.822232602493706</c:v>
              </c:pt>
              <c:pt idx="7419">
                <c:v>61.8305666861554</c:v>
              </c:pt>
              <c:pt idx="7420">
                <c:v>61.838900769817101</c:v>
              </c:pt>
              <c:pt idx="7421">
                <c:v>61.847234853478803</c:v>
              </c:pt>
              <c:pt idx="7422">
                <c:v>61.855568937140497</c:v>
              </c:pt>
              <c:pt idx="7423">
                <c:v>61.863903020802205</c:v>
              </c:pt>
              <c:pt idx="7424">
                <c:v>61.872237104463906</c:v>
              </c:pt>
              <c:pt idx="7425">
                <c:v>61.880571188125607</c:v>
              </c:pt>
              <c:pt idx="7426">
                <c:v>61.888905271787301</c:v>
              </c:pt>
              <c:pt idx="7427">
                <c:v>61.897239355449003</c:v>
              </c:pt>
              <c:pt idx="7428">
                <c:v>61.905573439110711</c:v>
              </c:pt>
              <c:pt idx="7429">
                <c:v>61.913907522772405</c:v>
              </c:pt>
              <c:pt idx="7430">
                <c:v>61.922241606434106</c:v>
              </c:pt>
              <c:pt idx="7431">
                <c:v>61.930575690095807</c:v>
              </c:pt>
              <c:pt idx="7432">
                <c:v>61.938909773757509</c:v>
              </c:pt>
              <c:pt idx="7433">
                <c:v>61.947243857419203</c:v>
              </c:pt>
              <c:pt idx="7434">
                <c:v>61.955577941080911</c:v>
              </c:pt>
              <c:pt idx="7435">
                <c:v>61.963912024742612</c:v>
              </c:pt>
              <c:pt idx="7436">
                <c:v>61.972246108404306</c:v>
              </c:pt>
              <c:pt idx="7437">
                <c:v>61.980580192066007</c:v>
              </c:pt>
              <c:pt idx="7438">
                <c:v>61.988914275727709</c:v>
              </c:pt>
              <c:pt idx="7439">
                <c:v>61.99724835938941</c:v>
              </c:pt>
              <c:pt idx="7440">
                <c:v>62.005582443051111</c:v>
              </c:pt>
              <c:pt idx="7441">
                <c:v>62.013916526712812</c:v>
              </c:pt>
              <c:pt idx="7442">
                <c:v>62.022250610374513</c:v>
              </c:pt>
              <c:pt idx="7443">
                <c:v>62.030584694036207</c:v>
              </c:pt>
              <c:pt idx="7444">
                <c:v>62.038918777697909</c:v>
              </c:pt>
              <c:pt idx="7445">
                <c:v>62.047252861359617</c:v>
              </c:pt>
              <c:pt idx="7446">
                <c:v>62.055586945021311</c:v>
              </c:pt>
              <c:pt idx="7447">
                <c:v>62.063921028683012</c:v>
              </c:pt>
              <c:pt idx="7448">
                <c:v>62.072255112344713</c:v>
              </c:pt>
              <c:pt idx="7449">
                <c:v>62.080589196006414</c:v>
              </c:pt>
              <c:pt idx="7450">
                <c:v>62.088923279668116</c:v>
              </c:pt>
              <c:pt idx="7451">
                <c:v>62.097257363329817</c:v>
              </c:pt>
              <c:pt idx="7452">
                <c:v>62.105591446991518</c:v>
              </c:pt>
              <c:pt idx="7453">
                <c:v>62.113925530653212</c:v>
              </c:pt>
              <c:pt idx="7454">
                <c:v>62.122259614314913</c:v>
              </c:pt>
              <c:pt idx="7455">
                <c:v>62.130593697976614</c:v>
              </c:pt>
              <c:pt idx="7456">
                <c:v>62.138927781638323</c:v>
              </c:pt>
              <c:pt idx="7457">
                <c:v>62.147261865300017</c:v>
              </c:pt>
              <c:pt idx="7458">
                <c:v>62.155595948961718</c:v>
              </c:pt>
              <c:pt idx="7459">
                <c:v>62.163930032623419</c:v>
              </c:pt>
              <c:pt idx="7460">
                <c:v>62.172264116285113</c:v>
              </c:pt>
              <c:pt idx="7461">
                <c:v>62.180598199946822</c:v>
              </c:pt>
              <c:pt idx="7462">
                <c:v>62.188932283608523</c:v>
              </c:pt>
              <c:pt idx="7463">
                <c:v>62.197266367270224</c:v>
              </c:pt>
              <c:pt idx="7464">
                <c:v>62.205600450931918</c:v>
              </c:pt>
              <c:pt idx="7465">
                <c:v>62.213934534593619</c:v>
              </c:pt>
              <c:pt idx="7466">
                <c:v>62.22226861825532</c:v>
              </c:pt>
              <c:pt idx="7467">
                <c:v>62.230602701917022</c:v>
              </c:pt>
              <c:pt idx="7468">
                <c:v>62.238936785578723</c:v>
              </c:pt>
              <c:pt idx="7469">
                <c:v>62.247270869240424</c:v>
              </c:pt>
              <c:pt idx="7470">
                <c:v>62.255604952902125</c:v>
              </c:pt>
              <c:pt idx="7471">
                <c:v>62.263939036563819</c:v>
              </c:pt>
              <c:pt idx="7472">
                <c:v>62.272273120225528</c:v>
              </c:pt>
              <c:pt idx="7473">
                <c:v>62.280607203887229</c:v>
              </c:pt>
              <c:pt idx="7474">
                <c:v>62.288941287548923</c:v>
              </c:pt>
              <c:pt idx="7475">
                <c:v>62.297275371210624</c:v>
              </c:pt>
              <c:pt idx="7476">
                <c:v>62.305609454872325</c:v>
              </c:pt>
              <c:pt idx="7477">
                <c:v>62.313943538534026</c:v>
              </c:pt>
              <c:pt idx="7478">
                <c:v>62.322277622195728</c:v>
              </c:pt>
              <c:pt idx="7479">
                <c:v>62.330611705857429</c:v>
              </c:pt>
              <c:pt idx="7480">
                <c:v>62.33894578951913</c:v>
              </c:pt>
              <c:pt idx="7481">
                <c:v>62.347279873180824</c:v>
              </c:pt>
              <c:pt idx="7482">
                <c:v>62.355613956842525</c:v>
              </c:pt>
              <c:pt idx="7483">
                <c:v>62.363948040504233</c:v>
              </c:pt>
              <c:pt idx="7484">
                <c:v>62.372282124165928</c:v>
              </c:pt>
              <c:pt idx="7485">
                <c:v>62.380616207827629</c:v>
              </c:pt>
              <c:pt idx="7486">
                <c:v>62.38895029148933</c:v>
              </c:pt>
              <c:pt idx="7487">
                <c:v>62.397284375151031</c:v>
              </c:pt>
              <c:pt idx="7488">
                <c:v>62.405618458812725</c:v>
              </c:pt>
              <c:pt idx="7489">
                <c:v>62.413952542474433</c:v>
              </c:pt>
              <c:pt idx="7490">
                <c:v>62.422286626136135</c:v>
              </c:pt>
              <c:pt idx="7491">
                <c:v>62.430620709797829</c:v>
              </c:pt>
              <c:pt idx="7492">
                <c:v>62.43895479345953</c:v>
              </c:pt>
              <c:pt idx="7493">
                <c:v>62.447288877121231</c:v>
              </c:pt>
              <c:pt idx="7494">
                <c:v>62.455622960782939</c:v>
              </c:pt>
              <c:pt idx="7495">
                <c:v>62.463957044444633</c:v>
              </c:pt>
              <c:pt idx="7496">
                <c:v>62.472291128106335</c:v>
              </c:pt>
              <c:pt idx="7497">
                <c:v>62.480625211768036</c:v>
              </c:pt>
              <c:pt idx="7498">
                <c:v>62.48895929542973</c:v>
              </c:pt>
              <c:pt idx="7499">
                <c:v>62.497293379091431</c:v>
              </c:pt>
              <c:pt idx="7500">
                <c:v>62.505627462753139</c:v>
              </c:pt>
              <c:pt idx="7501">
                <c:v>62.513961546414841</c:v>
              </c:pt>
              <c:pt idx="7502">
                <c:v>62.522295630076535</c:v>
              </c:pt>
              <c:pt idx="7503">
                <c:v>62.530629713738236</c:v>
              </c:pt>
              <c:pt idx="7504">
                <c:v>62.538963797399937</c:v>
              </c:pt>
              <c:pt idx="7505">
                <c:v>62.547297881061631</c:v>
              </c:pt>
              <c:pt idx="7506">
                <c:v>62.555631964723339</c:v>
              </c:pt>
              <c:pt idx="7507">
                <c:v>62.563966048385041</c:v>
              </c:pt>
              <c:pt idx="7508">
                <c:v>62.572300132046742</c:v>
              </c:pt>
              <c:pt idx="7509">
                <c:v>62.580634215708436</c:v>
              </c:pt>
              <c:pt idx="7510">
                <c:v>62.588968299370137</c:v>
              </c:pt>
              <c:pt idx="7511">
                <c:v>62.597302383031845</c:v>
              </c:pt>
              <c:pt idx="7512">
                <c:v>62.605636466693539</c:v>
              </c:pt>
              <c:pt idx="7513">
                <c:v>62.613970550355241</c:v>
              </c:pt>
              <c:pt idx="7514">
                <c:v>62.622304634016942</c:v>
              </c:pt>
              <c:pt idx="7515">
                <c:v>62.630638717678643</c:v>
              </c:pt>
              <c:pt idx="7516">
                <c:v>62.638972801340337</c:v>
              </c:pt>
              <c:pt idx="7517">
                <c:v>62.647306885002045</c:v>
              </c:pt>
              <c:pt idx="7518">
                <c:v>62.655640968663747</c:v>
              </c:pt>
              <c:pt idx="7519">
                <c:v>62.663975052325441</c:v>
              </c:pt>
              <c:pt idx="7520">
                <c:v>62.672309135987142</c:v>
              </c:pt>
              <c:pt idx="7521">
                <c:v>62.680643219648843</c:v>
              </c:pt>
              <c:pt idx="7522">
                <c:v>62.688977303310551</c:v>
              </c:pt>
              <c:pt idx="7523">
                <c:v>62.697311386972245</c:v>
              </c:pt>
              <c:pt idx="7524">
                <c:v>62.705645470633947</c:v>
              </c:pt>
              <c:pt idx="7525">
                <c:v>62.713979554295648</c:v>
              </c:pt>
              <c:pt idx="7526">
                <c:v>62.722313637957342</c:v>
              </c:pt>
              <c:pt idx="7527">
                <c:v>62.730647721619043</c:v>
              </c:pt>
              <c:pt idx="7528">
                <c:v>62.738981805280751</c:v>
              </c:pt>
              <c:pt idx="7529">
                <c:v>62.747315888942445</c:v>
              </c:pt>
              <c:pt idx="7530">
                <c:v>62.755649972604147</c:v>
              </c:pt>
              <c:pt idx="7531">
                <c:v>62.763984056265848</c:v>
              </c:pt>
              <c:pt idx="7532">
                <c:v>62.772318139927549</c:v>
              </c:pt>
              <c:pt idx="7533">
                <c:v>62.78065222358925</c:v>
              </c:pt>
              <c:pt idx="7534">
                <c:v>62.788986307250951</c:v>
              </c:pt>
              <c:pt idx="7535">
                <c:v>62.797320390912652</c:v>
              </c:pt>
              <c:pt idx="7536">
                <c:v>62.805654474574347</c:v>
              </c:pt>
              <c:pt idx="7537">
                <c:v>62.813988558236048</c:v>
              </c:pt>
              <c:pt idx="7538">
                <c:v>62.822322641897749</c:v>
              </c:pt>
              <c:pt idx="7539">
                <c:v>62.830656725559457</c:v>
              </c:pt>
              <c:pt idx="7540">
                <c:v>62.838990809221151</c:v>
              </c:pt>
              <c:pt idx="7541">
                <c:v>62.847324892882853</c:v>
              </c:pt>
              <c:pt idx="7542">
                <c:v>62.855658976544554</c:v>
              </c:pt>
              <c:pt idx="7543">
                <c:v>62.863993060206248</c:v>
              </c:pt>
              <c:pt idx="7544">
                <c:v>62.872327143867956</c:v>
              </c:pt>
              <c:pt idx="7545">
                <c:v>62.880661227529657</c:v>
              </c:pt>
              <c:pt idx="7546">
                <c:v>62.888995311191358</c:v>
              </c:pt>
              <c:pt idx="7547">
                <c:v>62.897329394853053</c:v>
              </c:pt>
              <c:pt idx="7548">
                <c:v>62.905663478514754</c:v>
              </c:pt>
              <c:pt idx="7549">
                <c:v>62.913997562176455</c:v>
              </c:pt>
              <c:pt idx="7550">
                <c:v>62.922331645838156</c:v>
              </c:pt>
              <c:pt idx="7551">
                <c:v>62.930665729499857</c:v>
              </c:pt>
              <c:pt idx="7552">
                <c:v>62.938999813161558</c:v>
              </c:pt>
              <c:pt idx="7553">
                <c:v>62.94733389682326</c:v>
              </c:pt>
              <c:pt idx="7554">
                <c:v>62.955667980484954</c:v>
              </c:pt>
              <c:pt idx="7555">
                <c:v>62.964002064146662</c:v>
              </c:pt>
              <c:pt idx="7556">
                <c:v>62.972336147808363</c:v>
              </c:pt>
              <c:pt idx="7557">
                <c:v>62.980670231470057</c:v>
              </c:pt>
              <c:pt idx="7558">
                <c:v>62.989004315131758</c:v>
              </c:pt>
              <c:pt idx="7559">
                <c:v>62.99733839879346</c:v>
              </c:pt>
              <c:pt idx="7560">
                <c:v>63.005672482455161</c:v>
              </c:pt>
              <c:pt idx="7561">
                <c:v>63.014006566116862</c:v>
              </c:pt>
              <c:pt idx="7562">
                <c:v>63.022340649778563</c:v>
              </c:pt>
              <c:pt idx="7563">
                <c:v>63.030674733440264</c:v>
              </c:pt>
              <c:pt idx="7564">
                <c:v>63.039008817101958</c:v>
              </c:pt>
              <c:pt idx="7565">
                <c:v>63.04734290076366</c:v>
              </c:pt>
              <c:pt idx="7566">
                <c:v>63.055676984425368</c:v>
              </c:pt>
              <c:pt idx="7567">
                <c:v>63.064011068087069</c:v>
              </c:pt>
              <c:pt idx="7568">
                <c:v>63.072345151748763</c:v>
              </c:pt>
              <c:pt idx="7569">
                <c:v>63.080679235410464</c:v>
              </c:pt>
              <c:pt idx="7570">
                <c:v>63.089013319072166</c:v>
              </c:pt>
              <c:pt idx="7571">
                <c:v>63.09734740273386</c:v>
              </c:pt>
              <c:pt idx="7572">
                <c:v>63.105681486395568</c:v>
              </c:pt>
              <c:pt idx="7573">
                <c:v>63.114015570057269</c:v>
              </c:pt>
              <c:pt idx="7574">
                <c:v>63.122349653718963</c:v>
              </c:pt>
              <c:pt idx="7575">
                <c:v>63.130683737380664</c:v>
              </c:pt>
              <c:pt idx="7576">
                <c:v>63.139017821042366</c:v>
              </c:pt>
              <c:pt idx="7577">
                <c:v>63.147351904704074</c:v>
              </c:pt>
              <c:pt idx="7578">
                <c:v>63.155685988365768</c:v>
              </c:pt>
              <c:pt idx="7579">
                <c:v>63.164020072027469</c:v>
              </c:pt>
              <c:pt idx="7580">
                <c:v>63.17235415568917</c:v>
              </c:pt>
              <c:pt idx="7581">
                <c:v>63.180688239350864</c:v>
              </c:pt>
              <c:pt idx="7582">
                <c:v>63.189022323012566</c:v>
              </c:pt>
              <c:pt idx="7583">
                <c:v>63.197356406674274</c:v>
              </c:pt>
              <c:pt idx="7584">
                <c:v>63.205690490335975</c:v>
              </c:pt>
              <c:pt idx="7585">
                <c:v>63.214024573997669</c:v>
              </c:pt>
              <c:pt idx="7586">
                <c:v>63.22235865765937</c:v>
              </c:pt>
              <c:pt idx="7587">
                <c:v>63.230692741321072</c:v>
              </c:pt>
              <c:pt idx="7588">
                <c:v>63.239026824982766</c:v>
              </c:pt>
              <c:pt idx="7589">
                <c:v>63.247360908644474</c:v>
              </c:pt>
              <c:pt idx="7590">
                <c:v>63.255694992306175</c:v>
              </c:pt>
              <c:pt idx="7591">
                <c:v>63.264029075967876</c:v>
              </c:pt>
              <c:pt idx="7592">
                <c:v>63.27236315962957</c:v>
              </c:pt>
              <c:pt idx="7593">
                <c:v>63.280697243291272</c:v>
              </c:pt>
              <c:pt idx="7594">
                <c:v>63.28903132695298</c:v>
              </c:pt>
              <c:pt idx="7595">
                <c:v>63.297365410614674</c:v>
              </c:pt>
              <c:pt idx="7596">
                <c:v>63.305699494276375</c:v>
              </c:pt>
              <c:pt idx="7597">
                <c:v>63.314033577938076</c:v>
              </c:pt>
              <c:pt idx="7598">
                <c:v>63.322367661599777</c:v>
              </c:pt>
              <c:pt idx="7599">
                <c:v>63.330701745261472</c:v>
              </c:pt>
              <c:pt idx="7600">
                <c:v>63.33903582892318</c:v>
              </c:pt>
              <c:pt idx="7601">
                <c:v>63.347369912584881</c:v>
              </c:pt>
              <c:pt idx="7602">
                <c:v>63.355703996246575</c:v>
              </c:pt>
              <c:pt idx="7603">
                <c:v>63.364038079908276</c:v>
              </c:pt>
              <c:pt idx="7604">
                <c:v>63.372372163569977</c:v>
              </c:pt>
              <c:pt idx="7605">
                <c:v>63.380706247231686</c:v>
              </c:pt>
              <c:pt idx="7606">
                <c:v>63.38904033089338</c:v>
              </c:pt>
              <c:pt idx="7607">
                <c:v>63.397374414555081</c:v>
              </c:pt>
              <c:pt idx="7608">
                <c:v>63.405708498216782</c:v>
              </c:pt>
              <c:pt idx="7609">
                <c:v>63.414042581878476</c:v>
              </c:pt>
              <c:pt idx="7610">
                <c:v>63.422376665540177</c:v>
              </c:pt>
              <c:pt idx="7611">
                <c:v>63.430710749201886</c:v>
              </c:pt>
              <c:pt idx="7612">
                <c:v>63.439044832863587</c:v>
              </c:pt>
              <c:pt idx="7613">
                <c:v>63.447378916525281</c:v>
              </c:pt>
              <c:pt idx="7614">
                <c:v>63.455713000186982</c:v>
              </c:pt>
              <c:pt idx="7615">
                <c:v>63.464047083848683</c:v>
              </c:pt>
              <c:pt idx="7616">
                <c:v>63.472381167510385</c:v>
              </c:pt>
              <c:pt idx="7617">
                <c:v>63.480715251172086</c:v>
              </c:pt>
              <c:pt idx="7618">
                <c:v>63.489049334833787</c:v>
              </c:pt>
              <c:pt idx="7619">
                <c:v>63.497383418495481</c:v>
              </c:pt>
              <c:pt idx="7620">
                <c:v>63.505717502157182</c:v>
              </c:pt>
              <c:pt idx="7621">
                <c:v>63.514051585818883</c:v>
              </c:pt>
              <c:pt idx="7622">
                <c:v>63.522385669480592</c:v>
              </c:pt>
              <c:pt idx="7623">
                <c:v>63.530719753142286</c:v>
              </c:pt>
              <c:pt idx="7624">
                <c:v>63.539053836803987</c:v>
              </c:pt>
              <c:pt idx="7625">
                <c:v>63.547387920465688</c:v>
              </c:pt>
              <c:pt idx="7626">
                <c:v>63.555722004127382</c:v>
              </c:pt>
              <c:pt idx="7627">
                <c:v>63.564056087789091</c:v>
              </c:pt>
              <c:pt idx="7628">
                <c:v>63.572390171450792</c:v>
              </c:pt>
              <c:pt idx="7629">
                <c:v>63.580724255112493</c:v>
              </c:pt>
              <c:pt idx="7630">
                <c:v>63.589058338774187</c:v>
              </c:pt>
              <c:pt idx="7631">
                <c:v>63.597392422435888</c:v>
              </c:pt>
              <c:pt idx="7632">
                <c:v>63.605726506097589</c:v>
              </c:pt>
              <c:pt idx="7633">
                <c:v>63.614060589759291</c:v>
              </c:pt>
              <c:pt idx="7634">
                <c:v>63.622394673420992</c:v>
              </c:pt>
              <c:pt idx="7635">
                <c:v>63.630728757082693</c:v>
              </c:pt>
              <c:pt idx="7636">
                <c:v>63.639062840744394</c:v>
              </c:pt>
              <c:pt idx="7637">
                <c:v>63.647396924406088</c:v>
              </c:pt>
              <c:pt idx="7638">
                <c:v>63.655731008067796</c:v>
              </c:pt>
              <c:pt idx="7639">
                <c:v>63.664065091729498</c:v>
              </c:pt>
              <c:pt idx="7640">
                <c:v>63.672399175391192</c:v>
              </c:pt>
              <c:pt idx="7641">
                <c:v>63.680733259052893</c:v>
              </c:pt>
              <c:pt idx="7642">
                <c:v>63.689067342714594</c:v>
              </c:pt>
              <c:pt idx="7643">
                <c:v>63.697401426376295</c:v>
              </c:pt>
              <c:pt idx="7644">
                <c:v>63.705735510037997</c:v>
              </c:pt>
              <c:pt idx="7645">
                <c:v>63.714069593699698</c:v>
              </c:pt>
              <c:pt idx="7646">
                <c:v>63.722403677361399</c:v>
              </c:pt>
              <c:pt idx="7647">
                <c:v>63.730737761023093</c:v>
              </c:pt>
              <c:pt idx="7648">
                <c:v>63.739071844684794</c:v>
              </c:pt>
              <c:pt idx="7649">
                <c:v>63.747405928346502</c:v>
              </c:pt>
              <c:pt idx="7650">
                <c:v>63.755740012008204</c:v>
              </c:pt>
              <c:pt idx="7651">
                <c:v>63.764074095669898</c:v>
              </c:pt>
              <c:pt idx="7652">
                <c:v>63.772408179331599</c:v>
              </c:pt>
              <c:pt idx="7653">
                <c:v>63.7807422629933</c:v>
              </c:pt>
              <c:pt idx="7654">
                <c:v>63.789076346654994</c:v>
              </c:pt>
              <c:pt idx="7655">
                <c:v>63.797410430316702</c:v>
              </c:pt>
              <c:pt idx="7656">
                <c:v>63.805744513978404</c:v>
              </c:pt>
              <c:pt idx="7657">
                <c:v>63.814078597640105</c:v>
              </c:pt>
              <c:pt idx="7658">
                <c:v>63.822412681301799</c:v>
              </c:pt>
              <c:pt idx="7659">
                <c:v>63.8307467649635</c:v>
              </c:pt>
              <c:pt idx="7660">
                <c:v>63.839080848625208</c:v>
              </c:pt>
              <c:pt idx="7661">
                <c:v>63.847414932286902</c:v>
              </c:pt>
              <c:pt idx="7662">
                <c:v>63.855749015948604</c:v>
              </c:pt>
              <c:pt idx="7663">
                <c:v>63.864083099610305</c:v>
              </c:pt>
              <c:pt idx="7664">
                <c:v>63.872417183271999</c:v>
              </c:pt>
              <c:pt idx="7665">
                <c:v>63.8807512669337</c:v>
              </c:pt>
              <c:pt idx="7666">
                <c:v>63.889085350595408</c:v>
              </c:pt>
              <c:pt idx="7667">
                <c:v>63.89741943425711</c:v>
              </c:pt>
              <c:pt idx="7668">
                <c:v>63.905753517918804</c:v>
              </c:pt>
              <c:pt idx="7669">
                <c:v>63.914087601580505</c:v>
              </c:pt>
              <c:pt idx="7670">
                <c:v>63.922421685242206</c:v>
              </c:pt>
              <c:pt idx="7671">
                <c:v>63.9307557689039</c:v>
              </c:pt>
              <c:pt idx="7672">
                <c:v>63.939089852565608</c:v>
              </c:pt>
              <c:pt idx="7673">
                <c:v>63.94742393622731</c:v>
              </c:pt>
              <c:pt idx="7674">
                <c:v>63.955758019889011</c:v>
              </c:pt>
              <c:pt idx="7675">
                <c:v>63.964092103550705</c:v>
              </c:pt>
              <c:pt idx="7676">
                <c:v>63.972426187212406</c:v>
              </c:pt>
              <c:pt idx="7677">
                <c:v>63.980760270874114</c:v>
              </c:pt>
              <c:pt idx="7678">
                <c:v>63.989094354535808</c:v>
              </c:pt>
              <c:pt idx="7679">
                <c:v>63.99742843819751</c:v>
              </c:pt>
              <c:pt idx="7680">
                <c:v>64.005762521859211</c:v>
              </c:pt>
              <c:pt idx="7681">
                <c:v>64.014096605520919</c:v>
              </c:pt>
              <c:pt idx="7682">
                <c:v>64.022430689182613</c:v>
              </c:pt>
              <c:pt idx="7683">
                <c:v>64.030764772844307</c:v>
              </c:pt>
              <c:pt idx="7684">
                <c:v>64.039098856506016</c:v>
              </c:pt>
              <c:pt idx="7685">
                <c:v>64.04743294016771</c:v>
              </c:pt>
              <c:pt idx="7686">
                <c:v>64.055767023829418</c:v>
              </c:pt>
              <c:pt idx="7687">
                <c:v>64.064101107491112</c:v>
              </c:pt>
              <c:pt idx="7688">
                <c:v>64.07243519115282</c:v>
              </c:pt>
              <c:pt idx="7689">
                <c:v>64.080769274814514</c:v>
              </c:pt>
              <c:pt idx="7690">
                <c:v>64.089103358476208</c:v>
              </c:pt>
              <c:pt idx="7691">
                <c:v>64.097437442137917</c:v>
              </c:pt>
              <c:pt idx="7692">
                <c:v>64.105771525799611</c:v>
              </c:pt>
              <c:pt idx="7693">
                <c:v>64.114105609461319</c:v>
              </c:pt>
              <c:pt idx="7694">
                <c:v>64.122439693123013</c:v>
              </c:pt>
              <c:pt idx="7695">
                <c:v>64.130773776784721</c:v>
              </c:pt>
              <c:pt idx="7696">
                <c:v>64.139107860446416</c:v>
              </c:pt>
              <c:pt idx="7697">
                <c:v>64.147441944108124</c:v>
              </c:pt>
              <c:pt idx="7698">
                <c:v>64.155776027769818</c:v>
              </c:pt>
              <c:pt idx="7699">
                <c:v>64.164110111431512</c:v>
              </c:pt>
              <c:pt idx="7700">
                <c:v>64.17244419509322</c:v>
              </c:pt>
              <c:pt idx="7701">
                <c:v>64.180778278754914</c:v>
              </c:pt>
              <c:pt idx="7702">
                <c:v>64.189112362416623</c:v>
              </c:pt>
              <c:pt idx="7703">
                <c:v>64.197446446078317</c:v>
              </c:pt>
              <c:pt idx="7704">
                <c:v>64.205780529740025</c:v>
              </c:pt>
              <c:pt idx="7705">
                <c:v>64.214114613401719</c:v>
              </c:pt>
              <c:pt idx="7706">
                <c:v>64.222448697063413</c:v>
              </c:pt>
              <c:pt idx="7707">
                <c:v>64.230782780725121</c:v>
              </c:pt>
              <c:pt idx="7708">
                <c:v>64.23911686438683</c:v>
              </c:pt>
              <c:pt idx="7709">
                <c:v>64.247450948048524</c:v>
              </c:pt>
              <c:pt idx="7710">
                <c:v>64.255785031710218</c:v>
              </c:pt>
              <c:pt idx="7711">
                <c:v>64.264119115371926</c:v>
              </c:pt>
              <c:pt idx="7712">
                <c:v>64.27245319903362</c:v>
              </c:pt>
              <c:pt idx="7713">
                <c:v>64.280787282695329</c:v>
              </c:pt>
              <c:pt idx="7714">
                <c:v>64.289121366357023</c:v>
              </c:pt>
              <c:pt idx="7715">
                <c:v>64.297455450018731</c:v>
              </c:pt>
              <c:pt idx="7716">
                <c:v>64.305789533680425</c:v>
              </c:pt>
              <c:pt idx="7717">
                <c:v>64.314123617342119</c:v>
              </c:pt>
              <c:pt idx="7718">
                <c:v>64.322457701003827</c:v>
              </c:pt>
              <c:pt idx="7719">
                <c:v>64.330791784665536</c:v>
              </c:pt>
              <c:pt idx="7720">
                <c:v>64.33912586832723</c:v>
              </c:pt>
              <c:pt idx="7721">
                <c:v>64.347459951988924</c:v>
              </c:pt>
              <c:pt idx="7722">
                <c:v>64.355794035650632</c:v>
              </c:pt>
              <c:pt idx="7723">
                <c:v>64.364128119312326</c:v>
              </c:pt>
              <c:pt idx="7724">
                <c:v>64.372462202974035</c:v>
              </c:pt>
              <c:pt idx="7725">
                <c:v>64.380796286635729</c:v>
              </c:pt>
              <c:pt idx="7726">
                <c:v>64.389130370297437</c:v>
              </c:pt>
              <c:pt idx="7727">
                <c:v>64.397464453959131</c:v>
              </c:pt>
              <c:pt idx="7728">
                <c:v>64.405798537620825</c:v>
              </c:pt>
              <c:pt idx="7729">
                <c:v>64.414132621282533</c:v>
              </c:pt>
              <c:pt idx="7730">
                <c:v>64.422466704944227</c:v>
              </c:pt>
              <c:pt idx="7731">
                <c:v>64.430800788605936</c:v>
              </c:pt>
              <c:pt idx="7732">
                <c:v>64.43913487226763</c:v>
              </c:pt>
              <c:pt idx="7733">
                <c:v>64.447468955929338</c:v>
              </c:pt>
              <c:pt idx="7734">
                <c:v>64.455803039591032</c:v>
              </c:pt>
              <c:pt idx="7735">
                <c:v>64.46413712325274</c:v>
              </c:pt>
              <c:pt idx="7736">
                <c:v>64.472471206914435</c:v>
              </c:pt>
              <c:pt idx="7737">
                <c:v>64.480805290576129</c:v>
              </c:pt>
              <c:pt idx="7738">
                <c:v>64.489139374237837</c:v>
              </c:pt>
              <c:pt idx="7739">
                <c:v>64.497473457899531</c:v>
              </c:pt>
              <c:pt idx="7740">
                <c:v>64.505807541561239</c:v>
              </c:pt>
              <c:pt idx="7741">
                <c:v>64.514141625222933</c:v>
              </c:pt>
              <c:pt idx="7742">
                <c:v>64.522475708884642</c:v>
              </c:pt>
              <c:pt idx="7743">
                <c:v>64.530809792546336</c:v>
              </c:pt>
              <c:pt idx="7744">
                <c:v>64.53914387620803</c:v>
              </c:pt>
              <c:pt idx="7745">
                <c:v>64.547477959869738</c:v>
              </c:pt>
              <c:pt idx="7746">
                <c:v>64.555812043531446</c:v>
              </c:pt>
              <c:pt idx="7747">
                <c:v>64.564146127193141</c:v>
              </c:pt>
              <c:pt idx="7748">
                <c:v>64.572480210854835</c:v>
              </c:pt>
              <c:pt idx="7749">
                <c:v>64.580814294516543</c:v>
              </c:pt>
              <c:pt idx="7750">
                <c:v>64.589148378178237</c:v>
              </c:pt>
              <c:pt idx="7751">
                <c:v>64.597482461839931</c:v>
              </c:pt>
              <c:pt idx="7752">
                <c:v>64.605816545501639</c:v>
              </c:pt>
              <c:pt idx="7753">
                <c:v>64.614150629163348</c:v>
              </c:pt>
              <c:pt idx="7754">
                <c:v>64.622484712825042</c:v>
              </c:pt>
              <c:pt idx="7755">
                <c:v>64.630818796486736</c:v>
              </c:pt>
              <c:pt idx="7756">
                <c:v>64.639152880148444</c:v>
              </c:pt>
              <c:pt idx="7757">
                <c:v>64.647486963810152</c:v>
              </c:pt>
              <c:pt idx="7758">
                <c:v>64.655821047471846</c:v>
              </c:pt>
              <c:pt idx="7759">
                <c:v>64.664155131133541</c:v>
              </c:pt>
              <c:pt idx="7760">
                <c:v>64.672489214795249</c:v>
              </c:pt>
              <c:pt idx="7761">
                <c:v>64.680823298456943</c:v>
              </c:pt>
              <c:pt idx="7762">
                <c:v>64.689157382118637</c:v>
              </c:pt>
              <c:pt idx="7763">
                <c:v>64.697491465780345</c:v>
              </c:pt>
              <c:pt idx="7764">
                <c:v>64.705825549442054</c:v>
              </c:pt>
              <c:pt idx="7765">
                <c:v>64.714159633103748</c:v>
              </c:pt>
              <c:pt idx="7766">
                <c:v>64.722493716765442</c:v>
              </c:pt>
              <c:pt idx="7767">
                <c:v>64.73082780042715</c:v>
              </c:pt>
              <c:pt idx="7768">
                <c:v>64.739161884088844</c:v>
              </c:pt>
              <c:pt idx="7769">
                <c:v>64.747495967750552</c:v>
              </c:pt>
              <c:pt idx="7770">
                <c:v>64.755830051412246</c:v>
              </c:pt>
              <c:pt idx="7771">
                <c:v>64.764164135073955</c:v>
              </c:pt>
              <c:pt idx="7772">
                <c:v>64.772498218735649</c:v>
              </c:pt>
              <c:pt idx="7773">
                <c:v>64.780832302397343</c:v>
              </c:pt>
              <c:pt idx="7774">
                <c:v>64.789166386059051</c:v>
              </c:pt>
              <c:pt idx="7775">
                <c:v>64.797500469720745</c:v>
              </c:pt>
              <c:pt idx="7776">
                <c:v>64.805834553382454</c:v>
              </c:pt>
              <c:pt idx="7777">
                <c:v>64.814168637044148</c:v>
              </c:pt>
              <c:pt idx="7778">
                <c:v>64.822502720705856</c:v>
              </c:pt>
              <c:pt idx="7779">
                <c:v>64.83083680436755</c:v>
              </c:pt>
              <c:pt idx="7780">
                <c:v>64.839170888029258</c:v>
              </c:pt>
              <c:pt idx="7781">
                <c:v>64.847504971690952</c:v>
              </c:pt>
              <c:pt idx="7782">
                <c:v>64.855839055352646</c:v>
              </c:pt>
              <c:pt idx="7783">
                <c:v>64.864173139014355</c:v>
              </c:pt>
              <c:pt idx="7784">
                <c:v>64.872507222676049</c:v>
              </c:pt>
              <c:pt idx="7785">
                <c:v>64.880841306337757</c:v>
              </c:pt>
              <c:pt idx="7786">
                <c:v>64.889175389999451</c:v>
              </c:pt>
              <c:pt idx="7787">
                <c:v>64.89750947366116</c:v>
              </c:pt>
              <c:pt idx="7788">
                <c:v>64.905843557322854</c:v>
              </c:pt>
              <c:pt idx="7789">
                <c:v>64.914177640984548</c:v>
              </c:pt>
              <c:pt idx="7790">
                <c:v>64.922511724646256</c:v>
              </c:pt>
              <c:pt idx="7791">
                <c:v>64.930845808307964</c:v>
              </c:pt>
              <c:pt idx="7792">
                <c:v>64.939179891969658</c:v>
              </c:pt>
              <c:pt idx="7793">
                <c:v>64.947513975631352</c:v>
              </c:pt>
              <c:pt idx="7794">
                <c:v>64.955848059293061</c:v>
              </c:pt>
              <c:pt idx="7795">
                <c:v>64.964182142954755</c:v>
              </c:pt>
              <c:pt idx="7796">
                <c:v>64.972516226616463</c:v>
              </c:pt>
              <c:pt idx="7797">
                <c:v>64.980850310278157</c:v>
              </c:pt>
              <c:pt idx="7798">
                <c:v>64.989184393939865</c:v>
              </c:pt>
              <c:pt idx="7799">
                <c:v>64.99751847760156</c:v>
              </c:pt>
              <c:pt idx="7800">
                <c:v>65.005852561263254</c:v>
              </c:pt>
              <c:pt idx="7801">
                <c:v>65.014186644924962</c:v>
              </c:pt>
              <c:pt idx="7802">
                <c:v>65.02252072858667</c:v>
              </c:pt>
              <c:pt idx="7803">
                <c:v>65.030854812248364</c:v>
              </c:pt>
              <c:pt idx="7804">
                <c:v>65.039188895910058</c:v>
              </c:pt>
              <c:pt idx="7805">
                <c:v>65.047522979571767</c:v>
              </c:pt>
              <c:pt idx="7806">
                <c:v>65.055857063233461</c:v>
              </c:pt>
              <c:pt idx="7807">
                <c:v>65.064191146895169</c:v>
              </c:pt>
              <c:pt idx="7808">
                <c:v>65.072525230556863</c:v>
              </c:pt>
              <c:pt idx="7809">
                <c:v>65.080859314218571</c:v>
              </c:pt>
              <c:pt idx="7810">
                <c:v>65.089193397880265</c:v>
              </c:pt>
              <c:pt idx="7811">
                <c:v>65.09752748154196</c:v>
              </c:pt>
              <c:pt idx="7812">
                <c:v>65.105861565203668</c:v>
              </c:pt>
              <c:pt idx="7813">
                <c:v>65.114195648865362</c:v>
              </c:pt>
              <c:pt idx="7814">
                <c:v>65.12252973252707</c:v>
              </c:pt>
              <c:pt idx="7815">
                <c:v>65.130863816188764</c:v>
              </c:pt>
              <c:pt idx="7816">
                <c:v>65.139197899850473</c:v>
              </c:pt>
              <c:pt idx="7817">
                <c:v>65.147531983512167</c:v>
              </c:pt>
              <c:pt idx="7818">
                <c:v>65.155866067173875</c:v>
              </c:pt>
              <c:pt idx="7819">
                <c:v>65.164200150835569</c:v>
              </c:pt>
              <c:pt idx="7820">
                <c:v>65.172534234497263</c:v>
              </c:pt>
              <c:pt idx="7821">
                <c:v>65.180868318158971</c:v>
              </c:pt>
              <c:pt idx="7822">
                <c:v>65.189202401820666</c:v>
              </c:pt>
              <c:pt idx="7823">
                <c:v>65.197536485482374</c:v>
              </c:pt>
              <c:pt idx="7824">
                <c:v>65.205870569144068</c:v>
              </c:pt>
              <c:pt idx="7825">
                <c:v>65.214204652805776</c:v>
              </c:pt>
              <c:pt idx="7826">
                <c:v>65.22253873646747</c:v>
              </c:pt>
              <c:pt idx="7827">
                <c:v>65.230872820129164</c:v>
              </c:pt>
              <c:pt idx="7828">
                <c:v>65.239206903790873</c:v>
              </c:pt>
              <c:pt idx="7829">
                <c:v>65.247540987452581</c:v>
              </c:pt>
              <c:pt idx="7830">
                <c:v>65.255875071114275</c:v>
              </c:pt>
              <c:pt idx="7831">
                <c:v>65.264209154775969</c:v>
              </c:pt>
              <c:pt idx="7832">
                <c:v>65.272543238437677</c:v>
              </c:pt>
              <c:pt idx="7833">
                <c:v>65.280877322099371</c:v>
              </c:pt>
              <c:pt idx="7834">
                <c:v>65.289211405761066</c:v>
              </c:pt>
              <c:pt idx="7835">
                <c:v>65.297545489422774</c:v>
              </c:pt>
              <c:pt idx="7836">
                <c:v>65.305879573084482</c:v>
              </c:pt>
              <c:pt idx="7837">
                <c:v>65.314213656746176</c:v>
              </c:pt>
              <c:pt idx="7838">
                <c:v>65.32254774040787</c:v>
              </c:pt>
              <c:pt idx="7839">
                <c:v>65.330881824069579</c:v>
              </c:pt>
              <c:pt idx="7840">
                <c:v>65.339215907731287</c:v>
              </c:pt>
              <c:pt idx="7841">
                <c:v>65.347549991392981</c:v>
              </c:pt>
              <c:pt idx="7842">
                <c:v>65.355884075054675</c:v>
              </c:pt>
              <c:pt idx="7843">
                <c:v>65.364218158716383</c:v>
              </c:pt>
              <c:pt idx="7844">
                <c:v>65.372552242378077</c:v>
              </c:pt>
              <c:pt idx="7845">
                <c:v>65.380886326039771</c:v>
              </c:pt>
              <c:pt idx="7846">
                <c:v>65.38922040970148</c:v>
              </c:pt>
              <c:pt idx="7847">
                <c:v>65.397554493363188</c:v>
              </c:pt>
              <c:pt idx="7848">
                <c:v>65.405888577024882</c:v>
              </c:pt>
              <c:pt idx="7849">
                <c:v>65.414222660686576</c:v>
              </c:pt>
              <c:pt idx="7850">
                <c:v>65.422556744348284</c:v>
              </c:pt>
              <c:pt idx="7851">
                <c:v>65.430890828009979</c:v>
              </c:pt>
              <c:pt idx="7852">
                <c:v>65.439224911671687</c:v>
              </c:pt>
              <c:pt idx="7853">
                <c:v>65.447558995333381</c:v>
              </c:pt>
              <c:pt idx="7854">
                <c:v>65.455893078995089</c:v>
              </c:pt>
              <c:pt idx="7855">
                <c:v>65.464227162656783</c:v>
              </c:pt>
              <c:pt idx="7856">
                <c:v>65.472561246318477</c:v>
              </c:pt>
              <c:pt idx="7857">
                <c:v>65.480895329980186</c:v>
              </c:pt>
              <c:pt idx="7858">
                <c:v>65.48922941364188</c:v>
              </c:pt>
              <c:pt idx="7859">
                <c:v>65.497563497303588</c:v>
              </c:pt>
              <c:pt idx="7860">
                <c:v>65.505897580965282</c:v>
              </c:pt>
              <c:pt idx="7861">
                <c:v>65.51423166462699</c:v>
              </c:pt>
              <c:pt idx="7862">
                <c:v>65.522565748288685</c:v>
              </c:pt>
              <c:pt idx="7863">
                <c:v>65.530899831950393</c:v>
              </c:pt>
              <c:pt idx="7864">
                <c:v>65.539233915612087</c:v>
              </c:pt>
              <c:pt idx="7865">
                <c:v>65.547567999273781</c:v>
              </c:pt>
              <c:pt idx="7866">
                <c:v>65.555902082935489</c:v>
              </c:pt>
              <c:pt idx="7867">
                <c:v>65.564236166597183</c:v>
              </c:pt>
              <c:pt idx="7868">
                <c:v>65.572570250258892</c:v>
              </c:pt>
              <c:pt idx="7869">
                <c:v>65.580904333920586</c:v>
              </c:pt>
              <c:pt idx="7870">
                <c:v>65.589238417582294</c:v>
              </c:pt>
              <c:pt idx="7871">
                <c:v>65.597572501243988</c:v>
              </c:pt>
              <c:pt idx="7872">
                <c:v>65.605906584905682</c:v>
              </c:pt>
              <c:pt idx="7873">
                <c:v>65.61424066856739</c:v>
              </c:pt>
              <c:pt idx="7874">
                <c:v>65.622574752229099</c:v>
              </c:pt>
              <c:pt idx="7875">
                <c:v>65.630908835890793</c:v>
              </c:pt>
              <c:pt idx="7876">
                <c:v>65.639242919552487</c:v>
              </c:pt>
              <c:pt idx="7877">
                <c:v>65.647577003214195</c:v>
              </c:pt>
              <c:pt idx="7878">
                <c:v>65.655911086875889</c:v>
              </c:pt>
              <c:pt idx="7879">
                <c:v>65.664245170537598</c:v>
              </c:pt>
              <c:pt idx="7880">
                <c:v>65.672579254199292</c:v>
              </c:pt>
              <c:pt idx="7881">
                <c:v>65.680913337861</c:v>
              </c:pt>
              <c:pt idx="7882">
                <c:v>65.689247421522694</c:v>
              </c:pt>
              <c:pt idx="7883">
                <c:v>65.697581505184388</c:v>
              </c:pt>
              <c:pt idx="7884">
                <c:v>65.705915588846096</c:v>
              </c:pt>
              <c:pt idx="7885">
                <c:v>65.714249672507805</c:v>
              </c:pt>
              <c:pt idx="7886">
                <c:v>65.722583756169499</c:v>
              </c:pt>
              <c:pt idx="7887">
                <c:v>65.730917839831193</c:v>
              </c:pt>
              <c:pt idx="7888">
                <c:v>65.739251923492901</c:v>
              </c:pt>
              <c:pt idx="7889">
                <c:v>65.747586007154595</c:v>
              </c:pt>
              <c:pt idx="7890">
                <c:v>65.755920090816304</c:v>
              </c:pt>
              <c:pt idx="7891">
                <c:v>65.764254174477998</c:v>
              </c:pt>
              <c:pt idx="7892">
                <c:v>65.772588258139706</c:v>
              </c:pt>
              <c:pt idx="7893">
                <c:v>65.7809223418014</c:v>
              </c:pt>
              <c:pt idx="7894">
                <c:v>65.789256425463094</c:v>
              </c:pt>
              <c:pt idx="7895">
                <c:v>65.797590509124802</c:v>
              </c:pt>
              <c:pt idx="7896">
                <c:v>65.805924592786496</c:v>
              </c:pt>
              <c:pt idx="7897">
                <c:v>65.814258676448205</c:v>
              </c:pt>
              <c:pt idx="7898">
                <c:v>65.822592760109899</c:v>
              </c:pt>
              <c:pt idx="7899">
                <c:v>65.830926843771607</c:v>
              </c:pt>
              <c:pt idx="7900">
                <c:v>65.839260927433301</c:v>
              </c:pt>
              <c:pt idx="7901">
                <c:v>65.847595011095009</c:v>
              </c:pt>
              <c:pt idx="7902">
                <c:v>65.855929094756704</c:v>
              </c:pt>
              <c:pt idx="7903">
                <c:v>65.864263178418398</c:v>
              </c:pt>
              <c:pt idx="7904">
                <c:v>65.872597262080106</c:v>
              </c:pt>
              <c:pt idx="7905">
                <c:v>65.8809313457418</c:v>
              </c:pt>
              <c:pt idx="7906">
                <c:v>65.889265429403508</c:v>
              </c:pt>
              <c:pt idx="7907">
                <c:v>65.897599513065202</c:v>
              </c:pt>
              <c:pt idx="7908">
                <c:v>65.905933596726911</c:v>
              </c:pt>
              <c:pt idx="7909">
                <c:v>65.914267680388605</c:v>
              </c:pt>
              <c:pt idx="7910">
                <c:v>65.922601764050299</c:v>
              </c:pt>
              <c:pt idx="7911">
                <c:v>65.930935847712007</c:v>
              </c:pt>
              <c:pt idx="7912">
                <c:v>65.939269931373715</c:v>
              </c:pt>
              <c:pt idx="7913">
                <c:v>65.947604015035409</c:v>
              </c:pt>
              <c:pt idx="7914">
                <c:v>65.955938098697104</c:v>
              </c:pt>
              <c:pt idx="7915">
                <c:v>65.964272182358812</c:v>
              </c:pt>
              <c:pt idx="7916">
                <c:v>65.972606266020506</c:v>
              </c:pt>
              <c:pt idx="7917">
                <c:v>65.9809403496822</c:v>
              </c:pt>
              <c:pt idx="7918">
                <c:v>65.989274433343908</c:v>
              </c:pt>
              <c:pt idx="7919">
                <c:v>65.997608517005617</c:v>
              </c:pt>
              <c:pt idx="7920">
                <c:v>66.005942600667311</c:v>
              </c:pt>
              <c:pt idx="7921">
                <c:v>66.014276684329005</c:v>
              </c:pt>
              <c:pt idx="7922">
                <c:v>66.022610767990713</c:v>
              </c:pt>
              <c:pt idx="7923">
                <c:v>66.030944851652421</c:v>
              </c:pt>
              <c:pt idx="7924">
                <c:v>66.039278935314115</c:v>
              </c:pt>
              <c:pt idx="7925">
                <c:v>66.047613018975809</c:v>
              </c:pt>
              <c:pt idx="7926">
                <c:v>66.055947102637518</c:v>
              </c:pt>
              <c:pt idx="7927">
                <c:v>66.064281186299212</c:v>
              </c:pt>
              <c:pt idx="7928">
                <c:v>66.072615269960906</c:v>
              </c:pt>
              <c:pt idx="7929">
                <c:v>66.080949353622614</c:v>
              </c:pt>
              <c:pt idx="7930">
                <c:v>66.089283437284323</c:v>
              </c:pt>
              <c:pt idx="7931">
                <c:v>66.097617520946017</c:v>
              </c:pt>
              <c:pt idx="7932">
                <c:v>66.105951604607711</c:v>
              </c:pt>
              <c:pt idx="7933">
                <c:v>66.114285688269419</c:v>
              </c:pt>
              <c:pt idx="7934">
                <c:v>66.122619771931127</c:v>
              </c:pt>
              <c:pt idx="7935">
                <c:v>66.130953855592821</c:v>
              </c:pt>
              <c:pt idx="7936">
                <c:v>66.139287939254515</c:v>
              </c:pt>
              <c:pt idx="7937">
                <c:v>66.147622022916224</c:v>
              </c:pt>
              <c:pt idx="7938">
                <c:v>66.155956106577918</c:v>
              </c:pt>
              <c:pt idx="7939">
                <c:v>66.164290190239612</c:v>
              </c:pt>
              <c:pt idx="7940">
                <c:v>66.17262427390132</c:v>
              </c:pt>
              <c:pt idx="7941">
                <c:v>66.180958357563014</c:v>
              </c:pt>
              <c:pt idx="7942">
                <c:v>66.189292441224723</c:v>
              </c:pt>
              <c:pt idx="7943">
                <c:v>66.197626524886417</c:v>
              </c:pt>
              <c:pt idx="7944">
                <c:v>66.205960608548125</c:v>
              </c:pt>
              <c:pt idx="7945">
                <c:v>66.214294692209819</c:v>
              </c:pt>
              <c:pt idx="7946">
                <c:v>66.222628775871527</c:v>
              </c:pt>
              <c:pt idx="7947">
                <c:v>66.230962859533221</c:v>
              </c:pt>
              <c:pt idx="7948">
                <c:v>66.239296943194915</c:v>
              </c:pt>
              <c:pt idx="7949">
                <c:v>66.247631026856624</c:v>
              </c:pt>
              <c:pt idx="7950">
                <c:v>66.255965110518318</c:v>
              </c:pt>
              <c:pt idx="7951">
                <c:v>66.264299194180026</c:v>
              </c:pt>
              <c:pt idx="7952">
                <c:v>66.27263327784172</c:v>
              </c:pt>
              <c:pt idx="7953">
                <c:v>66.280967361503428</c:v>
              </c:pt>
              <c:pt idx="7954">
                <c:v>66.289301445165123</c:v>
              </c:pt>
              <c:pt idx="7955">
                <c:v>66.297635528826817</c:v>
              </c:pt>
              <c:pt idx="7956">
                <c:v>66.305969612488525</c:v>
              </c:pt>
              <c:pt idx="7957">
                <c:v>66.314303696150233</c:v>
              </c:pt>
              <c:pt idx="7958">
                <c:v>66.322637779811927</c:v>
              </c:pt>
              <c:pt idx="7959">
                <c:v>66.330971863473621</c:v>
              </c:pt>
              <c:pt idx="7960">
                <c:v>66.33930594713533</c:v>
              </c:pt>
              <c:pt idx="7961">
                <c:v>66.347640030797024</c:v>
              </c:pt>
              <c:pt idx="7962">
                <c:v>66.355974114458732</c:v>
              </c:pt>
              <c:pt idx="7963">
                <c:v>66.364308198120426</c:v>
              </c:pt>
              <c:pt idx="7964">
                <c:v>66.372642281782134</c:v>
              </c:pt>
              <c:pt idx="7965">
                <c:v>66.380976365443829</c:v>
              </c:pt>
              <c:pt idx="7966">
                <c:v>66.389310449105523</c:v>
              </c:pt>
              <c:pt idx="7967">
                <c:v>66.397644532767231</c:v>
              </c:pt>
              <c:pt idx="7968">
                <c:v>66.405978616428939</c:v>
              </c:pt>
              <c:pt idx="7969">
                <c:v>66.414312700090633</c:v>
              </c:pt>
              <c:pt idx="7970">
                <c:v>66.422646783752327</c:v>
              </c:pt>
              <c:pt idx="7971">
                <c:v>66.430980867414036</c:v>
              </c:pt>
              <c:pt idx="7972">
                <c:v>66.43931495107573</c:v>
              </c:pt>
              <c:pt idx="7973">
                <c:v>66.447649034737438</c:v>
              </c:pt>
              <c:pt idx="7974">
                <c:v>66.455983118399132</c:v>
              </c:pt>
              <c:pt idx="7975">
                <c:v>66.46431720206084</c:v>
              </c:pt>
              <c:pt idx="7976">
                <c:v>66.472651285722534</c:v>
              </c:pt>
              <c:pt idx="7977">
                <c:v>66.480985369384229</c:v>
              </c:pt>
              <c:pt idx="7978">
                <c:v>66.489319453045937</c:v>
              </c:pt>
              <c:pt idx="7979">
                <c:v>66.497653536707645</c:v>
              </c:pt>
              <c:pt idx="7980">
                <c:v>66.505987620369339</c:v>
              </c:pt>
              <c:pt idx="7981">
                <c:v>66.514321704031033</c:v>
              </c:pt>
              <c:pt idx="7982">
                <c:v>66.522655787692742</c:v>
              </c:pt>
              <c:pt idx="7983">
                <c:v>66.530989871354436</c:v>
              </c:pt>
              <c:pt idx="7984">
                <c:v>66.539323955016144</c:v>
              </c:pt>
              <c:pt idx="7985">
                <c:v>66.547658038677838</c:v>
              </c:pt>
              <c:pt idx="7986">
                <c:v>66.555992122339532</c:v>
              </c:pt>
              <c:pt idx="7987">
                <c:v>66.56432620600124</c:v>
              </c:pt>
              <c:pt idx="7988">
                <c:v>66.572660289662934</c:v>
              </c:pt>
              <c:pt idx="7989">
                <c:v>66.580994373324643</c:v>
              </c:pt>
              <c:pt idx="7990">
                <c:v>66.589328456986337</c:v>
              </c:pt>
              <c:pt idx="7991">
                <c:v>66.597662540648045</c:v>
              </c:pt>
              <c:pt idx="7992">
                <c:v>66.605996624309739</c:v>
              </c:pt>
              <c:pt idx="7993">
                <c:v>66.614330707971433</c:v>
              </c:pt>
              <c:pt idx="7994">
                <c:v>66.622664791633142</c:v>
              </c:pt>
              <c:pt idx="7995">
                <c:v>66.63099887529485</c:v>
              </c:pt>
              <c:pt idx="7996">
                <c:v>66.639332958956544</c:v>
              </c:pt>
              <c:pt idx="7997">
                <c:v>66.647667042618238</c:v>
              </c:pt>
              <c:pt idx="7998">
                <c:v>66.656001126279946</c:v>
              </c:pt>
              <c:pt idx="7999">
                <c:v>66.66433520994164</c:v>
              </c:pt>
              <c:pt idx="8000">
                <c:v>66.672669293603334</c:v>
              </c:pt>
              <c:pt idx="8001">
                <c:v>66.681003377265043</c:v>
              </c:pt>
              <c:pt idx="8002">
                <c:v>66.689337460926751</c:v>
              </c:pt>
              <c:pt idx="8003">
                <c:v>66.697671544588445</c:v>
              </c:pt>
              <c:pt idx="8004">
                <c:v>66.706005628250139</c:v>
              </c:pt>
              <c:pt idx="8005">
                <c:v>66.714339711911848</c:v>
              </c:pt>
              <c:pt idx="8006">
                <c:v>66.722673795573556</c:v>
              </c:pt>
              <c:pt idx="8007">
                <c:v>66.73100787923525</c:v>
              </c:pt>
              <c:pt idx="8008">
                <c:v>66.739341962896944</c:v>
              </c:pt>
              <c:pt idx="8009">
                <c:v>66.747676046558652</c:v>
              </c:pt>
              <c:pt idx="8010">
                <c:v>66.756010130220346</c:v>
              </c:pt>
              <c:pt idx="8011">
                <c:v>66.76434421388204</c:v>
              </c:pt>
              <c:pt idx="8012">
                <c:v>66.772678297543749</c:v>
              </c:pt>
              <c:pt idx="8013">
                <c:v>66.781012381205457</c:v>
              </c:pt>
              <c:pt idx="8014">
                <c:v>66.789346464867151</c:v>
              </c:pt>
              <c:pt idx="8015">
                <c:v>66.797680548528845</c:v>
              </c:pt>
              <c:pt idx="8016">
                <c:v>66.806014632190553</c:v>
              </c:pt>
              <c:pt idx="8017">
                <c:v>66.814348715852262</c:v>
              </c:pt>
              <c:pt idx="8018">
                <c:v>66.822682799513956</c:v>
              </c:pt>
              <c:pt idx="8019">
                <c:v>66.83101688317565</c:v>
              </c:pt>
              <c:pt idx="8020">
                <c:v>66.839350966837358</c:v>
              </c:pt>
              <c:pt idx="8021">
                <c:v>66.847685050499052</c:v>
              </c:pt>
              <c:pt idx="8022">
                <c:v>66.856019134160746</c:v>
              </c:pt>
              <c:pt idx="8023">
                <c:v>66.864353217822455</c:v>
              </c:pt>
              <c:pt idx="8024">
                <c:v>66.872687301484163</c:v>
              </c:pt>
              <c:pt idx="8025">
                <c:v>66.881021385145857</c:v>
              </c:pt>
              <c:pt idx="8026">
                <c:v>66.889355468807551</c:v>
              </c:pt>
              <c:pt idx="8027">
                <c:v>66.897689552469259</c:v>
              </c:pt>
              <c:pt idx="8028">
                <c:v>66.906023636130953</c:v>
              </c:pt>
              <c:pt idx="8029">
                <c:v>66.914357719792662</c:v>
              </c:pt>
              <c:pt idx="8030">
                <c:v>66.922691803454356</c:v>
              </c:pt>
              <c:pt idx="8031">
                <c:v>66.93102588711605</c:v>
              </c:pt>
              <c:pt idx="8032">
                <c:v>66.939359970777758</c:v>
              </c:pt>
              <c:pt idx="8033">
                <c:v>66.947694054439452</c:v>
              </c:pt>
              <c:pt idx="8034">
                <c:v>66.956028138101161</c:v>
              </c:pt>
              <c:pt idx="8035">
                <c:v>66.964362221762855</c:v>
              </c:pt>
              <c:pt idx="8036">
                <c:v>66.972696305424563</c:v>
              </c:pt>
              <c:pt idx="8037">
                <c:v>66.981030389086257</c:v>
              </c:pt>
              <c:pt idx="8038">
                <c:v>66.989364472747951</c:v>
              </c:pt>
              <c:pt idx="8039">
                <c:v>66.997698556409659</c:v>
              </c:pt>
              <c:pt idx="8040">
                <c:v>67.006032640071368</c:v>
              </c:pt>
              <c:pt idx="8041">
                <c:v>67.014366723733062</c:v>
              </c:pt>
              <c:pt idx="8042">
                <c:v>67.022700807394756</c:v>
              </c:pt>
              <c:pt idx="8043">
                <c:v>67.031034891056464</c:v>
              </c:pt>
              <c:pt idx="8044">
                <c:v>67.039368974718158</c:v>
              </c:pt>
              <c:pt idx="8045">
                <c:v>67.047703058379867</c:v>
              </c:pt>
              <c:pt idx="8046">
                <c:v>67.056037142041561</c:v>
              </c:pt>
              <c:pt idx="8047">
                <c:v>67.064371225703269</c:v>
              </c:pt>
              <c:pt idx="8048">
                <c:v>67.072705309364963</c:v>
              </c:pt>
              <c:pt idx="8049">
                <c:v>67.081039393026657</c:v>
              </c:pt>
              <c:pt idx="8050">
                <c:v>67.089373476688365</c:v>
              </c:pt>
              <c:pt idx="8051">
                <c:v>67.097707560350074</c:v>
              </c:pt>
              <c:pt idx="8052">
                <c:v>67.106041644011768</c:v>
              </c:pt>
              <c:pt idx="8053">
                <c:v>67.114375727673462</c:v>
              </c:pt>
              <c:pt idx="8054">
                <c:v>67.12270981133517</c:v>
              </c:pt>
              <c:pt idx="8055">
                <c:v>67.131043894996864</c:v>
              </c:pt>
              <c:pt idx="8056">
                <c:v>67.139377978658572</c:v>
              </c:pt>
              <c:pt idx="8057">
                <c:v>67.147712062320267</c:v>
              </c:pt>
              <c:pt idx="8058">
                <c:v>67.156046145981975</c:v>
              </c:pt>
              <c:pt idx="8059">
                <c:v>67.164380229643669</c:v>
              </c:pt>
              <c:pt idx="8060">
                <c:v>67.172714313305363</c:v>
              </c:pt>
              <c:pt idx="8061">
                <c:v>67.181048396967071</c:v>
              </c:pt>
              <c:pt idx="8062">
                <c:v>67.18938248062878</c:v>
              </c:pt>
              <c:pt idx="8063">
                <c:v>67.197716564290474</c:v>
              </c:pt>
              <c:pt idx="8064">
                <c:v>67.206050647952168</c:v>
              </c:pt>
              <c:pt idx="8065">
                <c:v>67.214384731613876</c:v>
              </c:pt>
              <c:pt idx="8066">
                <c:v>67.22271881527557</c:v>
              </c:pt>
              <c:pt idx="8067">
                <c:v>67.231052898937278</c:v>
              </c:pt>
              <c:pt idx="8068">
                <c:v>67.239386982598973</c:v>
              </c:pt>
              <c:pt idx="8069">
                <c:v>67.247721066260681</c:v>
              </c:pt>
              <c:pt idx="8070">
                <c:v>67.256055149922375</c:v>
              </c:pt>
              <c:pt idx="8071">
                <c:v>67.264389233584069</c:v>
              </c:pt>
              <c:pt idx="8072">
                <c:v>67.272723317245777</c:v>
              </c:pt>
              <c:pt idx="8073">
                <c:v>67.281057400907471</c:v>
              </c:pt>
              <c:pt idx="8074">
                <c:v>67.28939148456918</c:v>
              </c:pt>
              <c:pt idx="8075">
                <c:v>67.297725568230874</c:v>
              </c:pt>
              <c:pt idx="8076">
                <c:v>67.306059651892582</c:v>
              </c:pt>
              <c:pt idx="8077">
                <c:v>67.314393735554276</c:v>
              </c:pt>
              <c:pt idx="8078">
                <c:v>67.322727819215984</c:v>
              </c:pt>
              <c:pt idx="8079">
                <c:v>67.331061902877678</c:v>
              </c:pt>
              <c:pt idx="8080">
                <c:v>67.339395986539373</c:v>
              </c:pt>
              <c:pt idx="8081">
                <c:v>67.347730070201081</c:v>
              </c:pt>
              <c:pt idx="8082">
                <c:v>67.356064153862775</c:v>
              </c:pt>
              <c:pt idx="8083">
                <c:v>67.364398237524469</c:v>
              </c:pt>
              <c:pt idx="8084">
                <c:v>67.372732321186177</c:v>
              </c:pt>
              <c:pt idx="8085">
                <c:v>67.381066404847886</c:v>
              </c:pt>
              <c:pt idx="8086">
                <c:v>67.38940048850958</c:v>
              </c:pt>
              <c:pt idx="8087">
                <c:v>67.397734572171274</c:v>
              </c:pt>
              <c:pt idx="8088">
                <c:v>67.406068655832982</c:v>
              </c:pt>
              <c:pt idx="8089">
                <c:v>67.41440273949469</c:v>
              </c:pt>
              <c:pt idx="8090">
                <c:v>67.422736823156384</c:v>
              </c:pt>
              <c:pt idx="8091">
                <c:v>67.431070906818078</c:v>
              </c:pt>
              <c:pt idx="8092">
                <c:v>67.439404990479787</c:v>
              </c:pt>
              <c:pt idx="8093">
                <c:v>67.447739074141481</c:v>
              </c:pt>
              <c:pt idx="8094">
                <c:v>67.456073157803175</c:v>
              </c:pt>
              <c:pt idx="8095">
                <c:v>67.464407241464883</c:v>
              </c:pt>
              <c:pt idx="8096">
                <c:v>67.472741325126592</c:v>
              </c:pt>
              <c:pt idx="8097">
                <c:v>67.481075408788286</c:v>
              </c:pt>
              <c:pt idx="8098">
                <c:v>67.48940949244998</c:v>
              </c:pt>
              <c:pt idx="8099">
                <c:v>67.497743576111688</c:v>
              </c:pt>
              <c:pt idx="8100">
                <c:v>67.506077659773396</c:v>
              </c:pt>
              <c:pt idx="8101">
                <c:v>67.51441174343509</c:v>
              </c:pt>
              <c:pt idx="8102">
                <c:v>67.522745827096784</c:v>
              </c:pt>
              <c:pt idx="8103">
                <c:v>67.531079910758493</c:v>
              </c:pt>
              <c:pt idx="8104">
                <c:v>67.539413994420187</c:v>
              </c:pt>
              <c:pt idx="8105">
                <c:v>67.547748078081881</c:v>
              </c:pt>
              <c:pt idx="8106">
                <c:v>67.556082161743589</c:v>
              </c:pt>
              <c:pt idx="8107">
                <c:v>67.564416245405297</c:v>
              </c:pt>
              <c:pt idx="8108">
                <c:v>67.572750329066992</c:v>
              </c:pt>
              <c:pt idx="8109">
                <c:v>67.581084412728686</c:v>
              </c:pt>
              <c:pt idx="8110">
                <c:v>67.589418496390394</c:v>
              </c:pt>
              <c:pt idx="8111">
                <c:v>67.597752580052088</c:v>
              </c:pt>
              <c:pt idx="8112">
                <c:v>67.606086663713796</c:v>
              </c:pt>
              <c:pt idx="8113">
                <c:v>67.61442074737549</c:v>
              </c:pt>
              <c:pt idx="8114">
                <c:v>67.622754831037199</c:v>
              </c:pt>
              <c:pt idx="8115">
                <c:v>67.631088914698893</c:v>
              </c:pt>
              <c:pt idx="8116">
                <c:v>67.639422998360587</c:v>
              </c:pt>
              <c:pt idx="8117">
                <c:v>67.647757082022295</c:v>
              </c:pt>
              <c:pt idx="8118">
                <c:v>67.656091165683989</c:v>
              </c:pt>
              <c:pt idx="8119">
                <c:v>67.664425249345697</c:v>
              </c:pt>
              <c:pt idx="8120">
                <c:v>67.672759333007392</c:v>
              </c:pt>
              <c:pt idx="8121">
                <c:v>67.6810934166691</c:v>
              </c:pt>
              <c:pt idx="8122">
                <c:v>67.689427500330794</c:v>
              </c:pt>
              <c:pt idx="8123">
                <c:v>67.697761583992502</c:v>
              </c:pt>
              <c:pt idx="8124">
                <c:v>67.706095667654196</c:v>
              </c:pt>
              <c:pt idx="8125">
                <c:v>67.71442975131589</c:v>
              </c:pt>
              <c:pt idx="8126">
                <c:v>67.722763834977599</c:v>
              </c:pt>
              <c:pt idx="8127">
                <c:v>67.731097918639293</c:v>
              </c:pt>
              <c:pt idx="8128">
                <c:v>67.739432002301001</c:v>
              </c:pt>
              <c:pt idx="8129">
                <c:v>67.747766085962695</c:v>
              </c:pt>
              <c:pt idx="8130">
                <c:v>67.756100169624403</c:v>
              </c:pt>
              <c:pt idx="8131">
                <c:v>67.764434253286097</c:v>
              </c:pt>
              <c:pt idx="8132">
                <c:v>67.772768336947792</c:v>
              </c:pt>
              <c:pt idx="8133">
                <c:v>67.7811024206095</c:v>
              </c:pt>
              <c:pt idx="8134">
                <c:v>67.789436504271208</c:v>
              </c:pt>
              <c:pt idx="8135">
                <c:v>67.797770587932902</c:v>
              </c:pt>
              <c:pt idx="8136">
                <c:v>67.806104671594596</c:v>
              </c:pt>
              <c:pt idx="8137">
                <c:v>67.814438755256305</c:v>
              </c:pt>
              <c:pt idx="8138">
                <c:v>67.822772838917999</c:v>
              </c:pt>
              <c:pt idx="8139">
                <c:v>67.831106922579707</c:v>
              </c:pt>
              <c:pt idx="8140">
                <c:v>67.839441006241401</c:v>
              </c:pt>
              <c:pt idx="8141">
                <c:v>67.847775089903109</c:v>
              </c:pt>
              <c:pt idx="8142">
                <c:v>67.856109173564803</c:v>
              </c:pt>
              <c:pt idx="8143">
                <c:v>67.864443257226498</c:v>
              </c:pt>
              <c:pt idx="8144">
                <c:v>67.872777340888206</c:v>
              </c:pt>
              <c:pt idx="8145">
                <c:v>67.881111424549914</c:v>
              </c:pt>
              <c:pt idx="8146">
                <c:v>67.889445508211608</c:v>
              </c:pt>
              <c:pt idx="8147">
                <c:v>67.897779591873302</c:v>
              </c:pt>
              <c:pt idx="8148">
                <c:v>67.906113675535011</c:v>
              </c:pt>
              <c:pt idx="8149">
                <c:v>67.914447759196705</c:v>
              </c:pt>
              <c:pt idx="8150">
                <c:v>67.922781842858413</c:v>
              </c:pt>
              <c:pt idx="8151">
                <c:v>67.931115926520107</c:v>
              </c:pt>
              <c:pt idx="8152">
                <c:v>67.939450010181815</c:v>
              </c:pt>
              <c:pt idx="8153">
                <c:v>67.947784093843509</c:v>
              </c:pt>
              <c:pt idx="8154">
                <c:v>67.956118177505203</c:v>
              </c:pt>
              <c:pt idx="8155">
                <c:v>67.964452261166912</c:v>
              </c:pt>
              <c:pt idx="8156">
                <c:v>67.972786344828606</c:v>
              </c:pt>
              <c:pt idx="8157">
                <c:v>67.981120428490314</c:v>
              </c:pt>
              <c:pt idx="8158">
                <c:v>67.989454512152008</c:v>
              </c:pt>
              <c:pt idx="8159">
                <c:v>67.997788595813716</c:v>
              </c:pt>
              <c:pt idx="8160">
                <c:v>68.006122679475411</c:v>
              </c:pt>
              <c:pt idx="8161">
                <c:v>68.014456763137119</c:v>
              </c:pt>
              <c:pt idx="8162">
                <c:v>68.022790846798813</c:v>
              </c:pt>
              <c:pt idx="8163">
                <c:v>68.031124930460507</c:v>
              </c:pt>
              <c:pt idx="8164">
                <c:v>68.039459014122215</c:v>
              </c:pt>
              <c:pt idx="8165">
                <c:v>68.047793097783909</c:v>
              </c:pt>
              <c:pt idx="8166">
                <c:v>68.056127181445618</c:v>
              </c:pt>
              <c:pt idx="8167">
                <c:v>68.064461265107312</c:v>
              </c:pt>
              <c:pt idx="8168">
                <c:v>68.07279534876902</c:v>
              </c:pt>
              <c:pt idx="8169">
                <c:v>68.081129432430714</c:v>
              </c:pt>
              <c:pt idx="8170">
                <c:v>68.089463516092408</c:v>
              </c:pt>
              <c:pt idx="8171">
                <c:v>68.097797599754117</c:v>
              </c:pt>
              <c:pt idx="8172">
                <c:v>68.106131683415825</c:v>
              </c:pt>
              <c:pt idx="8173">
                <c:v>68.114465767077519</c:v>
              </c:pt>
              <c:pt idx="8174">
                <c:v>68.122799850739213</c:v>
              </c:pt>
              <c:pt idx="8175">
                <c:v>68.131133934400921</c:v>
              </c:pt>
              <c:pt idx="8176">
                <c:v>68.139468018062615</c:v>
              </c:pt>
              <c:pt idx="8177">
                <c:v>68.147802101724309</c:v>
              </c:pt>
              <c:pt idx="8178">
                <c:v>68.156136185386018</c:v>
              </c:pt>
              <c:pt idx="8179">
                <c:v>68.164470269047726</c:v>
              </c:pt>
              <c:pt idx="8180">
                <c:v>68.17280435270942</c:v>
              </c:pt>
              <c:pt idx="8181">
                <c:v>68.181138436371114</c:v>
              </c:pt>
              <c:pt idx="8182">
                <c:v>68.189472520032822</c:v>
              </c:pt>
              <c:pt idx="8183">
                <c:v>68.197806603694531</c:v>
              </c:pt>
              <c:pt idx="8184">
                <c:v>68.206140687356225</c:v>
              </c:pt>
              <c:pt idx="8185">
                <c:v>68.214474771017919</c:v>
              </c:pt>
              <c:pt idx="8186">
                <c:v>68.222808854679627</c:v>
              </c:pt>
              <c:pt idx="8187">
                <c:v>68.231142938341321</c:v>
              </c:pt>
              <c:pt idx="8188">
                <c:v>68.239477022003015</c:v>
              </c:pt>
              <c:pt idx="8189">
                <c:v>68.247811105664724</c:v>
              </c:pt>
              <c:pt idx="8190">
                <c:v>68.256145189326432</c:v>
              </c:pt>
              <c:pt idx="8191">
                <c:v>68.264479272988126</c:v>
              </c:pt>
              <c:pt idx="8192">
                <c:v>68.27281335664982</c:v>
              </c:pt>
              <c:pt idx="8193">
                <c:v>68.281147440311528</c:v>
              </c:pt>
              <c:pt idx="8194">
                <c:v>68.289481523973237</c:v>
              </c:pt>
              <c:pt idx="8195">
                <c:v>68.297815607634931</c:v>
              </c:pt>
              <c:pt idx="8196">
                <c:v>68.306149691296625</c:v>
              </c:pt>
              <c:pt idx="8197">
                <c:v>68.314483774958319</c:v>
              </c:pt>
              <c:pt idx="8198">
                <c:v>68.322817858620027</c:v>
              </c:pt>
              <c:pt idx="8199">
                <c:v>68.331151942281721</c:v>
              </c:pt>
              <c:pt idx="8200">
                <c:v>68.33948602594343</c:v>
              </c:pt>
              <c:pt idx="8201">
                <c:v>68.347820109605138</c:v>
              </c:pt>
              <c:pt idx="8202">
                <c:v>68.356154193266832</c:v>
              </c:pt>
              <c:pt idx="8203">
                <c:v>68.364488276928526</c:v>
              </c:pt>
              <c:pt idx="8204">
                <c:v>68.37282236059022</c:v>
              </c:pt>
              <c:pt idx="8205">
                <c:v>68.381156444251928</c:v>
              </c:pt>
              <c:pt idx="8206">
                <c:v>68.389490527913637</c:v>
              </c:pt>
              <c:pt idx="8207">
                <c:v>68.397824611575331</c:v>
              </c:pt>
              <c:pt idx="8208">
                <c:v>68.406158695237039</c:v>
              </c:pt>
              <c:pt idx="8209">
                <c:v>68.414492778898733</c:v>
              </c:pt>
              <c:pt idx="8210">
                <c:v>68.422826862560427</c:v>
              </c:pt>
              <c:pt idx="8211">
                <c:v>68.431160946222136</c:v>
              </c:pt>
              <c:pt idx="8212">
                <c:v>68.43949502988383</c:v>
              </c:pt>
              <c:pt idx="8213">
                <c:v>68.447829113545538</c:v>
              </c:pt>
              <c:pt idx="8214">
                <c:v>68.456163197207232</c:v>
              </c:pt>
              <c:pt idx="8215">
                <c:v>68.46449728086894</c:v>
              </c:pt>
              <c:pt idx="8216">
                <c:v>68.472831364530649</c:v>
              </c:pt>
              <c:pt idx="8217">
                <c:v>68.481165448192328</c:v>
              </c:pt>
              <c:pt idx="8218">
                <c:v>68.489499531854037</c:v>
              </c:pt>
              <c:pt idx="8219">
                <c:v>68.497833615515731</c:v>
              </c:pt>
              <c:pt idx="8220">
                <c:v>68.506167699177439</c:v>
              </c:pt>
              <c:pt idx="8221">
                <c:v>68.514501782839133</c:v>
              </c:pt>
              <c:pt idx="8222">
                <c:v>68.522835866500841</c:v>
              </c:pt>
              <c:pt idx="8223">
                <c:v>68.53116995016255</c:v>
              </c:pt>
              <c:pt idx="8224">
                <c:v>68.53950403382423</c:v>
              </c:pt>
              <c:pt idx="8225">
                <c:v>68.547838117485938</c:v>
              </c:pt>
              <c:pt idx="8226">
                <c:v>68.556172201147632</c:v>
              </c:pt>
              <c:pt idx="8227">
                <c:v>68.56450628480934</c:v>
              </c:pt>
              <c:pt idx="8228">
                <c:v>68.572840368471049</c:v>
              </c:pt>
              <c:pt idx="8229">
                <c:v>68.581174452132743</c:v>
              </c:pt>
              <c:pt idx="8230">
                <c:v>68.589508535794451</c:v>
              </c:pt>
              <c:pt idx="8231">
                <c:v>68.597842619456131</c:v>
              </c:pt>
              <c:pt idx="8232">
                <c:v>68.606176703117839</c:v>
              </c:pt>
              <c:pt idx="8233">
                <c:v>68.614510786779547</c:v>
              </c:pt>
              <c:pt idx="8234">
                <c:v>68.622844870441241</c:v>
              </c:pt>
              <c:pt idx="8235">
                <c:v>68.63117895410295</c:v>
              </c:pt>
              <c:pt idx="8236">
                <c:v>68.639513037764644</c:v>
              </c:pt>
              <c:pt idx="8237">
                <c:v>68.647847121426352</c:v>
              </c:pt>
              <c:pt idx="8238">
                <c:v>68.656181205088032</c:v>
              </c:pt>
              <c:pt idx="8239">
                <c:v>68.66451528874974</c:v>
              </c:pt>
              <c:pt idx="8240">
                <c:v>68.672849372411449</c:v>
              </c:pt>
              <c:pt idx="8241">
                <c:v>68.681183456073143</c:v>
              </c:pt>
              <c:pt idx="8242">
                <c:v>68.689517539734851</c:v>
              </c:pt>
              <c:pt idx="8243">
                <c:v>68.697851623396545</c:v>
              </c:pt>
              <c:pt idx="8244">
                <c:v>68.706185707058239</c:v>
              </c:pt>
              <c:pt idx="8245">
                <c:v>68.714519790719947</c:v>
              </c:pt>
              <c:pt idx="8246">
                <c:v>68.722853874381642</c:v>
              </c:pt>
              <c:pt idx="8247">
                <c:v>68.73118795804335</c:v>
              </c:pt>
              <c:pt idx="8248">
                <c:v>68.739522041705044</c:v>
              </c:pt>
              <c:pt idx="8249">
                <c:v>68.747856125366752</c:v>
              </c:pt>
              <c:pt idx="8250">
                <c:v>68.75619020902846</c:v>
              </c:pt>
              <c:pt idx="8251">
                <c:v>68.76452429269014</c:v>
              </c:pt>
              <c:pt idx="8252">
                <c:v>68.772858376351849</c:v>
              </c:pt>
              <c:pt idx="8253">
                <c:v>68.781192460013543</c:v>
              </c:pt>
              <c:pt idx="8254">
                <c:v>68.789526543675251</c:v>
              </c:pt>
              <c:pt idx="8255">
                <c:v>68.797860627336959</c:v>
              </c:pt>
              <c:pt idx="8256">
                <c:v>68.806194710998653</c:v>
              </c:pt>
              <c:pt idx="8257">
                <c:v>68.814528794660362</c:v>
              </c:pt>
              <c:pt idx="8258">
                <c:v>68.822862878322042</c:v>
              </c:pt>
              <c:pt idx="8259">
                <c:v>68.83119696198375</c:v>
              </c:pt>
              <c:pt idx="8260">
                <c:v>68.839531045645444</c:v>
              </c:pt>
              <c:pt idx="8261">
                <c:v>68.847865129307152</c:v>
              </c:pt>
              <c:pt idx="8262">
                <c:v>68.85619921296886</c:v>
              </c:pt>
              <c:pt idx="8263">
                <c:v>68.864533296630555</c:v>
              </c:pt>
              <c:pt idx="8264">
                <c:v>68.872867380292263</c:v>
              </c:pt>
              <c:pt idx="8265">
                <c:v>68.881201463953943</c:v>
              </c:pt>
              <c:pt idx="8266">
                <c:v>68.889535547615651</c:v>
              </c:pt>
              <c:pt idx="8267">
                <c:v>68.897869631277359</c:v>
              </c:pt>
              <c:pt idx="8268">
                <c:v>68.906203714939053</c:v>
              </c:pt>
              <c:pt idx="8269">
                <c:v>68.914537798600762</c:v>
              </c:pt>
              <c:pt idx="8270">
                <c:v>68.922871882262456</c:v>
              </c:pt>
              <c:pt idx="8271">
                <c:v>68.931205965924164</c:v>
              </c:pt>
              <c:pt idx="8272">
                <c:v>68.939540049585858</c:v>
              </c:pt>
              <c:pt idx="8273">
                <c:v>68.947874133247552</c:v>
              </c:pt>
              <c:pt idx="8274">
                <c:v>68.95620821690926</c:v>
              </c:pt>
              <c:pt idx="8275">
                <c:v>68.964542300570955</c:v>
              </c:pt>
              <c:pt idx="8276">
                <c:v>68.972876384232663</c:v>
              </c:pt>
              <c:pt idx="8277">
                <c:v>68.981210467894371</c:v>
              </c:pt>
              <c:pt idx="8278">
                <c:v>68.989544551556065</c:v>
              </c:pt>
              <c:pt idx="8279">
                <c:v>68.997878635217759</c:v>
              </c:pt>
              <c:pt idx="8280">
                <c:v>69.006212718879453</c:v>
              </c:pt>
              <c:pt idx="8281">
                <c:v>69.014546802541162</c:v>
              </c:pt>
              <c:pt idx="8282">
                <c:v>69.022880886202856</c:v>
              </c:pt>
              <c:pt idx="8283">
                <c:v>69.031214969864564</c:v>
              </c:pt>
              <c:pt idx="8284">
                <c:v>69.039549053526272</c:v>
              </c:pt>
              <c:pt idx="8285">
                <c:v>69.047883137187966</c:v>
              </c:pt>
              <c:pt idx="8286">
                <c:v>69.056217220849661</c:v>
              </c:pt>
              <c:pt idx="8287">
                <c:v>69.064551304511355</c:v>
              </c:pt>
              <c:pt idx="8288">
                <c:v>69.072885388173063</c:v>
              </c:pt>
              <c:pt idx="8289">
                <c:v>69.081219471834771</c:v>
              </c:pt>
              <c:pt idx="8290">
                <c:v>69.089553555496465</c:v>
              </c:pt>
              <c:pt idx="8291">
                <c:v>69.097887639158174</c:v>
              </c:pt>
              <c:pt idx="8292">
                <c:v>69.106221722819868</c:v>
              </c:pt>
              <c:pt idx="8293">
                <c:v>69.114555806481562</c:v>
              </c:pt>
              <c:pt idx="8294">
                <c:v>69.12288989014327</c:v>
              </c:pt>
              <c:pt idx="8295">
                <c:v>69.131223973804964</c:v>
              </c:pt>
              <c:pt idx="8296">
                <c:v>69.139558057466672</c:v>
              </c:pt>
              <c:pt idx="8297">
                <c:v>69.147892141128366</c:v>
              </c:pt>
              <c:pt idx="8298">
                <c:v>69.156226224790075</c:v>
              </c:pt>
              <c:pt idx="8299">
                <c:v>69.164560308451783</c:v>
              </c:pt>
              <c:pt idx="8300">
                <c:v>69.172894392113463</c:v>
              </c:pt>
              <c:pt idx="8301">
                <c:v>69.181228475775171</c:v>
              </c:pt>
              <c:pt idx="8302">
                <c:v>69.189562559436865</c:v>
              </c:pt>
              <c:pt idx="8303">
                <c:v>69.197896643098574</c:v>
              </c:pt>
              <c:pt idx="8304">
                <c:v>69.206230726760268</c:v>
              </c:pt>
              <c:pt idx="8305">
                <c:v>69.214564810421976</c:v>
              </c:pt>
              <c:pt idx="8306">
                <c:v>69.222898894083684</c:v>
              </c:pt>
              <c:pt idx="8307">
                <c:v>69.231232977745364</c:v>
              </c:pt>
              <c:pt idx="8308">
                <c:v>69.239567061407072</c:v>
              </c:pt>
              <c:pt idx="8309">
                <c:v>69.247901145068766</c:v>
              </c:pt>
              <c:pt idx="8310">
                <c:v>69.256235228730475</c:v>
              </c:pt>
              <c:pt idx="8311">
                <c:v>69.264569312392183</c:v>
              </c:pt>
              <c:pt idx="8312">
                <c:v>69.272903396053877</c:v>
              </c:pt>
              <c:pt idx="8313">
                <c:v>69.281237479715585</c:v>
              </c:pt>
              <c:pt idx="8314">
                <c:v>69.289571563377265</c:v>
              </c:pt>
              <c:pt idx="8315">
                <c:v>69.297905647038974</c:v>
              </c:pt>
              <c:pt idx="8316">
                <c:v>69.306239730700682</c:v>
              </c:pt>
              <c:pt idx="8317">
                <c:v>69.314573814362376</c:v>
              </c:pt>
              <c:pt idx="8318">
                <c:v>69.322907898024084</c:v>
              </c:pt>
              <c:pt idx="8319">
                <c:v>69.331241981685778</c:v>
              </c:pt>
              <c:pt idx="8320">
                <c:v>69.339576065347487</c:v>
              </c:pt>
              <c:pt idx="8321">
                <c:v>69.347910149009167</c:v>
              </c:pt>
              <c:pt idx="8322">
                <c:v>69.356244232670875</c:v>
              </c:pt>
              <c:pt idx="8323">
                <c:v>69.364578316332583</c:v>
              </c:pt>
              <c:pt idx="8324">
                <c:v>69.372912399994277</c:v>
              </c:pt>
              <c:pt idx="8325">
                <c:v>69.381246483655985</c:v>
              </c:pt>
              <c:pt idx="8326">
                <c:v>69.38958056731768</c:v>
              </c:pt>
              <c:pt idx="8327">
                <c:v>69.397914650979388</c:v>
              </c:pt>
              <c:pt idx="8328">
                <c:v>69.406248734641082</c:v>
              </c:pt>
              <c:pt idx="8329">
                <c:v>69.414582818302776</c:v>
              </c:pt>
              <c:pt idx="8330">
                <c:v>69.422916901964484</c:v>
              </c:pt>
              <c:pt idx="8331">
                <c:v>69.431250985626178</c:v>
              </c:pt>
              <c:pt idx="8332">
                <c:v>69.439585069287887</c:v>
              </c:pt>
              <c:pt idx="8333">
                <c:v>69.447919152949595</c:v>
              </c:pt>
              <c:pt idx="8334">
                <c:v>69.456253236611275</c:v>
              </c:pt>
              <c:pt idx="8335">
                <c:v>69.464587320272983</c:v>
              </c:pt>
              <c:pt idx="8336">
                <c:v>69.472921403934677</c:v>
              </c:pt>
              <c:pt idx="8337">
                <c:v>69.481255487596385</c:v>
              </c:pt>
              <c:pt idx="8338">
                <c:v>69.489589571258094</c:v>
              </c:pt>
              <c:pt idx="8339">
                <c:v>69.497923654919788</c:v>
              </c:pt>
              <c:pt idx="8340">
                <c:v>69.506257738581496</c:v>
              </c:pt>
              <c:pt idx="8341">
                <c:v>69.514591822243176</c:v>
              </c:pt>
              <c:pt idx="8342">
                <c:v>69.522925905904884</c:v>
              </c:pt>
              <c:pt idx="8343">
                <c:v>69.531259989566578</c:v>
              </c:pt>
              <c:pt idx="8344">
                <c:v>69.539594073228287</c:v>
              </c:pt>
              <c:pt idx="8345">
                <c:v>69.547928156889995</c:v>
              </c:pt>
              <c:pt idx="8346">
                <c:v>69.556262240551689</c:v>
              </c:pt>
              <c:pt idx="8347">
                <c:v>69.564596324213397</c:v>
              </c:pt>
              <c:pt idx="8348">
                <c:v>69.572930407875077</c:v>
              </c:pt>
              <c:pt idx="8349">
                <c:v>69.581264491536785</c:v>
              </c:pt>
              <c:pt idx="8350">
                <c:v>69.589598575198494</c:v>
              </c:pt>
              <c:pt idx="8351">
                <c:v>69.597932658860188</c:v>
              </c:pt>
              <c:pt idx="8352">
                <c:v>69.606266742521896</c:v>
              </c:pt>
              <c:pt idx="8353">
                <c:v>69.61460082618359</c:v>
              </c:pt>
              <c:pt idx="8354">
                <c:v>69.622934909845299</c:v>
              </c:pt>
              <c:pt idx="8355">
                <c:v>69.631268993506993</c:v>
              </c:pt>
              <c:pt idx="8356">
                <c:v>69.639603077168687</c:v>
              </c:pt>
              <c:pt idx="8357">
                <c:v>69.647937160830395</c:v>
              </c:pt>
              <c:pt idx="8358">
                <c:v>69.656271244492089</c:v>
              </c:pt>
              <c:pt idx="8359">
                <c:v>69.664605328153797</c:v>
              </c:pt>
              <c:pt idx="8360">
                <c:v>69.672939411815506</c:v>
              </c:pt>
              <c:pt idx="8361">
                <c:v>69.6812734954772</c:v>
              </c:pt>
              <c:pt idx="8362">
                <c:v>69.689607579138894</c:v>
              </c:pt>
              <c:pt idx="8363">
                <c:v>69.697941662800588</c:v>
              </c:pt>
              <c:pt idx="8364">
                <c:v>69.706275746462296</c:v>
              </c:pt>
              <c:pt idx="8365">
                <c:v>69.71460983012399</c:v>
              </c:pt>
              <c:pt idx="8366">
                <c:v>69.722943913785699</c:v>
              </c:pt>
              <c:pt idx="8367">
                <c:v>69.731277997447407</c:v>
              </c:pt>
              <c:pt idx="8368">
                <c:v>69.739612081109101</c:v>
              </c:pt>
              <c:pt idx="8369">
                <c:v>69.747946164770795</c:v>
              </c:pt>
              <c:pt idx="8370">
                <c:v>69.756280248432489</c:v>
              </c:pt>
              <c:pt idx="8371">
                <c:v>69.764614332094197</c:v>
              </c:pt>
              <c:pt idx="8372">
                <c:v>69.772948415755906</c:v>
              </c:pt>
              <c:pt idx="8373">
                <c:v>69.7812824994176</c:v>
              </c:pt>
              <c:pt idx="8374">
                <c:v>69.789616583079308</c:v>
              </c:pt>
              <c:pt idx="8375">
                <c:v>69.797950666741002</c:v>
              </c:pt>
              <c:pt idx="8376">
                <c:v>69.806284750402696</c:v>
              </c:pt>
              <c:pt idx="8377">
                <c:v>69.814618834064404</c:v>
              </c:pt>
              <c:pt idx="8378">
                <c:v>69.822952917726099</c:v>
              </c:pt>
              <c:pt idx="8379">
                <c:v>69.831287001387807</c:v>
              </c:pt>
              <c:pt idx="8380">
                <c:v>69.839621085049501</c:v>
              </c:pt>
              <c:pt idx="8381">
                <c:v>69.847955168711209</c:v>
              </c:pt>
              <c:pt idx="8382">
                <c:v>69.856289252372918</c:v>
              </c:pt>
              <c:pt idx="8383">
                <c:v>69.864623336034597</c:v>
              </c:pt>
              <c:pt idx="8384">
                <c:v>69.872957419696306</c:v>
              </c:pt>
              <c:pt idx="8385">
                <c:v>69.881291503358</c:v>
              </c:pt>
              <c:pt idx="8386">
                <c:v>69.889625587019708</c:v>
              </c:pt>
              <c:pt idx="8387">
                <c:v>69.897959670681402</c:v>
              </c:pt>
              <c:pt idx="8388">
                <c:v>69.90629375434311</c:v>
              </c:pt>
              <c:pt idx="8389">
                <c:v>69.914627838004819</c:v>
              </c:pt>
              <c:pt idx="8390">
                <c:v>69.922961921666499</c:v>
              </c:pt>
              <c:pt idx="8391">
                <c:v>69.931296005328207</c:v>
              </c:pt>
              <c:pt idx="8392">
                <c:v>69.939630088989901</c:v>
              </c:pt>
              <c:pt idx="8393">
                <c:v>69.947964172651609</c:v>
              </c:pt>
              <c:pt idx="8394">
                <c:v>69.956298256313318</c:v>
              </c:pt>
              <c:pt idx="8395">
                <c:v>69.964632339975012</c:v>
              </c:pt>
              <c:pt idx="8396">
                <c:v>69.97296642363672</c:v>
              </c:pt>
              <c:pt idx="8397">
                <c:v>69.9813005072984</c:v>
              </c:pt>
              <c:pt idx="8398">
                <c:v>69.989634590960108</c:v>
              </c:pt>
              <c:pt idx="8399">
                <c:v>69.997968674621816</c:v>
              </c:pt>
              <c:pt idx="8400">
                <c:v>70.00630275828351</c:v>
              </c:pt>
              <c:pt idx="8401">
                <c:v>70.014636841945219</c:v>
              </c:pt>
              <c:pt idx="8402">
                <c:v>70.022970925606913</c:v>
              </c:pt>
              <c:pt idx="8403">
                <c:v>70.031305009268621</c:v>
              </c:pt>
              <c:pt idx="8404">
                <c:v>70.039639092930301</c:v>
              </c:pt>
              <c:pt idx="8405">
                <c:v>70.047973176592009</c:v>
              </c:pt>
              <c:pt idx="8406">
                <c:v>70.056307260253718</c:v>
              </c:pt>
              <c:pt idx="8407">
                <c:v>70.064641343915412</c:v>
              </c:pt>
              <c:pt idx="8408">
                <c:v>70.07297542757712</c:v>
              </c:pt>
              <c:pt idx="8409">
                <c:v>70.081309511238814</c:v>
              </c:pt>
              <c:pt idx="8410">
                <c:v>70.089643594900522</c:v>
              </c:pt>
              <c:pt idx="8411">
                <c:v>70.097977678562216</c:v>
              </c:pt>
              <c:pt idx="8412">
                <c:v>70.10631176222391</c:v>
              </c:pt>
              <c:pt idx="8413">
                <c:v>70.114645845885619</c:v>
              </c:pt>
              <c:pt idx="8414">
                <c:v>70.122979929547313</c:v>
              </c:pt>
              <c:pt idx="8415">
                <c:v>70.131314013209021</c:v>
              </c:pt>
              <c:pt idx="8416">
                <c:v>70.139648096870729</c:v>
              </c:pt>
              <c:pt idx="8417">
                <c:v>70.147982180532424</c:v>
              </c:pt>
              <c:pt idx="8418">
                <c:v>70.156316264194118</c:v>
              </c:pt>
              <c:pt idx="8419">
                <c:v>70.164650347855812</c:v>
              </c:pt>
              <c:pt idx="8420">
                <c:v>70.17298443151752</c:v>
              </c:pt>
              <c:pt idx="8421">
                <c:v>70.181318515179228</c:v>
              </c:pt>
              <c:pt idx="8422">
                <c:v>70.189652598840922</c:v>
              </c:pt>
              <c:pt idx="8423">
                <c:v>70.197986682502631</c:v>
              </c:pt>
              <c:pt idx="8424">
                <c:v>70.20632076616431</c:v>
              </c:pt>
              <c:pt idx="8425">
                <c:v>70.214654849826019</c:v>
              </c:pt>
              <c:pt idx="8426">
                <c:v>70.222988933487713</c:v>
              </c:pt>
              <c:pt idx="8427">
                <c:v>70.231323017149421</c:v>
              </c:pt>
              <c:pt idx="8428">
                <c:v>70.239657100811129</c:v>
              </c:pt>
              <c:pt idx="8429">
                <c:v>70.247991184472824</c:v>
              </c:pt>
              <c:pt idx="8430">
                <c:v>70.256325268134532</c:v>
              </c:pt>
              <c:pt idx="8431">
                <c:v>70.264659351796212</c:v>
              </c:pt>
              <c:pt idx="8432">
                <c:v>70.27299343545792</c:v>
              </c:pt>
              <c:pt idx="8433">
                <c:v>70.281327519119628</c:v>
              </c:pt>
              <c:pt idx="8434">
                <c:v>70.289661602781322</c:v>
              </c:pt>
              <c:pt idx="8435">
                <c:v>70.297995686443031</c:v>
              </c:pt>
              <c:pt idx="8436">
                <c:v>70.306329770104725</c:v>
              </c:pt>
              <c:pt idx="8437">
                <c:v>70.314663853766433</c:v>
              </c:pt>
              <c:pt idx="8438">
                <c:v>70.322997937428127</c:v>
              </c:pt>
              <c:pt idx="8439">
                <c:v>70.331332021089821</c:v>
              </c:pt>
              <c:pt idx="8440">
                <c:v>70.339666104751529</c:v>
              </c:pt>
              <c:pt idx="8441">
                <c:v>70.348000188413224</c:v>
              </c:pt>
              <c:pt idx="8442">
                <c:v>70.356334272074932</c:v>
              </c:pt>
              <c:pt idx="8443">
                <c:v>70.36466835573664</c:v>
              </c:pt>
              <c:pt idx="8444">
                <c:v>70.373002439398334</c:v>
              </c:pt>
              <c:pt idx="8445">
                <c:v>70.381336523060028</c:v>
              </c:pt>
              <c:pt idx="8446">
                <c:v>70.389670606721722</c:v>
              </c:pt>
              <c:pt idx="8447">
                <c:v>70.398004690383431</c:v>
              </c:pt>
              <c:pt idx="8448">
                <c:v>70.406338774045125</c:v>
              </c:pt>
              <c:pt idx="8449">
                <c:v>70.414672857706833</c:v>
              </c:pt>
              <c:pt idx="8450">
                <c:v>70.423006941368541</c:v>
              </c:pt>
              <c:pt idx="8451">
                <c:v>70.431341025030235</c:v>
              </c:pt>
              <c:pt idx="8452">
                <c:v>70.439675108691929</c:v>
              </c:pt>
              <c:pt idx="8453">
                <c:v>70.448009192353624</c:v>
              </c:pt>
              <c:pt idx="8454">
                <c:v>70.456343276015332</c:v>
              </c:pt>
              <c:pt idx="8455">
                <c:v>70.46467735967704</c:v>
              </c:pt>
              <c:pt idx="8456">
                <c:v>70.473011443338734</c:v>
              </c:pt>
              <c:pt idx="8457">
                <c:v>70.481345527000443</c:v>
              </c:pt>
              <c:pt idx="8458">
                <c:v>70.489679610662137</c:v>
              </c:pt>
              <c:pt idx="8459">
                <c:v>70.498013694323831</c:v>
              </c:pt>
              <c:pt idx="8460">
                <c:v>70.506347777985539</c:v>
              </c:pt>
              <c:pt idx="8461">
                <c:v>70.514681861647233</c:v>
              </c:pt>
              <c:pt idx="8462">
                <c:v>70.523015945308941</c:v>
              </c:pt>
              <c:pt idx="8463">
                <c:v>70.531350028970635</c:v>
              </c:pt>
              <c:pt idx="8464">
                <c:v>70.539684112632344</c:v>
              </c:pt>
              <c:pt idx="8465">
                <c:v>70.548018196294052</c:v>
              </c:pt>
              <c:pt idx="8466">
                <c:v>70.556352279955732</c:v>
              </c:pt>
              <c:pt idx="8467">
                <c:v>70.56468636361744</c:v>
              </c:pt>
              <c:pt idx="8468">
                <c:v>70.573020447279134</c:v>
              </c:pt>
              <c:pt idx="8469">
                <c:v>70.581354530940843</c:v>
              </c:pt>
              <c:pt idx="8470">
                <c:v>70.589688614602537</c:v>
              </c:pt>
              <c:pt idx="8471">
                <c:v>70.598022698264245</c:v>
              </c:pt>
              <c:pt idx="8472">
                <c:v>70.606356781925953</c:v>
              </c:pt>
              <c:pt idx="8473">
                <c:v>70.614690865587633</c:v>
              </c:pt>
              <c:pt idx="8474">
                <c:v>70.623024949249341</c:v>
              </c:pt>
              <c:pt idx="8475">
                <c:v>70.631359032911035</c:v>
              </c:pt>
              <c:pt idx="8476">
                <c:v>70.639693116572744</c:v>
              </c:pt>
              <c:pt idx="8477">
                <c:v>70.648027200234452</c:v>
              </c:pt>
              <c:pt idx="8478">
                <c:v>70.656361283896146</c:v>
              </c:pt>
              <c:pt idx="8479">
                <c:v>70.664695367557854</c:v>
              </c:pt>
              <c:pt idx="8480">
                <c:v>70.673029451219534</c:v>
              </c:pt>
              <c:pt idx="8481">
                <c:v>70.681363534881243</c:v>
              </c:pt>
              <c:pt idx="8482">
                <c:v>70.689697618542951</c:v>
              </c:pt>
              <c:pt idx="8483">
                <c:v>70.698031702204645</c:v>
              </c:pt>
              <c:pt idx="8484">
                <c:v>70.706365785866353</c:v>
              </c:pt>
              <c:pt idx="8485">
                <c:v>70.714699869528047</c:v>
              </c:pt>
              <c:pt idx="8486">
                <c:v>70.723033953189756</c:v>
              </c:pt>
              <c:pt idx="8487">
                <c:v>70.731368036851435</c:v>
              </c:pt>
              <c:pt idx="8488">
                <c:v>70.739702120513144</c:v>
              </c:pt>
              <c:pt idx="8489">
                <c:v>70.748036204174852</c:v>
              </c:pt>
              <c:pt idx="8490">
                <c:v>70.756370287836546</c:v>
              </c:pt>
              <c:pt idx="8491">
                <c:v>70.764704371498254</c:v>
              </c:pt>
              <c:pt idx="8492">
                <c:v>70.773038455159949</c:v>
              </c:pt>
              <c:pt idx="8493">
                <c:v>70.781372538821657</c:v>
              </c:pt>
              <c:pt idx="8494">
                <c:v>70.789706622483351</c:v>
              </c:pt>
              <c:pt idx="8495">
                <c:v>70.798040706145045</c:v>
              </c:pt>
              <c:pt idx="8496">
                <c:v>70.806374789806753</c:v>
              </c:pt>
              <c:pt idx="8497">
                <c:v>70.814708873468447</c:v>
              </c:pt>
              <c:pt idx="8498">
                <c:v>70.823042957130156</c:v>
              </c:pt>
              <c:pt idx="8499">
                <c:v>70.831377040791864</c:v>
              </c:pt>
              <c:pt idx="8500">
                <c:v>70.839711124453558</c:v>
              </c:pt>
              <c:pt idx="8501">
                <c:v>70.848045208115252</c:v>
              </c:pt>
              <c:pt idx="8502">
                <c:v>70.856379291776946</c:v>
              </c:pt>
              <c:pt idx="8503">
                <c:v>70.864713375438654</c:v>
              </c:pt>
              <c:pt idx="8504">
                <c:v>70.873047459100363</c:v>
              </c:pt>
              <c:pt idx="8505">
                <c:v>70.881381542762057</c:v>
              </c:pt>
              <c:pt idx="8506">
                <c:v>70.889715626423765</c:v>
              </c:pt>
              <c:pt idx="8507">
                <c:v>70.898049710085459</c:v>
              </c:pt>
              <c:pt idx="8508">
                <c:v>70.906383793747153</c:v>
              </c:pt>
              <c:pt idx="8509">
                <c:v>70.914717877408847</c:v>
              </c:pt>
              <c:pt idx="8510">
                <c:v>70.923051961070556</c:v>
              </c:pt>
              <c:pt idx="8511">
                <c:v>70.931386044732264</c:v>
              </c:pt>
              <c:pt idx="8512">
                <c:v>70.939720128393958</c:v>
              </c:pt>
              <c:pt idx="8513">
                <c:v>70.948054212055666</c:v>
              </c:pt>
              <c:pt idx="8514">
                <c:v>70.956388295717346</c:v>
              </c:pt>
              <c:pt idx="8515">
                <c:v>70.964722379379054</c:v>
              </c:pt>
              <c:pt idx="8516">
                <c:v>70.973056463040763</c:v>
              </c:pt>
              <c:pt idx="8517">
                <c:v>70.981390546702457</c:v>
              </c:pt>
              <c:pt idx="8518">
                <c:v>70.989724630364165</c:v>
              </c:pt>
              <c:pt idx="8519">
                <c:v>70.998058714025859</c:v>
              </c:pt>
              <c:pt idx="8520">
                <c:v>71.006392797687568</c:v>
              </c:pt>
              <c:pt idx="8521">
                <c:v>71.014726881349262</c:v>
              </c:pt>
              <c:pt idx="8522">
                <c:v>71.023060965010956</c:v>
              </c:pt>
              <c:pt idx="8523">
                <c:v>71.031395048672664</c:v>
              </c:pt>
              <c:pt idx="8524">
                <c:v>71.039729132334358</c:v>
              </c:pt>
              <c:pt idx="8525">
                <c:v>71.048063215996066</c:v>
              </c:pt>
              <c:pt idx="8526">
                <c:v>71.056397299657775</c:v>
              </c:pt>
              <c:pt idx="8527">
                <c:v>71.064731383319469</c:v>
              </c:pt>
              <c:pt idx="8528">
                <c:v>71.073065466981163</c:v>
              </c:pt>
              <c:pt idx="8529">
                <c:v>71.081399550642857</c:v>
              </c:pt>
              <c:pt idx="8530">
                <c:v>71.089733634304565</c:v>
              </c:pt>
              <c:pt idx="8531">
                <c:v>71.098067717966259</c:v>
              </c:pt>
              <c:pt idx="8532">
                <c:v>71.106401801627968</c:v>
              </c:pt>
              <c:pt idx="8533">
                <c:v>71.114735885289676</c:v>
              </c:pt>
              <c:pt idx="8534">
                <c:v>71.12306996895137</c:v>
              </c:pt>
              <c:pt idx="8535">
                <c:v>71.131404052613064</c:v>
              </c:pt>
              <c:pt idx="8536">
                <c:v>71.139738136274758</c:v>
              </c:pt>
              <c:pt idx="8537">
                <c:v>71.148072219936466</c:v>
              </c:pt>
              <c:pt idx="8538">
                <c:v>71.156406303598175</c:v>
              </c:pt>
              <c:pt idx="8539">
                <c:v>71.164740387259869</c:v>
              </c:pt>
              <c:pt idx="8540">
                <c:v>71.173074470921577</c:v>
              </c:pt>
              <c:pt idx="8541">
                <c:v>71.181408554583271</c:v>
              </c:pt>
              <c:pt idx="8542">
                <c:v>71.189742638244965</c:v>
              </c:pt>
              <c:pt idx="8543">
                <c:v>71.198076721906673</c:v>
              </c:pt>
              <c:pt idx="8544">
                <c:v>71.206410805568368</c:v>
              </c:pt>
              <c:pt idx="8545">
                <c:v>71.214744889230076</c:v>
              </c:pt>
              <c:pt idx="8546">
                <c:v>71.22307897289177</c:v>
              </c:pt>
              <c:pt idx="8547">
                <c:v>71.231413056553478</c:v>
              </c:pt>
              <c:pt idx="8548">
                <c:v>71.239747140215187</c:v>
              </c:pt>
              <c:pt idx="8549">
                <c:v>71.248081223876866</c:v>
              </c:pt>
              <c:pt idx="8550">
                <c:v>71.256415307538575</c:v>
              </c:pt>
              <c:pt idx="8551">
                <c:v>71.264749391200269</c:v>
              </c:pt>
              <c:pt idx="8552">
                <c:v>71.273083474861977</c:v>
              </c:pt>
              <c:pt idx="8553">
                <c:v>71.281417558523671</c:v>
              </c:pt>
              <c:pt idx="8554">
                <c:v>71.289751642185379</c:v>
              </c:pt>
              <c:pt idx="8555">
                <c:v>71.298085725847088</c:v>
              </c:pt>
              <c:pt idx="8556">
                <c:v>71.306419809508768</c:v>
              </c:pt>
              <c:pt idx="8557">
                <c:v>71.314753893170476</c:v>
              </c:pt>
              <c:pt idx="8558">
                <c:v>71.32308797683217</c:v>
              </c:pt>
              <c:pt idx="8559">
                <c:v>71.331422060493878</c:v>
              </c:pt>
              <c:pt idx="8560">
                <c:v>71.339756144155587</c:v>
              </c:pt>
              <c:pt idx="8561">
                <c:v>71.348090227817281</c:v>
              </c:pt>
              <c:pt idx="8562">
                <c:v>71.356424311478989</c:v>
              </c:pt>
              <c:pt idx="8563">
                <c:v>71.364758395140669</c:v>
              </c:pt>
              <c:pt idx="8564">
                <c:v>71.373092478802377</c:v>
              </c:pt>
              <c:pt idx="8565">
                <c:v>71.381426562464085</c:v>
              </c:pt>
              <c:pt idx="8566">
                <c:v>71.389760646125779</c:v>
              </c:pt>
              <c:pt idx="8567">
                <c:v>71.398094729787488</c:v>
              </c:pt>
              <c:pt idx="8568">
                <c:v>71.406428813449182</c:v>
              </c:pt>
              <c:pt idx="8569">
                <c:v>71.41476289711089</c:v>
              </c:pt>
              <c:pt idx="8570">
                <c:v>71.42309698077257</c:v>
              </c:pt>
              <c:pt idx="8571">
                <c:v>71.431431064434278</c:v>
              </c:pt>
              <c:pt idx="8572">
                <c:v>71.439765148095987</c:v>
              </c:pt>
              <c:pt idx="8573">
                <c:v>71.448099231757681</c:v>
              </c:pt>
              <c:pt idx="8574">
                <c:v>71.456433315419389</c:v>
              </c:pt>
              <c:pt idx="8575">
                <c:v>71.464767399081083</c:v>
              </c:pt>
              <c:pt idx="8576">
                <c:v>71.473101482742791</c:v>
              </c:pt>
              <c:pt idx="8577">
                <c:v>71.481435566404485</c:v>
              </c:pt>
              <c:pt idx="8578">
                <c:v>71.489769650066179</c:v>
              </c:pt>
              <c:pt idx="8579">
                <c:v>71.498103733727888</c:v>
              </c:pt>
              <c:pt idx="8580">
                <c:v>71.506437817389582</c:v>
              </c:pt>
              <c:pt idx="8581">
                <c:v>71.51477190105129</c:v>
              </c:pt>
              <c:pt idx="8582">
                <c:v>71.523105984712998</c:v>
              </c:pt>
              <c:pt idx="8583">
                <c:v>71.531440068374692</c:v>
              </c:pt>
              <c:pt idx="8584">
                <c:v>71.539774152036387</c:v>
              </c:pt>
              <c:pt idx="8585">
                <c:v>71.548108235698081</c:v>
              </c:pt>
              <c:pt idx="8586">
                <c:v>71.556442319359789</c:v>
              </c:pt>
              <c:pt idx="8587">
                <c:v>71.564776403021497</c:v>
              </c:pt>
              <c:pt idx="8588">
                <c:v>71.573110486683191</c:v>
              </c:pt>
              <c:pt idx="8589">
                <c:v>71.5814445703449</c:v>
              </c:pt>
              <c:pt idx="8590">
                <c:v>71.589778654006594</c:v>
              </c:pt>
              <c:pt idx="8591">
                <c:v>71.598112737668288</c:v>
              </c:pt>
              <c:pt idx="8592">
                <c:v>71.606446821329982</c:v>
              </c:pt>
              <c:pt idx="8593">
                <c:v>71.61478090499169</c:v>
              </c:pt>
              <c:pt idx="8594">
                <c:v>71.623114988653398</c:v>
              </c:pt>
              <c:pt idx="8595">
                <c:v>71.631449072315093</c:v>
              </c:pt>
              <c:pt idx="8596">
                <c:v>71.639783155976801</c:v>
              </c:pt>
              <c:pt idx="8597">
                <c:v>71.648117239638495</c:v>
              </c:pt>
              <c:pt idx="8598">
                <c:v>71.656451323300189</c:v>
              </c:pt>
              <c:pt idx="8599">
                <c:v>71.664785406961897</c:v>
              </c:pt>
              <c:pt idx="8600">
                <c:v>71.673119490623591</c:v>
              </c:pt>
              <c:pt idx="8601">
                <c:v>71.6814535742853</c:v>
              </c:pt>
              <c:pt idx="8602">
                <c:v>71.689787657946994</c:v>
              </c:pt>
              <c:pt idx="8603">
                <c:v>71.698121741608702</c:v>
              </c:pt>
              <c:pt idx="8604">
                <c:v>71.70645582527041</c:v>
              </c:pt>
              <c:pt idx="8605">
                <c:v>71.71478990893209</c:v>
              </c:pt>
              <c:pt idx="8606">
                <c:v>71.723123992593798</c:v>
              </c:pt>
              <c:pt idx="8607">
                <c:v>71.731458076255493</c:v>
              </c:pt>
              <c:pt idx="8608">
                <c:v>71.739792159917201</c:v>
              </c:pt>
              <c:pt idx="8609">
                <c:v>71.748126243578909</c:v>
              </c:pt>
              <c:pt idx="8610">
                <c:v>71.756460327240603</c:v>
              </c:pt>
              <c:pt idx="8611">
                <c:v>71.764794410902297</c:v>
              </c:pt>
              <c:pt idx="8612">
                <c:v>71.773128494563991</c:v>
              </c:pt>
              <c:pt idx="8613">
                <c:v>71.7814625782257</c:v>
              </c:pt>
              <c:pt idx="8614">
                <c:v>71.789796661887394</c:v>
              </c:pt>
              <c:pt idx="8615">
                <c:v>71.798130745549102</c:v>
              </c:pt>
              <c:pt idx="8616">
                <c:v>71.80646482921081</c:v>
              </c:pt>
              <c:pt idx="8617">
                <c:v>71.814798912872504</c:v>
              </c:pt>
              <c:pt idx="8618">
                <c:v>71.823132996534198</c:v>
              </c:pt>
              <c:pt idx="8619">
                <c:v>71.831467080195893</c:v>
              </c:pt>
              <c:pt idx="8620">
                <c:v>71.839801163857601</c:v>
              </c:pt>
              <c:pt idx="8621">
                <c:v>71.848135247519309</c:v>
              </c:pt>
              <c:pt idx="8622">
                <c:v>71.856469331181003</c:v>
              </c:pt>
              <c:pt idx="8623">
                <c:v>71.864803414842712</c:v>
              </c:pt>
              <c:pt idx="8624">
                <c:v>71.873137498504406</c:v>
              </c:pt>
              <c:pt idx="8625">
                <c:v>71.8814715821661</c:v>
              </c:pt>
              <c:pt idx="8626">
                <c:v>71.889805665827808</c:v>
              </c:pt>
              <c:pt idx="8627">
                <c:v>71.898139749489502</c:v>
              </c:pt>
              <c:pt idx="8628">
                <c:v>71.90647383315121</c:v>
              </c:pt>
              <c:pt idx="8629">
                <c:v>71.914807916812904</c:v>
              </c:pt>
              <c:pt idx="8630">
                <c:v>71.923142000474613</c:v>
              </c:pt>
              <c:pt idx="8631">
                <c:v>71.931476084136321</c:v>
              </c:pt>
              <c:pt idx="8632">
                <c:v>71.939810167798001</c:v>
              </c:pt>
              <c:pt idx="8633">
                <c:v>71.948144251459709</c:v>
              </c:pt>
              <c:pt idx="8634">
                <c:v>71.956478335121403</c:v>
              </c:pt>
              <c:pt idx="8635">
                <c:v>71.964812418783112</c:v>
              </c:pt>
              <c:pt idx="8636">
                <c:v>71.973146502444806</c:v>
              </c:pt>
              <c:pt idx="8637">
                <c:v>71.981480586106514</c:v>
              </c:pt>
              <c:pt idx="8638">
                <c:v>71.989814669768222</c:v>
              </c:pt>
              <c:pt idx="8639">
                <c:v>71.998148753429902</c:v>
              </c:pt>
              <c:pt idx="8640">
                <c:v>72.00648283709161</c:v>
              </c:pt>
              <c:pt idx="8641">
                <c:v>72.014816920753304</c:v>
              </c:pt>
              <c:pt idx="8642">
                <c:v>72.023151004415013</c:v>
              </c:pt>
              <c:pt idx="8643">
                <c:v>72.031485088076721</c:v>
              </c:pt>
              <c:pt idx="8644">
                <c:v>72.039819171738415</c:v>
              </c:pt>
              <c:pt idx="8645">
                <c:v>72.048153255400123</c:v>
              </c:pt>
              <c:pt idx="8646">
                <c:v>72.056487339061803</c:v>
              </c:pt>
              <c:pt idx="8647">
                <c:v>72.064821422723512</c:v>
              </c:pt>
              <c:pt idx="8648">
                <c:v>72.07315550638522</c:v>
              </c:pt>
              <c:pt idx="8649">
                <c:v>72.081489590046914</c:v>
              </c:pt>
              <c:pt idx="8650">
                <c:v>72.089823673708622</c:v>
              </c:pt>
              <c:pt idx="8651">
                <c:v>72.098157757370316</c:v>
              </c:pt>
              <c:pt idx="8652">
                <c:v>72.106491841032025</c:v>
              </c:pt>
              <c:pt idx="8653">
                <c:v>72.114825924693704</c:v>
              </c:pt>
              <c:pt idx="8654">
                <c:v>72.123160008355413</c:v>
              </c:pt>
              <c:pt idx="8655">
                <c:v>72.131494092017121</c:v>
              </c:pt>
              <c:pt idx="8656">
                <c:v>72.139828175678815</c:v>
              </c:pt>
              <c:pt idx="8657">
                <c:v>72.148162259340523</c:v>
              </c:pt>
              <c:pt idx="8658">
                <c:v>72.156496343002217</c:v>
              </c:pt>
              <c:pt idx="8659">
                <c:v>72.164830426663926</c:v>
              </c:pt>
              <c:pt idx="8660">
                <c:v>72.17316451032562</c:v>
              </c:pt>
              <c:pt idx="8661">
                <c:v>72.181498593987314</c:v>
              </c:pt>
              <c:pt idx="8662">
                <c:v>72.189832677649022</c:v>
              </c:pt>
              <c:pt idx="8663">
                <c:v>72.198166761310716</c:v>
              </c:pt>
              <c:pt idx="8664">
                <c:v>72.206500844972425</c:v>
              </c:pt>
              <c:pt idx="8665">
                <c:v>72.214834928634133</c:v>
              </c:pt>
              <c:pt idx="8666">
                <c:v>72.223169012295827</c:v>
              </c:pt>
              <c:pt idx="8667">
                <c:v>72.231503095957521</c:v>
              </c:pt>
              <c:pt idx="8668">
                <c:v>72.239837179619215</c:v>
              </c:pt>
              <c:pt idx="8669">
                <c:v>72.248171263280923</c:v>
              </c:pt>
              <c:pt idx="8670">
                <c:v>72.256505346942632</c:v>
              </c:pt>
              <c:pt idx="8671">
                <c:v>72.264839430604326</c:v>
              </c:pt>
              <c:pt idx="8672">
                <c:v>72.273173514266034</c:v>
              </c:pt>
              <c:pt idx="8673">
                <c:v>72.281507597927728</c:v>
              </c:pt>
              <c:pt idx="8674">
                <c:v>72.289841681589422</c:v>
              </c:pt>
              <c:pt idx="8675">
                <c:v>72.298175765251116</c:v>
              </c:pt>
              <c:pt idx="8676">
                <c:v>72.306509848912825</c:v>
              </c:pt>
              <c:pt idx="8677">
                <c:v>72.314843932574533</c:v>
              </c:pt>
              <c:pt idx="8678">
                <c:v>72.323178016236227</c:v>
              </c:pt>
              <c:pt idx="8679">
                <c:v>72.331512099897935</c:v>
              </c:pt>
              <c:pt idx="8680">
                <c:v>72.339846183559629</c:v>
              </c:pt>
              <c:pt idx="8681">
                <c:v>72.348180267221323</c:v>
              </c:pt>
              <c:pt idx="8682">
                <c:v>72.356514350883032</c:v>
              </c:pt>
              <c:pt idx="8683">
                <c:v>72.364848434544726</c:v>
              </c:pt>
              <c:pt idx="8684">
                <c:v>72.373182518206434</c:v>
              </c:pt>
              <c:pt idx="8685">
                <c:v>72.381516601868128</c:v>
              </c:pt>
              <c:pt idx="8686">
                <c:v>72.389850685529836</c:v>
              </c:pt>
              <c:pt idx="8687">
                <c:v>72.398184769191545</c:v>
              </c:pt>
              <c:pt idx="8688">
                <c:v>72.406518852853225</c:v>
              </c:pt>
              <c:pt idx="8689">
                <c:v>72.414852936514933</c:v>
              </c:pt>
              <c:pt idx="8690">
                <c:v>72.423187020176627</c:v>
              </c:pt>
              <c:pt idx="8691">
                <c:v>72.431521103838335</c:v>
              </c:pt>
              <c:pt idx="8692">
                <c:v>72.439855187500044</c:v>
              </c:pt>
              <c:pt idx="8693">
                <c:v>72.448189271161738</c:v>
              </c:pt>
              <c:pt idx="8694">
                <c:v>72.456523354823446</c:v>
              </c:pt>
              <c:pt idx="8695">
                <c:v>72.464857438485126</c:v>
              </c:pt>
              <c:pt idx="8696">
                <c:v>72.473191522146834</c:v>
              </c:pt>
              <c:pt idx="8697">
                <c:v>72.481525605808528</c:v>
              </c:pt>
              <c:pt idx="8698">
                <c:v>72.489859689470237</c:v>
              </c:pt>
              <c:pt idx="8699">
                <c:v>72.498193773131945</c:v>
              </c:pt>
              <c:pt idx="8700">
                <c:v>72.506527856793639</c:v>
              </c:pt>
              <c:pt idx="8701">
                <c:v>72.514861940455333</c:v>
              </c:pt>
              <c:pt idx="8702">
                <c:v>72.523196024117027</c:v>
              </c:pt>
              <c:pt idx="8703">
                <c:v>72.531530107778735</c:v>
              </c:pt>
              <c:pt idx="8704">
                <c:v>72.539864191440444</c:v>
              </c:pt>
              <c:pt idx="8705">
                <c:v>72.548198275102138</c:v>
              </c:pt>
              <c:pt idx="8706">
                <c:v>72.556532358763846</c:v>
              </c:pt>
              <c:pt idx="8707">
                <c:v>72.56486644242554</c:v>
              </c:pt>
              <c:pt idx="8708">
                <c:v>72.573200526087234</c:v>
              </c:pt>
              <c:pt idx="8709">
                <c:v>72.581534609748942</c:v>
              </c:pt>
              <c:pt idx="8710">
                <c:v>72.589868693410637</c:v>
              </c:pt>
              <c:pt idx="8711">
                <c:v>72.598202777072345</c:v>
              </c:pt>
              <c:pt idx="8712">
                <c:v>72.606536860734039</c:v>
              </c:pt>
              <c:pt idx="8713">
                <c:v>72.614870944395747</c:v>
              </c:pt>
              <c:pt idx="8714">
                <c:v>72.623205028057455</c:v>
              </c:pt>
              <c:pt idx="8715">
                <c:v>72.631539111719135</c:v>
              </c:pt>
              <c:pt idx="8716">
                <c:v>72.639873195380844</c:v>
              </c:pt>
              <c:pt idx="8717">
                <c:v>72.648207279042538</c:v>
              </c:pt>
              <c:pt idx="8718">
                <c:v>72.656541362704246</c:v>
              </c:pt>
              <c:pt idx="8719">
                <c:v>72.66487544636594</c:v>
              </c:pt>
              <c:pt idx="8720">
                <c:v>72.673209530027648</c:v>
              </c:pt>
              <c:pt idx="8721">
                <c:v>72.681543613689357</c:v>
              </c:pt>
              <c:pt idx="8722">
                <c:v>72.689877697351037</c:v>
              </c:pt>
              <c:pt idx="8723">
                <c:v>72.698211781012745</c:v>
              </c:pt>
              <c:pt idx="8724">
                <c:v>72.706545864674439</c:v>
              </c:pt>
              <c:pt idx="8725">
                <c:v>72.714879948336147</c:v>
              </c:pt>
              <c:pt idx="8726">
                <c:v>72.723214031997855</c:v>
              </c:pt>
              <c:pt idx="8727">
                <c:v>72.73154811565955</c:v>
              </c:pt>
              <c:pt idx="8728">
                <c:v>72.739882199321258</c:v>
              </c:pt>
              <c:pt idx="8729">
                <c:v>72.748216282982938</c:v>
              </c:pt>
              <c:pt idx="8730">
                <c:v>72.756550366644646</c:v>
              </c:pt>
              <c:pt idx="8731">
                <c:v>72.764884450306354</c:v>
              </c:pt>
              <c:pt idx="8732">
                <c:v>72.773218533968048</c:v>
              </c:pt>
              <c:pt idx="8733">
                <c:v>72.781552617629757</c:v>
              </c:pt>
              <c:pt idx="8734">
                <c:v>72.789886701291451</c:v>
              </c:pt>
              <c:pt idx="8735">
                <c:v>72.798220784953159</c:v>
              </c:pt>
              <c:pt idx="8736">
                <c:v>72.806554868614839</c:v>
              </c:pt>
              <c:pt idx="8737">
                <c:v>72.814888952276547</c:v>
              </c:pt>
              <c:pt idx="8738">
                <c:v>72.823223035938256</c:v>
              </c:pt>
              <c:pt idx="8739">
                <c:v>72.83155711959995</c:v>
              </c:pt>
              <c:pt idx="8740">
                <c:v>72.839891203261658</c:v>
              </c:pt>
              <c:pt idx="8741">
                <c:v>72.848225286923352</c:v>
              </c:pt>
              <c:pt idx="8742">
                <c:v>72.85655937058506</c:v>
              </c:pt>
              <c:pt idx="8743">
                <c:v>72.864893454246754</c:v>
              </c:pt>
              <c:pt idx="8744">
                <c:v>72.873227537908448</c:v>
              </c:pt>
              <c:pt idx="8745">
                <c:v>72.881561621570157</c:v>
              </c:pt>
              <c:pt idx="8746">
                <c:v>72.889895705231851</c:v>
              </c:pt>
              <c:pt idx="8747">
                <c:v>72.898229788893559</c:v>
              </c:pt>
              <c:pt idx="8748">
                <c:v>72.906563872555267</c:v>
              </c:pt>
              <c:pt idx="8749">
                <c:v>72.914897956216961</c:v>
              </c:pt>
              <c:pt idx="8750">
                <c:v>72.923232039878656</c:v>
              </c:pt>
              <c:pt idx="8751">
                <c:v>72.93156612354035</c:v>
              </c:pt>
              <c:pt idx="8752">
                <c:v>72.939900207202058</c:v>
              </c:pt>
              <c:pt idx="8753">
                <c:v>72.948234290863766</c:v>
              </c:pt>
              <c:pt idx="8754">
                <c:v>72.95656837452546</c:v>
              </c:pt>
              <c:pt idx="8755">
                <c:v>72.964902458187169</c:v>
              </c:pt>
              <c:pt idx="8756">
                <c:v>72.973236541848863</c:v>
              </c:pt>
              <c:pt idx="8757">
                <c:v>72.981570625510557</c:v>
              </c:pt>
              <c:pt idx="8758">
                <c:v>72.989904709172251</c:v>
              </c:pt>
              <c:pt idx="8759">
                <c:v>72.998238792833959</c:v>
              </c:pt>
              <c:pt idx="8760">
                <c:v>73.006572876495667</c:v>
              </c:pt>
              <c:pt idx="8761">
                <c:v>73.014906960157361</c:v>
              </c:pt>
              <c:pt idx="8762">
                <c:v>73.02324104381907</c:v>
              </c:pt>
              <c:pt idx="8763">
                <c:v>73.031575127480764</c:v>
              </c:pt>
              <c:pt idx="8764">
                <c:v>73.039909211142458</c:v>
              </c:pt>
              <c:pt idx="8765">
                <c:v>73.048243294804166</c:v>
              </c:pt>
              <c:pt idx="8766">
                <c:v>73.05657737846586</c:v>
              </c:pt>
              <c:pt idx="8767">
                <c:v>73.064911462127569</c:v>
              </c:pt>
              <c:pt idx="8768">
                <c:v>73.073245545789263</c:v>
              </c:pt>
              <c:pt idx="8769">
                <c:v>73.081579629450971</c:v>
              </c:pt>
              <c:pt idx="8770">
                <c:v>73.089913713112679</c:v>
              </c:pt>
              <c:pt idx="8771">
                <c:v>73.098247796774359</c:v>
              </c:pt>
              <c:pt idx="8772">
                <c:v>73.106581880436067</c:v>
              </c:pt>
              <c:pt idx="8773">
                <c:v>73.114915964097762</c:v>
              </c:pt>
              <c:pt idx="8774">
                <c:v>73.12325004775947</c:v>
              </c:pt>
              <c:pt idx="8775">
                <c:v>73.131584131421178</c:v>
              </c:pt>
              <c:pt idx="8776">
                <c:v>73.139918215082872</c:v>
              </c:pt>
              <c:pt idx="8777">
                <c:v>73.14825229874458</c:v>
              </c:pt>
              <c:pt idx="8778">
                <c:v>73.15658638240626</c:v>
              </c:pt>
              <c:pt idx="8779">
                <c:v>73.164920466067969</c:v>
              </c:pt>
              <c:pt idx="8780">
                <c:v>73.173254549729663</c:v>
              </c:pt>
              <c:pt idx="8781">
                <c:v>73.181588633391371</c:v>
              </c:pt>
              <c:pt idx="8782">
                <c:v>73.189922717053079</c:v>
              </c:pt>
              <c:pt idx="8783">
                <c:v>73.198256800714773</c:v>
              </c:pt>
              <c:pt idx="8784">
                <c:v>73.206590884376482</c:v>
              </c:pt>
              <c:pt idx="8785">
                <c:v>73.214924968038162</c:v>
              </c:pt>
              <c:pt idx="8786">
                <c:v>73.22325905169987</c:v>
              </c:pt>
              <c:pt idx="8787">
                <c:v>73.231593135361578</c:v>
              </c:pt>
              <c:pt idx="8788">
                <c:v>73.239927219023272</c:v>
              </c:pt>
              <c:pt idx="8789">
                <c:v>73.24826130268498</c:v>
              </c:pt>
              <c:pt idx="8790">
                <c:v>73.256595386346675</c:v>
              </c:pt>
              <c:pt idx="8791">
                <c:v>73.264929470008369</c:v>
              </c:pt>
              <c:pt idx="8792">
                <c:v>73.273263553670077</c:v>
              </c:pt>
              <c:pt idx="8793">
                <c:v>73.281597637331771</c:v>
              </c:pt>
              <c:pt idx="8794">
                <c:v>73.289931720993479</c:v>
              </c:pt>
              <c:pt idx="8795">
                <c:v>73.298265804655173</c:v>
              </c:pt>
              <c:pt idx="8796">
                <c:v>73.306599888316882</c:v>
              </c:pt>
              <c:pt idx="8797">
                <c:v>73.31493397197859</c:v>
              </c:pt>
              <c:pt idx="8798">
                <c:v>73.32326805564027</c:v>
              </c:pt>
              <c:pt idx="8799">
                <c:v>73.331602139301978</c:v>
              </c:pt>
              <c:pt idx="8800">
                <c:v>73.339936222963672</c:v>
              </c:pt>
              <c:pt idx="8801">
                <c:v>73.34827030662538</c:v>
              </c:pt>
              <c:pt idx="8802">
                <c:v>73.356604390287075</c:v>
              </c:pt>
              <c:pt idx="8803">
                <c:v>73.364938473948783</c:v>
              </c:pt>
              <c:pt idx="8804">
                <c:v>73.373272557610491</c:v>
              </c:pt>
              <c:pt idx="8805">
                <c:v>73.381606641272171</c:v>
              </c:pt>
              <c:pt idx="8806">
                <c:v>73.389940724933879</c:v>
              </c:pt>
              <c:pt idx="8807">
                <c:v>73.398274808595573</c:v>
              </c:pt>
              <c:pt idx="8808">
                <c:v>73.406608892257282</c:v>
              </c:pt>
              <c:pt idx="8809">
                <c:v>73.41494297591899</c:v>
              </c:pt>
              <c:pt idx="8810">
                <c:v>73.423277059580684</c:v>
              </c:pt>
              <c:pt idx="8811">
                <c:v>73.431611143242392</c:v>
              </c:pt>
              <c:pt idx="8812">
                <c:v>73.439945226904072</c:v>
              </c:pt>
              <c:pt idx="8813">
                <c:v>73.448279310565781</c:v>
              </c:pt>
              <c:pt idx="8814">
                <c:v>73.456613394227489</c:v>
              </c:pt>
              <c:pt idx="8815">
                <c:v>73.464947477889183</c:v>
              </c:pt>
              <c:pt idx="8816">
                <c:v>73.473281561550891</c:v>
              </c:pt>
              <c:pt idx="8817">
                <c:v>73.481615645212585</c:v>
              </c:pt>
              <c:pt idx="8818">
                <c:v>73.489949728874294</c:v>
              </c:pt>
              <c:pt idx="8819">
                <c:v>73.498283812535973</c:v>
              </c:pt>
              <c:pt idx="8820">
                <c:v>73.506617896197682</c:v>
              </c:pt>
              <c:pt idx="8821">
                <c:v>73.51495197985939</c:v>
              </c:pt>
              <c:pt idx="8822">
                <c:v>73.523286063521084</c:v>
              </c:pt>
              <c:pt idx="8823">
                <c:v>73.531620147182792</c:v>
              </c:pt>
              <c:pt idx="8824">
                <c:v>73.539954230844486</c:v>
              </c:pt>
              <c:pt idx="8825">
                <c:v>73.548288314506195</c:v>
              </c:pt>
              <c:pt idx="8826">
                <c:v>73.556622398167889</c:v>
              </c:pt>
              <c:pt idx="8827">
                <c:v>73.564956481829583</c:v>
              </c:pt>
              <c:pt idx="8828">
                <c:v>73.573290565491291</c:v>
              </c:pt>
              <c:pt idx="8829">
                <c:v>73.581624649152985</c:v>
              </c:pt>
              <c:pt idx="8830">
                <c:v>73.589958732814694</c:v>
              </c:pt>
              <c:pt idx="8831">
                <c:v>73.598292816476402</c:v>
              </c:pt>
              <c:pt idx="8832">
                <c:v>73.606626900138096</c:v>
              </c:pt>
              <c:pt idx="8833">
                <c:v>73.61496098379979</c:v>
              </c:pt>
              <c:pt idx="8834">
                <c:v>73.623295067461484</c:v>
              </c:pt>
              <c:pt idx="8835">
                <c:v>73.631629151123192</c:v>
              </c:pt>
              <c:pt idx="8836">
                <c:v>73.639963234784901</c:v>
              </c:pt>
              <c:pt idx="8837">
                <c:v>73.648297318446595</c:v>
              </c:pt>
              <c:pt idx="8838">
                <c:v>73.656631402108303</c:v>
              </c:pt>
              <c:pt idx="8839">
                <c:v>73.664965485769997</c:v>
              </c:pt>
              <c:pt idx="8840">
                <c:v>73.673299569431691</c:v>
              </c:pt>
              <c:pt idx="8841">
                <c:v>73.681633653093385</c:v>
              </c:pt>
              <c:pt idx="8842">
                <c:v>73.689967736755094</c:v>
              </c:pt>
              <c:pt idx="8843">
                <c:v>73.698301820416802</c:v>
              </c:pt>
              <c:pt idx="8844">
                <c:v>73.706635904078496</c:v>
              </c:pt>
              <c:pt idx="8845">
                <c:v>73.714969987740204</c:v>
              </c:pt>
              <c:pt idx="8846">
                <c:v>73.723304071401898</c:v>
              </c:pt>
              <c:pt idx="8847">
                <c:v>73.731638155063592</c:v>
              </c:pt>
              <c:pt idx="8848">
                <c:v>73.739972238725301</c:v>
              </c:pt>
              <c:pt idx="8849">
                <c:v>73.748306322386995</c:v>
              </c:pt>
              <c:pt idx="8850">
                <c:v>73.756640406048703</c:v>
              </c:pt>
              <c:pt idx="8851">
                <c:v>73.764974489710397</c:v>
              </c:pt>
              <c:pt idx="8852">
                <c:v>73.773308573372105</c:v>
              </c:pt>
              <c:pt idx="8853">
                <c:v>73.781642657033814</c:v>
              </c:pt>
              <c:pt idx="8854">
                <c:v>73.789976740695494</c:v>
              </c:pt>
              <c:pt idx="8855">
                <c:v>73.798310824357202</c:v>
              </c:pt>
              <c:pt idx="8856">
                <c:v>73.806644908018896</c:v>
              </c:pt>
              <c:pt idx="8857">
                <c:v>73.814978991680604</c:v>
              </c:pt>
              <c:pt idx="8858">
                <c:v>73.823313075342313</c:v>
              </c:pt>
              <c:pt idx="8859">
                <c:v>73.831647159004007</c:v>
              </c:pt>
              <c:pt idx="8860">
                <c:v>73.839981242665715</c:v>
              </c:pt>
              <c:pt idx="8861">
                <c:v>73.848315326327395</c:v>
              </c:pt>
              <c:pt idx="8862">
                <c:v>73.856649409989103</c:v>
              </c:pt>
              <c:pt idx="8863">
                <c:v>73.864983493650797</c:v>
              </c:pt>
              <c:pt idx="8864">
                <c:v>73.873317577312505</c:v>
              </c:pt>
              <c:pt idx="8865">
                <c:v>73.881651660974214</c:v>
              </c:pt>
              <c:pt idx="8866">
                <c:v>73.889985744635908</c:v>
              </c:pt>
              <c:pt idx="8867">
                <c:v>73.898319828297616</c:v>
              </c:pt>
              <c:pt idx="8868">
                <c:v>73.906653911959296</c:v>
              </c:pt>
              <c:pt idx="8869">
                <c:v>73.914987995621004</c:v>
              </c:pt>
              <c:pt idx="8870">
                <c:v>73.923322079282713</c:v>
              </c:pt>
              <c:pt idx="8871">
                <c:v>73.931656162944407</c:v>
              </c:pt>
              <c:pt idx="8872">
                <c:v>73.939990246606115</c:v>
              </c:pt>
              <c:pt idx="8873">
                <c:v>73.948324330267809</c:v>
              </c:pt>
              <c:pt idx="8874">
                <c:v>73.956658413929517</c:v>
              </c:pt>
              <c:pt idx="8875">
                <c:v>73.964992497591211</c:v>
              </c:pt>
              <c:pt idx="8876">
                <c:v>73.973326581252905</c:v>
              </c:pt>
              <c:pt idx="8877">
                <c:v>73.981660664914614</c:v>
              </c:pt>
              <c:pt idx="8878">
                <c:v>73.989994748576308</c:v>
              </c:pt>
              <c:pt idx="8879">
                <c:v>73.998328832238016</c:v>
              </c:pt>
              <c:pt idx="8880">
                <c:v>74.006662915899724</c:v>
              </c:pt>
              <c:pt idx="8881">
                <c:v>74.014996999561419</c:v>
              </c:pt>
              <c:pt idx="8882">
                <c:v>74.023331083223113</c:v>
              </c:pt>
              <c:pt idx="8883">
                <c:v>74.031665166884807</c:v>
              </c:pt>
              <c:pt idx="8884">
                <c:v>74.039999250546515</c:v>
              </c:pt>
              <c:pt idx="8885">
                <c:v>74.048333334208209</c:v>
              </c:pt>
              <c:pt idx="8886">
                <c:v>74.056667417869917</c:v>
              </c:pt>
              <c:pt idx="8887">
                <c:v>74.065001501531626</c:v>
              </c:pt>
              <c:pt idx="8888">
                <c:v>74.073335585193306</c:v>
              </c:pt>
              <c:pt idx="8889">
                <c:v>74.081669668855014</c:v>
              </c:pt>
              <c:pt idx="8890">
                <c:v>74.090003752516708</c:v>
              </c:pt>
              <c:pt idx="8891">
                <c:v>74.098337836178416</c:v>
              </c:pt>
              <c:pt idx="8892">
                <c:v>74.106671919840124</c:v>
              </c:pt>
              <c:pt idx="8893">
                <c:v>74.115006003501819</c:v>
              </c:pt>
              <c:pt idx="8894">
                <c:v>74.123340087163527</c:v>
              </c:pt>
              <c:pt idx="8895">
                <c:v>74.131674170825207</c:v>
              </c:pt>
              <c:pt idx="8896">
                <c:v>74.140008254486915</c:v>
              </c:pt>
              <c:pt idx="8897">
                <c:v>74.148342338148623</c:v>
              </c:pt>
              <c:pt idx="8898">
                <c:v>74.156676421810317</c:v>
              </c:pt>
              <c:pt idx="8899">
                <c:v>74.165010505472026</c:v>
              </c:pt>
              <c:pt idx="8900">
                <c:v>74.17334458913372</c:v>
              </c:pt>
              <c:pt idx="8901">
                <c:v>74.181678672795428</c:v>
              </c:pt>
              <c:pt idx="8902">
                <c:v>74.190012756457108</c:v>
              </c:pt>
              <c:pt idx="8903">
                <c:v>74.198346840118816</c:v>
              </c:pt>
              <c:pt idx="8904">
                <c:v>74.206680923780524</c:v>
              </c:pt>
              <c:pt idx="8905">
                <c:v>74.215015007442219</c:v>
              </c:pt>
              <c:pt idx="8906">
                <c:v>74.223349091103927</c:v>
              </c:pt>
              <c:pt idx="8907">
                <c:v>74.231683174765621</c:v>
              </c:pt>
              <c:pt idx="8908">
                <c:v>74.240017258427329</c:v>
              </c:pt>
              <c:pt idx="8909">
                <c:v>74.248351342089023</c:v>
              </c:pt>
              <c:pt idx="8910">
                <c:v>74.256685425750717</c:v>
              </c:pt>
              <c:pt idx="8911">
                <c:v>74.265019509412426</c:v>
              </c:pt>
              <c:pt idx="8912">
                <c:v>74.27335359307412</c:v>
              </c:pt>
              <c:pt idx="8913">
                <c:v>74.281687676735828</c:v>
              </c:pt>
              <c:pt idx="8914">
                <c:v>74.290021760397536</c:v>
              </c:pt>
              <c:pt idx="8915">
                <c:v>74.29835584405923</c:v>
              </c:pt>
              <c:pt idx="8916">
                <c:v>74.306689927720925</c:v>
              </c:pt>
              <c:pt idx="8917">
                <c:v>74.315024011382619</c:v>
              </c:pt>
              <c:pt idx="8918">
                <c:v>74.323358095044327</c:v>
              </c:pt>
              <c:pt idx="8919">
                <c:v>74.331692178706035</c:v>
              </c:pt>
              <c:pt idx="8920">
                <c:v>74.340026262367729</c:v>
              </c:pt>
              <c:pt idx="8921">
                <c:v>74.348360346029438</c:v>
              </c:pt>
              <c:pt idx="8922">
                <c:v>74.356694429691132</c:v>
              </c:pt>
              <c:pt idx="8923">
                <c:v>74.365028513352826</c:v>
              </c:pt>
              <c:pt idx="8924">
                <c:v>74.37336259701452</c:v>
              </c:pt>
              <c:pt idx="8925">
                <c:v>74.381696680676228</c:v>
              </c:pt>
              <c:pt idx="8926">
                <c:v>74.390030764337936</c:v>
              </c:pt>
              <c:pt idx="8927">
                <c:v>74.39836484799963</c:v>
              </c:pt>
              <c:pt idx="8928">
                <c:v>74.406698931661339</c:v>
              </c:pt>
              <c:pt idx="8929">
                <c:v>74.415033015323033</c:v>
              </c:pt>
              <c:pt idx="8930">
                <c:v>74.423367098984727</c:v>
              </c:pt>
              <c:pt idx="8931">
                <c:v>74.431701182646435</c:v>
              </c:pt>
              <c:pt idx="8932">
                <c:v>74.440035266308129</c:v>
              </c:pt>
              <c:pt idx="8933">
                <c:v>74.448369349969838</c:v>
              </c:pt>
              <c:pt idx="8934">
                <c:v>74.456703433631532</c:v>
              </c:pt>
              <c:pt idx="8935">
                <c:v>74.46503751729324</c:v>
              </c:pt>
              <c:pt idx="8936">
                <c:v>74.473371600954948</c:v>
              </c:pt>
              <c:pt idx="8937">
                <c:v>74.481705684616628</c:v>
              </c:pt>
              <c:pt idx="8938">
                <c:v>74.490039768278336</c:v>
              </c:pt>
              <c:pt idx="8939">
                <c:v>74.49837385194003</c:v>
              </c:pt>
              <c:pt idx="8940">
                <c:v>74.506707935601739</c:v>
              </c:pt>
              <c:pt idx="8941">
                <c:v>74.515042019263447</c:v>
              </c:pt>
              <c:pt idx="8942">
                <c:v>74.523376102925141</c:v>
              </c:pt>
              <c:pt idx="8943">
                <c:v>74.531710186586849</c:v>
              </c:pt>
              <c:pt idx="8944">
                <c:v>74.540044270248529</c:v>
              </c:pt>
              <c:pt idx="8945">
                <c:v>74.548378353910238</c:v>
              </c:pt>
              <c:pt idx="8946">
                <c:v>74.556712437571932</c:v>
              </c:pt>
              <c:pt idx="8947">
                <c:v>74.56504652123364</c:v>
              </c:pt>
              <c:pt idx="8948">
                <c:v>74.573380604895348</c:v>
              </c:pt>
              <c:pt idx="8949">
                <c:v>74.581714688557042</c:v>
              </c:pt>
              <c:pt idx="8950">
                <c:v>74.590048772218751</c:v>
              </c:pt>
              <c:pt idx="8951">
                <c:v>74.59838285588043</c:v>
              </c:pt>
              <c:pt idx="8952">
                <c:v>74.606716939542139</c:v>
              </c:pt>
              <c:pt idx="8953">
                <c:v>74.615051023203847</c:v>
              </c:pt>
              <c:pt idx="8954">
                <c:v>74.623385106865541</c:v>
              </c:pt>
              <c:pt idx="8955">
                <c:v>74.631719190527249</c:v>
              </c:pt>
              <c:pt idx="8956">
                <c:v>74.640053274188944</c:v>
              </c:pt>
              <c:pt idx="8957">
                <c:v>74.648387357850652</c:v>
              </c:pt>
              <c:pt idx="8958">
                <c:v>74.656721441512346</c:v>
              </c:pt>
              <c:pt idx="8959">
                <c:v>74.66505552517404</c:v>
              </c:pt>
              <c:pt idx="8960">
                <c:v>74.673389608835748</c:v>
              </c:pt>
              <c:pt idx="8961">
                <c:v>74.681723692497442</c:v>
              </c:pt>
              <c:pt idx="8962">
                <c:v>74.690057776159151</c:v>
              </c:pt>
              <c:pt idx="8963">
                <c:v>74.698391859820859</c:v>
              </c:pt>
              <c:pt idx="8964">
                <c:v>74.706725943482553</c:v>
              </c:pt>
              <c:pt idx="8965">
                <c:v>74.715060027144247</c:v>
              </c:pt>
              <c:pt idx="8966">
                <c:v>74.723394110805941</c:v>
              </c:pt>
              <c:pt idx="8967">
                <c:v>74.731728194467649</c:v>
              </c:pt>
              <c:pt idx="8968">
                <c:v>74.740062278129344</c:v>
              </c:pt>
              <c:pt idx="8969">
                <c:v>74.748396361791052</c:v>
              </c:pt>
              <c:pt idx="8970">
                <c:v>74.75673044545276</c:v>
              </c:pt>
              <c:pt idx="8971">
                <c:v>74.765064529114454</c:v>
              </c:pt>
              <c:pt idx="8972">
                <c:v>74.773398612776148</c:v>
              </c:pt>
              <c:pt idx="8973">
                <c:v>74.781732696437842</c:v>
              </c:pt>
              <c:pt idx="8974">
                <c:v>74.790066780099551</c:v>
              </c:pt>
              <c:pt idx="8975">
                <c:v>74.798400863761259</c:v>
              </c:pt>
              <c:pt idx="8976">
                <c:v>74.806734947422953</c:v>
              </c:pt>
              <c:pt idx="8977">
                <c:v>74.815069031084661</c:v>
              </c:pt>
              <c:pt idx="8978">
                <c:v>74.823403114746341</c:v>
              </c:pt>
              <c:pt idx="8979">
                <c:v>74.831737198408049</c:v>
              </c:pt>
              <c:pt idx="8980">
                <c:v>74.840071282069758</c:v>
              </c:pt>
              <c:pt idx="8981">
                <c:v>74.848405365731452</c:v>
              </c:pt>
              <c:pt idx="8982">
                <c:v>74.85673944939316</c:v>
              </c:pt>
              <c:pt idx="8983">
                <c:v>74.865073533054854</c:v>
              </c:pt>
              <c:pt idx="8984">
                <c:v>74.873407616716563</c:v>
              </c:pt>
              <c:pt idx="8985">
                <c:v>74.881741700378242</c:v>
              </c:pt>
              <c:pt idx="8986">
                <c:v>74.890075784039951</c:v>
              </c:pt>
              <c:pt idx="8987">
                <c:v>74.898409867701659</c:v>
              </c:pt>
              <c:pt idx="8988">
                <c:v>74.906743951363353</c:v>
              </c:pt>
              <c:pt idx="8989">
                <c:v>74.915078035025061</c:v>
              </c:pt>
              <c:pt idx="8990">
                <c:v>74.923412118686755</c:v>
              </c:pt>
              <c:pt idx="8991">
                <c:v>74.931746202348464</c:v>
              </c:pt>
              <c:pt idx="8992">
                <c:v>74.940080286010158</c:v>
              </c:pt>
              <c:pt idx="8993">
                <c:v>74.948414369671852</c:v>
              </c:pt>
              <c:pt idx="8994">
                <c:v>74.95674845333356</c:v>
              </c:pt>
              <c:pt idx="8995">
                <c:v>74.965082536995254</c:v>
              </c:pt>
              <c:pt idx="8996">
                <c:v>74.973416620656963</c:v>
              </c:pt>
              <c:pt idx="8997">
                <c:v>74.981750704318671</c:v>
              </c:pt>
              <c:pt idx="8998">
                <c:v>74.990084787980365</c:v>
              </c:pt>
              <c:pt idx="8999">
                <c:v>74.998418871642059</c:v>
              </c:pt>
              <c:pt idx="9000">
                <c:v>75.006752955303753</c:v>
              </c:pt>
              <c:pt idx="9001">
                <c:v>75.015087038965461</c:v>
              </c:pt>
              <c:pt idx="9002">
                <c:v>75.02342112262717</c:v>
              </c:pt>
              <c:pt idx="9003">
                <c:v>75.031755206288864</c:v>
              </c:pt>
              <c:pt idx="9004">
                <c:v>75.040089289950572</c:v>
              </c:pt>
              <c:pt idx="9005">
                <c:v>75.048423373612266</c:v>
              </c:pt>
              <c:pt idx="9006">
                <c:v>75.05675745727396</c:v>
              </c:pt>
              <c:pt idx="9007">
                <c:v>75.065091540935654</c:v>
              </c:pt>
              <c:pt idx="9008">
                <c:v>75.073425624597363</c:v>
              </c:pt>
              <c:pt idx="9009">
                <c:v>75.081759708259071</c:v>
              </c:pt>
              <c:pt idx="9010">
                <c:v>75.090093791920765</c:v>
              </c:pt>
              <c:pt idx="9011">
                <c:v>75.098427875582473</c:v>
              </c:pt>
              <c:pt idx="9012">
                <c:v>75.106761959244167</c:v>
              </c:pt>
              <c:pt idx="9013">
                <c:v>75.115096042905861</c:v>
              </c:pt>
              <c:pt idx="9014">
                <c:v>75.12343012656757</c:v>
              </c:pt>
              <c:pt idx="9015">
                <c:v>75.131764210229264</c:v>
              </c:pt>
              <c:pt idx="9016">
                <c:v>75.140098293890972</c:v>
              </c:pt>
              <c:pt idx="9017">
                <c:v>75.148432377552666</c:v>
              </c:pt>
              <c:pt idx="9018">
                <c:v>75.156766461214374</c:v>
              </c:pt>
              <c:pt idx="9019">
                <c:v>75.165100544876083</c:v>
              </c:pt>
              <c:pt idx="9020">
                <c:v>75.173434628537763</c:v>
              </c:pt>
              <c:pt idx="9021">
                <c:v>75.181768712199471</c:v>
              </c:pt>
              <c:pt idx="9022">
                <c:v>75.190102795861165</c:v>
              </c:pt>
              <c:pt idx="9023">
                <c:v>75.198436879522873</c:v>
              </c:pt>
              <c:pt idx="9024">
                <c:v>75.206770963184582</c:v>
              </c:pt>
              <c:pt idx="9025">
                <c:v>75.215105046846276</c:v>
              </c:pt>
              <c:pt idx="9026">
                <c:v>75.223439130507984</c:v>
              </c:pt>
              <c:pt idx="9027">
                <c:v>75.231773214169664</c:v>
              </c:pt>
              <c:pt idx="9028">
                <c:v>75.240107297831372</c:v>
              </c:pt>
              <c:pt idx="9029">
                <c:v>75.248441381493066</c:v>
              </c:pt>
              <c:pt idx="9030">
                <c:v>75.256775465154774</c:v>
              </c:pt>
              <c:pt idx="9031">
                <c:v>75.265109548816483</c:v>
              </c:pt>
              <c:pt idx="9032">
                <c:v>75.273443632478177</c:v>
              </c:pt>
              <c:pt idx="9033">
                <c:v>75.281777716139885</c:v>
              </c:pt>
              <c:pt idx="9034">
                <c:v>75.290111799801565</c:v>
              </c:pt>
              <c:pt idx="9035">
                <c:v>75.298445883463273</c:v>
              </c:pt>
              <c:pt idx="9036">
                <c:v>75.306779967124982</c:v>
              </c:pt>
              <c:pt idx="9037">
                <c:v>75.315114050786676</c:v>
              </c:pt>
              <c:pt idx="9038">
                <c:v>75.323448134448384</c:v>
              </c:pt>
              <c:pt idx="9039">
                <c:v>75.331782218110078</c:v>
              </c:pt>
              <c:pt idx="9040">
                <c:v>75.340116301771786</c:v>
              </c:pt>
              <c:pt idx="9041">
                <c:v>75.34845038543348</c:v>
              </c:pt>
              <c:pt idx="9042">
                <c:v>75.356784469095174</c:v>
              </c:pt>
              <c:pt idx="9043">
                <c:v>75.365118552756883</c:v>
              </c:pt>
              <c:pt idx="9044">
                <c:v>75.373452636418577</c:v>
              </c:pt>
              <c:pt idx="9045">
                <c:v>75.381786720080285</c:v>
              </c:pt>
              <c:pt idx="9046">
                <c:v>75.390120803741993</c:v>
              </c:pt>
              <c:pt idx="9047">
                <c:v>75.398454887403688</c:v>
              </c:pt>
              <c:pt idx="9048">
                <c:v>75.406788971065382</c:v>
              </c:pt>
              <c:pt idx="9049">
                <c:v>75.415123054727076</c:v>
              </c:pt>
              <c:pt idx="9050">
                <c:v>75.423457138388784</c:v>
              </c:pt>
              <c:pt idx="9051">
                <c:v>75.431791222050478</c:v>
              </c:pt>
              <c:pt idx="9052">
                <c:v>75.440125305712186</c:v>
              </c:pt>
              <c:pt idx="9053">
                <c:v>75.448459389373895</c:v>
              </c:pt>
              <c:pt idx="9054">
                <c:v>75.456793473035589</c:v>
              </c:pt>
              <c:pt idx="9055">
                <c:v>75.465127556697283</c:v>
              </c:pt>
              <c:pt idx="9056">
                <c:v>75.473461640358977</c:v>
              </c:pt>
              <c:pt idx="9057">
                <c:v>75.481795724020685</c:v>
              </c:pt>
              <c:pt idx="9058">
                <c:v>75.490129807682393</c:v>
              </c:pt>
              <c:pt idx="9059">
                <c:v>75.498463891344088</c:v>
              </c:pt>
              <c:pt idx="9060">
                <c:v>75.506797975005796</c:v>
              </c:pt>
              <c:pt idx="9061">
                <c:v>75.51513205866749</c:v>
              </c:pt>
              <c:pt idx="9062">
                <c:v>75.523466142329184</c:v>
              </c:pt>
              <c:pt idx="9063">
                <c:v>75.531800225990892</c:v>
              </c:pt>
              <c:pt idx="9064">
                <c:v>75.540134309652586</c:v>
              </c:pt>
              <c:pt idx="9065">
                <c:v>75.548468393314295</c:v>
              </c:pt>
              <c:pt idx="9066">
                <c:v>75.556802476975989</c:v>
              </c:pt>
              <c:pt idx="9067">
                <c:v>75.565136560637697</c:v>
              </c:pt>
              <c:pt idx="9068">
                <c:v>75.573470644299377</c:v>
              </c:pt>
              <c:pt idx="9069">
                <c:v>75.581804727961085</c:v>
              </c:pt>
              <c:pt idx="9070">
                <c:v>75.590138811622793</c:v>
              </c:pt>
              <c:pt idx="9071">
                <c:v>75.598472895284488</c:v>
              </c:pt>
              <c:pt idx="9072">
                <c:v>75.606806978946196</c:v>
              </c:pt>
              <c:pt idx="9073">
                <c:v>75.61514106260789</c:v>
              </c:pt>
              <c:pt idx="9074">
                <c:v>75.623475146269598</c:v>
              </c:pt>
              <c:pt idx="9075">
                <c:v>75.631809229931292</c:v>
              </c:pt>
              <c:pt idx="9076">
                <c:v>75.640143313592986</c:v>
              </c:pt>
              <c:pt idx="9077">
                <c:v>75.648477397254695</c:v>
              </c:pt>
              <c:pt idx="9078">
                <c:v>75.656811480916389</c:v>
              </c:pt>
              <c:pt idx="9079">
                <c:v>75.665145564578097</c:v>
              </c:pt>
              <c:pt idx="9080">
                <c:v>75.673479648239805</c:v>
              </c:pt>
              <c:pt idx="9081">
                <c:v>75.681813731901499</c:v>
              </c:pt>
              <c:pt idx="9082">
                <c:v>75.690147815563193</c:v>
              </c:pt>
              <c:pt idx="9083">
                <c:v>75.698481899224888</c:v>
              </c:pt>
              <c:pt idx="9084">
                <c:v>75.706815982886596</c:v>
              </c:pt>
              <c:pt idx="9085">
                <c:v>75.715150066548304</c:v>
              </c:pt>
              <c:pt idx="9086">
                <c:v>75.723484150209998</c:v>
              </c:pt>
              <c:pt idx="9087">
                <c:v>75.731818233871707</c:v>
              </c:pt>
              <c:pt idx="9088">
                <c:v>75.740152317533401</c:v>
              </c:pt>
              <c:pt idx="9089">
                <c:v>75.748486401195095</c:v>
              </c:pt>
              <c:pt idx="9090">
                <c:v>75.756820484856789</c:v>
              </c:pt>
              <c:pt idx="9091">
                <c:v>75.765154568518497</c:v>
              </c:pt>
              <c:pt idx="9092">
                <c:v>75.773488652180205</c:v>
              </c:pt>
              <c:pt idx="9093">
                <c:v>75.781822735841899</c:v>
              </c:pt>
              <c:pt idx="9094">
                <c:v>75.790156819503608</c:v>
              </c:pt>
              <c:pt idx="9095">
                <c:v>75.798490903165302</c:v>
              </c:pt>
              <c:pt idx="9096">
                <c:v>75.806824986826996</c:v>
              </c:pt>
              <c:pt idx="9097">
                <c:v>75.815159070488704</c:v>
              </c:pt>
              <c:pt idx="9098">
                <c:v>75.823493154150398</c:v>
              </c:pt>
              <c:pt idx="9099">
                <c:v>75.831827237812107</c:v>
              </c:pt>
              <c:pt idx="9100">
                <c:v>75.840161321473801</c:v>
              </c:pt>
              <c:pt idx="9101">
                <c:v>75.848495405135509</c:v>
              </c:pt>
              <c:pt idx="9102">
                <c:v>75.856829488797217</c:v>
              </c:pt>
              <c:pt idx="9103">
                <c:v>75.865163572458897</c:v>
              </c:pt>
              <c:pt idx="9104">
                <c:v>75.873497656120605</c:v>
              </c:pt>
              <c:pt idx="9105">
                <c:v>75.881831739782299</c:v>
              </c:pt>
              <c:pt idx="9106">
                <c:v>75.890165823444008</c:v>
              </c:pt>
              <c:pt idx="9107">
                <c:v>75.898499907105716</c:v>
              </c:pt>
              <c:pt idx="9108">
                <c:v>75.90683399076741</c:v>
              </c:pt>
              <c:pt idx="9109">
                <c:v>75.915168074429118</c:v>
              </c:pt>
              <c:pt idx="9110">
                <c:v>75.923502158090798</c:v>
              </c:pt>
              <c:pt idx="9111">
                <c:v>75.931836241752507</c:v>
              </c:pt>
              <c:pt idx="9112">
                <c:v>75.940170325414201</c:v>
              </c:pt>
              <c:pt idx="9113">
                <c:v>75.948504409075909</c:v>
              </c:pt>
              <c:pt idx="9114">
                <c:v>75.956838492737617</c:v>
              </c:pt>
              <c:pt idx="9115">
                <c:v>75.965172576399311</c:v>
              </c:pt>
              <c:pt idx="9116">
                <c:v>75.97350666006102</c:v>
              </c:pt>
              <c:pt idx="9117">
                <c:v>75.981840743722699</c:v>
              </c:pt>
              <c:pt idx="9118">
                <c:v>75.990174827384408</c:v>
              </c:pt>
              <c:pt idx="9119">
                <c:v>75.998508911046116</c:v>
              </c:pt>
              <c:pt idx="9120">
                <c:v>76.00684299470781</c:v>
              </c:pt>
              <c:pt idx="9121">
                <c:v>76.015177078369518</c:v>
              </c:pt>
              <c:pt idx="9122">
                <c:v>76.023511162031213</c:v>
              </c:pt>
              <c:pt idx="9123">
                <c:v>76.031845245692921</c:v>
              </c:pt>
              <c:pt idx="9124">
                <c:v>76.040179329354615</c:v>
              </c:pt>
              <c:pt idx="9125">
                <c:v>76.048513413016309</c:v>
              </c:pt>
              <c:pt idx="9126">
                <c:v>76.056847496678017</c:v>
              </c:pt>
              <c:pt idx="9127">
                <c:v>76.065181580339711</c:v>
              </c:pt>
              <c:pt idx="9128">
                <c:v>76.07351566400142</c:v>
              </c:pt>
              <c:pt idx="9129">
                <c:v>76.081849747663128</c:v>
              </c:pt>
              <c:pt idx="9130">
                <c:v>76.090183831324822</c:v>
              </c:pt>
              <c:pt idx="9131">
                <c:v>76.098517914986516</c:v>
              </c:pt>
              <c:pt idx="9132">
                <c:v>76.10685199864821</c:v>
              </c:pt>
              <c:pt idx="9133">
                <c:v>76.115186082309918</c:v>
              </c:pt>
              <c:pt idx="9134">
                <c:v>76.123520165971613</c:v>
              </c:pt>
              <c:pt idx="9135">
                <c:v>76.131854249633321</c:v>
              </c:pt>
              <c:pt idx="9136">
                <c:v>76.140188333295029</c:v>
              </c:pt>
              <c:pt idx="9137">
                <c:v>76.148522416956723</c:v>
              </c:pt>
              <c:pt idx="9138">
                <c:v>76.156856500618417</c:v>
              </c:pt>
              <c:pt idx="9139">
                <c:v>76.165190584280111</c:v>
              </c:pt>
              <c:pt idx="9140">
                <c:v>76.17352466794182</c:v>
              </c:pt>
              <c:pt idx="9141">
                <c:v>76.181858751603528</c:v>
              </c:pt>
              <c:pt idx="9142">
                <c:v>76.190192835265222</c:v>
              </c:pt>
              <c:pt idx="9143">
                <c:v>76.19852691892693</c:v>
              </c:pt>
              <c:pt idx="9144">
                <c:v>76.206861002588624</c:v>
              </c:pt>
              <c:pt idx="9145">
                <c:v>76.215195086250318</c:v>
              </c:pt>
              <c:pt idx="9146">
                <c:v>76.223529169912027</c:v>
              </c:pt>
              <c:pt idx="9147">
                <c:v>76.231863253573721</c:v>
              </c:pt>
              <c:pt idx="9148">
                <c:v>76.240197337235429</c:v>
              </c:pt>
              <c:pt idx="9149">
                <c:v>76.248531420897123</c:v>
              </c:pt>
              <c:pt idx="9150">
                <c:v>76.256865504558832</c:v>
              </c:pt>
              <c:pt idx="9151">
                <c:v>76.26519958822054</c:v>
              </c:pt>
              <c:pt idx="9152">
                <c:v>76.27353367188222</c:v>
              </c:pt>
              <c:pt idx="9153">
                <c:v>76.281867755543928</c:v>
              </c:pt>
              <c:pt idx="9154">
                <c:v>76.290201839205622</c:v>
              </c:pt>
              <c:pt idx="9155">
                <c:v>76.29853592286733</c:v>
              </c:pt>
              <c:pt idx="9156">
                <c:v>76.306870006529024</c:v>
              </c:pt>
              <c:pt idx="9157">
                <c:v>76.315204090190733</c:v>
              </c:pt>
              <c:pt idx="9158">
                <c:v>76.323538173852441</c:v>
              </c:pt>
              <c:pt idx="9159">
                <c:v>76.331872257514121</c:v>
              </c:pt>
              <c:pt idx="9160">
                <c:v>76.340206341175829</c:v>
              </c:pt>
              <c:pt idx="9161">
                <c:v>76.348540424837523</c:v>
              </c:pt>
              <c:pt idx="9162">
                <c:v>76.356874508499232</c:v>
              </c:pt>
              <c:pt idx="9163">
                <c:v>76.36520859216094</c:v>
              </c:pt>
              <c:pt idx="9164">
                <c:v>76.373542675822634</c:v>
              </c:pt>
              <c:pt idx="9165">
                <c:v>76.381876759484328</c:v>
              </c:pt>
              <c:pt idx="9166">
                <c:v>76.390210843146022</c:v>
              </c:pt>
              <c:pt idx="9167">
                <c:v>76.39854492680773</c:v>
              </c:pt>
              <c:pt idx="9168">
                <c:v>76.406879010469439</c:v>
              </c:pt>
              <c:pt idx="9169">
                <c:v>76.415213094131133</c:v>
              </c:pt>
              <c:pt idx="9170">
                <c:v>76.423547177792841</c:v>
              </c:pt>
              <c:pt idx="9171">
                <c:v>76.431881261454535</c:v>
              </c:pt>
              <c:pt idx="9172">
                <c:v>76.440215345116229</c:v>
              </c:pt>
              <c:pt idx="9173">
                <c:v>76.448549428777923</c:v>
              </c:pt>
              <c:pt idx="9174">
                <c:v>76.456883512439632</c:v>
              </c:pt>
              <c:pt idx="9175">
                <c:v>76.46521759610134</c:v>
              </c:pt>
              <c:pt idx="9176">
                <c:v>76.473551679763034</c:v>
              </c:pt>
              <c:pt idx="9177">
                <c:v>76.481885763424742</c:v>
              </c:pt>
              <c:pt idx="9178">
                <c:v>76.490219847086436</c:v>
              </c:pt>
              <c:pt idx="9179">
                <c:v>76.49855393074813</c:v>
              </c:pt>
              <c:pt idx="9180">
                <c:v>76.506888014409839</c:v>
              </c:pt>
              <c:pt idx="9181">
                <c:v>76.515222098071533</c:v>
              </c:pt>
              <c:pt idx="9182">
                <c:v>76.523556181733241</c:v>
              </c:pt>
              <c:pt idx="9183">
                <c:v>76.531890265394935</c:v>
              </c:pt>
              <c:pt idx="9184">
                <c:v>76.540224349056643</c:v>
              </c:pt>
              <c:pt idx="9185">
                <c:v>76.548558432718352</c:v>
              </c:pt>
              <c:pt idx="9186">
                <c:v>76.556892516380032</c:v>
              </c:pt>
              <c:pt idx="9187">
                <c:v>76.56522660004174</c:v>
              </c:pt>
              <c:pt idx="9188">
                <c:v>76.573560683703434</c:v>
              </c:pt>
              <c:pt idx="9189">
                <c:v>76.581894767365142</c:v>
              </c:pt>
              <c:pt idx="9190">
                <c:v>76.590228851026851</c:v>
              </c:pt>
              <c:pt idx="9191">
                <c:v>76.598562934688545</c:v>
              </c:pt>
              <c:pt idx="9192">
                <c:v>76.606897018350253</c:v>
              </c:pt>
              <c:pt idx="9193">
                <c:v>76.615231102011933</c:v>
              </c:pt>
              <c:pt idx="9194">
                <c:v>76.623565185673641</c:v>
              </c:pt>
              <c:pt idx="9195">
                <c:v>76.631899269335335</c:v>
              </c:pt>
              <c:pt idx="9196">
                <c:v>76.640233352997043</c:v>
              </c:pt>
              <c:pt idx="9197">
                <c:v>76.648567436658752</c:v>
              </c:pt>
              <c:pt idx="9198">
                <c:v>76.656901520320446</c:v>
              </c:pt>
              <c:pt idx="9199">
                <c:v>76.665235603982154</c:v>
              </c:pt>
              <c:pt idx="9200">
                <c:v>76.673569687643834</c:v>
              </c:pt>
              <c:pt idx="9201">
                <c:v>76.681903771305542</c:v>
              </c:pt>
              <c:pt idx="9202">
                <c:v>76.690237854967251</c:v>
              </c:pt>
              <c:pt idx="9203">
                <c:v>76.698571938628945</c:v>
              </c:pt>
              <c:pt idx="9204">
                <c:v>76.706906022290653</c:v>
              </c:pt>
              <c:pt idx="9205">
                <c:v>76.715240105952347</c:v>
              </c:pt>
              <c:pt idx="9206">
                <c:v>76.723574189614055</c:v>
              </c:pt>
              <c:pt idx="9207">
                <c:v>76.731908273275749</c:v>
              </c:pt>
              <c:pt idx="9208">
                <c:v>76.740242356937443</c:v>
              </c:pt>
              <c:pt idx="9209">
                <c:v>76.748576440599152</c:v>
              </c:pt>
              <c:pt idx="9210">
                <c:v>76.756910524260846</c:v>
              </c:pt>
              <c:pt idx="9211">
                <c:v>76.765244607922554</c:v>
              </c:pt>
              <c:pt idx="9212">
                <c:v>76.773578691584262</c:v>
              </c:pt>
              <c:pt idx="9213">
                <c:v>76.781912775245956</c:v>
              </c:pt>
              <c:pt idx="9214">
                <c:v>76.790246858907651</c:v>
              </c:pt>
              <c:pt idx="9215">
                <c:v>76.798580942569345</c:v>
              </c:pt>
              <c:pt idx="9216">
                <c:v>76.806915026231053</c:v>
              </c:pt>
              <c:pt idx="9217">
                <c:v>76.815249109892747</c:v>
              </c:pt>
              <c:pt idx="9218">
                <c:v>76.823583193554455</c:v>
              </c:pt>
              <c:pt idx="9219">
                <c:v>76.831917277216164</c:v>
              </c:pt>
              <c:pt idx="9220">
                <c:v>76.840251360877858</c:v>
              </c:pt>
              <c:pt idx="9221">
                <c:v>76.848585444539552</c:v>
              </c:pt>
              <c:pt idx="9222">
                <c:v>76.856919528201246</c:v>
              </c:pt>
              <c:pt idx="9223">
                <c:v>76.865253611862954</c:v>
              </c:pt>
              <c:pt idx="9224">
                <c:v>76.873587695524662</c:v>
              </c:pt>
              <c:pt idx="9225">
                <c:v>76.881921779186357</c:v>
              </c:pt>
              <c:pt idx="9226">
                <c:v>76.890255862848065</c:v>
              </c:pt>
              <c:pt idx="9227">
                <c:v>76.898589946509759</c:v>
              </c:pt>
              <c:pt idx="9228">
                <c:v>76.906924030171453</c:v>
              </c:pt>
              <c:pt idx="9229">
                <c:v>76.915258113833161</c:v>
              </c:pt>
              <c:pt idx="9230">
                <c:v>76.923592197494855</c:v>
              </c:pt>
              <c:pt idx="9231">
                <c:v>76.931926281156564</c:v>
              </c:pt>
              <c:pt idx="9232">
                <c:v>76.940260364818258</c:v>
              </c:pt>
              <c:pt idx="9233">
                <c:v>76.948594448479966</c:v>
              </c:pt>
              <c:pt idx="9234">
                <c:v>76.956928532141674</c:v>
              </c:pt>
              <c:pt idx="9235">
                <c:v>76.965262615803354</c:v>
              </c:pt>
              <c:pt idx="9236">
                <c:v>76.973596699465062</c:v>
              </c:pt>
              <c:pt idx="9237">
                <c:v>76.981930783126757</c:v>
              </c:pt>
              <c:pt idx="9238">
                <c:v>76.990264866788465</c:v>
              </c:pt>
              <c:pt idx="9239">
                <c:v>76.998598950450159</c:v>
              </c:pt>
              <c:pt idx="9240">
                <c:v>77.006933034111867</c:v>
              </c:pt>
              <c:pt idx="9241">
                <c:v>77.015267117773575</c:v>
              </c:pt>
              <c:pt idx="9242">
                <c:v>77.023601201435255</c:v>
              </c:pt>
              <c:pt idx="9243">
                <c:v>77.031935285096964</c:v>
              </c:pt>
              <c:pt idx="9244">
                <c:v>77.040269368758658</c:v>
              </c:pt>
              <c:pt idx="9245">
                <c:v>77.048603452420366</c:v>
              </c:pt>
              <c:pt idx="9246">
                <c:v>77.056937536082074</c:v>
              </c:pt>
              <c:pt idx="9247">
                <c:v>77.065271619743768</c:v>
              </c:pt>
              <c:pt idx="9248">
                <c:v>77.073605703405477</c:v>
              </c:pt>
              <c:pt idx="9249">
                <c:v>77.081939787067157</c:v>
              </c:pt>
              <c:pt idx="9250">
                <c:v>77.090273870728865</c:v>
              </c:pt>
              <c:pt idx="9251">
                <c:v>77.098607954390573</c:v>
              </c:pt>
              <c:pt idx="9252">
                <c:v>77.106942038052267</c:v>
              </c:pt>
              <c:pt idx="9253">
                <c:v>77.115276121713975</c:v>
              </c:pt>
              <c:pt idx="9254">
                <c:v>77.12361020537567</c:v>
              </c:pt>
              <c:pt idx="9255">
                <c:v>77.131944289037364</c:v>
              </c:pt>
              <c:pt idx="9256">
                <c:v>77.140278372699058</c:v>
              </c:pt>
              <c:pt idx="9257">
                <c:v>77.148612456360766</c:v>
              </c:pt>
              <c:pt idx="9258">
                <c:v>77.156946540022474</c:v>
              </c:pt>
              <c:pt idx="9259">
                <c:v>77.165280623684168</c:v>
              </c:pt>
              <c:pt idx="9260">
                <c:v>77.173614707345877</c:v>
              </c:pt>
              <c:pt idx="9261">
                <c:v>77.181948791007571</c:v>
              </c:pt>
              <c:pt idx="9262">
                <c:v>77.190282874669265</c:v>
              </c:pt>
              <c:pt idx="9263">
                <c:v>77.198616958330973</c:v>
              </c:pt>
              <c:pt idx="9264">
                <c:v>77.206951041992667</c:v>
              </c:pt>
              <c:pt idx="9265">
                <c:v>77.215285125654376</c:v>
              </c:pt>
              <c:pt idx="9266">
                <c:v>77.22361920931607</c:v>
              </c:pt>
              <c:pt idx="9267">
                <c:v>77.231953292977778</c:v>
              </c:pt>
              <c:pt idx="9268">
                <c:v>77.240287376639486</c:v>
              </c:pt>
              <c:pt idx="9269">
                <c:v>77.248621460301166</c:v>
              </c:pt>
              <c:pt idx="9270">
                <c:v>77.256955543962874</c:v>
              </c:pt>
              <c:pt idx="9271">
                <c:v>77.265289627624568</c:v>
              </c:pt>
              <c:pt idx="9272">
                <c:v>77.273623711286277</c:v>
              </c:pt>
              <c:pt idx="9273">
                <c:v>77.281957794947985</c:v>
              </c:pt>
              <c:pt idx="9274">
                <c:v>77.290291878609679</c:v>
              </c:pt>
              <c:pt idx="9275">
                <c:v>77.298625962271387</c:v>
              </c:pt>
              <c:pt idx="9276">
                <c:v>77.306960045933067</c:v>
              </c:pt>
              <c:pt idx="9277">
                <c:v>77.315294129594776</c:v>
              </c:pt>
              <c:pt idx="9278">
                <c:v>77.32362821325647</c:v>
              </c:pt>
              <c:pt idx="9279">
                <c:v>77.331962296918178</c:v>
              </c:pt>
              <c:pt idx="9280">
                <c:v>77.340296380579886</c:v>
              </c:pt>
              <c:pt idx="9281">
                <c:v>77.34863046424158</c:v>
              </c:pt>
              <c:pt idx="9282">
                <c:v>77.356964547903289</c:v>
              </c:pt>
              <c:pt idx="9283">
                <c:v>77.365298631564968</c:v>
              </c:pt>
              <c:pt idx="9284">
                <c:v>77.373632715226677</c:v>
              </c:pt>
              <c:pt idx="9285">
                <c:v>77.381966798888385</c:v>
              </c:pt>
              <c:pt idx="9286">
                <c:v>77.390300882550079</c:v>
              </c:pt>
              <c:pt idx="9287">
                <c:v>77.398634966211787</c:v>
              </c:pt>
              <c:pt idx="9288">
                <c:v>77.406969049873481</c:v>
              </c:pt>
              <c:pt idx="9289">
                <c:v>77.41530313353519</c:v>
              </c:pt>
              <c:pt idx="9290">
                <c:v>77.423637217196884</c:v>
              </c:pt>
              <c:pt idx="9291">
                <c:v>77.431971300858578</c:v>
              </c:pt>
              <c:pt idx="9292">
                <c:v>77.440305384520286</c:v>
              </c:pt>
              <c:pt idx="9293">
                <c:v>77.44863946818198</c:v>
              </c:pt>
              <c:pt idx="9294">
                <c:v>77.456973551843689</c:v>
              </c:pt>
              <c:pt idx="9295">
                <c:v>77.465307635505397</c:v>
              </c:pt>
              <c:pt idx="9296">
                <c:v>77.473641719167091</c:v>
              </c:pt>
              <c:pt idx="9297">
                <c:v>77.481975802828785</c:v>
              </c:pt>
              <c:pt idx="9298">
                <c:v>77.490309886490479</c:v>
              </c:pt>
              <c:pt idx="9299">
                <c:v>77.498643970152187</c:v>
              </c:pt>
              <c:pt idx="9300">
                <c:v>77.506978053813882</c:v>
              </c:pt>
              <c:pt idx="9301">
                <c:v>77.51531213747559</c:v>
              </c:pt>
              <c:pt idx="9302">
                <c:v>77.523646221137298</c:v>
              </c:pt>
              <c:pt idx="9303">
                <c:v>77.531980304798992</c:v>
              </c:pt>
              <c:pt idx="9304">
                <c:v>77.540314388460686</c:v>
              </c:pt>
              <c:pt idx="9305">
                <c:v>77.54864847212238</c:v>
              </c:pt>
              <c:pt idx="9306">
                <c:v>77.556982555784089</c:v>
              </c:pt>
              <c:pt idx="9307">
                <c:v>77.565316639445797</c:v>
              </c:pt>
              <c:pt idx="9308">
                <c:v>77.573650723107491</c:v>
              </c:pt>
              <c:pt idx="9309">
                <c:v>77.581984806769199</c:v>
              </c:pt>
              <c:pt idx="9310">
                <c:v>77.590318890430893</c:v>
              </c:pt>
              <c:pt idx="9311">
                <c:v>77.598652974092587</c:v>
              </c:pt>
              <c:pt idx="9312">
                <c:v>77.606987057754296</c:v>
              </c:pt>
              <c:pt idx="9313">
                <c:v>77.61532114141599</c:v>
              </c:pt>
              <c:pt idx="9314">
                <c:v>77.623655225077698</c:v>
              </c:pt>
              <c:pt idx="9315">
                <c:v>77.631989308739392</c:v>
              </c:pt>
              <c:pt idx="9316">
                <c:v>77.6403233924011</c:v>
              </c:pt>
              <c:pt idx="9317">
                <c:v>77.648657476062809</c:v>
              </c:pt>
              <c:pt idx="9318">
                <c:v>77.656991559724489</c:v>
              </c:pt>
              <c:pt idx="9319">
                <c:v>77.665325643386197</c:v>
              </c:pt>
              <c:pt idx="9320">
                <c:v>77.673659727047891</c:v>
              </c:pt>
              <c:pt idx="9321">
                <c:v>77.681993810709599</c:v>
              </c:pt>
              <c:pt idx="9322">
                <c:v>77.690327894371293</c:v>
              </c:pt>
              <c:pt idx="9323">
                <c:v>77.698661978033002</c:v>
              </c:pt>
              <c:pt idx="9324">
                <c:v>77.70699606169471</c:v>
              </c:pt>
              <c:pt idx="9325">
                <c:v>77.71533014535639</c:v>
              </c:pt>
              <c:pt idx="9326">
                <c:v>77.723664229018098</c:v>
              </c:pt>
              <c:pt idx="9327">
                <c:v>77.731998312679792</c:v>
              </c:pt>
              <c:pt idx="9328">
                <c:v>77.7403323963415</c:v>
              </c:pt>
              <c:pt idx="9329">
                <c:v>77.748666480003209</c:v>
              </c:pt>
              <c:pt idx="9330">
                <c:v>77.757000563664903</c:v>
              </c:pt>
              <c:pt idx="9331">
                <c:v>77.765334647326611</c:v>
              </c:pt>
              <c:pt idx="9332">
                <c:v>77.773668730988291</c:v>
              </c:pt>
              <c:pt idx="9333">
                <c:v>77.782002814649999</c:v>
              </c:pt>
              <c:pt idx="9334">
                <c:v>77.790336898311708</c:v>
              </c:pt>
              <c:pt idx="9335">
                <c:v>77.798670981973402</c:v>
              </c:pt>
              <c:pt idx="9336">
                <c:v>77.80700506563511</c:v>
              </c:pt>
              <c:pt idx="9337">
                <c:v>77.815339149296804</c:v>
              </c:pt>
              <c:pt idx="9338">
                <c:v>77.823673232958512</c:v>
              </c:pt>
              <c:pt idx="9339">
                <c:v>77.832007316620192</c:v>
              </c:pt>
              <c:pt idx="9340">
                <c:v>77.840341400281901</c:v>
              </c:pt>
              <c:pt idx="9341">
                <c:v>77.848675483943609</c:v>
              </c:pt>
              <c:pt idx="9342">
                <c:v>77.857009567605303</c:v>
              </c:pt>
              <c:pt idx="9343">
                <c:v>77.865343651267011</c:v>
              </c:pt>
              <c:pt idx="9344">
                <c:v>77.873677734928705</c:v>
              </c:pt>
              <c:pt idx="9345">
                <c:v>77.882011818590399</c:v>
              </c:pt>
              <c:pt idx="9346">
                <c:v>77.890345902252108</c:v>
              </c:pt>
              <c:pt idx="9347">
                <c:v>77.898679985913802</c:v>
              </c:pt>
              <c:pt idx="9348">
                <c:v>77.90701406957551</c:v>
              </c:pt>
              <c:pt idx="9349">
                <c:v>77.915348153237204</c:v>
              </c:pt>
              <c:pt idx="9350">
                <c:v>77.923682236898912</c:v>
              </c:pt>
              <c:pt idx="9351">
                <c:v>77.932016320560621</c:v>
              </c:pt>
              <c:pt idx="9352">
                <c:v>77.940350404222301</c:v>
              </c:pt>
              <c:pt idx="9353">
                <c:v>77.948684487884009</c:v>
              </c:pt>
              <c:pt idx="9354">
                <c:v>77.957018571545703</c:v>
              </c:pt>
              <c:pt idx="9355">
                <c:v>77.965352655207411</c:v>
              </c:pt>
              <c:pt idx="9356">
                <c:v>77.973686738869119</c:v>
              </c:pt>
              <c:pt idx="9357">
                <c:v>77.982020822530814</c:v>
              </c:pt>
              <c:pt idx="9358">
                <c:v>77.990354906192522</c:v>
              </c:pt>
              <c:pt idx="9359">
                <c:v>77.998688989854202</c:v>
              </c:pt>
              <c:pt idx="9360">
                <c:v>78.00702307351591</c:v>
              </c:pt>
              <c:pt idx="9361">
                <c:v>78.015357157177604</c:v>
              </c:pt>
              <c:pt idx="9362">
                <c:v>78.023691240839312</c:v>
              </c:pt>
              <c:pt idx="9363">
                <c:v>78.032025324501021</c:v>
              </c:pt>
              <c:pt idx="9364">
                <c:v>78.040359408162715</c:v>
              </c:pt>
              <c:pt idx="9365">
                <c:v>78.048693491824423</c:v>
              </c:pt>
              <c:pt idx="9366">
                <c:v>78.057027575486103</c:v>
              </c:pt>
              <c:pt idx="9367">
                <c:v>78.065361659147811</c:v>
              </c:pt>
              <c:pt idx="9368">
                <c:v>78.07369574280952</c:v>
              </c:pt>
              <c:pt idx="9369">
                <c:v>78.082029826471214</c:v>
              </c:pt>
              <c:pt idx="9370">
                <c:v>78.090363910132922</c:v>
              </c:pt>
              <c:pt idx="9371">
                <c:v>78.098697993794616</c:v>
              </c:pt>
              <c:pt idx="9372">
                <c:v>78.107032077456324</c:v>
              </c:pt>
              <c:pt idx="9373">
                <c:v>78.115366161118018</c:v>
              </c:pt>
              <c:pt idx="9374">
                <c:v>78.123700244779712</c:v>
              </c:pt>
              <c:pt idx="9375">
                <c:v>78.132034328441421</c:v>
              </c:pt>
              <c:pt idx="9376">
                <c:v>78.140368412103115</c:v>
              </c:pt>
              <c:pt idx="9377">
                <c:v>78.148702495764823</c:v>
              </c:pt>
              <c:pt idx="9378">
                <c:v>78.157036579426531</c:v>
              </c:pt>
              <c:pt idx="9379">
                <c:v>78.165370663088225</c:v>
              </c:pt>
              <c:pt idx="9380">
                <c:v>78.17370474674992</c:v>
              </c:pt>
              <c:pt idx="9381">
                <c:v>78.182038830411614</c:v>
              </c:pt>
              <c:pt idx="9382">
                <c:v>78.190372914073322</c:v>
              </c:pt>
              <c:pt idx="9383">
                <c:v>78.198706997735016</c:v>
              </c:pt>
              <c:pt idx="9384">
                <c:v>78.207041081396724</c:v>
              </c:pt>
              <c:pt idx="9385">
                <c:v>78.215375165058433</c:v>
              </c:pt>
              <c:pt idx="9386">
                <c:v>78.223709248720127</c:v>
              </c:pt>
              <c:pt idx="9387">
                <c:v>78.232043332381821</c:v>
              </c:pt>
              <c:pt idx="9388">
                <c:v>78.240377416043515</c:v>
              </c:pt>
              <c:pt idx="9389">
                <c:v>78.248711499705223</c:v>
              </c:pt>
              <c:pt idx="9390">
                <c:v>78.257045583366931</c:v>
              </c:pt>
              <c:pt idx="9391">
                <c:v>78.265379667028625</c:v>
              </c:pt>
              <c:pt idx="9392">
                <c:v>78.273713750690334</c:v>
              </c:pt>
              <c:pt idx="9393">
                <c:v>78.282047834352028</c:v>
              </c:pt>
              <c:pt idx="9394">
                <c:v>78.290381918013722</c:v>
              </c:pt>
              <c:pt idx="9395">
                <c:v>78.29871600167543</c:v>
              </c:pt>
              <c:pt idx="9396">
                <c:v>78.307050085337124</c:v>
              </c:pt>
              <c:pt idx="9397">
                <c:v>78.315384168998833</c:v>
              </c:pt>
              <c:pt idx="9398">
                <c:v>78.323718252660527</c:v>
              </c:pt>
              <c:pt idx="9399">
                <c:v>78.332052336322235</c:v>
              </c:pt>
              <c:pt idx="9400">
                <c:v>78.340386419983943</c:v>
              </c:pt>
              <c:pt idx="9401">
                <c:v>78.348720503645623</c:v>
              </c:pt>
              <c:pt idx="9402">
                <c:v>78.357054587307331</c:v>
              </c:pt>
              <c:pt idx="9403">
                <c:v>78.365388670969025</c:v>
              </c:pt>
              <c:pt idx="9404">
                <c:v>78.373722754630734</c:v>
              </c:pt>
              <c:pt idx="9405">
                <c:v>78.382056838292428</c:v>
              </c:pt>
              <c:pt idx="9406">
                <c:v>78.390390921954136</c:v>
              </c:pt>
              <c:pt idx="9407">
                <c:v>78.398725005615844</c:v>
              </c:pt>
              <c:pt idx="9408">
                <c:v>78.407059089277524</c:v>
              </c:pt>
              <c:pt idx="9409">
                <c:v>78.415393172939233</c:v>
              </c:pt>
              <c:pt idx="9410">
                <c:v>78.423727256600927</c:v>
              </c:pt>
              <c:pt idx="9411">
                <c:v>78.432061340262635</c:v>
              </c:pt>
              <c:pt idx="9412">
                <c:v>78.440395423924343</c:v>
              </c:pt>
              <c:pt idx="9413">
                <c:v>78.448729507586037</c:v>
              </c:pt>
              <c:pt idx="9414">
                <c:v>78.457063591247746</c:v>
              </c:pt>
              <c:pt idx="9415">
                <c:v>78.465397674909426</c:v>
              </c:pt>
              <c:pt idx="9416">
                <c:v>78.473731758571134</c:v>
              </c:pt>
              <c:pt idx="9417">
                <c:v>78.482065842232842</c:v>
              </c:pt>
              <c:pt idx="9418">
                <c:v>78.490399925894536</c:v>
              </c:pt>
              <c:pt idx="9419">
                <c:v>78.498734009556244</c:v>
              </c:pt>
              <c:pt idx="9420">
                <c:v>78.507068093217939</c:v>
              </c:pt>
              <c:pt idx="9421">
                <c:v>78.515402176879647</c:v>
              </c:pt>
              <c:pt idx="9422">
                <c:v>78.523736260541327</c:v>
              </c:pt>
              <c:pt idx="9423">
                <c:v>78.532070344203035</c:v>
              </c:pt>
              <c:pt idx="9424">
                <c:v>78.540404427864743</c:v>
              </c:pt>
              <c:pt idx="9425">
                <c:v>78.548738511526437</c:v>
              </c:pt>
              <c:pt idx="9426">
                <c:v>78.557072595188146</c:v>
              </c:pt>
              <c:pt idx="9427">
                <c:v>78.56540667884984</c:v>
              </c:pt>
              <c:pt idx="9428">
                <c:v>78.573740762511548</c:v>
              </c:pt>
              <c:pt idx="9429">
                <c:v>78.582074846173242</c:v>
              </c:pt>
              <c:pt idx="9430">
                <c:v>78.590408929834936</c:v>
              </c:pt>
              <c:pt idx="9431">
                <c:v>78.598743013496644</c:v>
              </c:pt>
              <c:pt idx="9432">
                <c:v>78.607077097158339</c:v>
              </c:pt>
              <c:pt idx="9433">
                <c:v>78.615411180820047</c:v>
              </c:pt>
              <c:pt idx="9434">
                <c:v>78.623745264481755</c:v>
              </c:pt>
              <c:pt idx="9435">
                <c:v>78.632079348143435</c:v>
              </c:pt>
              <c:pt idx="9436">
                <c:v>78.640413431805143</c:v>
              </c:pt>
              <c:pt idx="9437">
                <c:v>78.648747515466837</c:v>
              </c:pt>
              <c:pt idx="9438">
                <c:v>78.657081599128546</c:v>
              </c:pt>
              <c:pt idx="9439">
                <c:v>78.665415682790254</c:v>
              </c:pt>
              <c:pt idx="9440">
                <c:v>78.673749766451948</c:v>
              </c:pt>
              <c:pt idx="9441">
                <c:v>78.682083850113656</c:v>
              </c:pt>
              <c:pt idx="9442">
                <c:v>78.690417933775336</c:v>
              </c:pt>
              <c:pt idx="9443">
                <c:v>78.698752017437045</c:v>
              </c:pt>
              <c:pt idx="9444">
                <c:v>78.707086101098739</c:v>
              </c:pt>
              <c:pt idx="9445">
                <c:v>78.715420184760447</c:v>
              </c:pt>
              <c:pt idx="9446">
                <c:v>78.723754268422155</c:v>
              </c:pt>
              <c:pt idx="9447">
                <c:v>78.732088352083849</c:v>
              </c:pt>
              <c:pt idx="9448">
                <c:v>78.740422435745558</c:v>
              </c:pt>
              <c:pt idx="9449">
                <c:v>78.748756519407237</c:v>
              </c:pt>
              <c:pt idx="9450">
                <c:v>78.757090603068946</c:v>
              </c:pt>
              <c:pt idx="9451">
                <c:v>78.765424686730654</c:v>
              </c:pt>
              <c:pt idx="9452">
                <c:v>78.773758770392348</c:v>
              </c:pt>
              <c:pt idx="9453">
                <c:v>78.782092854054056</c:v>
              </c:pt>
              <c:pt idx="9454">
                <c:v>78.79042693771575</c:v>
              </c:pt>
              <c:pt idx="9455">
                <c:v>78.798761021377459</c:v>
              </c:pt>
              <c:pt idx="9456">
                <c:v>78.807095105039153</c:v>
              </c:pt>
              <c:pt idx="9457">
                <c:v>78.815429188700847</c:v>
              </c:pt>
              <c:pt idx="9458">
                <c:v>78.823763272362555</c:v>
              </c:pt>
              <c:pt idx="9459">
                <c:v>78.832097356024249</c:v>
              </c:pt>
              <c:pt idx="9460">
                <c:v>78.840431439685958</c:v>
              </c:pt>
              <c:pt idx="9461">
                <c:v>78.848765523347666</c:v>
              </c:pt>
              <c:pt idx="9462">
                <c:v>78.85709960700936</c:v>
              </c:pt>
              <c:pt idx="9463">
                <c:v>78.865433690671054</c:v>
              </c:pt>
              <c:pt idx="9464">
                <c:v>78.873767774332748</c:v>
              </c:pt>
              <c:pt idx="9465">
                <c:v>78.882101857994456</c:v>
              </c:pt>
              <c:pt idx="9466">
                <c:v>78.89043594165615</c:v>
              </c:pt>
              <c:pt idx="9467">
                <c:v>78.898770025317859</c:v>
              </c:pt>
              <c:pt idx="9468">
                <c:v>78.907104108979567</c:v>
              </c:pt>
              <c:pt idx="9469">
                <c:v>78.915438192641261</c:v>
              </c:pt>
              <c:pt idx="9470">
                <c:v>78.923772276302955</c:v>
              </c:pt>
              <c:pt idx="9471">
                <c:v>78.932106359964649</c:v>
              </c:pt>
              <c:pt idx="9472">
                <c:v>78.940440443626358</c:v>
              </c:pt>
              <c:pt idx="9473">
                <c:v>78.948774527288066</c:v>
              </c:pt>
              <c:pt idx="9474">
                <c:v>78.95710861094976</c:v>
              </c:pt>
              <c:pt idx="9475">
                <c:v>78.965442694611468</c:v>
              </c:pt>
              <c:pt idx="9476">
                <c:v>78.973776778273162</c:v>
              </c:pt>
              <c:pt idx="9477">
                <c:v>78.982110861934856</c:v>
              </c:pt>
              <c:pt idx="9478">
                <c:v>78.990444945596565</c:v>
              </c:pt>
              <c:pt idx="9479">
                <c:v>78.998779029258259</c:v>
              </c:pt>
              <c:pt idx="9480">
                <c:v>79.007113112919967</c:v>
              </c:pt>
              <c:pt idx="9481">
                <c:v>79.015447196581661</c:v>
              </c:pt>
              <c:pt idx="9482">
                <c:v>79.023781280243369</c:v>
              </c:pt>
              <c:pt idx="9483">
                <c:v>79.032115363905078</c:v>
              </c:pt>
              <c:pt idx="9484">
                <c:v>79.040449447566758</c:v>
              </c:pt>
              <c:pt idx="9485">
                <c:v>79.048783531228466</c:v>
              </c:pt>
              <c:pt idx="9486">
                <c:v>79.05711761489016</c:v>
              </c:pt>
              <c:pt idx="9487">
                <c:v>79.065451698551868</c:v>
              </c:pt>
              <c:pt idx="9488">
                <c:v>79.073785782213562</c:v>
              </c:pt>
              <c:pt idx="9489">
                <c:v>79.082119865875271</c:v>
              </c:pt>
              <c:pt idx="9490">
                <c:v>79.090453949536979</c:v>
              </c:pt>
              <c:pt idx="9491">
                <c:v>79.098788033198659</c:v>
              </c:pt>
              <c:pt idx="9492">
                <c:v>79.107122116860367</c:v>
              </c:pt>
              <c:pt idx="9493">
                <c:v>79.115456200522061</c:v>
              </c:pt>
              <c:pt idx="9494">
                <c:v>79.123790284183769</c:v>
              </c:pt>
              <c:pt idx="9495">
                <c:v>79.132124367845478</c:v>
              </c:pt>
              <c:pt idx="9496">
                <c:v>79.140458451507172</c:v>
              </c:pt>
              <c:pt idx="9497">
                <c:v>79.14879253516888</c:v>
              </c:pt>
              <c:pt idx="9498">
                <c:v>79.15712661883056</c:v>
              </c:pt>
              <c:pt idx="9499">
                <c:v>79.165460702492268</c:v>
              </c:pt>
              <c:pt idx="9500">
                <c:v>79.173794786153977</c:v>
              </c:pt>
              <c:pt idx="9501">
                <c:v>79.182128869815671</c:v>
              </c:pt>
              <c:pt idx="9502">
                <c:v>79.190462953477379</c:v>
              </c:pt>
              <c:pt idx="9503">
                <c:v>79.198797037139073</c:v>
              </c:pt>
              <c:pt idx="9504">
                <c:v>79.207131120800781</c:v>
              </c:pt>
              <c:pt idx="9505">
                <c:v>79.215465204462461</c:v>
              </c:pt>
              <c:pt idx="9506">
                <c:v>79.223799288124169</c:v>
              </c:pt>
              <c:pt idx="9507">
                <c:v>79.232133371785878</c:v>
              </c:pt>
              <c:pt idx="9508">
                <c:v>79.240467455447572</c:v>
              </c:pt>
              <c:pt idx="9509">
                <c:v>79.24880153910928</c:v>
              </c:pt>
              <c:pt idx="9510">
                <c:v>79.257135622770974</c:v>
              </c:pt>
              <c:pt idx="9511">
                <c:v>79.265469706432683</c:v>
              </c:pt>
              <c:pt idx="9512">
                <c:v>79.273803790094377</c:v>
              </c:pt>
              <c:pt idx="9513">
                <c:v>79.282137873756071</c:v>
              </c:pt>
              <c:pt idx="9514">
                <c:v>79.290471957417779</c:v>
              </c:pt>
              <c:pt idx="9515">
                <c:v>79.298806041079473</c:v>
              </c:pt>
              <c:pt idx="9516">
                <c:v>79.307140124741181</c:v>
              </c:pt>
              <c:pt idx="9517">
                <c:v>79.31547420840289</c:v>
              </c:pt>
              <c:pt idx="9518">
                <c:v>79.323808292064584</c:v>
              </c:pt>
              <c:pt idx="9519">
                <c:v>79.332142375726278</c:v>
              </c:pt>
              <c:pt idx="9520">
                <c:v>79.340476459387972</c:v>
              </c:pt>
              <c:pt idx="9521">
                <c:v>79.34881054304968</c:v>
              </c:pt>
              <c:pt idx="9522">
                <c:v>79.357144626711388</c:v>
              </c:pt>
              <c:pt idx="9523">
                <c:v>79.365478710373083</c:v>
              </c:pt>
              <c:pt idx="9524">
                <c:v>79.373812794034791</c:v>
              </c:pt>
              <c:pt idx="9525">
                <c:v>79.382146877696485</c:v>
              </c:pt>
              <c:pt idx="9526">
                <c:v>79.390480961358179</c:v>
              </c:pt>
              <c:pt idx="9527">
                <c:v>79.398815045019873</c:v>
              </c:pt>
              <c:pt idx="9528">
                <c:v>79.407149128681581</c:v>
              </c:pt>
              <c:pt idx="9529">
                <c:v>79.41548321234329</c:v>
              </c:pt>
              <c:pt idx="9530">
                <c:v>79.423817296004984</c:v>
              </c:pt>
              <c:pt idx="9531">
                <c:v>79.432151379666692</c:v>
              </c:pt>
              <c:pt idx="9532">
                <c:v>79.440485463328372</c:v>
              </c:pt>
              <c:pt idx="9533">
                <c:v>79.44881954699008</c:v>
              </c:pt>
              <c:pt idx="9534">
                <c:v>79.457153630651788</c:v>
              </c:pt>
              <c:pt idx="9535">
                <c:v>79.465487714313483</c:v>
              </c:pt>
              <c:pt idx="9536">
                <c:v>79.473821797975191</c:v>
              </c:pt>
              <c:pt idx="9537">
                <c:v>79.482155881636885</c:v>
              </c:pt>
              <c:pt idx="9538">
                <c:v>79.490489965298593</c:v>
              </c:pt>
              <c:pt idx="9539">
                <c:v>79.498824048960287</c:v>
              </c:pt>
              <c:pt idx="9540">
                <c:v>79.507158132621981</c:v>
              </c:pt>
              <c:pt idx="9541">
                <c:v>79.51549221628369</c:v>
              </c:pt>
              <c:pt idx="9542">
                <c:v>79.523826299945384</c:v>
              </c:pt>
              <c:pt idx="9543">
                <c:v>79.532160383607092</c:v>
              </c:pt>
              <c:pt idx="9544">
                <c:v>79.5404944672688</c:v>
              </c:pt>
              <c:pt idx="9545">
                <c:v>79.548828550930494</c:v>
              </c:pt>
              <c:pt idx="9546">
                <c:v>79.557162634592189</c:v>
              </c:pt>
              <c:pt idx="9547">
                <c:v>79.565496718253883</c:v>
              </c:pt>
              <c:pt idx="9548">
                <c:v>79.573830801915591</c:v>
              </c:pt>
              <c:pt idx="9549">
                <c:v>79.582164885577285</c:v>
              </c:pt>
              <c:pt idx="9550">
                <c:v>79.590498969238993</c:v>
              </c:pt>
              <c:pt idx="9551">
                <c:v>79.598833052900702</c:v>
              </c:pt>
              <c:pt idx="9552">
                <c:v>79.607167136562396</c:v>
              </c:pt>
              <c:pt idx="9553">
                <c:v>79.61550122022409</c:v>
              </c:pt>
              <c:pt idx="9554">
                <c:v>79.623835303885784</c:v>
              </c:pt>
              <c:pt idx="9555">
                <c:v>79.632169387547492</c:v>
              </c:pt>
              <c:pt idx="9556">
                <c:v>79.6405034712092</c:v>
              </c:pt>
              <c:pt idx="9557">
                <c:v>79.648837554870894</c:v>
              </c:pt>
              <c:pt idx="9558">
                <c:v>79.657171638532603</c:v>
              </c:pt>
              <c:pt idx="9559">
                <c:v>79.665505722194297</c:v>
              </c:pt>
              <c:pt idx="9560">
                <c:v>79.673839805855991</c:v>
              </c:pt>
              <c:pt idx="9561">
                <c:v>79.682173889517699</c:v>
              </c:pt>
              <c:pt idx="9562">
                <c:v>79.690507973179393</c:v>
              </c:pt>
              <c:pt idx="9563">
                <c:v>79.698842056841102</c:v>
              </c:pt>
              <c:pt idx="9564">
                <c:v>79.707176140502796</c:v>
              </c:pt>
              <c:pt idx="9565">
                <c:v>79.715510224164504</c:v>
              </c:pt>
              <c:pt idx="9566">
                <c:v>79.723844307826212</c:v>
              </c:pt>
              <c:pt idx="9567">
                <c:v>79.732178391487892</c:v>
              </c:pt>
              <c:pt idx="9568">
                <c:v>79.7405124751496</c:v>
              </c:pt>
              <c:pt idx="9569">
                <c:v>79.748846558811294</c:v>
              </c:pt>
              <c:pt idx="9570">
                <c:v>79.757180642473003</c:v>
              </c:pt>
              <c:pt idx="9571">
                <c:v>79.765514726134697</c:v>
              </c:pt>
              <c:pt idx="9572">
                <c:v>79.773848809796405</c:v>
              </c:pt>
              <c:pt idx="9573">
                <c:v>79.782182893458113</c:v>
              </c:pt>
              <c:pt idx="9574">
                <c:v>79.790516977119793</c:v>
              </c:pt>
              <c:pt idx="9575">
                <c:v>79.798851060781502</c:v>
              </c:pt>
              <c:pt idx="9576">
                <c:v>79.807185144443196</c:v>
              </c:pt>
              <c:pt idx="9577">
                <c:v>79.815519228104904</c:v>
              </c:pt>
              <c:pt idx="9578">
                <c:v>79.823853311766612</c:v>
              </c:pt>
              <c:pt idx="9579">
                <c:v>79.832187395428306</c:v>
              </c:pt>
              <c:pt idx="9580">
                <c:v>79.840521479090015</c:v>
              </c:pt>
              <c:pt idx="9581">
                <c:v>79.848855562751694</c:v>
              </c:pt>
              <c:pt idx="9582">
                <c:v>79.857189646413403</c:v>
              </c:pt>
              <c:pt idx="9583">
                <c:v>79.865523730075111</c:v>
              </c:pt>
              <c:pt idx="9584">
                <c:v>79.873857813736805</c:v>
              </c:pt>
              <c:pt idx="9585">
                <c:v>79.882191897398513</c:v>
              </c:pt>
              <c:pt idx="9586">
                <c:v>79.890525981060208</c:v>
              </c:pt>
              <c:pt idx="9587">
                <c:v>79.898860064721916</c:v>
              </c:pt>
              <c:pt idx="9588">
                <c:v>79.907194148383596</c:v>
              </c:pt>
              <c:pt idx="9589">
                <c:v>79.915528232045304</c:v>
              </c:pt>
              <c:pt idx="9590">
                <c:v>79.923862315707012</c:v>
              </c:pt>
              <c:pt idx="9591">
                <c:v>79.932196399368706</c:v>
              </c:pt>
              <c:pt idx="9592">
                <c:v>79.940530483030415</c:v>
              </c:pt>
              <c:pt idx="9593">
                <c:v>79.948864566692109</c:v>
              </c:pt>
              <c:pt idx="9594">
                <c:v>79.957198650353817</c:v>
              </c:pt>
              <c:pt idx="9595">
                <c:v>79.965532734015511</c:v>
              </c:pt>
              <c:pt idx="9596">
                <c:v>79.973866817677205</c:v>
              </c:pt>
              <c:pt idx="9597">
                <c:v>79.982200901338913</c:v>
              </c:pt>
              <c:pt idx="9598">
                <c:v>79.990534985000608</c:v>
              </c:pt>
              <c:pt idx="9599">
                <c:v>79.998869068662316</c:v>
              </c:pt>
              <c:pt idx="9600">
                <c:v>80.007203152324024</c:v>
              </c:pt>
              <c:pt idx="9601">
                <c:v>80.015537235985718</c:v>
              </c:pt>
              <c:pt idx="9602">
                <c:v>80.023871319647412</c:v>
              </c:pt>
              <c:pt idx="9603">
                <c:v>80.032205403309106</c:v>
              </c:pt>
              <c:pt idx="9604">
                <c:v>80.040539486970815</c:v>
              </c:pt>
              <c:pt idx="9605">
                <c:v>80.048873570632523</c:v>
              </c:pt>
              <c:pt idx="9606">
                <c:v>80.057207654294217</c:v>
              </c:pt>
              <c:pt idx="9607">
                <c:v>80.065541737955925</c:v>
              </c:pt>
              <c:pt idx="9608">
                <c:v>80.073875821617619</c:v>
              </c:pt>
              <c:pt idx="9609">
                <c:v>80.082209905279313</c:v>
              </c:pt>
              <c:pt idx="9610">
                <c:v>80.090543988941008</c:v>
              </c:pt>
              <c:pt idx="9611">
                <c:v>80.098878072602716</c:v>
              </c:pt>
              <c:pt idx="9612">
                <c:v>80.107212156264424</c:v>
              </c:pt>
              <c:pt idx="9613">
                <c:v>80.115546239926118</c:v>
              </c:pt>
              <c:pt idx="9614">
                <c:v>80.123880323587827</c:v>
              </c:pt>
              <c:pt idx="9615">
                <c:v>80.132214407249521</c:v>
              </c:pt>
              <c:pt idx="9616">
                <c:v>80.140548490911215</c:v>
              </c:pt>
              <c:pt idx="9617">
                <c:v>80.148882574572923</c:v>
              </c:pt>
              <c:pt idx="9618">
                <c:v>80.157216658234617</c:v>
              </c:pt>
              <c:pt idx="9619">
                <c:v>80.165550741896325</c:v>
              </c:pt>
              <c:pt idx="9620">
                <c:v>80.173884825558019</c:v>
              </c:pt>
              <c:pt idx="9621">
                <c:v>80.182218909219728</c:v>
              </c:pt>
              <c:pt idx="9622">
                <c:v>80.190552992881422</c:v>
              </c:pt>
              <c:pt idx="9623">
                <c:v>80.198887076543116</c:v>
              </c:pt>
              <c:pt idx="9624">
                <c:v>80.207221160204824</c:v>
              </c:pt>
              <c:pt idx="9625">
                <c:v>80.215555243866518</c:v>
              </c:pt>
              <c:pt idx="9626">
                <c:v>80.223889327528227</c:v>
              </c:pt>
              <c:pt idx="9627">
                <c:v>80.232223411189935</c:v>
              </c:pt>
              <c:pt idx="9628">
                <c:v>80.240557494851629</c:v>
              </c:pt>
              <c:pt idx="9629">
                <c:v>80.248891578513323</c:v>
              </c:pt>
              <c:pt idx="9630">
                <c:v>80.257225662175017</c:v>
              </c:pt>
              <c:pt idx="9631">
                <c:v>80.265559745836725</c:v>
              </c:pt>
              <c:pt idx="9632">
                <c:v>80.273893829498419</c:v>
              </c:pt>
              <c:pt idx="9633">
                <c:v>80.282227913160128</c:v>
              </c:pt>
              <c:pt idx="9634">
                <c:v>80.290561996821836</c:v>
              </c:pt>
              <c:pt idx="9635">
                <c:v>80.29889608048353</c:v>
              </c:pt>
              <c:pt idx="9636">
                <c:v>80.307230164145224</c:v>
              </c:pt>
              <c:pt idx="9637">
                <c:v>80.315564247806918</c:v>
              </c:pt>
              <c:pt idx="9638">
                <c:v>80.323898331468627</c:v>
              </c:pt>
              <c:pt idx="9639">
                <c:v>80.332232415130335</c:v>
              </c:pt>
              <c:pt idx="9640">
                <c:v>80.340566498792029</c:v>
              </c:pt>
              <c:pt idx="9641">
                <c:v>80.348900582453737</c:v>
              </c:pt>
              <c:pt idx="9642">
                <c:v>80.357234666115431</c:v>
              </c:pt>
              <c:pt idx="9643">
                <c:v>80.365568749777125</c:v>
              </c:pt>
              <c:pt idx="9644">
                <c:v>80.373902833438834</c:v>
              </c:pt>
              <c:pt idx="9645">
                <c:v>80.382236917100528</c:v>
              </c:pt>
              <c:pt idx="9646">
                <c:v>80.390571000762236</c:v>
              </c:pt>
              <c:pt idx="9647">
                <c:v>80.39890508442393</c:v>
              </c:pt>
              <c:pt idx="9648">
                <c:v>80.407239168085638</c:v>
              </c:pt>
              <c:pt idx="9649">
                <c:v>80.415573251747347</c:v>
              </c:pt>
              <c:pt idx="9650">
                <c:v>80.423907335409027</c:v>
              </c:pt>
              <c:pt idx="9651">
                <c:v>80.432241419070735</c:v>
              </c:pt>
              <c:pt idx="9652">
                <c:v>80.440575502732429</c:v>
              </c:pt>
              <c:pt idx="9653">
                <c:v>80.448909586394137</c:v>
              </c:pt>
              <c:pt idx="9654">
                <c:v>80.457243670055831</c:v>
              </c:pt>
              <c:pt idx="9655">
                <c:v>80.46557775371754</c:v>
              </c:pt>
              <c:pt idx="9656">
                <c:v>80.473911837379248</c:v>
              </c:pt>
              <c:pt idx="9657">
                <c:v>80.482245921040928</c:v>
              </c:pt>
              <c:pt idx="9658">
                <c:v>80.490580004702636</c:v>
              </c:pt>
              <c:pt idx="9659">
                <c:v>80.49891408836433</c:v>
              </c:pt>
              <c:pt idx="9660">
                <c:v>80.507248172026038</c:v>
              </c:pt>
              <c:pt idx="9661">
                <c:v>80.515582255687747</c:v>
              </c:pt>
              <c:pt idx="9662">
                <c:v>80.523916339349441</c:v>
              </c:pt>
              <c:pt idx="9663">
                <c:v>80.532250423011149</c:v>
              </c:pt>
              <c:pt idx="9664">
                <c:v>80.540584506672829</c:v>
              </c:pt>
              <c:pt idx="9665">
                <c:v>80.548918590334537</c:v>
              </c:pt>
              <c:pt idx="9666">
                <c:v>80.557252673996246</c:v>
              </c:pt>
              <c:pt idx="9667">
                <c:v>80.56558675765794</c:v>
              </c:pt>
              <c:pt idx="9668">
                <c:v>80.573920841319648</c:v>
              </c:pt>
              <c:pt idx="9669">
                <c:v>80.582254924981342</c:v>
              </c:pt>
              <c:pt idx="9670">
                <c:v>80.59058900864305</c:v>
              </c:pt>
              <c:pt idx="9671">
                <c:v>80.59892309230473</c:v>
              </c:pt>
              <c:pt idx="9672">
                <c:v>80.607257175966438</c:v>
              </c:pt>
              <c:pt idx="9673">
                <c:v>80.615591259628147</c:v>
              </c:pt>
              <c:pt idx="9674">
                <c:v>80.623925343289841</c:v>
              </c:pt>
              <c:pt idx="9675">
                <c:v>80.632259426951549</c:v>
              </c:pt>
              <c:pt idx="9676">
                <c:v>80.640593510613243</c:v>
              </c:pt>
              <c:pt idx="9677">
                <c:v>80.648927594274952</c:v>
              </c:pt>
              <c:pt idx="9678">
                <c:v>80.657261677936646</c:v>
              </c:pt>
              <c:pt idx="9679">
                <c:v>80.66559576159834</c:v>
              </c:pt>
              <c:pt idx="9680">
                <c:v>80.673929845260048</c:v>
              </c:pt>
              <c:pt idx="9681">
                <c:v>80.682263928921742</c:v>
              </c:pt>
              <c:pt idx="9682">
                <c:v>80.69059801258345</c:v>
              </c:pt>
              <c:pt idx="9683">
                <c:v>80.698932096245159</c:v>
              </c:pt>
              <c:pt idx="9684">
                <c:v>80.707266179906853</c:v>
              </c:pt>
              <c:pt idx="9685">
                <c:v>80.715600263568547</c:v>
              </c:pt>
              <c:pt idx="9686">
                <c:v>80.723934347230241</c:v>
              </c:pt>
              <c:pt idx="9687">
                <c:v>80.732268430891949</c:v>
              </c:pt>
              <c:pt idx="9688">
                <c:v>80.740602514553657</c:v>
              </c:pt>
              <c:pt idx="9689">
                <c:v>80.748936598215352</c:v>
              </c:pt>
              <c:pt idx="9690">
                <c:v>80.75727068187706</c:v>
              </c:pt>
              <c:pt idx="9691">
                <c:v>80.765604765538754</c:v>
              </c:pt>
              <c:pt idx="9692">
                <c:v>80.773938849200448</c:v>
              </c:pt>
              <c:pt idx="9693">
                <c:v>80.782272932862142</c:v>
              </c:pt>
              <c:pt idx="9694">
                <c:v>80.79060701652385</c:v>
              </c:pt>
              <c:pt idx="9695">
                <c:v>80.798941100185559</c:v>
              </c:pt>
              <c:pt idx="9696">
                <c:v>80.807275183847253</c:v>
              </c:pt>
              <c:pt idx="9697">
                <c:v>80.815609267508961</c:v>
              </c:pt>
              <c:pt idx="9698">
                <c:v>80.823943351170655</c:v>
              </c:pt>
              <c:pt idx="9699">
                <c:v>80.832277434832349</c:v>
              </c:pt>
              <c:pt idx="9700">
                <c:v>80.840611518494057</c:v>
              </c:pt>
              <c:pt idx="9701">
                <c:v>80.848945602155752</c:v>
              </c:pt>
              <c:pt idx="9702">
                <c:v>80.85727968581746</c:v>
              </c:pt>
              <c:pt idx="9703">
                <c:v>80.865613769479154</c:v>
              </c:pt>
              <c:pt idx="9704">
                <c:v>80.873947853140862</c:v>
              </c:pt>
              <c:pt idx="9705">
                <c:v>80.88228193680257</c:v>
              </c:pt>
              <c:pt idx="9706">
                <c:v>80.89061602046425</c:v>
              </c:pt>
              <c:pt idx="9707">
                <c:v>80.898950104125959</c:v>
              </c:pt>
              <c:pt idx="9708">
                <c:v>80.907284187787653</c:v>
              </c:pt>
              <c:pt idx="9709">
                <c:v>80.915618271449361</c:v>
              </c:pt>
              <c:pt idx="9710">
                <c:v>80.923952355111069</c:v>
              </c:pt>
              <c:pt idx="9711">
                <c:v>80.932286438772763</c:v>
              </c:pt>
              <c:pt idx="9712">
                <c:v>80.940620522434457</c:v>
              </c:pt>
              <c:pt idx="9713">
                <c:v>80.948954606096152</c:v>
              </c:pt>
              <c:pt idx="9714">
                <c:v>80.95728868975786</c:v>
              </c:pt>
              <c:pt idx="9715">
                <c:v>80.965622773419554</c:v>
              </c:pt>
              <c:pt idx="9716">
                <c:v>80.973956857081262</c:v>
              </c:pt>
              <c:pt idx="9717">
                <c:v>80.982290940742971</c:v>
              </c:pt>
              <c:pt idx="9718">
                <c:v>80.990625024404665</c:v>
              </c:pt>
              <c:pt idx="9719">
                <c:v>80.998959108066359</c:v>
              </c:pt>
              <c:pt idx="9720">
                <c:v>81.007293191728053</c:v>
              </c:pt>
              <c:pt idx="9721">
                <c:v>81.015627275389761</c:v>
              </c:pt>
              <c:pt idx="9722">
                <c:v>81.023961359051469</c:v>
              </c:pt>
              <c:pt idx="9723">
                <c:v>81.032295442713163</c:v>
              </c:pt>
              <c:pt idx="9724">
                <c:v>81.040629526374872</c:v>
              </c:pt>
              <c:pt idx="9725">
                <c:v>81.048963610036566</c:v>
              </c:pt>
              <c:pt idx="9726">
                <c:v>81.05729769369826</c:v>
              </c:pt>
              <c:pt idx="9727">
                <c:v>81.065631777359968</c:v>
              </c:pt>
              <c:pt idx="9728">
                <c:v>81.073965861021662</c:v>
              </c:pt>
              <c:pt idx="9729">
                <c:v>81.082299944683371</c:v>
              </c:pt>
              <c:pt idx="9730">
                <c:v>81.090634028345065</c:v>
              </c:pt>
              <c:pt idx="9731">
                <c:v>81.098968112006773</c:v>
              </c:pt>
              <c:pt idx="9732">
                <c:v>81.107302195668481</c:v>
              </c:pt>
              <c:pt idx="9733">
                <c:v>81.115636279330161</c:v>
              </c:pt>
              <c:pt idx="9734">
                <c:v>81.123970362991869</c:v>
              </c:pt>
              <c:pt idx="9735">
                <c:v>81.132304446653563</c:v>
              </c:pt>
              <c:pt idx="9736">
                <c:v>81.140638530315272</c:v>
              </c:pt>
              <c:pt idx="9737">
                <c:v>81.148972613976966</c:v>
              </c:pt>
              <c:pt idx="9738">
                <c:v>81.157306697638674</c:v>
              </c:pt>
              <c:pt idx="9739">
                <c:v>81.165640781300382</c:v>
              </c:pt>
              <c:pt idx="9740">
                <c:v>81.173974864962062</c:v>
              </c:pt>
              <c:pt idx="9741">
                <c:v>81.182308948623771</c:v>
              </c:pt>
              <c:pt idx="9742">
                <c:v>81.190643032285465</c:v>
              </c:pt>
              <c:pt idx="9743">
                <c:v>81.198977115947173</c:v>
              </c:pt>
              <c:pt idx="9744">
                <c:v>81.207311199608881</c:v>
              </c:pt>
              <c:pt idx="9745">
                <c:v>81.215645283270575</c:v>
              </c:pt>
              <c:pt idx="9746">
                <c:v>81.223979366932284</c:v>
              </c:pt>
              <c:pt idx="9747">
                <c:v>81.232313450593963</c:v>
              </c:pt>
              <c:pt idx="9748">
                <c:v>81.240647534255672</c:v>
              </c:pt>
              <c:pt idx="9749">
                <c:v>81.24898161791738</c:v>
              </c:pt>
              <c:pt idx="9750">
                <c:v>81.257315701579074</c:v>
              </c:pt>
              <c:pt idx="9751">
                <c:v>81.265649785240782</c:v>
              </c:pt>
              <c:pt idx="9752">
                <c:v>81.273983868902477</c:v>
              </c:pt>
              <c:pt idx="9753">
                <c:v>81.282317952564185</c:v>
              </c:pt>
              <c:pt idx="9754">
                <c:v>81.290652036225865</c:v>
              </c:pt>
              <c:pt idx="9755">
                <c:v>81.298986119887573</c:v>
              </c:pt>
              <c:pt idx="9756">
                <c:v>81.307320203549281</c:v>
              </c:pt>
              <c:pt idx="9757">
                <c:v>81.315654287210975</c:v>
              </c:pt>
              <c:pt idx="9758">
                <c:v>81.323988370872684</c:v>
              </c:pt>
              <c:pt idx="9759">
                <c:v>81.332322454534378</c:v>
              </c:pt>
              <c:pt idx="9760">
                <c:v>81.340656538196086</c:v>
              </c:pt>
              <c:pt idx="9761">
                <c:v>81.34899062185778</c:v>
              </c:pt>
              <c:pt idx="9762">
                <c:v>81.357324705519474</c:v>
              </c:pt>
              <c:pt idx="9763">
                <c:v>81.365658789181182</c:v>
              </c:pt>
              <c:pt idx="9764">
                <c:v>81.373992872842877</c:v>
              </c:pt>
              <c:pt idx="9765">
                <c:v>81.382326956504585</c:v>
              </c:pt>
              <c:pt idx="9766">
                <c:v>81.390661040166293</c:v>
              </c:pt>
              <c:pt idx="9767">
                <c:v>81.398995123827987</c:v>
              </c:pt>
              <c:pt idx="9768">
                <c:v>81.407329207489681</c:v>
              </c:pt>
              <c:pt idx="9769">
                <c:v>81.415663291151375</c:v>
              </c:pt>
              <c:pt idx="9770">
                <c:v>81.423997374813084</c:v>
              </c:pt>
              <c:pt idx="9771">
                <c:v>81.432331458474792</c:v>
              </c:pt>
              <c:pt idx="9772">
                <c:v>81.440665542136486</c:v>
              </c:pt>
              <c:pt idx="9773">
                <c:v>81.448999625798194</c:v>
              </c:pt>
              <c:pt idx="9774">
                <c:v>81.457333709459888</c:v>
              </c:pt>
              <c:pt idx="9775">
                <c:v>81.465667793121582</c:v>
              </c:pt>
              <c:pt idx="9776">
                <c:v>81.474001876783277</c:v>
              </c:pt>
              <c:pt idx="9777">
                <c:v>81.482335960444985</c:v>
              </c:pt>
              <c:pt idx="9778">
                <c:v>81.490670044106693</c:v>
              </c:pt>
              <c:pt idx="9779">
                <c:v>81.499004127768387</c:v>
              </c:pt>
              <c:pt idx="9780">
                <c:v>81.507338211430095</c:v>
              </c:pt>
              <c:pt idx="9781">
                <c:v>81.51567229509179</c:v>
              </c:pt>
              <c:pt idx="9782">
                <c:v>81.524006378753484</c:v>
              </c:pt>
              <c:pt idx="9783">
                <c:v>81.532340462415192</c:v>
              </c:pt>
              <c:pt idx="9784">
                <c:v>81.540674546076886</c:v>
              </c:pt>
              <c:pt idx="9785">
                <c:v>81.549008629738594</c:v>
              </c:pt>
              <c:pt idx="9786">
                <c:v>81.557342713400288</c:v>
              </c:pt>
              <c:pt idx="9787">
                <c:v>81.565676797061997</c:v>
              </c:pt>
              <c:pt idx="9788">
                <c:v>81.574010880723705</c:v>
              </c:pt>
              <c:pt idx="9789">
                <c:v>81.582344964385385</c:v>
              </c:pt>
              <c:pt idx="9790">
                <c:v>81.590679048047093</c:v>
              </c:pt>
              <c:pt idx="9791">
                <c:v>81.599013131708787</c:v>
              </c:pt>
              <c:pt idx="9792">
                <c:v>81.607347215370496</c:v>
              </c:pt>
              <c:pt idx="9793">
                <c:v>81.615681299032204</c:v>
              </c:pt>
              <c:pt idx="9794">
                <c:v>81.624015382693898</c:v>
              </c:pt>
              <c:pt idx="9795">
                <c:v>81.632349466355606</c:v>
              </c:pt>
              <c:pt idx="9796">
                <c:v>81.640683550017286</c:v>
              </c:pt>
              <c:pt idx="9797">
                <c:v>81.649017633678994</c:v>
              </c:pt>
              <c:pt idx="9798">
                <c:v>81.657351717340688</c:v>
              </c:pt>
              <c:pt idx="9799">
                <c:v>81.665685801002397</c:v>
              </c:pt>
              <c:pt idx="9800">
                <c:v>81.674019884664105</c:v>
              </c:pt>
              <c:pt idx="9801">
                <c:v>81.682353968325799</c:v>
              </c:pt>
              <c:pt idx="9802">
                <c:v>81.690688051987507</c:v>
              </c:pt>
              <c:pt idx="9803">
                <c:v>81.699022135649187</c:v>
              </c:pt>
              <c:pt idx="9804">
                <c:v>81.707356219310896</c:v>
              </c:pt>
              <c:pt idx="9805">
                <c:v>81.715690302972604</c:v>
              </c:pt>
              <c:pt idx="9806">
                <c:v>81.724024386634298</c:v>
              </c:pt>
              <c:pt idx="9807">
                <c:v>81.732358470296006</c:v>
              </c:pt>
              <c:pt idx="9808">
                <c:v>81.7406925539577</c:v>
              </c:pt>
              <c:pt idx="9809">
                <c:v>81.749026637619394</c:v>
              </c:pt>
              <c:pt idx="9810">
                <c:v>81.757360721281103</c:v>
              </c:pt>
              <c:pt idx="9811">
                <c:v>81.765694804942797</c:v>
              </c:pt>
              <c:pt idx="9812">
                <c:v>81.774028888604505</c:v>
              </c:pt>
              <c:pt idx="9813">
                <c:v>81.782362972266199</c:v>
              </c:pt>
              <c:pt idx="9814">
                <c:v>81.790697055927907</c:v>
              </c:pt>
              <c:pt idx="9815">
                <c:v>81.799031139589616</c:v>
              </c:pt>
              <c:pt idx="9816">
                <c:v>81.807365223251296</c:v>
              </c:pt>
              <c:pt idx="9817">
                <c:v>81.815699306913004</c:v>
              </c:pt>
              <c:pt idx="9818">
                <c:v>81.824033390574698</c:v>
              </c:pt>
              <c:pt idx="9819">
                <c:v>81.832367474236406</c:v>
              </c:pt>
              <c:pt idx="9820">
                <c:v>81.8407015578981</c:v>
              </c:pt>
              <c:pt idx="9821">
                <c:v>81.849035641559809</c:v>
              </c:pt>
              <c:pt idx="9822">
                <c:v>81.857369725221517</c:v>
              </c:pt>
              <c:pt idx="9823">
                <c:v>81.865703808883197</c:v>
              </c:pt>
              <c:pt idx="9824">
                <c:v>81.874037892544905</c:v>
              </c:pt>
              <c:pt idx="9825">
                <c:v>81.882371976206599</c:v>
              </c:pt>
              <c:pt idx="9826">
                <c:v>81.890706059868307</c:v>
              </c:pt>
              <c:pt idx="9827">
                <c:v>81.899040143530016</c:v>
              </c:pt>
              <c:pt idx="9828">
                <c:v>81.90737422719171</c:v>
              </c:pt>
              <c:pt idx="9829">
                <c:v>81.915708310853418</c:v>
              </c:pt>
              <c:pt idx="9830">
                <c:v>81.924042394515098</c:v>
              </c:pt>
              <c:pt idx="9831">
                <c:v>81.932376478176806</c:v>
              </c:pt>
              <c:pt idx="9832">
                <c:v>81.940710561838515</c:v>
              </c:pt>
              <c:pt idx="9833">
                <c:v>81.949044645500209</c:v>
              </c:pt>
              <c:pt idx="9834">
                <c:v>81.957378729161917</c:v>
              </c:pt>
              <c:pt idx="9835">
                <c:v>81.965712812823611</c:v>
              </c:pt>
              <c:pt idx="9836">
                <c:v>81.974046896485319</c:v>
              </c:pt>
              <c:pt idx="9837">
                <c:v>81.982380980146999</c:v>
              </c:pt>
              <c:pt idx="9838">
                <c:v>81.990715063808707</c:v>
              </c:pt>
              <c:pt idx="9839">
                <c:v>81.999049147470416</c:v>
              </c:pt>
              <c:pt idx="9840">
                <c:v>82.00738323113211</c:v>
              </c:pt>
              <c:pt idx="9841">
                <c:v>82.015717314793818</c:v>
              </c:pt>
              <c:pt idx="9842">
                <c:v>82.024051398455512</c:v>
              </c:pt>
              <c:pt idx="9843">
                <c:v>82.03238548211722</c:v>
              </c:pt>
              <c:pt idx="9844">
                <c:v>82.040719565778915</c:v>
              </c:pt>
              <c:pt idx="9845">
                <c:v>82.049053649440609</c:v>
              </c:pt>
              <c:pt idx="9846">
                <c:v>82.057387733102317</c:v>
              </c:pt>
              <c:pt idx="9847">
                <c:v>82.065721816764011</c:v>
              </c:pt>
              <c:pt idx="9848">
                <c:v>82.074055900425719</c:v>
              </c:pt>
              <c:pt idx="9849">
                <c:v>82.082389984087428</c:v>
              </c:pt>
              <c:pt idx="9850">
                <c:v>82.090724067749122</c:v>
              </c:pt>
              <c:pt idx="9851">
                <c:v>82.099058151410816</c:v>
              </c:pt>
              <c:pt idx="9852">
                <c:v>82.10739223507251</c:v>
              </c:pt>
              <c:pt idx="9853">
                <c:v>82.115726318734218</c:v>
              </c:pt>
              <c:pt idx="9854">
                <c:v>82.124060402395926</c:v>
              </c:pt>
              <c:pt idx="9855">
                <c:v>82.13239448605762</c:v>
              </c:pt>
              <c:pt idx="9856">
                <c:v>82.140728569719329</c:v>
              </c:pt>
              <c:pt idx="9857">
                <c:v>82.149062653381023</c:v>
              </c:pt>
              <c:pt idx="9858">
                <c:v>82.157396737042717</c:v>
              </c:pt>
              <c:pt idx="9859">
                <c:v>82.165730820704411</c:v>
              </c:pt>
              <c:pt idx="9860">
                <c:v>82.174064904366119</c:v>
              </c:pt>
              <c:pt idx="9861">
                <c:v>82.182398988027828</c:v>
              </c:pt>
              <c:pt idx="9862">
                <c:v>82.190733071689522</c:v>
              </c:pt>
              <c:pt idx="9863">
                <c:v>82.19906715535123</c:v>
              </c:pt>
              <c:pt idx="9864">
                <c:v>82.207401239012924</c:v>
              </c:pt>
              <c:pt idx="9865">
                <c:v>82.215735322674618</c:v>
              </c:pt>
              <c:pt idx="9866">
                <c:v>82.224069406336326</c:v>
              </c:pt>
              <c:pt idx="9867">
                <c:v>82.232403489998021</c:v>
              </c:pt>
              <c:pt idx="9868">
                <c:v>82.240737573659729</c:v>
              </c:pt>
              <c:pt idx="9869">
                <c:v>82.249071657321423</c:v>
              </c:pt>
              <c:pt idx="9870">
                <c:v>82.257405740983131</c:v>
              </c:pt>
              <c:pt idx="9871">
                <c:v>82.265739824644839</c:v>
              </c:pt>
              <c:pt idx="9872">
                <c:v>82.274073908306519</c:v>
              </c:pt>
              <c:pt idx="9873">
                <c:v>82.282407991968228</c:v>
              </c:pt>
              <c:pt idx="9874">
                <c:v>82.290742075629922</c:v>
              </c:pt>
              <c:pt idx="9875">
                <c:v>82.29907615929163</c:v>
              </c:pt>
              <c:pt idx="9876">
                <c:v>82.307410242953338</c:v>
              </c:pt>
              <c:pt idx="9877">
                <c:v>82.315744326615032</c:v>
              </c:pt>
              <c:pt idx="9878">
                <c:v>82.324078410276741</c:v>
              </c:pt>
              <c:pt idx="9879">
                <c:v>82.332412493938421</c:v>
              </c:pt>
              <c:pt idx="9880">
                <c:v>82.340746577600129</c:v>
              </c:pt>
              <c:pt idx="9881">
                <c:v>82.349080661261823</c:v>
              </c:pt>
              <c:pt idx="9882">
                <c:v>82.357414744923531</c:v>
              </c:pt>
              <c:pt idx="9883">
                <c:v>82.365748828585239</c:v>
              </c:pt>
              <c:pt idx="9884">
                <c:v>82.374082912246934</c:v>
              </c:pt>
              <c:pt idx="9885">
                <c:v>82.382416995908642</c:v>
              </c:pt>
              <c:pt idx="9886">
                <c:v>82.390751079570322</c:v>
              </c:pt>
              <c:pt idx="9887">
                <c:v>82.39908516323203</c:v>
              </c:pt>
              <c:pt idx="9888">
                <c:v>82.407419246893738</c:v>
              </c:pt>
              <c:pt idx="9889">
                <c:v>82.415753330555432</c:v>
              </c:pt>
              <c:pt idx="9890">
                <c:v>82.424087414217141</c:v>
              </c:pt>
              <c:pt idx="9891">
                <c:v>82.432421497878835</c:v>
              </c:pt>
              <c:pt idx="9892">
                <c:v>82.440755581540543</c:v>
              </c:pt>
              <c:pt idx="9893">
                <c:v>82.449089665202237</c:v>
              </c:pt>
              <c:pt idx="9894">
                <c:v>82.457423748863931</c:v>
              </c:pt>
              <c:pt idx="9895">
                <c:v>82.46575783252564</c:v>
              </c:pt>
              <c:pt idx="9896">
                <c:v>82.474091916187334</c:v>
              </c:pt>
              <c:pt idx="9897">
                <c:v>82.482425999849042</c:v>
              </c:pt>
              <c:pt idx="9898">
                <c:v>82.49076008351075</c:v>
              </c:pt>
              <c:pt idx="9899">
                <c:v>82.49909416717243</c:v>
              </c:pt>
              <c:pt idx="9900">
                <c:v>82.507428250834138</c:v>
              </c:pt>
              <c:pt idx="9901">
                <c:v>82.515762334495832</c:v>
              </c:pt>
              <c:pt idx="9902">
                <c:v>82.524096418157541</c:v>
              </c:pt>
              <c:pt idx="9903">
                <c:v>82.532430501819235</c:v>
              </c:pt>
              <c:pt idx="9904">
                <c:v>82.540764585480943</c:v>
              </c:pt>
              <c:pt idx="9905">
                <c:v>82.549098669142651</c:v>
              </c:pt>
              <c:pt idx="9906">
                <c:v>82.557432752804331</c:v>
              </c:pt>
              <c:pt idx="9907">
                <c:v>82.56576683646604</c:v>
              </c:pt>
              <c:pt idx="9908">
                <c:v>82.574100920127734</c:v>
              </c:pt>
              <c:pt idx="9909">
                <c:v>82.582435003789442</c:v>
              </c:pt>
              <c:pt idx="9910">
                <c:v>82.59076908745115</c:v>
              </c:pt>
              <c:pt idx="9911">
                <c:v>82.599103171112844</c:v>
              </c:pt>
              <c:pt idx="9912">
                <c:v>82.607437254774553</c:v>
              </c:pt>
              <c:pt idx="9913">
                <c:v>82.615771338436232</c:v>
              </c:pt>
              <c:pt idx="9914">
                <c:v>82.624105422097941</c:v>
              </c:pt>
              <c:pt idx="9915">
                <c:v>82.632439505759649</c:v>
              </c:pt>
              <c:pt idx="9916">
                <c:v>82.640773589421343</c:v>
              </c:pt>
              <c:pt idx="9917">
                <c:v>82.649107673083051</c:v>
              </c:pt>
              <c:pt idx="9918">
                <c:v>82.657441756744745</c:v>
              </c:pt>
              <c:pt idx="9919">
                <c:v>82.665775840406454</c:v>
              </c:pt>
              <c:pt idx="9920">
                <c:v>82.674109924068134</c:v>
              </c:pt>
              <c:pt idx="9921">
                <c:v>82.682444007729842</c:v>
              </c:pt>
              <c:pt idx="9922">
                <c:v>82.69077809139155</c:v>
              </c:pt>
              <c:pt idx="9923">
                <c:v>82.699112175053244</c:v>
              </c:pt>
              <c:pt idx="9924">
                <c:v>82.707446258714953</c:v>
              </c:pt>
              <c:pt idx="9925">
                <c:v>82.715780342376647</c:v>
              </c:pt>
              <c:pt idx="9926">
                <c:v>82.724114426038355</c:v>
              </c:pt>
              <c:pt idx="9927">
                <c:v>82.732448509700049</c:v>
              </c:pt>
              <c:pt idx="9928">
                <c:v>82.740782593361743</c:v>
              </c:pt>
              <c:pt idx="9929">
                <c:v>82.749116677023451</c:v>
              </c:pt>
              <c:pt idx="9930">
                <c:v>82.757450760685145</c:v>
              </c:pt>
              <c:pt idx="9931">
                <c:v>82.765784844346854</c:v>
              </c:pt>
              <c:pt idx="9932">
                <c:v>82.774118928008562</c:v>
              </c:pt>
              <c:pt idx="9933">
                <c:v>82.782453011670256</c:v>
              </c:pt>
              <c:pt idx="9934">
                <c:v>82.79078709533195</c:v>
              </c:pt>
              <c:pt idx="9935">
                <c:v>82.799121178993644</c:v>
              </c:pt>
              <c:pt idx="9936">
                <c:v>82.807455262655353</c:v>
              </c:pt>
              <c:pt idx="9937">
                <c:v>82.815789346317061</c:v>
              </c:pt>
              <c:pt idx="9938">
                <c:v>82.824123429978755</c:v>
              </c:pt>
              <c:pt idx="9939">
                <c:v>82.832457513640463</c:v>
              </c:pt>
              <c:pt idx="9940">
                <c:v>82.840791597302157</c:v>
              </c:pt>
              <c:pt idx="9941">
                <c:v>82.849125680963851</c:v>
              </c:pt>
              <c:pt idx="9942">
                <c:v>82.857459764625546</c:v>
              </c:pt>
              <c:pt idx="9943">
                <c:v>82.865793848287254</c:v>
              </c:pt>
              <c:pt idx="9944">
                <c:v>82.874127931948962</c:v>
              </c:pt>
              <c:pt idx="9945">
                <c:v>82.882462015610656</c:v>
              </c:pt>
              <c:pt idx="9946">
                <c:v>82.890796099272364</c:v>
              </c:pt>
              <c:pt idx="9947">
                <c:v>82.899130182934059</c:v>
              </c:pt>
              <c:pt idx="9948">
                <c:v>82.907464266595753</c:v>
              </c:pt>
              <c:pt idx="9949">
                <c:v>82.915798350257461</c:v>
              </c:pt>
              <c:pt idx="9950">
                <c:v>82.924132433919155</c:v>
              </c:pt>
              <c:pt idx="9951">
                <c:v>82.932466517580863</c:v>
              </c:pt>
              <c:pt idx="9952">
                <c:v>82.940800601242557</c:v>
              </c:pt>
              <c:pt idx="9953">
                <c:v>82.949134684904266</c:v>
              </c:pt>
              <c:pt idx="9954">
                <c:v>82.957468768565974</c:v>
              </c:pt>
              <c:pt idx="9955">
                <c:v>82.965802852227654</c:v>
              </c:pt>
              <c:pt idx="9956">
                <c:v>82.974136935889362</c:v>
              </c:pt>
              <c:pt idx="9957">
                <c:v>82.982471019551056</c:v>
              </c:pt>
              <c:pt idx="9958">
                <c:v>82.990805103212764</c:v>
              </c:pt>
              <c:pt idx="9959">
                <c:v>82.999139186874473</c:v>
              </c:pt>
              <c:pt idx="9960">
                <c:v>83.007473270536167</c:v>
              </c:pt>
              <c:pt idx="9961">
                <c:v>83.015807354197875</c:v>
              </c:pt>
              <c:pt idx="9962">
                <c:v>83.024141437859555</c:v>
              </c:pt>
              <c:pt idx="9963">
                <c:v>83.032475521521263</c:v>
              </c:pt>
              <c:pt idx="9964">
                <c:v>83.040809605182957</c:v>
              </c:pt>
              <c:pt idx="9965">
                <c:v>83.049143688844666</c:v>
              </c:pt>
              <c:pt idx="9966">
                <c:v>83.057477772506374</c:v>
              </c:pt>
              <c:pt idx="9967">
                <c:v>83.065811856168068</c:v>
              </c:pt>
              <c:pt idx="9968">
                <c:v>83.074145939829776</c:v>
              </c:pt>
              <c:pt idx="9969">
                <c:v>83.082480023491456</c:v>
              </c:pt>
              <c:pt idx="9970">
                <c:v>83.090814107153165</c:v>
              </c:pt>
              <c:pt idx="9971">
                <c:v>83.099148190814873</c:v>
              </c:pt>
              <c:pt idx="9972">
                <c:v>83.107482274476567</c:v>
              </c:pt>
              <c:pt idx="9973">
                <c:v>83.115816358138275</c:v>
              </c:pt>
              <c:pt idx="9974">
                <c:v>83.124150441799969</c:v>
              </c:pt>
              <c:pt idx="9975">
                <c:v>83.132484525461678</c:v>
              </c:pt>
              <c:pt idx="9976">
                <c:v>83.140818609123372</c:v>
              </c:pt>
              <c:pt idx="9977">
                <c:v>83.149152692785066</c:v>
              </c:pt>
              <c:pt idx="9978">
                <c:v>83.157486776446774</c:v>
              </c:pt>
              <c:pt idx="9979">
                <c:v>83.165820860108468</c:v>
              </c:pt>
              <c:pt idx="9980">
                <c:v>83.174154943770176</c:v>
              </c:pt>
              <c:pt idx="9981">
                <c:v>83.182489027431885</c:v>
              </c:pt>
              <c:pt idx="9982">
                <c:v>83.190823111093579</c:v>
              </c:pt>
              <c:pt idx="9983">
                <c:v>83.199157194755273</c:v>
              </c:pt>
              <c:pt idx="9984">
                <c:v>83.207491278416967</c:v>
              </c:pt>
              <c:pt idx="9985">
                <c:v>83.215825362078675</c:v>
              </c:pt>
              <c:pt idx="9986">
                <c:v>83.224159445740369</c:v>
              </c:pt>
              <c:pt idx="9987">
                <c:v>83.232493529402078</c:v>
              </c:pt>
              <c:pt idx="9988">
                <c:v>83.240827613063786</c:v>
              </c:pt>
              <c:pt idx="9989">
                <c:v>83.249161696725466</c:v>
              </c:pt>
              <c:pt idx="9990">
                <c:v>83.257495780387174</c:v>
              </c:pt>
              <c:pt idx="9991">
                <c:v>83.265829864048868</c:v>
              </c:pt>
              <c:pt idx="9992">
                <c:v>83.274163947710576</c:v>
              </c:pt>
              <c:pt idx="9993">
                <c:v>83.282498031372285</c:v>
              </c:pt>
              <c:pt idx="9994">
                <c:v>83.290832115033979</c:v>
              </c:pt>
              <c:pt idx="9995">
                <c:v>83.299166198695687</c:v>
              </c:pt>
              <c:pt idx="9996">
                <c:v>83.307500282357367</c:v>
              </c:pt>
              <c:pt idx="9997">
                <c:v>83.315834366019075</c:v>
              </c:pt>
              <c:pt idx="9998">
                <c:v>83.324168449680784</c:v>
              </c:pt>
              <c:pt idx="9999">
                <c:v>83.332502533342478</c:v>
              </c:pt>
              <c:pt idx="10000">
                <c:v>83.340836617004186</c:v>
              </c:pt>
              <c:pt idx="10001">
                <c:v>83.34917070066588</c:v>
              </c:pt>
              <c:pt idx="10002">
                <c:v>83.357504784327588</c:v>
              </c:pt>
              <c:pt idx="10003">
                <c:v>83.365838867989268</c:v>
              </c:pt>
              <c:pt idx="10004">
                <c:v>83.374172951650976</c:v>
              </c:pt>
              <c:pt idx="10005">
                <c:v>83.382507035312685</c:v>
              </c:pt>
              <c:pt idx="10006">
                <c:v>83.390841118974379</c:v>
              </c:pt>
              <c:pt idx="10007">
                <c:v>83.399175202636087</c:v>
              </c:pt>
              <c:pt idx="10008">
                <c:v>83.407509286297781</c:v>
              </c:pt>
              <c:pt idx="10009">
                <c:v>83.415843369959489</c:v>
              </c:pt>
              <c:pt idx="10010">
                <c:v>83.424177453621184</c:v>
              </c:pt>
              <c:pt idx="10011">
                <c:v>83.432511537282878</c:v>
              </c:pt>
              <c:pt idx="10012">
                <c:v>83.440845620944586</c:v>
              </c:pt>
              <c:pt idx="10013">
                <c:v>83.44917970460628</c:v>
              </c:pt>
              <c:pt idx="10014">
                <c:v>83.457513788267988</c:v>
              </c:pt>
              <c:pt idx="10015">
                <c:v>83.465847871929697</c:v>
              </c:pt>
              <c:pt idx="10016">
                <c:v>83.474181955591391</c:v>
              </c:pt>
              <c:pt idx="10017">
                <c:v>83.482516039253085</c:v>
              </c:pt>
              <c:pt idx="10018">
                <c:v>83.490850122914779</c:v>
              </c:pt>
              <c:pt idx="10019">
                <c:v>83.499184206576487</c:v>
              </c:pt>
              <c:pt idx="10020">
                <c:v>83.507518290238195</c:v>
              </c:pt>
              <c:pt idx="10021">
                <c:v>83.515852373899889</c:v>
              </c:pt>
              <c:pt idx="10022">
                <c:v>83.524186457561598</c:v>
              </c:pt>
              <c:pt idx="10023">
                <c:v>83.532520541223292</c:v>
              </c:pt>
              <c:pt idx="10024">
                <c:v>83.540854624884986</c:v>
              </c:pt>
              <c:pt idx="10025">
                <c:v>83.54918870854668</c:v>
              </c:pt>
              <c:pt idx="10026">
                <c:v>83.557522792208388</c:v>
              </c:pt>
              <c:pt idx="10027">
                <c:v>83.565856875870097</c:v>
              </c:pt>
              <c:pt idx="10028">
                <c:v>83.574190959531791</c:v>
              </c:pt>
              <c:pt idx="10029">
                <c:v>83.582525043193499</c:v>
              </c:pt>
              <c:pt idx="10030">
                <c:v>83.590859126855193</c:v>
              </c:pt>
              <c:pt idx="10031">
                <c:v>83.599193210516887</c:v>
              </c:pt>
              <c:pt idx="10032">
                <c:v>83.607527294178595</c:v>
              </c:pt>
              <c:pt idx="10033">
                <c:v>83.615861377840289</c:v>
              </c:pt>
              <c:pt idx="10034">
                <c:v>83.624195461501998</c:v>
              </c:pt>
              <c:pt idx="10035">
                <c:v>83.632529545163692</c:v>
              </c:pt>
              <c:pt idx="10036">
                <c:v>83.6408636288254</c:v>
              </c:pt>
              <c:pt idx="10037">
                <c:v>83.649197712487108</c:v>
              </c:pt>
              <c:pt idx="10038">
                <c:v>83.657531796148788</c:v>
              </c:pt>
              <c:pt idx="10039">
                <c:v>83.665865879810497</c:v>
              </c:pt>
              <c:pt idx="10040">
                <c:v>83.674199963472191</c:v>
              </c:pt>
              <c:pt idx="10041">
                <c:v>83.682534047133899</c:v>
              </c:pt>
              <c:pt idx="10042">
                <c:v>83.690868130795607</c:v>
              </c:pt>
              <c:pt idx="10043">
                <c:v>83.699202214457301</c:v>
              </c:pt>
              <c:pt idx="10044">
                <c:v>83.70753629811901</c:v>
              </c:pt>
              <c:pt idx="10045">
                <c:v>83.71587038178069</c:v>
              </c:pt>
              <c:pt idx="10046">
                <c:v>83.724204465442398</c:v>
              </c:pt>
              <c:pt idx="10047">
                <c:v>83.732538549104092</c:v>
              </c:pt>
              <c:pt idx="10048">
                <c:v>83.7408726327658</c:v>
              </c:pt>
              <c:pt idx="10049">
                <c:v>83.749206716427508</c:v>
              </c:pt>
              <c:pt idx="10050">
                <c:v>83.757540800089203</c:v>
              </c:pt>
              <c:pt idx="10051">
                <c:v>83.765874883750911</c:v>
              </c:pt>
              <c:pt idx="10052">
                <c:v>83.774208967412591</c:v>
              </c:pt>
              <c:pt idx="10053">
                <c:v>83.782543051074299</c:v>
              </c:pt>
              <c:pt idx="10054">
                <c:v>83.790877134736007</c:v>
              </c:pt>
              <c:pt idx="10055">
                <c:v>83.799211218397701</c:v>
              </c:pt>
              <c:pt idx="10056">
                <c:v>83.80754530205941</c:v>
              </c:pt>
              <c:pt idx="10057">
                <c:v>83.815879385721104</c:v>
              </c:pt>
              <c:pt idx="10058">
                <c:v>83.824213469382812</c:v>
              </c:pt>
              <c:pt idx="10059">
                <c:v>83.832547553044506</c:v>
              </c:pt>
              <c:pt idx="10060">
                <c:v>83.8408816367062</c:v>
              </c:pt>
              <c:pt idx="10061">
                <c:v>83.849215720367908</c:v>
              </c:pt>
              <c:pt idx="10062">
                <c:v>83.857549804029603</c:v>
              </c:pt>
              <c:pt idx="10063">
                <c:v>83.865883887691311</c:v>
              </c:pt>
              <c:pt idx="10064">
                <c:v>83.874217971353019</c:v>
              </c:pt>
              <c:pt idx="10065">
                <c:v>83.882552055014713</c:v>
              </c:pt>
              <c:pt idx="10066">
                <c:v>83.890886138676407</c:v>
              </c:pt>
              <c:pt idx="10067">
                <c:v>83.899220222338101</c:v>
              </c:pt>
              <c:pt idx="10068">
                <c:v>83.90755430599981</c:v>
              </c:pt>
              <c:pt idx="10069">
                <c:v>83.915888389661504</c:v>
              </c:pt>
              <c:pt idx="10070">
                <c:v>83.924222473323212</c:v>
              </c:pt>
              <c:pt idx="10071">
                <c:v>83.93255655698492</c:v>
              </c:pt>
              <c:pt idx="10072">
                <c:v>83.940890640646614</c:v>
              </c:pt>
              <c:pt idx="10073">
                <c:v>83.949224724308309</c:v>
              </c:pt>
              <c:pt idx="10074">
                <c:v>83.957558807970003</c:v>
              </c:pt>
              <c:pt idx="10075">
                <c:v>83.965892891631711</c:v>
              </c:pt>
              <c:pt idx="10076">
                <c:v>83.974226975293419</c:v>
              </c:pt>
              <c:pt idx="10077">
                <c:v>83.982561058955113</c:v>
              </c:pt>
              <c:pt idx="10078">
                <c:v>83.990895142616822</c:v>
              </c:pt>
              <c:pt idx="10079">
                <c:v>83.999229226278501</c:v>
              </c:pt>
              <c:pt idx="10080">
                <c:v>84.00756330994021</c:v>
              </c:pt>
              <c:pt idx="10081">
                <c:v>84.015897393601918</c:v>
              </c:pt>
              <c:pt idx="10082">
                <c:v>84.024231477263612</c:v>
              </c:pt>
              <c:pt idx="10083">
                <c:v>84.03256556092532</c:v>
              </c:pt>
              <c:pt idx="10084">
                <c:v>84.040899644587014</c:v>
              </c:pt>
              <c:pt idx="10085">
                <c:v>84.049233728248723</c:v>
              </c:pt>
              <c:pt idx="10086">
                <c:v>84.057567811910403</c:v>
              </c:pt>
              <c:pt idx="10087">
                <c:v>84.065901895572111</c:v>
              </c:pt>
              <c:pt idx="10088">
                <c:v>84.074235979233819</c:v>
              </c:pt>
              <c:pt idx="10089">
                <c:v>84.082570062895513</c:v>
              </c:pt>
              <c:pt idx="10090">
                <c:v>84.090904146557222</c:v>
              </c:pt>
              <c:pt idx="10091">
                <c:v>84.099238230218916</c:v>
              </c:pt>
              <c:pt idx="10092">
                <c:v>84.107572313880624</c:v>
              </c:pt>
              <c:pt idx="10093">
                <c:v>84.115906397542318</c:v>
              </c:pt>
              <c:pt idx="10094">
                <c:v>84.124240481204012</c:v>
              </c:pt>
              <c:pt idx="10095">
                <c:v>84.13257456486572</c:v>
              </c:pt>
              <c:pt idx="10096">
                <c:v>84.140908648527414</c:v>
              </c:pt>
              <c:pt idx="10097">
                <c:v>84.149242732189123</c:v>
              </c:pt>
              <c:pt idx="10098">
                <c:v>84.157576815850831</c:v>
              </c:pt>
              <c:pt idx="10099">
                <c:v>84.165910899512525</c:v>
              </c:pt>
              <c:pt idx="10100">
                <c:v>84.174244983174219</c:v>
              </c:pt>
              <c:pt idx="10101">
                <c:v>84.182579066835913</c:v>
              </c:pt>
              <c:pt idx="10102">
                <c:v>84.190913150497622</c:v>
              </c:pt>
              <c:pt idx="10103">
                <c:v>84.19924723415933</c:v>
              </c:pt>
              <c:pt idx="10104">
                <c:v>84.207581317821024</c:v>
              </c:pt>
              <c:pt idx="10105">
                <c:v>84.215915401482732</c:v>
              </c:pt>
              <c:pt idx="10106">
                <c:v>84.224249485144426</c:v>
              </c:pt>
              <c:pt idx="10107">
                <c:v>84.23258356880612</c:v>
              </c:pt>
              <c:pt idx="10108">
                <c:v>84.240917652467814</c:v>
              </c:pt>
              <c:pt idx="10109">
                <c:v>84.249251736129523</c:v>
              </c:pt>
              <c:pt idx="10110">
                <c:v>84.257585819791231</c:v>
              </c:pt>
              <c:pt idx="10111">
                <c:v>84.265919903452925</c:v>
              </c:pt>
              <c:pt idx="10112">
                <c:v>84.274253987114633</c:v>
              </c:pt>
              <c:pt idx="10113">
                <c:v>84.282588070776328</c:v>
              </c:pt>
              <c:pt idx="10114">
                <c:v>84.290922154438022</c:v>
              </c:pt>
              <c:pt idx="10115">
                <c:v>84.29925623809973</c:v>
              </c:pt>
              <c:pt idx="10116">
                <c:v>84.307590321761424</c:v>
              </c:pt>
              <c:pt idx="10117">
                <c:v>84.315924405423132</c:v>
              </c:pt>
              <c:pt idx="10118">
                <c:v>84.324258489084826</c:v>
              </c:pt>
              <c:pt idx="10119">
                <c:v>84.332592572746535</c:v>
              </c:pt>
              <c:pt idx="10120">
                <c:v>84.340926656408243</c:v>
              </c:pt>
              <c:pt idx="10121">
                <c:v>84.349260740069923</c:v>
              </c:pt>
              <c:pt idx="10122">
                <c:v>84.357594823731631</c:v>
              </c:pt>
              <c:pt idx="10123">
                <c:v>84.365928907393325</c:v>
              </c:pt>
              <c:pt idx="10124">
                <c:v>84.374262991055033</c:v>
              </c:pt>
              <c:pt idx="10125">
                <c:v>84.382597074716742</c:v>
              </c:pt>
              <c:pt idx="10126">
                <c:v>84.390931158378436</c:v>
              </c:pt>
              <c:pt idx="10127">
                <c:v>84.399265242040144</c:v>
              </c:pt>
              <c:pt idx="10128">
                <c:v>84.407599325701824</c:v>
              </c:pt>
              <c:pt idx="10129">
                <c:v>84.415933409363532</c:v>
              </c:pt>
              <c:pt idx="10130">
                <c:v>84.424267493025226</c:v>
              </c:pt>
              <c:pt idx="10131">
                <c:v>84.432601576686935</c:v>
              </c:pt>
              <c:pt idx="10132">
                <c:v>84.440935660348643</c:v>
              </c:pt>
              <c:pt idx="10133">
                <c:v>84.449269744010337</c:v>
              </c:pt>
              <c:pt idx="10134">
                <c:v>84.457603827672045</c:v>
              </c:pt>
              <c:pt idx="10135">
                <c:v>84.465937911333725</c:v>
              </c:pt>
              <c:pt idx="10136">
                <c:v>84.474271994995433</c:v>
              </c:pt>
              <c:pt idx="10137">
                <c:v>84.482606078657142</c:v>
              </c:pt>
              <c:pt idx="10138">
                <c:v>84.490940162318836</c:v>
              </c:pt>
              <c:pt idx="10139">
                <c:v>84.499274245980544</c:v>
              </c:pt>
              <c:pt idx="10140">
                <c:v>84.507608329642238</c:v>
              </c:pt>
              <c:pt idx="10141">
                <c:v>84.515942413303947</c:v>
              </c:pt>
              <c:pt idx="10142">
                <c:v>84.524276496965641</c:v>
              </c:pt>
              <c:pt idx="10143">
                <c:v>84.532610580627335</c:v>
              </c:pt>
              <c:pt idx="10144">
                <c:v>84.540944664289043</c:v>
              </c:pt>
              <c:pt idx="10145">
                <c:v>84.549278747950737</c:v>
              </c:pt>
              <c:pt idx="10146">
                <c:v>84.557612831612445</c:v>
              </c:pt>
              <c:pt idx="10147">
                <c:v>84.565946915274154</c:v>
              </c:pt>
              <c:pt idx="10148">
                <c:v>84.574280998935848</c:v>
              </c:pt>
              <c:pt idx="10149">
                <c:v>84.582615082597542</c:v>
              </c:pt>
              <c:pt idx="10150">
                <c:v>84.590949166259236</c:v>
              </c:pt>
              <c:pt idx="10151">
                <c:v>84.599283249920944</c:v>
              </c:pt>
              <c:pt idx="10152">
                <c:v>84.607617333582638</c:v>
              </c:pt>
              <c:pt idx="10153">
                <c:v>84.615951417244347</c:v>
              </c:pt>
              <c:pt idx="10154">
                <c:v>84.624285500906055</c:v>
              </c:pt>
              <c:pt idx="10155">
                <c:v>84.632619584567749</c:v>
              </c:pt>
              <c:pt idx="10156">
                <c:v>84.640953668229443</c:v>
              </c:pt>
              <c:pt idx="10157">
                <c:v>84.649287751891137</c:v>
              </c:pt>
              <c:pt idx="10158">
                <c:v>84.657621835552845</c:v>
              </c:pt>
              <c:pt idx="10159">
                <c:v>84.665955919214554</c:v>
              </c:pt>
              <c:pt idx="10160">
                <c:v>84.674290002876248</c:v>
              </c:pt>
              <c:pt idx="10161">
                <c:v>84.682624086537956</c:v>
              </c:pt>
              <c:pt idx="10162">
                <c:v>84.69095817019965</c:v>
              </c:pt>
              <c:pt idx="10163">
                <c:v>84.699292253861344</c:v>
              </c:pt>
              <c:pt idx="10164">
                <c:v>84.707626337523052</c:v>
              </c:pt>
              <c:pt idx="10165">
                <c:v>84.715960421184747</c:v>
              </c:pt>
              <c:pt idx="10166">
                <c:v>84.724294504846455</c:v>
              </c:pt>
              <c:pt idx="10167">
                <c:v>84.732628588508149</c:v>
              </c:pt>
              <c:pt idx="10168">
                <c:v>84.740962672169857</c:v>
              </c:pt>
              <c:pt idx="10169">
                <c:v>84.749296755831566</c:v>
              </c:pt>
              <c:pt idx="10170">
                <c:v>84.757630839493245</c:v>
              </c:pt>
              <c:pt idx="10171">
                <c:v>84.765964923154954</c:v>
              </c:pt>
              <c:pt idx="10172">
                <c:v>84.774299006816648</c:v>
              </c:pt>
              <c:pt idx="10173">
                <c:v>84.782633090478356</c:v>
              </c:pt>
              <c:pt idx="10174">
                <c:v>84.79096717414005</c:v>
              </c:pt>
              <c:pt idx="10175">
                <c:v>84.799301257801758</c:v>
              </c:pt>
              <c:pt idx="10176">
                <c:v>84.807635341463453</c:v>
              </c:pt>
              <c:pt idx="10177">
                <c:v>84.815969425125147</c:v>
              </c:pt>
              <c:pt idx="10178">
                <c:v>84.824303508786855</c:v>
              </c:pt>
              <c:pt idx="10179">
                <c:v>84.832637592448549</c:v>
              </c:pt>
              <c:pt idx="10180">
                <c:v>84.840971676110257</c:v>
              </c:pt>
              <c:pt idx="10181">
                <c:v>84.849305759771966</c:v>
              </c:pt>
              <c:pt idx="10182">
                <c:v>84.85763984343366</c:v>
              </c:pt>
              <c:pt idx="10183">
                <c:v>84.865973927095354</c:v>
              </c:pt>
              <c:pt idx="10184">
                <c:v>84.874308010757048</c:v>
              </c:pt>
              <c:pt idx="10185">
                <c:v>84.882642094418756</c:v>
              </c:pt>
              <c:pt idx="10186">
                <c:v>84.890976178080464</c:v>
              </c:pt>
              <c:pt idx="10187">
                <c:v>84.899310261742158</c:v>
              </c:pt>
              <c:pt idx="10188">
                <c:v>84.907644345403867</c:v>
              </c:pt>
              <c:pt idx="10189">
                <c:v>84.915978429065561</c:v>
              </c:pt>
              <c:pt idx="10190">
                <c:v>84.924312512727255</c:v>
              </c:pt>
              <c:pt idx="10191">
                <c:v>84.932646596388949</c:v>
              </c:pt>
              <c:pt idx="10192">
                <c:v>84.940980680050657</c:v>
              </c:pt>
              <c:pt idx="10193">
                <c:v>84.949314763712366</c:v>
              </c:pt>
              <c:pt idx="10194">
                <c:v>84.95764884737406</c:v>
              </c:pt>
              <c:pt idx="10195">
                <c:v>84.965982931035768</c:v>
              </c:pt>
              <c:pt idx="10196">
                <c:v>84.974317014697462</c:v>
              </c:pt>
              <c:pt idx="10197">
                <c:v>84.982651098359156</c:v>
              </c:pt>
              <c:pt idx="10198">
                <c:v>84.990985182020864</c:v>
              </c:pt>
              <c:pt idx="10199">
                <c:v>84.999319265682558</c:v>
              </c:pt>
              <c:pt idx="10200">
                <c:v>85.007653349344267</c:v>
              </c:pt>
              <c:pt idx="10201">
                <c:v>85.015987433005961</c:v>
              </c:pt>
              <c:pt idx="10202">
                <c:v>85.024321516667669</c:v>
              </c:pt>
              <c:pt idx="10203">
                <c:v>85.032655600329377</c:v>
              </c:pt>
              <c:pt idx="10204">
                <c:v>85.040989683991057</c:v>
              </c:pt>
              <c:pt idx="10205">
                <c:v>85.049323767652766</c:v>
              </c:pt>
              <c:pt idx="10206">
                <c:v>85.05765785131446</c:v>
              </c:pt>
              <c:pt idx="10207">
                <c:v>85.065991934976168</c:v>
              </c:pt>
              <c:pt idx="10208">
                <c:v>85.074326018637876</c:v>
              </c:pt>
              <c:pt idx="10209">
                <c:v>85.08266010229957</c:v>
              </c:pt>
              <c:pt idx="10210">
                <c:v>85.090994185961279</c:v>
              </c:pt>
              <c:pt idx="10211">
                <c:v>85.099328269622958</c:v>
              </c:pt>
              <c:pt idx="10212">
                <c:v>85.107662353284667</c:v>
              </c:pt>
              <c:pt idx="10213">
                <c:v>85.115996436946361</c:v>
              </c:pt>
              <c:pt idx="10214">
                <c:v>85.124330520608069</c:v>
              </c:pt>
              <c:pt idx="10215">
                <c:v>85.132664604269777</c:v>
              </c:pt>
              <c:pt idx="10216">
                <c:v>85.140998687931472</c:v>
              </c:pt>
              <c:pt idx="10217">
                <c:v>85.14933277159318</c:v>
              </c:pt>
              <c:pt idx="10218">
                <c:v>85.15766685525486</c:v>
              </c:pt>
              <c:pt idx="10219">
                <c:v>85.166000938916568</c:v>
              </c:pt>
              <c:pt idx="10220">
                <c:v>85.174335022578276</c:v>
              </c:pt>
              <c:pt idx="10221">
                <c:v>85.18266910623997</c:v>
              </c:pt>
              <c:pt idx="10222">
                <c:v>85.191003189901679</c:v>
              </c:pt>
              <c:pt idx="10223">
                <c:v>85.199337273563373</c:v>
              </c:pt>
              <c:pt idx="10224">
                <c:v>85.207671357225081</c:v>
              </c:pt>
              <c:pt idx="10225">
                <c:v>85.216005440886775</c:v>
              </c:pt>
              <c:pt idx="10226">
                <c:v>85.224339524548469</c:v>
              </c:pt>
              <c:pt idx="10227">
                <c:v>85.232673608210177</c:v>
              </c:pt>
              <c:pt idx="10228">
                <c:v>85.241007691871872</c:v>
              </c:pt>
              <c:pt idx="10229">
                <c:v>85.24934177553358</c:v>
              </c:pt>
              <c:pt idx="10230">
                <c:v>85.257675859195288</c:v>
              </c:pt>
              <c:pt idx="10231">
                <c:v>85.266009942856982</c:v>
              </c:pt>
              <c:pt idx="10232">
                <c:v>85.274344026518676</c:v>
              </c:pt>
              <c:pt idx="10233">
                <c:v>85.28267811018037</c:v>
              </c:pt>
              <c:pt idx="10234">
                <c:v>85.291012193842079</c:v>
              </c:pt>
              <c:pt idx="10235">
                <c:v>85.299346277503773</c:v>
              </c:pt>
              <c:pt idx="10236">
                <c:v>85.307680361165481</c:v>
              </c:pt>
              <c:pt idx="10237">
                <c:v>85.316014444827189</c:v>
              </c:pt>
              <c:pt idx="10238">
                <c:v>85.324348528488883</c:v>
              </c:pt>
              <c:pt idx="10239">
                <c:v>85.332682612150577</c:v>
              </c:pt>
              <c:pt idx="10240">
                <c:v>85.341016695812272</c:v>
              </c:pt>
              <c:pt idx="10241">
                <c:v>85.34935077947398</c:v>
              </c:pt>
              <c:pt idx="10242">
                <c:v>85.357684863135688</c:v>
              </c:pt>
              <c:pt idx="10243">
                <c:v>85.366018946797382</c:v>
              </c:pt>
              <c:pt idx="10244">
                <c:v>85.374353030459091</c:v>
              </c:pt>
              <c:pt idx="10245">
                <c:v>85.382687114120785</c:v>
              </c:pt>
              <c:pt idx="10246">
                <c:v>85.391021197782479</c:v>
              </c:pt>
              <c:pt idx="10247">
                <c:v>85.399355281444187</c:v>
              </c:pt>
              <c:pt idx="10248">
                <c:v>85.407689365105881</c:v>
              </c:pt>
              <c:pt idx="10249">
                <c:v>85.416023448767589</c:v>
              </c:pt>
              <c:pt idx="10250">
                <c:v>85.424357532429283</c:v>
              </c:pt>
              <c:pt idx="10251">
                <c:v>85.432691616090992</c:v>
              </c:pt>
              <c:pt idx="10252">
                <c:v>85.4410256997527</c:v>
              </c:pt>
              <c:pt idx="10253">
                <c:v>85.44935978341438</c:v>
              </c:pt>
              <c:pt idx="10254">
                <c:v>85.457693867076088</c:v>
              </c:pt>
              <c:pt idx="10255">
                <c:v>85.466027950737782</c:v>
              </c:pt>
              <c:pt idx="10256">
                <c:v>85.474362034399491</c:v>
              </c:pt>
              <c:pt idx="10257">
                <c:v>85.482696118061185</c:v>
              </c:pt>
              <c:pt idx="10258">
                <c:v>85.491030201722893</c:v>
              </c:pt>
              <c:pt idx="10259">
                <c:v>85.499364285384601</c:v>
              </c:pt>
              <c:pt idx="10260">
                <c:v>85.507698369046281</c:v>
              </c:pt>
              <c:pt idx="10261">
                <c:v>85.516032452707989</c:v>
              </c:pt>
              <c:pt idx="10262">
                <c:v>85.524366536369683</c:v>
              </c:pt>
              <c:pt idx="10263">
                <c:v>85.532700620031392</c:v>
              </c:pt>
              <c:pt idx="10264">
                <c:v>85.5410347036931</c:v>
              </c:pt>
              <c:pt idx="10265">
                <c:v>85.549368787354794</c:v>
              </c:pt>
              <c:pt idx="10266">
                <c:v>85.557702871016488</c:v>
              </c:pt>
              <c:pt idx="10267">
                <c:v>85.566036954678182</c:v>
              </c:pt>
              <c:pt idx="10268">
                <c:v>85.574371038339891</c:v>
              </c:pt>
              <c:pt idx="10269">
                <c:v>85.582705122001599</c:v>
              </c:pt>
              <c:pt idx="10270">
                <c:v>85.591039205663293</c:v>
              </c:pt>
              <c:pt idx="10271">
                <c:v>85.599373289325001</c:v>
              </c:pt>
              <c:pt idx="10272">
                <c:v>85.607707372986695</c:v>
              </c:pt>
              <c:pt idx="10273">
                <c:v>85.616041456648389</c:v>
              </c:pt>
              <c:pt idx="10274">
                <c:v>85.624375540310083</c:v>
              </c:pt>
              <c:pt idx="10275">
                <c:v>85.632709623971792</c:v>
              </c:pt>
              <c:pt idx="10276">
                <c:v>85.6410437076335</c:v>
              </c:pt>
              <c:pt idx="10277">
                <c:v>85.649377791295194</c:v>
              </c:pt>
              <c:pt idx="10278">
                <c:v>85.657711874956902</c:v>
              </c:pt>
              <c:pt idx="10279">
                <c:v>85.666045958618597</c:v>
              </c:pt>
              <c:pt idx="10280">
                <c:v>85.674380042280291</c:v>
              </c:pt>
              <c:pt idx="10281">
                <c:v>85.682714125941999</c:v>
              </c:pt>
              <c:pt idx="10282">
                <c:v>85.691048209603693</c:v>
              </c:pt>
              <c:pt idx="10283">
                <c:v>85.699382293265401</c:v>
              </c:pt>
              <c:pt idx="10284">
                <c:v>85.707716376927095</c:v>
              </c:pt>
              <c:pt idx="10285">
                <c:v>85.716050460588804</c:v>
              </c:pt>
              <c:pt idx="10286">
                <c:v>85.724384544250512</c:v>
              </c:pt>
              <c:pt idx="10287">
                <c:v>85.732718627912192</c:v>
              </c:pt>
              <c:pt idx="10288">
                <c:v>85.7410527115739</c:v>
              </c:pt>
              <c:pt idx="10289">
                <c:v>85.749386795235594</c:v>
              </c:pt>
              <c:pt idx="10290">
                <c:v>85.757720878897302</c:v>
              </c:pt>
              <c:pt idx="10291">
                <c:v>85.766054962559011</c:v>
              </c:pt>
              <c:pt idx="10292">
                <c:v>85.774389046220705</c:v>
              </c:pt>
              <c:pt idx="10293">
                <c:v>85.782723129882413</c:v>
              </c:pt>
              <c:pt idx="10294">
                <c:v>85.791057213544093</c:v>
              </c:pt>
              <c:pt idx="10295">
                <c:v>85.799391297205801</c:v>
              </c:pt>
              <c:pt idx="10296">
                <c:v>85.807725380867495</c:v>
              </c:pt>
              <c:pt idx="10297">
                <c:v>85.816059464529204</c:v>
              </c:pt>
              <c:pt idx="10298">
                <c:v>85.824393548190912</c:v>
              </c:pt>
              <c:pt idx="10299">
                <c:v>85.832727631852606</c:v>
              </c:pt>
              <c:pt idx="10300">
                <c:v>85.841061715514314</c:v>
              </c:pt>
              <c:pt idx="10301">
                <c:v>85.849395799175994</c:v>
              </c:pt>
              <c:pt idx="10302">
                <c:v>85.857729882837702</c:v>
              </c:pt>
              <c:pt idx="10303">
                <c:v>85.866063966499411</c:v>
              </c:pt>
              <c:pt idx="10304">
                <c:v>85.874398050161105</c:v>
              </c:pt>
              <c:pt idx="10305">
                <c:v>85.882732133822813</c:v>
              </c:pt>
              <c:pt idx="10306">
                <c:v>85.891066217484507</c:v>
              </c:pt>
              <c:pt idx="10307">
                <c:v>85.899400301146215</c:v>
              </c:pt>
              <c:pt idx="10308">
                <c:v>85.90773438480791</c:v>
              </c:pt>
              <c:pt idx="10309">
                <c:v>85.916068468469604</c:v>
              </c:pt>
              <c:pt idx="10310">
                <c:v>85.924402552131312</c:v>
              </c:pt>
              <c:pt idx="10311">
                <c:v>85.932736635793006</c:v>
              </c:pt>
              <c:pt idx="10312">
                <c:v>85.941070719454714</c:v>
              </c:pt>
              <c:pt idx="10313">
                <c:v>85.949404803116423</c:v>
              </c:pt>
              <c:pt idx="10314">
                <c:v>85.957738886778117</c:v>
              </c:pt>
              <c:pt idx="10315">
                <c:v>85.966072970439811</c:v>
              </c:pt>
              <c:pt idx="10316">
                <c:v>85.974407054101505</c:v>
              </c:pt>
              <c:pt idx="10317">
                <c:v>85.982741137763213</c:v>
              </c:pt>
              <c:pt idx="10318">
                <c:v>85.991075221424907</c:v>
              </c:pt>
              <c:pt idx="10319">
                <c:v>85.999409305086616</c:v>
              </c:pt>
              <c:pt idx="10320">
                <c:v>86.007743388748324</c:v>
              </c:pt>
              <c:pt idx="10321">
                <c:v>86.016077472410018</c:v>
              </c:pt>
              <c:pt idx="10322">
                <c:v>86.024411556071712</c:v>
              </c:pt>
              <c:pt idx="10323">
                <c:v>86.032745639733406</c:v>
              </c:pt>
              <c:pt idx="10324">
                <c:v>86.041079723395114</c:v>
              </c:pt>
              <c:pt idx="10325">
                <c:v>86.049413807056823</c:v>
              </c:pt>
              <c:pt idx="10326">
                <c:v>86.057747890718517</c:v>
              </c:pt>
              <c:pt idx="10327">
                <c:v>86.066081974380225</c:v>
              </c:pt>
              <c:pt idx="10328">
                <c:v>86.074416058041919</c:v>
              </c:pt>
              <c:pt idx="10329">
                <c:v>86.082750141703613</c:v>
              </c:pt>
              <c:pt idx="10330">
                <c:v>86.091084225365321</c:v>
              </c:pt>
              <c:pt idx="10331">
                <c:v>86.099418309027016</c:v>
              </c:pt>
              <c:pt idx="10332">
                <c:v>86.107752392688724</c:v>
              </c:pt>
              <c:pt idx="10333">
                <c:v>86.116086476350418</c:v>
              </c:pt>
              <c:pt idx="10334">
                <c:v>86.124420560012126</c:v>
              </c:pt>
              <c:pt idx="10335">
                <c:v>86.132754643673834</c:v>
              </c:pt>
              <c:pt idx="10336">
                <c:v>86.141088727335514</c:v>
              </c:pt>
              <c:pt idx="10337">
                <c:v>86.149422810997223</c:v>
              </c:pt>
              <c:pt idx="10338">
                <c:v>86.157756894658917</c:v>
              </c:pt>
              <c:pt idx="10339">
                <c:v>86.166090978320625</c:v>
              </c:pt>
              <c:pt idx="10340">
                <c:v>86.174425061982319</c:v>
              </c:pt>
              <c:pt idx="10341">
                <c:v>86.182759145644027</c:v>
              </c:pt>
              <c:pt idx="10342">
                <c:v>86.191093229305736</c:v>
              </c:pt>
              <c:pt idx="10343">
                <c:v>86.199427312967416</c:v>
              </c:pt>
              <c:pt idx="10344">
                <c:v>86.207761396629124</c:v>
              </c:pt>
              <c:pt idx="10345">
                <c:v>86.216095480290818</c:v>
              </c:pt>
              <c:pt idx="10346">
                <c:v>86.224429563952526</c:v>
              </c:pt>
              <c:pt idx="10347">
                <c:v>86.232763647614235</c:v>
              </c:pt>
              <c:pt idx="10348">
                <c:v>86.241097731275929</c:v>
              </c:pt>
              <c:pt idx="10349">
                <c:v>86.249431814937637</c:v>
              </c:pt>
              <c:pt idx="10350">
                <c:v>86.257765898599317</c:v>
              </c:pt>
              <c:pt idx="10351">
                <c:v>86.266099982261025</c:v>
              </c:pt>
              <c:pt idx="10352">
                <c:v>86.274434065922733</c:v>
              </c:pt>
              <c:pt idx="10353">
                <c:v>86.282768149584427</c:v>
              </c:pt>
              <c:pt idx="10354">
                <c:v>86.291102233246136</c:v>
              </c:pt>
              <c:pt idx="10355">
                <c:v>86.29943631690783</c:v>
              </c:pt>
              <c:pt idx="10356">
                <c:v>86.307770400569524</c:v>
              </c:pt>
              <c:pt idx="10357">
                <c:v>86.316104484231218</c:v>
              </c:pt>
              <c:pt idx="10358">
                <c:v>86.324438567892926</c:v>
              </c:pt>
              <c:pt idx="10359">
                <c:v>86.332772651554635</c:v>
              </c:pt>
              <c:pt idx="10360">
                <c:v>86.341106735216329</c:v>
              </c:pt>
              <c:pt idx="10361">
                <c:v>86.349440818878037</c:v>
              </c:pt>
              <c:pt idx="10362">
                <c:v>86.357774902539731</c:v>
              </c:pt>
              <c:pt idx="10363">
                <c:v>86.366108986201425</c:v>
              </c:pt>
              <c:pt idx="10364">
                <c:v>86.374443069863133</c:v>
              </c:pt>
              <c:pt idx="10365">
                <c:v>86.382777153524827</c:v>
              </c:pt>
              <c:pt idx="10366">
                <c:v>86.391111237186536</c:v>
              </c:pt>
              <c:pt idx="10367">
                <c:v>86.39944532084823</c:v>
              </c:pt>
              <c:pt idx="10368">
                <c:v>86.407779404509938</c:v>
              </c:pt>
              <c:pt idx="10369">
                <c:v>86.416113488171646</c:v>
              </c:pt>
              <c:pt idx="10370">
                <c:v>86.424447571833326</c:v>
              </c:pt>
              <c:pt idx="10371">
                <c:v>86.432781655495035</c:v>
              </c:pt>
              <c:pt idx="10372">
                <c:v>86.441115739156729</c:v>
              </c:pt>
              <c:pt idx="10373">
                <c:v>86.449449822818437</c:v>
              </c:pt>
              <c:pt idx="10374">
                <c:v>86.457783906480145</c:v>
              </c:pt>
              <c:pt idx="10375">
                <c:v>86.466117990141839</c:v>
              </c:pt>
              <c:pt idx="10376">
                <c:v>86.474452073803548</c:v>
              </c:pt>
              <c:pt idx="10377">
                <c:v>86.482786157465227</c:v>
              </c:pt>
              <c:pt idx="10378">
                <c:v>86.491120241126936</c:v>
              </c:pt>
              <c:pt idx="10379">
                <c:v>86.49945432478863</c:v>
              </c:pt>
              <c:pt idx="10380">
                <c:v>86.507788408450338</c:v>
              </c:pt>
              <c:pt idx="10381">
                <c:v>86.516122492112046</c:v>
              </c:pt>
              <c:pt idx="10382">
                <c:v>86.52445657577374</c:v>
              </c:pt>
              <c:pt idx="10383">
                <c:v>86.532790659435449</c:v>
              </c:pt>
              <c:pt idx="10384">
                <c:v>86.541124743097129</c:v>
              </c:pt>
              <c:pt idx="10385">
                <c:v>86.549458826758837</c:v>
              </c:pt>
              <c:pt idx="10386">
                <c:v>86.557792910420545</c:v>
              </c:pt>
              <c:pt idx="10387">
                <c:v>86.566126994082239</c:v>
              </c:pt>
              <c:pt idx="10388">
                <c:v>86.574461077743948</c:v>
              </c:pt>
              <c:pt idx="10389">
                <c:v>86.582795161405642</c:v>
              </c:pt>
              <c:pt idx="10390">
                <c:v>86.59112924506735</c:v>
              </c:pt>
              <c:pt idx="10391">
                <c:v>86.599463328729044</c:v>
              </c:pt>
              <c:pt idx="10392">
                <c:v>86.607797412390738</c:v>
              </c:pt>
              <c:pt idx="10393">
                <c:v>86.616131496052446</c:v>
              </c:pt>
              <c:pt idx="10394">
                <c:v>86.624465579714141</c:v>
              </c:pt>
              <c:pt idx="10395">
                <c:v>86.632799663375849</c:v>
              </c:pt>
              <c:pt idx="10396">
                <c:v>86.641133747037557</c:v>
              </c:pt>
              <c:pt idx="10397">
                <c:v>86.649467830699251</c:v>
              </c:pt>
              <c:pt idx="10398">
                <c:v>86.657801914360945</c:v>
              </c:pt>
              <c:pt idx="10399">
                <c:v>86.666135998022639</c:v>
              </c:pt>
              <c:pt idx="10400">
                <c:v>86.674470081684348</c:v>
              </c:pt>
              <c:pt idx="10401">
                <c:v>86.682804165346042</c:v>
              </c:pt>
              <c:pt idx="10402">
                <c:v>86.69113824900775</c:v>
              </c:pt>
              <c:pt idx="10403">
                <c:v>86.699472332669458</c:v>
              </c:pt>
              <c:pt idx="10404">
                <c:v>86.707806416331152</c:v>
              </c:pt>
              <c:pt idx="10405">
                <c:v>86.716140499992846</c:v>
              </c:pt>
              <c:pt idx="10406">
                <c:v>86.724474583654541</c:v>
              </c:pt>
              <c:pt idx="10407">
                <c:v>86.732808667316249</c:v>
              </c:pt>
              <c:pt idx="10408">
                <c:v>86.741142750977957</c:v>
              </c:pt>
              <c:pt idx="10409">
                <c:v>86.749476834639651</c:v>
              </c:pt>
              <c:pt idx="10410">
                <c:v>86.757810918301359</c:v>
              </c:pt>
              <c:pt idx="10411">
                <c:v>86.766145001963054</c:v>
              </c:pt>
              <c:pt idx="10412">
                <c:v>86.774479085624748</c:v>
              </c:pt>
              <c:pt idx="10413">
                <c:v>86.782813169286456</c:v>
              </c:pt>
              <c:pt idx="10414">
                <c:v>86.79114725294815</c:v>
              </c:pt>
              <c:pt idx="10415">
                <c:v>86.799481336609858</c:v>
              </c:pt>
              <c:pt idx="10416">
                <c:v>86.807815420271552</c:v>
              </c:pt>
              <c:pt idx="10417">
                <c:v>86.816149503933261</c:v>
              </c:pt>
              <c:pt idx="10418">
                <c:v>86.824483587594969</c:v>
              </c:pt>
              <c:pt idx="10419">
                <c:v>86.832817671256649</c:v>
              </c:pt>
              <c:pt idx="10420">
                <c:v>86.841151754918357</c:v>
              </c:pt>
              <c:pt idx="10421">
                <c:v>86.849485838580051</c:v>
              </c:pt>
              <c:pt idx="10422">
                <c:v>86.85781992224176</c:v>
              </c:pt>
              <c:pt idx="10423">
                <c:v>86.866154005903454</c:v>
              </c:pt>
              <c:pt idx="10424">
                <c:v>86.874488089565162</c:v>
              </c:pt>
              <c:pt idx="10425">
                <c:v>86.88282217322687</c:v>
              </c:pt>
              <c:pt idx="10426">
                <c:v>86.89115625688855</c:v>
              </c:pt>
              <c:pt idx="10427">
                <c:v>86.899490340550258</c:v>
              </c:pt>
              <c:pt idx="10428">
                <c:v>86.907824424211952</c:v>
              </c:pt>
              <c:pt idx="10429">
                <c:v>86.916158507873661</c:v>
              </c:pt>
              <c:pt idx="10430">
                <c:v>86.924492591535369</c:v>
              </c:pt>
              <c:pt idx="10431">
                <c:v>86.932826675197063</c:v>
              </c:pt>
              <c:pt idx="10432">
                <c:v>86.941160758858771</c:v>
              </c:pt>
              <c:pt idx="10433">
                <c:v>86.949494842520451</c:v>
              </c:pt>
              <c:pt idx="10434">
                <c:v>86.95782892618216</c:v>
              </c:pt>
              <c:pt idx="10435">
                <c:v>86.966163009843868</c:v>
              </c:pt>
              <c:pt idx="10436">
                <c:v>86.974497093505562</c:v>
              </c:pt>
              <c:pt idx="10437">
                <c:v>86.98283117716727</c:v>
              </c:pt>
              <c:pt idx="10438">
                <c:v>86.991165260828964</c:v>
              </c:pt>
              <c:pt idx="10439">
                <c:v>86.999499344490673</c:v>
              </c:pt>
              <c:pt idx="10440">
                <c:v>87.007833428152352</c:v>
              </c:pt>
              <c:pt idx="10441">
                <c:v>87.016167511814061</c:v>
              </c:pt>
              <c:pt idx="10442">
                <c:v>87.024501595475769</c:v>
              </c:pt>
              <c:pt idx="10443">
                <c:v>87.032835679137463</c:v>
              </c:pt>
              <c:pt idx="10444">
                <c:v>87.041169762799171</c:v>
              </c:pt>
              <c:pt idx="10445">
                <c:v>87.049503846460865</c:v>
              </c:pt>
              <c:pt idx="10446">
                <c:v>87.057837930122574</c:v>
              </c:pt>
              <c:pt idx="10447">
                <c:v>87.066172013784268</c:v>
              </c:pt>
              <c:pt idx="10448">
                <c:v>87.074506097445962</c:v>
              </c:pt>
              <c:pt idx="10449">
                <c:v>87.08284018110767</c:v>
              </c:pt>
              <c:pt idx="10450">
                <c:v>87.091174264769364</c:v>
              </c:pt>
              <c:pt idx="10451">
                <c:v>87.099508348431073</c:v>
              </c:pt>
              <c:pt idx="10452">
                <c:v>87.107842432092781</c:v>
              </c:pt>
              <c:pt idx="10453">
                <c:v>87.116176515754461</c:v>
              </c:pt>
              <c:pt idx="10454">
                <c:v>87.124510599416169</c:v>
              </c:pt>
              <c:pt idx="10455">
                <c:v>87.132844683077863</c:v>
              </c:pt>
              <c:pt idx="10456">
                <c:v>87.141178766739571</c:v>
              </c:pt>
              <c:pt idx="10457">
                <c:v>87.14951285040128</c:v>
              </c:pt>
              <c:pt idx="10458">
                <c:v>87.157846934062974</c:v>
              </c:pt>
              <c:pt idx="10459">
                <c:v>87.166181017724682</c:v>
              </c:pt>
              <c:pt idx="10460">
                <c:v>87.174515101386362</c:v>
              </c:pt>
              <c:pt idx="10461">
                <c:v>87.18284918504807</c:v>
              </c:pt>
              <c:pt idx="10462">
                <c:v>87.191183268709764</c:v>
              </c:pt>
              <c:pt idx="10463">
                <c:v>87.199517352371473</c:v>
              </c:pt>
              <c:pt idx="10464">
                <c:v>87.207851436033181</c:v>
              </c:pt>
              <c:pt idx="10465">
                <c:v>87.216185519694875</c:v>
              </c:pt>
              <c:pt idx="10466">
                <c:v>87.224519603356583</c:v>
              </c:pt>
              <c:pt idx="10467">
                <c:v>87.232853687018263</c:v>
              </c:pt>
              <c:pt idx="10468">
                <c:v>87.241187770679971</c:v>
              </c:pt>
              <c:pt idx="10469">
                <c:v>87.24952185434168</c:v>
              </c:pt>
              <c:pt idx="10470">
                <c:v>87.257855938003374</c:v>
              </c:pt>
              <c:pt idx="10471">
                <c:v>87.266190021665082</c:v>
              </c:pt>
              <c:pt idx="10472">
                <c:v>87.274524105326776</c:v>
              </c:pt>
              <c:pt idx="10473">
                <c:v>87.282858188988484</c:v>
              </c:pt>
              <c:pt idx="10474">
                <c:v>87.291192272650179</c:v>
              </c:pt>
              <c:pt idx="10475">
                <c:v>87.299526356311873</c:v>
              </c:pt>
              <c:pt idx="10476">
                <c:v>87.307860439973581</c:v>
              </c:pt>
              <c:pt idx="10477">
                <c:v>87.316194523635275</c:v>
              </c:pt>
              <c:pt idx="10478">
                <c:v>87.324528607296983</c:v>
              </c:pt>
              <c:pt idx="10479">
                <c:v>87.332862690958692</c:v>
              </c:pt>
              <c:pt idx="10480">
                <c:v>87.341196774620386</c:v>
              </c:pt>
              <c:pt idx="10481">
                <c:v>87.34953085828208</c:v>
              </c:pt>
              <c:pt idx="10482">
                <c:v>87.357864941943774</c:v>
              </c:pt>
              <c:pt idx="10483">
                <c:v>87.366199025605482</c:v>
              </c:pt>
              <c:pt idx="10484">
                <c:v>87.374533109267176</c:v>
              </c:pt>
              <c:pt idx="10485">
                <c:v>87.382867192928884</c:v>
              </c:pt>
              <c:pt idx="10486">
                <c:v>87.391201276590593</c:v>
              </c:pt>
              <c:pt idx="10487">
                <c:v>87.399535360252287</c:v>
              </c:pt>
              <c:pt idx="10488">
                <c:v>87.407869443913981</c:v>
              </c:pt>
              <c:pt idx="10489">
                <c:v>87.416203527575675</c:v>
              </c:pt>
              <c:pt idx="10490">
                <c:v>87.424537611237383</c:v>
              </c:pt>
              <c:pt idx="10491">
                <c:v>87.432871694899092</c:v>
              </c:pt>
              <c:pt idx="10492">
                <c:v>87.441205778560786</c:v>
              </c:pt>
              <c:pt idx="10493">
                <c:v>87.449539862222494</c:v>
              </c:pt>
              <c:pt idx="10494">
                <c:v>87.457873945884188</c:v>
              </c:pt>
              <c:pt idx="10495">
                <c:v>87.466208029545882</c:v>
              </c:pt>
              <c:pt idx="10496">
                <c:v>87.47454211320759</c:v>
              </c:pt>
              <c:pt idx="10497">
                <c:v>87.482876196869285</c:v>
              </c:pt>
              <c:pt idx="10498">
                <c:v>87.491210280530993</c:v>
              </c:pt>
              <c:pt idx="10499">
                <c:v>87.499544364192687</c:v>
              </c:pt>
              <c:pt idx="10500">
                <c:v>87.507878447854395</c:v>
              </c:pt>
              <c:pt idx="10501">
                <c:v>87.516212531516103</c:v>
              </c:pt>
              <c:pt idx="10502">
                <c:v>87.524546615177783</c:v>
              </c:pt>
              <c:pt idx="10503">
                <c:v>87.532880698839492</c:v>
              </c:pt>
              <c:pt idx="10504">
                <c:v>87.541214782501186</c:v>
              </c:pt>
              <c:pt idx="10505">
                <c:v>87.549548866162894</c:v>
              </c:pt>
              <c:pt idx="10506">
                <c:v>87.557882949824588</c:v>
              </c:pt>
              <c:pt idx="10507">
                <c:v>87.566217033486296</c:v>
              </c:pt>
              <c:pt idx="10508">
                <c:v>87.574551117148005</c:v>
              </c:pt>
              <c:pt idx="10509">
                <c:v>87.582885200809685</c:v>
              </c:pt>
              <c:pt idx="10510">
                <c:v>87.591219284471393</c:v>
              </c:pt>
              <c:pt idx="10511">
                <c:v>87.599553368133087</c:v>
              </c:pt>
              <c:pt idx="10512">
                <c:v>87.607887451794795</c:v>
              </c:pt>
              <c:pt idx="10513">
                <c:v>87.616221535456503</c:v>
              </c:pt>
              <c:pt idx="10514">
                <c:v>87.624555619118198</c:v>
              </c:pt>
              <c:pt idx="10515">
                <c:v>87.632889702779906</c:v>
              </c:pt>
              <c:pt idx="10516">
                <c:v>87.641223786441586</c:v>
              </c:pt>
              <c:pt idx="10517">
                <c:v>87.649557870103294</c:v>
              </c:pt>
              <c:pt idx="10518">
                <c:v>87.657891953765002</c:v>
              </c:pt>
              <c:pt idx="10519">
                <c:v>87.666226037426696</c:v>
              </c:pt>
              <c:pt idx="10520">
                <c:v>87.674560121088405</c:v>
              </c:pt>
              <c:pt idx="10521">
                <c:v>87.682894204750099</c:v>
              </c:pt>
              <c:pt idx="10522">
                <c:v>87.691228288411807</c:v>
              </c:pt>
              <c:pt idx="10523">
                <c:v>87.699562372073487</c:v>
              </c:pt>
              <c:pt idx="10524">
                <c:v>87.707896455735195</c:v>
              </c:pt>
              <c:pt idx="10525">
                <c:v>87.716230539396904</c:v>
              </c:pt>
              <c:pt idx="10526">
                <c:v>87.724564623058598</c:v>
              </c:pt>
              <c:pt idx="10527">
                <c:v>87.732898706720306</c:v>
              </c:pt>
              <c:pt idx="10528">
                <c:v>87.741232790382</c:v>
              </c:pt>
              <c:pt idx="10529">
                <c:v>87.749566874043708</c:v>
              </c:pt>
              <c:pt idx="10530">
                <c:v>87.757900957705402</c:v>
              </c:pt>
              <c:pt idx="10531">
                <c:v>87.766235041367096</c:v>
              </c:pt>
              <c:pt idx="10532">
                <c:v>87.774569125028805</c:v>
              </c:pt>
              <c:pt idx="10533">
                <c:v>87.782903208690499</c:v>
              </c:pt>
              <c:pt idx="10534">
                <c:v>87.791237292352207</c:v>
              </c:pt>
              <c:pt idx="10535">
                <c:v>87.799571376013915</c:v>
              </c:pt>
              <c:pt idx="10536">
                <c:v>87.807905459675609</c:v>
              </c:pt>
              <c:pt idx="10537">
                <c:v>87.816239543337304</c:v>
              </c:pt>
              <c:pt idx="10538">
                <c:v>87.824573626998998</c:v>
              </c:pt>
              <c:pt idx="10539">
                <c:v>87.832907710660706</c:v>
              </c:pt>
              <c:pt idx="10540">
                <c:v>87.841241794322414</c:v>
              </c:pt>
              <c:pt idx="10541">
                <c:v>87.849575877984108</c:v>
              </c:pt>
              <c:pt idx="10542">
                <c:v>87.857909961645817</c:v>
              </c:pt>
              <c:pt idx="10543">
                <c:v>87.866244045307496</c:v>
              </c:pt>
              <c:pt idx="10544">
                <c:v>87.874578128969205</c:v>
              </c:pt>
              <c:pt idx="10545">
                <c:v>87.882912212630899</c:v>
              </c:pt>
              <c:pt idx="10546">
                <c:v>87.891246296292607</c:v>
              </c:pt>
              <c:pt idx="10547">
                <c:v>87.899580379954315</c:v>
              </c:pt>
              <c:pt idx="10548">
                <c:v>87.907914463616009</c:v>
              </c:pt>
              <c:pt idx="10549">
                <c:v>87.916248547277718</c:v>
              </c:pt>
              <c:pt idx="10550">
                <c:v>87.924582630939398</c:v>
              </c:pt>
              <c:pt idx="10551">
                <c:v>87.932916714601106</c:v>
              </c:pt>
              <c:pt idx="10552">
                <c:v>87.941250798262814</c:v>
              </c:pt>
              <c:pt idx="10553">
                <c:v>87.949584881924508</c:v>
              </c:pt>
              <c:pt idx="10554">
                <c:v>87.957918965586217</c:v>
              </c:pt>
              <c:pt idx="10555">
                <c:v>87.966253049247911</c:v>
              </c:pt>
              <c:pt idx="10556">
                <c:v>87.974587132909619</c:v>
              </c:pt>
              <c:pt idx="10557">
                <c:v>87.982921216571313</c:v>
              </c:pt>
              <c:pt idx="10558">
                <c:v>87.991255300233007</c:v>
              </c:pt>
              <c:pt idx="10559">
                <c:v>87.999589383894715</c:v>
              </c:pt>
              <c:pt idx="10560">
                <c:v>88.007923467556409</c:v>
              </c:pt>
              <c:pt idx="10561">
                <c:v>88.016257551218118</c:v>
              </c:pt>
              <c:pt idx="10562">
                <c:v>88.024591634879826</c:v>
              </c:pt>
              <c:pt idx="10563">
                <c:v>88.03292571854152</c:v>
              </c:pt>
              <c:pt idx="10564">
                <c:v>88.041259802203214</c:v>
              </c:pt>
              <c:pt idx="10565">
                <c:v>88.049593885864908</c:v>
              </c:pt>
              <c:pt idx="10566">
                <c:v>88.057927969526617</c:v>
              </c:pt>
              <c:pt idx="10567">
                <c:v>88.066262053188311</c:v>
              </c:pt>
              <c:pt idx="10568">
                <c:v>88.074596136850019</c:v>
              </c:pt>
              <c:pt idx="10569">
                <c:v>88.082930220511727</c:v>
              </c:pt>
              <c:pt idx="10570">
                <c:v>88.091264304173421</c:v>
              </c:pt>
              <c:pt idx="10571">
                <c:v>88.099598387835115</c:v>
              </c:pt>
              <c:pt idx="10572">
                <c:v>88.10793247149681</c:v>
              </c:pt>
              <c:pt idx="10573">
                <c:v>88.116266555158518</c:v>
              </c:pt>
              <c:pt idx="10574">
                <c:v>88.124600638820226</c:v>
              </c:pt>
              <c:pt idx="10575">
                <c:v>88.13293472248192</c:v>
              </c:pt>
              <c:pt idx="10576">
                <c:v>88.141268806143628</c:v>
              </c:pt>
              <c:pt idx="10577">
                <c:v>88.149602889805323</c:v>
              </c:pt>
              <c:pt idx="10578">
                <c:v>88.157936973467017</c:v>
              </c:pt>
              <c:pt idx="10579">
                <c:v>88.166271057128725</c:v>
              </c:pt>
              <c:pt idx="10580">
                <c:v>88.174605140790419</c:v>
              </c:pt>
              <c:pt idx="10581">
                <c:v>88.182939224452127</c:v>
              </c:pt>
              <c:pt idx="10582">
                <c:v>88.191273308113821</c:v>
              </c:pt>
              <c:pt idx="10583">
                <c:v>88.19960739177553</c:v>
              </c:pt>
              <c:pt idx="10584">
                <c:v>88.207941475437238</c:v>
              </c:pt>
              <c:pt idx="10585">
                <c:v>88.216275559098918</c:v>
              </c:pt>
              <c:pt idx="10586">
                <c:v>88.224609642760626</c:v>
              </c:pt>
              <c:pt idx="10587">
                <c:v>88.23294372642232</c:v>
              </c:pt>
              <c:pt idx="10588">
                <c:v>88.241277810084028</c:v>
              </c:pt>
              <c:pt idx="10589">
                <c:v>88.249611893745723</c:v>
              </c:pt>
              <c:pt idx="10590">
                <c:v>88.257945977407431</c:v>
              </c:pt>
              <c:pt idx="10591">
                <c:v>88.266280061069139</c:v>
              </c:pt>
              <c:pt idx="10592">
                <c:v>88.274614144730819</c:v>
              </c:pt>
              <c:pt idx="10593">
                <c:v>88.282948228392527</c:v>
              </c:pt>
              <c:pt idx="10594">
                <c:v>88.291282312054221</c:v>
              </c:pt>
              <c:pt idx="10595">
                <c:v>88.29961639571593</c:v>
              </c:pt>
              <c:pt idx="10596">
                <c:v>88.307950479377638</c:v>
              </c:pt>
              <c:pt idx="10597">
                <c:v>88.316284563039332</c:v>
              </c:pt>
              <c:pt idx="10598">
                <c:v>88.32461864670104</c:v>
              </c:pt>
              <c:pt idx="10599">
                <c:v>88.33295273036272</c:v>
              </c:pt>
              <c:pt idx="10600">
                <c:v>88.341286814024429</c:v>
              </c:pt>
              <c:pt idx="10601">
                <c:v>88.349620897686137</c:v>
              </c:pt>
              <c:pt idx="10602">
                <c:v>88.357954981347831</c:v>
              </c:pt>
              <c:pt idx="10603">
                <c:v>88.366289065009539</c:v>
              </c:pt>
              <c:pt idx="10604">
                <c:v>88.374623148671233</c:v>
              </c:pt>
              <c:pt idx="10605">
                <c:v>88.382957232332942</c:v>
              </c:pt>
              <c:pt idx="10606">
                <c:v>88.391291315994621</c:v>
              </c:pt>
              <c:pt idx="10607">
                <c:v>88.39962539965633</c:v>
              </c:pt>
              <c:pt idx="10608">
                <c:v>88.407959483318038</c:v>
              </c:pt>
              <c:pt idx="10609">
                <c:v>88.416293566979732</c:v>
              </c:pt>
              <c:pt idx="10610">
                <c:v>88.42462765064144</c:v>
              </c:pt>
              <c:pt idx="10611">
                <c:v>88.432961734303134</c:v>
              </c:pt>
              <c:pt idx="10612">
                <c:v>88.441295817964843</c:v>
              </c:pt>
              <c:pt idx="10613">
                <c:v>88.449629901626537</c:v>
              </c:pt>
              <c:pt idx="10614">
                <c:v>88.457963985288231</c:v>
              </c:pt>
              <c:pt idx="10615">
                <c:v>88.466298068949939</c:v>
              </c:pt>
              <c:pt idx="10616">
                <c:v>88.474632152611633</c:v>
              </c:pt>
              <c:pt idx="10617">
                <c:v>88.482966236273342</c:v>
              </c:pt>
              <c:pt idx="10618">
                <c:v>88.49130031993505</c:v>
              </c:pt>
              <c:pt idx="10619">
                <c:v>88.499634403596744</c:v>
              </c:pt>
              <c:pt idx="10620">
                <c:v>88.507968487258438</c:v>
              </c:pt>
              <c:pt idx="10621">
                <c:v>88.516302570920132</c:v>
              </c:pt>
              <c:pt idx="10622">
                <c:v>88.52463665458184</c:v>
              </c:pt>
              <c:pt idx="10623">
                <c:v>88.532970738243549</c:v>
              </c:pt>
              <c:pt idx="10624">
                <c:v>88.541304821905243</c:v>
              </c:pt>
              <c:pt idx="10625">
                <c:v>88.549638905566951</c:v>
              </c:pt>
              <c:pt idx="10626">
                <c:v>88.557972989228645</c:v>
              </c:pt>
              <c:pt idx="10627">
                <c:v>88.566307072890339</c:v>
              </c:pt>
              <c:pt idx="10628">
                <c:v>88.574641156552033</c:v>
              </c:pt>
              <c:pt idx="10629">
                <c:v>88.582975240213742</c:v>
              </c:pt>
              <c:pt idx="10630">
                <c:v>88.59130932387545</c:v>
              </c:pt>
              <c:pt idx="10631">
                <c:v>88.599643407537144</c:v>
              </c:pt>
              <c:pt idx="10632">
                <c:v>88.607977491198852</c:v>
              </c:pt>
              <c:pt idx="10633">
                <c:v>88.616311574860532</c:v>
              </c:pt>
              <c:pt idx="10634">
                <c:v>88.62464565852224</c:v>
              </c:pt>
              <c:pt idx="10635">
                <c:v>88.632979742183949</c:v>
              </c:pt>
              <c:pt idx="10636">
                <c:v>88.641313825845643</c:v>
              </c:pt>
              <c:pt idx="10637">
                <c:v>88.649647909507351</c:v>
              </c:pt>
              <c:pt idx="10638">
                <c:v>88.657981993169045</c:v>
              </c:pt>
              <c:pt idx="10639">
                <c:v>88.666316076830753</c:v>
              </c:pt>
              <c:pt idx="10640">
                <c:v>88.674650160492448</c:v>
              </c:pt>
              <c:pt idx="10641">
                <c:v>88.682984244154142</c:v>
              </c:pt>
              <c:pt idx="10642">
                <c:v>88.69131832781585</c:v>
              </c:pt>
              <c:pt idx="10643">
                <c:v>88.699652411477544</c:v>
              </c:pt>
              <c:pt idx="10644">
                <c:v>88.707986495139252</c:v>
              </c:pt>
              <c:pt idx="10645">
                <c:v>88.716320578800961</c:v>
              </c:pt>
              <c:pt idx="10646">
                <c:v>88.724654662462655</c:v>
              </c:pt>
              <c:pt idx="10647">
                <c:v>88.732988746124349</c:v>
              </c:pt>
              <c:pt idx="10648">
                <c:v>88.741322829786043</c:v>
              </c:pt>
              <c:pt idx="10649">
                <c:v>88.749656913447751</c:v>
              </c:pt>
              <c:pt idx="10650">
                <c:v>88.757990997109445</c:v>
              </c:pt>
              <c:pt idx="10651">
                <c:v>88.766325080771153</c:v>
              </c:pt>
              <c:pt idx="10652">
                <c:v>88.774659164432862</c:v>
              </c:pt>
              <c:pt idx="10653">
                <c:v>88.782993248094556</c:v>
              </c:pt>
              <c:pt idx="10654">
                <c:v>88.79132733175625</c:v>
              </c:pt>
              <c:pt idx="10655">
                <c:v>88.799661415417944</c:v>
              </c:pt>
              <c:pt idx="10656">
                <c:v>88.807995499079652</c:v>
              </c:pt>
              <c:pt idx="10657">
                <c:v>88.816329582741361</c:v>
              </c:pt>
              <c:pt idx="10658">
                <c:v>88.824663666403055</c:v>
              </c:pt>
              <c:pt idx="10659">
                <c:v>88.832997750064763</c:v>
              </c:pt>
              <c:pt idx="10660">
                <c:v>88.841331833726457</c:v>
              </c:pt>
              <c:pt idx="10661">
                <c:v>88.849665917388151</c:v>
              </c:pt>
              <c:pt idx="10662">
                <c:v>88.858000001049859</c:v>
              </c:pt>
              <c:pt idx="10663">
                <c:v>88.866334084711553</c:v>
              </c:pt>
              <c:pt idx="10664">
                <c:v>88.874668168373262</c:v>
              </c:pt>
              <c:pt idx="10665">
                <c:v>88.883002252034956</c:v>
              </c:pt>
              <c:pt idx="10666">
                <c:v>88.891336335696664</c:v>
              </c:pt>
              <c:pt idx="10667">
                <c:v>88.899670419358372</c:v>
              </c:pt>
              <c:pt idx="10668">
                <c:v>88.908004503020052</c:v>
              </c:pt>
              <c:pt idx="10669">
                <c:v>88.916338586681761</c:v>
              </c:pt>
              <c:pt idx="10670">
                <c:v>88.924672670343455</c:v>
              </c:pt>
              <c:pt idx="10671">
                <c:v>88.933006754005163</c:v>
              </c:pt>
              <c:pt idx="10672">
                <c:v>88.941340837666857</c:v>
              </c:pt>
              <c:pt idx="10673">
                <c:v>88.949674921328565</c:v>
              </c:pt>
              <c:pt idx="10674">
                <c:v>88.958009004990274</c:v>
              </c:pt>
              <c:pt idx="10675">
                <c:v>88.966343088651954</c:v>
              </c:pt>
              <c:pt idx="10676">
                <c:v>88.974677172313662</c:v>
              </c:pt>
              <c:pt idx="10677">
                <c:v>88.983011255975356</c:v>
              </c:pt>
              <c:pt idx="10678">
                <c:v>88.991345339637064</c:v>
              </c:pt>
              <c:pt idx="10679">
                <c:v>88.999679423298772</c:v>
              </c:pt>
              <c:pt idx="10680">
                <c:v>89.008013506960467</c:v>
              </c:pt>
              <c:pt idx="10681">
                <c:v>89.016347590622175</c:v>
              </c:pt>
              <c:pt idx="10682">
                <c:v>89.024681674283855</c:v>
              </c:pt>
              <c:pt idx="10683">
                <c:v>89.033015757945563</c:v>
              </c:pt>
              <c:pt idx="10684">
                <c:v>89.041349841607271</c:v>
              </c:pt>
              <c:pt idx="10685">
                <c:v>89.049683925268965</c:v>
              </c:pt>
              <c:pt idx="10686">
                <c:v>89.058018008930674</c:v>
              </c:pt>
              <c:pt idx="10687">
                <c:v>89.066352092592368</c:v>
              </c:pt>
              <c:pt idx="10688">
                <c:v>89.074686176254076</c:v>
              </c:pt>
              <c:pt idx="10689">
                <c:v>89.083020259915756</c:v>
              </c:pt>
              <c:pt idx="10690">
                <c:v>89.091354343577464</c:v>
              </c:pt>
              <c:pt idx="10691">
                <c:v>89.099688427239172</c:v>
              </c:pt>
              <c:pt idx="10692">
                <c:v>89.108022510900867</c:v>
              </c:pt>
              <c:pt idx="10693">
                <c:v>89.116356594562575</c:v>
              </c:pt>
              <c:pt idx="10694">
                <c:v>89.124690678224269</c:v>
              </c:pt>
              <c:pt idx="10695">
                <c:v>89.133024761885977</c:v>
              </c:pt>
              <c:pt idx="10696">
                <c:v>89.141358845547671</c:v>
              </c:pt>
              <c:pt idx="10697">
                <c:v>89.149692929209365</c:v>
              </c:pt>
              <c:pt idx="10698">
                <c:v>89.158027012871074</c:v>
              </c:pt>
              <c:pt idx="10699">
                <c:v>89.166361096532768</c:v>
              </c:pt>
              <c:pt idx="10700">
                <c:v>89.174695180194476</c:v>
              </c:pt>
              <c:pt idx="10701">
                <c:v>89.183029263856184</c:v>
              </c:pt>
              <c:pt idx="10702">
                <c:v>89.191363347517878</c:v>
              </c:pt>
              <c:pt idx="10703">
                <c:v>89.199697431179573</c:v>
              </c:pt>
              <c:pt idx="10704">
                <c:v>89.208031514841267</c:v>
              </c:pt>
              <c:pt idx="10705">
                <c:v>89.216365598502975</c:v>
              </c:pt>
              <c:pt idx="10706">
                <c:v>89.224699682164683</c:v>
              </c:pt>
              <c:pt idx="10707">
                <c:v>89.233033765826377</c:v>
              </c:pt>
              <c:pt idx="10708">
                <c:v>89.241367849488086</c:v>
              </c:pt>
              <c:pt idx="10709">
                <c:v>89.24970193314978</c:v>
              </c:pt>
              <c:pt idx="10710">
                <c:v>89.258036016811474</c:v>
              </c:pt>
              <c:pt idx="10711">
                <c:v>89.266370100473168</c:v>
              </c:pt>
              <c:pt idx="10712">
                <c:v>89.274704184134876</c:v>
              </c:pt>
              <c:pt idx="10713">
                <c:v>89.283038267796584</c:v>
              </c:pt>
              <c:pt idx="10714">
                <c:v>89.291372351458278</c:v>
              </c:pt>
              <c:pt idx="10715">
                <c:v>89.299706435119987</c:v>
              </c:pt>
              <c:pt idx="10716">
                <c:v>89.308040518781681</c:v>
              </c:pt>
              <c:pt idx="10717">
                <c:v>89.316374602443375</c:v>
              </c:pt>
              <c:pt idx="10718">
                <c:v>89.324708686105083</c:v>
              </c:pt>
              <c:pt idx="10719">
                <c:v>89.333042769766777</c:v>
              </c:pt>
              <c:pt idx="10720">
                <c:v>89.341376853428486</c:v>
              </c:pt>
              <c:pt idx="10721">
                <c:v>89.34971093709018</c:v>
              </c:pt>
              <c:pt idx="10722">
                <c:v>89.358045020751888</c:v>
              </c:pt>
              <c:pt idx="10723">
                <c:v>89.366379104413596</c:v>
              </c:pt>
              <c:pt idx="10724">
                <c:v>89.374713188075276</c:v>
              </c:pt>
              <c:pt idx="10725">
                <c:v>89.383047271736984</c:v>
              </c:pt>
              <c:pt idx="10726">
                <c:v>89.391381355398678</c:v>
              </c:pt>
              <c:pt idx="10727">
                <c:v>89.399715439060387</c:v>
              </c:pt>
              <c:pt idx="10728">
                <c:v>89.408049522722095</c:v>
              </c:pt>
              <c:pt idx="10729">
                <c:v>89.416383606383789</c:v>
              </c:pt>
              <c:pt idx="10730">
                <c:v>89.424717690045483</c:v>
              </c:pt>
              <c:pt idx="10731">
                <c:v>89.433051773707177</c:v>
              </c:pt>
              <c:pt idx="10732">
                <c:v>89.441385857368886</c:v>
              </c:pt>
              <c:pt idx="10733">
                <c:v>89.44971994103058</c:v>
              </c:pt>
              <c:pt idx="10734">
                <c:v>89.458054024692288</c:v>
              </c:pt>
              <c:pt idx="10735">
                <c:v>89.466388108353996</c:v>
              </c:pt>
              <c:pt idx="10736">
                <c:v>89.47472219201569</c:v>
              </c:pt>
              <c:pt idx="10737">
                <c:v>89.483056275677384</c:v>
              </c:pt>
              <c:pt idx="10738">
                <c:v>89.491390359339078</c:v>
              </c:pt>
              <c:pt idx="10739">
                <c:v>89.499724443000787</c:v>
              </c:pt>
              <c:pt idx="10740">
                <c:v>89.508058526662495</c:v>
              </c:pt>
              <c:pt idx="10741">
                <c:v>89.516392610324189</c:v>
              </c:pt>
              <c:pt idx="10742">
                <c:v>89.524726693985897</c:v>
              </c:pt>
              <c:pt idx="10743">
                <c:v>89.533060777647592</c:v>
              </c:pt>
              <c:pt idx="10744">
                <c:v>89.541394861309286</c:v>
              </c:pt>
              <c:pt idx="10745">
                <c:v>89.549728944970994</c:v>
              </c:pt>
              <c:pt idx="10746">
                <c:v>89.558063028632688</c:v>
              </c:pt>
              <c:pt idx="10747">
                <c:v>89.566397112294396</c:v>
              </c:pt>
              <c:pt idx="10748">
                <c:v>89.57473119595609</c:v>
              </c:pt>
              <c:pt idx="10749">
                <c:v>89.583065279617799</c:v>
              </c:pt>
              <c:pt idx="10750">
                <c:v>89.591399363279507</c:v>
              </c:pt>
              <c:pt idx="10751">
                <c:v>89.599733446941187</c:v>
              </c:pt>
              <c:pt idx="10752">
                <c:v>89.608067530602895</c:v>
              </c:pt>
              <c:pt idx="10753">
                <c:v>89.616401614264589</c:v>
              </c:pt>
              <c:pt idx="10754">
                <c:v>89.624735697926297</c:v>
              </c:pt>
              <c:pt idx="10755">
                <c:v>89.633069781587992</c:v>
              </c:pt>
              <c:pt idx="10756">
                <c:v>89.6414038652497</c:v>
              </c:pt>
              <c:pt idx="10757">
                <c:v>89.649737948911408</c:v>
              </c:pt>
              <c:pt idx="10758">
                <c:v>89.658072032573088</c:v>
              </c:pt>
              <c:pt idx="10759">
                <c:v>89.666406116234796</c:v>
              </c:pt>
              <c:pt idx="10760">
                <c:v>89.67474019989649</c:v>
              </c:pt>
              <c:pt idx="10761">
                <c:v>89.683074283558199</c:v>
              </c:pt>
              <c:pt idx="10762">
                <c:v>89.691408367219907</c:v>
              </c:pt>
              <c:pt idx="10763">
                <c:v>89.699742450881601</c:v>
              </c:pt>
              <c:pt idx="10764">
                <c:v>89.708076534543309</c:v>
              </c:pt>
              <c:pt idx="10765">
                <c:v>89.716410618204989</c:v>
              </c:pt>
              <c:pt idx="10766">
                <c:v>89.724744701866697</c:v>
              </c:pt>
              <c:pt idx="10767">
                <c:v>89.733078785528406</c:v>
              </c:pt>
              <c:pt idx="10768">
                <c:v>89.7414128691901</c:v>
              </c:pt>
              <c:pt idx="10769">
                <c:v>89.749746952851808</c:v>
              </c:pt>
              <c:pt idx="10770">
                <c:v>89.758081036513502</c:v>
              </c:pt>
              <c:pt idx="10771">
                <c:v>89.766415120175211</c:v>
              </c:pt>
              <c:pt idx="10772">
                <c:v>89.77474920383689</c:v>
              </c:pt>
              <c:pt idx="10773">
                <c:v>89.783083287498599</c:v>
              </c:pt>
              <c:pt idx="10774">
                <c:v>89.791417371160307</c:v>
              </c:pt>
              <c:pt idx="10775">
                <c:v>89.799751454822001</c:v>
              </c:pt>
              <c:pt idx="10776">
                <c:v>89.808085538483709</c:v>
              </c:pt>
              <c:pt idx="10777">
                <c:v>89.816419622145403</c:v>
              </c:pt>
              <c:pt idx="10778">
                <c:v>89.824753705807112</c:v>
              </c:pt>
              <c:pt idx="10779">
                <c:v>89.833087789468806</c:v>
              </c:pt>
              <c:pt idx="10780">
                <c:v>89.8414218731305</c:v>
              </c:pt>
              <c:pt idx="10781">
                <c:v>89.849755956792208</c:v>
              </c:pt>
              <c:pt idx="10782">
                <c:v>89.858090040453902</c:v>
              </c:pt>
              <c:pt idx="10783">
                <c:v>89.866424124115611</c:v>
              </c:pt>
              <c:pt idx="10784">
                <c:v>89.874758207777319</c:v>
              </c:pt>
              <c:pt idx="10785">
                <c:v>89.883092291439013</c:v>
              </c:pt>
              <c:pt idx="10786">
                <c:v>89.891426375100707</c:v>
              </c:pt>
              <c:pt idx="10787">
                <c:v>89.899760458762401</c:v>
              </c:pt>
              <c:pt idx="10788">
                <c:v>89.908094542424109</c:v>
              </c:pt>
              <c:pt idx="10789">
                <c:v>89.916428626085818</c:v>
              </c:pt>
              <c:pt idx="10790">
                <c:v>89.924762709747512</c:v>
              </c:pt>
              <c:pt idx="10791">
                <c:v>89.93309679340922</c:v>
              </c:pt>
              <c:pt idx="10792">
                <c:v>89.941430877070914</c:v>
              </c:pt>
              <c:pt idx="10793">
                <c:v>89.949764960732608</c:v>
              </c:pt>
              <c:pt idx="10794">
                <c:v>89.958099044394302</c:v>
              </c:pt>
              <c:pt idx="10795">
                <c:v>89.966433128056011</c:v>
              </c:pt>
              <c:pt idx="10796">
                <c:v>89.974767211717719</c:v>
              </c:pt>
              <c:pt idx="10797">
                <c:v>89.983101295379413</c:v>
              </c:pt>
              <c:pt idx="10798">
                <c:v>89.991435379041121</c:v>
              </c:pt>
              <c:pt idx="10799">
                <c:v>89.999769462702815</c:v>
              </c:pt>
              <c:pt idx="10800">
                <c:v>90.008103546364509</c:v>
              </c:pt>
              <c:pt idx="10801">
                <c:v>90.016437630026218</c:v>
              </c:pt>
              <c:pt idx="10802">
                <c:v>90.024771713687912</c:v>
              </c:pt>
              <c:pt idx="10803">
                <c:v>90.03310579734962</c:v>
              </c:pt>
              <c:pt idx="10804">
                <c:v>90.041439881011314</c:v>
              </c:pt>
              <c:pt idx="10805">
                <c:v>90.049773964673022</c:v>
              </c:pt>
              <c:pt idx="10806">
                <c:v>90.058108048334731</c:v>
              </c:pt>
              <c:pt idx="10807">
                <c:v>90.066442131996411</c:v>
              </c:pt>
              <c:pt idx="10808">
                <c:v>90.074776215658119</c:v>
              </c:pt>
              <c:pt idx="10809">
                <c:v>90.083110299319813</c:v>
              </c:pt>
              <c:pt idx="10810">
                <c:v>90.091444382981521</c:v>
              </c:pt>
              <c:pt idx="10811">
                <c:v>90.09977846664323</c:v>
              </c:pt>
              <c:pt idx="10812">
                <c:v>90.108112550304924</c:v>
              </c:pt>
              <c:pt idx="10813">
                <c:v>90.116446633966632</c:v>
              </c:pt>
              <c:pt idx="10814">
                <c:v>90.124780717628312</c:v>
              </c:pt>
              <c:pt idx="10815">
                <c:v>90.13311480129002</c:v>
              </c:pt>
              <c:pt idx="10816">
                <c:v>90.141448884951714</c:v>
              </c:pt>
              <c:pt idx="10817">
                <c:v>90.149782968613422</c:v>
              </c:pt>
              <c:pt idx="10818">
                <c:v>90.158117052275131</c:v>
              </c:pt>
              <c:pt idx="10819">
                <c:v>90.166451135936825</c:v>
              </c:pt>
              <c:pt idx="10820">
                <c:v>90.174785219598519</c:v>
              </c:pt>
              <c:pt idx="10821">
                <c:v>90.183119303260213</c:v>
              </c:pt>
              <c:pt idx="10822">
                <c:v>90.191453386921921</c:v>
              </c:pt>
              <c:pt idx="10823">
                <c:v>90.19978747058363</c:v>
              </c:pt>
              <c:pt idx="10824">
                <c:v>90.208121554245324</c:v>
              </c:pt>
              <c:pt idx="10825">
                <c:v>90.216455637907032</c:v>
              </c:pt>
              <c:pt idx="10826">
                <c:v>90.224789721568726</c:v>
              </c:pt>
              <c:pt idx="10827">
                <c:v>90.23312380523042</c:v>
              </c:pt>
              <c:pt idx="10828">
                <c:v>90.241457888892128</c:v>
              </c:pt>
              <c:pt idx="10829">
                <c:v>90.249791972553822</c:v>
              </c:pt>
              <c:pt idx="10830">
                <c:v>90.258126056215531</c:v>
              </c:pt>
              <c:pt idx="10831">
                <c:v>90.266460139877225</c:v>
              </c:pt>
              <c:pt idx="10832">
                <c:v>90.274794223538933</c:v>
              </c:pt>
              <c:pt idx="10833">
                <c:v>90.283128307200641</c:v>
              </c:pt>
              <c:pt idx="10834">
                <c:v>90.291462390862321</c:v>
              </c:pt>
              <c:pt idx="10835">
                <c:v>90.29979647452403</c:v>
              </c:pt>
              <c:pt idx="10836">
                <c:v>90.308130558185724</c:v>
              </c:pt>
              <c:pt idx="10837">
                <c:v>90.316464641847432</c:v>
              </c:pt>
              <c:pt idx="10838">
                <c:v>90.324798725509126</c:v>
              </c:pt>
              <c:pt idx="10839">
                <c:v>90.333132809170834</c:v>
              </c:pt>
              <c:pt idx="10840">
                <c:v>90.341466892832543</c:v>
              </c:pt>
              <c:pt idx="10841">
                <c:v>90.349800976494222</c:v>
              </c:pt>
              <c:pt idx="10842">
                <c:v>90.358135060155931</c:v>
              </c:pt>
              <c:pt idx="10843">
                <c:v>90.366469143817625</c:v>
              </c:pt>
              <c:pt idx="10844">
                <c:v>90.374803227479333</c:v>
              </c:pt>
              <c:pt idx="10845">
                <c:v>90.383137311141041</c:v>
              </c:pt>
              <c:pt idx="10846">
                <c:v>90.391471394802736</c:v>
              </c:pt>
              <c:pt idx="10847">
                <c:v>90.399805478464444</c:v>
              </c:pt>
              <c:pt idx="10848">
                <c:v>90.408139562126124</c:v>
              </c:pt>
              <c:pt idx="10849">
                <c:v>90.416473645787832</c:v>
              </c:pt>
              <c:pt idx="10850">
                <c:v>90.42480772944954</c:v>
              </c:pt>
              <c:pt idx="10851">
                <c:v>90.433141813111234</c:v>
              </c:pt>
              <c:pt idx="10852">
                <c:v>90.441475896772943</c:v>
              </c:pt>
              <c:pt idx="10853">
                <c:v>90.449809980434637</c:v>
              </c:pt>
              <c:pt idx="10854">
                <c:v>90.458144064096345</c:v>
              </c:pt>
              <c:pt idx="10855">
                <c:v>90.466478147758025</c:v>
              </c:pt>
              <c:pt idx="10856">
                <c:v>90.474812231419733</c:v>
              </c:pt>
              <c:pt idx="10857">
                <c:v>90.483146315081441</c:v>
              </c:pt>
              <c:pt idx="10858">
                <c:v>90.491480398743136</c:v>
              </c:pt>
              <c:pt idx="10859">
                <c:v>90.499814482404844</c:v>
              </c:pt>
              <c:pt idx="10860">
                <c:v>90.508148566066538</c:v>
              </c:pt>
              <c:pt idx="10861">
                <c:v>90.516482649728246</c:v>
              </c:pt>
              <c:pt idx="10862">
                <c:v>90.52481673338994</c:v>
              </c:pt>
              <c:pt idx="10863">
                <c:v>90.533150817051634</c:v>
              </c:pt>
              <c:pt idx="10864">
                <c:v>90.541484900713343</c:v>
              </c:pt>
              <c:pt idx="10865">
                <c:v>90.549818984375037</c:v>
              </c:pt>
              <c:pt idx="10866">
                <c:v>90.558153068036745</c:v>
              </c:pt>
              <c:pt idx="10867">
                <c:v>90.566487151698453</c:v>
              </c:pt>
              <c:pt idx="10868">
                <c:v>90.574821235360147</c:v>
              </c:pt>
              <c:pt idx="10869">
                <c:v>90.583155319021841</c:v>
              </c:pt>
              <c:pt idx="10870">
                <c:v>90.591489402683536</c:v>
              </c:pt>
              <c:pt idx="10871">
                <c:v>90.599823486345244</c:v>
              </c:pt>
              <c:pt idx="10872">
                <c:v>90.608157570006952</c:v>
              </c:pt>
              <c:pt idx="10873">
                <c:v>90.616491653668646</c:v>
              </c:pt>
              <c:pt idx="10874">
                <c:v>90.624825737330355</c:v>
              </c:pt>
              <c:pt idx="10875">
                <c:v>90.633159820992049</c:v>
              </c:pt>
              <c:pt idx="10876">
                <c:v>90.641493904653743</c:v>
              </c:pt>
              <c:pt idx="10877">
                <c:v>90.649827988315437</c:v>
              </c:pt>
              <c:pt idx="10878">
                <c:v>90.658162071977145</c:v>
              </c:pt>
              <c:pt idx="10879">
                <c:v>90.666496155638853</c:v>
              </c:pt>
              <c:pt idx="10880">
                <c:v>90.674830239300547</c:v>
              </c:pt>
              <c:pt idx="10881">
                <c:v>90.683164322962256</c:v>
              </c:pt>
              <c:pt idx="10882">
                <c:v>90.69149840662395</c:v>
              </c:pt>
              <c:pt idx="10883">
                <c:v>90.699832490285644</c:v>
              </c:pt>
              <c:pt idx="10884">
                <c:v>90.708166573947352</c:v>
              </c:pt>
              <c:pt idx="10885">
                <c:v>90.716500657609046</c:v>
              </c:pt>
              <c:pt idx="10886">
                <c:v>90.724834741270755</c:v>
              </c:pt>
              <c:pt idx="10887">
                <c:v>90.733168824932449</c:v>
              </c:pt>
              <c:pt idx="10888">
                <c:v>90.741502908594157</c:v>
              </c:pt>
              <c:pt idx="10889">
                <c:v>90.749836992255865</c:v>
              </c:pt>
              <c:pt idx="10890">
                <c:v>90.758171075917545</c:v>
              </c:pt>
              <c:pt idx="10891">
                <c:v>90.766505159579253</c:v>
              </c:pt>
              <c:pt idx="10892">
                <c:v>90.774839243240947</c:v>
              </c:pt>
              <c:pt idx="10893">
                <c:v>90.783173326902656</c:v>
              </c:pt>
              <c:pt idx="10894">
                <c:v>90.791507410564364</c:v>
              </c:pt>
              <c:pt idx="10895">
                <c:v>90.799841494226058</c:v>
              </c:pt>
              <c:pt idx="10896">
                <c:v>90.808175577887766</c:v>
              </c:pt>
              <c:pt idx="10897">
                <c:v>90.816509661549446</c:v>
              </c:pt>
              <c:pt idx="10898">
                <c:v>90.824843745211155</c:v>
              </c:pt>
              <c:pt idx="10899">
                <c:v>90.833177828872849</c:v>
              </c:pt>
              <c:pt idx="10900">
                <c:v>90.841511912534557</c:v>
              </c:pt>
              <c:pt idx="10901">
                <c:v>90.849845996196265</c:v>
              </c:pt>
              <c:pt idx="10902">
                <c:v>90.858180079857959</c:v>
              </c:pt>
              <c:pt idx="10903">
                <c:v>90.866514163519668</c:v>
              </c:pt>
              <c:pt idx="10904">
                <c:v>90.874848247181347</c:v>
              </c:pt>
              <c:pt idx="10905">
                <c:v>90.883182330843056</c:v>
              </c:pt>
              <c:pt idx="10906">
                <c:v>90.891516414504764</c:v>
              </c:pt>
              <c:pt idx="10907">
                <c:v>90.899850498166458</c:v>
              </c:pt>
              <c:pt idx="10908">
                <c:v>90.908184581828166</c:v>
              </c:pt>
              <c:pt idx="10909">
                <c:v>90.91651866548986</c:v>
              </c:pt>
              <c:pt idx="10910">
                <c:v>90.924852749151555</c:v>
              </c:pt>
              <c:pt idx="10911">
                <c:v>90.933186832813263</c:v>
              </c:pt>
              <c:pt idx="10912">
                <c:v>90.941520916474957</c:v>
              </c:pt>
              <c:pt idx="10913">
                <c:v>90.949855000136665</c:v>
              </c:pt>
              <c:pt idx="10914">
                <c:v>90.958189083798359</c:v>
              </c:pt>
              <c:pt idx="10915">
                <c:v>90.966523167460068</c:v>
              </c:pt>
              <c:pt idx="10916">
                <c:v>90.974857251121776</c:v>
              </c:pt>
              <c:pt idx="10917">
                <c:v>90.983191334783456</c:v>
              </c:pt>
              <c:pt idx="10918">
                <c:v>90.991525418445164</c:v>
              </c:pt>
              <c:pt idx="10919">
                <c:v>90.999859502106858</c:v>
              </c:pt>
              <c:pt idx="10920">
                <c:v>91.008193585768566</c:v>
              </c:pt>
              <c:pt idx="10921">
                <c:v>91.016527669430261</c:v>
              </c:pt>
              <c:pt idx="10922">
                <c:v>91.024861753091969</c:v>
              </c:pt>
              <c:pt idx="10923">
                <c:v>91.033195836753677</c:v>
              </c:pt>
              <c:pt idx="10924">
                <c:v>91.041529920415357</c:v>
              </c:pt>
              <c:pt idx="10925">
                <c:v>91.049864004077065</c:v>
              </c:pt>
              <c:pt idx="10926">
                <c:v>91.058198087738759</c:v>
              </c:pt>
              <c:pt idx="10927">
                <c:v>91.066532171400468</c:v>
              </c:pt>
              <c:pt idx="10928">
                <c:v>91.074866255062176</c:v>
              </c:pt>
              <c:pt idx="10929">
                <c:v>91.08320033872387</c:v>
              </c:pt>
              <c:pt idx="10930">
                <c:v>91.091534422385578</c:v>
              </c:pt>
              <c:pt idx="10931">
                <c:v>91.099868506047258</c:v>
              </c:pt>
              <c:pt idx="10932">
                <c:v>91.108202589708966</c:v>
              </c:pt>
              <c:pt idx="10933">
                <c:v>91.116536673370675</c:v>
              </c:pt>
              <c:pt idx="10934">
                <c:v>91.124870757032369</c:v>
              </c:pt>
              <c:pt idx="10935">
                <c:v>91.133204840694077</c:v>
              </c:pt>
              <c:pt idx="10936">
                <c:v>91.141538924355771</c:v>
              </c:pt>
              <c:pt idx="10937">
                <c:v>91.149873008017479</c:v>
              </c:pt>
              <c:pt idx="10938">
                <c:v>91.158207091679159</c:v>
              </c:pt>
              <c:pt idx="10939">
                <c:v>91.166541175340868</c:v>
              </c:pt>
              <c:pt idx="10940">
                <c:v>91.174875259002576</c:v>
              </c:pt>
              <c:pt idx="10941">
                <c:v>91.18320934266427</c:v>
              </c:pt>
              <c:pt idx="10942">
                <c:v>91.191543426325978</c:v>
              </c:pt>
              <c:pt idx="10943">
                <c:v>91.199877509987672</c:v>
              </c:pt>
              <c:pt idx="10944">
                <c:v>91.208211593649381</c:v>
              </c:pt>
              <c:pt idx="10945">
                <c:v>91.216545677311075</c:v>
              </c:pt>
              <c:pt idx="10946">
                <c:v>91.224879760972769</c:v>
              </c:pt>
              <c:pt idx="10947">
                <c:v>91.233213844634477</c:v>
              </c:pt>
              <c:pt idx="10948">
                <c:v>91.241547928296171</c:v>
              </c:pt>
              <c:pt idx="10949">
                <c:v>91.24988201195788</c:v>
              </c:pt>
              <c:pt idx="10950">
                <c:v>91.258216095619588</c:v>
              </c:pt>
              <c:pt idx="10951">
                <c:v>91.266550179281282</c:v>
              </c:pt>
              <c:pt idx="10952">
                <c:v>91.274884262942976</c:v>
              </c:pt>
              <c:pt idx="10953">
                <c:v>91.28321834660467</c:v>
              </c:pt>
              <c:pt idx="10954">
                <c:v>91.291552430266378</c:v>
              </c:pt>
              <c:pt idx="10955">
                <c:v>91.299886513928087</c:v>
              </c:pt>
              <c:pt idx="10956">
                <c:v>91.308220597589781</c:v>
              </c:pt>
              <c:pt idx="10957">
                <c:v>91.316554681251489</c:v>
              </c:pt>
              <c:pt idx="10958">
                <c:v>91.324888764913183</c:v>
              </c:pt>
              <c:pt idx="10959">
                <c:v>91.333222848574877</c:v>
              </c:pt>
              <c:pt idx="10960">
                <c:v>91.341556932236571</c:v>
              </c:pt>
              <c:pt idx="10961">
                <c:v>91.34989101589828</c:v>
              </c:pt>
              <c:pt idx="10962">
                <c:v>91.358225099559988</c:v>
              </c:pt>
              <c:pt idx="10963">
                <c:v>91.366559183221682</c:v>
              </c:pt>
              <c:pt idx="10964">
                <c:v>91.37489326688339</c:v>
              </c:pt>
              <c:pt idx="10965">
                <c:v>91.383227350545084</c:v>
              </c:pt>
              <c:pt idx="10966">
                <c:v>91.391561434206778</c:v>
              </c:pt>
              <c:pt idx="10967">
                <c:v>91.399895517868487</c:v>
              </c:pt>
              <c:pt idx="10968">
                <c:v>91.408229601530181</c:v>
              </c:pt>
              <c:pt idx="10969">
                <c:v>91.416563685191889</c:v>
              </c:pt>
              <c:pt idx="10970">
                <c:v>91.424897768853583</c:v>
              </c:pt>
              <c:pt idx="10971">
                <c:v>91.433231852515291</c:v>
              </c:pt>
              <c:pt idx="10972">
                <c:v>91.441565936177</c:v>
              </c:pt>
              <c:pt idx="10973">
                <c:v>91.44990001983868</c:v>
              </c:pt>
              <c:pt idx="10974">
                <c:v>91.458234103500388</c:v>
              </c:pt>
              <c:pt idx="10975">
                <c:v>91.466568187162082</c:v>
              </c:pt>
              <c:pt idx="10976">
                <c:v>91.47490227082379</c:v>
              </c:pt>
              <c:pt idx="10977">
                <c:v>91.483236354485499</c:v>
              </c:pt>
              <c:pt idx="10978">
                <c:v>91.491570438147193</c:v>
              </c:pt>
              <c:pt idx="10979">
                <c:v>91.499904521808901</c:v>
              </c:pt>
              <c:pt idx="10980">
                <c:v>91.508238605470581</c:v>
              </c:pt>
              <c:pt idx="10981">
                <c:v>91.516572689132289</c:v>
              </c:pt>
              <c:pt idx="10982">
                <c:v>91.524906772793983</c:v>
              </c:pt>
              <c:pt idx="10983">
                <c:v>91.533240856455691</c:v>
              </c:pt>
              <c:pt idx="10984">
                <c:v>91.5415749401174</c:v>
              </c:pt>
              <c:pt idx="10985">
                <c:v>91.549909023779094</c:v>
              </c:pt>
              <c:pt idx="10986">
                <c:v>91.558243107440802</c:v>
              </c:pt>
              <c:pt idx="10987">
                <c:v>91.566577191102482</c:v>
              </c:pt>
              <c:pt idx="10988">
                <c:v>91.57491127476419</c:v>
              </c:pt>
              <c:pt idx="10989">
                <c:v>91.583245358425899</c:v>
              </c:pt>
              <c:pt idx="10990">
                <c:v>91.591579442087593</c:v>
              </c:pt>
              <c:pt idx="10991">
                <c:v>91.599913525749301</c:v>
              </c:pt>
              <c:pt idx="10992">
                <c:v>91.608247609410995</c:v>
              </c:pt>
              <c:pt idx="10993">
                <c:v>91.616581693072703</c:v>
              </c:pt>
              <c:pt idx="10994">
                <c:v>91.624915776734397</c:v>
              </c:pt>
              <c:pt idx="10995">
                <c:v>91.633249860396091</c:v>
              </c:pt>
              <c:pt idx="10996">
                <c:v>91.6415839440578</c:v>
              </c:pt>
              <c:pt idx="10997">
                <c:v>91.649918027719494</c:v>
              </c:pt>
              <c:pt idx="10998">
                <c:v>91.658252111381202</c:v>
              </c:pt>
              <c:pt idx="10999">
                <c:v>91.66658619504291</c:v>
              </c:pt>
              <c:pt idx="11000">
                <c:v>91.67492027870459</c:v>
              </c:pt>
              <c:pt idx="11001">
                <c:v>91.683254362366299</c:v>
              </c:pt>
              <c:pt idx="11002">
                <c:v>91.691588446027993</c:v>
              </c:pt>
              <c:pt idx="11003">
                <c:v>91.699922529689701</c:v>
              </c:pt>
              <c:pt idx="11004">
                <c:v>91.708256613351395</c:v>
              </c:pt>
              <c:pt idx="11005">
                <c:v>91.716590697013103</c:v>
              </c:pt>
              <c:pt idx="11006">
                <c:v>91.724924780674812</c:v>
              </c:pt>
              <c:pt idx="11007">
                <c:v>91.733258864336491</c:v>
              </c:pt>
              <c:pt idx="11008">
                <c:v>91.7415929479982</c:v>
              </c:pt>
              <c:pt idx="11009">
                <c:v>91.749927031659894</c:v>
              </c:pt>
              <c:pt idx="11010">
                <c:v>91.758261115321602</c:v>
              </c:pt>
              <c:pt idx="11011">
                <c:v>91.76659519898331</c:v>
              </c:pt>
              <c:pt idx="11012">
                <c:v>91.774929282645004</c:v>
              </c:pt>
              <c:pt idx="11013">
                <c:v>91.783263366306713</c:v>
              </c:pt>
              <c:pt idx="11014">
                <c:v>91.791597449968393</c:v>
              </c:pt>
              <c:pt idx="11015">
                <c:v>91.799931533630101</c:v>
              </c:pt>
              <c:pt idx="11016">
                <c:v>91.808265617291809</c:v>
              </c:pt>
              <c:pt idx="11017">
                <c:v>91.816599700953503</c:v>
              </c:pt>
              <c:pt idx="11018">
                <c:v>91.824933784615212</c:v>
              </c:pt>
              <c:pt idx="11019">
                <c:v>91.833267868276906</c:v>
              </c:pt>
              <c:pt idx="11020">
                <c:v>91.841601951938614</c:v>
              </c:pt>
              <c:pt idx="11021">
                <c:v>91.849936035600294</c:v>
              </c:pt>
              <c:pt idx="11022">
                <c:v>91.858270119262002</c:v>
              </c:pt>
              <c:pt idx="11023">
                <c:v>91.86660420292371</c:v>
              </c:pt>
              <c:pt idx="11024">
                <c:v>91.874938286585405</c:v>
              </c:pt>
              <c:pt idx="11025">
                <c:v>91.883272370247113</c:v>
              </c:pt>
              <c:pt idx="11026">
                <c:v>91.891606453908807</c:v>
              </c:pt>
              <c:pt idx="11027">
                <c:v>91.899940537570515</c:v>
              </c:pt>
              <c:pt idx="11028">
                <c:v>91.908274621232209</c:v>
              </c:pt>
              <c:pt idx="11029">
                <c:v>91.916608704893903</c:v>
              </c:pt>
              <c:pt idx="11030">
                <c:v>91.924942788555612</c:v>
              </c:pt>
              <c:pt idx="11031">
                <c:v>91.933276872217306</c:v>
              </c:pt>
              <c:pt idx="11032">
                <c:v>91.941610955879014</c:v>
              </c:pt>
              <c:pt idx="11033">
                <c:v>91.949945039540722</c:v>
              </c:pt>
              <c:pt idx="11034">
                <c:v>91.958279123202416</c:v>
              </c:pt>
              <c:pt idx="11035">
                <c:v>91.96661320686411</c:v>
              </c:pt>
              <c:pt idx="11036">
                <c:v>91.974947290525805</c:v>
              </c:pt>
              <c:pt idx="11037">
                <c:v>91.983281374187513</c:v>
              </c:pt>
              <c:pt idx="11038">
                <c:v>91.991615457849221</c:v>
              </c:pt>
              <c:pt idx="11039">
                <c:v>91.999949541510915</c:v>
              </c:pt>
              <c:pt idx="11040">
                <c:v>92.008283625172623</c:v>
              </c:pt>
              <c:pt idx="11041">
                <c:v>92.016617708834318</c:v>
              </c:pt>
              <c:pt idx="11042">
                <c:v>92.024951792496012</c:v>
              </c:pt>
              <c:pt idx="11043">
                <c:v>92.033285876157706</c:v>
              </c:pt>
              <c:pt idx="11044">
                <c:v>92.041619959819414</c:v>
              </c:pt>
              <c:pt idx="11045">
                <c:v>92.049954043481122</c:v>
              </c:pt>
              <c:pt idx="11046">
                <c:v>92.058288127142816</c:v>
              </c:pt>
              <c:pt idx="11047">
                <c:v>92.066622210804525</c:v>
              </c:pt>
              <c:pt idx="11048">
                <c:v>92.074956294466219</c:v>
              </c:pt>
              <c:pt idx="11049">
                <c:v>92.083290378127913</c:v>
              </c:pt>
              <c:pt idx="11050">
                <c:v>92.091624461789621</c:v>
              </c:pt>
              <c:pt idx="11051">
                <c:v>92.099958545451315</c:v>
              </c:pt>
              <c:pt idx="11052">
                <c:v>92.108292629113024</c:v>
              </c:pt>
              <c:pt idx="11053">
                <c:v>92.116626712774718</c:v>
              </c:pt>
              <c:pt idx="11054">
                <c:v>92.124960796436426</c:v>
              </c:pt>
              <c:pt idx="11055">
                <c:v>92.133294880098134</c:v>
              </c:pt>
              <c:pt idx="11056">
                <c:v>92.141628963759814</c:v>
              </c:pt>
              <c:pt idx="11057">
                <c:v>92.149963047421522</c:v>
              </c:pt>
              <c:pt idx="11058">
                <c:v>92.158297131083216</c:v>
              </c:pt>
              <c:pt idx="11059">
                <c:v>92.166631214744925</c:v>
              </c:pt>
              <c:pt idx="11060">
                <c:v>92.174965298406633</c:v>
              </c:pt>
              <c:pt idx="11061">
                <c:v>92.183299382068327</c:v>
              </c:pt>
              <c:pt idx="11062">
                <c:v>92.191633465730035</c:v>
              </c:pt>
              <c:pt idx="11063">
                <c:v>92.199967549391715</c:v>
              </c:pt>
              <c:pt idx="11064">
                <c:v>92.208301633053424</c:v>
              </c:pt>
              <c:pt idx="11065">
                <c:v>92.216635716715118</c:v>
              </c:pt>
              <c:pt idx="11066">
                <c:v>92.224969800376826</c:v>
              </c:pt>
              <c:pt idx="11067">
                <c:v>92.233303884038534</c:v>
              </c:pt>
              <c:pt idx="11068">
                <c:v>92.241637967700228</c:v>
              </c:pt>
              <c:pt idx="11069">
                <c:v>92.249972051361937</c:v>
              </c:pt>
              <c:pt idx="11070">
                <c:v>92.258306135023616</c:v>
              </c:pt>
              <c:pt idx="11071">
                <c:v>92.266640218685325</c:v>
              </c:pt>
              <c:pt idx="11072">
                <c:v>92.274974302347033</c:v>
              </c:pt>
              <c:pt idx="11073">
                <c:v>92.283308386008727</c:v>
              </c:pt>
              <c:pt idx="11074">
                <c:v>92.291642469670435</c:v>
              </c:pt>
              <c:pt idx="11075">
                <c:v>92.299976553332129</c:v>
              </c:pt>
              <c:pt idx="11076">
                <c:v>92.308310636993838</c:v>
              </c:pt>
              <c:pt idx="11077">
                <c:v>92.316644720655532</c:v>
              </c:pt>
              <c:pt idx="11078">
                <c:v>92.324978804317226</c:v>
              </c:pt>
              <c:pt idx="11079">
                <c:v>92.333312887978934</c:v>
              </c:pt>
              <c:pt idx="11080">
                <c:v>92.341646971640628</c:v>
              </c:pt>
              <c:pt idx="11081">
                <c:v>92.349981055302337</c:v>
              </c:pt>
              <c:pt idx="11082">
                <c:v>92.358315138964045</c:v>
              </c:pt>
              <c:pt idx="11083">
                <c:v>92.366649222625739</c:v>
              </c:pt>
              <c:pt idx="11084">
                <c:v>92.374983306287433</c:v>
              </c:pt>
              <c:pt idx="11085">
                <c:v>92.383317389949127</c:v>
              </c:pt>
              <c:pt idx="11086">
                <c:v>92.391651473610835</c:v>
              </c:pt>
              <c:pt idx="11087">
                <c:v>92.399985557272529</c:v>
              </c:pt>
              <c:pt idx="11088">
                <c:v>92.408319640934238</c:v>
              </c:pt>
              <c:pt idx="11089">
                <c:v>92.416653724595946</c:v>
              </c:pt>
              <c:pt idx="11090">
                <c:v>92.42498780825764</c:v>
              </c:pt>
              <c:pt idx="11091">
                <c:v>92.433321891919334</c:v>
              </c:pt>
              <c:pt idx="11092">
                <c:v>92.441655975581028</c:v>
              </c:pt>
              <c:pt idx="11093">
                <c:v>92.449990059242737</c:v>
              </c:pt>
              <c:pt idx="11094">
                <c:v>92.458324142904445</c:v>
              </c:pt>
              <c:pt idx="11095">
                <c:v>92.466658226566139</c:v>
              </c:pt>
              <c:pt idx="11096">
                <c:v>92.474992310227847</c:v>
              </c:pt>
              <c:pt idx="11097">
                <c:v>92.483326393889527</c:v>
              </c:pt>
              <c:pt idx="11098">
                <c:v>92.491660477551235</c:v>
              </c:pt>
              <c:pt idx="11099">
                <c:v>92.499994561212944</c:v>
              </c:pt>
              <c:pt idx="11100">
                <c:v>92.508328644874638</c:v>
              </c:pt>
              <c:pt idx="11101">
                <c:v>92.516662728536346</c:v>
              </c:pt>
              <c:pt idx="11102">
                <c:v>92.52499681219804</c:v>
              </c:pt>
              <c:pt idx="11103">
                <c:v>92.533330895859748</c:v>
              </c:pt>
              <c:pt idx="11104">
                <c:v>92.541664979521428</c:v>
              </c:pt>
              <c:pt idx="11105">
                <c:v>92.549999063183137</c:v>
              </c:pt>
              <c:pt idx="11106">
                <c:v>92.558333146844845</c:v>
              </c:pt>
            </c:numLit>
          </c:xVal>
          <c:yVal>
            <c:numLit>
              <c:formatCode>General</c:formatCode>
              <c:ptCount val="11107"/>
              <c:pt idx="0">
                <c:v>18.422335952418418</c:v>
              </c:pt>
              <c:pt idx="1">
                <c:v>18.420209910667985</c:v>
              </c:pt>
              <c:pt idx="2">
                <c:v>18.418083868917552</c:v>
              </c:pt>
              <c:pt idx="3">
                <c:v>18.415957827167119</c:v>
              </c:pt>
              <c:pt idx="4">
                <c:v>18.413831785416686</c:v>
              </c:pt>
              <c:pt idx="5">
                <c:v>18.411705743666257</c:v>
              </c:pt>
              <c:pt idx="6">
                <c:v>18.409579701915824</c:v>
              </c:pt>
              <c:pt idx="7">
                <c:v>18.407453660165391</c:v>
              </c:pt>
              <c:pt idx="8">
                <c:v>18.405327618414958</c:v>
              </c:pt>
              <c:pt idx="9">
                <c:v>18.403201576664525</c:v>
              </c:pt>
              <c:pt idx="10">
                <c:v>18.401075534914092</c:v>
              </c:pt>
              <c:pt idx="11">
                <c:v>18.398949493163659</c:v>
              </c:pt>
              <c:pt idx="12">
                <c:v>18.39682345141323</c:v>
              </c:pt>
              <c:pt idx="13">
                <c:v>18.394697409662797</c:v>
              </c:pt>
              <c:pt idx="14">
                <c:v>18.392571367912364</c:v>
              </c:pt>
              <c:pt idx="15">
                <c:v>18.390445326161931</c:v>
              </c:pt>
              <c:pt idx="16">
                <c:v>18.388319284411498</c:v>
              </c:pt>
              <c:pt idx="17">
                <c:v>18.386193242661065</c:v>
              </c:pt>
              <c:pt idx="18">
                <c:v>18.384067200910632</c:v>
              </c:pt>
              <c:pt idx="19">
                <c:v>18.381941159160199</c:v>
              </c:pt>
              <c:pt idx="20">
                <c:v>18.37981511740977</c:v>
              </c:pt>
              <c:pt idx="21">
                <c:v>18.377689075659337</c:v>
              </c:pt>
              <c:pt idx="22">
                <c:v>18.375563033908904</c:v>
              </c:pt>
              <c:pt idx="23">
                <c:v>18.373436992158471</c:v>
              </c:pt>
              <c:pt idx="24">
                <c:v>18.371310950408038</c:v>
              </c:pt>
              <c:pt idx="25">
                <c:v>18.369184908657605</c:v>
              </c:pt>
              <c:pt idx="26">
                <c:v>18.367058866907172</c:v>
              </c:pt>
              <c:pt idx="27">
                <c:v>18.364932825156739</c:v>
              </c:pt>
              <c:pt idx="28">
                <c:v>18.36280678340631</c:v>
              </c:pt>
              <c:pt idx="29">
                <c:v>18.360680741655877</c:v>
              </c:pt>
              <c:pt idx="30">
                <c:v>18.358554699905444</c:v>
              </c:pt>
              <c:pt idx="31">
                <c:v>18.356428658155011</c:v>
              </c:pt>
              <c:pt idx="32">
                <c:v>18.354302616404578</c:v>
              </c:pt>
              <c:pt idx="33">
                <c:v>18.352176574654145</c:v>
              </c:pt>
              <c:pt idx="34">
                <c:v>18.350050532903712</c:v>
              </c:pt>
              <c:pt idx="35">
                <c:v>18.347924491153279</c:v>
              </c:pt>
              <c:pt idx="36">
                <c:v>18.345798449402849</c:v>
              </c:pt>
              <c:pt idx="37">
                <c:v>18.343672407652416</c:v>
              </c:pt>
              <c:pt idx="38">
                <c:v>18.341546365901984</c:v>
              </c:pt>
              <c:pt idx="39">
                <c:v>18.339420324151551</c:v>
              </c:pt>
              <c:pt idx="40">
                <c:v>18.337294282401118</c:v>
              </c:pt>
              <c:pt idx="41">
                <c:v>18.335168240650685</c:v>
              </c:pt>
              <c:pt idx="42">
                <c:v>18.333042198900252</c:v>
              </c:pt>
              <c:pt idx="43">
                <c:v>18.330916157149822</c:v>
              </c:pt>
              <c:pt idx="44">
                <c:v>18.328790115399389</c:v>
              </c:pt>
              <c:pt idx="45">
                <c:v>18.326664073648956</c:v>
              </c:pt>
              <c:pt idx="46">
                <c:v>18.324538031898523</c:v>
              </c:pt>
              <c:pt idx="47">
                <c:v>18.32241199014809</c:v>
              </c:pt>
              <c:pt idx="48">
                <c:v>18.320285948397657</c:v>
              </c:pt>
              <c:pt idx="49">
                <c:v>18.318159906647224</c:v>
              </c:pt>
              <c:pt idx="50">
                <c:v>18.316033864896792</c:v>
              </c:pt>
              <c:pt idx="51">
                <c:v>18.313907823146362</c:v>
              </c:pt>
              <c:pt idx="52">
                <c:v>18.311781781395929</c:v>
              </c:pt>
              <c:pt idx="53">
                <c:v>18.309655739645496</c:v>
              </c:pt>
              <c:pt idx="54">
                <c:v>18.307529697895063</c:v>
              </c:pt>
              <c:pt idx="55">
                <c:v>18.30540365614463</c:v>
              </c:pt>
              <c:pt idx="56">
                <c:v>18.303277614394197</c:v>
              </c:pt>
              <c:pt idx="57">
                <c:v>18.301151572643764</c:v>
              </c:pt>
              <c:pt idx="58">
                <c:v>18.299025530893331</c:v>
              </c:pt>
              <c:pt idx="59">
                <c:v>18.296899489142902</c:v>
              </c:pt>
              <c:pt idx="60">
                <c:v>18.294773447392469</c:v>
              </c:pt>
              <c:pt idx="61">
                <c:v>18.292647405642036</c:v>
              </c:pt>
              <c:pt idx="62">
                <c:v>18.290521363891603</c:v>
              </c:pt>
              <c:pt idx="63">
                <c:v>18.28839532214117</c:v>
              </c:pt>
              <c:pt idx="64">
                <c:v>18.286269280390737</c:v>
              </c:pt>
              <c:pt idx="65">
                <c:v>18.284143238640304</c:v>
              </c:pt>
              <c:pt idx="66">
                <c:v>18.282017196889871</c:v>
              </c:pt>
              <c:pt idx="67">
                <c:v>18.279891155139442</c:v>
              </c:pt>
              <c:pt idx="68">
                <c:v>18.277765113389009</c:v>
              </c:pt>
              <c:pt idx="69">
                <c:v>18.275639071638576</c:v>
              </c:pt>
              <c:pt idx="70">
                <c:v>18.273513029888143</c:v>
              </c:pt>
              <c:pt idx="71">
                <c:v>18.27138698813771</c:v>
              </c:pt>
              <c:pt idx="72">
                <c:v>18.269260946387277</c:v>
              </c:pt>
              <c:pt idx="73">
                <c:v>18.267134904636844</c:v>
              </c:pt>
              <c:pt idx="74">
                <c:v>18.265008862886415</c:v>
              </c:pt>
              <c:pt idx="75">
                <c:v>18.262882821135982</c:v>
              </c:pt>
              <c:pt idx="76">
                <c:v>18.260756779385549</c:v>
              </c:pt>
              <c:pt idx="77">
                <c:v>18.258630737635116</c:v>
              </c:pt>
              <c:pt idx="78">
                <c:v>18.256504695884683</c:v>
              </c:pt>
              <c:pt idx="79">
                <c:v>18.25437865413425</c:v>
              </c:pt>
              <c:pt idx="80">
                <c:v>18.252252612383817</c:v>
              </c:pt>
              <c:pt idx="81">
                <c:v>18.250126570633384</c:v>
              </c:pt>
              <c:pt idx="82">
                <c:v>18.248000528882955</c:v>
              </c:pt>
              <c:pt idx="83">
                <c:v>18.245874487132522</c:v>
              </c:pt>
              <c:pt idx="84">
                <c:v>18.243748445382089</c:v>
              </c:pt>
              <c:pt idx="85">
                <c:v>18.241622403631656</c:v>
              </c:pt>
              <c:pt idx="86">
                <c:v>18.239496361881223</c:v>
              </c:pt>
              <c:pt idx="87">
                <c:v>18.23737032013079</c:v>
              </c:pt>
              <c:pt idx="88">
                <c:v>18.235244278380357</c:v>
              </c:pt>
              <c:pt idx="89">
                <c:v>18.233118236629924</c:v>
              </c:pt>
              <c:pt idx="90">
                <c:v>18.230992194879494</c:v>
              </c:pt>
              <c:pt idx="91">
                <c:v>18.228866153129061</c:v>
              </c:pt>
              <c:pt idx="92">
                <c:v>18.226740111378628</c:v>
              </c:pt>
              <c:pt idx="93">
                <c:v>18.224614069628196</c:v>
              </c:pt>
              <c:pt idx="94">
                <c:v>18.222488027877763</c:v>
              </c:pt>
              <c:pt idx="95">
                <c:v>18.22036198612733</c:v>
              </c:pt>
              <c:pt idx="96">
                <c:v>18.218235944376897</c:v>
              </c:pt>
              <c:pt idx="97">
                <c:v>18.216109902626464</c:v>
              </c:pt>
              <c:pt idx="98">
                <c:v>18.213983860876034</c:v>
              </c:pt>
              <c:pt idx="99">
                <c:v>18.211857819125601</c:v>
              </c:pt>
              <c:pt idx="100">
                <c:v>18.209731777375168</c:v>
              </c:pt>
              <c:pt idx="101">
                <c:v>18.207605735624735</c:v>
              </c:pt>
              <c:pt idx="102">
                <c:v>18.205479693874302</c:v>
              </c:pt>
              <c:pt idx="103">
                <c:v>18.203353652123869</c:v>
              </c:pt>
              <c:pt idx="104">
                <c:v>18.201227610373433</c:v>
              </c:pt>
              <c:pt idx="105">
                <c:v>18.199101568623</c:v>
              </c:pt>
              <c:pt idx="106">
                <c:v>18.196975526872563</c:v>
              </c:pt>
              <c:pt idx="107">
                <c:v>18.194849485122131</c:v>
              </c:pt>
              <c:pt idx="108">
                <c:v>18.192723443371694</c:v>
              </c:pt>
              <c:pt idx="109">
                <c:v>18.190597401621261</c:v>
              </c:pt>
              <c:pt idx="110">
                <c:v>18.188471359870828</c:v>
              </c:pt>
              <c:pt idx="111">
                <c:v>18.186345318120392</c:v>
              </c:pt>
              <c:pt idx="112">
                <c:v>18.184219276369959</c:v>
              </c:pt>
              <c:pt idx="113">
                <c:v>18.182093234619522</c:v>
              </c:pt>
              <c:pt idx="114">
                <c:v>18.179967192869089</c:v>
              </c:pt>
              <c:pt idx="115">
                <c:v>18.177841151118653</c:v>
              </c:pt>
              <c:pt idx="116">
                <c:v>18.17571510936822</c:v>
              </c:pt>
              <c:pt idx="117">
                <c:v>18.173589067617787</c:v>
              </c:pt>
              <c:pt idx="118">
                <c:v>18.17146302586735</c:v>
              </c:pt>
              <c:pt idx="119">
                <c:v>18.169336984116917</c:v>
              </c:pt>
              <c:pt idx="120">
                <c:v>18.167210942366481</c:v>
              </c:pt>
              <c:pt idx="121">
                <c:v>18.165084900616048</c:v>
              </c:pt>
              <c:pt idx="122">
                <c:v>18.162958858865611</c:v>
              </c:pt>
              <c:pt idx="123">
                <c:v>18.160832817115178</c:v>
              </c:pt>
              <c:pt idx="124">
                <c:v>18.158706775364742</c:v>
              </c:pt>
              <c:pt idx="125">
                <c:v>18.156580733614309</c:v>
              </c:pt>
              <c:pt idx="126">
                <c:v>18.154454691863876</c:v>
              </c:pt>
              <c:pt idx="127">
                <c:v>18.152328650113439</c:v>
              </c:pt>
              <c:pt idx="128">
                <c:v>18.150202608363006</c:v>
              </c:pt>
              <c:pt idx="129">
                <c:v>18.14807656661257</c:v>
              </c:pt>
              <c:pt idx="130">
                <c:v>18.145950524862137</c:v>
              </c:pt>
              <c:pt idx="131">
                <c:v>18.1438244831117</c:v>
              </c:pt>
              <c:pt idx="132">
                <c:v>18.141698441361267</c:v>
              </c:pt>
              <c:pt idx="133">
                <c:v>18.139572399610831</c:v>
              </c:pt>
              <c:pt idx="134">
                <c:v>18.137446357860398</c:v>
              </c:pt>
              <c:pt idx="135">
                <c:v>18.135320316109965</c:v>
              </c:pt>
              <c:pt idx="136">
                <c:v>18.133194274359528</c:v>
              </c:pt>
              <c:pt idx="137">
                <c:v>18.131068232609096</c:v>
              </c:pt>
              <c:pt idx="138">
                <c:v>18.128942190858659</c:v>
              </c:pt>
              <c:pt idx="139">
                <c:v>18.126816149108226</c:v>
              </c:pt>
              <c:pt idx="140">
                <c:v>18.12469010735779</c:v>
              </c:pt>
              <c:pt idx="141">
                <c:v>18.122564065607357</c:v>
              </c:pt>
              <c:pt idx="142">
                <c:v>18.120438023856924</c:v>
              </c:pt>
              <c:pt idx="143">
                <c:v>18.118311982106487</c:v>
              </c:pt>
              <c:pt idx="144">
                <c:v>18.116185940356054</c:v>
              </c:pt>
              <c:pt idx="145">
                <c:v>18.114059898605618</c:v>
              </c:pt>
              <c:pt idx="146">
                <c:v>18.111933856855185</c:v>
              </c:pt>
              <c:pt idx="147">
                <c:v>18.109807815104748</c:v>
              </c:pt>
              <c:pt idx="148">
                <c:v>18.107681773354315</c:v>
              </c:pt>
              <c:pt idx="149">
                <c:v>18.105555731603879</c:v>
              </c:pt>
              <c:pt idx="150">
                <c:v>18.103429689853446</c:v>
              </c:pt>
              <c:pt idx="151">
                <c:v>18.101303648103013</c:v>
              </c:pt>
              <c:pt idx="152">
                <c:v>18.099177606352576</c:v>
              </c:pt>
              <c:pt idx="153">
                <c:v>18.097051564602143</c:v>
              </c:pt>
              <c:pt idx="154">
                <c:v>18.094925522851707</c:v>
              </c:pt>
              <c:pt idx="155">
                <c:v>18.092799481101274</c:v>
              </c:pt>
              <c:pt idx="156">
                <c:v>18.090673439350837</c:v>
              </c:pt>
              <c:pt idx="157">
                <c:v>18.088547397600404</c:v>
              </c:pt>
              <c:pt idx="158">
                <c:v>18.086421355849968</c:v>
              </c:pt>
              <c:pt idx="159">
                <c:v>18.084295314099535</c:v>
              </c:pt>
              <c:pt idx="160">
                <c:v>18.082169272349102</c:v>
              </c:pt>
              <c:pt idx="161">
                <c:v>18.080043230598665</c:v>
              </c:pt>
              <c:pt idx="162">
                <c:v>18.077917188848232</c:v>
              </c:pt>
              <c:pt idx="163">
                <c:v>18.075791147097796</c:v>
              </c:pt>
              <c:pt idx="164">
                <c:v>18.073665105347363</c:v>
              </c:pt>
              <c:pt idx="165">
                <c:v>18.071539063596926</c:v>
              </c:pt>
              <c:pt idx="166">
                <c:v>18.069413021846493</c:v>
              </c:pt>
              <c:pt idx="167">
                <c:v>18.06728698009606</c:v>
              </c:pt>
              <c:pt idx="168">
                <c:v>18.065160938345624</c:v>
              </c:pt>
              <c:pt idx="169">
                <c:v>18.063034896595191</c:v>
              </c:pt>
              <c:pt idx="170">
                <c:v>18.060908854844755</c:v>
              </c:pt>
              <c:pt idx="171">
                <c:v>18.058782813094322</c:v>
              </c:pt>
              <c:pt idx="172">
                <c:v>18.056656771343885</c:v>
              </c:pt>
              <c:pt idx="173">
                <c:v>18.054530729593452</c:v>
              </c:pt>
              <c:pt idx="174">
                <c:v>18.052404687843016</c:v>
              </c:pt>
              <c:pt idx="175">
                <c:v>18.050278646092583</c:v>
              </c:pt>
              <c:pt idx="176">
                <c:v>18.04815260434215</c:v>
              </c:pt>
              <c:pt idx="177">
                <c:v>18.046026562591713</c:v>
              </c:pt>
              <c:pt idx="178">
                <c:v>18.04390052084128</c:v>
              </c:pt>
              <c:pt idx="179">
                <c:v>18.041774479090844</c:v>
              </c:pt>
              <c:pt idx="180">
                <c:v>18.039648437340411</c:v>
              </c:pt>
              <c:pt idx="181">
                <c:v>18.037522395589974</c:v>
              </c:pt>
              <c:pt idx="182">
                <c:v>18.035396353839541</c:v>
              </c:pt>
              <c:pt idx="183">
                <c:v>18.033270312089105</c:v>
              </c:pt>
              <c:pt idx="184">
                <c:v>18.031144270338672</c:v>
              </c:pt>
              <c:pt idx="185">
                <c:v>18.029018228588239</c:v>
              </c:pt>
              <c:pt idx="186">
                <c:v>18.026892186837802</c:v>
              </c:pt>
              <c:pt idx="187">
                <c:v>18.024766145087369</c:v>
              </c:pt>
              <c:pt idx="188">
                <c:v>18.022640103336933</c:v>
              </c:pt>
              <c:pt idx="189">
                <c:v>18.0205140615865</c:v>
              </c:pt>
              <c:pt idx="190">
                <c:v>18.018388019836063</c:v>
              </c:pt>
              <c:pt idx="191">
                <c:v>18.01626197808563</c:v>
              </c:pt>
              <c:pt idx="192">
                <c:v>18.014135936335197</c:v>
              </c:pt>
              <c:pt idx="193">
                <c:v>18.012009894584761</c:v>
              </c:pt>
              <c:pt idx="194">
                <c:v>18.009883852834328</c:v>
              </c:pt>
              <c:pt idx="195">
                <c:v>18.007757811083891</c:v>
              </c:pt>
              <c:pt idx="196">
                <c:v>18.005631769333458</c:v>
              </c:pt>
              <c:pt idx="197">
                <c:v>18.003505727583022</c:v>
              </c:pt>
              <c:pt idx="198">
                <c:v>18.001379685832589</c:v>
              </c:pt>
              <c:pt idx="199">
                <c:v>17.999253644082152</c:v>
              </c:pt>
              <c:pt idx="200">
                <c:v>17.997127602331719</c:v>
              </c:pt>
              <c:pt idx="201">
                <c:v>17.995001560581287</c:v>
              </c:pt>
              <c:pt idx="202">
                <c:v>17.99287551883085</c:v>
              </c:pt>
              <c:pt idx="203">
                <c:v>17.990749477080417</c:v>
              </c:pt>
              <c:pt idx="204">
                <c:v>17.988623435329981</c:v>
              </c:pt>
              <c:pt idx="205">
                <c:v>17.986497393579548</c:v>
              </c:pt>
              <c:pt idx="206">
                <c:v>17.984371351829111</c:v>
              </c:pt>
              <c:pt idx="207">
                <c:v>17.982245310078678</c:v>
              </c:pt>
              <c:pt idx="208">
                <c:v>17.980119268328242</c:v>
              </c:pt>
              <c:pt idx="209">
                <c:v>17.977993226577809</c:v>
              </c:pt>
              <c:pt idx="210">
                <c:v>17.975867184827376</c:v>
              </c:pt>
              <c:pt idx="211">
                <c:v>17.973741143076939</c:v>
              </c:pt>
              <c:pt idx="212">
                <c:v>17.971615101326506</c:v>
              </c:pt>
              <c:pt idx="213">
                <c:v>17.96948905957607</c:v>
              </c:pt>
              <c:pt idx="214">
                <c:v>17.967363017825637</c:v>
              </c:pt>
              <c:pt idx="215">
                <c:v>17.9652369760752</c:v>
              </c:pt>
              <c:pt idx="216">
                <c:v>17.963110934324767</c:v>
              </c:pt>
              <c:pt idx="217">
                <c:v>17.960984892574334</c:v>
              </c:pt>
              <c:pt idx="218">
                <c:v>17.958858850823898</c:v>
              </c:pt>
              <c:pt idx="219">
                <c:v>17.956732809073465</c:v>
              </c:pt>
              <c:pt idx="220">
                <c:v>17.954606767323028</c:v>
              </c:pt>
              <c:pt idx="221">
                <c:v>17.952480725572595</c:v>
              </c:pt>
              <c:pt idx="222">
                <c:v>17.950354683822159</c:v>
              </c:pt>
              <c:pt idx="223">
                <c:v>17.948228642071726</c:v>
              </c:pt>
              <c:pt idx="224">
                <c:v>17.946102600321289</c:v>
              </c:pt>
              <c:pt idx="225">
                <c:v>17.943976558570856</c:v>
              </c:pt>
              <c:pt idx="226">
                <c:v>17.941850516820423</c:v>
              </c:pt>
              <c:pt idx="227">
                <c:v>17.939724475069987</c:v>
              </c:pt>
              <c:pt idx="228">
                <c:v>17.937598433319554</c:v>
              </c:pt>
              <c:pt idx="229">
                <c:v>17.935472391569117</c:v>
              </c:pt>
              <c:pt idx="230">
                <c:v>17.933346349818684</c:v>
              </c:pt>
              <c:pt idx="231">
                <c:v>17.931220308068248</c:v>
              </c:pt>
              <c:pt idx="232">
                <c:v>17.929094266317815</c:v>
              </c:pt>
              <c:pt idx="233">
                <c:v>17.926968224567378</c:v>
              </c:pt>
              <c:pt idx="234">
                <c:v>17.924842182816946</c:v>
              </c:pt>
              <c:pt idx="235">
                <c:v>17.922716141066513</c:v>
              </c:pt>
              <c:pt idx="236">
                <c:v>17.920590099316076</c:v>
              </c:pt>
              <c:pt idx="237">
                <c:v>17.918464057565643</c:v>
              </c:pt>
              <c:pt idx="238">
                <c:v>17.916338015815207</c:v>
              </c:pt>
              <c:pt idx="239">
                <c:v>17.914211974064774</c:v>
              </c:pt>
              <c:pt idx="240">
                <c:v>17.912085932314337</c:v>
              </c:pt>
              <c:pt idx="241">
                <c:v>17.909959890563904</c:v>
              </c:pt>
              <c:pt idx="242">
                <c:v>17.907833848813471</c:v>
              </c:pt>
              <c:pt idx="243">
                <c:v>17.905707807063035</c:v>
              </c:pt>
              <c:pt idx="244">
                <c:v>17.903581765312602</c:v>
              </c:pt>
              <c:pt idx="245">
                <c:v>17.901455723562165</c:v>
              </c:pt>
              <c:pt idx="246">
                <c:v>17.899329681811732</c:v>
              </c:pt>
              <c:pt idx="247">
                <c:v>17.897203640061296</c:v>
              </c:pt>
              <c:pt idx="248">
                <c:v>17.895077598310863</c:v>
              </c:pt>
              <c:pt idx="249">
                <c:v>17.892951556560426</c:v>
              </c:pt>
              <c:pt idx="250">
                <c:v>17.890825514809993</c:v>
              </c:pt>
              <c:pt idx="251">
                <c:v>17.88869947305956</c:v>
              </c:pt>
              <c:pt idx="252">
                <c:v>17.886573431309124</c:v>
              </c:pt>
              <c:pt idx="253">
                <c:v>17.884447389558691</c:v>
              </c:pt>
              <c:pt idx="254">
                <c:v>17.882321347808254</c:v>
              </c:pt>
              <c:pt idx="255">
                <c:v>17.880195306057821</c:v>
              </c:pt>
              <c:pt idx="256">
                <c:v>17.878069264307385</c:v>
              </c:pt>
              <c:pt idx="257">
                <c:v>17.875943222556952</c:v>
              </c:pt>
              <c:pt idx="258">
                <c:v>17.873817180806515</c:v>
              </c:pt>
              <c:pt idx="259">
                <c:v>17.871691139056082</c:v>
              </c:pt>
              <c:pt idx="260">
                <c:v>17.869565097305649</c:v>
              </c:pt>
              <c:pt idx="261">
                <c:v>17.867439055555213</c:v>
              </c:pt>
              <c:pt idx="262">
                <c:v>17.86531301380478</c:v>
              </c:pt>
              <c:pt idx="263">
                <c:v>17.863186972054343</c:v>
              </c:pt>
              <c:pt idx="264">
                <c:v>17.861060930303911</c:v>
              </c:pt>
              <c:pt idx="265">
                <c:v>17.858934888553474</c:v>
              </c:pt>
              <c:pt idx="266">
                <c:v>17.856808846803041</c:v>
              </c:pt>
              <c:pt idx="267">
                <c:v>17.854682805052608</c:v>
              </c:pt>
              <c:pt idx="268">
                <c:v>17.852556763302172</c:v>
              </c:pt>
              <c:pt idx="269">
                <c:v>17.850430721551739</c:v>
              </c:pt>
              <c:pt idx="270">
                <c:v>17.848304679801302</c:v>
              </c:pt>
              <c:pt idx="271">
                <c:v>17.846178638050869</c:v>
              </c:pt>
              <c:pt idx="272">
                <c:v>17.844052596300433</c:v>
              </c:pt>
              <c:pt idx="273">
                <c:v>17.84192655455</c:v>
              </c:pt>
              <c:pt idx="274">
                <c:v>17.839800512799563</c:v>
              </c:pt>
              <c:pt idx="275">
                <c:v>17.83767447104913</c:v>
              </c:pt>
              <c:pt idx="276">
                <c:v>17.835548429298697</c:v>
              </c:pt>
              <c:pt idx="277">
                <c:v>17.833422387548261</c:v>
              </c:pt>
              <c:pt idx="278">
                <c:v>17.831296345797828</c:v>
              </c:pt>
              <c:pt idx="279">
                <c:v>17.829170304047391</c:v>
              </c:pt>
              <c:pt idx="280">
                <c:v>17.827044262296958</c:v>
              </c:pt>
              <c:pt idx="281">
                <c:v>17.824918220546522</c:v>
              </c:pt>
              <c:pt idx="282">
                <c:v>17.822792178796089</c:v>
              </c:pt>
              <c:pt idx="283">
                <c:v>17.820666137045652</c:v>
              </c:pt>
              <c:pt idx="284">
                <c:v>17.818540095295219</c:v>
              </c:pt>
              <c:pt idx="285">
                <c:v>17.816414053544786</c:v>
              </c:pt>
              <c:pt idx="286">
                <c:v>17.81428801179435</c:v>
              </c:pt>
              <c:pt idx="287">
                <c:v>17.812161970043917</c:v>
              </c:pt>
              <c:pt idx="288">
                <c:v>17.81003592829348</c:v>
              </c:pt>
              <c:pt idx="289">
                <c:v>17.807909886543047</c:v>
              </c:pt>
              <c:pt idx="290">
                <c:v>17.805783844792611</c:v>
              </c:pt>
              <c:pt idx="291">
                <c:v>17.803657803042178</c:v>
              </c:pt>
              <c:pt idx="292">
                <c:v>17.801531761291745</c:v>
              </c:pt>
              <c:pt idx="293">
                <c:v>17.799405719541308</c:v>
              </c:pt>
              <c:pt idx="294">
                <c:v>17.797279677790875</c:v>
              </c:pt>
              <c:pt idx="295">
                <c:v>17.795153636040439</c:v>
              </c:pt>
              <c:pt idx="296">
                <c:v>17.793027594290006</c:v>
              </c:pt>
              <c:pt idx="297">
                <c:v>17.79090155253957</c:v>
              </c:pt>
              <c:pt idx="298">
                <c:v>17.788775510789137</c:v>
              </c:pt>
              <c:pt idx="299">
                <c:v>17.7866494690387</c:v>
              </c:pt>
              <c:pt idx="300">
                <c:v>17.784523427288267</c:v>
              </c:pt>
              <c:pt idx="301">
                <c:v>17.782397385537834</c:v>
              </c:pt>
              <c:pt idx="302">
                <c:v>17.780271343787398</c:v>
              </c:pt>
              <c:pt idx="303">
                <c:v>17.778145302036965</c:v>
              </c:pt>
              <c:pt idx="304">
                <c:v>17.776019260286528</c:v>
              </c:pt>
              <c:pt idx="305">
                <c:v>17.773893218536095</c:v>
              </c:pt>
              <c:pt idx="306">
                <c:v>17.771767176785659</c:v>
              </c:pt>
              <c:pt idx="307">
                <c:v>17.769641135035226</c:v>
              </c:pt>
              <c:pt idx="308">
                <c:v>17.767515093284789</c:v>
              </c:pt>
              <c:pt idx="309">
                <c:v>17.765389051534356</c:v>
              </c:pt>
              <c:pt idx="310">
                <c:v>17.763263009783923</c:v>
              </c:pt>
              <c:pt idx="311">
                <c:v>17.761136968033487</c:v>
              </c:pt>
              <c:pt idx="312">
                <c:v>17.759010926283054</c:v>
              </c:pt>
              <c:pt idx="313">
                <c:v>17.756884884532617</c:v>
              </c:pt>
              <c:pt idx="314">
                <c:v>17.754758842782184</c:v>
              </c:pt>
              <c:pt idx="315">
                <c:v>17.752632801031748</c:v>
              </c:pt>
              <c:pt idx="316">
                <c:v>17.750506759281315</c:v>
              </c:pt>
              <c:pt idx="317">
                <c:v>17.748380717530882</c:v>
              </c:pt>
              <c:pt idx="318">
                <c:v>17.746254675780445</c:v>
              </c:pt>
              <c:pt idx="319">
                <c:v>17.744128634030012</c:v>
              </c:pt>
              <c:pt idx="320">
                <c:v>17.742002592279576</c:v>
              </c:pt>
              <c:pt idx="321">
                <c:v>17.739876550529143</c:v>
              </c:pt>
              <c:pt idx="322">
                <c:v>17.737750508778706</c:v>
              </c:pt>
              <c:pt idx="323">
                <c:v>17.735624467028273</c:v>
              </c:pt>
              <c:pt idx="324">
                <c:v>17.733498425277837</c:v>
              </c:pt>
              <c:pt idx="325">
                <c:v>17.731372383527404</c:v>
              </c:pt>
              <c:pt idx="326">
                <c:v>17.729246341776971</c:v>
              </c:pt>
              <c:pt idx="327">
                <c:v>17.727120300026534</c:v>
              </c:pt>
              <c:pt idx="328">
                <c:v>17.724994258276102</c:v>
              </c:pt>
              <c:pt idx="329">
                <c:v>17.722868216525665</c:v>
              </c:pt>
              <c:pt idx="330">
                <c:v>17.720742174775232</c:v>
              </c:pt>
              <c:pt idx="331">
                <c:v>17.718616133024796</c:v>
              </c:pt>
              <c:pt idx="332">
                <c:v>17.716490091274363</c:v>
              </c:pt>
              <c:pt idx="333">
                <c:v>17.714364049523926</c:v>
              </c:pt>
              <c:pt idx="334">
                <c:v>17.712238007773493</c:v>
              </c:pt>
              <c:pt idx="335">
                <c:v>17.71011196602306</c:v>
              </c:pt>
              <c:pt idx="336">
                <c:v>17.707985924272624</c:v>
              </c:pt>
              <c:pt idx="337">
                <c:v>17.705859882522191</c:v>
              </c:pt>
              <c:pt idx="338">
                <c:v>17.703733840771754</c:v>
              </c:pt>
              <c:pt idx="339">
                <c:v>17.701607799021321</c:v>
              </c:pt>
              <c:pt idx="340">
                <c:v>17.699481757270885</c:v>
              </c:pt>
              <c:pt idx="341">
                <c:v>17.697355715520452</c:v>
              </c:pt>
              <c:pt idx="342">
                <c:v>17.695229673770019</c:v>
              </c:pt>
              <c:pt idx="343">
                <c:v>17.693103632019582</c:v>
              </c:pt>
              <c:pt idx="344">
                <c:v>17.690977590269149</c:v>
              </c:pt>
              <c:pt idx="345">
                <c:v>17.688851548518713</c:v>
              </c:pt>
              <c:pt idx="346">
                <c:v>17.68672550676828</c:v>
              </c:pt>
              <c:pt idx="347">
                <c:v>17.684599465017843</c:v>
              </c:pt>
              <c:pt idx="348">
                <c:v>17.68247342326741</c:v>
              </c:pt>
              <c:pt idx="349">
                <c:v>17.680347381516974</c:v>
              </c:pt>
              <c:pt idx="350">
                <c:v>17.678221339766541</c:v>
              </c:pt>
              <c:pt idx="351">
                <c:v>17.676095298016108</c:v>
              </c:pt>
              <c:pt idx="352">
                <c:v>17.673969256265671</c:v>
              </c:pt>
              <c:pt idx="353">
                <c:v>17.671843214515238</c:v>
              </c:pt>
              <c:pt idx="354">
                <c:v>17.669717172764802</c:v>
              </c:pt>
              <c:pt idx="355">
                <c:v>17.667591131014369</c:v>
              </c:pt>
              <c:pt idx="356">
                <c:v>17.665465089263932</c:v>
              </c:pt>
              <c:pt idx="357">
                <c:v>17.663339047513499</c:v>
              </c:pt>
              <c:pt idx="358">
                <c:v>17.661213005763063</c:v>
              </c:pt>
              <c:pt idx="359">
                <c:v>17.65908696401263</c:v>
              </c:pt>
              <c:pt idx="360">
                <c:v>17.656960922262197</c:v>
              </c:pt>
              <c:pt idx="361">
                <c:v>17.654834880511761</c:v>
              </c:pt>
              <c:pt idx="362">
                <c:v>17.652708838761328</c:v>
              </c:pt>
              <c:pt idx="363">
                <c:v>17.650582797010891</c:v>
              </c:pt>
              <c:pt idx="364">
                <c:v>17.648456755260458</c:v>
              </c:pt>
              <c:pt idx="365">
                <c:v>17.646330713510022</c:v>
              </c:pt>
              <c:pt idx="366">
                <c:v>17.644204671759589</c:v>
              </c:pt>
              <c:pt idx="367">
                <c:v>17.642078630009156</c:v>
              </c:pt>
              <c:pt idx="368">
                <c:v>17.639952588258719</c:v>
              </c:pt>
              <c:pt idx="369">
                <c:v>17.637826546508286</c:v>
              </c:pt>
              <c:pt idx="370">
                <c:v>17.63570050475785</c:v>
              </c:pt>
              <c:pt idx="371">
                <c:v>17.633574463007417</c:v>
              </c:pt>
              <c:pt idx="372">
                <c:v>17.63144842125698</c:v>
              </c:pt>
              <c:pt idx="373">
                <c:v>17.629322379506547</c:v>
              </c:pt>
              <c:pt idx="374">
                <c:v>17.627196337756111</c:v>
              </c:pt>
              <c:pt idx="375">
                <c:v>17.625070296005678</c:v>
              </c:pt>
              <c:pt idx="376">
                <c:v>17.622944254255245</c:v>
              </c:pt>
              <c:pt idx="377">
                <c:v>17.620818212504808</c:v>
              </c:pt>
              <c:pt idx="378">
                <c:v>17.618692170754375</c:v>
              </c:pt>
              <c:pt idx="379">
                <c:v>17.616566129003939</c:v>
              </c:pt>
              <c:pt idx="380">
                <c:v>17.614440087253506</c:v>
              </c:pt>
              <c:pt idx="381">
                <c:v>17.612314045503069</c:v>
              </c:pt>
              <c:pt idx="382">
                <c:v>17.610188003752636</c:v>
              </c:pt>
              <c:pt idx="383">
                <c:v>17.6080619620022</c:v>
              </c:pt>
              <c:pt idx="384">
                <c:v>17.605935920251767</c:v>
              </c:pt>
              <c:pt idx="385">
                <c:v>17.603809878501334</c:v>
              </c:pt>
              <c:pt idx="386">
                <c:v>17.601683836750897</c:v>
              </c:pt>
              <c:pt idx="387">
                <c:v>17.599557795000464</c:v>
              </c:pt>
              <c:pt idx="388">
                <c:v>17.597431753250028</c:v>
              </c:pt>
              <c:pt idx="389">
                <c:v>17.595305711499595</c:v>
              </c:pt>
              <c:pt idx="390">
                <c:v>17.593179669749158</c:v>
              </c:pt>
              <c:pt idx="391">
                <c:v>17.591053627998726</c:v>
              </c:pt>
              <c:pt idx="392">
                <c:v>17.588927586248293</c:v>
              </c:pt>
              <c:pt idx="393">
                <c:v>17.586801544497856</c:v>
              </c:pt>
              <c:pt idx="394">
                <c:v>17.584675502747423</c:v>
              </c:pt>
              <c:pt idx="395">
                <c:v>17.582549460996987</c:v>
              </c:pt>
              <c:pt idx="396">
                <c:v>17.580423419246554</c:v>
              </c:pt>
              <c:pt idx="397">
                <c:v>17.578297377496117</c:v>
              </c:pt>
              <c:pt idx="398">
                <c:v>17.576171335745684</c:v>
              </c:pt>
              <c:pt idx="399">
                <c:v>17.574045293995248</c:v>
              </c:pt>
              <c:pt idx="400">
                <c:v>17.571919252244815</c:v>
              </c:pt>
              <c:pt idx="401">
                <c:v>17.569793210494382</c:v>
              </c:pt>
              <c:pt idx="402">
                <c:v>17.567667168743945</c:v>
              </c:pt>
              <c:pt idx="403">
                <c:v>17.565541126993512</c:v>
              </c:pt>
              <c:pt idx="404">
                <c:v>17.563415085243076</c:v>
              </c:pt>
              <c:pt idx="405">
                <c:v>17.561289043492643</c:v>
              </c:pt>
              <c:pt idx="406">
                <c:v>17.559163001742206</c:v>
              </c:pt>
              <c:pt idx="407">
                <c:v>17.557036959991773</c:v>
              </c:pt>
              <c:pt idx="408">
                <c:v>17.554910918241337</c:v>
              </c:pt>
              <c:pt idx="409">
                <c:v>17.552784876490904</c:v>
              </c:pt>
              <c:pt idx="410">
                <c:v>17.550658834740471</c:v>
              </c:pt>
              <c:pt idx="411">
                <c:v>17.548532792990034</c:v>
              </c:pt>
              <c:pt idx="412">
                <c:v>17.546406751239601</c:v>
              </c:pt>
              <c:pt idx="413">
                <c:v>17.544280709489165</c:v>
              </c:pt>
              <c:pt idx="414">
                <c:v>17.542154667738732</c:v>
              </c:pt>
              <c:pt idx="415">
                <c:v>17.540028625988295</c:v>
              </c:pt>
              <c:pt idx="416">
                <c:v>17.537902584237862</c:v>
              </c:pt>
              <c:pt idx="417">
                <c:v>17.535776542487429</c:v>
              </c:pt>
              <c:pt idx="418">
                <c:v>17.533650500736993</c:v>
              </c:pt>
              <c:pt idx="419">
                <c:v>17.53152445898656</c:v>
              </c:pt>
              <c:pt idx="420">
                <c:v>17.529398417236123</c:v>
              </c:pt>
              <c:pt idx="421">
                <c:v>17.527272375485691</c:v>
              </c:pt>
              <c:pt idx="422">
                <c:v>17.525146333735254</c:v>
              </c:pt>
              <c:pt idx="423">
                <c:v>17.523020291984821</c:v>
              </c:pt>
              <c:pt idx="424">
                <c:v>17.520894250234385</c:v>
              </c:pt>
              <c:pt idx="425">
                <c:v>17.518768208483952</c:v>
              </c:pt>
              <c:pt idx="426">
                <c:v>17.516642166733519</c:v>
              </c:pt>
              <c:pt idx="427">
                <c:v>17.514516124983082</c:v>
              </c:pt>
              <c:pt idx="428">
                <c:v>17.512390083232649</c:v>
              </c:pt>
              <c:pt idx="429">
                <c:v>17.510264041482213</c:v>
              </c:pt>
              <c:pt idx="430">
                <c:v>17.50813799973178</c:v>
              </c:pt>
              <c:pt idx="431">
                <c:v>17.506011957981343</c:v>
              </c:pt>
              <c:pt idx="432">
                <c:v>17.50388591623091</c:v>
              </c:pt>
              <c:pt idx="433">
                <c:v>17.501759874480474</c:v>
              </c:pt>
              <c:pt idx="434">
                <c:v>17.499633832730041</c:v>
              </c:pt>
              <c:pt idx="435">
                <c:v>17.497507790979608</c:v>
              </c:pt>
              <c:pt idx="436">
                <c:v>17.495381749229171</c:v>
              </c:pt>
              <c:pt idx="437">
                <c:v>17.493255707478738</c:v>
              </c:pt>
              <c:pt idx="438">
                <c:v>17.491129665728302</c:v>
              </c:pt>
              <c:pt idx="439">
                <c:v>17.489003623977869</c:v>
              </c:pt>
              <c:pt idx="440">
                <c:v>17.486877582227432</c:v>
              </c:pt>
              <c:pt idx="441">
                <c:v>17.484751540476999</c:v>
              </c:pt>
              <c:pt idx="442">
                <c:v>17.482625498726566</c:v>
              </c:pt>
              <c:pt idx="443">
                <c:v>17.48049945697613</c:v>
              </c:pt>
              <c:pt idx="444">
                <c:v>17.478373415225697</c:v>
              </c:pt>
              <c:pt idx="445">
                <c:v>17.47624737347526</c:v>
              </c:pt>
              <c:pt idx="446">
                <c:v>17.474121331724827</c:v>
              </c:pt>
              <c:pt idx="447">
                <c:v>17.471995289974391</c:v>
              </c:pt>
              <c:pt idx="448">
                <c:v>17.469869248223958</c:v>
              </c:pt>
              <c:pt idx="449">
                <c:v>17.467743206473521</c:v>
              </c:pt>
              <c:pt idx="450">
                <c:v>17.465617164723088</c:v>
              </c:pt>
              <c:pt idx="451">
                <c:v>17.463491122972655</c:v>
              </c:pt>
              <c:pt idx="452">
                <c:v>17.461365081222219</c:v>
              </c:pt>
              <c:pt idx="453">
                <c:v>17.459239039471786</c:v>
              </c:pt>
              <c:pt idx="454">
                <c:v>17.45711299772135</c:v>
              </c:pt>
              <c:pt idx="455">
                <c:v>17.454986955970917</c:v>
              </c:pt>
              <c:pt idx="456">
                <c:v>17.45286091422048</c:v>
              </c:pt>
              <c:pt idx="457">
                <c:v>17.450734872470047</c:v>
              </c:pt>
              <c:pt idx="458">
                <c:v>17.448608830719611</c:v>
              </c:pt>
              <c:pt idx="459">
                <c:v>17.446482788969178</c:v>
              </c:pt>
              <c:pt idx="460">
                <c:v>17.444356747218745</c:v>
              </c:pt>
              <c:pt idx="461">
                <c:v>17.442230705468308</c:v>
              </c:pt>
              <c:pt idx="462">
                <c:v>17.440104663717875</c:v>
              </c:pt>
              <c:pt idx="463">
                <c:v>17.437978621967439</c:v>
              </c:pt>
              <c:pt idx="464">
                <c:v>17.435852580217006</c:v>
              </c:pt>
              <c:pt idx="465">
                <c:v>17.433726538466569</c:v>
              </c:pt>
              <c:pt idx="466">
                <c:v>17.431600496716136</c:v>
              </c:pt>
              <c:pt idx="467">
                <c:v>17.429474454965703</c:v>
              </c:pt>
              <c:pt idx="468">
                <c:v>17.427348413215267</c:v>
              </c:pt>
              <c:pt idx="469">
                <c:v>17.425222371464834</c:v>
              </c:pt>
              <c:pt idx="470">
                <c:v>17.423096329714397</c:v>
              </c:pt>
              <c:pt idx="471">
                <c:v>17.420970287963964</c:v>
              </c:pt>
              <c:pt idx="472">
                <c:v>17.418844246213528</c:v>
              </c:pt>
              <c:pt idx="473">
                <c:v>17.416718204463095</c:v>
              </c:pt>
              <c:pt idx="474">
                <c:v>17.414592162712658</c:v>
              </c:pt>
              <c:pt idx="475">
                <c:v>17.412466120962225</c:v>
              </c:pt>
              <c:pt idx="476">
                <c:v>17.410340079211792</c:v>
              </c:pt>
              <c:pt idx="477">
                <c:v>17.408214037461356</c:v>
              </c:pt>
              <c:pt idx="478">
                <c:v>17.406087995710923</c:v>
              </c:pt>
              <c:pt idx="479">
                <c:v>17.403961953960486</c:v>
              </c:pt>
              <c:pt idx="480">
                <c:v>17.401835912210053</c:v>
              </c:pt>
              <c:pt idx="481">
                <c:v>17.399709870459617</c:v>
              </c:pt>
              <c:pt idx="482">
                <c:v>17.397583828709184</c:v>
              </c:pt>
              <c:pt idx="483">
                <c:v>17.395457786958747</c:v>
              </c:pt>
              <c:pt idx="484">
                <c:v>17.393331745208314</c:v>
              </c:pt>
              <c:pt idx="485">
                <c:v>17.391205703457882</c:v>
              </c:pt>
              <c:pt idx="486">
                <c:v>17.389079661707445</c:v>
              </c:pt>
              <c:pt idx="487">
                <c:v>17.386953619957012</c:v>
              </c:pt>
              <c:pt idx="488">
                <c:v>17.384827578206576</c:v>
              </c:pt>
              <c:pt idx="489">
                <c:v>17.382701536456143</c:v>
              </c:pt>
              <c:pt idx="490">
                <c:v>17.380575494705706</c:v>
              </c:pt>
              <c:pt idx="491">
                <c:v>17.378449452955273</c:v>
              </c:pt>
              <c:pt idx="492">
                <c:v>17.37632341120484</c:v>
              </c:pt>
              <c:pt idx="493">
                <c:v>17.374197369454404</c:v>
              </c:pt>
              <c:pt idx="494">
                <c:v>17.372071327703971</c:v>
              </c:pt>
              <c:pt idx="495">
                <c:v>17.369945285953534</c:v>
              </c:pt>
              <c:pt idx="496">
                <c:v>17.367819244203101</c:v>
              </c:pt>
              <c:pt idx="497">
                <c:v>17.365693202452665</c:v>
              </c:pt>
              <c:pt idx="498">
                <c:v>17.363567160702232</c:v>
              </c:pt>
              <c:pt idx="499">
                <c:v>17.361441118951795</c:v>
              </c:pt>
              <c:pt idx="500">
                <c:v>17.359315077201362</c:v>
              </c:pt>
              <c:pt idx="501">
                <c:v>17.357189035450929</c:v>
              </c:pt>
              <c:pt idx="502">
                <c:v>17.355062993700493</c:v>
              </c:pt>
              <c:pt idx="503">
                <c:v>17.35293695195006</c:v>
              </c:pt>
              <c:pt idx="504">
                <c:v>17.350810910199623</c:v>
              </c:pt>
              <c:pt idx="505">
                <c:v>17.34868486844919</c:v>
              </c:pt>
              <c:pt idx="506">
                <c:v>17.346558826698754</c:v>
              </c:pt>
              <c:pt idx="507">
                <c:v>17.344432784948321</c:v>
              </c:pt>
              <c:pt idx="508">
                <c:v>17.342306743197884</c:v>
              </c:pt>
              <c:pt idx="509">
                <c:v>17.340180701447451</c:v>
              </c:pt>
              <c:pt idx="510">
                <c:v>17.338054659697018</c:v>
              </c:pt>
              <c:pt idx="511">
                <c:v>17.335928617946582</c:v>
              </c:pt>
              <c:pt idx="512">
                <c:v>17.333802576196149</c:v>
              </c:pt>
              <c:pt idx="513">
                <c:v>17.331676534445712</c:v>
              </c:pt>
              <c:pt idx="514">
                <c:v>17.329550492695279</c:v>
              </c:pt>
              <c:pt idx="515">
                <c:v>17.327424450944843</c:v>
              </c:pt>
              <c:pt idx="516">
                <c:v>17.32529840919441</c:v>
              </c:pt>
              <c:pt idx="517">
                <c:v>17.323172367443977</c:v>
              </c:pt>
              <c:pt idx="518">
                <c:v>17.321046325693541</c:v>
              </c:pt>
              <c:pt idx="519">
                <c:v>17.318920283943108</c:v>
              </c:pt>
              <c:pt idx="520">
                <c:v>17.316794242192671</c:v>
              </c:pt>
              <c:pt idx="521">
                <c:v>17.314668200442238</c:v>
              </c:pt>
              <c:pt idx="522">
                <c:v>17.312542158691802</c:v>
              </c:pt>
              <c:pt idx="523">
                <c:v>17.310416116941369</c:v>
              </c:pt>
              <c:pt idx="524">
                <c:v>17.308290075190932</c:v>
              </c:pt>
              <c:pt idx="525">
                <c:v>17.306164033440499</c:v>
              </c:pt>
              <c:pt idx="526">
                <c:v>17.304037991690066</c:v>
              </c:pt>
              <c:pt idx="527">
                <c:v>17.30191194993963</c:v>
              </c:pt>
              <c:pt idx="528">
                <c:v>17.299785908189197</c:v>
              </c:pt>
              <c:pt idx="529">
                <c:v>17.29765986643876</c:v>
              </c:pt>
              <c:pt idx="530">
                <c:v>17.295533824688327</c:v>
              </c:pt>
              <c:pt idx="531">
                <c:v>17.293407782937891</c:v>
              </c:pt>
              <c:pt idx="532">
                <c:v>17.291281741187458</c:v>
              </c:pt>
              <c:pt idx="533">
                <c:v>17.289155699437021</c:v>
              </c:pt>
              <c:pt idx="534">
                <c:v>17.287029657686588</c:v>
              </c:pt>
              <c:pt idx="535">
                <c:v>17.284903615936155</c:v>
              </c:pt>
              <c:pt idx="536">
                <c:v>17.282777574185719</c:v>
              </c:pt>
              <c:pt idx="537">
                <c:v>17.280651532435286</c:v>
              </c:pt>
              <c:pt idx="538">
                <c:v>17.278525490684849</c:v>
              </c:pt>
              <c:pt idx="539">
                <c:v>17.276399448934416</c:v>
              </c:pt>
              <c:pt idx="540">
                <c:v>17.27427340718398</c:v>
              </c:pt>
              <c:pt idx="541">
                <c:v>17.272147365433547</c:v>
              </c:pt>
              <c:pt idx="542">
                <c:v>17.270021323683114</c:v>
              </c:pt>
              <c:pt idx="543">
                <c:v>17.267895281932677</c:v>
              </c:pt>
              <c:pt idx="544">
                <c:v>17.265769240182244</c:v>
              </c:pt>
              <c:pt idx="545">
                <c:v>17.263643198431808</c:v>
              </c:pt>
              <c:pt idx="546">
                <c:v>17.261517156681375</c:v>
              </c:pt>
              <c:pt idx="547">
                <c:v>17.259391114930938</c:v>
              </c:pt>
              <c:pt idx="548">
                <c:v>17.257265073180506</c:v>
              </c:pt>
              <c:pt idx="549">
                <c:v>17.255139031430069</c:v>
              </c:pt>
              <c:pt idx="550">
                <c:v>17.253012989679636</c:v>
              </c:pt>
              <c:pt idx="551">
                <c:v>17.250886947929203</c:v>
              </c:pt>
              <c:pt idx="552">
                <c:v>17.248760906178767</c:v>
              </c:pt>
              <c:pt idx="553">
                <c:v>17.246634864428334</c:v>
              </c:pt>
              <c:pt idx="554">
                <c:v>17.244508822677897</c:v>
              </c:pt>
              <c:pt idx="555">
                <c:v>17.242382780927464</c:v>
              </c:pt>
              <c:pt idx="556">
                <c:v>17.240256739177028</c:v>
              </c:pt>
              <c:pt idx="557">
                <c:v>17.238130697426595</c:v>
              </c:pt>
              <c:pt idx="558">
                <c:v>17.236004655676158</c:v>
              </c:pt>
              <c:pt idx="559">
                <c:v>17.233878613925725</c:v>
              </c:pt>
              <c:pt idx="560">
                <c:v>17.231752572175292</c:v>
              </c:pt>
              <c:pt idx="561">
                <c:v>17.229626530424856</c:v>
              </c:pt>
              <c:pt idx="562">
                <c:v>17.227500488674423</c:v>
              </c:pt>
              <c:pt idx="563">
                <c:v>17.225374446923986</c:v>
              </c:pt>
              <c:pt idx="564">
                <c:v>17.223248405173553</c:v>
              </c:pt>
              <c:pt idx="565">
                <c:v>17.221122363423117</c:v>
              </c:pt>
              <c:pt idx="566">
                <c:v>17.218996321672684</c:v>
              </c:pt>
              <c:pt idx="567">
                <c:v>17.216870279922251</c:v>
              </c:pt>
              <c:pt idx="568">
                <c:v>17.214744238171814</c:v>
              </c:pt>
              <c:pt idx="569">
                <c:v>17.212618196421381</c:v>
              </c:pt>
              <c:pt idx="570">
                <c:v>17.210492154670945</c:v>
              </c:pt>
              <c:pt idx="571">
                <c:v>17.208366112920512</c:v>
              </c:pt>
              <c:pt idx="572">
                <c:v>17.206240071170075</c:v>
              </c:pt>
              <c:pt idx="573">
                <c:v>17.204114029419642</c:v>
              </c:pt>
              <c:pt idx="574">
                <c:v>17.201987987669206</c:v>
              </c:pt>
              <c:pt idx="575">
                <c:v>17.199861945918773</c:v>
              </c:pt>
              <c:pt idx="576">
                <c:v>17.19773590416834</c:v>
              </c:pt>
              <c:pt idx="577">
                <c:v>17.195609862417903</c:v>
              </c:pt>
              <c:pt idx="578">
                <c:v>17.19348382066747</c:v>
              </c:pt>
              <c:pt idx="579">
                <c:v>17.191357778917034</c:v>
              </c:pt>
              <c:pt idx="580">
                <c:v>17.189231737166601</c:v>
              </c:pt>
              <c:pt idx="581">
                <c:v>17.187105695416165</c:v>
              </c:pt>
              <c:pt idx="582">
                <c:v>17.184979653665732</c:v>
              </c:pt>
              <c:pt idx="583">
                <c:v>17.182853611915295</c:v>
              </c:pt>
              <c:pt idx="584">
                <c:v>17.180727570164862</c:v>
              </c:pt>
              <c:pt idx="585">
                <c:v>17.178601528414429</c:v>
              </c:pt>
              <c:pt idx="586">
                <c:v>17.176475486663993</c:v>
              </c:pt>
              <c:pt idx="587">
                <c:v>17.17434944491356</c:v>
              </c:pt>
              <c:pt idx="588">
                <c:v>17.172223403163123</c:v>
              </c:pt>
              <c:pt idx="589">
                <c:v>17.17009736141269</c:v>
              </c:pt>
              <c:pt idx="590">
                <c:v>17.167971319662254</c:v>
              </c:pt>
              <c:pt idx="591">
                <c:v>17.165845277911821</c:v>
              </c:pt>
              <c:pt idx="592">
                <c:v>17.163719236161388</c:v>
              </c:pt>
              <c:pt idx="593">
                <c:v>17.161593194410951</c:v>
              </c:pt>
              <c:pt idx="594">
                <c:v>17.159467152660518</c:v>
              </c:pt>
              <c:pt idx="595">
                <c:v>17.157341110910082</c:v>
              </c:pt>
              <c:pt idx="596">
                <c:v>17.155215069159649</c:v>
              </c:pt>
              <c:pt idx="597">
                <c:v>17.153089027409212</c:v>
              </c:pt>
              <c:pt idx="598">
                <c:v>17.150962985658779</c:v>
              </c:pt>
              <c:pt idx="599">
                <c:v>17.148836943908343</c:v>
              </c:pt>
              <c:pt idx="600">
                <c:v>17.14671090215791</c:v>
              </c:pt>
              <c:pt idx="601">
                <c:v>17.144584860407477</c:v>
              </c:pt>
              <c:pt idx="602">
                <c:v>17.14245881865704</c:v>
              </c:pt>
              <c:pt idx="603">
                <c:v>17.140332776906607</c:v>
              </c:pt>
              <c:pt idx="604">
                <c:v>17.138206735156171</c:v>
              </c:pt>
              <c:pt idx="605">
                <c:v>17.136080693405738</c:v>
              </c:pt>
              <c:pt idx="606">
                <c:v>17.133954651655301</c:v>
              </c:pt>
              <c:pt idx="607">
                <c:v>17.131828609904868</c:v>
              </c:pt>
              <c:pt idx="608">
                <c:v>17.129702568154432</c:v>
              </c:pt>
              <c:pt idx="609">
                <c:v>17.127576526403999</c:v>
              </c:pt>
              <c:pt idx="610">
                <c:v>17.125450484653566</c:v>
              </c:pt>
              <c:pt idx="611">
                <c:v>17.123324442903129</c:v>
              </c:pt>
              <c:pt idx="612">
                <c:v>17.121198401152697</c:v>
              </c:pt>
              <c:pt idx="613">
                <c:v>17.11907235940226</c:v>
              </c:pt>
              <c:pt idx="614">
                <c:v>17.116946317651827</c:v>
              </c:pt>
              <c:pt idx="615">
                <c:v>17.114820275901391</c:v>
              </c:pt>
              <c:pt idx="616">
                <c:v>17.112694234150958</c:v>
              </c:pt>
              <c:pt idx="617">
                <c:v>17.110568192400525</c:v>
              </c:pt>
              <c:pt idx="618">
                <c:v>17.108442150650088</c:v>
              </c:pt>
              <c:pt idx="619">
                <c:v>17.106316108899655</c:v>
              </c:pt>
              <c:pt idx="620">
                <c:v>17.104190067149219</c:v>
              </c:pt>
              <c:pt idx="621">
                <c:v>17.102064025398786</c:v>
              </c:pt>
              <c:pt idx="622">
                <c:v>17.099937983648349</c:v>
              </c:pt>
              <c:pt idx="623">
                <c:v>17.097811941897916</c:v>
              </c:pt>
              <c:pt idx="624">
                <c:v>17.09568590014748</c:v>
              </c:pt>
              <c:pt idx="625">
                <c:v>17.093559858397047</c:v>
              </c:pt>
              <c:pt idx="626">
                <c:v>17.091433816646614</c:v>
              </c:pt>
              <c:pt idx="627">
                <c:v>17.089307774896177</c:v>
              </c:pt>
              <c:pt idx="628">
                <c:v>17.087181733145744</c:v>
              </c:pt>
              <c:pt idx="629">
                <c:v>17.085055691395308</c:v>
              </c:pt>
              <c:pt idx="630">
                <c:v>17.082929649644875</c:v>
              </c:pt>
              <c:pt idx="631">
                <c:v>17.080803607894438</c:v>
              </c:pt>
              <c:pt idx="632">
                <c:v>17.078677566144005</c:v>
              </c:pt>
              <c:pt idx="633">
                <c:v>17.076551524393569</c:v>
              </c:pt>
              <c:pt idx="634">
                <c:v>17.074425482643136</c:v>
              </c:pt>
              <c:pt idx="635">
                <c:v>17.072299440892703</c:v>
              </c:pt>
              <c:pt idx="636">
                <c:v>17.070173399142266</c:v>
              </c:pt>
              <c:pt idx="637">
                <c:v>17.068047357391833</c:v>
              </c:pt>
              <c:pt idx="638">
                <c:v>17.065921315641397</c:v>
              </c:pt>
              <c:pt idx="639">
                <c:v>17.063795273890964</c:v>
              </c:pt>
              <c:pt idx="640">
                <c:v>17.061669232140527</c:v>
              </c:pt>
              <c:pt idx="641">
                <c:v>17.059543190390094</c:v>
              </c:pt>
              <c:pt idx="642">
                <c:v>17.057417148639662</c:v>
              </c:pt>
              <c:pt idx="643">
                <c:v>17.055291106889225</c:v>
              </c:pt>
              <c:pt idx="644">
                <c:v>17.053165065138792</c:v>
              </c:pt>
              <c:pt idx="645">
                <c:v>17.051039023388356</c:v>
              </c:pt>
              <c:pt idx="646">
                <c:v>17.048912981637923</c:v>
              </c:pt>
              <c:pt idx="647">
                <c:v>17.046786939887486</c:v>
              </c:pt>
              <c:pt idx="648">
                <c:v>17.044660898137053</c:v>
              </c:pt>
              <c:pt idx="649">
                <c:v>17.042534856386617</c:v>
              </c:pt>
              <c:pt idx="650">
                <c:v>17.040408814636184</c:v>
              </c:pt>
              <c:pt idx="651">
                <c:v>17.038282772885751</c:v>
              </c:pt>
              <c:pt idx="652">
                <c:v>17.036156731135314</c:v>
              </c:pt>
              <c:pt idx="653">
                <c:v>17.034030689384881</c:v>
              </c:pt>
              <c:pt idx="654">
                <c:v>17.031904647634445</c:v>
              </c:pt>
              <c:pt idx="655">
                <c:v>17.029778605884012</c:v>
              </c:pt>
              <c:pt idx="656">
                <c:v>17.027652564133575</c:v>
              </c:pt>
              <c:pt idx="657">
                <c:v>17.025526522383142</c:v>
              </c:pt>
              <c:pt idx="658">
                <c:v>17.023400480632706</c:v>
              </c:pt>
              <c:pt idx="659">
                <c:v>17.021274438882273</c:v>
              </c:pt>
              <c:pt idx="660">
                <c:v>17.01914839713184</c:v>
              </c:pt>
              <c:pt idx="661">
                <c:v>17.017022355381403</c:v>
              </c:pt>
              <c:pt idx="662">
                <c:v>17.01489631363097</c:v>
              </c:pt>
              <c:pt idx="663">
                <c:v>17.012770271880534</c:v>
              </c:pt>
              <c:pt idx="664">
                <c:v>17.010644230130101</c:v>
              </c:pt>
              <c:pt idx="665">
                <c:v>17.008518188379664</c:v>
              </c:pt>
              <c:pt idx="666">
                <c:v>17.006392146629231</c:v>
              </c:pt>
              <c:pt idx="667">
                <c:v>17.004266104878798</c:v>
              </c:pt>
              <c:pt idx="668">
                <c:v>17.002140063128362</c:v>
              </c:pt>
              <c:pt idx="669">
                <c:v>17.000014021377929</c:v>
              </c:pt>
              <c:pt idx="670">
                <c:v>16.997887979627492</c:v>
              </c:pt>
              <c:pt idx="671">
                <c:v>16.995761937877059</c:v>
              </c:pt>
              <c:pt idx="672">
                <c:v>16.993635896126623</c:v>
              </c:pt>
              <c:pt idx="673">
                <c:v>16.99150985437619</c:v>
              </c:pt>
              <c:pt idx="674">
                <c:v>16.989383812625753</c:v>
              </c:pt>
              <c:pt idx="675">
                <c:v>16.987257770875321</c:v>
              </c:pt>
              <c:pt idx="676">
                <c:v>16.985131729124888</c:v>
              </c:pt>
              <c:pt idx="677">
                <c:v>16.983005687374451</c:v>
              </c:pt>
              <c:pt idx="678">
                <c:v>16.980879645624018</c:v>
              </c:pt>
              <c:pt idx="679">
                <c:v>16.978753603873582</c:v>
              </c:pt>
              <c:pt idx="680">
                <c:v>16.976627562123149</c:v>
              </c:pt>
              <c:pt idx="681">
                <c:v>16.974501520372712</c:v>
              </c:pt>
              <c:pt idx="682">
                <c:v>16.972375478622279</c:v>
              </c:pt>
              <c:pt idx="683">
                <c:v>16.970249436871843</c:v>
              </c:pt>
              <c:pt idx="684">
                <c:v>16.96812339512141</c:v>
              </c:pt>
              <c:pt idx="685">
                <c:v>16.965997353370977</c:v>
              </c:pt>
              <c:pt idx="686">
                <c:v>16.96387131162054</c:v>
              </c:pt>
              <c:pt idx="687">
                <c:v>16.961745269870107</c:v>
              </c:pt>
              <c:pt idx="688">
                <c:v>16.959619228119671</c:v>
              </c:pt>
              <c:pt idx="689">
                <c:v>16.957493186369238</c:v>
              </c:pt>
              <c:pt idx="690">
                <c:v>16.955367144618801</c:v>
              </c:pt>
              <c:pt idx="691">
                <c:v>16.953241102868368</c:v>
              </c:pt>
              <c:pt idx="692">
                <c:v>16.951115061117935</c:v>
              </c:pt>
              <c:pt idx="693">
                <c:v>16.948989019367499</c:v>
              </c:pt>
              <c:pt idx="694">
                <c:v>16.946862977617066</c:v>
              </c:pt>
              <c:pt idx="695">
                <c:v>16.944736935866629</c:v>
              </c:pt>
              <c:pt idx="696">
                <c:v>16.942610894116196</c:v>
              </c:pt>
              <c:pt idx="697">
                <c:v>16.94048485236576</c:v>
              </c:pt>
              <c:pt idx="698">
                <c:v>16.938358810615327</c:v>
              </c:pt>
              <c:pt idx="699">
                <c:v>16.93623276886489</c:v>
              </c:pt>
              <c:pt idx="700">
                <c:v>16.934106727114457</c:v>
              </c:pt>
              <c:pt idx="701">
                <c:v>16.931980685364024</c:v>
              </c:pt>
              <c:pt idx="702">
                <c:v>16.929854643613588</c:v>
              </c:pt>
              <c:pt idx="703">
                <c:v>16.927728601863155</c:v>
              </c:pt>
              <c:pt idx="704">
                <c:v>16.925602560112718</c:v>
              </c:pt>
              <c:pt idx="705">
                <c:v>16.923476518362286</c:v>
              </c:pt>
              <c:pt idx="706">
                <c:v>16.921350476611849</c:v>
              </c:pt>
              <c:pt idx="707">
                <c:v>16.919224434861416</c:v>
              </c:pt>
              <c:pt idx="708">
                <c:v>16.91709839311098</c:v>
              </c:pt>
              <c:pt idx="709">
                <c:v>16.914972351360547</c:v>
              </c:pt>
              <c:pt idx="710">
                <c:v>16.912846309610114</c:v>
              </c:pt>
              <c:pt idx="711">
                <c:v>16.910720267859677</c:v>
              </c:pt>
              <c:pt idx="712">
                <c:v>16.908594226109244</c:v>
              </c:pt>
              <c:pt idx="713">
                <c:v>16.906468184358808</c:v>
              </c:pt>
              <c:pt idx="714">
                <c:v>16.904342142608375</c:v>
              </c:pt>
              <c:pt idx="715">
                <c:v>16.902216100857938</c:v>
              </c:pt>
              <c:pt idx="716">
                <c:v>16.900090059107505</c:v>
              </c:pt>
              <c:pt idx="717">
                <c:v>16.897964017357072</c:v>
              </c:pt>
              <c:pt idx="718">
                <c:v>16.895837975606636</c:v>
              </c:pt>
              <c:pt idx="719">
                <c:v>16.893711933856203</c:v>
              </c:pt>
              <c:pt idx="720">
                <c:v>16.891585892105766</c:v>
              </c:pt>
              <c:pt idx="721">
                <c:v>16.889459850355333</c:v>
              </c:pt>
              <c:pt idx="722">
                <c:v>16.887333808604897</c:v>
              </c:pt>
              <c:pt idx="723">
                <c:v>16.885207766854464</c:v>
              </c:pt>
              <c:pt idx="724">
                <c:v>16.883081725104027</c:v>
              </c:pt>
              <c:pt idx="725">
                <c:v>16.880955683353594</c:v>
              </c:pt>
              <c:pt idx="726">
                <c:v>16.878829641603161</c:v>
              </c:pt>
              <c:pt idx="727">
                <c:v>16.876703599852725</c:v>
              </c:pt>
              <c:pt idx="728">
                <c:v>16.874577558102292</c:v>
              </c:pt>
              <c:pt idx="729">
                <c:v>16.872451516351855</c:v>
              </c:pt>
              <c:pt idx="730">
                <c:v>16.870325474601422</c:v>
              </c:pt>
              <c:pt idx="731">
                <c:v>16.868199432850986</c:v>
              </c:pt>
              <c:pt idx="732">
                <c:v>16.866073391100553</c:v>
              </c:pt>
              <c:pt idx="733">
                <c:v>16.863947349350116</c:v>
              </c:pt>
              <c:pt idx="734">
                <c:v>16.861821307599683</c:v>
              </c:pt>
              <c:pt idx="735">
                <c:v>16.85969526584925</c:v>
              </c:pt>
              <c:pt idx="736">
                <c:v>16.857569224098814</c:v>
              </c:pt>
              <c:pt idx="737">
                <c:v>16.855443182348381</c:v>
              </c:pt>
              <c:pt idx="738">
                <c:v>16.853317140597945</c:v>
              </c:pt>
              <c:pt idx="739">
                <c:v>16.851191098847512</c:v>
              </c:pt>
              <c:pt idx="740">
                <c:v>16.849065057097075</c:v>
              </c:pt>
              <c:pt idx="741">
                <c:v>16.846939015346642</c:v>
              </c:pt>
              <c:pt idx="742">
                <c:v>16.844812973596209</c:v>
              </c:pt>
              <c:pt idx="743">
                <c:v>16.842686931845773</c:v>
              </c:pt>
              <c:pt idx="744">
                <c:v>16.84056089009534</c:v>
              </c:pt>
              <c:pt idx="745">
                <c:v>16.838434848344903</c:v>
              </c:pt>
              <c:pt idx="746">
                <c:v>16.83630880659447</c:v>
              </c:pt>
              <c:pt idx="747">
                <c:v>16.834182764844034</c:v>
              </c:pt>
              <c:pt idx="748">
                <c:v>16.832056723093601</c:v>
              </c:pt>
              <c:pt idx="749">
                <c:v>16.829930681343164</c:v>
              </c:pt>
              <c:pt idx="750">
                <c:v>16.827804639592731</c:v>
              </c:pt>
              <c:pt idx="751">
                <c:v>16.825678597842298</c:v>
              </c:pt>
              <c:pt idx="752">
                <c:v>16.823552556091862</c:v>
              </c:pt>
              <c:pt idx="753">
                <c:v>16.821426514341429</c:v>
              </c:pt>
              <c:pt idx="754">
                <c:v>16.819300472590992</c:v>
              </c:pt>
              <c:pt idx="755">
                <c:v>16.817174430840559</c:v>
              </c:pt>
              <c:pt idx="756">
                <c:v>16.815048389090123</c:v>
              </c:pt>
              <c:pt idx="757">
                <c:v>16.81292234733969</c:v>
              </c:pt>
              <c:pt idx="758">
                <c:v>16.810796305589253</c:v>
              </c:pt>
              <c:pt idx="759">
                <c:v>16.80867026383882</c:v>
              </c:pt>
              <c:pt idx="760">
                <c:v>16.806544222088387</c:v>
              </c:pt>
              <c:pt idx="761">
                <c:v>16.804418180337951</c:v>
              </c:pt>
              <c:pt idx="762">
                <c:v>16.802292138587518</c:v>
              </c:pt>
              <c:pt idx="763">
                <c:v>16.800166096837081</c:v>
              </c:pt>
              <c:pt idx="764">
                <c:v>16.798040055086648</c:v>
              </c:pt>
              <c:pt idx="765">
                <c:v>16.795914013336212</c:v>
              </c:pt>
              <c:pt idx="766">
                <c:v>16.793787971585779</c:v>
              </c:pt>
              <c:pt idx="767">
                <c:v>16.791661929835346</c:v>
              </c:pt>
              <c:pt idx="768">
                <c:v>16.789535888084909</c:v>
              </c:pt>
              <c:pt idx="769">
                <c:v>16.787409846334477</c:v>
              </c:pt>
              <c:pt idx="770">
                <c:v>16.78528380458404</c:v>
              </c:pt>
              <c:pt idx="771">
                <c:v>16.783157762833607</c:v>
              </c:pt>
              <c:pt idx="772">
                <c:v>16.781031721083171</c:v>
              </c:pt>
              <c:pt idx="773">
                <c:v>16.778905679332738</c:v>
              </c:pt>
              <c:pt idx="774">
                <c:v>16.776779637582301</c:v>
              </c:pt>
              <c:pt idx="775">
                <c:v>16.774653595831868</c:v>
              </c:pt>
              <c:pt idx="776">
                <c:v>16.772527554081435</c:v>
              </c:pt>
              <c:pt idx="777">
                <c:v>16.770401512330999</c:v>
              </c:pt>
              <c:pt idx="778">
                <c:v>16.768275470580566</c:v>
              </c:pt>
              <c:pt idx="779">
                <c:v>16.766149428830129</c:v>
              </c:pt>
              <c:pt idx="780">
                <c:v>16.764023387079696</c:v>
              </c:pt>
              <c:pt idx="781">
                <c:v>16.76189734532926</c:v>
              </c:pt>
              <c:pt idx="782">
                <c:v>16.759771303578827</c:v>
              </c:pt>
              <c:pt idx="783">
                <c:v>16.75764526182839</c:v>
              </c:pt>
              <c:pt idx="784">
                <c:v>16.755519220077957</c:v>
              </c:pt>
              <c:pt idx="785">
                <c:v>16.753393178327524</c:v>
              </c:pt>
              <c:pt idx="786">
                <c:v>16.751267136577088</c:v>
              </c:pt>
              <c:pt idx="787">
                <c:v>16.749141094826655</c:v>
              </c:pt>
              <c:pt idx="788">
                <c:v>16.747015053076218</c:v>
              </c:pt>
              <c:pt idx="789">
                <c:v>16.744889011325785</c:v>
              </c:pt>
              <c:pt idx="790">
                <c:v>16.742762969575349</c:v>
              </c:pt>
              <c:pt idx="791">
                <c:v>16.740636927824916</c:v>
              </c:pt>
              <c:pt idx="792">
                <c:v>16.738510886074483</c:v>
              </c:pt>
              <c:pt idx="793">
                <c:v>16.736384844324046</c:v>
              </c:pt>
              <c:pt idx="794">
                <c:v>16.734258802573613</c:v>
              </c:pt>
              <c:pt idx="795">
                <c:v>16.732132760823177</c:v>
              </c:pt>
              <c:pt idx="796">
                <c:v>16.730006719072744</c:v>
              </c:pt>
              <c:pt idx="797">
                <c:v>16.727880677322307</c:v>
              </c:pt>
              <c:pt idx="798">
                <c:v>16.725754635571874</c:v>
              </c:pt>
              <c:pt idx="799">
                <c:v>16.723628593821438</c:v>
              </c:pt>
              <c:pt idx="800">
                <c:v>16.721502552071005</c:v>
              </c:pt>
              <c:pt idx="801">
                <c:v>16.719376510320572</c:v>
              </c:pt>
              <c:pt idx="802">
                <c:v>16.717250468570136</c:v>
              </c:pt>
              <c:pt idx="803">
                <c:v>16.715124426819703</c:v>
              </c:pt>
              <c:pt idx="804">
                <c:v>16.712998385069266</c:v>
              </c:pt>
              <c:pt idx="805">
                <c:v>16.710872343318833</c:v>
              </c:pt>
              <c:pt idx="806">
                <c:v>16.708746301568397</c:v>
              </c:pt>
              <c:pt idx="807">
                <c:v>16.706620259817964</c:v>
              </c:pt>
              <c:pt idx="808">
                <c:v>16.704494218067527</c:v>
              </c:pt>
              <c:pt idx="809">
                <c:v>16.702368176317094</c:v>
              </c:pt>
              <c:pt idx="810">
                <c:v>16.700242134566661</c:v>
              </c:pt>
              <c:pt idx="811">
                <c:v>16.698116092816225</c:v>
              </c:pt>
              <c:pt idx="812">
                <c:v>16.695990051065792</c:v>
              </c:pt>
              <c:pt idx="813">
                <c:v>16.693864009315355</c:v>
              </c:pt>
              <c:pt idx="814">
                <c:v>16.691737967564922</c:v>
              </c:pt>
              <c:pt idx="815">
                <c:v>16.689611925814486</c:v>
              </c:pt>
              <c:pt idx="816">
                <c:v>16.687485884064053</c:v>
              </c:pt>
              <c:pt idx="817">
                <c:v>16.68535984231362</c:v>
              </c:pt>
              <c:pt idx="818">
                <c:v>16.683233800563183</c:v>
              </c:pt>
              <c:pt idx="819">
                <c:v>16.68110775881275</c:v>
              </c:pt>
              <c:pt idx="820">
                <c:v>16.678981717062314</c:v>
              </c:pt>
              <c:pt idx="821">
                <c:v>16.676855675311881</c:v>
              </c:pt>
              <c:pt idx="822">
                <c:v>16.674729633561444</c:v>
              </c:pt>
              <c:pt idx="823">
                <c:v>16.672603591811011</c:v>
              </c:pt>
              <c:pt idx="824">
                <c:v>16.670477550060575</c:v>
              </c:pt>
              <c:pt idx="825">
                <c:v>16.668351508310142</c:v>
              </c:pt>
              <c:pt idx="826">
                <c:v>16.666225466559709</c:v>
              </c:pt>
              <c:pt idx="827">
                <c:v>16.664099424809272</c:v>
              </c:pt>
              <c:pt idx="828">
                <c:v>16.661973383058839</c:v>
              </c:pt>
              <c:pt idx="829">
                <c:v>16.659847341308403</c:v>
              </c:pt>
              <c:pt idx="830">
                <c:v>16.65772129955797</c:v>
              </c:pt>
              <c:pt idx="831">
                <c:v>16.655595257807533</c:v>
              </c:pt>
              <c:pt idx="832">
                <c:v>16.653469216057101</c:v>
              </c:pt>
              <c:pt idx="833">
                <c:v>16.651343174306664</c:v>
              </c:pt>
              <c:pt idx="834">
                <c:v>16.649217132556231</c:v>
              </c:pt>
              <c:pt idx="835">
                <c:v>16.647091090805798</c:v>
              </c:pt>
              <c:pt idx="836">
                <c:v>16.644965049055362</c:v>
              </c:pt>
              <c:pt idx="837">
                <c:v>16.642839007304929</c:v>
              </c:pt>
              <c:pt idx="838">
                <c:v>16.640712965554492</c:v>
              </c:pt>
              <c:pt idx="839">
                <c:v>16.638586923804059</c:v>
              </c:pt>
              <c:pt idx="840">
                <c:v>16.636460882053623</c:v>
              </c:pt>
              <c:pt idx="841">
                <c:v>16.63433484030319</c:v>
              </c:pt>
              <c:pt idx="842">
                <c:v>16.632208798552757</c:v>
              </c:pt>
              <c:pt idx="843">
                <c:v>16.63008275680232</c:v>
              </c:pt>
              <c:pt idx="844">
                <c:v>16.627956715051887</c:v>
              </c:pt>
              <c:pt idx="845">
                <c:v>16.625830673301451</c:v>
              </c:pt>
              <c:pt idx="846">
                <c:v>16.623704631551018</c:v>
              </c:pt>
              <c:pt idx="847">
                <c:v>16.621578589800581</c:v>
              </c:pt>
              <c:pt idx="848">
                <c:v>16.619452548050148</c:v>
              </c:pt>
              <c:pt idx="849">
                <c:v>16.617326506299712</c:v>
              </c:pt>
              <c:pt idx="850">
                <c:v>16.615200464549279</c:v>
              </c:pt>
              <c:pt idx="851">
                <c:v>16.613074422798846</c:v>
              </c:pt>
              <c:pt idx="852">
                <c:v>16.610948381048409</c:v>
              </c:pt>
              <c:pt idx="853">
                <c:v>16.608822339297976</c:v>
              </c:pt>
              <c:pt idx="854">
                <c:v>16.60669629754754</c:v>
              </c:pt>
              <c:pt idx="855">
                <c:v>16.604570255797107</c:v>
              </c:pt>
              <c:pt idx="856">
                <c:v>16.60244421404667</c:v>
              </c:pt>
              <c:pt idx="857">
                <c:v>16.600318172296237</c:v>
              </c:pt>
              <c:pt idx="858">
                <c:v>16.598192130545801</c:v>
              </c:pt>
              <c:pt idx="859">
                <c:v>16.596066088795368</c:v>
              </c:pt>
              <c:pt idx="860">
                <c:v>16.593940047044935</c:v>
              </c:pt>
              <c:pt idx="861">
                <c:v>16.591814005294498</c:v>
              </c:pt>
              <c:pt idx="862">
                <c:v>16.589687963544065</c:v>
              </c:pt>
              <c:pt idx="863">
                <c:v>16.587561921793629</c:v>
              </c:pt>
              <c:pt idx="864">
                <c:v>16.585435880043196</c:v>
              </c:pt>
              <c:pt idx="865">
                <c:v>16.58330983829276</c:v>
              </c:pt>
              <c:pt idx="866">
                <c:v>16.581183796542327</c:v>
              </c:pt>
              <c:pt idx="867">
                <c:v>16.579057754791894</c:v>
              </c:pt>
              <c:pt idx="868">
                <c:v>16.576931713041457</c:v>
              </c:pt>
              <c:pt idx="869">
                <c:v>16.574805671291024</c:v>
              </c:pt>
              <c:pt idx="870">
                <c:v>16.572679629540588</c:v>
              </c:pt>
              <c:pt idx="871">
                <c:v>16.570553587790155</c:v>
              </c:pt>
              <c:pt idx="872">
                <c:v>16.568427546039718</c:v>
              </c:pt>
              <c:pt idx="873">
                <c:v>16.566301504289285</c:v>
              </c:pt>
              <c:pt idx="874">
                <c:v>16.564175462538849</c:v>
              </c:pt>
              <c:pt idx="875">
                <c:v>16.562049420788416</c:v>
              </c:pt>
              <c:pt idx="876">
                <c:v>16.559923379037983</c:v>
              </c:pt>
              <c:pt idx="877">
                <c:v>16.557797337287546</c:v>
              </c:pt>
              <c:pt idx="878">
                <c:v>16.555671295537113</c:v>
              </c:pt>
              <c:pt idx="879">
                <c:v>16.553545253786677</c:v>
              </c:pt>
              <c:pt idx="880">
                <c:v>16.551419212036244</c:v>
              </c:pt>
              <c:pt idx="881">
                <c:v>16.549293170285807</c:v>
              </c:pt>
              <c:pt idx="882">
                <c:v>16.547167128535374</c:v>
              </c:pt>
              <c:pt idx="883">
                <c:v>16.545041086784938</c:v>
              </c:pt>
              <c:pt idx="884">
                <c:v>16.542915045034505</c:v>
              </c:pt>
              <c:pt idx="885">
                <c:v>16.540789003284072</c:v>
              </c:pt>
              <c:pt idx="886">
                <c:v>16.538662961533635</c:v>
              </c:pt>
              <c:pt idx="887">
                <c:v>16.536536919783202</c:v>
              </c:pt>
              <c:pt idx="888">
                <c:v>16.534410878032766</c:v>
              </c:pt>
              <c:pt idx="889">
                <c:v>16.532284836282333</c:v>
              </c:pt>
              <c:pt idx="890">
                <c:v>16.530158794531896</c:v>
              </c:pt>
              <c:pt idx="891">
                <c:v>16.528032752781463</c:v>
              </c:pt>
              <c:pt idx="892">
                <c:v>16.52590671103103</c:v>
              </c:pt>
              <c:pt idx="893">
                <c:v>16.523780669280594</c:v>
              </c:pt>
              <c:pt idx="894">
                <c:v>16.521654627530161</c:v>
              </c:pt>
              <c:pt idx="895">
                <c:v>16.519528585779724</c:v>
              </c:pt>
              <c:pt idx="896">
                <c:v>16.517402544029292</c:v>
              </c:pt>
              <c:pt idx="897">
                <c:v>16.515276502278855</c:v>
              </c:pt>
              <c:pt idx="898">
                <c:v>16.513150460528422</c:v>
              </c:pt>
              <c:pt idx="899">
                <c:v>16.511024418777986</c:v>
              </c:pt>
              <c:pt idx="900">
                <c:v>16.508898377027553</c:v>
              </c:pt>
              <c:pt idx="901">
                <c:v>16.50677233527712</c:v>
              </c:pt>
              <c:pt idx="902">
                <c:v>16.504646293526683</c:v>
              </c:pt>
              <c:pt idx="903">
                <c:v>16.50252025177625</c:v>
              </c:pt>
              <c:pt idx="904">
                <c:v>16.500394210025814</c:v>
              </c:pt>
              <c:pt idx="905">
                <c:v>16.498268168275381</c:v>
              </c:pt>
              <c:pt idx="906">
                <c:v>16.496142126524944</c:v>
              </c:pt>
              <c:pt idx="907">
                <c:v>16.494016084774511</c:v>
              </c:pt>
              <c:pt idx="908">
                <c:v>16.491890043024075</c:v>
              </c:pt>
              <c:pt idx="909">
                <c:v>16.489764001273642</c:v>
              </c:pt>
              <c:pt idx="910">
                <c:v>16.487637959523209</c:v>
              </c:pt>
              <c:pt idx="911">
                <c:v>16.485511917772772</c:v>
              </c:pt>
              <c:pt idx="912">
                <c:v>16.483385876022339</c:v>
              </c:pt>
              <c:pt idx="913">
                <c:v>16.481259834271903</c:v>
              </c:pt>
              <c:pt idx="914">
                <c:v>16.47913379252147</c:v>
              </c:pt>
              <c:pt idx="915">
                <c:v>16.477007750771033</c:v>
              </c:pt>
              <c:pt idx="916">
                <c:v>16.4748817090206</c:v>
              </c:pt>
              <c:pt idx="917">
                <c:v>16.472755667270167</c:v>
              </c:pt>
              <c:pt idx="918">
                <c:v>16.470629625519731</c:v>
              </c:pt>
              <c:pt idx="919">
                <c:v>16.468503583769298</c:v>
              </c:pt>
              <c:pt idx="920">
                <c:v>16.466377542018861</c:v>
              </c:pt>
              <c:pt idx="921">
                <c:v>16.464251500268428</c:v>
              </c:pt>
              <c:pt idx="922">
                <c:v>16.462125458517992</c:v>
              </c:pt>
              <c:pt idx="923">
                <c:v>16.459999416767559</c:v>
              </c:pt>
              <c:pt idx="924">
                <c:v>16.457873375017122</c:v>
              </c:pt>
              <c:pt idx="925">
                <c:v>16.455747333266689</c:v>
              </c:pt>
              <c:pt idx="926">
                <c:v>16.453621291516257</c:v>
              </c:pt>
              <c:pt idx="927">
                <c:v>16.45149524976582</c:v>
              </c:pt>
              <c:pt idx="928">
                <c:v>16.449369208015387</c:v>
              </c:pt>
              <c:pt idx="929">
                <c:v>16.447243166264951</c:v>
              </c:pt>
              <c:pt idx="930">
                <c:v>16.445117124514518</c:v>
              </c:pt>
              <c:pt idx="931">
                <c:v>16.442991082764081</c:v>
              </c:pt>
              <c:pt idx="932">
                <c:v>16.440865041013648</c:v>
              </c:pt>
              <c:pt idx="933">
                <c:v>16.438738999263212</c:v>
              </c:pt>
              <c:pt idx="934">
                <c:v>16.436612957512779</c:v>
              </c:pt>
              <c:pt idx="935">
                <c:v>16.434486915762346</c:v>
              </c:pt>
              <c:pt idx="936">
                <c:v>16.432360874011909</c:v>
              </c:pt>
              <c:pt idx="937">
                <c:v>16.430234832261476</c:v>
              </c:pt>
              <c:pt idx="938">
                <c:v>16.42810879051104</c:v>
              </c:pt>
              <c:pt idx="939">
                <c:v>16.425982748760607</c:v>
              </c:pt>
              <c:pt idx="940">
                <c:v>16.42385670701017</c:v>
              </c:pt>
              <c:pt idx="941">
                <c:v>16.421730665259737</c:v>
              </c:pt>
              <c:pt idx="942">
                <c:v>16.419604623509304</c:v>
              </c:pt>
              <c:pt idx="943">
                <c:v>16.417478581758868</c:v>
              </c:pt>
              <c:pt idx="944">
                <c:v>16.415352540008435</c:v>
              </c:pt>
              <c:pt idx="945">
                <c:v>16.413226498257998</c:v>
              </c:pt>
              <c:pt idx="946">
                <c:v>16.411100456507565</c:v>
              </c:pt>
              <c:pt idx="947">
                <c:v>16.408974414757129</c:v>
              </c:pt>
              <c:pt idx="948">
                <c:v>16.406848373006696</c:v>
              </c:pt>
              <c:pt idx="949">
                <c:v>16.404722331256259</c:v>
              </c:pt>
              <c:pt idx="950">
                <c:v>16.402596289505826</c:v>
              </c:pt>
              <c:pt idx="951">
                <c:v>16.400470247755393</c:v>
              </c:pt>
              <c:pt idx="952">
                <c:v>16.398344206004957</c:v>
              </c:pt>
              <c:pt idx="953">
                <c:v>16.396218164254524</c:v>
              </c:pt>
              <c:pt idx="954">
                <c:v>16.394092122504087</c:v>
              </c:pt>
              <c:pt idx="955">
                <c:v>16.391966080753654</c:v>
              </c:pt>
              <c:pt idx="956">
                <c:v>16.389840039003218</c:v>
              </c:pt>
              <c:pt idx="957">
                <c:v>16.387713997252785</c:v>
              </c:pt>
              <c:pt idx="958">
                <c:v>16.385587955502348</c:v>
              </c:pt>
              <c:pt idx="959">
                <c:v>16.383461913751916</c:v>
              </c:pt>
              <c:pt idx="960">
                <c:v>16.381335872001483</c:v>
              </c:pt>
              <c:pt idx="961">
                <c:v>16.379209830251046</c:v>
              </c:pt>
              <c:pt idx="962">
                <c:v>16.377083788500613</c:v>
              </c:pt>
              <c:pt idx="963">
                <c:v>16.374957746750177</c:v>
              </c:pt>
              <c:pt idx="964">
                <c:v>16.372831704999744</c:v>
              </c:pt>
              <c:pt idx="965">
                <c:v>16.370705663249307</c:v>
              </c:pt>
              <c:pt idx="966">
                <c:v>16.368579621498874</c:v>
              </c:pt>
              <c:pt idx="967">
                <c:v>16.366453579748441</c:v>
              </c:pt>
              <c:pt idx="968">
                <c:v>16.364327537998005</c:v>
              </c:pt>
              <c:pt idx="969">
                <c:v>16.362201496247572</c:v>
              </c:pt>
              <c:pt idx="970">
                <c:v>16.360075454497135</c:v>
              </c:pt>
              <c:pt idx="971">
                <c:v>16.357949412746702</c:v>
              </c:pt>
              <c:pt idx="972">
                <c:v>16.355823370996266</c:v>
              </c:pt>
              <c:pt idx="973">
                <c:v>16.353697329245833</c:v>
              </c:pt>
              <c:pt idx="974">
                <c:v>16.351571287495396</c:v>
              </c:pt>
              <c:pt idx="975">
                <c:v>16.349445245744963</c:v>
              </c:pt>
              <c:pt idx="976">
                <c:v>16.34731920399453</c:v>
              </c:pt>
              <c:pt idx="977">
                <c:v>16.345193162244094</c:v>
              </c:pt>
              <c:pt idx="978">
                <c:v>16.343067120493661</c:v>
              </c:pt>
              <c:pt idx="979">
                <c:v>16.340941078743224</c:v>
              </c:pt>
              <c:pt idx="980">
                <c:v>16.338815036992791</c:v>
              </c:pt>
              <c:pt idx="981">
                <c:v>16.336688995242355</c:v>
              </c:pt>
              <c:pt idx="982">
                <c:v>16.334562953491922</c:v>
              </c:pt>
              <c:pt idx="983">
                <c:v>16.332436911741485</c:v>
              </c:pt>
              <c:pt idx="984">
                <c:v>16.330310869991052</c:v>
              </c:pt>
              <c:pt idx="985">
                <c:v>16.328184828240619</c:v>
              </c:pt>
              <c:pt idx="986">
                <c:v>16.326058786490183</c:v>
              </c:pt>
              <c:pt idx="987">
                <c:v>16.32393274473975</c:v>
              </c:pt>
              <c:pt idx="988">
                <c:v>16.321806702989313</c:v>
              </c:pt>
              <c:pt idx="989">
                <c:v>16.319680661238881</c:v>
              </c:pt>
              <c:pt idx="990">
                <c:v>16.317554619488444</c:v>
              </c:pt>
              <c:pt idx="991">
                <c:v>16.315428577738011</c:v>
              </c:pt>
              <c:pt idx="992">
                <c:v>16.313302535987578</c:v>
              </c:pt>
              <c:pt idx="993">
                <c:v>16.311176494237142</c:v>
              </c:pt>
              <c:pt idx="994">
                <c:v>16.309050452486709</c:v>
              </c:pt>
              <c:pt idx="995">
                <c:v>16.306924410736272</c:v>
              </c:pt>
              <c:pt idx="996">
                <c:v>16.304798368985839</c:v>
              </c:pt>
              <c:pt idx="997">
                <c:v>16.302672327235403</c:v>
              </c:pt>
              <c:pt idx="998">
                <c:v>16.30054628548497</c:v>
              </c:pt>
              <c:pt idx="999">
                <c:v>16.298420243734533</c:v>
              </c:pt>
              <c:pt idx="1000">
                <c:v>16.2962942019841</c:v>
              </c:pt>
              <c:pt idx="1001">
                <c:v>16.294168160233667</c:v>
              </c:pt>
              <c:pt idx="1002">
                <c:v>16.292042118483231</c:v>
              </c:pt>
              <c:pt idx="1003">
                <c:v>16.289916076732798</c:v>
              </c:pt>
              <c:pt idx="1004">
                <c:v>16.287790034982361</c:v>
              </c:pt>
              <c:pt idx="1005">
                <c:v>16.285663993231928</c:v>
              </c:pt>
              <c:pt idx="1006">
                <c:v>16.283537951481492</c:v>
              </c:pt>
              <c:pt idx="1007">
                <c:v>16.281411909731059</c:v>
              </c:pt>
              <c:pt idx="1008">
                <c:v>16.279285867980622</c:v>
              </c:pt>
              <c:pt idx="1009">
                <c:v>16.277159826230189</c:v>
              </c:pt>
              <c:pt idx="1010">
                <c:v>16.275033784479756</c:v>
              </c:pt>
              <c:pt idx="1011">
                <c:v>16.27290774272932</c:v>
              </c:pt>
              <c:pt idx="1012">
                <c:v>16.270781700978887</c:v>
              </c:pt>
              <c:pt idx="1013">
                <c:v>16.26865565922845</c:v>
              </c:pt>
              <c:pt idx="1014">
                <c:v>16.266529617478017</c:v>
              </c:pt>
              <c:pt idx="1015">
                <c:v>16.264403575727581</c:v>
              </c:pt>
              <c:pt idx="1016">
                <c:v>16.262277533977148</c:v>
              </c:pt>
              <c:pt idx="1017">
                <c:v>16.260151492226715</c:v>
              </c:pt>
              <c:pt idx="1018">
                <c:v>16.258025450476278</c:v>
              </c:pt>
              <c:pt idx="1019">
                <c:v>16.255899408725845</c:v>
              </c:pt>
              <c:pt idx="1020">
                <c:v>16.253773366975409</c:v>
              </c:pt>
              <c:pt idx="1021">
                <c:v>16.251647325224976</c:v>
              </c:pt>
              <c:pt idx="1022">
                <c:v>16.24952128347454</c:v>
              </c:pt>
              <c:pt idx="1023">
                <c:v>16.247395241724107</c:v>
              </c:pt>
              <c:pt idx="1024">
                <c:v>16.24526919997367</c:v>
              </c:pt>
              <c:pt idx="1025">
                <c:v>16.243143158223237</c:v>
              </c:pt>
              <c:pt idx="1026">
                <c:v>16.241017116472804</c:v>
              </c:pt>
              <c:pt idx="1027">
                <c:v>16.238891074722368</c:v>
              </c:pt>
              <c:pt idx="1028">
                <c:v>16.236765032971935</c:v>
              </c:pt>
              <c:pt idx="1029">
                <c:v>16.234638991221502</c:v>
              </c:pt>
              <c:pt idx="1030">
                <c:v>16.232512949471065</c:v>
              </c:pt>
              <c:pt idx="1031">
                <c:v>16.230386907720632</c:v>
              </c:pt>
              <c:pt idx="1032">
                <c:v>16.228260865970196</c:v>
              </c:pt>
              <c:pt idx="1033">
                <c:v>16.226134824219763</c:v>
              </c:pt>
              <c:pt idx="1034">
                <c:v>16.22400878246933</c:v>
              </c:pt>
              <c:pt idx="1035">
                <c:v>16.221882740718897</c:v>
              </c:pt>
              <c:pt idx="1036">
                <c:v>16.21975669896846</c:v>
              </c:pt>
              <c:pt idx="1037">
                <c:v>16.217630657218027</c:v>
              </c:pt>
              <c:pt idx="1038">
                <c:v>16.215504615467591</c:v>
              </c:pt>
              <c:pt idx="1039">
                <c:v>16.213378573717158</c:v>
              </c:pt>
              <c:pt idx="1040">
                <c:v>16.211252531966725</c:v>
              </c:pt>
              <c:pt idx="1041">
                <c:v>16.209126490216292</c:v>
              </c:pt>
              <c:pt idx="1042">
                <c:v>16.207000448465855</c:v>
              </c:pt>
              <c:pt idx="1043">
                <c:v>16.204874406715422</c:v>
              </c:pt>
              <c:pt idx="1044">
                <c:v>16.202748364964986</c:v>
              </c:pt>
              <c:pt idx="1045">
                <c:v>16.200622323214553</c:v>
              </c:pt>
              <c:pt idx="1046">
                <c:v>16.198496281464116</c:v>
              </c:pt>
              <c:pt idx="1047">
                <c:v>16.196370239713687</c:v>
              </c:pt>
              <c:pt idx="1048">
                <c:v>16.194244197963251</c:v>
              </c:pt>
              <c:pt idx="1049">
                <c:v>16.192118156212818</c:v>
              </c:pt>
              <c:pt idx="1050">
                <c:v>16.189992114462381</c:v>
              </c:pt>
              <c:pt idx="1051">
                <c:v>16.187866072711948</c:v>
              </c:pt>
              <c:pt idx="1052">
                <c:v>16.185740030961512</c:v>
              </c:pt>
              <c:pt idx="1053">
                <c:v>16.183613989211082</c:v>
              </c:pt>
              <c:pt idx="1054">
                <c:v>16.181487947460646</c:v>
              </c:pt>
              <c:pt idx="1055">
                <c:v>16.179361905710213</c:v>
              </c:pt>
              <c:pt idx="1056">
                <c:v>16.177235863959776</c:v>
              </c:pt>
              <c:pt idx="1057">
                <c:v>16.175109822209343</c:v>
              </c:pt>
              <c:pt idx="1058">
                <c:v>16.172983780458907</c:v>
              </c:pt>
              <c:pt idx="1059">
                <c:v>16.170857738708474</c:v>
              </c:pt>
              <c:pt idx="1060">
                <c:v>16.168731696958041</c:v>
              </c:pt>
              <c:pt idx="1061">
                <c:v>16.166605655207608</c:v>
              </c:pt>
              <c:pt idx="1062">
                <c:v>16.164479613457171</c:v>
              </c:pt>
              <c:pt idx="1063">
                <c:v>16.162353571706738</c:v>
              </c:pt>
              <c:pt idx="1064">
                <c:v>16.160227529956302</c:v>
              </c:pt>
              <c:pt idx="1065">
                <c:v>16.158101488205869</c:v>
              </c:pt>
              <c:pt idx="1066">
                <c:v>16.155975446455436</c:v>
              </c:pt>
              <c:pt idx="1067">
                <c:v>16.153849404704999</c:v>
              </c:pt>
              <c:pt idx="1068">
                <c:v>16.151723362954566</c:v>
              </c:pt>
              <c:pt idx="1069">
                <c:v>16.149597321204133</c:v>
              </c:pt>
              <c:pt idx="1070">
                <c:v>16.147471279453697</c:v>
              </c:pt>
              <c:pt idx="1071">
                <c:v>16.145345237703264</c:v>
              </c:pt>
              <c:pt idx="1072">
                <c:v>16.143219195952828</c:v>
              </c:pt>
              <c:pt idx="1073">
                <c:v>16.141093154202395</c:v>
              </c:pt>
              <c:pt idx="1074">
                <c:v>16.138967112451962</c:v>
              </c:pt>
              <c:pt idx="1075">
                <c:v>16.136841070701529</c:v>
              </c:pt>
              <c:pt idx="1076">
                <c:v>16.134715028951092</c:v>
              </c:pt>
              <c:pt idx="1077">
                <c:v>16.132588987200659</c:v>
              </c:pt>
              <c:pt idx="1078">
                <c:v>16.130462945450223</c:v>
              </c:pt>
              <c:pt idx="1079">
                <c:v>16.12833690369979</c:v>
              </c:pt>
              <c:pt idx="1080">
                <c:v>16.126210861949357</c:v>
              </c:pt>
              <c:pt idx="1081">
                <c:v>16.12408482019892</c:v>
              </c:pt>
              <c:pt idx="1082">
                <c:v>16.121958778448487</c:v>
              </c:pt>
              <c:pt idx="1083">
                <c:v>16.119832736698054</c:v>
              </c:pt>
              <c:pt idx="1084">
                <c:v>16.117706694947618</c:v>
              </c:pt>
              <c:pt idx="1085">
                <c:v>16.115580653197185</c:v>
              </c:pt>
              <c:pt idx="1086">
                <c:v>16.113454611446752</c:v>
              </c:pt>
              <c:pt idx="1087">
                <c:v>16.111328569696315</c:v>
              </c:pt>
              <c:pt idx="1088">
                <c:v>16.109202527945882</c:v>
              </c:pt>
              <c:pt idx="1089">
                <c:v>16.107076486195449</c:v>
              </c:pt>
              <c:pt idx="1090">
                <c:v>16.104950444445013</c:v>
              </c:pt>
              <c:pt idx="1091">
                <c:v>16.10282440269458</c:v>
              </c:pt>
              <c:pt idx="1092">
                <c:v>16.100698360944147</c:v>
              </c:pt>
              <c:pt idx="1093">
                <c:v>16.09857231919371</c:v>
              </c:pt>
              <c:pt idx="1094">
                <c:v>16.096446277443277</c:v>
              </c:pt>
              <c:pt idx="1095">
                <c:v>16.094320235692841</c:v>
              </c:pt>
              <c:pt idx="1096">
                <c:v>16.092194193942408</c:v>
              </c:pt>
              <c:pt idx="1097">
                <c:v>16.090068152191975</c:v>
              </c:pt>
              <c:pt idx="1098">
                <c:v>16.087942110441539</c:v>
              </c:pt>
              <c:pt idx="1099">
                <c:v>16.085816068691106</c:v>
              </c:pt>
              <c:pt idx="1100">
                <c:v>16.083690026940673</c:v>
              </c:pt>
              <c:pt idx="1101">
                <c:v>16.081563985190236</c:v>
              </c:pt>
              <c:pt idx="1102">
                <c:v>16.079437943439803</c:v>
              </c:pt>
              <c:pt idx="1103">
                <c:v>16.07731190168937</c:v>
              </c:pt>
              <c:pt idx="1104">
                <c:v>16.075185859938934</c:v>
              </c:pt>
              <c:pt idx="1105">
                <c:v>16.073059818188501</c:v>
              </c:pt>
              <c:pt idx="1106">
                <c:v>16.070933776438068</c:v>
              </c:pt>
              <c:pt idx="1107">
                <c:v>16.068807734687631</c:v>
              </c:pt>
              <c:pt idx="1108">
                <c:v>16.066681692937198</c:v>
              </c:pt>
              <c:pt idx="1109">
                <c:v>16.064555651186762</c:v>
              </c:pt>
              <c:pt idx="1110">
                <c:v>16.062429609436329</c:v>
              </c:pt>
              <c:pt idx="1111">
                <c:v>16.060303567685896</c:v>
              </c:pt>
              <c:pt idx="1112">
                <c:v>16.058177525935463</c:v>
              </c:pt>
              <c:pt idx="1113">
                <c:v>16.056051484185026</c:v>
              </c:pt>
              <c:pt idx="1114">
                <c:v>16.053925442434593</c:v>
              </c:pt>
              <c:pt idx="1115">
                <c:v>16.051799400684157</c:v>
              </c:pt>
              <c:pt idx="1116">
                <c:v>16.049673358933724</c:v>
              </c:pt>
              <c:pt idx="1117">
                <c:v>16.047547317183287</c:v>
              </c:pt>
              <c:pt idx="1118">
                <c:v>16.045421275432858</c:v>
              </c:pt>
              <c:pt idx="1119">
                <c:v>16.043295233682421</c:v>
              </c:pt>
              <c:pt idx="1120">
                <c:v>16.041169191931989</c:v>
              </c:pt>
              <c:pt idx="1121">
                <c:v>16.039043150181552</c:v>
              </c:pt>
              <c:pt idx="1122">
                <c:v>16.036917108431119</c:v>
              </c:pt>
              <c:pt idx="1123">
                <c:v>16.034791066680683</c:v>
              </c:pt>
              <c:pt idx="1124">
                <c:v>16.032665024930253</c:v>
              </c:pt>
              <c:pt idx="1125">
                <c:v>16.030538983179817</c:v>
              </c:pt>
              <c:pt idx="1126">
                <c:v>16.028412941429384</c:v>
              </c:pt>
              <c:pt idx="1127">
                <c:v>16.026286899678947</c:v>
              </c:pt>
              <c:pt idx="1128">
                <c:v>16.024160857928514</c:v>
              </c:pt>
              <c:pt idx="1129">
                <c:v>16.022034816178078</c:v>
              </c:pt>
              <c:pt idx="1130">
                <c:v>16.019908774427645</c:v>
              </c:pt>
              <c:pt idx="1131">
                <c:v>16.017782732677212</c:v>
              </c:pt>
              <c:pt idx="1132">
                <c:v>16.015656690926779</c:v>
              </c:pt>
              <c:pt idx="1133">
                <c:v>16.013530649176342</c:v>
              </c:pt>
              <c:pt idx="1134">
                <c:v>16.011404607425909</c:v>
              </c:pt>
              <c:pt idx="1135">
                <c:v>16.009278565675473</c:v>
              </c:pt>
              <c:pt idx="1136">
                <c:v>16.00715252392504</c:v>
              </c:pt>
              <c:pt idx="1137">
                <c:v>16.005026482174607</c:v>
              </c:pt>
              <c:pt idx="1138">
                <c:v>16.002900440424174</c:v>
              </c:pt>
              <c:pt idx="1139">
                <c:v>16.000774398673737</c:v>
              </c:pt>
              <c:pt idx="1140">
                <c:v>15.998648356923303</c:v>
              </c:pt>
              <c:pt idx="1141">
                <c:v>15.996522315172868</c:v>
              </c:pt>
              <c:pt idx="1142">
                <c:v>15.994396273422435</c:v>
              </c:pt>
              <c:pt idx="1143">
                <c:v>15.992270231672</c:v>
              </c:pt>
              <c:pt idx="1144">
                <c:v>15.990144189921567</c:v>
              </c:pt>
              <c:pt idx="1145">
                <c:v>15.988018148171133</c:v>
              </c:pt>
              <c:pt idx="1146">
                <c:v>15.985892106420698</c:v>
              </c:pt>
              <c:pt idx="1147">
                <c:v>15.983766064670263</c:v>
              </c:pt>
              <c:pt idx="1148">
                <c:v>15.981640022919828</c:v>
              </c:pt>
              <c:pt idx="1149">
                <c:v>15.979513981169394</c:v>
              </c:pt>
              <c:pt idx="1150">
                <c:v>15.977387939418962</c:v>
              </c:pt>
              <c:pt idx="1151">
                <c:v>15.975261897668528</c:v>
              </c:pt>
              <c:pt idx="1152">
                <c:v>15.973135855918093</c:v>
              </c:pt>
              <c:pt idx="1153">
                <c:v>15.971009814167658</c:v>
              </c:pt>
              <c:pt idx="1154">
                <c:v>15.968883772417223</c:v>
              </c:pt>
              <c:pt idx="1155">
                <c:v>15.966757730666789</c:v>
              </c:pt>
              <c:pt idx="1156">
                <c:v>15.964631688916354</c:v>
              </c:pt>
              <c:pt idx="1157">
                <c:v>15.962505647165923</c:v>
              </c:pt>
              <c:pt idx="1158">
                <c:v>15.960379605415488</c:v>
              </c:pt>
              <c:pt idx="1159">
                <c:v>15.958253563665053</c:v>
              </c:pt>
              <c:pt idx="1160">
                <c:v>15.956127521914619</c:v>
              </c:pt>
              <c:pt idx="1161">
                <c:v>15.954001480164184</c:v>
              </c:pt>
              <c:pt idx="1162">
                <c:v>15.951875438413749</c:v>
              </c:pt>
              <c:pt idx="1163">
                <c:v>15.949749396663318</c:v>
              </c:pt>
              <c:pt idx="1164">
                <c:v>15.947623354912883</c:v>
              </c:pt>
              <c:pt idx="1165">
                <c:v>15.945497313162448</c:v>
              </c:pt>
              <c:pt idx="1166">
                <c:v>15.943371271412014</c:v>
              </c:pt>
              <c:pt idx="1167">
                <c:v>15.941245229661579</c:v>
              </c:pt>
              <c:pt idx="1168">
                <c:v>15.939119187911144</c:v>
              </c:pt>
              <c:pt idx="1169">
                <c:v>15.936993146160711</c:v>
              </c:pt>
              <c:pt idx="1170">
                <c:v>15.934867104410278</c:v>
              </c:pt>
              <c:pt idx="1171">
                <c:v>15.932741062659844</c:v>
              </c:pt>
              <c:pt idx="1172">
                <c:v>15.930615020909409</c:v>
              </c:pt>
              <c:pt idx="1173">
                <c:v>15.928488979158974</c:v>
              </c:pt>
              <c:pt idx="1174">
                <c:v>15.926362937408539</c:v>
              </c:pt>
              <c:pt idx="1175">
                <c:v>15.924236895658105</c:v>
              </c:pt>
              <c:pt idx="1176">
                <c:v>15.922110853907672</c:v>
              </c:pt>
              <c:pt idx="1177">
                <c:v>15.919984812157239</c:v>
              </c:pt>
              <c:pt idx="1178">
                <c:v>15.917858770406804</c:v>
              </c:pt>
              <c:pt idx="1179">
                <c:v>15.915732728656369</c:v>
              </c:pt>
              <c:pt idx="1180">
                <c:v>15.913606686905934</c:v>
              </c:pt>
              <c:pt idx="1181">
                <c:v>15.9114806451555</c:v>
              </c:pt>
              <c:pt idx="1182">
                <c:v>15.909354603405067</c:v>
              </c:pt>
              <c:pt idx="1183">
                <c:v>15.907228561654632</c:v>
              </c:pt>
              <c:pt idx="1184">
                <c:v>15.905102519904199</c:v>
              </c:pt>
              <c:pt idx="1185">
                <c:v>15.902976478153764</c:v>
              </c:pt>
              <c:pt idx="1186">
                <c:v>15.90085043640333</c:v>
              </c:pt>
              <c:pt idx="1187">
                <c:v>15.898724394652895</c:v>
              </c:pt>
              <c:pt idx="1188">
                <c:v>15.89659835290246</c:v>
              </c:pt>
              <c:pt idx="1189">
                <c:v>15.894472311152027</c:v>
              </c:pt>
              <c:pt idx="1190">
                <c:v>15.892346269401592</c:v>
              </c:pt>
              <c:pt idx="1191">
                <c:v>15.890220227651158</c:v>
              </c:pt>
              <c:pt idx="1192">
                <c:v>15.888094185900725</c:v>
              </c:pt>
              <c:pt idx="1193">
                <c:v>15.88596814415029</c:v>
              </c:pt>
              <c:pt idx="1194">
                <c:v>15.883842102399855</c:v>
              </c:pt>
              <c:pt idx="1195">
                <c:v>15.881716060649422</c:v>
              </c:pt>
              <c:pt idx="1196">
                <c:v>15.879590018898988</c:v>
              </c:pt>
              <c:pt idx="1197">
                <c:v>15.877463977148553</c:v>
              </c:pt>
              <c:pt idx="1198">
                <c:v>15.875337935398118</c:v>
              </c:pt>
              <c:pt idx="1199">
                <c:v>15.873211893647685</c:v>
              </c:pt>
              <c:pt idx="1200">
                <c:v>15.87108585189725</c:v>
              </c:pt>
              <c:pt idx="1201">
                <c:v>15.868959810146816</c:v>
              </c:pt>
              <c:pt idx="1202">
                <c:v>15.866833768396383</c:v>
              </c:pt>
              <c:pt idx="1203">
                <c:v>15.864707726645948</c:v>
              </c:pt>
              <c:pt idx="1204">
                <c:v>15.862581684895513</c:v>
              </c:pt>
              <c:pt idx="1205">
                <c:v>15.860455643145078</c:v>
              </c:pt>
              <c:pt idx="1206">
                <c:v>15.858329601394646</c:v>
              </c:pt>
              <c:pt idx="1207">
                <c:v>15.856203559644211</c:v>
              </c:pt>
              <c:pt idx="1208">
                <c:v>15.854077517893778</c:v>
              </c:pt>
              <c:pt idx="1209">
                <c:v>15.851951476143343</c:v>
              </c:pt>
              <c:pt idx="1210">
                <c:v>15.849825434392908</c:v>
              </c:pt>
              <c:pt idx="1211">
                <c:v>15.847699392642474</c:v>
              </c:pt>
              <c:pt idx="1212">
                <c:v>15.845573350892039</c:v>
              </c:pt>
              <c:pt idx="1213">
                <c:v>15.843447309141606</c:v>
              </c:pt>
              <c:pt idx="1214">
                <c:v>15.841321267391173</c:v>
              </c:pt>
              <c:pt idx="1215">
                <c:v>15.839195225640738</c:v>
              </c:pt>
              <c:pt idx="1216">
                <c:v>15.837069183890303</c:v>
              </c:pt>
              <c:pt idx="1217">
                <c:v>15.834943142139869</c:v>
              </c:pt>
              <c:pt idx="1218">
                <c:v>15.832817100389434</c:v>
              </c:pt>
              <c:pt idx="1219">
                <c:v>15.830691058638999</c:v>
              </c:pt>
              <c:pt idx="1220">
                <c:v>15.828565016888566</c:v>
              </c:pt>
              <c:pt idx="1221">
                <c:v>15.826438975138133</c:v>
              </c:pt>
              <c:pt idx="1222">
                <c:v>15.824312933387699</c:v>
              </c:pt>
              <c:pt idx="1223">
                <c:v>15.822186891637264</c:v>
              </c:pt>
              <c:pt idx="1224">
                <c:v>15.820060849886829</c:v>
              </c:pt>
              <c:pt idx="1225">
                <c:v>15.817934808136394</c:v>
              </c:pt>
              <c:pt idx="1226">
                <c:v>15.81580876638596</c:v>
              </c:pt>
              <c:pt idx="1227">
                <c:v>15.813682724635528</c:v>
              </c:pt>
              <c:pt idx="1228">
                <c:v>15.811556682885094</c:v>
              </c:pt>
              <c:pt idx="1229">
                <c:v>15.809430641134659</c:v>
              </c:pt>
              <c:pt idx="1230">
                <c:v>15.807304599384224</c:v>
              </c:pt>
              <c:pt idx="1231">
                <c:v>15.80517855763379</c:v>
              </c:pt>
              <c:pt idx="1232">
                <c:v>15.803052515883355</c:v>
              </c:pt>
              <c:pt idx="1233">
                <c:v>15.80092647413292</c:v>
              </c:pt>
              <c:pt idx="1234">
                <c:v>15.798800432382489</c:v>
              </c:pt>
              <c:pt idx="1235">
                <c:v>15.796674390632054</c:v>
              </c:pt>
              <c:pt idx="1236">
                <c:v>15.794548348881619</c:v>
              </c:pt>
              <c:pt idx="1237">
                <c:v>15.792422307131185</c:v>
              </c:pt>
              <c:pt idx="1238">
                <c:v>15.79029626538075</c:v>
              </c:pt>
              <c:pt idx="1239">
                <c:v>15.788170223630315</c:v>
              </c:pt>
              <c:pt idx="1240">
                <c:v>15.786044181879882</c:v>
              </c:pt>
              <c:pt idx="1241">
                <c:v>15.783918140129449</c:v>
              </c:pt>
              <c:pt idx="1242">
                <c:v>15.781792098379015</c:v>
              </c:pt>
              <c:pt idx="1243">
                <c:v>15.77966605662858</c:v>
              </c:pt>
              <c:pt idx="1244">
                <c:v>15.777540014878145</c:v>
              </c:pt>
              <c:pt idx="1245">
                <c:v>15.77541397312771</c:v>
              </c:pt>
              <c:pt idx="1246">
                <c:v>15.773287931377276</c:v>
              </c:pt>
              <c:pt idx="1247">
                <c:v>15.771161889626843</c:v>
              </c:pt>
              <c:pt idx="1248">
                <c:v>15.76903584787641</c:v>
              </c:pt>
              <c:pt idx="1249">
                <c:v>15.766909806125975</c:v>
              </c:pt>
              <c:pt idx="1250">
                <c:v>15.76478376437554</c:v>
              </c:pt>
              <c:pt idx="1251">
                <c:v>15.762657722625105</c:v>
              </c:pt>
              <c:pt idx="1252">
                <c:v>15.760531680874671</c:v>
              </c:pt>
              <c:pt idx="1253">
                <c:v>15.758405639124238</c:v>
              </c:pt>
              <c:pt idx="1254">
                <c:v>15.756279597373803</c:v>
              </c:pt>
              <c:pt idx="1255">
                <c:v>15.75415355562337</c:v>
              </c:pt>
              <c:pt idx="1256">
                <c:v>15.752027513872935</c:v>
              </c:pt>
              <c:pt idx="1257">
                <c:v>15.749901472122501</c:v>
              </c:pt>
              <c:pt idx="1258">
                <c:v>15.747775430372066</c:v>
              </c:pt>
              <c:pt idx="1259">
                <c:v>15.745649388621631</c:v>
              </c:pt>
              <c:pt idx="1260">
                <c:v>15.743523346871198</c:v>
              </c:pt>
              <c:pt idx="1261">
                <c:v>15.741397305120763</c:v>
              </c:pt>
              <c:pt idx="1262">
                <c:v>15.73927126337033</c:v>
              </c:pt>
              <c:pt idx="1263">
                <c:v>15.737145221619896</c:v>
              </c:pt>
              <c:pt idx="1264">
                <c:v>15.735019179869461</c:v>
              </c:pt>
              <c:pt idx="1265">
                <c:v>15.732893138119026</c:v>
              </c:pt>
              <c:pt idx="1266">
                <c:v>15.730767096368593</c:v>
              </c:pt>
              <c:pt idx="1267">
                <c:v>15.728641054618159</c:v>
              </c:pt>
              <c:pt idx="1268">
                <c:v>15.726515012867724</c:v>
              </c:pt>
              <c:pt idx="1269">
                <c:v>15.724388971117291</c:v>
              </c:pt>
              <c:pt idx="1270">
                <c:v>15.722262929366856</c:v>
              </c:pt>
              <c:pt idx="1271">
                <c:v>15.720136887616421</c:v>
              </c:pt>
              <c:pt idx="1272">
                <c:v>15.718010845865988</c:v>
              </c:pt>
              <c:pt idx="1273">
                <c:v>15.715884804115554</c:v>
              </c:pt>
              <c:pt idx="1274">
                <c:v>15.713758762365119</c:v>
              </c:pt>
              <c:pt idx="1275">
                <c:v>15.711632720614684</c:v>
              </c:pt>
              <c:pt idx="1276">
                <c:v>15.709506678864249</c:v>
              </c:pt>
              <c:pt idx="1277">
                <c:v>15.707380637113816</c:v>
              </c:pt>
              <c:pt idx="1278">
                <c:v>15.705254595363382</c:v>
              </c:pt>
              <c:pt idx="1279">
                <c:v>15.703128553612949</c:v>
              </c:pt>
              <c:pt idx="1280">
                <c:v>15.701002511862514</c:v>
              </c:pt>
              <c:pt idx="1281">
                <c:v>15.698876470112079</c:v>
              </c:pt>
              <c:pt idx="1282">
                <c:v>15.696750428361645</c:v>
              </c:pt>
              <c:pt idx="1283">
                <c:v>15.69462438661121</c:v>
              </c:pt>
              <c:pt idx="1284">
                <c:v>15.692498344860777</c:v>
              </c:pt>
              <c:pt idx="1285">
                <c:v>15.690372303110344</c:v>
              </c:pt>
              <c:pt idx="1286">
                <c:v>15.688246261359909</c:v>
              </c:pt>
              <c:pt idx="1287">
                <c:v>15.686120219609474</c:v>
              </c:pt>
              <c:pt idx="1288">
                <c:v>15.68399417785904</c:v>
              </c:pt>
              <c:pt idx="1289">
                <c:v>15.681868136108605</c:v>
              </c:pt>
              <c:pt idx="1290">
                <c:v>15.67974209435817</c:v>
              </c:pt>
              <c:pt idx="1291">
                <c:v>15.677616052607737</c:v>
              </c:pt>
              <c:pt idx="1292">
                <c:v>15.675490010857304</c:v>
              </c:pt>
              <c:pt idx="1293">
                <c:v>15.67336396910687</c:v>
              </c:pt>
              <c:pt idx="1294">
                <c:v>15.671237927356435</c:v>
              </c:pt>
              <c:pt idx="1295">
                <c:v>15.669111885606</c:v>
              </c:pt>
              <c:pt idx="1296">
                <c:v>15.666985843855565</c:v>
              </c:pt>
              <c:pt idx="1297">
                <c:v>15.664859802105131</c:v>
              </c:pt>
              <c:pt idx="1298">
                <c:v>15.662733760354699</c:v>
              </c:pt>
              <c:pt idx="1299">
                <c:v>15.660607718604265</c:v>
              </c:pt>
              <c:pt idx="1300">
                <c:v>15.65848167685383</c:v>
              </c:pt>
              <c:pt idx="1301">
                <c:v>15.656355635103395</c:v>
              </c:pt>
              <c:pt idx="1302">
                <c:v>15.65422959335296</c:v>
              </c:pt>
              <c:pt idx="1303">
                <c:v>15.652103551602526</c:v>
              </c:pt>
              <c:pt idx="1304">
                <c:v>15.649977509852091</c:v>
              </c:pt>
              <c:pt idx="1305">
                <c:v>15.64785146810166</c:v>
              </c:pt>
              <c:pt idx="1306">
                <c:v>15.645725426351225</c:v>
              </c:pt>
              <c:pt idx="1307">
                <c:v>15.64359938460079</c:v>
              </c:pt>
              <c:pt idx="1308">
                <c:v>15.641473342850356</c:v>
              </c:pt>
              <c:pt idx="1309">
                <c:v>15.639347301099921</c:v>
              </c:pt>
              <c:pt idx="1310">
                <c:v>15.637221259349486</c:v>
              </c:pt>
              <c:pt idx="1311">
                <c:v>15.635095217599055</c:v>
              </c:pt>
              <c:pt idx="1312">
                <c:v>15.63296917584862</c:v>
              </c:pt>
              <c:pt idx="1313">
                <c:v>15.630843134098185</c:v>
              </c:pt>
              <c:pt idx="1314">
                <c:v>15.628717092347751</c:v>
              </c:pt>
              <c:pt idx="1315">
                <c:v>15.626591050597316</c:v>
              </c:pt>
              <c:pt idx="1316">
                <c:v>15.624465008846881</c:v>
              </c:pt>
              <c:pt idx="1317">
                <c:v>15.622338967096447</c:v>
              </c:pt>
              <c:pt idx="1318">
                <c:v>15.620212925346014</c:v>
              </c:pt>
              <c:pt idx="1319">
                <c:v>15.618086883595581</c:v>
              </c:pt>
              <c:pt idx="1320">
                <c:v>15.615960841845146</c:v>
              </c:pt>
              <c:pt idx="1321">
                <c:v>15.613834800094711</c:v>
              </c:pt>
              <c:pt idx="1322">
                <c:v>15.611708758344276</c:v>
              </c:pt>
              <c:pt idx="1323">
                <c:v>15.609582716593842</c:v>
              </c:pt>
              <c:pt idx="1324">
                <c:v>15.607456674843409</c:v>
              </c:pt>
              <c:pt idx="1325">
                <c:v>15.605330633092974</c:v>
              </c:pt>
              <c:pt idx="1326">
                <c:v>15.603204591342541</c:v>
              </c:pt>
              <c:pt idx="1327">
                <c:v>15.601078549592106</c:v>
              </c:pt>
              <c:pt idx="1328">
                <c:v>15.598952507841672</c:v>
              </c:pt>
              <c:pt idx="1329">
                <c:v>15.596826466091237</c:v>
              </c:pt>
              <c:pt idx="1330">
                <c:v>15.594700424340804</c:v>
              </c:pt>
              <c:pt idx="1331">
                <c:v>15.592574382590369</c:v>
              </c:pt>
              <c:pt idx="1332">
                <c:v>15.590448340839934</c:v>
              </c:pt>
              <c:pt idx="1333">
                <c:v>15.588322299089501</c:v>
              </c:pt>
              <c:pt idx="1334">
                <c:v>15.586196257339067</c:v>
              </c:pt>
              <c:pt idx="1335">
                <c:v>15.584070215588632</c:v>
              </c:pt>
              <c:pt idx="1336">
                <c:v>15.581944173838197</c:v>
              </c:pt>
              <c:pt idx="1337">
                <c:v>15.579818132087764</c:v>
              </c:pt>
              <c:pt idx="1338">
                <c:v>15.577692090337329</c:v>
              </c:pt>
              <c:pt idx="1339">
                <c:v>15.575566048586895</c:v>
              </c:pt>
              <c:pt idx="1340">
                <c:v>15.573440006836462</c:v>
              </c:pt>
              <c:pt idx="1341">
                <c:v>15.571313965086027</c:v>
              </c:pt>
              <c:pt idx="1342">
                <c:v>15.569187923335592</c:v>
              </c:pt>
              <c:pt idx="1343">
                <c:v>15.567061881585159</c:v>
              </c:pt>
              <c:pt idx="1344">
                <c:v>15.564935839834725</c:v>
              </c:pt>
              <c:pt idx="1345">
                <c:v>15.56280979808429</c:v>
              </c:pt>
              <c:pt idx="1346">
                <c:v>15.560683756333855</c:v>
              </c:pt>
              <c:pt idx="1347">
                <c:v>15.558557714583422</c:v>
              </c:pt>
              <c:pt idx="1348">
                <c:v>15.556431672832987</c:v>
              </c:pt>
              <c:pt idx="1349">
                <c:v>15.554305631082553</c:v>
              </c:pt>
              <c:pt idx="1350">
                <c:v>15.55217958933212</c:v>
              </c:pt>
              <c:pt idx="1351">
                <c:v>15.550053547581685</c:v>
              </c:pt>
              <c:pt idx="1352">
                <c:v>15.54792750583125</c:v>
              </c:pt>
              <c:pt idx="1353">
                <c:v>15.545801464080816</c:v>
              </c:pt>
              <c:pt idx="1354">
                <c:v>15.543675422330381</c:v>
              </c:pt>
              <c:pt idx="1355">
                <c:v>15.541549380579948</c:v>
              </c:pt>
              <c:pt idx="1356">
                <c:v>15.539423338829515</c:v>
              </c:pt>
              <c:pt idx="1357">
                <c:v>15.53729729707908</c:v>
              </c:pt>
              <c:pt idx="1358">
                <c:v>15.535171255328645</c:v>
              </c:pt>
              <c:pt idx="1359">
                <c:v>15.533045213578211</c:v>
              </c:pt>
              <c:pt idx="1360">
                <c:v>15.530919171827776</c:v>
              </c:pt>
              <c:pt idx="1361">
                <c:v>15.528793130077341</c:v>
              </c:pt>
              <c:pt idx="1362">
                <c:v>15.526667088326908</c:v>
              </c:pt>
              <c:pt idx="1363">
                <c:v>15.524541046576475</c:v>
              </c:pt>
              <c:pt idx="1364">
                <c:v>15.522415004826041</c:v>
              </c:pt>
              <c:pt idx="1365">
                <c:v>15.520288963075606</c:v>
              </c:pt>
              <c:pt idx="1366">
                <c:v>15.518162921325171</c:v>
              </c:pt>
              <c:pt idx="1367">
                <c:v>15.516036879574736</c:v>
              </c:pt>
              <c:pt idx="1368">
                <c:v>15.513910837824302</c:v>
              </c:pt>
              <c:pt idx="1369">
                <c:v>15.51178479607387</c:v>
              </c:pt>
              <c:pt idx="1370">
                <c:v>15.509658754323436</c:v>
              </c:pt>
              <c:pt idx="1371">
                <c:v>15.507532712573001</c:v>
              </c:pt>
              <c:pt idx="1372">
                <c:v>15.505406670822566</c:v>
              </c:pt>
              <c:pt idx="1373">
                <c:v>15.503280629072131</c:v>
              </c:pt>
              <c:pt idx="1374">
                <c:v>15.501154587321697</c:v>
              </c:pt>
              <c:pt idx="1375">
                <c:v>15.499028545571266</c:v>
              </c:pt>
              <c:pt idx="1376">
                <c:v>15.496902503820831</c:v>
              </c:pt>
              <c:pt idx="1377">
                <c:v>15.494776462070396</c:v>
              </c:pt>
              <c:pt idx="1378">
                <c:v>15.492650420319961</c:v>
              </c:pt>
              <c:pt idx="1379">
                <c:v>15.490524378569527</c:v>
              </c:pt>
              <c:pt idx="1380">
                <c:v>15.488398336819092</c:v>
              </c:pt>
              <c:pt idx="1381">
                <c:v>15.486272295068657</c:v>
              </c:pt>
              <c:pt idx="1382">
                <c:v>15.484146253318226</c:v>
              </c:pt>
              <c:pt idx="1383">
                <c:v>15.482020211567791</c:v>
              </c:pt>
              <c:pt idx="1384">
                <c:v>15.479894169817356</c:v>
              </c:pt>
              <c:pt idx="1385">
                <c:v>15.477768128066922</c:v>
              </c:pt>
              <c:pt idx="1386">
                <c:v>15.475642086316487</c:v>
              </c:pt>
              <c:pt idx="1387">
                <c:v>15.473516044566052</c:v>
              </c:pt>
              <c:pt idx="1388">
                <c:v>15.471390002815619</c:v>
              </c:pt>
              <c:pt idx="1389">
                <c:v>15.469263961065186</c:v>
              </c:pt>
              <c:pt idx="1390">
                <c:v>15.467137919314752</c:v>
              </c:pt>
              <c:pt idx="1391">
                <c:v>15.465011877564317</c:v>
              </c:pt>
              <c:pt idx="1392">
                <c:v>15.462885835813882</c:v>
              </c:pt>
              <c:pt idx="1393">
                <c:v>15.460759794063447</c:v>
              </c:pt>
              <c:pt idx="1394">
                <c:v>15.458633752313013</c:v>
              </c:pt>
              <c:pt idx="1395">
                <c:v>15.45650771056258</c:v>
              </c:pt>
              <c:pt idx="1396">
                <c:v>15.454381668812147</c:v>
              </c:pt>
              <c:pt idx="1397">
                <c:v>15.452255627061712</c:v>
              </c:pt>
              <c:pt idx="1398">
                <c:v>15.450129585311277</c:v>
              </c:pt>
              <c:pt idx="1399">
                <c:v>15.448003543560842</c:v>
              </c:pt>
              <c:pt idx="1400">
                <c:v>15.445877501810408</c:v>
              </c:pt>
              <c:pt idx="1401">
                <c:v>15.443751460059975</c:v>
              </c:pt>
              <c:pt idx="1402">
                <c:v>15.44162541830954</c:v>
              </c:pt>
              <c:pt idx="1403">
                <c:v>15.439499376559105</c:v>
              </c:pt>
              <c:pt idx="1404">
                <c:v>15.437373334808672</c:v>
              </c:pt>
              <c:pt idx="1405">
                <c:v>15.435247293058238</c:v>
              </c:pt>
              <c:pt idx="1406">
                <c:v>15.433121251307803</c:v>
              </c:pt>
              <c:pt idx="1407">
                <c:v>15.430995209557368</c:v>
              </c:pt>
              <c:pt idx="1408">
                <c:v>15.428869167806935</c:v>
              </c:pt>
              <c:pt idx="1409">
                <c:v>15.4267431260565</c:v>
              </c:pt>
              <c:pt idx="1410">
                <c:v>15.424617084306066</c:v>
              </c:pt>
              <c:pt idx="1411">
                <c:v>15.422491042555633</c:v>
              </c:pt>
              <c:pt idx="1412">
                <c:v>15.420365000805198</c:v>
              </c:pt>
              <c:pt idx="1413">
                <c:v>15.418238959054763</c:v>
              </c:pt>
              <c:pt idx="1414">
                <c:v>15.41611291730433</c:v>
              </c:pt>
              <c:pt idx="1415">
                <c:v>15.413986875553896</c:v>
              </c:pt>
              <c:pt idx="1416">
                <c:v>15.411860833803461</c:v>
              </c:pt>
              <c:pt idx="1417">
                <c:v>15.409734792053026</c:v>
              </c:pt>
              <c:pt idx="1418">
                <c:v>15.407608750302593</c:v>
              </c:pt>
              <c:pt idx="1419">
                <c:v>15.405482708552158</c:v>
              </c:pt>
              <c:pt idx="1420">
                <c:v>15.403356666801724</c:v>
              </c:pt>
              <c:pt idx="1421">
                <c:v>15.401230625051291</c:v>
              </c:pt>
              <c:pt idx="1422">
                <c:v>15.399104583300856</c:v>
              </c:pt>
              <c:pt idx="1423">
                <c:v>15.396978541550421</c:v>
              </c:pt>
              <c:pt idx="1424">
                <c:v>15.394852499799986</c:v>
              </c:pt>
              <c:pt idx="1425">
                <c:v>15.392726458049554</c:v>
              </c:pt>
              <c:pt idx="1426">
                <c:v>15.390600416299119</c:v>
              </c:pt>
              <c:pt idx="1427">
                <c:v>15.388474374548686</c:v>
              </c:pt>
              <c:pt idx="1428">
                <c:v>15.386348332798251</c:v>
              </c:pt>
              <c:pt idx="1429">
                <c:v>15.384222291047816</c:v>
              </c:pt>
              <c:pt idx="1430">
                <c:v>15.382096249297382</c:v>
              </c:pt>
              <c:pt idx="1431">
                <c:v>15.379970207546947</c:v>
              </c:pt>
              <c:pt idx="1432">
                <c:v>15.377844165796514</c:v>
              </c:pt>
              <c:pt idx="1433">
                <c:v>15.375718124046081</c:v>
              </c:pt>
              <c:pt idx="1434">
                <c:v>15.373592082295646</c:v>
              </c:pt>
              <c:pt idx="1435">
                <c:v>15.371466040545211</c:v>
              </c:pt>
              <c:pt idx="1436">
                <c:v>15.369339998794777</c:v>
              </c:pt>
              <c:pt idx="1437">
                <c:v>15.367213957044342</c:v>
              </c:pt>
              <c:pt idx="1438">
                <c:v>15.365087915293907</c:v>
              </c:pt>
              <c:pt idx="1439">
                <c:v>15.362961873543473</c:v>
              </c:pt>
              <c:pt idx="1440">
                <c:v>15.360835831793041</c:v>
              </c:pt>
              <c:pt idx="1441">
                <c:v>15.358709790042607</c:v>
              </c:pt>
              <c:pt idx="1442">
                <c:v>15.356583748292172</c:v>
              </c:pt>
              <c:pt idx="1443">
                <c:v>15.354457706541737</c:v>
              </c:pt>
              <c:pt idx="1444">
                <c:v>15.352331664791302</c:v>
              </c:pt>
              <c:pt idx="1445">
                <c:v>15.350205623040868</c:v>
              </c:pt>
              <c:pt idx="1446">
                <c:v>15.348079581290436</c:v>
              </c:pt>
              <c:pt idx="1447">
                <c:v>15.345953539540002</c:v>
              </c:pt>
              <c:pt idx="1448">
                <c:v>15.343827497789567</c:v>
              </c:pt>
              <c:pt idx="1449">
                <c:v>15.341701456039132</c:v>
              </c:pt>
              <c:pt idx="1450">
                <c:v>15.339575414288698</c:v>
              </c:pt>
              <c:pt idx="1451">
                <c:v>15.337449372538263</c:v>
              </c:pt>
              <c:pt idx="1452">
                <c:v>15.335323330787828</c:v>
              </c:pt>
              <c:pt idx="1453">
                <c:v>15.333197289037397</c:v>
              </c:pt>
              <c:pt idx="1454">
                <c:v>15.331071247286962</c:v>
              </c:pt>
              <c:pt idx="1455">
                <c:v>15.328945205536527</c:v>
              </c:pt>
              <c:pt idx="1456">
                <c:v>15.326819163786093</c:v>
              </c:pt>
              <c:pt idx="1457">
                <c:v>15.324693122035658</c:v>
              </c:pt>
              <c:pt idx="1458">
                <c:v>15.322567080285223</c:v>
              </c:pt>
              <c:pt idx="1459">
                <c:v>15.32044103853479</c:v>
              </c:pt>
              <c:pt idx="1460">
                <c:v>15.318314996784357</c:v>
              </c:pt>
              <c:pt idx="1461">
                <c:v>15.316188955033923</c:v>
              </c:pt>
              <c:pt idx="1462">
                <c:v>15.314062913283488</c:v>
              </c:pt>
              <c:pt idx="1463">
                <c:v>15.311936871533053</c:v>
              </c:pt>
              <c:pt idx="1464">
                <c:v>15.309810829782618</c:v>
              </c:pt>
              <c:pt idx="1465">
                <c:v>15.307684788032184</c:v>
              </c:pt>
              <c:pt idx="1466">
                <c:v>15.305558746281751</c:v>
              </c:pt>
              <c:pt idx="1467">
                <c:v>15.303432704531318</c:v>
              </c:pt>
              <c:pt idx="1468">
                <c:v>15.301306662780883</c:v>
              </c:pt>
              <c:pt idx="1469">
                <c:v>15.299180621030448</c:v>
              </c:pt>
              <c:pt idx="1470">
                <c:v>15.297054579280013</c:v>
              </c:pt>
              <c:pt idx="1471">
                <c:v>15.294928537529579</c:v>
              </c:pt>
              <c:pt idx="1472">
                <c:v>15.292802495779146</c:v>
              </c:pt>
              <c:pt idx="1473">
                <c:v>15.290676454028711</c:v>
              </c:pt>
              <c:pt idx="1474">
                <c:v>15.288550412278278</c:v>
              </c:pt>
              <c:pt idx="1475">
                <c:v>15.286424370527843</c:v>
              </c:pt>
              <c:pt idx="1476">
                <c:v>15.284298328777409</c:v>
              </c:pt>
              <c:pt idx="1477">
                <c:v>15.282172287026974</c:v>
              </c:pt>
              <c:pt idx="1478">
                <c:v>15.280046245276539</c:v>
              </c:pt>
              <c:pt idx="1479">
                <c:v>15.277920203526106</c:v>
              </c:pt>
              <c:pt idx="1480">
                <c:v>15.275794161775671</c:v>
              </c:pt>
              <c:pt idx="1481">
                <c:v>15.273668120025237</c:v>
              </c:pt>
              <c:pt idx="1482">
                <c:v>15.271542078274804</c:v>
              </c:pt>
              <c:pt idx="1483">
                <c:v>15.269416036524369</c:v>
              </c:pt>
              <c:pt idx="1484">
                <c:v>15.267289994773934</c:v>
              </c:pt>
              <c:pt idx="1485">
                <c:v>15.265163953023501</c:v>
              </c:pt>
              <c:pt idx="1486">
                <c:v>15.263037911273067</c:v>
              </c:pt>
              <c:pt idx="1487">
                <c:v>15.260911869522632</c:v>
              </c:pt>
              <c:pt idx="1488">
                <c:v>15.258785827772197</c:v>
              </c:pt>
              <c:pt idx="1489">
                <c:v>15.256659786021764</c:v>
              </c:pt>
              <c:pt idx="1490">
                <c:v>15.254533744271329</c:v>
              </c:pt>
              <c:pt idx="1491">
                <c:v>15.252407702520896</c:v>
              </c:pt>
              <c:pt idx="1492">
                <c:v>15.250281660770462</c:v>
              </c:pt>
              <c:pt idx="1493">
                <c:v>15.248155619020027</c:v>
              </c:pt>
              <c:pt idx="1494">
                <c:v>15.246029577269592</c:v>
              </c:pt>
              <c:pt idx="1495">
                <c:v>15.243903535519157</c:v>
              </c:pt>
              <c:pt idx="1496">
                <c:v>15.241777493768724</c:v>
              </c:pt>
              <c:pt idx="1497">
                <c:v>15.23965145201829</c:v>
              </c:pt>
              <c:pt idx="1498">
                <c:v>15.237525410267857</c:v>
              </c:pt>
              <c:pt idx="1499">
                <c:v>15.235399368517422</c:v>
              </c:pt>
              <c:pt idx="1500">
                <c:v>15.233273326766987</c:v>
              </c:pt>
              <c:pt idx="1501">
                <c:v>15.231147285016553</c:v>
              </c:pt>
              <c:pt idx="1502">
                <c:v>15.229021243266118</c:v>
              </c:pt>
              <c:pt idx="1503">
                <c:v>15.226895201515685</c:v>
              </c:pt>
              <c:pt idx="1504">
                <c:v>15.224769159765252</c:v>
              </c:pt>
              <c:pt idx="1505">
                <c:v>15.222643118014817</c:v>
              </c:pt>
              <c:pt idx="1506">
                <c:v>15.220517076264382</c:v>
              </c:pt>
              <c:pt idx="1507">
                <c:v>15.218391034513948</c:v>
              </c:pt>
              <c:pt idx="1508">
                <c:v>15.216264992763513</c:v>
              </c:pt>
              <c:pt idx="1509">
                <c:v>15.214138951013078</c:v>
              </c:pt>
              <c:pt idx="1510">
                <c:v>15.212012909262645</c:v>
              </c:pt>
              <c:pt idx="1511">
                <c:v>15.209886867512212</c:v>
              </c:pt>
              <c:pt idx="1512">
                <c:v>15.207760825761778</c:v>
              </c:pt>
              <c:pt idx="1513">
                <c:v>15.205634784011343</c:v>
              </c:pt>
              <c:pt idx="1514">
                <c:v>15.203508742260908</c:v>
              </c:pt>
              <c:pt idx="1515">
                <c:v>15.201382700510473</c:v>
              </c:pt>
              <c:pt idx="1516">
                <c:v>15.199256658760039</c:v>
              </c:pt>
              <c:pt idx="1517">
                <c:v>15.197130617009607</c:v>
              </c:pt>
              <c:pt idx="1518">
                <c:v>15.195004575259173</c:v>
              </c:pt>
              <c:pt idx="1519">
                <c:v>15.192878533508738</c:v>
              </c:pt>
              <c:pt idx="1520">
                <c:v>15.190752491758303</c:v>
              </c:pt>
              <c:pt idx="1521">
                <c:v>15.188626450007868</c:v>
              </c:pt>
              <c:pt idx="1522">
                <c:v>15.186500408257434</c:v>
              </c:pt>
              <c:pt idx="1523">
                <c:v>15.184374366506999</c:v>
              </c:pt>
              <c:pt idx="1524">
                <c:v>15.182248324756568</c:v>
              </c:pt>
              <c:pt idx="1525">
                <c:v>15.180122283006133</c:v>
              </c:pt>
              <c:pt idx="1526">
                <c:v>15.177996241255698</c:v>
              </c:pt>
              <c:pt idx="1527">
                <c:v>15.175870199505264</c:v>
              </c:pt>
              <c:pt idx="1528">
                <c:v>15.173744157754829</c:v>
              </c:pt>
              <c:pt idx="1529">
                <c:v>15.171618116004394</c:v>
              </c:pt>
              <c:pt idx="1530">
                <c:v>15.169492074253961</c:v>
              </c:pt>
              <c:pt idx="1531">
                <c:v>15.167366032503528</c:v>
              </c:pt>
              <c:pt idx="1532">
                <c:v>15.165239990753093</c:v>
              </c:pt>
              <c:pt idx="1533">
                <c:v>15.163113949002659</c:v>
              </c:pt>
              <c:pt idx="1534">
                <c:v>15.160987907252224</c:v>
              </c:pt>
              <c:pt idx="1535">
                <c:v>15.158861865501789</c:v>
              </c:pt>
              <c:pt idx="1536">
                <c:v>15.156735823751355</c:v>
              </c:pt>
              <c:pt idx="1537">
                <c:v>15.154609782000922</c:v>
              </c:pt>
              <c:pt idx="1538">
                <c:v>15.152483740250489</c:v>
              </c:pt>
              <c:pt idx="1539">
                <c:v>15.150357698500054</c:v>
              </c:pt>
              <c:pt idx="1540">
                <c:v>15.148231656749619</c:v>
              </c:pt>
              <c:pt idx="1541">
                <c:v>15.146105614999184</c:v>
              </c:pt>
              <c:pt idx="1542">
                <c:v>15.14397957324875</c:v>
              </c:pt>
              <c:pt idx="1543">
                <c:v>15.141853531498317</c:v>
              </c:pt>
              <c:pt idx="1544">
                <c:v>15.139727489747882</c:v>
              </c:pt>
              <c:pt idx="1545">
                <c:v>15.137601447997449</c:v>
              </c:pt>
              <c:pt idx="1546">
                <c:v>15.135475406247014</c:v>
              </c:pt>
              <c:pt idx="1547">
                <c:v>15.13334936449658</c:v>
              </c:pt>
              <c:pt idx="1548">
                <c:v>15.131223322746145</c:v>
              </c:pt>
              <c:pt idx="1549">
                <c:v>15.129097280995712</c:v>
              </c:pt>
              <c:pt idx="1550">
                <c:v>15.126971239245277</c:v>
              </c:pt>
              <c:pt idx="1551">
                <c:v>15.124845197494842</c:v>
              </c:pt>
              <c:pt idx="1552">
                <c:v>15.122719155744409</c:v>
              </c:pt>
              <c:pt idx="1553">
                <c:v>15.120593113993975</c:v>
              </c:pt>
              <c:pt idx="1554">
                <c:v>15.11846707224354</c:v>
              </c:pt>
              <c:pt idx="1555">
                <c:v>15.116341030493105</c:v>
              </c:pt>
              <c:pt idx="1556">
                <c:v>15.114214988742672</c:v>
              </c:pt>
              <c:pt idx="1557">
                <c:v>15.112088946992237</c:v>
              </c:pt>
              <c:pt idx="1558">
                <c:v>15.109962905241803</c:v>
              </c:pt>
              <c:pt idx="1559">
                <c:v>15.10783686349137</c:v>
              </c:pt>
              <c:pt idx="1560">
                <c:v>15.105710821740935</c:v>
              </c:pt>
              <c:pt idx="1561">
                <c:v>15.1035847799905</c:v>
              </c:pt>
              <c:pt idx="1562">
                <c:v>15.101458738240067</c:v>
              </c:pt>
              <c:pt idx="1563">
                <c:v>15.099332696489633</c:v>
              </c:pt>
              <c:pt idx="1564">
                <c:v>15.097206654739198</c:v>
              </c:pt>
              <c:pt idx="1565">
                <c:v>15.095080612988763</c:v>
              </c:pt>
              <c:pt idx="1566">
                <c:v>15.092954571238328</c:v>
              </c:pt>
              <c:pt idx="1567">
                <c:v>15.090828529487895</c:v>
              </c:pt>
              <c:pt idx="1568">
                <c:v>15.088702487737461</c:v>
              </c:pt>
              <c:pt idx="1569">
                <c:v>15.086576445987028</c:v>
              </c:pt>
              <c:pt idx="1570">
                <c:v>15.084450404236593</c:v>
              </c:pt>
              <c:pt idx="1571">
                <c:v>15.082324362486158</c:v>
              </c:pt>
              <c:pt idx="1572">
                <c:v>15.080198320735724</c:v>
              </c:pt>
              <c:pt idx="1573">
                <c:v>15.078072278985289</c:v>
              </c:pt>
              <c:pt idx="1574">
                <c:v>15.075946237234856</c:v>
              </c:pt>
              <c:pt idx="1575">
                <c:v>15.073820195484423</c:v>
              </c:pt>
              <c:pt idx="1576">
                <c:v>15.071694153733988</c:v>
              </c:pt>
              <c:pt idx="1577">
                <c:v>15.069568111983553</c:v>
              </c:pt>
              <c:pt idx="1578">
                <c:v>15.067442070233119</c:v>
              </c:pt>
              <c:pt idx="1579">
                <c:v>15.065316028482684</c:v>
              </c:pt>
              <c:pt idx="1580">
                <c:v>15.063189986732249</c:v>
              </c:pt>
              <c:pt idx="1581">
                <c:v>15.061063944981816</c:v>
              </c:pt>
              <c:pt idx="1582">
                <c:v>15.058937903231383</c:v>
              </c:pt>
              <c:pt idx="1583">
                <c:v>15.056811861480949</c:v>
              </c:pt>
              <c:pt idx="1584">
                <c:v>15.054685819730514</c:v>
              </c:pt>
              <c:pt idx="1585">
                <c:v>15.052559777980079</c:v>
              </c:pt>
              <c:pt idx="1586">
                <c:v>15.050433736229644</c:v>
              </c:pt>
              <c:pt idx="1587">
                <c:v>15.04830769447921</c:v>
              </c:pt>
              <c:pt idx="1588">
                <c:v>15.046181652728778</c:v>
              </c:pt>
              <c:pt idx="1589">
                <c:v>15.044055610978344</c:v>
              </c:pt>
              <c:pt idx="1590">
                <c:v>15.041929569227909</c:v>
              </c:pt>
              <c:pt idx="1591">
                <c:v>15.039803527477474</c:v>
              </c:pt>
              <c:pt idx="1592">
                <c:v>15.037677485727039</c:v>
              </c:pt>
              <c:pt idx="1593">
                <c:v>15.035551443976605</c:v>
              </c:pt>
              <c:pt idx="1594">
                <c:v>15.033425402226174</c:v>
              </c:pt>
              <c:pt idx="1595">
                <c:v>15.031299360475739</c:v>
              </c:pt>
              <c:pt idx="1596">
                <c:v>15.029173318725304</c:v>
              </c:pt>
              <c:pt idx="1597">
                <c:v>15.027047276974869</c:v>
              </c:pt>
              <c:pt idx="1598">
                <c:v>15.024921235224435</c:v>
              </c:pt>
              <c:pt idx="1599">
                <c:v>15.022795193474</c:v>
              </c:pt>
              <c:pt idx="1600">
                <c:v>15.020669151723565</c:v>
              </c:pt>
              <c:pt idx="1601">
                <c:v>15.018543109973134</c:v>
              </c:pt>
              <c:pt idx="1602">
                <c:v>15.016417068222699</c:v>
              </c:pt>
              <c:pt idx="1603">
                <c:v>15.014291026472264</c:v>
              </c:pt>
              <c:pt idx="1604">
                <c:v>15.01216498472183</c:v>
              </c:pt>
              <c:pt idx="1605">
                <c:v>15.010038942971395</c:v>
              </c:pt>
              <c:pt idx="1606">
                <c:v>15.00791290122096</c:v>
              </c:pt>
              <c:pt idx="1607">
                <c:v>15.005786859470527</c:v>
              </c:pt>
              <c:pt idx="1608">
                <c:v>15.003660817720093</c:v>
              </c:pt>
              <c:pt idx="1609">
                <c:v>15.00153477596966</c:v>
              </c:pt>
              <c:pt idx="1610">
                <c:v>14.999408734219225</c:v>
              </c:pt>
              <c:pt idx="1611">
                <c:v>14.99728269246879</c:v>
              </c:pt>
              <c:pt idx="1612">
                <c:v>14.995156650718355</c:v>
              </c:pt>
              <c:pt idx="1613">
                <c:v>14.993030608967921</c:v>
              </c:pt>
              <c:pt idx="1614">
                <c:v>14.990904567217488</c:v>
              </c:pt>
              <c:pt idx="1615">
                <c:v>14.988778525467053</c:v>
              </c:pt>
              <c:pt idx="1616">
                <c:v>14.98665248371662</c:v>
              </c:pt>
              <c:pt idx="1617">
                <c:v>14.984526441966185</c:v>
              </c:pt>
              <c:pt idx="1618">
                <c:v>14.98240040021575</c:v>
              </c:pt>
              <c:pt idx="1619">
                <c:v>14.980274358465316</c:v>
              </c:pt>
              <c:pt idx="1620">
                <c:v>14.978148316714883</c:v>
              </c:pt>
              <c:pt idx="1621">
                <c:v>14.976022274964448</c:v>
              </c:pt>
              <c:pt idx="1622">
                <c:v>14.973896233214013</c:v>
              </c:pt>
              <c:pt idx="1623">
                <c:v>14.97177019146358</c:v>
              </c:pt>
              <c:pt idx="1624">
                <c:v>14.969644149713146</c:v>
              </c:pt>
              <c:pt idx="1625">
                <c:v>14.967518107962711</c:v>
              </c:pt>
              <c:pt idx="1626">
                <c:v>14.965392066212276</c:v>
              </c:pt>
              <c:pt idx="1627">
                <c:v>14.963266024461843</c:v>
              </c:pt>
              <c:pt idx="1628">
                <c:v>14.961139982711408</c:v>
              </c:pt>
              <c:pt idx="1629">
                <c:v>14.959013940960974</c:v>
              </c:pt>
              <c:pt idx="1630">
                <c:v>14.956887899210541</c:v>
              </c:pt>
              <c:pt idx="1631">
                <c:v>14.954761857460106</c:v>
              </c:pt>
              <c:pt idx="1632">
                <c:v>14.952635815709671</c:v>
              </c:pt>
              <c:pt idx="1633">
                <c:v>14.950509773959238</c:v>
              </c:pt>
              <c:pt idx="1634">
                <c:v>14.948383732208804</c:v>
              </c:pt>
              <c:pt idx="1635">
                <c:v>14.946257690458369</c:v>
              </c:pt>
              <c:pt idx="1636">
                <c:v>14.944131648707934</c:v>
              </c:pt>
              <c:pt idx="1637">
                <c:v>14.942005606957501</c:v>
              </c:pt>
              <c:pt idx="1638">
                <c:v>14.939879565207066</c:v>
              </c:pt>
              <c:pt idx="1639">
                <c:v>14.937753523456632</c:v>
              </c:pt>
              <c:pt idx="1640">
                <c:v>14.935627481706199</c:v>
              </c:pt>
              <c:pt idx="1641">
                <c:v>14.933501439955764</c:v>
              </c:pt>
              <c:pt idx="1642">
                <c:v>14.931375398205329</c:v>
              </c:pt>
              <c:pt idx="1643">
                <c:v>14.929249356454894</c:v>
              </c:pt>
              <c:pt idx="1644">
                <c:v>14.92712331470446</c:v>
              </c:pt>
              <c:pt idx="1645">
                <c:v>14.924997272954027</c:v>
              </c:pt>
              <c:pt idx="1646">
                <c:v>14.922871231203594</c:v>
              </c:pt>
              <c:pt idx="1647">
                <c:v>14.920745189453159</c:v>
              </c:pt>
              <c:pt idx="1648">
                <c:v>14.918619147702724</c:v>
              </c:pt>
              <c:pt idx="1649">
                <c:v>14.91649310595229</c:v>
              </c:pt>
              <c:pt idx="1650">
                <c:v>14.914367064201855</c:v>
              </c:pt>
              <c:pt idx="1651">
                <c:v>14.91224102245142</c:v>
              </c:pt>
              <c:pt idx="1652">
                <c:v>14.910114980700989</c:v>
              </c:pt>
              <c:pt idx="1653">
                <c:v>14.907988938950554</c:v>
              </c:pt>
              <c:pt idx="1654">
                <c:v>14.905862897200119</c:v>
              </c:pt>
              <c:pt idx="1655">
                <c:v>14.903736855449685</c:v>
              </c:pt>
              <c:pt idx="1656">
                <c:v>14.90161081369925</c:v>
              </c:pt>
              <c:pt idx="1657">
                <c:v>14.899484771948815</c:v>
              </c:pt>
              <c:pt idx="1658">
                <c:v>14.897358730198381</c:v>
              </c:pt>
              <c:pt idx="1659">
                <c:v>14.895232688447949</c:v>
              </c:pt>
              <c:pt idx="1660">
                <c:v>14.893106646697515</c:v>
              </c:pt>
              <c:pt idx="1661">
                <c:v>14.89098060494708</c:v>
              </c:pt>
              <c:pt idx="1662">
                <c:v>14.888854563196645</c:v>
              </c:pt>
              <c:pt idx="1663">
                <c:v>14.88672852144621</c:v>
              </c:pt>
              <c:pt idx="1664">
                <c:v>14.884602479695776</c:v>
              </c:pt>
              <c:pt idx="1665">
                <c:v>14.882476437945344</c:v>
              </c:pt>
              <c:pt idx="1666">
                <c:v>14.88035039619491</c:v>
              </c:pt>
              <c:pt idx="1667">
                <c:v>14.878224354444475</c:v>
              </c:pt>
              <c:pt idx="1668">
                <c:v>14.87609831269404</c:v>
              </c:pt>
              <c:pt idx="1669">
                <c:v>14.873972270943606</c:v>
              </c:pt>
              <c:pt idx="1670">
                <c:v>14.871846229193171</c:v>
              </c:pt>
              <c:pt idx="1671">
                <c:v>14.869720187442736</c:v>
              </c:pt>
              <c:pt idx="1672">
                <c:v>14.867594145692305</c:v>
              </c:pt>
              <c:pt idx="1673">
                <c:v>14.86546810394187</c:v>
              </c:pt>
              <c:pt idx="1674">
                <c:v>14.863342062191435</c:v>
              </c:pt>
              <c:pt idx="1675">
                <c:v>14.861216020441001</c:v>
              </c:pt>
              <c:pt idx="1676">
                <c:v>14.859089978690566</c:v>
              </c:pt>
              <c:pt idx="1677">
                <c:v>14.856963936940131</c:v>
              </c:pt>
              <c:pt idx="1678">
                <c:v>14.854837895189698</c:v>
              </c:pt>
              <c:pt idx="1679">
                <c:v>14.852711853439265</c:v>
              </c:pt>
              <c:pt idx="1680">
                <c:v>14.850585811688831</c:v>
              </c:pt>
              <c:pt idx="1681">
                <c:v>14.848459769938396</c:v>
              </c:pt>
              <c:pt idx="1682">
                <c:v>14.846333728187961</c:v>
              </c:pt>
              <c:pt idx="1683">
                <c:v>14.844207686437526</c:v>
              </c:pt>
              <c:pt idx="1684">
                <c:v>14.842081644687092</c:v>
              </c:pt>
              <c:pt idx="1685">
                <c:v>14.839955602936659</c:v>
              </c:pt>
              <c:pt idx="1686">
                <c:v>14.837829561186226</c:v>
              </c:pt>
              <c:pt idx="1687">
                <c:v>14.835703519435791</c:v>
              </c:pt>
              <c:pt idx="1688">
                <c:v>14.833577477685356</c:v>
              </c:pt>
              <c:pt idx="1689">
                <c:v>14.831451435934921</c:v>
              </c:pt>
              <c:pt idx="1690">
                <c:v>14.829325394184487</c:v>
              </c:pt>
              <c:pt idx="1691">
                <c:v>14.827199352434054</c:v>
              </c:pt>
              <c:pt idx="1692">
                <c:v>14.825073310683619</c:v>
              </c:pt>
              <c:pt idx="1693">
                <c:v>14.822947268933184</c:v>
              </c:pt>
              <c:pt idx="1694">
                <c:v>14.820821227182751</c:v>
              </c:pt>
              <c:pt idx="1695">
                <c:v>14.818695185432317</c:v>
              </c:pt>
              <c:pt idx="1696">
                <c:v>14.816569143681882</c:v>
              </c:pt>
              <c:pt idx="1697">
                <c:v>14.814443101931447</c:v>
              </c:pt>
              <c:pt idx="1698">
                <c:v>14.812317060181014</c:v>
              </c:pt>
              <c:pt idx="1699">
                <c:v>14.810191018430579</c:v>
              </c:pt>
              <c:pt idx="1700">
                <c:v>14.808064976680145</c:v>
              </c:pt>
              <c:pt idx="1701">
                <c:v>14.805938934929712</c:v>
              </c:pt>
              <c:pt idx="1702">
                <c:v>14.803812893179277</c:v>
              </c:pt>
              <c:pt idx="1703">
                <c:v>14.801686851428842</c:v>
              </c:pt>
              <c:pt idx="1704">
                <c:v>14.799560809678409</c:v>
              </c:pt>
              <c:pt idx="1705">
                <c:v>14.797434767927975</c:v>
              </c:pt>
              <c:pt idx="1706">
                <c:v>14.79530872617754</c:v>
              </c:pt>
              <c:pt idx="1707">
                <c:v>14.793182684427105</c:v>
              </c:pt>
              <c:pt idx="1708">
                <c:v>14.791056642676672</c:v>
              </c:pt>
              <c:pt idx="1709">
                <c:v>14.788930600926237</c:v>
              </c:pt>
              <c:pt idx="1710">
                <c:v>14.786804559175804</c:v>
              </c:pt>
              <c:pt idx="1711">
                <c:v>14.78467851742537</c:v>
              </c:pt>
              <c:pt idx="1712">
                <c:v>14.782552475674935</c:v>
              </c:pt>
              <c:pt idx="1713">
                <c:v>14.7804264339245</c:v>
              </c:pt>
              <c:pt idx="1714">
                <c:v>14.778300392174065</c:v>
              </c:pt>
              <c:pt idx="1715">
                <c:v>14.776174350423632</c:v>
              </c:pt>
              <c:pt idx="1716">
                <c:v>14.774048308673198</c:v>
              </c:pt>
              <c:pt idx="1717">
                <c:v>14.771922266922765</c:v>
              </c:pt>
              <c:pt idx="1718">
                <c:v>14.76979622517233</c:v>
              </c:pt>
              <c:pt idx="1719">
                <c:v>14.767670183421895</c:v>
              </c:pt>
              <c:pt idx="1720">
                <c:v>14.765544141671461</c:v>
              </c:pt>
              <c:pt idx="1721">
                <c:v>14.763418099921026</c:v>
              </c:pt>
              <c:pt idx="1722">
                <c:v>14.761292058170593</c:v>
              </c:pt>
              <c:pt idx="1723">
                <c:v>14.75916601642016</c:v>
              </c:pt>
              <c:pt idx="1724">
                <c:v>14.757039974669725</c:v>
              </c:pt>
              <c:pt idx="1725">
                <c:v>14.75491393291929</c:v>
              </c:pt>
              <c:pt idx="1726">
                <c:v>14.752787891168856</c:v>
              </c:pt>
              <c:pt idx="1727">
                <c:v>14.750661849418421</c:v>
              </c:pt>
              <c:pt idx="1728">
                <c:v>14.748535807667986</c:v>
              </c:pt>
              <c:pt idx="1729">
                <c:v>14.746409765917551</c:v>
              </c:pt>
              <c:pt idx="1730">
                <c:v>14.74428372416712</c:v>
              </c:pt>
              <c:pt idx="1731">
                <c:v>14.742157682416686</c:v>
              </c:pt>
              <c:pt idx="1732">
                <c:v>14.740031640666251</c:v>
              </c:pt>
              <c:pt idx="1733">
                <c:v>14.737905598915816</c:v>
              </c:pt>
              <c:pt idx="1734">
                <c:v>14.735779557165381</c:v>
              </c:pt>
              <c:pt idx="1735">
                <c:v>14.733653515414947</c:v>
              </c:pt>
              <c:pt idx="1736">
                <c:v>14.731527473664515</c:v>
              </c:pt>
              <c:pt idx="1737">
                <c:v>14.729401431914081</c:v>
              </c:pt>
              <c:pt idx="1738">
                <c:v>14.727275390163646</c:v>
              </c:pt>
              <c:pt idx="1739">
                <c:v>14.725149348413211</c:v>
              </c:pt>
              <c:pt idx="1740">
                <c:v>14.723023306662776</c:v>
              </c:pt>
              <c:pt idx="1741">
                <c:v>14.720897264912342</c:v>
              </c:pt>
              <c:pt idx="1742">
                <c:v>14.718771223161907</c:v>
              </c:pt>
              <c:pt idx="1743">
                <c:v>14.716645181411476</c:v>
              </c:pt>
              <c:pt idx="1744">
                <c:v>14.714519139661041</c:v>
              </c:pt>
              <c:pt idx="1745">
                <c:v>14.712393097910606</c:v>
              </c:pt>
              <c:pt idx="1746">
                <c:v>14.710267056160172</c:v>
              </c:pt>
              <c:pt idx="1747">
                <c:v>14.708141014409737</c:v>
              </c:pt>
              <c:pt idx="1748">
                <c:v>14.706014972659302</c:v>
              </c:pt>
              <c:pt idx="1749">
                <c:v>14.703888930908869</c:v>
              </c:pt>
              <c:pt idx="1750">
                <c:v>14.701762889158436</c:v>
              </c:pt>
              <c:pt idx="1751">
                <c:v>14.699636847408001</c:v>
              </c:pt>
              <c:pt idx="1752">
                <c:v>14.697510805657567</c:v>
              </c:pt>
              <c:pt idx="1753">
                <c:v>14.695384763907132</c:v>
              </c:pt>
              <c:pt idx="1754">
                <c:v>14.693258722156697</c:v>
              </c:pt>
              <c:pt idx="1755">
                <c:v>14.691132680406264</c:v>
              </c:pt>
              <c:pt idx="1756">
                <c:v>14.68900663865583</c:v>
              </c:pt>
              <c:pt idx="1757">
                <c:v>14.686880596905397</c:v>
              </c:pt>
              <c:pt idx="1758">
                <c:v>14.684754555154962</c:v>
              </c:pt>
              <c:pt idx="1759">
                <c:v>14.682628513404527</c:v>
              </c:pt>
              <c:pt idx="1760">
                <c:v>14.680502471654092</c:v>
              </c:pt>
              <c:pt idx="1761">
                <c:v>14.678376429903658</c:v>
              </c:pt>
              <c:pt idx="1762">
                <c:v>14.676250388153225</c:v>
              </c:pt>
              <c:pt idx="1763">
                <c:v>14.67412434640279</c:v>
              </c:pt>
              <c:pt idx="1764">
                <c:v>14.671998304652357</c:v>
              </c:pt>
              <c:pt idx="1765">
                <c:v>14.669872262901922</c:v>
              </c:pt>
              <c:pt idx="1766">
                <c:v>14.667746221151488</c:v>
              </c:pt>
              <c:pt idx="1767">
                <c:v>14.665620179401053</c:v>
              </c:pt>
              <c:pt idx="1768">
                <c:v>14.66349413765062</c:v>
              </c:pt>
              <c:pt idx="1769">
                <c:v>14.661368095900185</c:v>
              </c:pt>
              <c:pt idx="1770">
                <c:v>14.65924205414975</c:v>
              </c:pt>
              <c:pt idx="1771">
                <c:v>14.657116012399316</c:v>
              </c:pt>
              <c:pt idx="1772">
                <c:v>14.654989970648883</c:v>
              </c:pt>
              <c:pt idx="1773">
                <c:v>14.652863928898448</c:v>
              </c:pt>
              <c:pt idx="1774">
                <c:v>14.650737887148013</c:v>
              </c:pt>
              <c:pt idx="1775">
                <c:v>14.64861184539758</c:v>
              </c:pt>
              <c:pt idx="1776">
                <c:v>14.646485803647145</c:v>
              </c:pt>
              <c:pt idx="1777">
                <c:v>14.644359761896711</c:v>
              </c:pt>
              <c:pt idx="1778">
                <c:v>14.642233720146276</c:v>
              </c:pt>
              <c:pt idx="1779">
                <c:v>14.640107678395843</c:v>
              </c:pt>
              <c:pt idx="1780">
                <c:v>14.637981636645408</c:v>
              </c:pt>
              <c:pt idx="1781">
                <c:v>14.635855594894975</c:v>
              </c:pt>
              <c:pt idx="1782">
                <c:v>14.633729553144541</c:v>
              </c:pt>
              <c:pt idx="1783">
                <c:v>14.631603511394106</c:v>
              </c:pt>
              <c:pt idx="1784">
                <c:v>14.629477469643671</c:v>
              </c:pt>
              <c:pt idx="1785">
                <c:v>14.627351427893236</c:v>
              </c:pt>
              <c:pt idx="1786">
                <c:v>14.625225386142803</c:v>
              </c:pt>
              <c:pt idx="1787">
                <c:v>14.623099344392369</c:v>
              </c:pt>
              <c:pt idx="1788">
                <c:v>14.620973302641936</c:v>
              </c:pt>
              <c:pt idx="1789">
                <c:v>14.618847260891501</c:v>
              </c:pt>
              <c:pt idx="1790">
                <c:v>14.616721219141066</c:v>
              </c:pt>
              <c:pt idx="1791">
                <c:v>14.614595177390632</c:v>
              </c:pt>
              <c:pt idx="1792">
                <c:v>14.612469135640197</c:v>
              </c:pt>
              <c:pt idx="1793">
                <c:v>14.610343093889764</c:v>
              </c:pt>
              <c:pt idx="1794">
                <c:v>14.608217052139331</c:v>
              </c:pt>
              <c:pt idx="1795">
                <c:v>14.606091010388896</c:v>
              </c:pt>
              <c:pt idx="1796">
                <c:v>14.603964968638461</c:v>
              </c:pt>
              <c:pt idx="1797">
                <c:v>14.601838926888027</c:v>
              </c:pt>
              <c:pt idx="1798">
                <c:v>14.599712885137592</c:v>
              </c:pt>
              <c:pt idx="1799">
                <c:v>14.597586843387157</c:v>
              </c:pt>
              <c:pt idx="1800">
                <c:v>14.595460801636724</c:v>
              </c:pt>
              <c:pt idx="1801">
                <c:v>14.593334759886291</c:v>
              </c:pt>
              <c:pt idx="1802">
                <c:v>14.591208718135857</c:v>
              </c:pt>
              <c:pt idx="1803">
                <c:v>14.589082676385422</c:v>
              </c:pt>
              <c:pt idx="1804">
                <c:v>14.586956634634987</c:v>
              </c:pt>
              <c:pt idx="1805">
                <c:v>14.584830592884552</c:v>
              </c:pt>
              <c:pt idx="1806">
                <c:v>14.582704551134118</c:v>
              </c:pt>
              <c:pt idx="1807">
                <c:v>14.580578509383686</c:v>
              </c:pt>
              <c:pt idx="1808">
                <c:v>14.578452467633252</c:v>
              </c:pt>
              <c:pt idx="1809">
                <c:v>14.576326425882817</c:v>
              </c:pt>
              <c:pt idx="1810">
                <c:v>14.574200384132382</c:v>
              </c:pt>
              <c:pt idx="1811">
                <c:v>14.572074342381947</c:v>
              </c:pt>
              <c:pt idx="1812">
                <c:v>14.569948300631513</c:v>
              </c:pt>
              <c:pt idx="1813">
                <c:v>14.56782225888108</c:v>
              </c:pt>
              <c:pt idx="1814">
                <c:v>14.565696217130647</c:v>
              </c:pt>
              <c:pt idx="1815">
                <c:v>14.563570175380212</c:v>
              </c:pt>
              <c:pt idx="1816">
                <c:v>14.561444133629777</c:v>
              </c:pt>
              <c:pt idx="1817">
                <c:v>14.559318091879343</c:v>
              </c:pt>
              <c:pt idx="1818">
                <c:v>14.557192050128908</c:v>
              </c:pt>
              <c:pt idx="1819">
                <c:v>14.555066008378473</c:v>
              </c:pt>
              <c:pt idx="1820">
                <c:v>14.55293996662804</c:v>
              </c:pt>
              <c:pt idx="1821">
                <c:v>14.550813924877607</c:v>
              </c:pt>
              <c:pt idx="1822">
                <c:v>14.548687883127172</c:v>
              </c:pt>
              <c:pt idx="1823">
                <c:v>14.546561841376738</c:v>
              </c:pt>
              <c:pt idx="1824">
                <c:v>14.544435799626303</c:v>
              </c:pt>
              <c:pt idx="1825">
                <c:v>14.542309757875868</c:v>
              </c:pt>
              <c:pt idx="1826">
                <c:v>14.540183716125435</c:v>
              </c:pt>
              <c:pt idx="1827">
                <c:v>14.538057674375001</c:v>
              </c:pt>
              <c:pt idx="1828">
                <c:v>14.535931632624568</c:v>
              </c:pt>
              <c:pt idx="1829">
                <c:v>14.533805590874133</c:v>
              </c:pt>
              <c:pt idx="1830">
                <c:v>14.531679549123698</c:v>
              </c:pt>
              <c:pt idx="1831">
                <c:v>14.529553507373263</c:v>
              </c:pt>
              <c:pt idx="1832">
                <c:v>14.527427465622829</c:v>
              </c:pt>
              <c:pt idx="1833">
                <c:v>14.525301423872396</c:v>
              </c:pt>
              <c:pt idx="1834">
                <c:v>14.523175382121961</c:v>
              </c:pt>
              <c:pt idx="1835">
                <c:v>14.521049340371528</c:v>
              </c:pt>
              <c:pt idx="1836">
                <c:v>14.518923298621093</c:v>
              </c:pt>
              <c:pt idx="1837">
                <c:v>14.516797256870658</c:v>
              </c:pt>
              <c:pt idx="1838">
                <c:v>14.514671215120224</c:v>
              </c:pt>
              <c:pt idx="1839">
                <c:v>14.512545173369791</c:v>
              </c:pt>
              <c:pt idx="1840">
                <c:v>14.510419131619356</c:v>
              </c:pt>
              <c:pt idx="1841">
                <c:v>14.508293089868921</c:v>
              </c:pt>
              <c:pt idx="1842">
                <c:v>14.506167048118488</c:v>
              </c:pt>
              <c:pt idx="1843">
                <c:v>14.504041006368054</c:v>
              </c:pt>
              <c:pt idx="1844">
                <c:v>14.501914964617619</c:v>
              </c:pt>
              <c:pt idx="1845">
                <c:v>14.499788922867184</c:v>
              </c:pt>
              <c:pt idx="1846">
                <c:v>14.497662881116751</c:v>
              </c:pt>
              <c:pt idx="1847">
                <c:v>14.495536839366316</c:v>
              </c:pt>
              <c:pt idx="1848">
                <c:v>14.493410797615882</c:v>
              </c:pt>
              <c:pt idx="1849">
                <c:v>14.491284755865449</c:v>
              </c:pt>
              <c:pt idx="1850">
                <c:v>14.489158714115014</c:v>
              </c:pt>
              <c:pt idx="1851">
                <c:v>14.487032672364579</c:v>
              </c:pt>
              <c:pt idx="1852">
                <c:v>14.484906630614146</c:v>
              </c:pt>
              <c:pt idx="1853">
                <c:v>14.482780588863712</c:v>
              </c:pt>
              <c:pt idx="1854">
                <c:v>14.480654547113277</c:v>
              </c:pt>
              <c:pt idx="1855">
                <c:v>14.478528505362842</c:v>
              </c:pt>
              <c:pt idx="1856">
                <c:v>14.476402463612407</c:v>
              </c:pt>
              <c:pt idx="1857">
                <c:v>14.474276421861974</c:v>
              </c:pt>
              <c:pt idx="1858">
                <c:v>14.47215038011154</c:v>
              </c:pt>
              <c:pt idx="1859">
                <c:v>14.470024338361107</c:v>
              </c:pt>
              <c:pt idx="1860">
                <c:v>14.467898296610672</c:v>
              </c:pt>
              <c:pt idx="1861">
                <c:v>14.465772254860237</c:v>
              </c:pt>
              <c:pt idx="1862">
                <c:v>14.463646213109802</c:v>
              </c:pt>
              <c:pt idx="1863">
                <c:v>14.461520171359368</c:v>
              </c:pt>
              <c:pt idx="1864">
                <c:v>14.459394129608935</c:v>
              </c:pt>
              <c:pt idx="1865">
                <c:v>14.457268087858502</c:v>
              </c:pt>
              <c:pt idx="1866">
                <c:v>14.455142046108067</c:v>
              </c:pt>
              <c:pt idx="1867">
                <c:v>14.453016004357632</c:v>
              </c:pt>
              <c:pt idx="1868">
                <c:v>14.450889962607198</c:v>
              </c:pt>
              <c:pt idx="1869">
                <c:v>14.448763920856763</c:v>
              </c:pt>
              <c:pt idx="1870">
                <c:v>14.446637879106328</c:v>
              </c:pt>
              <c:pt idx="1871">
                <c:v>14.444511837355897</c:v>
              </c:pt>
              <c:pt idx="1872">
                <c:v>14.442385795605462</c:v>
              </c:pt>
              <c:pt idx="1873">
                <c:v>14.440259753855027</c:v>
              </c:pt>
              <c:pt idx="1874">
                <c:v>14.438133712104593</c:v>
              </c:pt>
              <c:pt idx="1875">
                <c:v>14.436007670354158</c:v>
              </c:pt>
              <c:pt idx="1876">
                <c:v>14.433881628603723</c:v>
              </c:pt>
              <c:pt idx="1877">
                <c:v>14.431755586853289</c:v>
              </c:pt>
              <c:pt idx="1878">
                <c:v>14.429629545102857</c:v>
              </c:pt>
              <c:pt idx="1879">
                <c:v>14.427503503352423</c:v>
              </c:pt>
              <c:pt idx="1880">
                <c:v>14.425377461601988</c:v>
              </c:pt>
              <c:pt idx="1881">
                <c:v>14.423251419851553</c:v>
              </c:pt>
              <c:pt idx="1882">
                <c:v>14.421125378101118</c:v>
              </c:pt>
              <c:pt idx="1883">
                <c:v>14.418999336350684</c:v>
              </c:pt>
              <c:pt idx="1884">
                <c:v>14.416873294600252</c:v>
              </c:pt>
              <c:pt idx="1885">
                <c:v>14.414747252849818</c:v>
              </c:pt>
              <c:pt idx="1886">
                <c:v>14.412621211099383</c:v>
              </c:pt>
              <c:pt idx="1887">
                <c:v>14.410495169348948</c:v>
              </c:pt>
              <c:pt idx="1888">
                <c:v>14.408369127598514</c:v>
              </c:pt>
              <c:pt idx="1889">
                <c:v>14.406243085848079</c:v>
              </c:pt>
              <c:pt idx="1890">
                <c:v>14.404117044097644</c:v>
              </c:pt>
              <c:pt idx="1891">
                <c:v>14.401991002347213</c:v>
              </c:pt>
              <c:pt idx="1892">
                <c:v>14.399864960596778</c:v>
              </c:pt>
              <c:pt idx="1893">
                <c:v>14.397738918846343</c:v>
              </c:pt>
              <c:pt idx="1894">
                <c:v>14.395612877095909</c:v>
              </c:pt>
              <c:pt idx="1895">
                <c:v>14.393486835345474</c:v>
              </c:pt>
              <c:pt idx="1896">
                <c:v>14.391360793595039</c:v>
              </c:pt>
              <c:pt idx="1897">
                <c:v>14.389234751844606</c:v>
              </c:pt>
              <c:pt idx="1898">
                <c:v>14.387108710094171</c:v>
              </c:pt>
              <c:pt idx="1899">
                <c:v>14.384982668343739</c:v>
              </c:pt>
              <c:pt idx="1900">
                <c:v>14.382856626593304</c:v>
              </c:pt>
              <c:pt idx="1901">
                <c:v>14.380730584842869</c:v>
              </c:pt>
              <c:pt idx="1902">
                <c:v>14.378604543092434</c:v>
              </c:pt>
              <c:pt idx="1903">
                <c:v>14.376478501342</c:v>
              </c:pt>
              <c:pt idx="1904">
                <c:v>14.374352459591567</c:v>
              </c:pt>
              <c:pt idx="1905">
                <c:v>14.372226417841132</c:v>
              </c:pt>
              <c:pt idx="1906">
                <c:v>14.370100376090699</c:v>
              </c:pt>
              <c:pt idx="1907">
                <c:v>14.367974334340264</c:v>
              </c:pt>
              <c:pt idx="1908">
                <c:v>14.365848292589829</c:v>
              </c:pt>
              <c:pt idx="1909">
                <c:v>14.363722250839395</c:v>
              </c:pt>
              <c:pt idx="1910">
                <c:v>14.361596209088962</c:v>
              </c:pt>
              <c:pt idx="1911">
                <c:v>14.359470167338527</c:v>
              </c:pt>
              <c:pt idx="1912">
                <c:v>14.357344125588092</c:v>
              </c:pt>
              <c:pt idx="1913">
                <c:v>14.355218083837659</c:v>
              </c:pt>
              <c:pt idx="1914">
                <c:v>14.353092042087225</c:v>
              </c:pt>
              <c:pt idx="1915">
                <c:v>14.35096600033679</c:v>
              </c:pt>
              <c:pt idx="1916">
                <c:v>14.348839958586357</c:v>
              </c:pt>
              <c:pt idx="1917">
                <c:v>14.346713916835922</c:v>
              </c:pt>
              <c:pt idx="1918">
                <c:v>14.344587875085487</c:v>
              </c:pt>
              <c:pt idx="1919">
                <c:v>14.342461833335053</c:v>
              </c:pt>
              <c:pt idx="1920">
                <c:v>14.34033579158462</c:v>
              </c:pt>
              <c:pt idx="1921">
                <c:v>14.338209749834185</c:v>
              </c:pt>
              <c:pt idx="1922">
                <c:v>14.33608370808375</c:v>
              </c:pt>
              <c:pt idx="1923">
                <c:v>14.333957666333317</c:v>
              </c:pt>
              <c:pt idx="1924">
                <c:v>14.331831624582883</c:v>
              </c:pt>
              <c:pt idx="1925">
                <c:v>14.329705582832448</c:v>
              </c:pt>
              <c:pt idx="1926">
                <c:v>14.327579541082013</c:v>
              </c:pt>
              <c:pt idx="1927">
                <c:v>14.32545349933158</c:v>
              </c:pt>
              <c:pt idx="1928">
                <c:v>14.323327457581145</c:v>
              </c:pt>
              <c:pt idx="1929">
                <c:v>14.321201415830712</c:v>
              </c:pt>
              <c:pt idx="1930">
                <c:v>14.319075374080278</c:v>
              </c:pt>
              <c:pt idx="1931">
                <c:v>14.316949332329843</c:v>
              </c:pt>
              <c:pt idx="1932">
                <c:v>14.314823290579408</c:v>
              </c:pt>
              <c:pt idx="1933">
                <c:v>14.312697248828973</c:v>
              </c:pt>
              <c:pt idx="1934">
                <c:v>14.310571207078539</c:v>
              </c:pt>
              <c:pt idx="1935">
                <c:v>14.308445165328106</c:v>
              </c:pt>
              <c:pt idx="1936">
                <c:v>14.306319123577673</c:v>
              </c:pt>
              <c:pt idx="1937">
                <c:v>14.304193081827238</c:v>
              </c:pt>
              <c:pt idx="1938">
                <c:v>14.302067040076803</c:v>
              </c:pt>
              <c:pt idx="1939">
                <c:v>14.299940998326369</c:v>
              </c:pt>
              <c:pt idx="1940">
                <c:v>14.297814956575934</c:v>
              </c:pt>
              <c:pt idx="1941">
                <c:v>14.295688914825499</c:v>
              </c:pt>
              <c:pt idx="1942">
                <c:v>14.293562873075068</c:v>
              </c:pt>
              <c:pt idx="1943">
                <c:v>14.291436831324633</c:v>
              </c:pt>
              <c:pt idx="1944">
                <c:v>14.289310789574198</c:v>
              </c:pt>
              <c:pt idx="1945">
                <c:v>14.287184747823764</c:v>
              </c:pt>
              <c:pt idx="1946">
                <c:v>14.285058706073329</c:v>
              </c:pt>
              <c:pt idx="1947">
                <c:v>14.282932664322894</c:v>
              </c:pt>
              <c:pt idx="1948">
                <c:v>14.280806622572459</c:v>
              </c:pt>
              <c:pt idx="1949">
                <c:v>14.278680580822028</c:v>
              </c:pt>
              <c:pt idx="1950">
                <c:v>14.276554539071594</c:v>
              </c:pt>
              <c:pt idx="1951">
                <c:v>14.274428497321159</c:v>
              </c:pt>
              <c:pt idx="1952">
                <c:v>14.272302455570724</c:v>
              </c:pt>
              <c:pt idx="1953">
                <c:v>14.270176413820289</c:v>
              </c:pt>
              <c:pt idx="1954">
                <c:v>14.268050372069855</c:v>
              </c:pt>
              <c:pt idx="1955">
                <c:v>14.265924330319423</c:v>
              </c:pt>
              <c:pt idx="1956">
                <c:v>14.263798288568989</c:v>
              </c:pt>
              <c:pt idx="1957">
                <c:v>14.261672246818554</c:v>
              </c:pt>
              <c:pt idx="1958">
                <c:v>14.259546205068119</c:v>
              </c:pt>
              <c:pt idx="1959">
                <c:v>14.257420163317684</c:v>
              </c:pt>
              <c:pt idx="1960">
                <c:v>14.25529412156725</c:v>
              </c:pt>
              <c:pt idx="1961">
                <c:v>14.253168079816815</c:v>
              </c:pt>
              <c:pt idx="1962">
                <c:v>14.251042038066384</c:v>
              </c:pt>
              <c:pt idx="1963">
                <c:v>14.248915996315949</c:v>
              </c:pt>
              <c:pt idx="1964">
                <c:v>14.246789954565514</c:v>
              </c:pt>
              <c:pt idx="1965">
                <c:v>14.24466391281508</c:v>
              </c:pt>
              <c:pt idx="1966">
                <c:v>14.242537871064645</c:v>
              </c:pt>
              <c:pt idx="1967">
                <c:v>14.24041182931421</c:v>
              </c:pt>
              <c:pt idx="1968">
                <c:v>14.238285787563777</c:v>
              </c:pt>
              <c:pt idx="1969">
                <c:v>14.236159745813344</c:v>
              </c:pt>
              <c:pt idx="1970">
                <c:v>14.234033704062909</c:v>
              </c:pt>
              <c:pt idx="1971">
                <c:v>14.231907662312475</c:v>
              </c:pt>
              <c:pt idx="1972">
                <c:v>14.22978162056204</c:v>
              </c:pt>
              <c:pt idx="1973">
                <c:v>14.227655578811605</c:v>
              </c:pt>
              <c:pt idx="1974">
                <c:v>14.225529537061172</c:v>
              </c:pt>
              <c:pt idx="1975">
                <c:v>14.223403495310738</c:v>
              </c:pt>
              <c:pt idx="1976">
                <c:v>14.221277453560305</c:v>
              </c:pt>
              <c:pt idx="1977">
                <c:v>14.21915141180987</c:v>
              </c:pt>
              <c:pt idx="1978">
                <c:v>14.217025370059435</c:v>
              </c:pt>
              <c:pt idx="1979">
                <c:v>14.214899328309</c:v>
              </c:pt>
              <c:pt idx="1980">
                <c:v>14.212773286558566</c:v>
              </c:pt>
              <c:pt idx="1981">
                <c:v>14.210647244808133</c:v>
              </c:pt>
              <c:pt idx="1982">
                <c:v>14.208521203057698</c:v>
              </c:pt>
              <c:pt idx="1983">
                <c:v>14.206395161307263</c:v>
              </c:pt>
              <c:pt idx="1984">
                <c:v>14.20426911955683</c:v>
              </c:pt>
              <c:pt idx="1985">
                <c:v>14.202143077806396</c:v>
              </c:pt>
              <c:pt idx="1986">
                <c:v>14.200017036055961</c:v>
              </c:pt>
              <c:pt idx="1987">
                <c:v>14.197890994305528</c:v>
              </c:pt>
              <c:pt idx="1988">
                <c:v>14.195764952555093</c:v>
              </c:pt>
              <c:pt idx="1989">
                <c:v>14.193638910804658</c:v>
              </c:pt>
              <c:pt idx="1990">
                <c:v>14.191512869054224</c:v>
              </c:pt>
              <c:pt idx="1991">
                <c:v>14.189386827303791</c:v>
              </c:pt>
              <c:pt idx="1992">
                <c:v>14.187260785553356</c:v>
              </c:pt>
              <c:pt idx="1993">
                <c:v>14.185134743802921</c:v>
              </c:pt>
              <c:pt idx="1994">
                <c:v>14.183008702052488</c:v>
              </c:pt>
              <c:pt idx="1995">
                <c:v>14.180882660302053</c:v>
              </c:pt>
              <c:pt idx="1996">
                <c:v>14.178756618551619</c:v>
              </c:pt>
              <c:pt idx="1997">
                <c:v>14.176630576801184</c:v>
              </c:pt>
              <c:pt idx="1998">
                <c:v>14.174504535050751</c:v>
              </c:pt>
              <c:pt idx="1999">
                <c:v>14.172378493300316</c:v>
              </c:pt>
              <c:pt idx="2000">
                <c:v>14.170252451549883</c:v>
              </c:pt>
              <c:pt idx="2001">
                <c:v>14.168126409799449</c:v>
              </c:pt>
              <c:pt idx="2002">
                <c:v>14.166000368049014</c:v>
              </c:pt>
              <c:pt idx="2003">
                <c:v>14.163874326298579</c:v>
              </c:pt>
              <c:pt idx="2004">
                <c:v>14.161748284548144</c:v>
              </c:pt>
              <c:pt idx="2005">
                <c:v>14.159622242797711</c:v>
              </c:pt>
              <c:pt idx="2006">
                <c:v>14.157496201047277</c:v>
              </c:pt>
              <c:pt idx="2007">
                <c:v>14.155370159296844</c:v>
              </c:pt>
              <c:pt idx="2008">
                <c:v>14.153244117546409</c:v>
              </c:pt>
              <c:pt idx="2009">
                <c:v>14.151118075795974</c:v>
              </c:pt>
              <c:pt idx="2010">
                <c:v>14.14899203404554</c:v>
              </c:pt>
              <c:pt idx="2011">
                <c:v>14.146865992295105</c:v>
              </c:pt>
              <c:pt idx="2012">
                <c:v>14.144739950544672</c:v>
              </c:pt>
              <c:pt idx="2013">
                <c:v>14.142613908794239</c:v>
              </c:pt>
              <c:pt idx="2014">
                <c:v>14.140487867043804</c:v>
              </c:pt>
              <c:pt idx="2015">
                <c:v>14.138361825293369</c:v>
              </c:pt>
              <c:pt idx="2016">
                <c:v>14.136235783542935</c:v>
              </c:pt>
              <c:pt idx="2017">
                <c:v>14.1341097417925</c:v>
              </c:pt>
              <c:pt idx="2018">
                <c:v>14.131983700042065</c:v>
              </c:pt>
              <c:pt idx="2019">
                <c:v>14.12985765829163</c:v>
              </c:pt>
              <c:pt idx="2020">
                <c:v>14.127731616541199</c:v>
              </c:pt>
              <c:pt idx="2021">
                <c:v>14.125605574790765</c:v>
              </c:pt>
              <c:pt idx="2022">
                <c:v>14.12347953304033</c:v>
              </c:pt>
              <c:pt idx="2023">
                <c:v>14.121353491289895</c:v>
              </c:pt>
              <c:pt idx="2024">
                <c:v>14.11922744953946</c:v>
              </c:pt>
              <c:pt idx="2025">
                <c:v>14.117101407789026</c:v>
              </c:pt>
              <c:pt idx="2026">
                <c:v>14.114975366038594</c:v>
              </c:pt>
              <c:pt idx="2027">
                <c:v>14.11284932428816</c:v>
              </c:pt>
              <c:pt idx="2028">
                <c:v>14.110723282537725</c:v>
              </c:pt>
              <c:pt idx="2029">
                <c:v>14.10859724078729</c:v>
              </c:pt>
              <c:pt idx="2030">
                <c:v>14.106471199036855</c:v>
              </c:pt>
              <c:pt idx="2031">
                <c:v>14.104345157286421</c:v>
              </c:pt>
              <c:pt idx="2032">
                <c:v>14.102219115535988</c:v>
              </c:pt>
              <c:pt idx="2033">
                <c:v>14.100093073785555</c:v>
              </c:pt>
              <c:pt idx="2034">
                <c:v>14.09796703203512</c:v>
              </c:pt>
              <c:pt idx="2035">
                <c:v>14.095840990284685</c:v>
              </c:pt>
              <c:pt idx="2036">
                <c:v>14.093714948534251</c:v>
              </c:pt>
              <c:pt idx="2037">
                <c:v>14.091588906783816</c:v>
              </c:pt>
              <c:pt idx="2038">
                <c:v>14.089462865033381</c:v>
              </c:pt>
              <c:pt idx="2039">
                <c:v>14.087336823282948</c:v>
              </c:pt>
              <c:pt idx="2040">
                <c:v>14.085210781532515</c:v>
              </c:pt>
              <c:pt idx="2041">
                <c:v>14.08308473978208</c:v>
              </c:pt>
              <c:pt idx="2042">
                <c:v>14.080958698031646</c:v>
              </c:pt>
              <c:pt idx="2043">
                <c:v>14.078832656281211</c:v>
              </c:pt>
              <c:pt idx="2044">
                <c:v>14.076706614530776</c:v>
              </c:pt>
              <c:pt idx="2045">
                <c:v>14.074580572780343</c:v>
              </c:pt>
              <c:pt idx="2046">
                <c:v>14.072454531029909</c:v>
              </c:pt>
              <c:pt idx="2047">
                <c:v>14.070328489279476</c:v>
              </c:pt>
              <c:pt idx="2048">
                <c:v>14.068202447529041</c:v>
              </c:pt>
              <c:pt idx="2049">
                <c:v>14.066076405778608</c:v>
              </c:pt>
              <c:pt idx="2050">
                <c:v>14.063950364028173</c:v>
              </c:pt>
              <c:pt idx="2051">
                <c:v>14.06182432227774</c:v>
              </c:pt>
              <c:pt idx="2052">
                <c:v>14.059698280527305</c:v>
              </c:pt>
              <c:pt idx="2053">
                <c:v>14.057572238776874</c:v>
              </c:pt>
              <c:pt idx="2054">
                <c:v>14.055446197026439</c:v>
              </c:pt>
              <c:pt idx="2055">
                <c:v>14.053320155276007</c:v>
              </c:pt>
              <c:pt idx="2056">
                <c:v>14.051194113525574</c:v>
              </c:pt>
              <c:pt idx="2057">
                <c:v>14.049068071775139</c:v>
              </c:pt>
              <c:pt idx="2058">
                <c:v>14.046942030024708</c:v>
              </c:pt>
              <c:pt idx="2059">
                <c:v>14.044815988274273</c:v>
              </c:pt>
              <c:pt idx="2060">
                <c:v>14.04268994652384</c:v>
              </c:pt>
              <c:pt idx="2061">
                <c:v>14.040563904773407</c:v>
              </c:pt>
              <c:pt idx="2062">
                <c:v>14.038437863022972</c:v>
              </c:pt>
              <c:pt idx="2063">
                <c:v>14.036311821272541</c:v>
              </c:pt>
              <c:pt idx="2064">
                <c:v>14.034185779522106</c:v>
              </c:pt>
              <c:pt idx="2065">
                <c:v>14.032059737771673</c:v>
              </c:pt>
              <c:pt idx="2066">
                <c:v>14.029933696021239</c:v>
              </c:pt>
              <c:pt idx="2067">
                <c:v>14.027807654270806</c:v>
              </c:pt>
              <c:pt idx="2068">
                <c:v>14.025681612520374</c:v>
              </c:pt>
              <c:pt idx="2069">
                <c:v>14.02355557076994</c:v>
              </c:pt>
              <c:pt idx="2070">
                <c:v>14.021429529019507</c:v>
              </c:pt>
              <c:pt idx="2071">
                <c:v>14.019303487269072</c:v>
              </c:pt>
              <c:pt idx="2072">
                <c:v>14.017177445518639</c:v>
              </c:pt>
              <c:pt idx="2073">
                <c:v>14.015051403768206</c:v>
              </c:pt>
              <c:pt idx="2074">
                <c:v>14.012925362017773</c:v>
              </c:pt>
              <c:pt idx="2075">
                <c:v>14.01079932026734</c:v>
              </c:pt>
              <c:pt idx="2076">
                <c:v>14.008673278516905</c:v>
              </c:pt>
              <c:pt idx="2077">
                <c:v>14.006547236766473</c:v>
              </c:pt>
              <c:pt idx="2078">
                <c:v>14.00442119501604</c:v>
              </c:pt>
              <c:pt idx="2079">
                <c:v>14.002295153265607</c:v>
              </c:pt>
              <c:pt idx="2080">
                <c:v>14.000169111515172</c:v>
              </c:pt>
              <c:pt idx="2081">
                <c:v>13.998043069764739</c:v>
              </c:pt>
              <c:pt idx="2082">
                <c:v>13.995917028014306</c:v>
              </c:pt>
              <c:pt idx="2083">
                <c:v>13.993790986263873</c:v>
              </c:pt>
              <c:pt idx="2084">
                <c:v>13.99166494451344</c:v>
              </c:pt>
              <c:pt idx="2085">
                <c:v>13.989538902763005</c:v>
              </c:pt>
              <c:pt idx="2086">
                <c:v>13.987412861012572</c:v>
              </c:pt>
              <c:pt idx="2087">
                <c:v>13.985286819262141</c:v>
              </c:pt>
              <c:pt idx="2088">
                <c:v>13.983160777511706</c:v>
              </c:pt>
              <c:pt idx="2089">
                <c:v>13.981034735761273</c:v>
              </c:pt>
              <c:pt idx="2090">
                <c:v>13.978908694010839</c:v>
              </c:pt>
              <c:pt idx="2091">
                <c:v>13.976782652260406</c:v>
              </c:pt>
              <c:pt idx="2092">
                <c:v>13.974656610509971</c:v>
              </c:pt>
              <c:pt idx="2093">
                <c:v>13.97253056875954</c:v>
              </c:pt>
              <c:pt idx="2094">
                <c:v>13.970404527009107</c:v>
              </c:pt>
              <c:pt idx="2095">
                <c:v>13.968278485258672</c:v>
              </c:pt>
              <c:pt idx="2096">
                <c:v>13.966152443508239</c:v>
              </c:pt>
              <c:pt idx="2097">
                <c:v>13.964026401757804</c:v>
              </c:pt>
              <c:pt idx="2098">
                <c:v>13.961900360007373</c:v>
              </c:pt>
              <c:pt idx="2099">
                <c:v>13.959774318256938</c:v>
              </c:pt>
              <c:pt idx="2100">
                <c:v>13.957648276506506</c:v>
              </c:pt>
              <c:pt idx="2101">
                <c:v>13.955522234756073</c:v>
              </c:pt>
              <c:pt idx="2102">
                <c:v>13.953396193005638</c:v>
              </c:pt>
              <c:pt idx="2103">
                <c:v>13.951270151255207</c:v>
              </c:pt>
              <c:pt idx="2104">
                <c:v>13.949144109504772</c:v>
              </c:pt>
              <c:pt idx="2105">
                <c:v>13.947018067754339</c:v>
              </c:pt>
              <c:pt idx="2106">
                <c:v>13.944892026003906</c:v>
              </c:pt>
              <c:pt idx="2107">
                <c:v>13.942765984253471</c:v>
              </c:pt>
              <c:pt idx="2108">
                <c:v>13.94063994250304</c:v>
              </c:pt>
              <c:pt idx="2109">
                <c:v>13.938513900752605</c:v>
              </c:pt>
              <c:pt idx="2110">
                <c:v>13.936387859002172</c:v>
              </c:pt>
              <c:pt idx="2111">
                <c:v>13.934261817251738</c:v>
              </c:pt>
              <c:pt idx="2112">
                <c:v>13.932135775501305</c:v>
              </c:pt>
              <c:pt idx="2113">
                <c:v>13.930009733750873</c:v>
              </c:pt>
              <c:pt idx="2114">
                <c:v>13.927883692000439</c:v>
              </c:pt>
              <c:pt idx="2115">
                <c:v>13.925757650250006</c:v>
              </c:pt>
              <c:pt idx="2116">
                <c:v>13.923631608499571</c:v>
              </c:pt>
              <c:pt idx="2117">
                <c:v>13.921505566749138</c:v>
              </c:pt>
              <c:pt idx="2118">
                <c:v>13.919379524998705</c:v>
              </c:pt>
              <c:pt idx="2119">
                <c:v>13.917253483248272</c:v>
              </c:pt>
              <c:pt idx="2120">
                <c:v>13.915127441497839</c:v>
              </c:pt>
              <c:pt idx="2121">
                <c:v>13.913001399747404</c:v>
              </c:pt>
              <c:pt idx="2122">
                <c:v>13.910875357996972</c:v>
              </c:pt>
              <c:pt idx="2123">
                <c:v>13.908749316246539</c:v>
              </c:pt>
              <c:pt idx="2124">
                <c:v>13.906623274496106</c:v>
              </c:pt>
              <c:pt idx="2125">
                <c:v>13.904497232745671</c:v>
              </c:pt>
              <c:pt idx="2126">
                <c:v>13.902371190995238</c:v>
              </c:pt>
              <c:pt idx="2127">
                <c:v>13.900245149244805</c:v>
              </c:pt>
              <c:pt idx="2128">
                <c:v>13.898119107494372</c:v>
              </c:pt>
              <c:pt idx="2129">
                <c:v>13.895993065743939</c:v>
              </c:pt>
              <c:pt idx="2130">
                <c:v>13.893867023993504</c:v>
              </c:pt>
              <c:pt idx="2131">
                <c:v>13.891740982243071</c:v>
              </c:pt>
              <c:pt idx="2132">
                <c:v>13.889614940492638</c:v>
              </c:pt>
              <c:pt idx="2133">
                <c:v>13.887488898742205</c:v>
              </c:pt>
              <c:pt idx="2134">
                <c:v>13.885362856991772</c:v>
              </c:pt>
              <c:pt idx="2135">
                <c:v>13.883236815241338</c:v>
              </c:pt>
              <c:pt idx="2136">
                <c:v>13.881110773490905</c:v>
              </c:pt>
              <c:pt idx="2137">
                <c:v>13.87898473174047</c:v>
              </c:pt>
              <c:pt idx="2138">
                <c:v>13.876858689990039</c:v>
              </c:pt>
              <c:pt idx="2139">
                <c:v>13.874732648239606</c:v>
              </c:pt>
              <c:pt idx="2140">
                <c:v>13.872606606489171</c:v>
              </c:pt>
              <c:pt idx="2141">
                <c:v>13.870480564738738</c:v>
              </c:pt>
              <c:pt idx="2142">
                <c:v>13.868354522988303</c:v>
              </c:pt>
              <c:pt idx="2143">
                <c:v>13.866228481237872</c:v>
              </c:pt>
              <c:pt idx="2144">
                <c:v>13.864102439487437</c:v>
              </c:pt>
              <c:pt idx="2145">
                <c:v>13.861976397737005</c:v>
              </c:pt>
              <c:pt idx="2146">
                <c:v>13.859850355986572</c:v>
              </c:pt>
              <c:pt idx="2147">
                <c:v>13.857724314236137</c:v>
              </c:pt>
              <c:pt idx="2148">
                <c:v>13.855598272485706</c:v>
              </c:pt>
              <c:pt idx="2149">
                <c:v>13.853472230735271</c:v>
              </c:pt>
              <c:pt idx="2150">
                <c:v>13.851346188984838</c:v>
              </c:pt>
              <c:pt idx="2151">
                <c:v>13.849220147234403</c:v>
              </c:pt>
              <c:pt idx="2152">
                <c:v>13.84709410548397</c:v>
              </c:pt>
              <c:pt idx="2153">
                <c:v>13.844968063733539</c:v>
              </c:pt>
              <c:pt idx="2154">
                <c:v>13.842842021983104</c:v>
              </c:pt>
              <c:pt idx="2155">
                <c:v>13.840715980232671</c:v>
              </c:pt>
              <c:pt idx="2156">
                <c:v>13.838589938482237</c:v>
              </c:pt>
              <c:pt idx="2157">
                <c:v>13.836463896731804</c:v>
              </c:pt>
              <c:pt idx="2158">
                <c:v>13.834337854981372</c:v>
              </c:pt>
              <c:pt idx="2159">
                <c:v>13.832211813230938</c:v>
              </c:pt>
              <c:pt idx="2160">
                <c:v>13.830085771480505</c:v>
              </c:pt>
              <c:pt idx="2161">
                <c:v>13.82795972973007</c:v>
              </c:pt>
              <c:pt idx="2162">
                <c:v>13.825833687979637</c:v>
              </c:pt>
              <c:pt idx="2163">
                <c:v>13.823707646229204</c:v>
              </c:pt>
              <c:pt idx="2164">
                <c:v>13.821581604478771</c:v>
              </c:pt>
              <c:pt idx="2165">
                <c:v>13.819455562728338</c:v>
              </c:pt>
              <c:pt idx="2166">
                <c:v>13.817329520977903</c:v>
              </c:pt>
              <c:pt idx="2167">
                <c:v>13.81520347922747</c:v>
              </c:pt>
              <c:pt idx="2168">
                <c:v>13.813077437477038</c:v>
              </c:pt>
              <c:pt idx="2169">
                <c:v>13.810951395726605</c:v>
              </c:pt>
              <c:pt idx="2170">
                <c:v>13.80882535397617</c:v>
              </c:pt>
              <c:pt idx="2171">
                <c:v>13.806699312225737</c:v>
              </c:pt>
              <c:pt idx="2172">
                <c:v>13.804573270475304</c:v>
              </c:pt>
              <c:pt idx="2173">
                <c:v>13.802447228724871</c:v>
              </c:pt>
              <c:pt idx="2174">
                <c:v>13.800321186974438</c:v>
              </c:pt>
              <c:pt idx="2175">
                <c:v>13.798195145224003</c:v>
              </c:pt>
              <c:pt idx="2176">
                <c:v>13.79606910347357</c:v>
              </c:pt>
              <c:pt idx="2177">
                <c:v>13.793943061723137</c:v>
              </c:pt>
              <c:pt idx="2178">
                <c:v>13.791817019972704</c:v>
              </c:pt>
              <c:pt idx="2179">
                <c:v>13.789690978222271</c:v>
              </c:pt>
              <c:pt idx="2180">
                <c:v>13.787564936471837</c:v>
              </c:pt>
              <c:pt idx="2181">
                <c:v>13.785438894721404</c:v>
              </c:pt>
              <c:pt idx="2182">
                <c:v>13.783312852970969</c:v>
              </c:pt>
              <c:pt idx="2183">
                <c:v>13.781186811220538</c:v>
              </c:pt>
              <c:pt idx="2184">
                <c:v>13.779060769470105</c:v>
              </c:pt>
              <c:pt idx="2185">
                <c:v>13.77693472771967</c:v>
              </c:pt>
              <c:pt idx="2186">
                <c:v>13.774808685969237</c:v>
              </c:pt>
              <c:pt idx="2187">
                <c:v>13.772682644218802</c:v>
              </c:pt>
              <c:pt idx="2188">
                <c:v>13.770556602468371</c:v>
              </c:pt>
              <c:pt idx="2189">
                <c:v>13.768430560717936</c:v>
              </c:pt>
              <c:pt idx="2190">
                <c:v>13.766304518967504</c:v>
              </c:pt>
              <c:pt idx="2191">
                <c:v>13.764178477217071</c:v>
              </c:pt>
              <c:pt idx="2192">
                <c:v>13.762052435466636</c:v>
              </c:pt>
              <c:pt idx="2193">
                <c:v>13.759926393716205</c:v>
              </c:pt>
              <c:pt idx="2194">
                <c:v>13.75780035196577</c:v>
              </c:pt>
              <c:pt idx="2195">
                <c:v>13.755674310215337</c:v>
              </c:pt>
              <c:pt idx="2196">
                <c:v>13.753548268464902</c:v>
              </c:pt>
              <c:pt idx="2197">
                <c:v>13.751422226714469</c:v>
              </c:pt>
              <c:pt idx="2198">
                <c:v>13.749296184964038</c:v>
              </c:pt>
              <c:pt idx="2199">
                <c:v>13.747170143213603</c:v>
              </c:pt>
              <c:pt idx="2200">
                <c:v>13.74504410146317</c:v>
              </c:pt>
              <c:pt idx="2201">
                <c:v>13.742918059712736</c:v>
              </c:pt>
              <c:pt idx="2202">
                <c:v>13.740792017962303</c:v>
              </c:pt>
              <c:pt idx="2203">
                <c:v>13.738665976211871</c:v>
              </c:pt>
              <c:pt idx="2204">
                <c:v>13.736539934461437</c:v>
              </c:pt>
              <c:pt idx="2205">
                <c:v>13.734413892711004</c:v>
              </c:pt>
              <c:pt idx="2206">
                <c:v>13.732287850960569</c:v>
              </c:pt>
              <c:pt idx="2207">
                <c:v>13.730161809210136</c:v>
              </c:pt>
              <c:pt idx="2208">
                <c:v>13.728035767459703</c:v>
              </c:pt>
              <c:pt idx="2209">
                <c:v>13.72590972570927</c:v>
              </c:pt>
              <c:pt idx="2210">
                <c:v>13.723783683958837</c:v>
              </c:pt>
              <c:pt idx="2211">
                <c:v>13.721657642208402</c:v>
              </c:pt>
              <c:pt idx="2212">
                <c:v>13.719531600457969</c:v>
              </c:pt>
              <c:pt idx="2213">
                <c:v>13.717405558707537</c:v>
              </c:pt>
              <c:pt idx="2214">
                <c:v>13.715279516957104</c:v>
              </c:pt>
              <c:pt idx="2215">
                <c:v>13.713153475206669</c:v>
              </c:pt>
              <c:pt idx="2216">
                <c:v>13.711027433456236</c:v>
              </c:pt>
              <c:pt idx="2217">
                <c:v>13.708901391705803</c:v>
              </c:pt>
              <c:pt idx="2218">
                <c:v>13.70677534995537</c:v>
              </c:pt>
              <c:pt idx="2219">
                <c:v>13.704649308204937</c:v>
              </c:pt>
              <c:pt idx="2220">
                <c:v>13.702523266454502</c:v>
              </c:pt>
              <c:pt idx="2221">
                <c:v>13.700397224704069</c:v>
              </c:pt>
              <c:pt idx="2222">
                <c:v>13.698271182953636</c:v>
              </c:pt>
              <c:pt idx="2223">
                <c:v>13.696145141203203</c:v>
              </c:pt>
              <c:pt idx="2224">
                <c:v>13.69401909945277</c:v>
              </c:pt>
              <c:pt idx="2225">
                <c:v>13.691893057702336</c:v>
              </c:pt>
              <c:pt idx="2226">
                <c:v>13.689767015951903</c:v>
              </c:pt>
              <c:pt idx="2227">
                <c:v>13.687640974201468</c:v>
              </c:pt>
              <c:pt idx="2228">
                <c:v>13.685514932451037</c:v>
              </c:pt>
              <c:pt idx="2229">
                <c:v>13.683388890700604</c:v>
              </c:pt>
              <c:pt idx="2230">
                <c:v>13.681262848950169</c:v>
              </c:pt>
              <c:pt idx="2231">
                <c:v>13.679136807199736</c:v>
              </c:pt>
              <c:pt idx="2232">
                <c:v>13.677010765449301</c:v>
              </c:pt>
              <c:pt idx="2233">
                <c:v>13.67488472369887</c:v>
              </c:pt>
              <c:pt idx="2234">
                <c:v>13.672758681948435</c:v>
              </c:pt>
              <c:pt idx="2235">
                <c:v>13.670632640198003</c:v>
              </c:pt>
              <c:pt idx="2236">
                <c:v>13.66850659844757</c:v>
              </c:pt>
              <c:pt idx="2237">
                <c:v>13.666380556697135</c:v>
              </c:pt>
              <c:pt idx="2238">
                <c:v>13.664254514946704</c:v>
              </c:pt>
              <c:pt idx="2239">
                <c:v>13.662128473196269</c:v>
              </c:pt>
              <c:pt idx="2240">
                <c:v>13.660002431445836</c:v>
              </c:pt>
              <c:pt idx="2241">
                <c:v>13.657876389695401</c:v>
              </c:pt>
              <c:pt idx="2242">
                <c:v>13.655750347944968</c:v>
              </c:pt>
              <c:pt idx="2243">
                <c:v>13.653624306194537</c:v>
              </c:pt>
              <c:pt idx="2244">
                <c:v>13.651498264444102</c:v>
              </c:pt>
              <c:pt idx="2245">
                <c:v>13.649372222693669</c:v>
              </c:pt>
              <c:pt idx="2246">
                <c:v>13.647246180943235</c:v>
              </c:pt>
              <c:pt idx="2247">
                <c:v>13.645120139192802</c:v>
              </c:pt>
              <c:pt idx="2248">
                <c:v>13.64299409744237</c:v>
              </c:pt>
              <c:pt idx="2249">
                <c:v>13.640868055691936</c:v>
              </c:pt>
              <c:pt idx="2250">
                <c:v>13.638742013941503</c:v>
              </c:pt>
              <c:pt idx="2251">
                <c:v>13.636615972191068</c:v>
              </c:pt>
              <c:pt idx="2252">
                <c:v>13.634489930440635</c:v>
              </c:pt>
              <c:pt idx="2253">
                <c:v>13.632363888690202</c:v>
              </c:pt>
              <c:pt idx="2254">
                <c:v>13.630237846939769</c:v>
              </c:pt>
              <c:pt idx="2255">
                <c:v>13.628111805189336</c:v>
              </c:pt>
              <c:pt idx="2256">
                <c:v>13.625985763438901</c:v>
              </c:pt>
              <c:pt idx="2257">
                <c:v>13.623859721688468</c:v>
              </c:pt>
              <c:pt idx="2258">
                <c:v>13.621733679938036</c:v>
              </c:pt>
              <c:pt idx="2259">
                <c:v>13.619607638187603</c:v>
              </c:pt>
              <c:pt idx="2260">
                <c:v>13.617481596437168</c:v>
              </c:pt>
              <c:pt idx="2261">
                <c:v>13.615355554686735</c:v>
              </c:pt>
              <c:pt idx="2262">
                <c:v>13.613229512936302</c:v>
              </c:pt>
              <c:pt idx="2263">
                <c:v>13.611103471185869</c:v>
              </c:pt>
              <c:pt idx="2264">
                <c:v>13.608977429435436</c:v>
              </c:pt>
              <c:pt idx="2265">
                <c:v>13.606851387685001</c:v>
              </c:pt>
              <c:pt idx="2266">
                <c:v>13.604725345934568</c:v>
              </c:pt>
              <c:pt idx="2267">
                <c:v>13.602599304184135</c:v>
              </c:pt>
              <c:pt idx="2268">
                <c:v>13.600473262433702</c:v>
              </c:pt>
              <c:pt idx="2269">
                <c:v>13.598347220683269</c:v>
              </c:pt>
              <c:pt idx="2270">
                <c:v>13.596221178932835</c:v>
              </c:pt>
              <c:pt idx="2271">
                <c:v>13.594095137182402</c:v>
              </c:pt>
              <c:pt idx="2272">
                <c:v>13.591969095431967</c:v>
              </c:pt>
              <c:pt idx="2273">
                <c:v>13.589843053681536</c:v>
              </c:pt>
              <c:pt idx="2274">
                <c:v>13.587717011931103</c:v>
              </c:pt>
              <c:pt idx="2275">
                <c:v>13.585590970180668</c:v>
              </c:pt>
              <c:pt idx="2276">
                <c:v>13.583464928430235</c:v>
              </c:pt>
              <c:pt idx="2277">
                <c:v>13.5813388866798</c:v>
              </c:pt>
              <c:pt idx="2278">
                <c:v>13.579212844929369</c:v>
              </c:pt>
              <c:pt idx="2279">
                <c:v>13.577086803178934</c:v>
              </c:pt>
              <c:pt idx="2280">
                <c:v>13.574960761428501</c:v>
              </c:pt>
              <c:pt idx="2281">
                <c:v>13.572834719678069</c:v>
              </c:pt>
              <c:pt idx="2282">
                <c:v>13.570708677927634</c:v>
              </c:pt>
              <c:pt idx="2283">
                <c:v>13.568582636177203</c:v>
              </c:pt>
              <c:pt idx="2284">
                <c:v>13.566456594426768</c:v>
              </c:pt>
              <c:pt idx="2285">
                <c:v>13.564330552676335</c:v>
              </c:pt>
              <c:pt idx="2286">
                <c:v>13.5622045109259</c:v>
              </c:pt>
              <c:pt idx="2287">
                <c:v>13.560078469175467</c:v>
              </c:pt>
              <c:pt idx="2288">
                <c:v>13.557952427425036</c:v>
              </c:pt>
              <c:pt idx="2289">
                <c:v>13.555826385674601</c:v>
              </c:pt>
              <c:pt idx="2290">
                <c:v>13.553700343924168</c:v>
              </c:pt>
              <c:pt idx="2291">
                <c:v>13.551574302173734</c:v>
              </c:pt>
              <c:pt idx="2292">
                <c:v>13.549448260423301</c:v>
              </c:pt>
              <c:pt idx="2293">
                <c:v>13.547322218672869</c:v>
              </c:pt>
              <c:pt idx="2294">
                <c:v>13.545196176922435</c:v>
              </c:pt>
              <c:pt idx="2295">
                <c:v>13.543070135172002</c:v>
              </c:pt>
              <c:pt idx="2296">
                <c:v>13.540944093421567</c:v>
              </c:pt>
              <c:pt idx="2297">
                <c:v>13.538818051671134</c:v>
              </c:pt>
              <c:pt idx="2298">
                <c:v>13.536692009920699</c:v>
              </c:pt>
              <c:pt idx="2299">
                <c:v>13.534565968170268</c:v>
              </c:pt>
              <c:pt idx="2300">
                <c:v>13.532439926419835</c:v>
              </c:pt>
              <c:pt idx="2301">
                <c:v>13.5303138846694</c:v>
              </c:pt>
              <c:pt idx="2302">
                <c:v>13.528187842918967</c:v>
              </c:pt>
              <c:pt idx="2303">
                <c:v>13.526061801168535</c:v>
              </c:pt>
              <c:pt idx="2304">
                <c:v>13.523935759418102</c:v>
              </c:pt>
              <c:pt idx="2305">
                <c:v>13.521809717667667</c:v>
              </c:pt>
              <c:pt idx="2306">
                <c:v>13.519683675917234</c:v>
              </c:pt>
              <c:pt idx="2307">
                <c:v>13.517557634166801</c:v>
              </c:pt>
              <c:pt idx="2308">
                <c:v>13.515431592416368</c:v>
              </c:pt>
              <c:pt idx="2309">
                <c:v>13.513305550665935</c:v>
              </c:pt>
              <c:pt idx="2310">
                <c:v>13.5111795089155</c:v>
              </c:pt>
              <c:pt idx="2311">
                <c:v>13.509053467165067</c:v>
              </c:pt>
              <c:pt idx="2312">
                <c:v>13.506927425414633</c:v>
              </c:pt>
              <c:pt idx="2313">
                <c:v>13.504801383664201</c:v>
              </c:pt>
              <c:pt idx="2314">
                <c:v>13.502675341913768</c:v>
              </c:pt>
              <c:pt idx="2315">
                <c:v>13.500549300163334</c:v>
              </c:pt>
              <c:pt idx="2316">
                <c:v>13.498423258412901</c:v>
              </c:pt>
              <c:pt idx="2317">
                <c:v>13.496297216662466</c:v>
              </c:pt>
              <c:pt idx="2318">
                <c:v>13.494171174912035</c:v>
              </c:pt>
              <c:pt idx="2319">
                <c:v>13.492045133161602</c:v>
              </c:pt>
              <c:pt idx="2320">
                <c:v>13.489919091411167</c:v>
              </c:pt>
              <c:pt idx="2321">
                <c:v>13.487793049660734</c:v>
              </c:pt>
              <c:pt idx="2322">
                <c:v>13.485667007910299</c:v>
              </c:pt>
              <c:pt idx="2323">
                <c:v>13.483540966159868</c:v>
              </c:pt>
              <c:pt idx="2324">
                <c:v>13.481414924409433</c:v>
              </c:pt>
              <c:pt idx="2325">
                <c:v>13.479288882659</c:v>
              </c:pt>
              <c:pt idx="2326">
                <c:v>13.477162840908568</c:v>
              </c:pt>
              <c:pt idx="2327">
                <c:v>13.475036799158133</c:v>
              </c:pt>
              <c:pt idx="2328">
                <c:v>13.472910757407702</c:v>
              </c:pt>
              <c:pt idx="2329">
                <c:v>13.470784715657267</c:v>
              </c:pt>
              <c:pt idx="2330">
                <c:v>13.468658673906834</c:v>
              </c:pt>
              <c:pt idx="2331">
                <c:v>13.466532632156399</c:v>
              </c:pt>
              <c:pt idx="2332">
                <c:v>13.464406590405966</c:v>
              </c:pt>
              <c:pt idx="2333">
                <c:v>13.462280548655535</c:v>
              </c:pt>
              <c:pt idx="2334">
                <c:v>13.4601545069051</c:v>
              </c:pt>
              <c:pt idx="2335">
                <c:v>13.458028465154667</c:v>
              </c:pt>
              <c:pt idx="2336">
                <c:v>13.455902423404233</c:v>
              </c:pt>
              <c:pt idx="2337">
                <c:v>13.4537763816538</c:v>
              </c:pt>
              <c:pt idx="2338">
                <c:v>13.451650339903368</c:v>
              </c:pt>
              <c:pt idx="2339">
                <c:v>13.449524298152934</c:v>
              </c:pt>
              <c:pt idx="2340">
                <c:v>13.447398256402501</c:v>
              </c:pt>
              <c:pt idx="2341">
                <c:v>13.445272214652066</c:v>
              </c:pt>
              <c:pt idx="2342">
                <c:v>13.443146172901633</c:v>
              </c:pt>
              <c:pt idx="2343">
                <c:v>13.441020131151198</c:v>
              </c:pt>
              <c:pt idx="2344">
                <c:v>13.438894089400767</c:v>
              </c:pt>
              <c:pt idx="2345">
                <c:v>13.436768047650334</c:v>
              </c:pt>
              <c:pt idx="2346">
                <c:v>13.434642005899899</c:v>
              </c:pt>
              <c:pt idx="2347">
                <c:v>13.432515964149466</c:v>
              </c:pt>
              <c:pt idx="2348">
                <c:v>13.430389922399032</c:v>
              </c:pt>
              <c:pt idx="2349">
                <c:v>13.428263880648601</c:v>
              </c:pt>
              <c:pt idx="2350">
                <c:v>13.426137838898166</c:v>
              </c:pt>
              <c:pt idx="2351">
                <c:v>13.424011797147733</c:v>
              </c:pt>
              <c:pt idx="2352">
                <c:v>13.4218857553973</c:v>
              </c:pt>
              <c:pt idx="2353">
                <c:v>13.419759713646867</c:v>
              </c:pt>
              <c:pt idx="2354">
                <c:v>13.417633671896434</c:v>
              </c:pt>
              <c:pt idx="2355">
                <c:v>13.415507630145999</c:v>
              </c:pt>
              <c:pt idx="2356">
                <c:v>13.413381588395566</c:v>
              </c:pt>
              <c:pt idx="2357">
                <c:v>13.411255546645132</c:v>
              </c:pt>
              <c:pt idx="2358">
                <c:v>13.4091295048947</c:v>
              </c:pt>
              <c:pt idx="2359">
                <c:v>13.407003463144267</c:v>
              </c:pt>
              <c:pt idx="2360">
                <c:v>13.404877421393833</c:v>
              </c:pt>
              <c:pt idx="2361">
                <c:v>13.4027513796434</c:v>
              </c:pt>
              <c:pt idx="2362">
                <c:v>13.400625337892965</c:v>
              </c:pt>
              <c:pt idx="2363">
                <c:v>13.398499296142534</c:v>
              </c:pt>
              <c:pt idx="2364">
                <c:v>13.396373254392101</c:v>
              </c:pt>
              <c:pt idx="2365">
                <c:v>13.394247212641666</c:v>
              </c:pt>
              <c:pt idx="2366">
                <c:v>13.392121170891233</c:v>
              </c:pt>
              <c:pt idx="2367">
                <c:v>13.389995129140798</c:v>
              </c:pt>
              <c:pt idx="2368">
                <c:v>13.387869087390367</c:v>
              </c:pt>
              <c:pt idx="2369">
                <c:v>13.385743045639932</c:v>
              </c:pt>
              <c:pt idx="2370">
                <c:v>13.383617003889499</c:v>
              </c:pt>
              <c:pt idx="2371">
                <c:v>13.381490962139067</c:v>
              </c:pt>
              <c:pt idx="2372">
                <c:v>13.379364920388632</c:v>
              </c:pt>
              <c:pt idx="2373">
                <c:v>13.377238878638201</c:v>
              </c:pt>
              <c:pt idx="2374">
                <c:v>13.375112836887766</c:v>
              </c:pt>
              <c:pt idx="2375">
                <c:v>13.372986795137333</c:v>
              </c:pt>
              <c:pt idx="2376">
                <c:v>13.370860753386898</c:v>
              </c:pt>
              <c:pt idx="2377">
                <c:v>13.368734711636465</c:v>
              </c:pt>
              <c:pt idx="2378">
                <c:v>13.366608669886034</c:v>
              </c:pt>
              <c:pt idx="2379">
                <c:v>13.364482628135599</c:v>
              </c:pt>
              <c:pt idx="2380">
                <c:v>13.362356586385166</c:v>
              </c:pt>
              <c:pt idx="2381">
                <c:v>13.360230544634732</c:v>
              </c:pt>
              <c:pt idx="2382">
                <c:v>13.358104502884299</c:v>
              </c:pt>
              <c:pt idx="2383">
                <c:v>13.355978461133867</c:v>
              </c:pt>
              <c:pt idx="2384">
                <c:v>13.353852419383433</c:v>
              </c:pt>
              <c:pt idx="2385">
                <c:v>13.351726377633</c:v>
              </c:pt>
              <c:pt idx="2386">
                <c:v>13.349600335882565</c:v>
              </c:pt>
              <c:pt idx="2387">
                <c:v>13.347474294132132</c:v>
              </c:pt>
              <c:pt idx="2388">
                <c:v>13.345348252381697</c:v>
              </c:pt>
              <c:pt idx="2389">
                <c:v>13.343222210631266</c:v>
              </c:pt>
              <c:pt idx="2390">
                <c:v>13.341096168880833</c:v>
              </c:pt>
              <c:pt idx="2391">
                <c:v>13.338970127130398</c:v>
              </c:pt>
              <c:pt idx="2392">
                <c:v>13.336844085379965</c:v>
              </c:pt>
              <c:pt idx="2393">
                <c:v>13.334718043629531</c:v>
              </c:pt>
              <c:pt idx="2394">
                <c:v>13.3325920018791</c:v>
              </c:pt>
              <c:pt idx="2395">
                <c:v>13.330465960128665</c:v>
              </c:pt>
              <c:pt idx="2396">
                <c:v>13.328339918378232</c:v>
              </c:pt>
              <c:pt idx="2397">
                <c:v>13.326213876627799</c:v>
              </c:pt>
              <c:pt idx="2398">
                <c:v>13.324087834877364</c:v>
              </c:pt>
              <c:pt idx="2399">
                <c:v>13.321961793126933</c:v>
              </c:pt>
              <c:pt idx="2400">
                <c:v>13.319835751376498</c:v>
              </c:pt>
              <c:pt idx="2401">
                <c:v>13.317709709626065</c:v>
              </c:pt>
              <c:pt idx="2402">
                <c:v>13.315583667875631</c:v>
              </c:pt>
              <c:pt idx="2403">
                <c:v>13.313457626125199</c:v>
              </c:pt>
              <c:pt idx="2404">
                <c:v>13.311331584374766</c:v>
              </c:pt>
              <c:pt idx="2405">
                <c:v>13.309205542624332</c:v>
              </c:pt>
              <c:pt idx="2406">
                <c:v>13.307079500873899</c:v>
              </c:pt>
              <c:pt idx="2407">
                <c:v>13.304953459123464</c:v>
              </c:pt>
              <c:pt idx="2408">
                <c:v>13.302827417373033</c:v>
              </c:pt>
              <c:pt idx="2409">
                <c:v>13.3007013756226</c:v>
              </c:pt>
              <c:pt idx="2410">
                <c:v>13.298575333872165</c:v>
              </c:pt>
              <c:pt idx="2411">
                <c:v>13.296449292121732</c:v>
              </c:pt>
              <c:pt idx="2412">
                <c:v>13.294323250371297</c:v>
              </c:pt>
              <c:pt idx="2413">
                <c:v>13.292197208620866</c:v>
              </c:pt>
              <c:pt idx="2414">
                <c:v>13.290071166870431</c:v>
              </c:pt>
              <c:pt idx="2415">
                <c:v>13.287945125119998</c:v>
              </c:pt>
              <c:pt idx="2416">
                <c:v>13.285819083369566</c:v>
              </c:pt>
              <c:pt idx="2417">
                <c:v>13.283693041619131</c:v>
              </c:pt>
              <c:pt idx="2418">
                <c:v>13.2815669998687</c:v>
              </c:pt>
              <c:pt idx="2419">
                <c:v>13.279440958118265</c:v>
              </c:pt>
              <c:pt idx="2420">
                <c:v>13.277314916367832</c:v>
              </c:pt>
              <c:pt idx="2421">
                <c:v>13.275188874617397</c:v>
              </c:pt>
              <c:pt idx="2422">
                <c:v>13.273062832866964</c:v>
              </c:pt>
              <c:pt idx="2423">
                <c:v>13.270936791116533</c:v>
              </c:pt>
              <c:pt idx="2424">
                <c:v>13.268810749366098</c:v>
              </c:pt>
              <c:pt idx="2425">
                <c:v>13.266684707615665</c:v>
              </c:pt>
              <c:pt idx="2426">
                <c:v>13.264558665865231</c:v>
              </c:pt>
              <c:pt idx="2427">
                <c:v>13.262432624114798</c:v>
              </c:pt>
              <c:pt idx="2428">
                <c:v>13.260306582364366</c:v>
              </c:pt>
              <c:pt idx="2429">
                <c:v>13.258180540613932</c:v>
              </c:pt>
              <c:pt idx="2430">
                <c:v>13.256054498863499</c:v>
              </c:pt>
              <c:pt idx="2431">
                <c:v>13.253928457113064</c:v>
              </c:pt>
              <c:pt idx="2432">
                <c:v>13.251802415362631</c:v>
              </c:pt>
              <c:pt idx="2433">
                <c:v>13.249676373612196</c:v>
              </c:pt>
              <c:pt idx="2434">
                <c:v>13.247550331861765</c:v>
              </c:pt>
              <c:pt idx="2435">
                <c:v>13.245424290111332</c:v>
              </c:pt>
              <c:pt idx="2436">
                <c:v>13.243298248360897</c:v>
              </c:pt>
              <c:pt idx="2437">
                <c:v>13.241172206610464</c:v>
              </c:pt>
              <c:pt idx="2438">
                <c:v>13.23904616486003</c:v>
              </c:pt>
              <c:pt idx="2439">
                <c:v>13.236920123109599</c:v>
              </c:pt>
              <c:pt idx="2440">
                <c:v>13.234794081359164</c:v>
              </c:pt>
              <c:pt idx="2441">
                <c:v>13.232668039608731</c:v>
              </c:pt>
              <c:pt idx="2442">
                <c:v>13.230541997858298</c:v>
              </c:pt>
              <c:pt idx="2443">
                <c:v>13.228415956107863</c:v>
              </c:pt>
              <c:pt idx="2444">
                <c:v>13.226289914357432</c:v>
              </c:pt>
              <c:pt idx="2445">
                <c:v>13.224163872606997</c:v>
              </c:pt>
              <c:pt idx="2446">
                <c:v>13.222037830856564</c:v>
              </c:pt>
              <c:pt idx="2447">
                <c:v>13.21991178910613</c:v>
              </c:pt>
              <c:pt idx="2448">
                <c:v>13.217785747355697</c:v>
              </c:pt>
              <c:pt idx="2449">
                <c:v>13.215659705605265</c:v>
              </c:pt>
              <c:pt idx="2450">
                <c:v>13.213533663854831</c:v>
              </c:pt>
              <c:pt idx="2451">
                <c:v>13.211407622104398</c:v>
              </c:pt>
              <c:pt idx="2452">
                <c:v>13.209281580353963</c:v>
              </c:pt>
              <c:pt idx="2453">
                <c:v>13.20715553860353</c:v>
              </c:pt>
              <c:pt idx="2454">
                <c:v>13.205029496853099</c:v>
              </c:pt>
              <c:pt idx="2455">
                <c:v>13.202903455102664</c:v>
              </c:pt>
              <c:pt idx="2456">
                <c:v>13.200777413352231</c:v>
              </c:pt>
              <c:pt idx="2457">
                <c:v>13.198651371601796</c:v>
              </c:pt>
              <c:pt idx="2458">
                <c:v>13.196525329851365</c:v>
              </c:pt>
              <c:pt idx="2459">
                <c:v>13.19439928810093</c:v>
              </c:pt>
              <c:pt idx="2460">
                <c:v>13.192273246350497</c:v>
              </c:pt>
              <c:pt idx="2461">
                <c:v>13.190147204600065</c:v>
              </c:pt>
              <c:pt idx="2462">
                <c:v>13.18802116284963</c:v>
              </c:pt>
              <c:pt idx="2463">
                <c:v>13.185895121099199</c:v>
              </c:pt>
              <c:pt idx="2464">
                <c:v>13.183769079348764</c:v>
              </c:pt>
              <c:pt idx="2465">
                <c:v>13.181643037598331</c:v>
              </c:pt>
              <c:pt idx="2466">
                <c:v>13.179516995847896</c:v>
              </c:pt>
              <c:pt idx="2467">
                <c:v>13.177390954097463</c:v>
              </c:pt>
              <c:pt idx="2468">
                <c:v>13.175264912347032</c:v>
              </c:pt>
              <c:pt idx="2469">
                <c:v>13.173138870596597</c:v>
              </c:pt>
              <c:pt idx="2470">
                <c:v>13.171012828846164</c:v>
              </c:pt>
              <c:pt idx="2471">
                <c:v>13.16888678709573</c:v>
              </c:pt>
              <c:pt idx="2472">
                <c:v>13.166760745345297</c:v>
              </c:pt>
              <c:pt idx="2473">
                <c:v>13.164634703594862</c:v>
              </c:pt>
              <c:pt idx="2474">
                <c:v>13.162508661844431</c:v>
              </c:pt>
              <c:pt idx="2475">
                <c:v>13.160382620093998</c:v>
              </c:pt>
              <c:pt idx="2476">
                <c:v>13.158256578343563</c:v>
              </c:pt>
              <c:pt idx="2477">
                <c:v>13.15613053659313</c:v>
              </c:pt>
              <c:pt idx="2478">
                <c:v>13.154004494842695</c:v>
              </c:pt>
              <c:pt idx="2479">
                <c:v>13.151878453092264</c:v>
              </c:pt>
              <c:pt idx="2480">
                <c:v>13.149752411341831</c:v>
              </c:pt>
              <c:pt idx="2481">
                <c:v>13.147626369591396</c:v>
              </c:pt>
              <c:pt idx="2482">
                <c:v>13.145500327840963</c:v>
              </c:pt>
              <c:pt idx="2483">
                <c:v>13.143374286090529</c:v>
              </c:pt>
              <c:pt idx="2484">
                <c:v>13.141248244340098</c:v>
              </c:pt>
              <c:pt idx="2485">
                <c:v>13.139122202589663</c:v>
              </c:pt>
              <c:pt idx="2486">
                <c:v>13.13699616083923</c:v>
              </c:pt>
              <c:pt idx="2487">
                <c:v>13.134870119088797</c:v>
              </c:pt>
              <c:pt idx="2488">
                <c:v>13.132744077338362</c:v>
              </c:pt>
              <c:pt idx="2489">
                <c:v>13.130618035587931</c:v>
              </c:pt>
              <c:pt idx="2490">
                <c:v>13.128491993837496</c:v>
              </c:pt>
              <c:pt idx="2491">
                <c:v>13.126365952087063</c:v>
              </c:pt>
              <c:pt idx="2492">
                <c:v>13.124239910336629</c:v>
              </c:pt>
              <c:pt idx="2493">
                <c:v>13.122113868586196</c:v>
              </c:pt>
              <c:pt idx="2494">
                <c:v>13.119987826835764</c:v>
              </c:pt>
              <c:pt idx="2495">
                <c:v>13.11786178508533</c:v>
              </c:pt>
              <c:pt idx="2496">
                <c:v>13.115735743334897</c:v>
              </c:pt>
              <c:pt idx="2497">
                <c:v>13.113609701584462</c:v>
              </c:pt>
              <c:pt idx="2498">
                <c:v>13.111483659834029</c:v>
              </c:pt>
              <c:pt idx="2499">
                <c:v>13.109357618083598</c:v>
              </c:pt>
              <c:pt idx="2500">
                <c:v>13.107231576333163</c:v>
              </c:pt>
              <c:pt idx="2501">
                <c:v>13.10510553458273</c:v>
              </c:pt>
              <c:pt idx="2502">
                <c:v>13.102979492832295</c:v>
              </c:pt>
              <c:pt idx="2503">
                <c:v>13.100853451081862</c:v>
              </c:pt>
              <c:pt idx="2504">
                <c:v>13.098727409331429</c:v>
              </c:pt>
              <c:pt idx="2505">
                <c:v>13.096601367580996</c:v>
              </c:pt>
              <c:pt idx="2506">
                <c:v>13.094475325830564</c:v>
              </c:pt>
              <c:pt idx="2507">
                <c:v>13.092349284080129</c:v>
              </c:pt>
              <c:pt idx="2508">
                <c:v>13.090223242329698</c:v>
              </c:pt>
              <c:pt idx="2509">
                <c:v>13.088097200579263</c:v>
              </c:pt>
              <c:pt idx="2510">
                <c:v>13.08597115882883</c:v>
              </c:pt>
              <c:pt idx="2511">
                <c:v>13.083845117078395</c:v>
              </c:pt>
              <c:pt idx="2512">
                <c:v>13.081719075327962</c:v>
              </c:pt>
              <c:pt idx="2513">
                <c:v>13.079593033577531</c:v>
              </c:pt>
              <c:pt idx="2514">
                <c:v>13.077466991827096</c:v>
              </c:pt>
              <c:pt idx="2515">
                <c:v>13.075340950076663</c:v>
              </c:pt>
              <c:pt idx="2516">
                <c:v>13.073214908326229</c:v>
              </c:pt>
              <c:pt idx="2517">
                <c:v>13.071088866575796</c:v>
              </c:pt>
              <c:pt idx="2518">
                <c:v>13.068962824825361</c:v>
              </c:pt>
              <c:pt idx="2519">
                <c:v>13.06683678307493</c:v>
              </c:pt>
              <c:pt idx="2520">
                <c:v>13.064710741324497</c:v>
              </c:pt>
              <c:pt idx="2521">
                <c:v>13.062584699574062</c:v>
              </c:pt>
              <c:pt idx="2522">
                <c:v>13.060458657823629</c:v>
              </c:pt>
              <c:pt idx="2523">
                <c:v>13.058332616073194</c:v>
              </c:pt>
              <c:pt idx="2524">
                <c:v>13.056206574322763</c:v>
              </c:pt>
              <c:pt idx="2525">
                <c:v>13.05408053257233</c:v>
              </c:pt>
              <c:pt idx="2526">
                <c:v>13.051954490821895</c:v>
              </c:pt>
              <c:pt idx="2527">
                <c:v>13.049828449071462</c:v>
              </c:pt>
              <c:pt idx="2528">
                <c:v>13.047702407321028</c:v>
              </c:pt>
              <c:pt idx="2529">
                <c:v>13.045576365570597</c:v>
              </c:pt>
              <c:pt idx="2530">
                <c:v>13.043450323820162</c:v>
              </c:pt>
              <c:pt idx="2531">
                <c:v>13.041324282069729</c:v>
              </c:pt>
              <c:pt idx="2532">
                <c:v>13.039198240319296</c:v>
              </c:pt>
              <c:pt idx="2533">
                <c:v>13.037072198568861</c:v>
              </c:pt>
              <c:pt idx="2534">
                <c:v>13.03494615681843</c:v>
              </c:pt>
              <c:pt idx="2535">
                <c:v>13.032820115067995</c:v>
              </c:pt>
              <c:pt idx="2536">
                <c:v>13.030694073317562</c:v>
              </c:pt>
              <c:pt idx="2537">
                <c:v>13.028568031567128</c:v>
              </c:pt>
              <c:pt idx="2538">
                <c:v>13.026441989816695</c:v>
              </c:pt>
              <c:pt idx="2539">
                <c:v>13.024315948066263</c:v>
              </c:pt>
              <c:pt idx="2540">
                <c:v>13.022189906315829</c:v>
              </c:pt>
              <c:pt idx="2541">
                <c:v>13.020063864565396</c:v>
              </c:pt>
              <c:pt idx="2542">
                <c:v>13.017937822814961</c:v>
              </c:pt>
              <c:pt idx="2543">
                <c:v>13.015811781064528</c:v>
              </c:pt>
              <c:pt idx="2544">
                <c:v>13.013685739314097</c:v>
              </c:pt>
              <c:pt idx="2545">
                <c:v>13.011559697563662</c:v>
              </c:pt>
              <c:pt idx="2546">
                <c:v>13.009433655813229</c:v>
              </c:pt>
              <c:pt idx="2547">
                <c:v>13.007307614062794</c:v>
              </c:pt>
              <c:pt idx="2548">
                <c:v>13.005181572312361</c:v>
              </c:pt>
              <c:pt idx="2549">
                <c:v>13.003055530561928</c:v>
              </c:pt>
              <c:pt idx="2550">
                <c:v>13.000929488811495</c:v>
              </c:pt>
              <c:pt idx="2551">
                <c:v>12.998803447061062</c:v>
              </c:pt>
              <c:pt idx="2552">
                <c:v>12.996677405310628</c:v>
              </c:pt>
              <c:pt idx="2553">
                <c:v>12.994551363560195</c:v>
              </c:pt>
              <c:pt idx="2554">
                <c:v>12.992425321809762</c:v>
              </c:pt>
              <c:pt idx="2555">
                <c:v>12.990299280059329</c:v>
              </c:pt>
              <c:pt idx="2556">
                <c:v>12.988173238308894</c:v>
              </c:pt>
              <c:pt idx="2557">
                <c:v>12.986047196558461</c:v>
              </c:pt>
              <c:pt idx="2558">
                <c:v>12.98392115480803</c:v>
              </c:pt>
              <c:pt idx="2559">
                <c:v>12.981795113057595</c:v>
              </c:pt>
              <c:pt idx="2560">
                <c:v>12.979669071307162</c:v>
              </c:pt>
              <c:pt idx="2561">
                <c:v>12.977543029556728</c:v>
              </c:pt>
              <c:pt idx="2562">
                <c:v>12.975416987806295</c:v>
              </c:pt>
              <c:pt idx="2563">
                <c:v>12.97329094605586</c:v>
              </c:pt>
              <c:pt idx="2564">
                <c:v>12.971164904305429</c:v>
              </c:pt>
              <c:pt idx="2565">
                <c:v>12.969038862554996</c:v>
              </c:pt>
              <c:pt idx="2566">
                <c:v>12.966912820804561</c:v>
              </c:pt>
              <c:pt idx="2567">
                <c:v>12.964786779054128</c:v>
              </c:pt>
              <c:pt idx="2568">
                <c:v>12.962660737303693</c:v>
              </c:pt>
              <c:pt idx="2569">
                <c:v>12.960534695553262</c:v>
              </c:pt>
              <c:pt idx="2570">
                <c:v>12.958408653802829</c:v>
              </c:pt>
              <c:pt idx="2571">
                <c:v>12.956282612052394</c:v>
              </c:pt>
              <c:pt idx="2572">
                <c:v>12.954156570301961</c:v>
              </c:pt>
              <c:pt idx="2573">
                <c:v>12.952030528551527</c:v>
              </c:pt>
              <c:pt idx="2574">
                <c:v>12.949904486801096</c:v>
              </c:pt>
              <c:pt idx="2575">
                <c:v>12.947778445050661</c:v>
              </c:pt>
              <c:pt idx="2576">
                <c:v>12.945652403300228</c:v>
              </c:pt>
              <c:pt idx="2577">
                <c:v>12.943526361549795</c:v>
              </c:pt>
              <c:pt idx="2578">
                <c:v>12.94140031979936</c:v>
              </c:pt>
              <c:pt idx="2579">
                <c:v>12.939274278048929</c:v>
              </c:pt>
              <c:pt idx="2580">
                <c:v>12.937148236298494</c:v>
              </c:pt>
              <c:pt idx="2581">
                <c:v>12.935022194548061</c:v>
              </c:pt>
              <c:pt idx="2582">
                <c:v>12.932896152797626</c:v>
              </c:pt>
              <c:pt idx="2583">
                <c:v>12.930770111047194</c:v>
              </c:pt>
              <c:pt idx="2584">
                <c:v>12.928644069296762</c:v>
              </c:pt>
              <c:pt idx="2585">
                <c:v>12.926518027546328</c:v>
              </c:pt>
              <c:pt idx="2586">
                <c:v>12.924391985795895</c:v>
              </c:pt>
              <c:pt idx="2587">
                <c:v>12.92226594404546</c:v>
              </c:pt>
              <c:pt idx="2588">
                <c:v>12.920139902295027</c:v>
              </c:pt>
              <c:pt idx="2589">
                <c:v>12.918013860544596</c:v>
              </c:pt>
              <c:pt idx="2590">
                <c:v>12.915887818794161</c:v>
              </c:pt>
              <c:pt idx="2591">
                <c:v>12.913761777043728</c:v>
              </c:pt>
              <c:pt idx="2592">
                <c:v>12.911635735293293</c:v>
              </c:pt>
              <c:pt idx="2593">
                <c:v>12.90950969354286</c:v>
              </c:pt>
              <c:pt idx="2594">
                <c:v>12.907383651792427</c:v>
              </c:pt>
              <c:pt idx="2595">
                <c:v>12.905257610041994</c:v>
              </c:pt>
              <c:pt idx="2596">
                <c:v>12.903131568291561</c:v>
              </c:pt>
              <c:pt idx="2597">
                <c:v>12.901005526541127</c:v>
              </c:pt>
              <c:pt idx="2598">
                <c:v>12.898879484790694</c:v>
              </c:pt>
              <c:pt idx="2599">
                <c:v>12.896753443040261</c:v>
              </c:pt>
              <c:pt idx="2600">
                <c:v>12.894627401289828</c:v>
              </c:pt>
              <c:pt idx="2601">
                <c:v>12.892501359539393</c:v>
              </c:pt>
              <c:pt idx="2602">
                <c:v>12.89037531778896</c:v>
              </c:pt>
              <c:pt idx="2603">
                <c:v>12.888249276038527</c:v>
              </c:pt>
              <c:pt idx="2604">
                <c:v>12.886123234288094</c:v>
              </c:pt>
              <c:pt idx="2605">
                <c:v>12.883997192537661</c:v>
              </c:pt>
              <c:pt idx="2606">
                <c:v>12.881871150787227</c:v>
              </c:pt>
              <c:pt idx="2607">
                <c:v>12.879745109036794</c:v>
              </c:pt>
              <c:pt idx="2608">
                <c:v>12.877619067286359</c:v>
              </c:pt>
              <c:pt idx="2609">
                <c:v>12.875493025535928</c:v>
              </c:pt>
              <c:pt idx="2610">
                <c:v>12.873366983785495</c:v>
              </c:pt>
              <c:pt idx="2611">
                <c:v>12.87124094203506</c:v>
              </c:pt>
              <c:pt idx="2612">
                <c:v>12.869114900284627</c:v>
              </c:pt>
              <c:pt idx="2613">
                <c:v>12.866988858534192</c:v>
              </c:pt>
              <c:pt idx="2614">
                <c:v>12.864862816783761</c:v>
              </c:pt>
              <c:pt idx="2615">
                <c:v>12.862736775033328</c:v>
              </c:pt>
              <c:pt idx="2616">
                <c:v>12.860610733282893</c:v>
              </c:pt>
              <c:pt idx="2617">
                <c:v>12.85848469153246</c:v>
              </c:pt>
              <c:pt idx="2618">
                <c:v>12.856358649782026</c:v>
              </c:pt>
              <c:pt idx="2619">
                <c:v>12.854232608031595</c:v>
              </c:pt>
              <c:pt idx="2620">
                <c:v>12.85210656628116</c:v>
              </c:pt>
              <c:pt idx="2621">
                <c:v>12.849980524530727</c:v>
              </c:pt>
              <c:pt idx="2622">
                <c:v>12.847854482780294</c:v>
              </c:pt>
              <c:pt idx="2623">
                <c:v>12.845728441029859</c:v>
              </c:pt>
              <c:pt idx="2624">
                <c:v>12.843602399279428</c:v>
              </c:pt>
              <c:pt idx="2625">
                <c:v>12.841476357528993</c:v>
              </c:pt>
              <c:pt idx="2626">
                <c:v>12.83935031577856</c:v>
              </c:pt>
              <c:pt idx="2627">
                <c:v>12.837224274028125</c:v>
              </c:pt>
              <c:pt idx="2628">
                <c:v>12.835098232277693</c:v>
              </c:pt>
              <c:pt idx="2629">
                <c:v>12.832972190527261</c:v>
              </c:pt>
              <c:pt idx="2630">
                <c:v>12.830846148776827</c:v>
              </c:pt>
              <c:pt idx="2631">
                <c:v>12.828720107026394</c:v>
              </c:pt>
              <c:pt idx="2632">
                <c:v>12.826594065275959</c:v>
              </c:pt>
              <c:pt idx="2633">
                <c:v>12.824468023525526</c:v>
              </c:pt>
              <c:pt idx="2634">
                <c:v>12.822341981775093</c:v>
              </c:pt>
              <c:pt idx="2635">
                <c:v>12.82021594002466</c:v>
              </c:pt>
              <c:pt idx="2636">
                <c:v>12.818089898274227</c:v>
              </c:pt>
              <c:pt idx="2637">
                <c:v>12.815963856523792</c:v>
              </c:pt>
              <c:pt idx="2638">
                <c:v>12.813837814773359</c:v>
              </c:pt>
              <c:pt idx="2639">
                <c:v>12.811711773022926</c:v>
              </c:pt>
              <c:pt idx="2640">
                <c:v>12.809585731272493</c:v>
              </c:pt>
              <c:pt idx="2641">
                <c:v>12.80745968952206</c:v>
              </c:pt>
              <c:pt idx="2642">
                <c:v>12.805333647771626</c:v>
              </c:pt>
              <c:pt idx="2643">
                <c:v>12.803207606021193</c:v>
              </c:pt>
              <c:pt idx="2644">
                <c:v>12.80108156427076</c:v>
              </c:pt>
              <c:pt idx="2645">
                <c:v>12.798955522520327</c:v>
              </c:pt>
              <c:pt idx="2646">
                <c:v>12.796829480769892</c:v>
              </c:pt>
              <c:pt idx="2647">
                <c:v>12.794703439019459</c:v>
              </c:pt>
              <c:pt idx="2648">
                <c:v>12.792577397269026</c:v>
              </c:pt>
              <c:pt idx="2649">
                <c:v>12.790451355518593</c:v>
              </c:pt>
              <c:pt idx="2650">
                <c:v>12.78832531376816</c:v>
              </c:pt>
              <c:pt idx="2651">
                <c:v>12.786199272017726</c:v>
              </c:pt>
              <c:pt idx="2652">
                <c:v>12.784073230267293</c:v>
              </c:pt>
              <c:pt idx="2653">
                <c:v>12.781947188516858</c:v>
              </c:pt>
              <c:pt idx="2654">
                <c:v>12.779821146766427</c:v>
              </c:pt>
              <c:pt idx="2655">
                <c:v>12.777695105015994</c:v>
              </c:pt>
              <c:pt idx="2656">
                <c:v>12.775569063265559</c:v>
              </c:pt>
              <c:pt idx="2657">
                <c:v>12.773443021515126</c:v>
              </c:pt>
              <c:pt idx="2658">
                <c:v>12.771316979764691</c:v>
              </c:pt>
              <c:pt idx="2659">
                <c:v>12.76919093801426</c:v>
              </c:pt>
              <c:pt idx="2660">
                <c:v>12.767064896263827</c:v>
              </c:pt>
              <c:pt idx="2661">
                <c:v>12.764938854513392</c:v>
              </c:pt>
              <c:pt idx="2662">
                <c:v>12.762812812762959</c:v>
              </c:pt>
              <c:pt idx="2663">
                <c:v>12.760686771012525</c:v>
              </c:pt>
              <c:pt idx="2664">
                <c:v>12.758560729262094</c:v>
              </c:pt>
              <c:pt idx="2665">
                <c:v>12.756434687511659</c:v>
              </c:pt>
              <c:pt idx="2666">
                <c:v>12.754308645761226</c:v>
              </c:pt>
              <c:pt idx="2667">
                <c:v>12.752182604010793</c:v>
              </c:pt>
              <c:pt idx="2668">
                <c:v>12.750056562260358</c:v>
              </c:pt>
              <c:pt idx="2669">
                <c:v>12.747930520509927</c:v>
              </c:pt>
              <c:pt idx="2670">
                <c:v>12.745804478759492</c:v>
              </c:pt>
              <c:pt idx="2671">
                <c:v>12.743678437009059</c:v>
              </c:pt>
              <c:pt idx="2672">
                <c:v>12.741552395258624</c:v>
              </c:pt>
              <c:pt idx="2673">
                <c:v>12.739426353508192</c:v>
              </c:pt>
              <c:pt idx="2674">
                <c:v>12.73730031175776</c:v>
              </c:pt>
              <c:pt idx="2675">
                <c:v>12.735174270007326</c:v>
              </c:pt>
              <c:pt idx="2676">
                <c:v>12.733048228256893</c:v>
              </c:pt>
              <c:pt idx="2677">
                <c:v>12.730922186506458</c:v>
              </c:pt>
              <c:pt idx="2678">
                <c:v>12.728796144756025</c:v>
              </c:pt>
              <c:pt idx="2679">
                <c:v>12.726670103005592</c:v>
              </c:pt>
              <c:pt idx="2680">
                <c:v>12.724544061255159</c:v>
              </c:pt>
              <c:pt idx="2681">
                <c:v>12.722418019504726</c:v>
              </c:pt>
              <c:pt idx="2682">
                <c:v>12.720291977754291</c:v>
              </c:pt>
              <c:pt idx="2683">
                <c:v>12.718165936003858</c:v>
              </c:pt>
              <c:pt idx="2684">
                <c:v>12.716039894253425</c:v>
              </c:pt>
              <c:pt idx="2685">
                <c:v>12.713913852502992</c:v>
              </c:pt>
              <c:pt idx="2686">
                <c:v>12.711787810752559</c:v>
              </c:pt>
              <c:pt idx="2687">
                <c:v>12.709661769002125</c:v>
              </c:pt>
              <c:pt idx="2688">
                <c:v>12.707535727251692</c:v>
              </c:pt>
              <c:pt idx="2689">
                <c:v>12.705409685501259</c:v>
              </c:pt>
              <c:pt idx="2690">
                <c:v>12.703283643750826</c:v>
              </c:pt>
              <c:pt idx="2691">
                <c:v>12.701157602000391</c:v>
              </c:pt>
              <c:pt idx="2692">
                <c:v>12.699031560249958</c:v>
              </c:pt>
              <c:pt idx="2693">
                <c:v>12.696905518499525</c:v>
              </c:pt>
              <c:pt idx="2694">
                <c:v>12.694779476749092</c:v>
              </c:pt>
              <c:pt idx="2695">
                <c:v>12.692653434998659</c:v>
              </c:pt>
              <c:pt idx="2696">
                <c:v>12.690527393248225</c:v>
              </c:pt>
              <c:pt idx="2697">
                <c:v>12.688401351497792</c:v>
              </c:pt>
              <c:pt idx="2698">
                <c:v>12.686275309747357</c:v>
              </c:pt>
              <c:pt idx="2699">
                <c:v>12.684149267996926</c:v>
              </c:pt>
              <c:pt idx="2700">
                <c:v>12.682023226246493</c:v>
              </c:pt>
              <c:pt idx="2701">
                <c:v>12.679897184496058</c:v>
              </c:pt>
              <c:pt idx="2702">
                <c:v>12.677771142745625</c:v>
              </c:pt>
              <c:pt idx="2703">
                <c:v>12.67564510099519</c:v>
              </c:pt>
              <c:pt idx="2704">
                <c:v>12.673519059244759</c:v>
              </c:pt>
              <c:pt idx="2705">
                <c:v>12.671393017494326</c:v>
              </c:pt>
              <c:pt idx="2706">
                <c:v>12.669266975743891</c:v>
              </c:pt>
              <c:pt idx="2707">
                <c:v>12.667140933993458</c:v>
              </c:pt>
              <c:pt idx="2708">
                <c:v>12.665014892243024</c:v>
              </c:pt>
              <c:pt idx="2709">
                <c:v>12.662888850492592</c:v>
              </c:pt>
              <c:pt idx="2710">
                <c:v>12.660762808742158</c:v>
              </c:pt>
              <c:pt idx="2711">
                <c:v>12.658636766991725</c:v>
              </c:pt>
              <c:pt idx="2712">
                <c:v>12.656510725241292</c:v>
              </c:pt>
              <c:pt idx="2713">
                <c:v>12.654384683490857</c:v>
              </c:pt>
              <c:pt idx="2714">
                <c:v>12.652258641740426</c:v>
              </c:pt>
              <c:pt idx="2715">
                <c:v>12.650132599989991</c:v>
              </c:pt>
              <c:pt idx="2716">
                <c:v>12.648006558239558</c:v>
              </c:pt>
              <c:pt idx="2717">
                <c:v>12.645880516489123</c:v>
              </c:pt>
              <c:pt idx="2718">
                <c:v>12.643754474738691</c:v>
              </c:pt>
              <c:pt idx="2719">
                <c:v>12.641628432988259</c:v>
              </c:pt>
              <c:pt idx="2720">
                <c:v>12.639502391237825</c:v>
              </c:pt>
              <c:pt idx="2721">
                <c:v>12.637376349487392</c:v>
              </c:pt>
              <c:pt idx="2722">
                <c:v>12.635250307736957</c:v>
              </c:pt>
              <c:pt idx="2723">
                <c:v>12.633124265986524</c:v>
              </c:pt>
              <c:pt idx="2724">
                <c:v>12.630998224236091</c:v>
              </c:pt>
              <c:pt idx="2725">
                <c:v>12.628872182485658</c:v>
              </c:pt>
              <c:pt idx="2726">
                <c:v>12.626746140735225</c:v>
              </c:pt>
              <c:pt idx="2727">
                <c:v>12.62462009898479</c:v>
              </c:pt>
              <c:pt idx="2728">
                <c:v>12.622494057234357</c:v>
              </c:pt>
              <c:pt idx="2729">
                <c:v>12.620368015483924</c:v>
              </c:pt>
              <c:pt idx="2730">
                <c:v>12.618241973733491</c:v>
              </c:pt>
              <c:pt idx="2731">
                <c:v>12.616115931983058</c:v>
              </c:pt>
              <c:pt idx="2732">
                <c:v>12.613989890232624</c:v>
              </c:pt>
              <c:pt idx="2733">
                <c:v>12.611863848482191</c:v>
              </c:pt>
              <c:pt idx="2734">
                <c:v>12.609737806731758</c:v>
              </c:pt>
              <c:pt idx="2735">
                <c:v>12.607611764981325</c:v>
              </c:pt>
              <c:pt idx="2736">
                <c:v>12.60548572323089</c:v>
              </c:pt>
              <c:pt idx="2737">
                <c:v>12.603359681480457</c:v>
              </c:pt>
              <c:pt idx="2738">
                <c:v>12.601233639730024</c:v>
              </c:pt>
              <c:pt idx="2739">
                <c:v>12.599107597979591</c:v>
              </c:pt>
              <c:pt idx="2740">
                <c:v>12.596981556229158</c:v>
              </c:pt>
              <c:pt idx="2741">
                <c:v>12.594855514478724</c:v>
              </c:pt>
              <c:pt idx="2742">
                <c:v>12.592729472728291</c:v>
              </c:pt>
              <c:pt idx="2743">
                <c:v>12.590603430977856</c:v>
              </c:pt>
              <c:pt idx="2744">
                <c:v>12.588477389227425</c:v>
              </c:pt>
              <c:pt idx="2745">
                <c:v>12.586351347476992</c:v>
              </c:pt>
              <c:pt idx="2746">
                <c:v>12.584225305726557</c:v>
              </c:pt>
              <c:pt idx="2747">
                <c:v>12.582099263976124</c:v>
              </c:pt>
              <c:pt idx="2748">
                <c:v>12.579973222225689</c:v>
              </c:pt>
              <c:pt idx="2749">
                <c:v>12.577847180475258</c:v>
              </c:pt>
              <c:pt idx="2750">
                <c:v>12.575721138724825</c:v>
              </c:pt>
              <c:pt idx="2751">
                <c:v>12.57359509697439</c:v>
              </c:pt>
              <c:pt idx="2752">
                <c:v>12.571469055223957</c:v>
              </c:pt>
              <c:pt idx="2753">
                <c:v>12.569343013473523</c:v>
              </c:pt>
              <c:pt idx="2754">
                <c:v>12.567216971723091</c:v>
              </c:pt>
              <c:pt idx="2755">
                <c:v>12.565090929972657</c:v>
              </c:pt>
              <c:pt idx="2756">
                <c:v>12.562964888222224</c:v>
              </c:pt>
              <c:pt idx="2757">
                <c:v>12.560838846471791</c:v>
              </c:pt>
              <c:pt idx="2758">
                <c:v>12.558712804721356</c:v>
              </c:pt>
              <c:pt idx="2759">
                <c:v>12.556586762970925</c:v>
              </c:pt>
              <c:pt idx="2760">
                <c:v>12.55446072122049</c:v>
              </c:pt>
              <c:pt idx="2761">
                <c:v>12.552334679470057</c:v>
              </c:pt>
              <c:pt idx="2762">
                <c:v>12.550208637719622</c:v>
              </c:pt>
              <c:pt idx="2763">
                <c:v>12.54808259596919</c:v>
              </c:pt>
              <c:pt idx="2764">
                <c:v>12.545956554218758</c:v>
              </c:pt>
              <c:pt idx="2765">
                <c:v>12.543830512468324</c:v>
              </c:pt>
              <c:pt idx="2766">
                <c:v>12.541704470717891</c:v>
              </c:pt>
              <c:pt idx="2767">
                <c:v>12.539578428967456</c:v>
              </c:pt>
              <c:pt idx="2768">
                <c:v>12.537452387217023</c:v>
              </c:pt>
              <c:pt idx="2769">
                <c:v>12.535326345466588</c:v>
              </c:pt>
              <c:pt idx="2770">
                <c:v>12.533200303716157</c:v>
              </c:pt>
              <c:pt idx="2771">
                <c:v>12.531074261965724</c:v>
              </c:pt>
              <c:pt idx="2772">
                <c:v>12.528948220215289</c:v>
              </c:pt>
              <c:pt idx="2773">
                <c:v>12.526822178464856</c:v>
              </c:pt>
              <c:pt idx="2774">
                <c:v>12.524696136714423</c:v>
              </c:pt>
              <c:pt idx="2775">
                <c:v>12.52257009496399</c:v>
              </c:pt>
              <c:pt idx="2776">
                <c:v>12.520444053213557</c:v>
              </c:pt>
              <c:pt idx="2777">
                <c:v>12.518318011463123</c:v>
              </c:pt>
              <c:pt idx="2778">
                <c:v>12.51619196971269</c:v>
              </c:pt>
              <c:pt idx="2779">
                <c:v>12.514065927962257</c:v>
              </c:pt>
              <c:pt idx="2780">
                <c:v>12.511939886211824</c:v>
              </c:pt>
              <c:pt idx="2781">
                <c:v>12.509813844461389</c:v>
              </c:pt>
              <c:pt idx="2782">
                <c:v>12.507687802710956</c:v>
              </c:pt>
              <c:pt idx="2783">
                <c:v>12.505561760960523</c:v>
              </c:pt>
              <c:pt idx="2784">
                <c:v>12.50343571921009</c:v>
              </c:pt>
              <c:pt idx="2785">
                <c:v>12.501309677459657</c:v>
              </c:pt>
              <c:pt idx="2786">
                <c:v>12.499183635709223</c:v>
              </c:pt>
              <c:pt idx="2787">
                <c:v>12.49705759395879</c:v>
              </c:pt>
              <c:pt idx="2788">
                <c:v>12.494931552208355</c:v>
              </c:pt>
              <c:pt idx="2789">
                <c:v>12.492805510457924</c:v>
              </c:pt>
              <c:pt idx="2790">
                <c:v>12.490679468707491</c:v>
              </c:pt>
              <c:pt idx="2791">
                <c:v>12.488553426957056</c:v>
              </c:pt>
              <c:pt idx="2792">
                <c:v>12.486427385206623</c:v>
              </c:pt>
              <c:pt idx="2793">
                <c:v>12.484301343456188</c:v>
              </c:pt>
              <c:pt idx="2794">
                <c:v>12.482175301705757</c:v>
              </c:pt>
              <c:pt idx="2795">
                <c:v>12.480049259955322</c:v>
              </c:pt>
              <c:pt idx="2796">
                <c:v>12.477923218204889</c:v>
              </c:pt>
              <c:pt idx="2797">
                <c:v>12.475797176454456</c:v>
              </c:pt>
              <c:pt idx="2798">
                <c:v>12.473671134704022</c:v>
              </c:pt>
              <c:pt idx="2799">
                <c:v>12.47154509295359</c:v>
              </c:pt>
              <c:pt idx="2800">
                <c:v>12.469419051203156</c:v>
              </c:pt>
              <c:pt idx="2801">
                <c:v>12.467293009452723</c:v>
              </c:pt>
              <c:pt idx="2802">
                <c:v>12.46516696770229</c:v>
              </c:pt>
              <c:pt idx="2803">
                <c:v>12.463040925951855</c:v>
              </c:pt>
              <c:pt idx="2804">
                <c:v>12.460914884201424</c:v>
              </c:pt>
              <c:pt idx="2805">
                <c:v>12.458788842450989</c:v>
              </c:pt>
              <c:pt idx="2806">
                <c:v>12.456662800700556</c:v>
              </c:pt>
              <c:pt idx="2807">
                <c:v>12.454536758950121</c:v>
              </c:pt>
              <c:pt idx="2808">
                <c:v>12.452410717199689</c:v>
              </c:pt>
              <c:pt idx="2809">
                <c:v>12.450284675449257</c:v>
              </c:pt>
              <c:pt idx="2810">
                <c:v>12.448158633698823</c:v>
              </c:pt>
              <c:pt idx="2811">
                <c:v>12.44603259194839</c:v>
              </c:pt>
              <c:pt idx="2812">
                <c:v>12.443906550197955</c:v>
              </c:pt>
              <c:pt idx="2813">
                <c:v>12.441780508447522</c:v>
              </c:pt>
              <c:pt idx="2814">
                <c:v>12.439654466697087</c:v>
              </c:pt>
              <c:pt idx="2815">
                <c:v>12.437528424946656</c:v>
              </c:pt>
              <c:pt idx="2816">
                <c:v>12.435402383196223</c:v>
              </c:pt>
              <c:pt idx="2817">
                <c:v>12.433276341445788</c:v>
              </c:pt>
              <c:pt idx="2818">
                <c:v>12.431150299695355</c:v>
              </c:pt>
              <c:pt idx="2819">
                <c:v>12.429024257944921</c:v>
              </c:pt>
              <c:pt idx="2820">
                <c:v>12.426898216194489</c:v>
              </c:pt>
              <c:pt idx="2821">
                <c:v>12.424772174444056</c:v>
              </c:pt>
              <c:pt idx="2822">
                <c:v>12.422646132693622</c:v>
              </c:pt>
              <c:pt idx="2823">
                <c:v>12.420520090943189</c:v>
              </c:pt>
              <c:pt idx="2824">
                <c:v>12.418394049192756</c:v>
              </c:pt>
              <c:pt idx="2825">
                <c:v>12.416268007442323</c:v>
              </c:pt>
              <c:pt idx="2826">
                <c:v>12.414141965691888</c:v>
              </c:pt>
              <c:pt idx="2827">
                <c:v>12.412015923941455</c:v>
              </c:pt>
              <c:pt idx="2828">
                <c:v>12.409889882191022</c:v>
              </c:pt>
              <c:pt idx="2829">
                <c:v>12.407763840440589</c:v>
              </c:pt>
              <c:pt idx="2830">
                <c:v>12.405637798690156</c:v>
              </c:pt>
              <c:pt idx="2831">
                <c:v>12.403511756939722</c:v>
              </c:pt>
              <c:pt idx="2832">
                <c:v>12.401385715189289</c:v>
              </c:pt>
              <c:pt idx="2833">
                <c:v>12.399259673438854</c:v>
              </c:pt>
              <c:pt idx="2834">
                <c:v>12.397133631688423</c:v>
              </c:pt>
              <c:pt idx="2835">
                <c:v>12.39500758993799</c:v>
              </c:pt>
              <c:pt idx="2836">
                <c:v>12.392881548187555</c:v>
              </c:pt>
              <c:pt idx="2837">
                <c:v>12.390755506437122</c:v>
              </c:pt>
              <c:pt idx="2838">
                <c:v>12.388629464686687</c:v>
              </c:pt>
              <c:pt idx="2839">
                <c:v>12.386503422936256</c:v>
              </c:pt>
              <c:pt idx="2840">
                <c:v>12.384377381185821</c:v>
              </c:pt>
              <c:pt idx="2841">
                <c:v>12.382251339435388</c:v>
              </c:pt>
              <c:pt idx="2842">
                <c:v>12.380125297684955</c:v>
              </c:pt>
              <c:pt idx="2843">
                <c:v>12.377999255934521</c:v>
              </c:pt>
              <c:pt idx="2844">
                <c:v>12.375873214184089</c:v>
              </c:pt>
              <c:pt idx="2845">
                <c:v>12.373747172433655</c:v>
              </c:pt>
              <c:pt idx="2846">
                <c:v>12.371621130683222</c:v>
              </c:pt>
              <c:pt idx="2847">
                <c:v>12.369495088932789</c:v>
              </c:pt>
              <c:pt idx="2848">
                <c:v>12.367369047182354</c:v>
              </c:pt>
              <c:pt idx="2849">
                <c:v>12.365243005431923</c:v>
              </c:pt>
              <c:pt idx="2850">
                <c:v>12.363116963681488</c:v>
              </c:pt>
              <c:pt idx="2851">
                <c:v>12.360990921931055</c:v>
              </c:pt>
              <c:pt idx="2852">
                <c:v>12.35886488018062</c:v>
              </c:pt>
              <c:pt idx="2853">
                <c:v>12.356738838430187</c:v>
              </c:pt>
              <c:pt idx="2854">
                <c:v>12.354612796679756</c:v>
              </c:pt>
              <c:pt idx="2855">
                <c:v>12.352486754929322</c:v>
              </c:pt>
              <c:pt idx="2856">
                <c:v>12.350360713178889</c:v>
              </c:pt>
              <c:pt idx="2857">
                <c:v>12.348234671428454</c:v>
              </c:pt>
              <c:pt idx="2858">
                <c:v>12.346108629678021</c:v>
              </c:pt>
              <c:pt idx="2859">
                <c:v>12.343982587927586</c:v>
              </c:pt>
              <c:pt idx="2860">
                <c:v>12.341856546177155</c:v>
              </c:pt>
              <c:pt idx="2861">
                <c:v>12.339730504426722</c:v>
              </c:pt>
              <c:pt idx="2862">
                <c:v>12.337604462676287</c:v>
              </c:pt>
              <c:pt idx="2863">
                <c:v>12.335478420925854</c:v>
              </c:pt>
              <c:pt idx="2864">
                <c:v>12.33335237917542</c:v>
              </c:pt>
              <c:pt idx="2865">
                <c:v>12.331226337424988</c:v>
              </c:pt>
              <c:pt idx="2866">
                <c:v>12.329100295674555</c:v>
              </c:pt>
              <c:pt idx="2867">
                <c:v>12.326974253924121</c:v>
              </c:pt>
              <c:pt idx="2868">
                <c:v>12.324848212173688</c:v>
              </c:pt>
              <c:pt idx="2869">
                <c:v>12.322722170423253</c:v>
              </c:pt>
              <c:pt idx="2870">
                <c:v>12.320596128672822</c:v>
              </c:pt>
              <c:pt idx="2871">
                <c:v>12.318470086922387</c:v>
              </c:pt>
              <c:pt idx="2872">
                <c:v>12.316344045171954</c:v>
              </c:pt>
              <c:pt idx="2873">
                <c:v>12.314218003421521</c:v>
              </c:pt>
              <c:pt idx="2874">
                <c:v>12.312091961671086</c:v>
              </c:pt>
              <c:pt idx="2875">
                <c:v>12.309965919920655</c:v>
              </c:pt>
              <c:pt idx="2876">
                <c:v>12.307839878170221</c:v>
              </c:pt>
              <c:pt idx="2877">
                <c:v>12.305713836419788</c:v>
              </c:pt>
              <c:pt idx="2878">
                <c:v>12.303587794669353</c:v>
              </c:pt>
              <c:pt idx="2879">
                <c:v>12.301461752918922</c:v>
              </c:pt>
              <c:pt idx="2880">
                <c:v>12.299335711168489</c:v>
              </c:pt>
              <c:pt idx="2881">
                <c:v>12.297209669418054</c:v>
              </c:pt>
              <c:pt idx="2882">
                <c:v>12.295083627667621</c:v>
              </c:pt>
              <c:pt idx="2883">
                <c:v>12.292957585917186</c:v>
              </c:pt>
              <c:pt idx="2884">
                <c:v>12.290831544166755</c:v>
              </c:pt>
              <c:pt idx="2885">
                <c:v>12.28870550241632</c:v>
              </c:pt>
              <c:pt idx="2886">
                <c:v>12.286579460665887</c:v>
              </c:pt>
              <c:pt idx="2887">
                <c:v>12.284453418915454</c:v>
              </c:pt>
              <c:pt idx="2888">
                <c:v>12.28232737716502</c:v>
              </c:pt>
              <c:pt idx="2889">
                <c:v>12.280201335414588</c:v>
              </c:pt>
              <c:pt idx="2890">
                <c:v>12.278075293664154</c:v>
              </c:pt>
              <c:pt idx="2891">
                <c:v>12.275949251913721</c:v>
              </c:pt>
              <c:pt idx="2892">
                <c:v>12.273823210163288</c:v>
              </c:pt>
              <c:pt idx="2893">
                <c:v>12.271697168412853</c:v>
              </c:pt>
              <c:pt idx="2894">
                <c:v>12.269571126662422</c:v>
              </c:pt>
              <c:pt idx="2895">
                <c:v>12.267445084911987</c:v>
              </c:pt>
              <c:pt idx="2896">
                <c:v>12.265319043161554</c:v>
              </c:pt>
              <c:pt idx="2897">
                <c:v>12.263193001411119</c:v>
              </c:pt>
              <c:pt idx="2898">
                <c:v>12.261066959660686</c:v>
              </c:pt>
              <c:pt idx="2899">
                <c:v>12.258940917910255</c:v>
              </c:pt>
              <c:pt idx="2900">
                <c:v>12.256814876159821</c:v>
              </c:pt>
              <c:pt idx="2901">
                <c:v>12.254688834409388</c:v>
              </c:pt>
              <c:pt idx="2902">
                <c:v>12.252562792658953</c:v>
              </c:pt>
              <c:pt idx="2903">
                <c:v>12.25043675090852</c:v>
              </c:pt>
              <c:pt idx="2904">
                <c:v>12.248310709158085</c:v>
              </c:pt>
              <c:pt idx="2905">
                <c:v>12.246184667407654</c:v>
              </c:pt>
              <c:pt idx="2906">
                <c:v>12.244058625657221</c:v>
              </c:pt>
              <c:pt idx="2907">
                <c:v>12.241932583906786</c:v>
              </c:pt>
              <c:pt idx="2908">
                <c:v>12.239806542156353</c:v>
              </c:pt>
              <c:pt idx="2909">
                <c:v>12.237680500405919</c:v>
              </c:pt>
              <c:pt idx="2910">
                <c:v>12.235554458655487</c:v>
              </c:pt>
              <c:pt idx="2911">
                <c:v>12.233428416905054</c:v>
              </c:pt>
              <c:pt idx="2912">
                <c:v>12.23130237515462</c:v>
              </c:pt>
              <c:pt idx="2913">
                <c:v>12.229176333404187</c:v>
              </c:pt>
              <c:pt idx="2914">
                <c:v>12.227050291653752</c:v>
              </c:pt>
              <c:pt idx="2915">
                <c:v>12.224924249903321</c:v>
              </c:pt>
              <c:pt idx="2916">
                <c:v>12.222798208152886</c:v>
              </c:pt>
              <c:pt idx="2917">
                <c:v>12.220672166402453</c:v>
              </c:pt>
              <c:pt idx="2918">
                <c:v>12.21854612465202</c:v>
              </c:pt>
              <c:pt idx="2919">
                <c:v>12.216420082901585</c:v>
              </c:pt>
              <c:pt idx="2920">
                <c:v>12.214294041151154</c:v>
              </c:pt>
              <c:pt idx="2921">
                <c:v>12.21216799940072</c:v>
              </c:pt>
              <c:pt idx="2922">
                <c:v>12.210041957650287</c:v>
              </c:pt>
              <c:pt idx="2923">
                <c:v>12.207915915899852</c:v>
              </c:pt>
              <c:pt idx="2924">
                <c:v>12.205789874149419</c:v>
              </c:pt>
              <c:pt idx="2925">
                <c:v>12.203663832398988</c:v>
              </c:pt>
              <c:pt idx="2926">
                <c:v>12.201537790648553</c:v>
              </c:pt>
              <c:pt idx="2927">
                <c:v>12.19941174889812</c:v>
              </c:pt>
              <c:pt idx="2928">
                <c:v>12.197285707147685</c:v>
              </c:pt>
              <c:pt idx="2929">
                <c:v>12.195159665397254</c:v>
              </c:pt>
              <c:pt idx="2930">
                <c:v>12.193033623646819</c:v>
              </c:pt>
              <c:pt idx="2931">
                <c:v>12.190907581896386</c:v>
              </c:pt>
              <c:pt idx="2932">
                <c:v>12.188781540145953</c:v>
              </c:pt>
              <c:pt idx="2933">
                <c:v>12.186655498395519</c:v>
              </c:pt>
              <c:pt idx="2934">
                <c:v>12.184529456645087</c:v>
              </c:pt>
              <c:pt idx="2935">
                <c:v>12.182403414894653</c:v>
              </c:pt>
              <c:pt idx="2936">
                <c:v>12.18027737314422</c:v>
              </c:pt>
              <c:pt idx="2937">
                <c:v>12.178151331393787</c:v>
              </c:pt>
              <c:pt idx="2938">
                <c:v>12.176025289643352</c:v>
              </c:pt>
              <c:pt idx="2939">
                <c:v>12.173899247892921</c:v>
              </c:pt>
              <c:pt idx="2940">
                <c:v>12.171773206142486</c:v>
              </c:pt>
              <c:pt idx="2941">
                <c:v>12.169647164392053</c:v>
              </c:pt>
              <c:pt idx="2942">
                <c:v>12.167521122641618</c:v>
              </c:pt>
              <c:pt idx="2943">
                <c:v>12.165395080891185</c:v>
              </c:pt>
              <c:pt idx="2944">
                <c:v>12.163269039140754</c:v>
              </c:pt>
              <c:pt idx="2945">
                <c:v>12.16114299739032</c:v>
              </c:pt>
              <c:pt idx="2946">
                <c:v>12.159016955639887</c:v>
              </c:pt>
              <c:pt idx="2947">
                <c:v>12.156890913889452</c:v>
              </c:pt>
              <c:pt idx="2948">
                <c:v>12.154764872139019</c:v>
              </c:pt>
              <c:pt idx="2949">
                <c:v>12.152638830388584</c:v>
              </c:pt>
              <c:pt idx="2950">
                <c:v>12.150512788638153</c:v>
              </c:pt>
              <c:pt idx="2951">
                <c:v>12.14838674688772</c:v>
              </c:pt>
              <c:pt idx="2952">
                <c:v>12.146260705137285</c:v>
              </c:pt>
              <c:pt idx="2953">
                <c:v>12.144134663386852</c:v>
              </c:pt>
              <c:pt idx="2954">
                <c:v>12.142008621636418</c:v>
              </c:pt>
              <c:pt idx="2955">
                <c:v>12.139882579885986</c:v>
              </c:pt>
              <c:pt idx="2956">
                <c:v>12.137756538135552</c:v>
              </c:pt>
              <c:pt idx="2957">
                <c:v>12.135630496385119</c:v>
              </c:pt>
              <c:pt idx="2958">
                <c:v>12.133504454634686</c:v>
              </c:pt>
              <c:pt idx="2959">
                <c:v>12.131378412884251</c:v>
              </c:pt>
              <c:pt idx="2960">
                <c:v>12.12925237113382</c:v>
              </c:pt>
              <c:pt idx="2961">
                <c:v>12.127126329383385</c:v>
              </c:pt>
              <c:pt idx="2962">
                <c:v>12.125000287632952</c:v>
              </c:pt>
              <c:pt idx="2963">
                <c:v>12.122874245882519</c:v>
              </c:pt>
              <c:pt idx="2964">
                <c:v>12.120748204132084</c:v>
              </c:pt>
              <c:pt idx="2965">
                <c:v>12.118622162381653</c:v>
              </c:pt>
              <c:pt idx="2966">
                <c:v>12.116496120631219</c:v>
              </c:pt>
              <c:pt idx="2967">
                <c:v>12.114370078880786</c:v>
              </c:pt>
              <c:pt idx="2968">
                <c:v>12.112244037130351</c:v>
              </c:pt>
              <c:pt idx="2969">
                <c:v>12.110117995379918</c:v>
              </c:pt>
              <c:pt idx="2970">
                <c:v>12.107991953629487</c:v>
              </c:pt>
              <c:pt idx="2971">
                <c:v>12.105865911879052</c:v>
              </c:pt>
              <c:pt idx="2972">
                <c:v>12.103739870128619</c:v>
              </c:pt>
              <c:pt idx="2973">
                <c:v>12.101613828378184</c:v>
              </c:pt>
              <c:pt idx="2974">
                <c:v>12.099487786627751</c:v>
              </c:pt>
              <c:pt idx="2975">
                <c:v>12.097361744877318</c:v>
              </c:pt>
              <c:pt idx="2976">
                <c:v>12.095235703126885</c:v>
              </c:pt>
              <c:pt idx="2977">
                <c:v>12.093109661376452</c:v>
              </c:pt>
              <c:pt idx="2978">
                <c:v>12.090983619626018</c:v>
              </c:pt>
              <c:pt idx="2979">
                <c:v>12.088857577875586</c:v>
              </c:pt>
              <c:pt idx="2980">
                <c:v>12.086731536125152</c:v>
              </c:pt>
              <c:pt idx="2981">
                <c:v>12.084605494374719</c:v>
              </c:pt>
              <c:pt idx="2982">
                <c:v>12.082479452624286</c:v>
              </c:pt>
              <c:pt idx="2983">
                <c:v>12.080353410873851</c:v>
              </c:pt>
              <c:pt idx="2984">
                <c:v>12.07822736912342</c:v>
              </c:pt>
              <c:pt idx="2985">
                <c:v>12.076101327372985</c:v>
              </c:pt>
              <c:pt idx="2986">
                <c:v>12.073975285622552</c:v>
              </c:pt>
              <c:pt idx="2987">
                <c:v>12.071849243872117</c:v>
              </c:pt>
              <c:pt idx="2988">
                <c:v>12.069723202121684</c:v>
              </c:pt>
              <c:pt idx="2989">
                <c:v>12.067597160371253</c:v>
              </c:pt>
              <c:pt idx="2990">
                <c:v>12.065471118620819</c:v>
              </c:pt>
              <c:pt idx="2991">
                <c:v>12.063345076870386</c:v>
              </c:pt>
              <c:pt idx="2992">
                <c:v>12.061219035119951</c:v>
              </c:pt>
              <c:pt idx="2993">
                <c:v>12.059092993369518</c:v>
              </c:pt>
              <c:pt idx="2994">
                <c:v>12.056966951619083</c:v>
              </c:pt>
              <c:pt idx="2995">
                <c:v>12.054840909868652</c:v>
              </c:pt>
              <c:pt idx="2996">
                <c:v>12.052714868118219</c:v>
              </c:pt>
              <c:pt idx="2997">
                <c:v>12.050588826367784</c:v>
              </c:pt>
              <c:pt idx="2998">
                <c:v>12.048462784617351</c:v>
              </c:pt>
              <c:pt idx="2999">
                <c:v>12.046336742866917</c:v>
              </c:pt>
              <c:pt idx="3000">
                <c:v>12.044210701116485</c:v>
              </c:pt>
              <c:pt idx="3001">
                <c:v>12.042084659366051</c:v>
              </c:pt>
              <c:pt idx="3002">
                <c:v>12.039958617615618</c:v>
              </c:pt>
              <c:pt idx="3003">
                <c:v>12.037832575865185</c:v>
              </c:pt>
              <c:pt idx="3004">
                <c:v>12.03570653411475</c:v>
              </c:pt>
              <c:pt idx="3005">
                <c:v>12.033580492364319</c:v>
              </c:pt>
              <c:pt idx="3006">
                <c:v>12.031454450613884</c:v>
              </c:pt>
              <c:pt idx="3007">
                <c:v>12.029328408863451</c:v>
              </c:pt>
              <c:pt idx="3008">
                <c:v>12.027202367113018</c:v>
              </c:pt>
              <c:pt idx="3009">
                <c:v>12.025076325362583</c:v>
              </c:pt>
              <c:pt idx="3010">
                <c:v>12.022950283612152</c:v>
              </c:pt>
              <c:pt idx="3011">
                <c:v>12.020824241861717</c:v>
              </c:pt>
              <c:pt idx="3012">
                <c:v>12.018698200111285</c:v>
              </c:pt>
              <c:pt idx="3013">
                <c:v>12.01657215836085</c:v>
              </c:pt>
              <c:pt idx="3014">
                <c:v>12.014446116610417</c:v>
              </c:pt>
              <c:pt idx="3015">
                <c:v>12.012320074859986</c:v>
              </c:pt>
              <c:pt idx="3016">
                <c:v>12.010194033109551</c:v>
              </c:pt>
              <c:pt idx="3017">
                <c:v>12.008067991359118</c:v>
              </c:pt>
              <c:pt idx="3018">
                <c:v>12.005941949608683</c:v>
              </c:pt>
              <c:pt idx="3019">
                <c:v>12.00381590785825</c:v>
              </c:pt>
              <c:pt idx="3020">
                <c:v>12.001689866107817</c:v>
              </c:pt>
              <c:pt idx="3021">
                <c:v>11.999563824357384</c:v>
              </c:pt>
              <c:pt idx="3022">
                <c:v>11.997437782606951</c:v>
              </c:pt>
              <c:pt idx="3023">
                <c:v>11.995311740856517</c:v>
              </c:pt>
              <c:pt idx="3024">
                <c:v>11.993185699106084</c:v>
              </c:pt>
              <c:pt idx="3025">
                <c:v>11.991059657355651</c:v>
              </c:pt>
              <c:pt idx="3026">
                <c:v>11.988933615605218</c:v>
              </c:pt>
              <c:pt idx="3027">
                <c:v>11.986807573854785</c:v>
              </c:pt>
              <c:pt idx="3028">
                <c:v>11.98468153210435</c:v>
              </c:pt>
              <c:pt idx="3029">
                <c:v>11.982555490353917</c:v>
              </c:pt>
              <c:pt idx="3030">
                <c:v>11.980429448603484</c:v>
              </c:pt>
              <c:pt idx="3031">
                <c:v>11.978303406853051</c:v>
              </c:pt>
              <c:pt idx="3032">
                <c:v>11.976177365102616</c:v>
              </c:pt>
              <c:pt idx="3033">
                <c:v>11.974051323352183</c:v>
              </c:pt>
              <c:pt idx="3034">
                <c:v>11.971925281601752</c:v>
              </c:pt>
              <c:pt idx="3035">
                <c:v>11.969799239851318</c:v>
              </c:pt>
              <c:pt idx="3036">
                <c:v>11.967673198100885</c:v>
              </c:pt>
              <c:pt idx="3037">
                <c:v>11.96554715635045</c:v>
              </c:pt>
              <c:pt idx="3038">
                <c:v>11.963421114600017</c:v>
              </c:pt>
              <c:pt idx="3039">
                <c:v>11.961295072849582</c:v>
              </c:pt>
              <c:pt idx="3040">
                <c:v>11.959169031099151</c:v>
              </c:pt>
              <c:pt idx="3041">
                <c:v>11.957042989348718</c:v>
              </c:pt>
              <c:pt idx="3042">
                <c:v>11.954916947598283</c:v>
              </c:pt>
              <c:pt idx="3043">
                <c:v>11.95279090584785</c:v>
              </c:pt>
              <c:pt idx="3044">
                <c:v>11.950664864097416</c:v>
              </c:pt>
              <c:pt idx="3045">
                <c:v>11.948538822346984</c:v>
              </c:pt>
              <c:pt idx="3046">
                <c:v>11.94641278059655</c:v>
              </c:pt>
              <c:pt idx="3047">
                <c:v>11.944286738846117</c:v>
              </c:pt>
              <c:pt idx="3048">
                <c:v>11.942160697095684</c:v>
              </c:pt>
              <c:pt idx="3049">
                <c:v>11.940034655345249</c:v>
              </c:pt>
              <c:pt idx="3050">
                <c:v>11.937908613594818</c:v>
              </c:pt>
              <c:pt idx="3051">
                <c:v>11.935782571844383</c:v>
              </c:pt>
              <c:pt idx="3052">
                <c:v>11.93365653009395</c:v>
              </c:pt>
              <c:pt idx="3053">
                <c:v>11.931530488343517</c:v>
              </c:pt>
              <c:pt idx="3054">
                <c:v>11.929404446593082</c:v>
              </c:pt>
              <c:pt idx="3055">
                <c:v>11.927278404842651</c:v>
              </c:pt>
              <c:pt idx="3056">
                <c:v>11.925152363092216</c:v>
              </c:pt>
              <c:pt idx="3057">
                <c:v>11.923026321341784</c:v>
              </c:pt>
              <c:pt idx="3058">
                <c:v>11.920900279591349</c:v>
              </c:pt>
              <c:pt idx="3059">
                <c:v>11.918774237840916</c:v>
              </c:pt>
              <c:pt idx="3060">
                <c:v>11.916648196090485</c:v>
              </c:pt>
              <c:pt idx="3061">
                <c:v>11.91452215434005</c:v>
              </c:pt>
              <c:pt idx="3062">
                <c:v>11.912396112589617</c:v>
              </c:pt>
              <c:pt idx="3063">
                <c:v>11.910270070839182</c:v>
              </c:pt>
              <c:pt idx="3064">
                <c:v>11.908144029088749</c:v>
              </c:pt>
              <c:pt idx="3065">
                <c:v>11.906017987338316</c:v>
              </c:pt>
              <c:pt idx="3066">
                <c:v>11.903891945587883</c:v>
              </c:pt>
              <c:pt idx="3067">
                <c:v>11.90176590383745</c:v>
              </c:pt>
              <c:pt idx="3068">
                <c:v>11.899639862087016</c:v>
              </c:pt>
              <c:pt idx="3069">
                <c:v>11.897513820336583</c:v>
              </c:pt>
              <c:pt idx="3070">
                <c:v>11.89538777858615</c:v>
              </c:pt>
              <c:pt idx="3071">
                <c:v>11.893261736835717</c:v>
              </c:pt>
              <c:pt idx="3072">
                <c:v>11.891135695085282</c:v>
              </c:pt>
              <c:pt idx="3073">
                <c:v>11.889009653334849</c:v>
              </c:pt>
              <c:pt idx="3074">
                <c:v>11.886883611584416</c:v>
              </c:pt>
              <c:pt idx="3075">
                <c:v>11.884757569833983</c:v>
              </c:pt>
              <c:pt idx="3076">
                <c:v>11.88263152808355</c:v>
              </c:pt>
              <c:pt idx="3077">
                <c:v>11.880505486333115</c:v>
              </c:pt>
              <c:pt idx="3078">
                <c:v>11.878379444582682</c:v>
              </c:pt>
              <c:pt idx="3079">
                <c:v>11.87625340283225</c:v>
              </c:pt>
              <c:pt idx="3080">
                <c:v>11.874127361081817</c:v>
              </c:pt>
              <c:pt idx="3081">
                <c:v>11.872001319331384</c:v>
              </c:pt>
              <c:pt idx="3082">
                <c:v>11.869875277580949</c:v>
              </c:pt>
              <c:pt idx="3083">
                <c:v>11.867749235830516</c:v>
              </c:pt>
              <c:pt idx="3084">
                <c:v>11.865623194080081</c:v>
              </c:pt>
              <c:pt idx="3085">
                <c:v>11.86349715232965</c:v>
              </c:pt>
              <c:pt idx="3086">
                <c:v>11.861371110579217</c:v>
              </c:pt>
              <c:pt idx="3087">
                <c:v>11.859245068828782</c:v>
              </c:pt>
              <c:pt idx="3088">
                <c:v>11.857119027078349</c:v>
              </c:pt>
              <c:pt idx="3089">
                <c:v>11.854992985327915</c:v>
              </c:pt>
              <c:pt idx="3090">
                <c:v>11.852866943577483</c:v>
              </c:pt>
              <c:pt idx="3091">
                <c:v>11.850740901827049</c:v>
              </c:pt>
              <c:pt idx="3092">
                <c:v>11.848614860076616</c:v>
              </c:pt>
              <c:pt idx="3093">
                <c:v>11.846488818326183</c:v>
              </c:pt>
              <c:pt idx="3094">
                <c:v>11.844362776575748</c:v>
              </c:pt>
              <c:pt idx="3095">
                <c:v>11.842236734825317</c:v>
              </c:pt>
              <c:pt idx="3096">
                <c:v>11.840110693074882</c:v>
              </c:pt>
              <c:pt idx="3097">
                <c:v>11.837984651324449</c:v>
              </c:pt>
              <c:pt idx="3098">
                <c:v>11.835858609574016</c:v>
              </c:pt>
              <c:pt idx="3099">
                <c:v>11.833732567823581</c:v>
              </c:pt>
              <c:pt idx="3100">
                <c:v>11.83160652607315</c:v>
              </c:pt>
              <c:pt idx="3101">
                <c:v>11.829480484322715</c:v>
              </c:pt>
              <c:pt idx="3102">
                <c:v>11.827354442572283</c:v>
              </c:pt>
              <c:pt idx="3103">
                <c:v>11.825228400821848</c:v>
              </c:pt>
              <c:pt idx="3104">
                <c:v>11.823102359071415</c:v>
              </c:pt>
              <c:pt idx="3105">
                <c:v>11.820976317320984</c:v>
              </c:pt>
              <c:pt idx="3106">
                <c:v>11.818850275570549</c:v>
              </c:pt>
              <c:pt idx="3107">
                <c:v>11.816724233820116</c:v>
              </c:pt>
              <c:pt idx="3108">
                <c:v>11.814598192069681</c:v>
              </c:pt>
              <c:pt idx="3109">
                <c:v>11.812472150319248</c:v>
              </c:pt>
              <c:pt idx="3110">
                <c:v>11.810346108568815</c:v>
              </c:pt>
              <c:pt idx="3111">
                <c:v>11.808220066818382</c:v>
              </c:pt>
              <c:pt idx="3112">
                <c:v>11.806094025067949</c:v>
              </c:pt>
              <c:pt idx="3113">
                <c:v>11.803967983317515</c:v>
              </c:pt>
              <c:pt idx="3114">
                <c:v>11.801841941567082</c:v>
              </c:pt>
              <c:pt idx="3115">
                <c:v>11.799715899816649</c:v>
              </c:pt>
              <c:pt idx="3116">
                <c:v>11.797589858066216</c:v>
              </c:pt>
              <c:pt idx="3117">
                <c:v>11.795463816315781</c:v>
              </c:pt>
              <c:pt idx="3118">
                <c:v>11.793337774565348</c:v>
              </c:pt>
              <c:pt idx="3119">
                <c:v>11.791211732814915</c:v>
              </c:pt>
              <c:pt idx="3120">
                <c:v>11.789085691064482</c:v>
              </c:pt>
              <c:pt idx="3121">
                <c:v>11.786959649314049</c:v>
              </c:pt>
              <c:pt idx="3122">
                <c:v>11.784833607563614</c:v>
              </c:pt>
              <c:pt idx="3123">
                <c:v>11.782707565813181</c:v>
              </c:pt>
              <c:pt idx="3124">
                <c:v>11.780581524062748</c:v>
              </c:pt>
              <c:pt idx="3125">
                <c:v>11.778455482312316</c:v>
              </c:pt>
              <c:pt idx="3126">
                <c:v>11.776329440561883</c:v>
              </c:pt>
              <c:pt idx="3127">
                <c:v>11.774203398811448</c:v>
              </c:pt>
              <c:pt idx="3128">
                <c:v>11.772077357061015</c:v>
              </c:pt>
              <c:pt idx="3129">
                <c:v>11.76995131531058</c:v>
              </c:pt>
              <c:pt idx="3130">
                <c:v>11.767825273560149</c:v>
              </c:pt>
              <c:pt idx="3131">
                <c:v>11.765699231809716</c:v>
              </c:pt>
              <c:pt idx="3132">
                <c:v>11.763573190059281</c:v>
              </c:pt>
              <c:pt idx="3133">
                <c:v>11.761447148308848</c:v>
              </c:pt>
              <c:pt idx="3134">
                <c:v>11.759321106558414</c:v>
              </c:pt>
              <c:pt idx="3135">
                <c:v>11.757195064807982</c:v>
              </c:pt>
              <c:pt idx="3136">
                <c:v>11.755069023057548</c:v>
              </c:pt>
              <c:pt idx="3137">
                <c:v>11.752942981307115</c:v>
              </c:pt>
              <c:pt idx="3138">
                <c:v>11.750816939556682</c:v>
              </c:pt>
              <c:pt idx="3139">
                <c:v>11.748690897806247</c:v>
              </c:pt>
              <c:pt idx="3140">
                <c:v>11.746564856055816</c:v>
              </c:pt>
              <c:pt idx="3141">
                <c:v>11.744438814305381</c:v>
              </c:pt>
              <c:pt idx="3142">
                <c:v>11.742312772554948</c:v>
              </c:pt>
              <c:pt idx="3143">
                <c:v>11.740186730804515</c:v>
              </c:pt>
              <c:pt idx="3144">
                <c:v>11.73806068905408</c:v>
              </c:pt>
              <c:pt idx="3145">
                <c:v>11.735934647303649</c:v>
              </c:pt>
              <c:pt idx="3146">
                <c:v>11.733808605553214</c:v>
              </c:pt>
              <c:pt idx="3147">
                <c:v>11.731682563802782</c:v>
              </c:pt>
              <c:pt idx="3148">
                <c:v>11.729556522052347</c:v>
              </c:pt>
              <c:pt idx="3149">
                <c:v>11.727430480301914</c:v>
              </c:pt>
              <c:pt idx="3150">
                <c:v>11.725304438551483</c:v>
              </c:pt>
              <c:pt idx="3151">
                <c:v>11.723178396801048</c:v>
              </c:pt>
              <c:pt idx="3152">
                <c:v>11.721052355050615</c:v>
              </c:pt>
              <c:pt idx="3153">
                <c:v>11.71892631330018</c:v>
              </c:pt>
              <c:pt idx="3154">
                <c:v>11.716800271549747</c:v>
              </c:pt>
              <c:pt idx="3155">
                <c:v>11.714674229799314</c:v>
              </c:pt>
              <c:pt idx="3156">
                <c:v>11.712548188048881</c:v>
              </c:pt>
              <c:pt idx="3157">
                <c:v>11.710422146298448</c:v>
              </c:pt>
              <c:pt idx="3158">
                <c:v>11.708296104548014</c:v>
              </c:pt>
              <c:pt idx="3159">
                <c:v>11.706170062797581</c:v>
              </c:pt>
              <c:pt idx="3160">
                <c:v>11.704044021047148</c:v>
              </c:pt>
              <c:pt idx="3161">
                <c:v>11.701917979296715</c:v>
              </c:pt>
              <c:pt idx="3162">
                <c:v>11.69979193754628</c:v>
              </c:pt>
              <c:pt idx="3163">
                <c:v>11.697665895795847</c:v>
              </c:pt>
              <c:pt idx="3164">
                <c:v>11.695539854045414</c:v>
              </c:pt>
              <c:pt idx="3165">
                <c:v>11.693413812294981</c:v>
              </c:pt>
              <c:pt idx="3166">
                <c:v>11.691287770544548</c:v>
              </c:pt>
              <c:pt idx="3167">
                <c:v>11.689161728794113</c:v>
              </c:pt>
              <c:pt idx="3168">
                <c:v>11.68703568704368</c:v>
              </c:pt>
              <c:pt idx="3169">
                <c:v>11.684909645293247</c:v>
              </c:pt>
              <c:pt idx="3170">
                <c:v>11.682783603542815</c:v>
              </c:pt>
              <c:pt idx="3171">
                <c:v>11.680657561792382</c:v>
              </c:pt>
              <c:pt idx="3172">
                <c:v>11.678531520041947</c:v>
              </c:pt>
              <c:pt idx="3173">
                <c:v>11.676405478291514</c:v>
              </c:pt>
              <c:pt idx="3174">
                <c:v>11.674279436541079</c:v>
              </c:pt>
              <c:pt idx="3175">
                <c:v>11.672153394790648</c:v>
              </c:pt>
              <c:pt idx="3176">
                <c:v>11.670027353040215</c:v>
              </c:pt>
              <c:pt idx="3177">
                <c:v>11.66790131128978</c:v>
              </c:pt>
              <c:pt idx="3178">
                <c:v>11.665775269539347</c:v>
              </c:pt>
              <c:pt idx="3179">
                <c:v>11.663649227788913</c:v>
              </c:pt>
              <c:pt idx="3180">
                <c:v>11.661523186038481</c:v>
              </c:pt>
              <c:pt idx="3181">
                <c:v>11.659397144288047</c:v>
              </c:pt>
              <c:pt idx="3182">
                <c:v>11.657271102537614</c:v>
              </c:pt>
              <c:pt idx="3183">
                <c:v>11.655145060787181</c:v>
              </c:pt>
              <c:pt idx="3184">
                <c:v>11.653019019036746</c:v>
              </c:pt>
              <c:pt idx="3185">
                <c:v>11.650892977286315</c:v>
              </c:pt>
              <c:pt idx="3186">
                <c:v>11.64876693553588</c:v>
              </c:pt>
              <c:pt idx="3187">
                <c:v>11.646640893785447</c:v>
              </c:pt>
              <c:pt idx="3188">
                <c:v>11.644514852035014</c:v>
              </c:pt>
              <c:pt idx="3189">
                <c:v>11.642388810284579</c:v>
              </c:pt>
              <c:pt idx="3190">
                <c:v>11.640262768534148</c:v>
              </c:pt>
              <c:pt idx="3191">
                <c:v>11.638136726783713</c:v>
              </c:pt>
              <c:pt idx="3192">
                <c:v>11.636010685033281</c:v>
              </c:pt>
              <c:pt idx="3193">
                <c:v>11.633884643282846</c:v>
              </c:pt>
              <c:pt idx="3194">
                <c:v>11.631758601532413</c:v>
              </c:pt>
              <c:pt idx="3195">
                <c:v>11.629632559781982</c:v>
              </c:pt>
              <c:pt idx="3196">
                <c:v>11.627506518031547</c:v>
              </c:pt>
              <c:pt idx="3197">
                <c:v>11.625380476281114</c:v>
              </c:pt>
              <c:pt idx="3198">
                <c:v>11.623254434530679</c:v>
              </c:pt>
              <c:pt idx="3199">
                <c:v>11.621128392780246</c:v>
              </c:pt>
              <c:pt idx="3200">
                <c:v>11.619002351029813</c:v>
              </c:pt>
              <c:pt idx="3201">
                <c:v>11.61687630927938</c:v>
              </c:pt>
              <c:pt idx="3202">
                <c:v>11.614750267528947</c:v>
              </c:pt>
              <c:pt idx="3203">
                <c:v>11.612624225778513</c:v>
              </c:pt>
              <c:pt idx="3204">
                <c:v>11.61049818402808</c:v>
              </c:pt>
              <c:pt idx="3205">
                <c:v>11.608372142277647</c:v>
              </c:pt>
              <c:pt idx="3206">
                <c:v>11.606246100527214</c:v>
              </c:pt>
              <c:pt idx="3207">
                <c:v>11.604120058776779</c:v>
              </c:pt>
              <c:pt idx="3208">
                <c:v>11.601994017026346</c:v>
              </c:pt>
              <c:pt idx="3209">
                <c:v>11.599867975275913</c:v>
              </c:pt>
              <c:pt idx="3210">
                <c:v>11.59774193352548</c:v>
              </c:pt>
              <c:pt idx="3211">
                <c:v>11.595615891775047</c:v>
              </c:pt>
              <c:pt idx="3212">
                <c:v>11.593489850024612</c:v>
              </c:pt>
              <c:pt idx="3213">
                <c:v>11.591363808274179</c:v>
              </c:pt>
              <c:pt idx="3214">
                <c:v>11.589237766523746</c:v>
              </c:pt>
              <c:pt idx="3215">
                <c:v>11.587111724773314</c:v>
              </c:pt>
              <c:pt idx="3216">
                <c:v>11.584985683022881</c:v>
              </c:pt>
              <c:pt idx="3217">
                <c:v>11.582859641272446</c:v>
              </c:pt>
              <c:pt idx="3218">
                <c:v>11.580733599522013</c:v>
              </c:pt>
              <c:pt idx="3219">
                <c:v>11.578607557771578</c:v>
              </c:pt>
              <c:pt idx="3220">
                <c:v>11.576481516021147</c:v>
              </c:pt>
              <c:pt idx="3221">
                <c:v>11.574355474270714</c:v>
              </c:pt>
              <c:pt idx="3222">
                <c:v>11.572229432520279</c:v>
              </c:pt>
              <c:pt idx="3223">
                <c:v>11.570103390769846</c:v>
              </c:pt>
              <c:pt idx="3224">
                <c:v>11.567977349019412</c:v>
              </c:pt>
              <c:pt idx="3225">
                <c:v>11.56585130726898</c:v>
              </c:pt>
              <c:pt idx="3226">
                <c:v>11.563725265518546</c:v>
              </c:pt>
              <c:pt idx="3227">
                <c:v>11.561599223768113</c:v>
              </c:pt>
              <c:pt idx="3228">
                <c:v>11.55947318201768</c:v>
              </c:pt>
              <c:pt idx="3229">
                <c:v>11.557347140267245</c:v>
              </c:pt>
              <c:pt idx="3230">
                <c:v>11.555221098516814</c:v>
              </c:pt>
              <c:pt idx="3231">
                <c:v>11.553095056766379</c:v>
              </c:pt>
              <c:pt idx="3232">
                <c:v>11.550969015015946</c:v>
              </c:pt>
              <c:pt idx="3233">
                <c:v>11.548842973265511</c:v>
              </c:pt>
              <c:pt idx="3234">
                <c:v>11.546716931515078</c:v>
              </c:pt>
              <c:pt idx="3235">
                <c:v>11.544590889764647</c:v>
              </c:pt>
              <c:pt idx="3236">
                <c:v>11.542464848014212</c:v>
              </c:pt>
              <c:pt idx="3237">
                <c:v>11.54033880626378</c:v>
              </c:pt>
              <c:pt idx="3238">
                <c:v>11.538212764513345</c:v>
              </c:pt>
              <c:pt idx="3239">
                <c:v>11.536086722762912</c:v>
              </c:pt>
              <c:pt idx="3240">
                <c:v>11.533960681012481</c:v>
              </c:pt>
              <c:pt idx="3241">
                <c:v>11.531834639262046</c:v>
              </c:pt>
              <c:pt idx="3242">
                <c:v>11.529708597511613</c:v>
              </c:pt>
              <c:pt idx="3243">
                <c:v>11.527582555761178</c:v>
              </c:pt>
              <c:pt idx="3244">
                <c:v>11.525456514010745</c:v>
              </c:pt>
              <c:pt idx="3245">
                <c:v>11.523330472260312</c:v>
              </c:pt>
              <c:pt idx="3246">
                <c:v>11.521204430509879</c:v>
              </c:pt>
              <c:pt idx="3247">
                <c:v>11.519078388759446</c:v>
              </c:pt>
              <c:pt idx="3248">
                <c:v>11.516952347009012</c:v>
              </c:pt>
              <c:pt idx="3249">
                <c:v>11.514826305258579</c:v>
              </c:pt>
              <c:pt idx="3250">
                <c:v>11.512700263508146</c:v>
              </c:pt>
              <c:pt idx="3251">
                <c:v>11.510574221757713</c:v>
              </c:pt>
              <c:pt idx="3252">
                <c:v>11.508448180007278</c:v>
              </c:pt>
              <c:pt idx="3253">
                <c:v>11.506322138256845</c:v>
              </c:pt>
              <c:pt idx="3254">
                <c:v>11.504196096506412</c:v>
              </c:pt>
              <c:pt idx="3255">
                <c:v>11.502070054755979</c:v>
              </c:pt>
              <c:pt idx="3256">
                <c:v>11.499944013005546</c:v>
              </c:pt>
              <c:pt idx="3257">
                <c:v>11.497817971255111</c:v>
              </c:pt>
              <c:pt idx="3258">
                <c:v>11.495691929504678</c:v>
              </c:pt>
              <c:pt idx="3259">
                <c:v>11.493565887754245</c:v>
              </c:pt>
              <c:pt idx="3260">
                <c:v>11.491439846003813</c:v>
              </c:pt>
              <c:pt idx="3261">
                <c:v>11.48931380425338</c:v>
              </c:pt>
              <c:pt idx="3262">
                <c:v>11.487187762502945</c:v>
              </c:pt>
              <c:pt idx="3263">
                <c:v>11.485061720752512</c:v>
              </c:pt>
              <c:pt idx="3264">
                <c:v>11.482935679002077</c:v>
              </c:pt>
              <c:pt idx="3265">
                <c:v>11.480809637251646</c:v>
              </c:pt>
              <c:pt idx="3266">
                <c:v>11.478683595501213</c:v>
              </c:pt>
              <c:pt idx="3267">
                <c:v>11.476557553750778</c:v>
              </c:pt>
              <c:pt idx="3268">
                <c:v>11.474431512000345</c:v>
              </c:pt>
              <c:pt idx="3269">
                <c:v>11.472305470249911</c:v>
              </c:pt>
              <c:pt idx="3270">
                <c:v>11.470179428499479</c:v>
              </c:pt>
              <c:pt idx="3271">
                <c:v>11.468053386749045</c:v>
              </c:pt>
              <c:pt idx="3272">
                <c:v>11.465927344998612</c:v>
              </c:pt>
              <c:pt idx="3273">
                <c:v>11.463801303248179</c:v>
              </c:pt>
              <c:pt idx="3274">
                <c:v>11.461675261497744</c:v>
              </c:pt>
              <c:pt idx="3275">
                <c:v>11.459549219747313</c:v>
              </c:pt>
              <c:pt idx="3276">
                <c:v>11.457423177996878</c:v>
              </c:pt>
              <c:pt idx="3277">
                <c:v>11.455297136246445</c:v>
              </c:pt>
              <c:pt idx="3278">
                <c:v>11.45317109449601</c:v>
              </c:pt>
              <c:pt idx="3279">
                <c:v>11.451045052745577</c:v>
              </c:pt>
              <c:pt idx="3280">
                <c:v>11.448919010995146</c:v>
              </c:pt>
              <c:pt idx="3281">
                <c:v>11.446792969244711</c:v>
              </c:pt>
              <c:pt idx="3282">
                <c:v>11.444666927494278</c:v>
              </c:pt>
              <c:pt idx="3283">
                <c:v>11.442540885743844</c:v>
              </c:pt>
              <c:pt idx="3284">
                <c:v>11.440414843993411</c:v>
              </c:pt>
              <c:pt idx="3285">
                <c:v>11.43828880224298</c:v>
              </c:pt>
              <c:pt idx="3286">
                <c:v>11.436162760492545</c:v>
              </c:pt>
              <c:pt idx="3287">
                <c:v>11.434036718742112</c:v>
              </c:pt>
              <c:pt idx="3288">
                <c:v>11.431910676991677</c:v>
              </c:pt>
              <c:pt idx="3289">
                <c:v>11.429784635241244</c:v>
              </c:pt>
              <c:pt idx="3290">
                <c:v>11.427658593490809</c:v>
              </c:pt>
              <c:pt idx="3291">
                <c:v>11.425532551740378</c:v>
              </c:pt>
              <c:pt idx="3292">
                <c:v>11.423406509989945</c:v>
              </c:pt>
              <c:pt idx="3293">
                <c:v>11.421280468239511</c:v>
              </c:pt>
              <c:pt idx="3294">
                <c:v>11.419154426489078</c:v>
              </c:pt>
              <c:pt idx="3295">
                <c:v>11.417028384738643</c:v>
              </c:pt>
              <c:pt idx="3296">
                <c:v>11.414902342988212</c:v>
              </c:pt>
              <c:pt idx="3297">
                <c:v>11.412776301237777</c:v>
              </c:pt>
              <c:pt idx="3298">
                <c:v>11.410650259487344</c:v>
              </c:pt>
              <c:pt idx="3299">
                <c:v>11.408524217736911</c:v>
              </c:pt>
              <c:pt idx="3300">
                <c:v>11.406398175986478</c:v>
              </c:pt>
              <c:pt idx="3301">
                <c:v>11.404272134236045</c:v>
              </c:pt>
              <c:pt idx="3302">
                <c:v>11.40214609248561</c:v>
              </c:pt>
              <c:pt idx="3303">
                <c:v>11.400020050735177</c:v>
              </c:pt>
              <c:pt idx="3304">
                <c:v>11.397894008984744</c:v>
              </c:pt>
              <c:pt idx="3305">
                <c:v>11.395767967234312</c:v>
              </c:pt>
              <c:pt idx="3306">
                <c:v>11.393641925483879</c:v>
              </c:pt>
              <c:pt idx="3307">
                <c:v>11.391515883733444</c:v>
              </c:pt>
              <c:pt idx="3308">
                <c:v>11.389389841983011</c:v>
              </c:pt>
              <c:pt idx="3309">
                <c:v>11.387263800232576</c:v>
              </c:pt>
              <c:pt idx="3310">
                <c:v>11.385137758482145</c:v>
              </c:pt>
              <c:pt idx="3311">
                <c:v>11.383011716731712</c:v>
              </c:pt>
              <c:pt idx="3312">
                <c:v>11.380885674981277</c:v>
              </c:pt>
              <c:pt idx="3313">
                <c:v>11.378759633230844</c:v>
              </c:pt>
              <c:pt idx="3314">
                <c:v>11.37663359148041</c:v>
              </c:pt>
              <c:pt idx="3315">
                <c:v>11.374507549729978</c:v>
              </c:pt>
              <c:pt idx="3316">
                <c:v>11.372381507979544</c:v>
              </c:pt>
              <c:pt idx="3317">
                <c:v>11.370255466229111</c:v>
              </c:pt>
              <c:pt idx="3318">
                <c:v>11.368129424478678</c:v>
              </c:pt>
              <c:pt idx="3319">
                <c:v>11.366003382728243</c:v>
              </c:pt>
              <c:pt idx="3320">
                <c:v>11.363877340977812</c:v>
              </c:pt>
              <c:pt idx="3321">
                <c:v>11.361751299227377</c:v>
              </c:pt>
              <c:pt idx="3322">
                <c:v>11.359625257476944</c:v>
              </c:pt>
              <c:pt idx="3323">
                <c:v>11.357499215726509</c:v>
              </c:pt>
              <c:pt idx="3324">
                <c:v>11.355373173976076</c:v>
              </c:pt>
              <c:pt idx="3325">
                <c:v>11.353247132225645</c:v>
              </c:pt>
              <c:pt idx="3326">
                <c:v>11.35112109047521</c:v>
              </c:pt>
              <c:pt idx="3327">
                <c:v>11.348995048724777</c:v>
              </c:pt>
              <c:pt idx="3328">
                <c:v>11.346869006974343</c:v>
              </c:pt>
              <c:pt idx="3329">
                <c:v>11.34474296522391</c:v>
              </c:pt>
              <c:pt idx="3330">
                <c:v>11.342616923473479</c:v>
              </c:pt>
              <c:pt idx="3331">
                <c:v>11.340490881723044</c:v>
              </c:pt>
              <c:pt idx="3332">
                <c:v>11.338364839972611</c:v>
              </c:pt>
              <c:pt idx="3333">
                <c:v>11.336238798222176</c:v>
              </c:pt>
              <c:pt idx="3334">
                <c:v>11.334112756471743</c:v>
              </c:pt>
              <c:pt idx="3335">
                <c:v>11.331986714721308</c:v>
              </c:pt>
              <c:pt idx="3336">
                <c:v>11.329860672970877</c:v>
              </c:pt>
              <c:pt idx="3337">
                <c:v>11.327734631220444</c:v>
              </c:pt>
              <c:pt idx="3338">
                <c:v>11.32560858947001</c:v>
              </c:pt>
              <c:pt idx="3339">
                <c:v>11.323482547719577</c:v>
              </c:pt>
              <c:pt idx="3340">
                <c:v>11.321356505969142</c:v>
              </c:pt>
              <c:pt idx="3341">
                <c:v>11.319230464218711</c:v>
              </c:pt>
              <c:pt idx="3342">
                <c:v>11.317104422468276</c:v>
              </c:pt>
              <c:pt idx="3343">
                <c:v>11.314978380717843</c:v>
              </c:pt>
              <c:pt idx="3344">
                <c:v>11.31285233896741</c:v>
              </c:pt>
              <c:pt idx="3345">
                <c:v>11.310726297216975</c:v>
              </c:pt>
              <c:pt idx="3346">
                <c:v>11.308600255466544</c:v>
              </c:pt>
              <c:pt idx="3347">
                <c:v>11.306474213716109</c:v>
              </c:pt>
              <c:pt idx="3348">
                <c:v>11.304348171965676</c:v>
              </c:pt>
              <c:pt idx="3349">
                <c:v>11.302222130215243</c:v>
              </c:pt>
              <c:pt idx="3350">
                <c:v>11.300096088464811</c:v>
              </c:pt>
              <c:pt idx="3351">
                <c:v>11.297970046714378</c:v>
              </c:pt>
              <c:pt idx="3352">
                <c:v>11.295844004963943</c:v>
              </c:pt>
              <c:pt idx="3353">
                <c:v>11.29371796321351</c:v>
              </c:pt>
              <c:pt idx="3354">
                <c:v>11.291591921463075</c:v>
              </c:pt>
              <c:pt idx="3355">
                <c:v>11.289465879712644</c:v>
              </c:pt>
              <c:pt idx="3356">
                <c:v>11.287339837962211</c:v>
              </c:pt>
              <c:pt idx="3357">
                <c:v>11.285213796211776</c:v>
              </c:pt>
              <c:pt idx="3358">
                <c:v>11.283087754461343</c:v>
              </c:pt>
              <c:pt idx="3359">
                <c:v>11.280961712710909</c:v>
              </c:pt>
              <c:pt idx="3360">
                <c:v>11.278835670960477</c:v>
              </c:pt>
              <c:pt idx="3361">
                <c:v>11.276709629210043</c:v>
              </c:pt>
              <c:pt idx="3362">
                <c:v>11.27458358745961</c:v>
              </c:pt>
              <c:pt idx="3363">
                <c:v>11.272457545709177</c:v>
              </c:pt>
              <c:pt idx="3364">
                <c:v>11.270331503958742</c:v>
              </c:pt>
              <c:pt idx="3365">
                <c:v>11.268205462208311</c:v>
              </c:pt>
              <c:pt idx="3366">
                <c:v>11.266079420457876</c:v>
              </c:pt>
              <c:pt idx="3367">
                <c:v>11.263953378707443</c:v>
              </c:pt>
              <c:pt idx="3368">
                <c:v>11.261827336957008</c:v>
              </c:pt>
              <c:pt idx="3369">
                <c:v>11.259701295206575</c:v>
              </c:pt>
              <c:pt idx="3370">
                <c:v>11.257575253456144</c:v>
              </c:pt>
              <c:pt idx="3371">
                <c:v>11.255449211705709</c:v>
              </c:pt>
              <c:pt idx="3372">
                <c:v>11.253323169955276</c:v>
              </c:pt>
              <c:pt idx="3373">
                <c:v>11.251197128204842</c:v>
              </c:pt>
              <c:pt idx="3374">
                <c:v>11.249071086454409</c:v>
              </c:pt>
              <c:pt idx="3375">
                <c:v>11.246945044703978</c:v>
              </c:pt>
              <c:pt idx="3376">
                <c:v>11.244819002953543</c:v>
              </c:pt>
              <c:pt idx="3377">
                <c:v>11.24269296120311</c:v>
              </c:pt>
              <c:pt idx="3378">
                <c:v>11.240566919452675</c:v>
              </c:pt>
              <c:pt idx="3379">
                <c:v>11.238440877702242</c:v>
              </c:pt>
              <c:pt idx="3380">
                <c:v>11.236314835951807</c:v>
              </c:pt>
              <c:pt idx="3381">
                <c:v>11.234188794201376</c:v>
              </c:pt>
              <c:pt idx="3382">
                <c:v>11.232062752450943</c:v>
              </c:pt>
              <c:pt idx="3383">
                <c:v>11.229936710700509</c:v>
              </c:pt>
              <c:pt idx="3384">
                <c:v>11.227810668950076</c:v>
              </c:pt>
              <c:pt idx="3385">
                <c:v>11.225684627199641</c:v>
              </c:pt>
              <c:pt idx="3386">
                <c:v>11.22355858544921</c:v>
              </c:pt>
              <c:pt idx="3387">
                <c:v>11.221432543698775</c:v>
              </c:pt>
              <c:pt idx="3388">
                <c:v>11.219306501948342</c:v>
              </c:pt>
              <c:pt idx="3389">
                <c:v>11.217180460197909</c:v>
              </c:pt>
              <c:pt idx="3390">
                <c:v>11.215054418447474</c:v>
              </c:pt>
              <c:pt idx="3391">
                <c:v>11.212928376697043</c:v>
              </c:pt>
              <c:pt idx="3392">
                <c:v>11.210802334946608</c:v>
              </c:pt>
              <c:pt idx="3393">
                <c:v>11.208676293196175</c:v>
              </c:pt>
              <c:pt idx="3394">
                <c:v>11.206550251445741</c:v>
              </c:pt>
              <c:pt idx="3395">
                <c:v>11.204424209695308</c:v>
              </c:pt>
              <c:pt idx="3396">
                <c:v>11.202298167944877</c:v>
              </c:pt>
              <c:pt idx="3397">
                <c:v>11.200172126194442</c:v>
              </c:pt>
              <c:pt idx="3398">
                <c:v>11.198046084444009</c:v>
              </c:pt>
              <c:pt idx="3399">
                <c:v>11.195920042693574</c:v>
              </c:pt>
              <c:pt idx="3400">
                <c:v>11.193794000943143</c:v>
              </c:pt>
              <c:pt idx="3401">
                <c:v>11.19166795919271</c:v>
              </c:pt>
              <c:pt idx="3402">
                <c:v>11.189541917442275</c:v>
              </c:pt>
              <c:pt idx="3403">
                <c:v>11.187415875691842</c:v>
              </c:pt>
              <c:pt idx="3404">
                <c:v>11.185289833941408</c:v>
              </c:pt>
              <c:pt idx="3405">
                <c:v>11.183163792190976</c:v>
              </c:pt>
              <c:pt idx="3406">
                <c:v>11.181037750440542</c:v>
              </c:pt>
              <c:pt idx="3407">
                <c:v>11.178911708690109</c:v>
              </c:pt>
              <c:pt idx="3408">
                <c:v>11.176785666939676</c:v>
              </c:pt>
              <c:pt idx="3409">
                <c:v>11.174659625189241</c:v>
              </c:pt>
              <c:pt idx="3410">
                <c:v>11.17253358343881</c:v>
              </c:pt>
              <c:pt idx="3411">
                <c:v>11.170407541688375</c:v>
              </c:pt>
              <c:pt idx="3412">
                <c:v>11.168281499937942</c:v>
              </c:pt>
              <c:pt idx="3413">
                <c:v>11.166155458187507</c:v>
              </c:pt>
              <c:pt idx="3414">
                <c:v>11.164029416437074</c:v>
              </c:pt>
              <c:pt idx="3415">
                <c:v>11.161903374686643</c:v>
              </c:pt>
              <c:pt idx="3416">
                <c:v>11.159777332936208</c:v>
              </c:pt>
              <c:pt idx="3417">
                <c:v>11.157651291185775</c:v>
              </c:pt>
              <c:pt idx="3418">
                <c:v>11.155525249435341</c:v>
              </c:pt>
              <c:pt idx="3419">
                <c:v>11.153399207684908</c:v>
              </c:pt>
              <c:pt idx="3420">
                <c:v>11.151273165934477</c:v>
              </c:pt>
              <c:pt idx="3421">
                <c:v>11.149147124184042</c:v>
              </c:pt>
              <c:pt idx="3422">
                <c:v>11.147021082433609</c:v>
              </c:pt>
              <c:pt idx="3423">
                <c:v>11.144895040683174</c:v>
              </c:pt>
              <c:pt idx="3424">
                <c:v>11.142768998932741</c:v>
              </c:pt>
              <c:pt idx="3425">
                <c:v>11.140642957182306</c:v>
              </c:pt>
              <c:pt idx="3426">
                <c:v>11.138516915431875</c:v>
              </c:pt>
              <c:pt idx="3427">
                <c:v>11.136390873681442</c:v>
              </c:pt>
              <c:pt idx="3428">
                <c:v>11.134264831931008</c:v>
              </c:pt>
              <c:pt idx="3429">
                <c:v>11.132138790180575</c:v>
              </c:pt>
              <c:pt idx="3430">
                <c:v>11.13001274843014</c:v>
              </c:pt>
              <c:pt idx="3431">
                <c:v>11.127886706679709</c:v>
              </c:pt>
              <c:pt idx="3432">
                <c:v>11.125760664929274</c:v>
              </c:pt>
              <c:pt idx="3433">
                <c:v>11.123634623178841</c:v>
              </c:pt>
              <c:pt idx="3434">
                <c:v>11.121508581428408</c:v>
              </c:pt>
              <c:pt idx="3435">
                <c:v>11.119382539677973</c:v>
              </c:pt>
              <c:pt idx="3436">
                <c:v>11.117256497927542</c:v>
              </c:pt>
              <c:pt idx="3437">
                <c:v>11.115130456177107</c:v>
              </c:pt>
              <c:pt idx="3438">
                <c:v>11.113004414426674</c:v>
              </c:pt>
              <c:pt idx="3439">
                <c:v>11.11087837267624</c:v>
              </c:pt>
              <c:pt idx="3440">
                <c:v>11.108752330925807</c:v>
              </c:pt>
              <c:pt idx="3441">
                <c:v>11.106626289175376</c:v>
              </c:pt>
              <c:pt idx="3442">
                <c:v>11.104500247424941</c:v>
              </c:pt>
              <c:pt idx="3443">
                <c:v>11.102374205674508</c:v>
              </c:pt>
              <c:pt idx="3444">
                <c:v>11.100248163924073</c:v>
              </c:pt>
              <c:pt idx="3445">
                <c:v>11.09812212217364</c:v>
              </c:pt>
              <c:pt idx="3446">
                <c:v>11.095996080423209</c:v>
              </c:pt>
              <c:pt idx="3447">
                <c:v>11.093870038672774</c:v>
              </c:pt>
              <c:pt idx="3448">
                <c:v>11.091743996922341</c:v>
              </c:pt>
              <c:pt idx="3449">
                <c:v>11.089617955171907</c:v>
              </c:pt>
              <c:pt idx="3450">
                <c:v>11.087491913421474</c:v>
              </c:pt>
              <c:pt idx="3451">
                <c:v>11.085365871671041</c:v>
              </c:pt>
              <c:pt idx="3452">
                <c:v>11.083239829920608</c:v>
              </c:pt>
              <c:pt idx="3453">
                <c:v>11.081113788170175</c:v>
              </c:pt>
              <c:pt idx="3454">
                <c:v>11.07898774641974</c:v>
              </c:pt>
              <c:pt idx="3455">
                <c:v>11.076861704669309</c:v>
              </c:pt>
              <c:pt idx="3456">
                <c:v>11.074735662918874</c:v>
              </c:pt>
              <c:pt idx="3457">
                <c:v>11.072609621168441</c:v>
              </c:pt>
              <c:pt idx="3458">
                <c:v>11.070483579418006</c:v>
              </c:pt>
              <c:pt idx="3459">
                <c:v>11.068357537667573</c:v>
              </c:pt>
              <c:pt idx="3460">
                <c:v>11.066231495917142</c:v>
              </c:pt>
              <c:pt idx="3461">
                <c:v>11.064105454166707</c:v>
              </c:pt>
              <c:pt idx="3462">
                <c:v>11.061979412416274</c:v>
              </c:pt>
              <c:pt idx="3463">
                <c:v>11.05985337066584</c:v>
              </c:pt>
              <c:pt idx="3464">
                <c:v>11.057727328915407</c:v>
              </c:pt>
              <c:pt idx="3465">
                <c:v>11.055601287164976</c:v>
              </c:pt>
              <c:pt idx="3466">
                <c:v>11.053475245414541</c:v>
              </c:pt>
              <c:pt idx="3467">
                <c:v>11.051349203664108</c:v>
              </c:pt>
              <c:pt idx="3468">
                <c:v>11.049223161913673</c:v>
              </c:pt>
              <c:pt idx="3469">
                <c:v>11.04709712016324</c:v>
              </c:pt>
              <c:pt idx="3470">
                <c:v>11.044971078412805</c:v>
              </c:pt>
              <c:pt idx="3471">
                <c:v>11.042845036662374</c:v>
              </c:pt>
              <c:pt idx="3472">
                <c:v>11.040718994911941</c:v>
              </c:pt>
              <c:pt idx="3473">
                <c:v>11.038592953161507</c:v>
              </c:pt>
              <c:pt idx="3474">
                <c:v>11.036466911411074</c:v>
              </c:pt>
              <c:pt idx="3475">
                <c:v>11.034340869660639</c:v>
              </c:pt>
              <c:pt idx="3476">
                <c:v>11.032214827910208</c:v>
              </c:pt>
              <c:pt idx="3477">
                <c:v>11.030088786159773</c:v>
              </c:pt>
              <c:pt idx="3478">
                <c:v>11.02796274440934</c:v>
              </c:pt>
              <c:pt idx="3479">
                <c:v>11.025836702658907</c:v>
              </c:pt>
              <c:pt idx="3480">
                <c:v>11.023710660908472</c:v>
              </c:pt>
              <c:pt idx="3481">
                <c:v>11.021584619158041</c:v>
              </c:pt>
              <c:pt idx="3482">
                <c:v>11.019458577407606</c:v>
              </c:pt>
              <c:pt idx="3483">
                <c:v>11.017332535657173</c:v>
              </c:pt>
              <c:pt idx="3484">
                <c:v>11.015206493906739</c:v>
              </c:pt>
              <c:pt idx="3485">
                <c:v>11.013080452156306</c:v>
              </c:pt>
              <c:pt idx="3486">
                <c:v>11.010954410405875</c:v>
              </c:pt>
              <c:pt idx="3487">
                <c:v>11.00882836865544</c:v>
              </c:pt>
              <c:pt idx="3488">
                <c:v>11.006702326905007</c:v>
              </c:pt>
              <c:pt idx="3489">
                <c:v>11.004576285154572</c:v>
              </c:pt>
              <c:pt idx="3490">
                <c:v>11.002450243404139</c:v>
              </c:pt>
              <c:pt idx="3491">
                <c:v>11.000324201653708</c:v>
              </c:pt>
              <c:pt idx="3492">
                <c:v>10.998198159903273</c:v>
              </c:pt>
              <c:pt idx="3493">
                <c:v>10.99607211815284</c:v>
              </c:pt>
              <c:pt idx="3494">
                <c:v>10.993946076402406</c:v>
              </c:pt>
              <c:pt idx="3495">
                <c:v>10.991820034651973</c:v>
              </c:pt>
              <c:pt idx="3496">
                <c:v>10.98969399290154</c:v>
              </c:pt>
              <c:pt idx="3497">
                <c:v>10.987567951151107</c:v>
              </c:pt>
              <c:pt idx="3498">
                <c:v>10.985441909400674</c:v>
              </c:pt>
              <c:pt idx="3499">
                <c:v>10.983315867650239</c:v>
              </c:pt>
              <c:pt idx="3500">
                <c:v>10.981189825899806</c:v>
              </c:pt>
              <c:pt idx="3501">
                <c:v>10.979063784149373</c:v>
              </c:pt>
              <c:pt idx="3502">
                <c:v>10.97693774239894</c:v>
              </c:pt>
              <c:pt idx="3503">
                <c:v>10.974811700648505</c:v>
              </c:pt>
              <c:pt idx="3504">
                <c:v>10.972685658898072</c:v>
              </c:pt>
              <c:pt idx="3505">
                <c:v>10.970559617147641</c:v>
              </c:pt>
              <c:pt idx="3506">
                <c:v>10.968433575397206</c:v>
              </c:pt>
              <c:pt idx="3507">
                <c:v>10.966307533646773</c:v>
              </c:pt>
              <c:pt idx="3508">
                <c:v>10.964181491896339</c:v>
              </c:pt>
              <c:pt idx="3509">
                <c:v>10.962055450145906</c:v>
              </c:pt>
              <c:pt idx="3510">
                <c:v>10.959929408395475</c:v>
              </c:pt>
              <c:pt idx="3511">
                <c:v>10.95780336664504</c:v>
              </c:pt>
              <c:pt idx="3512">
                <c:v>10.955677324894607</c:v>
              </c:pt>
              <c:pt idx="3513">
                <c:v>10.953551283144172</c:v>
              </c:pt>
              <c:pt idx="3514">
                <c:v>10.951425241393739</c:v>
              </c:pt>
              <c:pt idx="3515">
                <c:v>10.949299199643304</c:v>
              </c:pt>
              <c:pt idx="3516">
                <c:v>10.947173157892873</c:v>
              </c:pt>
              <c:pt idx="3517">
                <c:v>10.94504711614244</c:v>
              </c:pt>
              <c:pt idx="3518">
                <c:v>10.942921074392006</c:v>
              </c:pt>
              <c:pt idx="3519">
                <c:v>10.940795032641573</c:v>
              </c:pt>
              <c:pt idx="3520">
                <c:v>10.938668990891138</c:v>
              </c:pt>
              <c:pt idx="3521">
                <c:v>10.936542949140707</c:v>
              </c:pt>
              <c:pt idx="3522">
                <c:v>10.934416907390272</c:v>
              </c:pt>
              <c:pt idx="3523">
                <c:v>10.932290865639839</c:v>
              </c:pt>
              <c:pt idx="3524">
                <c:v>10.930164823889406</c:v>
              </c:pt>
              <c:pt idx="3525">
                <c:v>10.928038782138971</c:v>
              </c:pt>
              <c:pt idx="3526">
                <c:v>10.92591274038854</c:v>
              </c:pt>
              <c:pt idx="3527">
                <c:v>10.923786698638105</c:v>
              </c:pt>
              <c:pt idx="3528">
                <c:v>10.921660656887672</c:v>
              </c:pt>
              <c:pt idx="3529">
                <c:v>10.919534615137238</c:v>
              </c:pt>
              <c:pt idx="3530">
                <c:v>10.917408573386805</c:v>
              </c:pt>
              <c:pt idx="3531">
                <c:v>10.915282531636374</c:v>
              </c:pt>
              <c:pt idx="3532">
                <c:v>10.913156489885939</c:v>
              </c:pt>
              <c:pt idx="3533">
                <c:v>10.911030448135506</c:v>
              </c:pt>
              <c:pt idx="3534">
                <c:v>10.908904406385071</c:v>
              </c:pt>
              <c:pt idx="3535">
                <c:v>10.906778364634638</c:v>
              </c:pt>
              <c:pt idx="3536">
                <c:v>10.904652322884207</c:v>
              </c:pt>
              <c:pt idx="3537">
                <c:v>10.902526281133772</c:v>
              </c:pt>
              <c:pt idx="3538">
                <c:v>10.900400239383339</c:v>
              </c:pt>
              <c:pt idx="3539">
                <c:v>10.898274197632905</c:v>
              </c:pt>
              <c:pt idx="3540">
                <c:v>10.896148155882472</c:v>
              </c:pt>
              <c:pt idx="3541">
                <c:v>10.894022114132039</c:v>
              </c:pt>
              <c:pt idx="3542">
                <c:v>10.891896072381606</c:v>
              </c:pt>
              <c:pt idx="3543">
                <c:v>10.889770030631173</c:v>
              </c:pt>
              <c:pt idx="3544">
                <c:v>10.887643988880738</c:v>
              </c:pt>
              <c:pt idx="3545">
                <c:v>10.885517947130305</c:v>
              </c:pt>
              <c:pt idx="3546">
                <c:v>10.883391905379872</c:v>
              </c:pt>
              <c:pt idx="3547">
                <c:v>10.881265863629439</c:v>
              </c:pt>
              <c:pt idx="3548">
                <c:v>10.879139821879004</c:v>
              </c:pt>
              <c:pt idx="3549">
                <c:v>10.877013780128571</c:v>
              </c:pt>
              <c:pt idx="3550">
                <c:v>10.874887738378138</c:v>
              </c:pt>
              <c:pt idx="3551">
                <c:v>10.872761696627705</c:v>
              </c:pt>
              <c:pt idx="3552">
                <c:v>10.870635654877272</c:v>
              </c:pt>
              <c:pt idx="3553">
                <c:v>10.868509613126838</c:v>
              </c:pt>
              <c:pt idx="3554">
                <c:v>10.866383571376405</c:v>
              </c:pt>
              <c:pt idx="3555">
                <c:v>10.86425752962597</c:v>
              </c:pt>
              <c:pt idx="3556">
                <c:v>10.862131487875539</c:v>
              </c:pt>
              <c:pt idx="3557">
                <c:v>10.860005446125106</c:v>
              </c:pt>
              <c:pt idx="3558">
                <c:v>10.857879404374671</c:v>
              </c:pt>
              <c:pt idx="3559">
                <c:v>10.855753362624238</c:v>
              </c:pt>
              <c:pt idx="3560">
                <c:v>10.853627320873803</c:v>
              </c:pt>
              <c:pt idx="3561">
                <c:v>10.851501279123372</c:v>
              </c:pt>
              <c:pt idx="3562">
                <c:v>10.849375237372939</c:v>
              </c:pt>
              <c:pt idx="3563">
                <c:v>10.847249195622505</c:v>
              </c:pt>
              <c:pt idx="3564">
                <c:v>10.845123153872072</c:v>
              </c:pt>
              <c:pt idx="3565">
                <c:v>10.842997112121637</c:v>
              </c:pt>
              <c:pt idx="3566">
                <c:v>10.840871070371206</c:v>
              </c:pt>
              <c:pt idx="3567">
                <c:v>10.838745028620771</c:v>
              </c:pt>
              <c:pt idx="3568">
                <c:v>10.836618986870338</c:v>
              </c:pt>
              <c:pt idx="3569">
                <c:v>10.834492945119905</c:v>
              </c:pt>
              <c:pt idx="3570">
                <c:v>10.83236690336947</c:v>
              </c:pt>
              <c:pt idx="3571">
                <c:v>10.830240861619039</c:v>
              </c:pt>
              <c:pt idx="3572">
                <c:v>10.828114819868604</c:v>
              </c:pt>
              <c:pt idx="3573">
                <c:v>10.825988778118171</c:v>
              </c:pt>
              <c:pt idx="3574">
                <c:v>10.823862736367737</c:v>
              </c:pt>
              <c:pt idx="3575">
                <c:v>10.821736694617304</c:v>
              </c:pt>
              <c:pt idx="3576">
                <c:v>10.819610652866873</c:v>
              </c:pt>
              <c:pt idx="3577">
                <c:v>10.817484611116438</c:v>
              </c:pt>
              <c:pt idx="3578">
                <c:v>10.815358569366005</c:v>
              </c:pt>
              <c:pt idx="3579">
                <c:v>10.81323252761557</c:v>
              </c:pt>
              <c:pt idx="3580">
                <c:v>10.811106485865137</c:v>
              </c:pt>
              <c:pt idx="3581">
                <c:v>10.808980444114706</c:v>
              </c:pt>
              <c:pt idx="3582">
                <c:v>10.806854402364271</c:v>
              </c:pt>
              <c:pt idx="3583">
                <c:v>10.804728360613838</c:v>
              </c:pt>
              <c:pt idx="3584">
                <c:v>10.802602318863403</c:v>
              </c:pt>
              <c:pt idx="3585">
                <c:v>10.800476277112971</c:v>
              </c:pt>
              <c:pt idx="3586">
                <c:v>10.798350235362538</c:v>
              </c:pt>
              <c:pt idx="3587">
                <c:v>10.796224193612105</c:v>
              </c:pt>
              <c:pt idx="3588">
                <c:v>10.794098151861672</c:v>
              </c:pt>
              <c:pt idx="3589">
                <c:v>10.791972110111237</c:v>
              </c:pt>
              <c:pt idx="3590">
                <c:v>10.789846068360804</c:v>
              </c:pt>
              <c:pt idx="3591">
                <c:v>10.787720026610371</c:v>
              </c:pt>
              <c:pt idx="3592">
                <c:v>10.785593984859938</c:v>
              </c:pt>
              <c:pt idx="3593">
                <c:v>10.783467943109503</c:v>
              </c:pt>
              <c:pt idx="3594">
                <c:v>10.78134190135907</c:v>
              </c:pt>
              <c:pt idx="3595">
                <c:v>10.779215859608637</c:v>
              </c:pt>
              <c:pt idx="3596">
                <c:v>10.777089817858204</c:v>
              </c:pt>
              <c:pt idx="3597">
                <c:v>10.774963776107771</c:v>
              </c:pt>
              <c:pt idx="3598">
                <c:v>10.772837734357337</c:v>
              </c:pt>
              <c:pt idx="3599">
                <c:v>10.770711692606904</c:v>
              </c:pt>
              <c:pt idx="3600">
                <c:v>10.768585650856469</c:v>
              </c:pt>
              <c:pt idx="3601">
                <c:v>10.766459609106038</c:v>
              </c:pt>
              <c:pt idx="3602">
                <c:v>10.764333567355605</c:v>
              </c:pt>
              <c:pt idx="3603">
                <c:v>10.76220752560517</c:v>
              </c:pt>
              <c:pt idx="3604">
                <c:v>10.760081483854737</c:v>
              </c:pt>
              <c:pt idx="3605">
                <c:v>10.757955442104302</c:v>
              </c:pt>
              <c:pt idx="3606">
                <c:v>10.755829400353871</c:v>
              </c:pt>
              <c:pt idx="3607">
                <c:v>10.753703358603438</c:v>
              </c:pt>
              <c:pt idx="3608">
                <c:v>10.751577316853004</c:v>
              </c:pt>
              <c:pt idx="3609">
                <c:v>10.749451275102571</c:v>
              </c:pt>
              <c:pt idx="3610">
                <c:v>10.747325233352136</c:v>
              </c:pt>
              <c:pt idx="3611">
                <c:v>10.745199191601705</c:v>
              </c:pt>
              <c:pt idx="3612">
                <c:v>10.74307314985127</c:v>
              </c:pt>
              <c:pt idx="3613">
                <c:v>10.740947108100837</c:v>
              </c:pt>
              <c:pt idx="3614">
                <c:v>10.738821066350404</c:v>
              </c:pt>
              <c:pt idx="3615">
                <c:v>10.736695024599969</c:v>
              </c:pt>
              <c:pt idx="3616">
                <c:v>10.734568982849538</c:v>
              </c:pt>
              <c:pt idx="3617">
                <c:v>10.732442941099103</c:v>
              </c:pt>
              <c:pt idx="3618">
                <c:v>10.73031689934867</c:v>
              </c:pt>
              <c:pt idx="3619">
                <c:v>10.728190857598236</c:v>
              </c:pt>
              <c:pt idx="3620">
                <c:v>10.726064815847803</c:v>
              </c:pt>
              <c:pt idx="3621">
                <c:v>10.723938774097372</c:v>
              </c:pt>
              <c:pt idx="3622">
                <c:v>10.721812732346937</c:v>
              </c:pt>
              <c:pt idx="3623">
                <c:v>10.719686690596504</c:v>
              </c:pt>
              <c:pt idx="3624">
                <c:v>10.717560648846069</c:v>
              </c:pt>
              <c:pt idx="3625">
                <c:v>10.715434607095636</c:v>
              </c:pt>
              <c:pt idx="3626">
                <c:v>10.713308565345205</c:v>
              </c:pt>
              <c:pt idx="3627">
                <c:v>10.71118252359477</c:v>
              </c:pt>
              <c:pt idx="3628">
                <c:v>10.709056481844337</c:v>
              </c:pt>
              <c:pt idx="3629">
                <c:v>10.706930440093902</c:v>
              </c:pt>
              <c:pt idx="3630">
                <c:v>10.70480439834347</c:v>
              </c:pt>
              <c:pt idx="3631">
                <c:v>10.702678356593037</c:v>
              </c:pt>
              <c:pt idx="3632">
                <c:v>10.700552314842604</c:v>
              </c:pt>
              <c:pt idx="3633">
                <c:v>10.698426273092171</c:v>
              </c:pt>
              <c:pt idx="3634">
                <c:v>10.696300231341736</c:v>
              </c:pt>
              <c:pt idx="3635">
                <c:v>10.694174189591303</c:v>
              </c:pt>
              <c:pt idx="3636">
                <c:v>10.69204814784087</c:v>
              </c:pt>
              <c:pt idx="3637">
                <c:v>10.689922106090437</c:v>
              </c:pt>
              <c:pt idx="3638">
                <c:v>10.687796064340002</c:v>
              </c:pt>
              <c:pt idx="3639">
                <c:v>10.685670022589569</c:v>
              </c:pt>
              <c:pt idx="3640">
                <c:v>10.683543980839136</c:v>
              </c:pt>
              <c:pt idx="3641">
                <c:v>10.681417939088703</c:v>
              </c:pt>
              <c:pt idx="3642">
                <c:v>10.67929189733827</c:v>
              </c:pt>
              <c:pt idx="3643">
                <c:v>10.677165855587836</c:v>
              </c:pt>
              <c:pt idx="3644">
                <c:v>10.675039813837403</c:v>
              </c:pt>
              <c:pt idx="3645">
                <c:v>10.672913772086968</c:v>
              </c:pt>
              <c:pt idx="3646">
                <c:v>10.670787730336537</c:v>
              </c:pt>
              <c:pt idx="3647">
                <c:v>10.668661688586104</c:v>
              </c:pt>
              <c:pt idx="3648">
                <c:v>10.666535646835669</c:v>
              </c:pt>
              <c:pt idx="3649">
                <c:v>10.664409605085236</c:v>
              </c:pt>
              <c:pt idx="3650">
                <c:v>10.662283563334801</c:v>
              </c:pt>
              <c:pt idx="3651">
                <c:v>10.66015752158437</c:v>
              </c:pt>
              <c:pt idx="3652">
                <c:v>10.658031479833937</c:v>
              </c:pt>
              <c:pt idx="3653">
                <c:v>10.655905438083503</c:v>
              </c:pt>
              <c:pt idx="3654">
                <c:v>10.65377939633307</c:v>
              </c:pt>
              <c:pt idx="3655">
                <c:v>10.651653354582635</c:v>
              </c:pt>
              <c:pt idx="3656">
                <c:v>10.649527312832204</c:v>
              </c:pt>
              <c:pt idx="3657">
                <c:v>10.647401271081769</c:v>
              </c:pt>
              <c:pt idx="3658">
                <c:v>10.645275229331336</c:v>
              </c:pt>
              <c:pt idx="3659">
                <c:v>10.643149187580903</c:v>
              </c:pt>
              <c:pt idx="3660">
                <c:v>10.641023145830468</c:v>
              </c:pt>
              <c:pt idx="3661">
                <c:v>10.638897104080037</c:v>
              </c:pt>
              <c:pt idx="3662">
                <c:v>10.636771062329602</c:v>
              </c:pt>
              <c:pt idx="3663">
                <c:v>10.634645020579169</c:v>
              </c:pt>
              <c:pt idx="3664">
                <c:v>10.632518978828735</c:v>
              </c:pt>
              <c:pt idx="3665">
                <c:v>10.630392937078302</c:v>
              </c:pt>
              <c:pt idx="3666">
                <c:v>10.628266895327871</c:v>
              </c:pt>
              <c:pt idx="3667">
                <c:v>10.626140853577436</c:v>
              </c:pt>
              <c:pt idx="3668">
                <c:v>10.624014811827003</c:v>
              </c:pt>
              <c:pt idx="3669">
                <c:v>10.621888770076568</c:v>
              </c:pt>
              <c:pt idx="3670">
                <c:v>10.619762728326135</c:v>
              </c:pt>
              <c:pt idx="3671">
                <c:v>10.617636686575704</c:v>
              </c:pt>
              <c:pt idx="3672">
                <c:v>10.615510644825269</c:v>
              </c:pt>
              <c:pt idx="3673">
                <c:v>10.613384603074836</c:v>
              </c:pt>
              <c:pt idx="3674">
                <c:v>10.611258561324401</c:v>
              </c:pt>
              <c:pt idx="3675">
                <c:v>10.609132519573969</c:v>
              </c:pt>
              <c:pt idx="3676">
                <c:v>10.607006477823536</c:v>
              </c:pt>
              <c:pt idx="3677">
                <c:v>10.604880436073103</c:v>
              </c:pt>
              <c:pt idx="3678">
                <c:v>10.60275439432267</c:v>
              </c:pt>
              <c:pt idx="3679">
                <c:v>10.600628352572235</c:v>
              </c:pt>
              <c:pt idx="3680">
                <c:v>10.598502310821802</c:v>
              </c:pt>
              <c:pt idx="3681">
                <c:v>10.596376269071369</c:v>
              </c:pt>
              <c:pt idx="3682">
                <c:v>10.594250227320936</c:v>
              </c:pt>
              <c:pt idx="3683">
                <c:v>10.592124185570501</c:v>
              </c:pt>
              <c:pt idx="3684">
                <c:v>10.589998143820068</c:v>
              </c:pt>
              <c:pt idx="3685">
                <c:v>10.587872102069635</c:v>
              </c:pt>
              <c:pt idx="3686">
                <c:v>10.585746060319202</c:v>
              </c:pt>
              <c:pt idx="3687">
                <c:v>10.583620018568769</c:v>
              </c:pt>
              <c:pt idx="3688">
                <c:v>10.581493976818335</c:v>
              </c:pt>
              <c:pt idx="3689">
                <c:v>10.579367935067902</c:v>
              </c:pt>
              <c:pt idx="3690">
                <c:v>10.577241893317467</c:v>
              </c:pt>
              <c:pt idx="3691">
                <c:v>10.575115851567036</c:v>
              </c:pt>
              <c:pt idx="3692">
                <c:v>10.572989809816603</c:v>
              </c:pt>
              <c:pt idx="3693">
                <c:v>10.570863768066168</c:v>
              </c:pt>
              <c:pt idx="3694">
                <c:v>10.568737726315735</c:v>
              </c:pt>
              <c:pt idx="3695">
                <c:v>10.5666116845653</c:v>
              </c:pt>
              <c:pt idx="3696">
                <c:v>10.564485642814869</c:v>
              </c:pt>
              <c:pt idx="3697">
                <c:v>10.562359601064436</c:v>
              </c:pt>
              <c:pt idx="3698">
                <c:v>10.560233559314002</c:v>
              </c:pt>
              <c:pt idx="3699">
                <c:v>10.558107517563569</c:v>
              </c:pt>
              <c:pt idx="3700">
                <c:v>10.555981475813134</c:v>
              </c:pt>
              <c:pt idx="3701">
                <c:v>10.553855434062703</c:v>
              </c:pt>
              <c:pt idx="3702">
                <c:v>10.551729392312268</c:v>
              </c:pt>
              <c:pt idx="3703">
                <c:v>10.549603350561835</c:v>
              </c:pt>
              <c:pt idx="3704">
                <c:v>10.547477308811402</c:v>
              </c:pt>
              <c:pt idx="3705">
                <c:v>10.545351267060967</c:v>
              </c:pt>
              <c:pt idx="3706">
                <c:v>10.543225225310536</c:v>
              </c:pt>
              <c:pt idx="3707">
                <c:v>10.541099183560101</c:v>
              </c:pt>
              <c:pt idx="3708">
                <c:v>10.538973141809668</c:v>
              </c:pt>
              <c:pt idx="3709">
                <c:v>10.536847100059234</c:v>
              </c:pt>
              <c:pt idx="3710">
                <c:v>10.534721058308801</c:v>
              </c:pt>
              <c:pt idx="3711">
                <c:v>10.532595016558369</c:v>
              </c:pt>
              <c:pt idx="3712">
                <c:v>10.530468974807935</c:v>
              </c:pt>
              <c:pt idx="3713">
                <c:v>10.528342933057502</c:v>
              </c:pt>
              <c:pt idx="3714">
                <c:v>10.526216891307067</c:v>
              </c:pt>
              <c:pt idx="3715">
                <c:v>10.524090849556634</c:v>
              </c:pt>
              <c:pt idx="3716">
                <c:v>10.521964807806199</c:v>
              </c:pt>
              <c:pt idx="3717">
                <c:v>10.519838766055768</c:v>
              </c:pt>
              <c:pt idx="3718">
                <c:v>10.517712724305335</c:v>
              </c:pt>
              <c:pt idx="3719">
                <c:v>10.5155866825549</c:v>
              </c:pt>
              <c:pt idx="3720">
                <c:v>10.513460640804468</c:v>
              </c:pt>
              <c:pt idx="3721">
                <c:v>10.511334599054035</c:v>
              </c:pt>
              <c:pt idx="3722">
                <c:v>10.509208557303602</c:v>
              </c:pt>
              <c:pt idx="3723">
                <c:v>10.507082515553169</c:v>
              </c:pt>
              <c:pt idx="3724">
                <c:v>10.504956473802734</c:v>
              </c:pt>
              <c:pt idx="3725">
                <c:v>10.502830432052301</c:v>
              </c:pt>
              <c:pt idx="3726">
                <c:v>10.500704390301868</c:v>
              </c:pt>
              <c:pt idx="3727">
                <c:v>10.498578348551435</c:v>
              </c:pt>
              <c:pt idx="3728">
                <c:v>10.496452306801</c:v>
              </c:pt>
              <c:pt idx="3729">
                <c:v>10.494326265050567</c:v>
              </c:pt>
              <c:pt idx="3730">
                <c:v>10.492200223300134</c:v>
              </c:pt>
              <c:pt idx="3731">
                <c:v>10.490074181549701</c:v>
              </c:pt>
              <c:pt idx="3732">
                <c:v>10.487948139799268</c:v>
              </c:pt>
              <c:pt idx="3733">
                <c:v>10.485822098048834</c:v>
              </c:pt>
              <c:pt idx="3734">
                <c:v>10.483696056298401</c:v>
              </c:pt>
              <c:pt idx="3735">
                <c:v>10.481570014547966</c:v>
              </c:pt>
              <c:pt idx="3736">
                <c:v>10.479443972797535</c:v>
              </c:pt>
              <c:pt idx="3737">
                <c:v>10.477317931047102</c:v>
              </c:pt>
              <c:pt idx="3738">
                <c:v>10.475191889296667</c:v>
              </c:pt>
              <c:pt idx="3739">
                <c:v>10.473065847546234</c:v>
              </c:pt>
              <c:pt idx="3740">
                <c:v>10.470939805795799</c:v>
              </c:pt>
              <c:pt idx="3741">
                <c:v>10.468813764045368</c:v>
              </c:pt>
              <c:pt idx="3742">
                <c:v>10.466687722294935</c:v>
              </c:pt>
              <c:pt idx="3743">
                <c:v>10.464561680544501</c:v>
              </c:pt>
              <c:pt idx="3744">
                <c:v>10.462435638794068</c:v>
              </c:pt>
              <c:pt idx="3745">
                <c:v>10.460309597043633</c:v>
              </c:pt>
              <c:pt idx="3746">
                <c:v>10.458183555293202</c:v>
              </c:pt>
              <c:pt idx="3747">
                <c:v>10.456057513542767</c:v>
              </c:pt>
              <c:pt idx="3748">
                <c:v>10.453931471792334</c:v>
              </c:pt>
              <c:pt idx="3749">
                <c:v>10.451805430041901</c:v>
              </c:pt>
              <c:pt idx="3750">
                <c:v>10.449679388291466</c:v>
              </c:pt>
              <c:pt idx="3751">
                <c:v>10.447553346541035</c:v>
              </c:pt>
              <c:pt idx="3752">
                <c:v>10.4454273047906</c:v>
              </c:pt>
              <c:pt idx="3753">
                <c:v>10.443301263040167</c:v>
              </c:pt>
              <c:pt idx="3754">
                <c:v>10.441175221289733</c:v>
              </c:pt>
              <c:pt idx="3755">
                <c:v>10.4390491795393</c:v>
              </c:pt>
              <c:pt idx="3756">
                <c:v>10.436923137788868</c:v>
              </c:pt>
              <c:pt idx="3757">
                <c:v>10.434797096038434</c:v>
              </c:pt>
              <c:pt idx="3758">
                <c:v>10.432671054288001</c:v>
              </c:pt>
              <c:pt idx="3759">
                <c:v>10.430545012537566</c:v>
              </c:pt>
              <c:pt idx="3760">
                <c:v>10.428418970787133</c:v>
              </c:pt>
              <c:pt idx="3761">
                <c:v>10.426292929036698</c:v>
              </c:pt>
              <c:pt idx="3762">
                <c:v>10.424166887286267</c:v>
              </c:pt>
              <c:pt idx="3763">
                <c:v>10.422040845535834</c:v>
              </c:pt>
              <c:pt idx="3764">
                <c:v>10.419914803785399</c:v>
              </c:pt>
              <c:pt idx="3765">
                <c:v>10.417788762034967</c:v>
              </c:pt>
              <c:pt idx="3766">
                <c:v>10.415662720284532</c:v>
              </c:pt>
              <c:pt idx="3767">
                <c:v>10.413536678534101</c:v>
              </c:pt>
              <c:pt idx="3768">
                <c:v>10.411410636783668</c:v>
              </c:pt>
              <c:pt idx="3769">
                <c:v>10.409284595033233</c:v>
              </c:pt>
              <c:pt idx="3770">
                <c:v>10.4071585532828</c:v>
              </c:pt>
              <c:pt idx="3771">
                <c:v>10.405032511532367</c:v>
              </c:pt>
              <c:pt idx="3772">
                <c:v>10.402906469781934</c:v>
              </c:pt>
              <c:pt idx="3773">
                <c:v>10.400780428031499</c:v>
              </c:pt>
              <c:pt idx="3774">
                <c:v>10.398654386281066</c:v>
              </c:pt>
              <c:pt idx="3775">
                <c:v>10.396528344530633</c:v>
              </c:pt>
              <c:pt idx="3776">
                <c:v>10.3944023027802</c:v>
              </c:pt>
              <c:pt idx="3777">
                <c:v>10.392276261029767</c:v>
              </c:pt>
              <c:pt idx="3778">
                <c:v>10.390150219279333</c:v>
              </c:pt>
              <c:pt idx="3779">
                <c:v>10.3880241775289</c:v>
              </c:pt>
              <c:pt idx="3780">
                <c:v>10.385898135778465</c:v>
              </c:pt>
              <c:pt idx="3781">
                <c:v>10.383772094028034</c:v>
              </c:pt>
              <c:pt idx="3782">
                <c:v>10.381646052277601</c:v>
              </c:pt>
              <c:pt idx="3783">
                <c:v>10.379520010527166</c:v>
              </c:pt>
              <c:pt idx="3784">
                <c:v>10.377393968776733</c:v>
              </c:pt>
              <c:pt idx="3785">
                <c:v>10.375267927026298</c:v>
              </c:pt>
              <c:pt idx="3786">
                <c:v>10.373141885275867</c:v>
              </c:pt>
              <c:pt idx="3787">
                <c:v>10.371015843525434</c:v>
              </c:pt>
              <c:pt idx="3788">
                <c:v>10.368889801775</c:v>
              </c:pt>
              <c:pt idx="3789">
                <c:v>10.366763760024567</c:v>
              </c:pt>
              <c:pt idx="3790">
                <c:v>10.364637718274132</c:v>
              </c:pt>
              <c:pt idx="3791">
                <c:v>10.362511676523701</c:v>
              </c:pt>
              <c:pt idx="3792">
                <c:v>10.360385634773266</c:v>
              </c:pt>
              <c:pt idx="3793">
                <c:v>10.358259593022833</c:v>
              </c:pt>
              <c:pt idx="3794">
                <c:v>10.3561335512724</c:v>
              </c:pt>
              <c:pt idx="3795">
                <c:v>10.354007509521965</c:v>
              </c:pt>
              <c:pt idx="3796">
                <c:v>10.351881467771534</c:v>
              </c:pt>
              <c:pt idx="3797">
                <c:v>10.349755426021099</c:v>
              </c:pt>
              <c:pt idx="3798">
                <c:v>10.347629384270666</c:v>
              </c:pt>
              <c:pt idx="3799">
                <c:v>10.345503342520232</c:v>
              </c:pt>
              <c:pt idx="3800">
                <c:v>10.343377300769799</c:v>
              </c:pt>
              <c:pt idx="3801">
                <c:v>10.341251259019367</c:v>
              </c:pt>
              <c:pt idx="3802">
                <c:v>10.339125217268933</c:v>
              </c:pt>
              <c:pt idx="3803">
                <c:v>10.3369991755185</c:v>
              </c:pt>
              <c:pt idx="3804">
                <c:v>10.334873133768065</c:v>
              </c:pt>
              <c:pt idx="3805">
                <c:v>10.332747092017632</c:v>
              </c:pt>
              <c:pt idx="3806">
                <c:v>10.330621050267197</c:v>
              </c:pt>
              <c:pt idx="3807">
                <c:v>10.328495008516766</c:v>
              </c:pt>
              <c:pt idx="3808">
                <c:v>10.326368966766333</c:v>
              </c:pt>
              <c:pt idx="3809">
                <c:v>10.324242925015898</c:v>
              </c:pt>
              <c:pt idx="3810">
                <c:v>10.322116883265466</c:v>
              </c:pt>
              <c:pt idx="3811">
                <c:v>10.319990841515031</c:v>
              </c:pt>
              <c:pt idx="3812">
                <c:v>10.3178647997646</c:v>
              </c:pt>
              <c:pt idx="3813">
                <c:v>10.315738758014167</c:v>
              </c:pt>
              <c:pt idx="3814">
                <c:v>10.313612716263732</c:v>
              </c:pt>
              <c:pt idx="3815">
                <c:v>10.311486674513299</c:v>
              </c:pt>
              <c:pt idx="3816">
                <c:v>10.309360632762864</c:v>
              </c:pt>
              <c:pt idx="3817">
                <c:v>10.307234591012433</c:v>
              </c:pt>
              <c:pt idx="3818">
                <c:v>10.305108549261998</c:v>
              </c:pt>
              <c:pt idx="3819">
                <c:v>10.302982507511565</c:v>
              </c:pt>
              <c:pt idx="3820">
                <c:v>10.300856465761132</c:v>
              </c:pt>
              <c:pt idx="3821">
                <c:v>10.298730424010699</c:v>
              </c:pt>
              <c:pt idx="3822">
                <c:v>10.296604382260266</c:v>
              </c:pt>
              <c:pt idx="3823">
                <c:v>10.294478340509832</c:v>
              </c:pt>
              <c:pt idx="3824">
                <c:v>10.292352298759399</c:v>
              </c:pt>
              <c:pt idx="3825">
                <c:v>10.290226257008964</c:v>
              </c:pt>
              <c:pt idx="3826">
                <c:v>10.288100215258533</c:v>
              </c:pt>
              <c:pt idx="3827">
                <c:v>10.2859741735081</c:v>
              </c:pt>
              <c:pt idx="3828">
                <c:v>10.283848131757665</c:v>
              </c:pt>
              <c:pt idx="3829">
                <c:v>10.281722090007232</c:v>
              </c:pt>
              <c:pt idx="3830">
                <c:v>10.279596048256797</c:v>
              </c:pt>
              <c:pt idx="3831">
                <c:v>10.277470006506366</c:v>
              </c:pt>
              <c:pt idx="3832">
                <c:v>10.275343964755933</c:v>
              </c:pt>
              <c:pt idx="3833">
                <c:v>10.273217923005499</c:v>
              </c:pt>
              <c:pt idx="3834">
                <c:v>10.271091881255066</c:v>
              </c:pt>
              <c:pt idx="3835">
                <c:v>10.268965839504631</c:v>
              </c:pt>
              <c:pt idx="3836">
                <c:v>10.2668397977542</c:v>
              </c:pt>
              <c:pt idx="3837">
                <c:v>10.264713756003765</c:v>
              </c:pt>
              <c:pt idx="3838">
                <c:v>10.262587714253332</c:v>
              </c:pt>
              <c:pt idx="3839">
                <c:v>10.260461672502899</c:v>
              </c:pt>
              <c:pt idx="3840">
                <c:v>10.258335630752464</c:v>
              </c:pt>
              <c:pt idx="3841">
                <c:v>10.256209589002033</c:v>
              </c:pt>
              <c:pt idx="3842">
                <c:v>10.254083547251598</c:v>
              </c:pt>
              <c:pt idx="3843">
                <c:v>10.251957505501165</c:v>
              </c:pt>
              <c:pt idx="3844">
                <c:v>10.249831463750731</c:v>
              </c:pt>
              <c:pt idx="3845">
                <c:v>10.247705422000298</c:v>
              </c:pt>
              <c:pt idx="3846">
                <c:v>10.245579380249866</c:v>
              </c:pt>
              <c:pt idx="3847">
                <c:v>10.243453338499432</c:v>
              </c:pt>
              <c:pt idx="3848">
                <c:v>10.241327296748999</c:v>
              </c:pt>
              <c:pt idx="3849">
                <c:v>10.239201254998564</c:v>
              </c:pt>
              <c:pt idx="3850">
                <c:v>10.237075213248131</c:v>
              </c:pt>
              <c:pt idx="3851">
                <c:v>10.234949171497696</c:v>
              </c:pt>
              <c:pt idx="3852">
                <c:v>10.232823129747265</c:v>
              </c:pt>
              <c:pt idx="3853">
                <c:v>10.230697087996832</c:v>
              </c:pt>
              <c:pt idx="3854">
                <c:v>10.228571046246397</c:v>
              </c:pt>
              <c:pt idx="3855">
                <c:v>10.226445004495964</c:v>
              </c:pt>
              <c:pt idx="3856">
                <c:v>10.22431896274553</c:v>
              </c:pt>
              <c:pt idx="3857">
                <c:v>10.222192920995099</c:v>
              </c:pt>
              <c:pt idx="3858">
                <c:v>10.220066879244666</c:v>
              </c:pt>
              <c:pt idx="3859">
                <c:v>10.217940837494231</c:v>
              </c:pt>
              <c:pt idx="3860">
                <c:v>10.215814795743798</c:v>
              </c:pt>
              <c:pt idx="3861">
                <c:v>10.213688753993363</c:v>
              </c:pt>
              <c:pt idx="3862">
                <c:v>10.211562712242932</c:v>
              </c:pt>
              <c:pt idx="3863">
                <c:v>10.209436670492497</c:v>
              </c:pt>
              <c:pt idx="3864">
                <c:v>10.207310628742064</c:v>
              </c:pt>
              <c:pt idx="3865">
                <c:v>10.205184586991631</c:v>
              </c:pt>
              <c:pt idx="3866">
                <c:v>10.203058545241197</c:v>
              </c:pt>
              <c:pt idx="3867">
                <c:v>10.200932503490765</c:v>
              </c:pt>
              <c:pt idx="3868">
                <c:v>10.198806461740331</c:v>
              </c:pt>
              <c:pt idx="3869">
                <c:v>10.196680419989898</c:v>
              </c:pt>
              <c:pt idx="3870">
                <c:v>10.194554378239463</c:v>
              </c:pt>
              <c:pt idx="3871">
                <c:v>10.19242833648903</c:v>
              </c:pt>
              <c:pt idx="3872">
                <c:v>10.190302294738599</c:v>
              </c:pt>
              <c:pt idx="3873">
                <c:v>10.188176252988164</c:v>
              </c:pt>
              <c:pt idx="3874">
                <c:v>10.186050211237731</c:v>
              </c:pt>
              <c:pt idx="3875">
                <c:v>10.183924169487296</c:v>
              </c:pt>
              <c:pt idx="3876">
                <c:v>10.181798127736865</c:v>
              </c:pt>
              <c:pt idx="3877">
                <c:v>10.17967208598643</c:v>
              </c:pt>
              <c:pt idx="3878">
                <c:v>10.177546044235998</c:v>
              </c:pt>
              <c:pt idx="3879">
                <c:v>10.175420002485565</c:v>
              </c:pt>
              <c:pt idx="3880">
                <c:v>10.17329396073513</c:v>
              </c:pt>
              <c:pt idx="3881">
                <c:v>10.171167918984699</c:v>
              </c:pt>
              <c:pt idx="3882">
                <c:v>10.169041877234264</c:v>
              </c:pt>
              <c:pt idx="3883">
                <c:v>10.166915835483831</c:v>
              </c:pt>
              <c:pt idx="3884">
                <c:v>10.164789793733398</c:v>
              </c:pt>
              <c:pt idx="3885">
                <c:v>10.162663751982963</c:v>
              </c:pt>
              <c:pt idx="3886">
                <c:v>10.160537710232532</c:v>
              </c:pt>
              <c:pt idx="3887">
                <c:v>10.158411668482097</c:v>
              </c:pt>
              <c:pt idx="3888">
                <c:v>10.156285626731664</c:v>
              </c:pt>
              <c:pt idx="3889">
                <c:v>10.15415958498123</c:v>
              </c:pt>
              <c:pt idx="3890">
                <c:v>10.152033543230797</c:v>
              </c:pt>
              <c:pt idx="3891">
                <c:v>10.149907501480365</c:v>
              </c:pt>
              <c:pt idx="3892">
                <c:v>10.147781459729931</c:v>
              </c:pt>
              <c:pt idx="3893">
                <c:v>10.145655417979498</c:v>
              </c:pt>
              <c:pt idx="3894">
                <c:v>10.143529376229063</c:v>
              </c:pt>
              <c:pt idx="3895">
                <c:v>10.14140333447863</c:v>
              </c:pt>
              <c:pt idx="3896">
                <c:v>10.139277292728195</c:v>
              </c:pt>
              <c:pt idx="3897">
                <c:v>10.137151250977764</c:v>
              </c:pt>
              <c:pt idx="3898">
                <c:v>10.135025209227331</c:v>
              </c:pt>
              <c:pt idx="3899">
                <c:v>10.132899167476896</c:v>
              </c:pt>
              <c:pt idx="3900">
                <c:v>10.130773125726463</c:v>
              </c:pt>
              <c:pt idx="3901">
                <c:v>10.128647083976029</c:v>
              </c:pt>
              <c:pt idx="3902">
                <c:v>10.126521042225598</c:v>
              </c:pt>
              <c:pt idx="3903">
                <c:v>10.124395000475165</c:v>
              </c:pt>
              <c:pt idx="3904">
                <c:v>10.12226895872473</c:v>
              </c:pt>
              <c:pt idx="3905">
                <c:v>10.120142916974297</c:v>
              </c:pt>
              <c:pt idx="3906">
                <c:v>10.118016875223862</c:v>
              </c:pt>
              <c:pt idx="3907">
                <c:v>10.115890833473431</c:v>
              </c:pt>
              <c:pt idx="3908">
                <c:v>10.113764791722996</c:v>
              </c:pt>
              <c:pt idx="3909">
                <c:v>10.111638749972563</c:v>
              </c:pt>
              <c:pt idx="3910">
                <c:v>10.10951270822213</c:v>
              </c:pt>
              <c:pt idx="3911">
                <c:v>10.107386666471696</c:v>
              </c:pt>
              <c:pt idx="3912">
                <c:v>10.105260624721264</c:v>
              </c:pt>
              <c:pt idx="3913">
                <c:v>10.10313458297083</c:v>
              </c:pt>
              <c:pt idx="3914">
                <c:v>10.101008541220397</c:v>
              </c:pt>
              <c:pt idx="3915">
                <c:v>10.098882499469962</c:v>
              </c:pt>
              <c:pt idx="3916">
                <c:v>10.096756457719529</c:v>
              </c:pt>
              <c:pt idx="3917">
                <c:v>10.094630415969098</c:v>
              </c:pt>
              <c:pt idx="3918">
                <c:v>10.092504374218663</c:v>
              </c:pt>
              <c:pt idx="3919">
                <c:v>10.09037833246823</c:v>
              </c:pt>
              <c:pt idx="3920">
                <c:v>10.088252290717795</c:v>
              </c:pt>
              <c:pt idx="3921">
                <c:v>10.086126248967362</c:v>
              </c:pt>
              <c:pt idx="3922">
                <c:v>10.084000207216929</c:v>
              </c:pt>
              <c:pt idx="3923">
                <c:v>10.081874165466497</c:v>
              </c:pt>
              <c:pt idx="3924">
                <c:v>10.079748123716064</c:v>
              </c:pt>
              <c:pt idx="3925">
                <c:v>10.077622081965629</c:v>
              </c:pt>
              <c:pt idx="3926">
                <c:v>10.075496040215198</c:v>
              </c:pt>
              <c:pt idx="3927">
                <c:v>10.073369998464763</c:v>
              </c:pt>
              <c:pt idx="3928">
                <c:v>10.07124395671433</c:v>
              </c:pt>
              <c:pt idx="3929">
                <c:v>10.069117914963897</c:v>
              </c:pt>
              <c:pt idx="3930">
                <c:v>10.066991873213462</c:v>
              </c:pt>
              <c:pt idx="3931">
                <c:v>10.064865831463031</c:v>
              </c:pt>
              <c:pt idx="3932">
                <c:v>10.062739789712596</c:v>
              </c:pt>
              <c:pt idx="3933">
                <c:v>10.060613747962163</c:v>
              </c:pt>
              <c:pt idx="3934">
                <c:v>10.058487706211729</c:v>
              </c:pt>
              <c:pt idx="3935">
                <c:v>10.056361664461296</c:v>
              </c:pt>
              <c:pt idx="3936">
                <c:v>10.054235622710864</c:v>
              </c:pt>
              <c:pt idx="3937">
                <c:v>10.05210958096043</c:v>
              </c:pt>
              <c:pt idx="3938">
                <c:v>10.049983539209997</c:v>
              </c:pt>
              <c:pt idx="3939">
                <c:v>10.047857497459562</c:v>
              </c:pt>
              <c:pt idx="3940">
                <c:v>10.045731455709129</c:v>
              </c:pt>
              <c:pt idx="3941">
                <c:v>10.043605413958694</c:v>
              </c:pt>
              <c:pt idx="3942">
                <c:v>10.041479372208263</c:v>
              </c:pt>
              <c:pt idx="3943">
                <c:v>10.03935333045783</c:v>
              </c:pt>
              <c:pt idx="3944">
                <c:v>10.037227288707395</c:v>
              </c:pt>
              <c:pt idx="3945">
                <c:v>10.035101246956962</c:v>
              </c:pt>
              <c:pt idx="3946">
                <c:v>10.032975205206528</c:v>
              </c:pt>
              <c:pt idx="3947">
                <c:v>10.030849163456097</c:v>
              </c:pt>
              <c:pt idx="3948">
                <c:v>10.028723121705664</c:v>
              </c:pt>
              <c:pt idx="3949">
                <c:v>10.026597079955229</c:v>
              </c:pt>
              <c:pt idx="3950">
                <c:v>10.024471038204796</c:v>
              </c:pt>
              <c:pt idx="3951">
                <c:v>10.022344996454361</c:v>
              </c:pt>
              <c:pt idx="3952">
                <c:v>10.02021895470393</c:v>
              </c:pt>
              <c:pt idx="3953">
                <c:v>10.018092912953495</c:v>
              </c:pt>
              <c:pt idx="3954">
                <c:v>10.015966871203062</c:v>
              </c:pt>
              <c:pt idx="3955">
                <c:v>10.013840829452629</c:v>
              </c:pt>
              <c:pt idx="3956">
                <c:v>10.011714787702195</c:v>
              </c:pt>
              <c:pt idx="3957">
                <c:v>10.009588745951763</c:v>
              </c:pt>
              <c:pt idx="3958">
                <c:v>10.007462704201329</c:v>
              </c:pt>
              <c:pt idx="3959">
                <c:v>10.005336662450896</c:v>
              </c:pt>
              <c:pt idx="3960">
                <c:v>10.003210620700461</c:v>
              </c:pt>
              <c:pt idx="3961">
                <c:v>10.001084578950028</c:v>
              </c:pt>
              <c:pt idx="3962">
                <c:v>9.9989585371995968</c:v>
              </c:pt>
              <c:pt idx="3963">
                <c:v>9.9968324954491621</c:v>
              </c:pt>
              <c:pt idx="3964">
                <c:v>9.9947064536987291</c:v>
              </c:pt>
              <c:pt idx="3965">
                <c:v>9.9925804119482944</c:v>
              </c:pt>
              <c:pt idx="3966">
                <c:v>9.9904543701978614</c:v>
              </c:pt>
              <c:pt idx="3967">
                <c:v>9.9883283284474285</c:v>
              </c:pt>
              <c:pt idx="3968">
                <c:v>9.9862022866969955</c:v>
              </c:pt>
              <c:pt idx="3969">
                <c:v>9.9840762449465625</c:v>
              </c:pt>
              <c:pt idx="3970">
                <c:v>9.9819502031961278</c:v>
              </c:pt>
              <c:pt idx="3971">
                <c:v>9.9798241614456948</c:v>
              </c:pt>
              <c:pt idx="3972">
                <c:v>9.9776981196952619</c:v>
              </c:pt>
              <c:pt idx="3973">
                <c:v>9.9755720779448289</c:v>
              </c:pt>
              <c:pt idx="3974">
                <c:v>9.973446036194396</c:v>
              </c:pt>
              <c:pt idx="3975">
                <c:v>9.9713199944439612</c:v>
              </c:pt>
              <c:pt idx="3976">
                <c:v>9.96919395269353</c:v>
              </c:pt>
              <c:pt idx="3977">
                <c:v>9.9670679109430953</c:v>
              </c:pt>
              <c:pt idx="3978">
                <c:v>9.9649418691926623</c:v>
              </c:pt>
              <c:pt idx="3979">
                <c:v>9.9628158274422276</c:v>
              </c:pt>
              <c:pt idx="3980">
                <c:v>9.9606897856917946</c:v>
              </c:pt>
              <c:pt idx="3981">
                <c:v>9.9585637439413635</c:v>
              </c:pt>
              <c:pt idx="3982">
                <c:v>9.9564377021909287</c:v>
              </c:pt>
              <c:pt idx="3983">
                <c:v>9.9543116604404958</c:v>
              </c:pt>
              <c:pt idx="3984">
                <c:v>9.952185618690061</c:v>
              </c:pt>
              <c:pt idx="3985">
                <c:v>9.9500595769396281</c:v>
              </c:pt>
              <c:pt idx="3986">
                <c:v>9.9479335351891933</c:v>
              </c:pt>
              <c:pt idx="3987">
                <c:v>9.9458074934387621</c:v>
              </c:pt>
              <c:pt idx="3988">
                <c:v>9.9436814516883292</c:v>
              </c:pt>
              <c:pt idx="3989">
                <c:v>9.9415554099378944</c:v>
              </c:pt>
              <c:pt idx="3990">
                <c:v>9.9394293681874615</c:v>
              </c:pt>
              <c:pt idx="3991">
                <c:v>9.9373033264370267</c:v>
              </c:pt>
              <c:pt idx="3992">
                <c:v>9.9351772846865956</c:v>
              </c:pt>
              <c:pt idx="3993">
                <c:v>9.9330512429361626</c:v>
              </c:pt>
              <c:pt idx="3994">
                <c:v>9.9309252011857279</c:v>
              </c:pt>
              <c:pt idx="3995">
                <c:v>9.9287991594352949</c:v>
              </c:pt>
              <c:pt idx="3996">
                <c:v>9.9266731176848602</c:v>
              </c:pt>
              <c:pt idx="3997">
                <c:v>9.924547075934429</c:v>
              </c:pt>
              <c:pt idx="3998">
                <c:v>9.9224210341839942</c:v>
              </c:pt>
              <c:pt idx="3999">
                <c:v>9.9202949924335613</c:v>
              </c:pt>
              <c:pt idx="4000">
                <c:v>9.9181689506831283</c:v>
              </c:pt>
              <c:pt idx="4001">
                <c:v>9.9160429089326936</c:v>
              </c:pt>
              <c:pt idx="4002">
                <c:v>9.9139168671822624</c:v>
              </c:pt>
              <c:pt idx="4003">
                <c:v>9.9117908254318277</c:v>
              </c:pt>
              <c:pt idx="4004">
                <c:v>9.9096647836813947</c:v>
              </c:pt>
              <c:pt idx="4005">
                <c:v>9.90753874193096</c:v>
              </c:pt>
              <c:pt idx="4006">
                <c:v>9.905412700180527</c:v>
              </c:pt>
              <c:pt idx="4007">
                <c:v>9.9032866584300958</c:v>
              </c:pt>
              <c:pt idx="4008">
                <c:v>9.9011606166796611</c:v>
              </c:pt>
              <c:pt idx="4009">
                <c:v>9.8990345749292281</c:v>
              </c:pt>
              <c:pt idx="4010">
                <c:v>9.8969085331787934</c:v>
              </c:pt>
              <c:pt idx="4011">
                <c:v>9.8947824914283604</c:v>
              </c:pt>
              <c:pt idx="4012">
                <c:v>9.8926564496779275</c:v>
              </c:pt>
              <c:pt idx="4013">
                <c:v>9.8905304079274945</c:v>
              </c:pt>
              <c:pt idx="4014">
                <c:v>9.8884043661770615</c:v>
              </c:pt>
              <c:pt idx="4015">
                <c:v>9.8862783244266268</c:v>
              </c:pt>
              <c:pt idx="4016">
                <c:v>9.8841522826761938</c:v>
              </c:pt>
              <c:pt idx="4017">
                <c:v>9.8820262409257609</c:v>
              </c:pt>
              <c:pt idx="4018">
                <c:v>9.8799001991753279</c:v>
              </c:pt>
              <c:pt idx="4019">
                <c:v>9.877774157424895</c:v>
              </c:pt>
              <c:pt idx="4020">
                <c:v>9.8756481156744602</c:v>
              </c:pt>
              <c:pt idx="4021">
                <c:v>9.8735220739240273</c:v>
              </c:pt>
              <c:pt idx="4022">
                <c:v>9.8713960321735943</c:v>
              </c:pt>
              <c:pt idx="4023">
                <c:v>9.8692699904231613</c:v>
              </c:pt>
              <c:pt idx="4024">
                <c:v>9.8671439486727266</c:v>
              </c:pt>
              <c:pt idx="4025">
                <c:v>9.8650179069222936</c:v>
              </c:pt>
              <c:pt idx="4026">
                <c:v>9.8628918651718607</c:v>
              </c:pt>
              <c:pt idx="4027">
                <c:v>9.8607658234214277</c:v>
              </c:pt>
              <c:pt idx="4028">
                <c:v>9.8586397816709948</c:v>
              </c:pt>
              <c:pt idx="4029">
                <c:v>9.85651373992056</c:v>
              </c:pt>
              <c:pt idx="4030">
                <c:v>9.8543876981701271</c:v>
              </c:pt>
              <c:pt idx="4031">
                <c:v>9.8522616564196923</c:v>
              </c:pt>
              <c:pt idx="4032">
                <c:v>9.8501356146692611</c:v>
              </c:pt>
              <c:pt idx="4033">
                <c:v>9.8480095729188282</c:v>
              </c:pt>
              <c:pt idx="4034">
                <c:v>9.8458835311683934</c:v>
              </c:pt>
              <c:pt idx="4035">
                <c:v>9.8437574894179605</c:v>
              </c:pt>
              <c:pt idx="4036">
                <c:v>9.8416314476675257</c:v>
              </c:pt>
              <c:pt idx="4037">
                <c:v>9.8395054059170945</c:v>
              </c:pt>
              <c:pt idx="4038">
                <c:v>9.8373793641666598</c:v>
              </c:pt>
              <c:pt idx="4039">
                <c:v>9.8352533224162269</c:v>
              </c:pt>
              <c:pt idx="4040">
                <c:v>9.8331272806657939</c:v>
              </c:pt>
              <c:pt idx="4041">
                <c:v>9.8310012389153592</c:v>
              </c:pt>
              <c:pt idx="4042">
                <c:v>9.828875197164928</c:v>
              </c:pt>
              <c:pt idx="4043">
                <c:v>9.8267491554144932</c:v>
              </c:pt>
              <c:pt idx="4044">
                <c:v>9.8246231136640603</c:v>
              </c:pt>
              <c:pt idx="4045">
                <c:v>9.8224970719136273</c:v>
              </c:pt>
              <c:pt idx="4046">
                <c:v>9.8203710301631926</c:v>
              </c:pt>
              <c:pt idx="4047">
                <c:v>9.8182449884127614</c:v>
              </c:pt>
              <c:pt idx="4048">
                <c:v>9.8161189466623266</c:v>
              </c:pt>
              <c:pt idx="4049">
                <c:v>9.8139929049118937</c:v>
              </c:pt>
              <c:pt idx="4050">
                <c:v>9.811866863161459</c:v>
              </c:pt>
              <c:pt idx="4051">
                <c:v>9.809740821411026</c:v>
              </c:pt>
              <c:pt idx="4052">
                <c:v>9.8076147796605948</c:v>
              </c:pt>
              <c:pt idx="4053">
                <c:v>9.8054887379101601</c:v>
              </c:pt>
              <c:pt idx="4054">
                <c:v>9.8033626961597271</c:v>
              </c:pt>
              <c:pt idx="4055">
                <c:v>9.8012366544092924</c:v>
              </c:pt>
              <c:pt idx="4056">
                <c:v>9.7991106126588594</c:v>
              </c:pt>
              <c:pt idx="4057">
                <c:v>9.7969845709084264</c:v>
              </c:pt>
              <c:pt idx="4058">
                <c:v>9.7948585291579935</c:v>
              </c:pt>
              <c:pt idx="4059">
                <c:v>9.7927324874075605</c:v>
              </c:pt>
              <c:pt idx="4060">
                <c:v>9.7906064456571258</c:v>
              </c:pt>
              <c:pt idx="4061">
                <c:v>9.7884804039066928</c:v>
              </c:pt>
              <c:pt idx="4062">
                <c:v>9.7863543621562599</c:v>
              </c:pt>
              <c:pt idx="4063">
                <c:v>9.7842283204058269</c:v>
              </c:pt>
              <c:pt idx="4064">
                <c:v>9.7821022786553939</c:v>
              </c:pt>
              <c:pt idx="4065">
                <c:v>9.7799762369049592</c:v>
              </c:pt>
              <c:pt idx="4066">
                <c:v>9.7778501951545262</c:v>
              </c:pt>
              <c:pt idx="4067">
                <c:v>9.7757241534040933</c:v>
              </c:pt>
              <c:pt idx="4068">
                <c:v>9.7735981116536603</c:v>
              </c:pt>
              <c:pt idx="4069">
                <c:v>9.7714720699032256</c:v>
              </c:pt>
              <c:pt idx="4070">
                <c:v>9.7693460281527926</c:v>
              </c:pt>
              <c:pt idx="4071">
                <c:v>9.7672199864023597</c:v>
              </c:pt>
              <c:pt idx="4072">
                <c:v>9.7650939446519267</c:v>
              </c:pt>
              <c:pt idx="4073">
                <c:v>9.7629679029014937</c:v>
              </c:pt>
              <c:pt idx="4074">
                <c:v>9.760841861151059</c:v>
              </c:pt>
              <c:pt idx="4075">
                <c:v>9.758715819400626</c:v>
              </c:pt>
              <c:pt idx="4076">
                <c:v>9.7565897776501913</c:v>
              </c:pt>
              <c:pt idx="4077">
                <c:v>9.7544637358997601</c:v>
              </c:pt>
              <c:pt idx="4078">
                <c:v>9.7523376941493272</c:v>
              </c:pt>
              <c:pt idx="4079">
                <c:v>9.7502116523988924</c:v>
              </c:pt>
              <c:pt idx="4080">
                <c:v>9.7480856106484595</c:v>
              </c:pt>
              <c:pt idx="4081">
                <c:v>9.7459595688980247</c:v>
              </c:pt>
              <c:pt idx="4082">
                <c:v>9.7438335271475935</c:v>
              </c:pt>
              <c:pt idx="4083">
                <c:v>9.7417074853971588</c:v>
              </c:pt>
              <c:pt idx="4084">
                <c:v>9.7395814436467258</c:v>
              </c:pt>
              <c:pt idx="4085">
                <c:v>9.7374554018962929</c:v>
              </c:pt>
              <c:pt idx="4086">
                <c:v>9.7353293601458581</c:v>
              </c:pt>
              <c:pt idx="4087">
                <c:v>9.733203318395427</c:v>
              </c:pt>
              <c:pt idx="4088">
                <c:v>9.7310772766449922</c:v>
              </c:pt>
              <c:pt idx="4089">
                <c:v>9.7289512348945593</c:v>
              </c:pt>
              <c:pt idx="4090">
                <c:v>9.7268251931441263</c:v>
              </c:pt>
              <c:pt idx="4091">
                <c:v>9.7246991513936916</c:v>
              </c:pt>
              <c:pt idx="4092">
                <c:v>9.7225731096432604</c:v>
              </c:pt>
              <c:pt idx="4093">
                <c:v>9.7204470678928256</c:v>
              </c:pt>
              <c:pt idx="4094">
                <c:v>9.7183210261423927</c:v>
              </c:pt>
              <c:pt idx="4095">
                <c:v>9.7161949843919579</c:v>
              </c:pt>
              <c:pt idx="4096">
                <c:v>9.714068942641525</c:v>
              </c:pt>
              <c:pt idx="4097">
                <c:v>9.711942900891092</c:v>
              </c:pt>
              <c:pt idx="4098">
                <c:v>9.7098168591406591</c:v>
              </c:pt>
              <c:pt idx="4099">
                <c:v>9.7076908173902243</c:v>
              </c:pt>
              <c:pt idx="4100">
                <c:v>9.7055647756397896</c:v>
              </c:pt>
              <c:pt idx="4101">
                <c:v>9.7034387338893549</c:v>
              </c:pt>
              <c:pt idx="4102">
                <c:v>9.7013126921389219</c:v>
              </c:pt>
              <c:pt idx="4103">
                <c:v>9.6991866503884889</c:v>
              </c:pt>
              <c:pt idx="4104">
                <c:v>9.6970606086380542</c:v>
              </c:pt>
              <c:pt idx="4105">
                <c:v>9.6949345668876212</c:v>
              </c:pt>
              <c:pt idx="4106">
                <c:v>9.6928085251371865</c:v>
              </c:pt>
              <c:pt idx="4107">
                <c:v>9.6906824833867518</c:v>
              </c:pt>
              <c:pt idx="4108">
                <c:v>9.688556441636317</c:v>
              </c:pt>
              <c:pt idx="4109">
                <c:v>9.6864303998858858</c:v>
              </c:pt>
              <c:pt idx="4110">
                <c:v>9.6843043581354511</c:v>
              </c:pt>
              <c:pt idx="4111">
                <c:v>9.6821783163850164</c:v>
              </c:pt>
              <c:pt idx="4112">
                <c:v>9.6800522746345834</c:v>
              </c:pt>
              <c:pt idx="4113">
                <c:v>9.6779262328841487</c:v>
              </c:pt>
              <c:pt idx="4114">
                <c:v>9.6758001911337139</c:v>
              </c:pt>
              <c:pt idx="4115">
                <c:v>9.6736741493832792</c:v>
              </c:pt>
              <c:pt idx="4116">
                <c:v>9.671548107632848</c:v>
              </c:pt>
              <c:pt idx="4117">
                <c:v>9.6694220658824133</c:v>
              </c:pt>
              <c:pt idx="4118">
                <c:v>9.6672960241319785</c:v>
              </c:pt>
              <c:pt idx="4119">
                <c:v>9.6651699823815456</c:v>
              </c:pt>
              <c:pt idx="4120">
                <c:v>9.6630439406311108</c:v>
              </c:pt>
              <c:pt idx="4121">
                <c:v>9.6609178988806761</c:v>
              </c:pt>
              <c:pt idx="4122">
                <c:v>9.6587918571302449</c:v>
              </c:pt>
              <c:pt idx="4123">
                <c:v>9.6566658153798102</c:v>
              </c:pt>
              <c:pt idx="4124">
                <c:v>9.6545397736293754</c:v>
              </c:pt>
              <c:pt idx="4125">
                <c:v>9.6524137318789407</c:v>
              </c:pt>
              <c:pt idx="4126">
                <c:v>9.6502876901285077</c:v>
              </c:pt>
              <c:pt idx="4127">
                <c:v>9.648161648378073</c:v>
              </c:pt>
              <c:pt idx="4128">
                <c:v>9.6460356066276383</c:v>
              </c:pt>
              <c:pt idx="4129">
                <c:v>9.6439095648772071</c:v>
              </c:pt>
              <c:pt idx="4130">
                <c:v>9.6417835231267723</c:v>
              </c:pt>
              <c:pt idx="4131">
                <c:v>9.6396574813763376</c:v>
              </c:pt>
              <c:pt idx="4132">
                <c:v>9.6375314396259029</c:v>
              </c:pt>
              <c:pt idx="4133">
                <c:v>9.6354053978754699</c:v>
              </c:pt>
              <c:pt idx="4134">
                <c:v>9.6332793561250352</c:v>
              </c:pt>
              <c:pt idx="4135">
                <c:v>9.6311533143746022</c:v>
              </c:pt>
              <c:pt idx="4136">
                <c:v>9.6290272726241692</c:v>
              </c:pt>
              <c:pt idx="4137">
                <c:v>9.6269012308737345</c:v>
              </c:pt>
              <c:pt idx="4138">
                <c:v>9.6247751891232998</c:v>
              </c:pt>
              <c:pt idx="4139">
                <c:v>9.622649147372865</c:v>
              </c:pt>
              <c:pt idx="4140">
                <c:v>9.6205231056224321</c:v>
              </c:pt>
              <c:pt idx="4141">
                <c:v>9.6183970638719991</c:v>
              </c:pt>
              <c:pt idx="4142">
                <c:v>9.6162710221215644</c:v>
              </c:pt>
              <c:pt idx="4143">
                <c:v>9.6141449803711314</c:v>
              </c:pt>
              <c:pt idx="4144">
                <c:v>9.6120189386206967</c:v>
              </c:pt>
              <c:pt idx="4145">
                <c:v>9.6098928968702619</c:v>
              </c:pt>
              <c:pt idx="4146">
                <c:v>9.6077668551198272</c:v>
              </c:pt>
              <c:pt idx="4147">
                <c:v>9.605640813369396</c:v>
              </c:pt>
              <c:pt idx="4148">
                <c:v>9.6035147716189613</c:v>
              </c:pt>
              <c:pt idx="4149">
                <c:v>9.6013887298685265</c:v>
              </c:pt>
              <c:pt idx="4150">
                <c:v>9.5992626881180936</c:v>
              </c:pt>
              <c:pt idx="4151">
                <c:v>9.5971366463676588</c:v>
              </c:pt>
              <c:pt idx="4152">
                <c:v>9.5950106046172241</c:v>
              </c:pt>
              <c:pt idx="4153">
                <c:v>9.5928845628667894</c:v>
              </c:pt>
              <c:pt idx="4154">
                <c:v>9.5907585211163582</c:v>
              </c:pt>
              <c:pt idx="4155">
                <c:v>9.5886324793659234</c:v>
              </c:pt>
              <c:pt idx="4156">
                <c:v>9.5865064376154887</c:v>
              </c:pt>
              <c:pt idx="4157">
                <c:v>9.5843803958650557</c:v>
              </c:pt>
              <c:pt idx="4158">
                <c:v>9.582254354114621</c:v>
              </c:pt>
              <c:pt idx="4159">
                <c:v>9.5801283123641863</c:v>
              </c:pt>
              <c:pt idx="4160">
                <c:v>9.5780022706137533</c:v>
              </c:pt>
              <c:pt idx="4161">
                <c:v>9.5758762288633203</c:v>
              </c:pt>
              <c:pt idx="4162">
                <c:v>9.5737501871128856</c:v>
              </c:pt>
              <c:pt idx="4163">
                <c:v>9.5716241453624509</c:v>
              </c:pt>
              <c:pt idx="4164">
                <c:v>9.5694981036120179</c:v>
              </c:pt>
              <c:pt idx="4165">
                <c:v>9.5673720618615832</c:v>
              </c:pt>
              <c:pt idx="4166">
                <c:v>9.5652460201111502</c:v>
              </c:pt>
              <c:pt idx="4167">
                <c:v>9.5631199783607173</c:v>
              </c:pt>
              <c:pt idx="4168">
                <c:v>9.5609939366102825</c:v>
              </c:pt>
              <c:pt idx="4169">
                <c:v>9.5588678948598478</c:v>
              </c:pt>
              <c:pt idx="4170">
                <c:v>9.556741853109413</c:v>
              </c:pt>
              <c:pt idx="4171">
                <c:v>9.5546158113589801</c:v>
              </c:pt>
              <c:pt idx="4172">
                <c:v>9.5524897696085471</c:v>
              </c:pt>
              <c:pt idx="4173">
                <c:v>9.5503637278581124</c:v>
              </c:pt>
              <c:pt idx="4174">
                <c:v>9.5482376861076794</c:v>
              </c:pt>
              <c:pt idx="4175">
                <c:v>9.5461116443572447</c:v>
              </c:pt>
              <c:pt idx="4176">
                <c:v>9.5439856026068099</c:v>
              </c:pt>
              <c:pt idx="4177">
                <c:v>9.5418595608563752</c:v>
              </c:pt>
              <c:pt idx="4178">
                <c:v>9.539733519105944</c:v>
              </c:pt>
              <c:pt idx="4179">
                <c:v>9.5376074773555093</c:v>
              </c:pt>
              <c:pt idx="4180">
                <c:v>9.5354814356050746</c:v>
              </c:pt>
              <c:pt idx="4181">
                <c:v>9.5333553938546416</c:v>
              </c:pt>
              <c:pt idx="4182">
                <c:v>9.5312293521042069</c:v>
              </c:pt>
              <c:pt idx="4183">
                <c:v>9.5291033103537721</c:v>
              </c:pt>
              <c:pt idx="4184">
                <c:v>9.5269772686033374</c:v>
              </c:pt>
              <c:pt idx="4185">
                <c:v>9.5248512268529062</c:v>
              </c:pt>
              <c:pt idx="4186">
                <c:v>9.5227251851024715</c:v>
              </c:pt>
              <c:pt idx="4187">
                <c:v>9.5205991433520367</c:v>
              </c:pt>
              <c:pt idx="4188">
                <c:v>9.5184731016016038</c:v>
              </c:pt>
              <c:pt idx="4189">
                <c:v>9.516347059851169</c:v>
              </c:pt>
              <c:pt idx="4190">
                <c:v>9.5142210181007343</c:v>
              </c:pt>
              <c:pt idx="4191">
                <c:v>9.5120949763503013</c:v>
              </c:pt>
              <c:pt idx="4192">
                <c:v>9.5099689345998684</c:v>
              </c:pt>
              <c:pt idx="4193">
                <c:v>9.5078428928494336</c:v>
              </c:pt>
              <c:pt idx="4194">
                <c:v>9.5057168510989989</c:v>
              </c:pt>
              <c:pt idx="4195">
                <c:v>9.5035908093485659</c:v>
              </c:pt>
              <c:pt idx="4196">
                <c:v>9.5014647675981312</c:v>
              </c:pt>
              <c:pt idx="4197">
                <c:v>9.4993387258476982</c:v>
              </c:pt>
              <c:pt idx="4198">
                <c:v>9.4972126840972635</c:v>
              </c:pt>
              <c:pt idx="4199">
                <c:v>9.4950866423468305</c:v>
              </c:pt>
              <c:pt idx="4200">
                <c:v>9.4929606005963958</c:v>
              </c:pt>
              <c:pt idx="4201">
                <c:v>9.4908345588459611</c:v>
              </c:pt>
              <c:pt idx="4202">
                <c:v>9.4887085170955281</c:v>
              </c:pt>
              <c:pt idx="4203">
                <c:v>9.4865824753450951</c:v>
              </c:pt>
              <c:pt idx="4204">
                <c:v>9.4844564335946604</c:v>
              </c:pt>
              <c:pt idx="4205">
                <c:v>9.4823303918442257</c:v>
              </c:pt>
              <c:pt idx="4206">
                <c:v>9.4802043500937927</c:v>
              </c:pt>
              <c:pt idx="4207">
                <c:v>9.478078308343358</c:v>
              </c:pt>
              <c:pt idx="4208">
                <c:v>9.4759522665929232</c:v>
              </c:pt>
              <c:pt idx="4209">
                <c:v>9.473826224842492</c:v>
              </c:pt>
              <c:pt idx="4210">
                <c:v>9.4717001830920573</c:v>
              </c:pt>
              <c:pt idx="4211">
                <c:v>9.4695741413416226</c:v>
              </c:pt>
              <c:pt idx="4212">
                <c:v>9.4674480995911896</c:v>
              </c:pt>
              <c:pt idx="4213">
                <c:v>9.4653220578407549</c:v>
              </c:pt>
              <c:pt idx="4214">
                <c:v>9.4631960160903201</c:v>
              </c:pt>
              <c:pt idx="4215">
                <c:v>9.4610699743398854</c:v>
              </c:pt>
              <c:pt idx="4216">
                <c:v>9.4589439325894542</c:v>
              </c:pt>
              <c:pt idx="4217">
                <c:v>9.4568178908390195</c:v>
              </c:pt>
              <c:pt idx="4218">
                <c:v>9.4546918490885847</c:v>
              </c:pt>
              <c:pt idx="4219">
                <c:v>9.4525658073381518</c:v>
              </c:pt>
              <c:pt idx="4220">
                <c:v>9.450439765587717</c:v>
              </c:pt>
              <c:pt idx="4221">
                <c:v>9.4483137238372823</c:v>
              </c:pt>
              <c:pt idx="4222">
                <c:v>9.4461876820868476</c:v>
              </c:pt>
              <c:pt idx="4223">
                <c:v>9.4440616403364164</c:v>
              </c:pt>
              <c:pt idx="4224">
                <c:v>9.4419355985859816</c:v>
              </c:pt>
              <c:pt idx="4225">
                <c:v>9.4398095568355469</c:v>
              </c:pt>
              <c:pt idx="4226">
                <c:v>9.4376835150851139</c:v>
              </c:pt>
              <c:pt idx="4227">
                <c:v>9.4355574733346792</c:v>
              </c:pt>
              <c:pt idx="4228">
                <c:v>9.4334314315842445</c:v>
              </c:pt>
              <c:pt idx="4229">
                <c:v>9.4313053898338115</c:v>
              </c:pt>
              <c:pt idx="4230">
                <c:v>9.4291793480833785</c:v>
              </c:pt>
              <c:pt idx="4231">
                <c:v>9.4270533063329438</c:v>
              </c:pt>
              <c:pt idx="4232">
                <c:v>9.4249272645825091</c:v>
              </c:pt>
              <c:pt idx="4233">
                <c:v>9.4228012228320761</c:v>
              </c:pt>
              <c:pt idx="4234">
                <c:v>9.4206751810816414</c:v>
              </c:pt>
              <c:pt idx="4235">
                <c:v>9.4185491393312084</c:v>
              </c:pt>
              <c:pt idx="4236">
                <c:v>9.4164230975807737</c:v>
              </c:pt>
              <c:pt idx="4237">
                <c:v>9.4142970558303407</c:v>
              </c:pt>
              <c:pt idx="4238">
                <c:v>9.412171014079906</c:v>
              </c:pt>
              <c:pt idx="4239">
                <c:v>9.4100449723294712</c:v>
              </c:pt>
              <c:pt idx="4240">
                <c:v>9.4079189305790383</c:v>
              </c:pt>
              <c:pt idx="4241">
                <c:v>9.4057928888286053</c:v>
              </c:pt>
              <c:pt idx="4242">
                <c:v>9.4036668470781706</c:v>
              </c:pt>
              <c:pt idx="4243">
                <c:v>9.4015408053277358</c:v>
              </c:pt>
              <c:pt idx="4244">
                <c:v>9.3994147635773029</c:v>
              </c:pt>
              <c:pt idx="4245">
                <c:v>9.3972887218268681</c:v>
              </c:pt>
              <c:pt idx="4246">
                <c:v>9.3951626800764334</c:v>
              </c:pt>
              <c:pt idx="4247">
                <c:v>9.3930366383260022</c:v>
              </c:pt>
              <c:pt idx="4248">
                <c:v>9.3909105965755675</c:v>
              </c:pt>
              <c:pt idx="4249">
                <c:v>9.3887845548251327</c:v>
              </c:pt>
              <c:pt idx="4250">
                <c:v>9.386658513074698</c:v>
              </c:pt>
              <c:pt idx="4251">
                <c:v>9.384532471324265</c:v>
              </c:pt>
              <c:pt idx="4252">
                <c:v>9.3824064295738303</c:v>
              </c:pt>
              <c:pt idx="4253">
                <c:v>9.3802803878233956</c:v>
              </c:pt>
              <c:pt idx="4254">
                <c:v>9.3781543460729644</c:v>
              </c:pt>
              <c:pt idx="4255">
                <c:v>9.3760283043225296</c:v>
              </c:pt>
              <c:pt idx="4256">
                <c:v>9.3739022625720949</c:v>
              </c:pt>
              <c:pt idx="4257">
                <c:v>9.371776220821662</c:v>
              </c:pt>
              <c:pt idx="4258">
                <c:v>9.3696501790712272</c:v>
              </c:pt>
              <c:pt idx="4259">
                <c:v>9.3675241373207925</c:v>
              </c:pt>
              <c:pt idx="4260">
                <c:v>9.3653980955703595</c:v>
              </c:pt>
              <c:pt idx="4261">
                <c:v>9.3632720538199266</c:v>
              </c:pt>
              <c:pt idx="4262">
                <c:v>9.3611460120694918</c:v>
              </c:pt>
              <c:pt idx="4263">
                <c:v>9.3590199703190571</c:v>
              </c:pt>
              <c:pt idx="4264">
                <c:v>9.3568939285686241</c:v>
              </c:pt>
              <c:pt idx="4265">
                <c:v>9.3547678868181894</c:v>
              </c:pt>
              <c:pt idx="4266">
                <c:v>9.3526418450677564</c:v>
              </c:pt>
              <c:pt idx="4267">
                <c:v>9.3505158033173217</c:v>
              </c:pt>
              <c:pt idx="4268">
                <c:v>9.3483897615668887</c:v>
              </c:pt>
              <c:pt idx="4269">
                <c:v>9.346263719816454</c:v>
              </c:pt>
              <c:pt idx="4270">
                <c:v>9.3441376780660192</c:v>
              </c:pt>
              <c:pt idx="4271">
                <c:v>9.3420116363155863</c:v>
              </c:pt>
              <c:pt idx="4272">
                <c:v>9.3398855945651533</c:v>
              </c:pt>
              <c:pt idx="4273">
                <c:v>9.3377595528147186</c:v>
              </c:pt>
              <c:pt idx="4274">
                <c:v>9.3356335110642839</c:v>
              </c:pt>
              <c:pt idx="4275">
                <c:v>9.3335074693138509</c:v>
              </c:pt>
              <c:pt idx="4276">
                <c:v>9.3313814275634162</c:v>
              </c:pt>
              <c:pt idx="4277">
                <c:v>9.3292553858129814</c:v>
              </c:pt>
              <c:pt idx="4278">
                <c:v>9.3271293440625502</c:v>
              </c:pt>
              <c:pt idx="4279">
                <c:v>9.3250033023121155</c:v>
              </c:pt>
              <c:pt idx="4280">
                <c:v>9.3228772605616808</c:v>
              </c:pt>
              <c:pt idx="4281">
                <c:v>9.320751218811246</c:v>
              </c:pt>
              <c:pt idx="4282">
                <c:v>9.3186251770608131</c:v>
              </c:pt>
              <c:pt idx="4283">
                <c:v>9.3164991353103783</c:v>
              </c:pt>
              <c:pt idx="4284">
                <c:v>9.3143730935599436</c:v>
              </c:pt>
              <c:pt idx="4285">
                <c:v>9.3122470518095124</c:v>
              </c:pt>
              <c:pt idx="4286">
                <c:v>9.3101210100590777</c:v>
              </c:pt>
              <c:pt idx="4287">
                <c:v>9.3079949683086429</c:v>
              </c:pt>
              <c:pt idx="4288">
                <c:v>9.3058689265582082</c:v>
              </c:pt>
              <c:pt idx="4289">
                <c:v>9.3037428848077752</c:v>
              </c:pt>
              <c:pt idx="4290">
                <c:v>9.3016168430573405</c:v>
              </c:pt>
              <c:pt idx="4291">
                <c:v>9.2994908013069075</c:v>
              </c:pt>
              <c:pt idx="4292">
                <c:v>9.2973647595564746</c:v>
              </c:pt>
              <c:pt idx="4293">
                <c:v>9.2952387178060398</c:v>
              </c:pt>
              <c:pt idx="4294">
                <c:v>9.2931126760556051</c:v>
              </c:pt>
              <c:pt idx="4295">
                <c:v>9.2909866343051704</c:v>
              </c:pt>
              <c:pt idx="4296">
                <c:v>9.2888605925547374</c:v>
              </c:pt>
              <c:pt idx="4297">
                <c:v>9.2867345508043044</c:v>
              </c:pt>
              <c:pt idx="4298">
                <c:v>9.2846085090538697</c:v>
              </c:pt>
              <c:pt idx="4299">
                <c:v>9.2824824673034367</c:v>
              </c:pt>
              <c:pt idx="4300">
                <c:v>9.280356425553002</c:v>
              </c:pt>
              <c:pt idx="4301">
                <c:v>9.2782303838025673</c:v>
              </c:pt>
              <c:pt idx="4302">
                <c:v>9.2761043420521325</c:v>
              </c:pt>
              <c:pt idx="4303">
                <c:v>9.2739783003017013</c:v>
              </c:pt>
              <c:pt idx="4304">
                <c:v>9.2718522585512666</c:v>
              </c:pt>
              <c:pt idx="4305">
                <c:v>9.2697262168008319</c:v>
              </c:pt>
              <c:pt idx="4306">
                <c:v>9.2676001750503989</c:v>
              </c:pt>
              <c:pt idx="4307">
                <c:v>9.2654741332999642</c:v>
              </c:pt>
              <c:pt idx="4308">
                <c:v>9.2633480915495294</c:v>
              </c:pt>
              <c:pt idx="4309">
                <c:v>9.2612220497990982</c:v>
              </c:pt>
              <c:pt idx="4310">
                <c:v>9.2590960080486635</c:v>
              </c:pt>
              <c:pt idx="4311">
                <c:v>9.2569699662982288</c:v>
              </c:pt>
              <c:pt idx="4312">
                <c:v>9.254843924547794</c:v>
              </c:pt>
              <c:pt idx="4313">
                <c:v>9.2527178827973611</c:v>
              </c:pt>
              <c:pt idx="4314">
                <c:v>9.2505918410469263</c:v>
              </c:pt>
              <c:pt idx="4315">
                <c:v>9.2484657992964916</c:v>
              </c:pt>
              <c:pt idx="4316">
                <c:v>9.2463397575460604</c:v>
              </c:pt>
              <c:pt idx="4317">
                <c:v>9.2442137157956257</c:v>
              </c:pt>
              <c:pt idx="4318">
                <c:v>9.2420876740451909</c:v>
              </c:pt>
              <c:pt idx="4319">
                <c:v>9.2399616322947562</c:v>
              </c:pt>
              <c:pt idx="4320">
                <c:v>9.2378355905443232</c:v>
              </c:pt>
              <c:pt idx="4321">
                <c:v>9.2357095487938885</c:v>
              </c:pt>
              <c:pt idx="4322">
                <c:v>9.2335835070434538</c:v>
              </c:pt>
              <c:pt idx="4323">
                <c:v>9.2314574652930226</c:v>
              </c:pt>
              <c:pt idx="4324">
                <c:v>9.2293314235425878</c:v>
              </c:pt>
              <c:pt idx="4325">
                <c:v>9.2272053817921531</c:v>
              </c:pt>
              <c:pt idx="4326">
                <c:v>9.2250793400417184</c:v>
              </c:pt>
              <c:pt idx="4327">
                <c:v>9.2229532982912854</c:v>
              </c:pt>
              <c:pt idx="4328">
                <c:v>9.2208272565408507</c:v>
              </c:pt>
              <c:pt idx="4329">
                <c:v>9.2187012147904177</c:v>
              </c:pt>
              <c:pt idx="4330">
                <c:v>9.2165751730399847</c:v>
              </c:pt>
              <c:pt idx="4331">
                <c:v>9.21444913128955</c:v>
              </c:pt>
              <c:pt idx="4332">
                <c:v>9.2123230895391153</c:v>
              </c:pt>
              <c:pt idx="4333">
                <c:v>9.2101970477886805</c:v>
              </c:pt>
              <c:pt idx="4334">
                <c:v>9.213224472381139</c:v>
              </c:pt>
              <c:pt idx="4335">
                <c:v>9.2162518969736009</c:v>
              </c:pt>
              <c:pt idx="4336">
                <c:v>9.2192793215660629</c:v>
              </c:pt>
              <c:pt idx="4337">
                <c:v>9.2223067461585195</c:v>
              </c:pt>
              <c:pt idx="4338">
                <c:v>9.2253341707509815</c:v>
              </c:pt>
              <c:pt idx="4339">
                <c:v>9.2283615953434435</c:v>
              </c:pt>
              <c:pt idx="4340">
                <c:v>9.2313890199359054</c:v>
              </c:pt>
              <c:pt idx="4341">
                <c:v>9.2344164445283621</c:v>
              </c:pt>
              <c:pt idx="4342">
                <c:v>9.237443869120824</c:v>
              </c:pt>
              <c:pt idx="4343">
                <c:v>9.240471293713286</c:v>
              </c:pt>
              <c:pt idx="4344">
                <c:v>9.2434987183057444</c:v>
              </c:pt>
              <c:pt idx="4345">
                <c:v>9.2465261428982046</c:v>
              </c:pt>
              <c:pt idx="4346">
                <c:v>9.2495535674906666</c:v>
              </c:pt>
              <c:pt idx="4347">
                <c:v>9.2525809920831286</c:v>
              </c:pt>
              <c:pt idx="4348">
                <c:v>9.255608416675587</c:v>
              </c:pt>
              <c:pt idx="4349">
                <c:v>9.2586358412680472</c:v>
              </c:pt>
              <c:pt idx="4350">
                <c:v>9.2616632658605091</c:v>
              </c:pt>
              <c:pt idx="4351">
                <c:v>9.2646906904529676</c:v>
              </c:pt>
              <c:pt idx="4352">
                <c:v>9.2677181150454295</c:v>
              </c:pt>
              <c:pt idx="4353">
                <c:v>9.2707455396378915</c:v>
              </c:pt>
              <c:pt idx="4354">
                <c:v>9.2737729642303481</c:v>
              </c:pt>
              <c:pt idx="4355">
                <c:v>9.2768003888228101</c:v>
              </c:pt>
              <c:pt idx="4356">
                <c:v>9.2798278134152721</c:v>
              </c:pt>
              <c:pt idx="4357">
                <c:v>9.282855238007734</c:v>
              </c:pt>
              <c:pt idx="4358">
                <c:v>9.2858826626001907</c:v>
              </c:pt>
              <c:pt idx="4359">
                <c:v>9.2889100871926527</c:v>
              </c:pt>
              <c:pt idx="4360">
                <c:v>9.2919375117851146</c:v>
              </c:pt>
              <c:pt idx="4361">
                <c:v>9.294964936377573</c:v>
              </c:pt>
              <c:pt idx="4362">
                <c:v>9.2979923609700332</c:v>
              </c:pt>
              <c:pt idx="4363">
                <c:v>9.3010197855624952</c:v>
              </c:pt>
              <c:pt idx="4364">
                <c:v>9.3040472101549572</c:v>
              </c:pt>
              <c:pt idx="4365">
                <c:v>9.3070746347474156</c:v>
              </c:pt>
              <c:pt idx="4366">
                <c:v>9.3101020593398776</c:v>
              </c:pt>
              <c:pt idx="4367">
                <c:v>9.3131294839323377</c:v>
              </c:pt>
              <c:pt idx="4368">
                <c:v>9.3161569085247962</c:v>
              </c:pt>
              <c:pt idx="4369">
                <c:v>9.3191843331172581</c:v>
              </c:pt>
              <c:pt idx="4370">
                <c:v>9.3222117577097201</c:v>
              </c:pt>
              <c:pt idx="4371">
                <c:v>9.3252391823021821</c:v>
              </c:pt>
              <c:pt idx="4372">
                <c:v>9.3282666068946387</c:v>
              </c:pt>
              <c:pt idx="4373">
                <c:v>9.3312940314871007</c:v>
              </c:pt>
              <c:pt idx="4374">
                <c:v>9.3343214560795627</c:v>
              </c:pt>
              <c:pt idx="4375">
                <c:v>9.3373488806720193</c:v>
              </c:pt>
              <c:pt idx="4376">
                <c:v>9.3403763052644813</c:v>
              </c:pt>
              <c:pt idx="4377">
                <c:v>9.3434037298569432</c:v>
              </c:pt>
              <c:pt idx="4378">
                <c:v>9.3464311544494052</c:v>
              </c:pt>
              <c:pt idx="4379">
                <c:v>9.3494585790418636</c:v>
              </c:pt>
              <c:pt idx="4380">
                <c:v>9.3524860036343238</c:v>
              </c:pt>
              <c:pt idx="4381">
                <c:v>9.3555134282267858</c:v>
              </c:pt>
              <c:pt idx="4382">
                <c:v>9.3585408528192442</c:v>
              </c:pt>
              <c:pt idx="4383">
                <c:v>9.3615682774117062</c:v>
              </c:pt>
              <c:pt idx="4384">
                <c:v>9.3645957020041681</c:v>
              </c:pt>
              <c:pt idx="4385">
                <c:v>9.3676231265966283</c:v>
              </c:pt>
              <c:pt idx="4386">
                <c:v>9.3706505511890867</c:v>
              </c:pt>
              <c:pt idx="4387">
                <c:v>9.3736779757815487</c:v>
              </c:pt>
              <c:pt idx="4388">
                <c:v>9.3767054003740107</c:v>
              </c:pt>
              <c:pt idx="4389">
                <c:v>9.3797328249664673</c:v>
              </c:pt>
              <c:pt idx="4390">
                <c:v>9.3827602495589293</c:v>
              </c:pt>
              <c:pt idx="4391">
                <c:v>9.3857876741513913</c:v>
              </c:pt>
              <c:pt idx="4392">
                <c:v>9.3888150987438532</c:v>
              </c:pt>
              <c:pt idx="4393">
                <c:v>9.3918425233363099</c:v>
              </c:pt>
              <c:pt idx="4394">
                <c:v>9.3948699479287718</c:v>
              </c:pt>
              <c:pt idx="4395">
                <c:v>9.3978973725212338</c:v>
              </c:pt>
              <c:pt idx="4396">
                <c:v>9.4009247971136922</c:v>
              </c:pt>
              <c:pt idx="4397">
                <c:v>9.4039522217061542</c:v>
              </c:pt>
              <c:pt idx="4398">
                <c:v>9.4069796462986144</c:v>
              </c:pt>
              <c:pt idx="4399">
                <c:v>9.4100070708910728</c:v>
              </c:pt>
              <c:pt idx="4400">
                <c:v>9.4130344954835348</c:v>
              </c:pt>
              <c:pt idx="4401">
                <c:v>9.4160619200759967</c:v>
              </c:pt>
              <c:pt idx="4402">
                <c:v>9.4190893446684587</c:v>
              </c:pt>
              <c:pt idx="4403">
                <c:v>9.4221167692609153</c:v>
              </c:pt>
              <c:pt idx="4404">
                <c:v>9.4251441938533773</c:v>
              </c:pt>
              <c:pt idx="4405">
                <c:v>9.4281716184458393</c:v>
              </c:pt>
              <c:pt idx="4406">
                <c:v>9.4311990430382959</c:v>
              </c:pt>
              <c:pt idx="4407">
                <c:v>9.4342264676307579</c:v>
              </c:pt>
              <c:pt idx="4408">
                <c:v>9.4372538922232199</c:v>
              </c:pt>
              <c:pt idx="4409">
                <c:v>9.4402813168156818</c:v>
              </c:pt>
              <c:pt idx="4410">
                <c:v>9.4433087414081402</c:v>
              </c:pt>
              <c:pt idx="4411">
                <c:v>9.4463361660006004</c:v>
              </c:pt>
              <c:pt idx="4412">
                <c:v>9.4493635905930624</c:v>
              </c:pt>
              <c:pt idx="4413">
                <c:v>9.4523910151855208</c:v>
              </c:pt>
              <c:pt idx="4414">
                <c:v>9.4554184397779828</c:v>
              </c:pt>
              <c:pt idx="4415">
                <c:v>9.4584458643704448</c:v>
              </c:pt>
              <c:pt idx="4416">
                <c:v>9.461473288962905</c:v>
              </c:pt>
              <c:pt idx="4417">
                <c:v>9.4645007135553634</c:v>
              </c:pt>
              <c:pt idx="4418">
                <c:v>9.4675281381478253</c:v>
              </c:pt>
              <c:pt idx="4419">
                <c:v>9.4705555627402873</c:v>
              </c:pt>
              <c:pt idx="4420">
                <c:v>9.473582987332744</c:v>
              </c:pt>
              <c:pt idx="4421">
                <c:v>9.4766104119252059</c:v>
              </c:pt>
              <c:pt idx="4422">
                <c:v>9.4796378365176679</c:v>
              </c:pt>
              <c:pt idx="4423">
                <c:v>9.4826652611101299</c:v>
              </c:pt>
              <c:pt idx="4424">
                <c:v>9.4856926857025865</c:v>
              </c:pt>
              <c:pt idx="4425">
                <c:v>9.4887201102950485</c:v>
              </c:pt>
              <c:pt idx="4426">
                <c:v>9.4917475348875104</c:v>
              </c:pt>
              <c:pt idx="4427">
                <c:v>9.4947749594799689</c:v>
              </c:pt>
              <c:pt idx="4428">
                <c:v>9.4978023840724308</c:v>
              </c:pt>
              <c:pt idx="4429">
                <c:v>9.500829808664891</c:v>
              </c:pt>
              <c:pt idx="4430">
                <c:v>9.503857233257353</c:v>
              </c:pt>
              <c:pt idx="4431">
                <c:v>9.5068846578498114</c:v>
              </c:pt>
              <c:pt idx="4432">
                <c:v>9.5099120824422734</c:v>
              </c:pt>
              <c:pt idx="4433">
                <c:v>9.5129395070347353</c:v>
              </c:pt>
              <c:pt idx="4434">
                <c:v>9.515966931627192</c:v>
              </c:pt>
              <c:pt idx="4435">
                <c:v>9.518994356219654</c:v>
              </c:pt>
              <c:pt idx="4436">
                <c:v>9.5220217808121159</c:v>
              </c:pt>
              <c:pt idx="4437">
                <c:v>9.5250492054045779</c:v>
              </c:pt>
              <c:pt idx="4438">
                <c:v>9.5280766299970345</c:v>
              </c:pt>
              <c:pt idx="4439">
                <c:v>9.5311040545894965</c:v>
              </c:pt>
              <c:pt idx="4440">
                <c:v>9.5341314791819585</c:v>
              </c:pt>
              <c:pt idx="4441">
                <c:v>9.5371589037744169</c:v>
              </c:pt>
              <c:pt idx="4442">
                <c:v>9.5401863283668771</c:v>
              </c:pt>
              <c:pt idx="4443">
                <c:v>9.543213752959339</c:v>
              </c:pt>
              <c:pt idx="4444">
                <c:v>9.5462411775517975</c:v>
              </c:pt>
              <c:pt idx="4445">
                <c:v>9.5492686021442594</c:v>
              </c:pt>
              <c:pt idx="4446">
                <c:v>9.5522960267367214</c:v>
              </c:pt>
              <c:pt idx="4447">
                <c:v>9.5553234513291816</c:v>
              </c:pt>
              <c:pt idx="4448">
                <c:v>9.55835087592164</c:v>
              </c:pt>
              <c:pt idx="4449">
                <c:v>9.561378300514102</c:v>
              </c:pt>
              <c:pt idx="4450">
                <c:v>9.5644057251065639</c:v>
              </c:pt>
              <c:pt idx="4451">
                <c:v>9.5674331496990206</c:v>
              </c:pt>
              <c:pt idx="4452">
                <c:v>9.5704605742914826</c:v>
              </c:pt>
              <c:pt idx="4453">
                <c:v>9.5734879988839445</c:v>
              </c:pt>
              <c:pt idx="4454">
                <c:v>9.5765154234764065</c:v>
              </c:pt>
              <c:pt idx="4455">
                <c:v>9.5795428480688631</c:v>
              </c:pt>
              <c:pt idx="4456">
                <c:v>9.5825702726613251</c:v>
              </c:pt>
              <c:pt idx="4457">
                <c:v>9.5855976972537871</c:v>
              </c:pt>
              <c:pt idx="4458">
                <c:v>9.5886251218462455</c:v>
              </c:pt>
              <c:pt idx="4459">
                <c:v>9.5916525464387075</c:v>
              </c:pt>
              <c:pt idx="4460">
                <c:v>9.5946799710311677</c:v>
              </c:pt>
              <c:pt idx="4461">
                <c:v>9.5977073956236296</c:v>
              </c:pt>
              <c:pt idx="4462">
                <c:v>9.600734820216088</c:v>
              </c:pt>
              <c:pt idx="4463">
                <c:v>9.60376224480855</c:v>
              </c:pt>
              <c:pt idx="4464">
                <c:v>9.606789669401012</c:v>
              </c:pt>
              <c:pt idx="4465">
                <c:v>9.6098170939934686</c:v>
              </c:pt>
              <c:pt idx="4466">
                <c:v>9.6128445185859306</c:v>
              </c:pt>
              <c:pt idx="4467">
                <c:v>9.6158719431783926</c:v>
              </c:pt>
              <c:pt idx="4468">
                <c:v>9.6188993677708545</c:v>
              </c:pt>
              <c:pt idx="4469">
                <c:v>9.6219267923633112</c:v>
              </c:pt>
              <c:pt idx="4470">
                <c:v>9.6249542169557731</c:v>
              </c:pt>
              <c:pt idx="4471">
                <c:v>9.6279816415482351</c:v>
              </c:pt>
              <c:pt idx="4472">
                <c:v>9.6310090661406935</c:v>
              </c:pt>
              <c:pt idx="4473">
                <c:v>9.6340364907331537</c:v>
              </c:pt>
              <c:pt idx="4474">
                <c:v>9.6370639153256157</c:v>
              </c:pt>
              <c:pt idx="4475">
                <c:v>9.6400913399180777</c:v>
              </c:pt>
              <c:pt idx="4476">
                <c:v>9.6431187645105361</c:v>
              </c:pt>
              <c:pt idx="4477">
                <c:v>9.646146189102998</c:v>
              </c:pt>
              <c:pt idx="4478">
                <c:v>9.6491736136954582</c:v>
              </c:pt>
              <c:pt idx="4479">
                <c:v>9.6522010382879166</c:v>
              </c:pt>
              <c:pt idx="4480">
                <c:v>9.6552284628803786</c:v>
              </c:pt>
              <c:pt idx="4481">
                <c:v>9.6582558874728406</c:v>
              </c:pt>
              <c:pt idx="4482">
                <c:v>9.6612833120653026</c:v>
              </c:pt>
              <c:pt idx="4483">
                <c:v>9.6643107366577592</c:v>
              </c:pt>
              <c:pt idx="4484">
                <c:v>9.6673381612502212</c:v>
              </c:pt>
              <c:pt idx="4485">
                <c:v>9.6703655858426831</c:v>
              </c:pt>
              <c:pt idx="4486">
                <c:v>9.6733930104351398</c:v>
              </c:pt>
              <c:pt idx="4487">
                <c:v>9.6764204350276017</c:v>
              </c:pt>
              <c:pt idx="4488">
                <c:v>9.6794478596200637</c:v>
              </c:pt>
              <c:pt idx="4489">
                <c:v>9.6824752842125221</c:v>
              </c:pt>
              <c:pt idx="4490">
                <c:v>9.6855027088049841</c:v>
              </c:pt>
              <c:pt idx="4491">
                <c:v>9.6885301333974443</c:v>
              </c:pt>
              <c:pt idx="4492">
                <c:v>9.6915575579899063</c:v>
              </c:pt>
              <c:pt idx="4493">
                <c:v>9.6945849825823647</c:v>
              </c:pt>
              <c:pt idx="4494">
                <c:v>9.6976124071748266</c:v>
              </c:pt>
              <c:pt idx="4495">
                <c:v>9.7006398317672886</c:v>
              </c:pt>
              <c:pt idx="4496">
                <c:v>9.7036672563597453</c:v>
              </c:pt>
              <c:pt idx="4497">
                <c:v>9.7066946809522072</c:v>
              </c:pt>
              <c:pt idx="4498">
                <c:v>9.7097221055446692</c:v>
              </c:pt>
              <c:pt idx="4499">
                <c:v>9.7127495301371312</c:v>
              </c:pt>
              <c:pt idx="4500">
                <c:v>9.7157769547295878</c:v>
              </c:pt>
              <c:pt idx="4501">
                <c:v>9.7188043793220498</c:v>
              </c:pt>
              <c:pt idx="4502">
                <c:v>9.7218318039145117</c:v>
              </c:pt>
              <c:pt idx="4503">
                <c:v>9.7248592285069702</c:v>
              </c:pt>
              <c:pt idx="4504">
                <c:v>9.7278866530994303</c:v>
              </c:pt>
              <c:pt idx="4505">
                <c:v>9.7309140776918923</c:v>
              </c:pt>
              <c:pt idx="4506">
                <c:v>9.7339415022843543</c:v>
              </c:pt>
              <c:pt idx="4507">
                <c:v>9.7369689268768127</c:v>
              </c:pt>
              <c:pt idx="4508">
                <c:v>9.7399963514692729</c:v>
              </c:pt>
              <c:pt idx="4509">
                <c:v>9.7430237760617349</c:v>
              </c:pt>
              <c:pt idx="4510">
                <c:v>9.7460512006541933</c:v>
              </c:pt>
              <c:pt idx="4511">
                <c:v>9.7490786252466552</c:v>
              </c:pt>
              <c:pt idx="4512">
                <c:v>9.7521060498391172</c:v>
              </c:pt>
              <c:pt idx="4513">
                <c:v>9.7551334744315774</c:v>
              </c:pt>
              <c:pt idx="4514">
                <c:v>9.7581608990240358</c:v>
              </c:pt>
              <c:pt idx="4515">
                <c:v>9.7611883236164978</c:v>
              </c:pt>
              <c:pt idx="4516">
                <c:v>9.7642157482089598</c:v>
              </c:pt>
              <c:pt idx="4517">
                <c:v>9.7672431728014164</c:v>
              </c:pt>
              <c:pt idx="4518">
                <c:v>9.7702705973938784</c:v>
              </c:pt>
              <c:pt idx="4519">
                <c:v>9.7732980219863403</c:v>
              </c:pt>
              <c:pt idx="4520">
                <c:v>9.7763254465788023</c:v>
              </c:pt>
              <c:pt idx="4521">
                <c:v>9.779352871171259</c:v>
              </c:pt>
              <c:pt idx="4522">
                <c:v>9.7823802957637209</c:v>
              </c:pt>
              <c:pt idx="4523">
                <c:v>9.7854077203561829</c:v>
              </c:pt>
              <c:pt idx="4524">
                <c:v>9.7884351449486413</c:v>
              </c:pt>
              <c:pt idx="4525">
                <c:v>9.7914625695411033</c:v>
              </c:pt>
              <c:pt idx="4526">
                <c:v>9.7944899941335635</c:v>
              </c:pt>
              <c:pt idx="4527">
                <c:v>9.7975174187260254</c:v>
              </c:pt>
              <c:pt idx="4528">
                <c:v>9.8005448433184839</c:v>
              </c:pt>
              <c:pt idx="4529">
                <c:v>9.8035722679109458</c:v>
              </c:pt>
              <c:pt idx="4530">
                <c:v>9.8065996925034078</c:v>
              </c:pt>
              <c:pt idx="4531">
                <c:v>9.8096271170958644</c:v>
              </c:pt>
              <c:pt idx="4532">
                <c:v>9.8126545416883264</c:v>
              </c:pt>
              <c:pt idx="4533">
                <c:v>9.8156819662807884</c:v>
              </c:pt>
              <c:pt idx="4534">
                <c:v>9.818709390873245</c:v>
              </c:pt>
              <c:pt idx="4535">
                <c:v>9.821736815465707</c:v>
              </c:pt>
              <c:pt idx="4536">
                <c:v>9.824764240058169</c:v>
              </c:pt>
              <c:pt idx="4537">
                <c:v>9.8277916646506309</c:v>
              </c:pt>
              <c:pt idx="4538">
                <c:v>9.8308190892430893</c:v>
              </c:pt>
              <c:pt idx="4539">
                <c:v>9.8338465138355495</c:v>
              </c:pt>
              <c:pt idx="4540">
                <c:v>9.8368739384280115</c:v>
              </c:pt>
              <c:pt idx="4541">
                <c:v>9.8399013630204699</c:v>
              </c:pt>
              <c:pt idx="4542">
                <c:v>9.8429287876129319</c:v>
              </c:pt>
              <c:pt idx="4543">
                <c:v>9.8459562122053939</c:v>
              </c:pt>
              <c:pt idx="4544">
                <c:v>9.848983636797854</c:v>
              </c:pt>
              <c:pt idx="4545">
                <c:v>9.8520110613903125</c:v>
              </c:pt>
              <c:pt idx="4546">
                <c:v>9.8550384859827744</c:v>
              </c:pt>
              <c:pt idx="4547">
                <c:v>9.8580659105752364</c:v>
              </c:pt>
              <c:pt idx="4548">
                <c:v>9.861093335167693</c:v>
              </c:pt>
              <c:pt idx="4549">
                <c:v>9.864120759760155</c:v>
              </c:pt>
              <c:pt idx="4550">
                <c:v>9.867148184352617</c:v>
              </c:pt>
              <c:pt idx="4551">
                <c:v>9.8701756089450789</c:v>
              </c:pt>
              <c:pt idx="4552">
                <c:v>9.8732030335375356</c:v>
              </c:pt>
              <c:pt idx="4553">
                <c:v>9.8762304581299976</c:v>
              </c:pt>
              <c:pt idx="4554">
                <c:v>9.8792578827224595</c:v>
              </c:pt>
              <c:pt idx="4555">
                <c:v>9.8822853073149179</c:v>
              </c:pt>
              <c:pt idx="4556">
                <c:v>9.8853127319073799</c:v>
              </c:pt>
              <c:pt idx="4557">
                <c:v>9.8883401564998401</c:v>
              </c:pt>
              <c:pt idx="4558">
                <c:v>9.8913675810923021</c:v>
              </c:pt>
              <c:pt idx="4559">
                <c:v>9.8943950056847605</c:v>
              </c:pt>
              <c:pt idx="4560">
                <c:v>9.8974224302772225</c:v>
              </c:pt>
              <c:pt idx="4561">
                <c:v>9.9004498548696844</c:v>
              </c:pt>
              <c:pt idx="4562">
                <c:v>9.9034772794621411</c:v>
              </c:pt>
              <c:pt idx="4563">
                <c:v>9.906504704054603</c:v>
              </c:pt>
              <c:pt idx="4564">
                <c:v>9.909532128647065</c:v>
              </c:pt>
              <c:pt idx="4565">
                <c:v>9.912559553239527</c:v>
              </c:pt>
              <c:pt idx="4566">
                <c:v>9.9155869778319836</c:v>
              </c:pt>
              <c:pt idx="4567">
                <c:v>9.9186144024244456</c:v>
              </c:pt>
              <c:pt idx="4568">
                <c:v>9.9216418270169076</c:v>
              </c:pt>
              <c:pt idx="4569">
                <c:v>9.924669251609366</c:v>
              </c:pt>
              <c:pt idx="4570">
                <c:v>9.9276966762018262</c:v>
              </c:pt>
              <c:pt idx="4571">
                <c:v>9.9307241007942881</c:v>
              </c:pt>
              <c:pt idx="4572">
                <c:v>9.9337515253867501</c:v>
              </c:pt>
              <c:pt idx="4573">
                <c:v>9.9367789499792085</c:v>
              </c:pt>
              <c:pt idx="4574">
                <c:v>9.9398063745716705</c:v>
              </c:pt>
              <c:pt idx="4575">
                <c:v>9.9428337991641307</c:v>
              </c:pt>
              <c:pt idx="4576">
                <c:v>9.9458612237565891</c:v>
              </c:pt>
              <c:pt idx="4577">
                <c:v>9.9488886483490511</c:v>
              </c:pt>
              <c:pt idx="4578">
                <c:v>9.951916072941513</c:v>
              </c:pt>
              <c:pt idx="4579">
                <c:v>9.954943497533975</c:v>
              </c:pt>
              <c:pt idx="4580">
                <c:v>9.9579709221264316</c:v>
              </c:pt>
              <c:pt idx="4581">
                <c:v>9.9609983467188936</c:v>
              </c:pt>
              <c:pt idx="4582">
                <c:v>9.9640257713113556</c:v>
              </c:pt>
              <c:pt idx="4583">
                <c:v>9.9670531959038122</c:v>
              </c:pt>
              <c:pt idx="4584">
                <c:v>9.9700806204962742</c:v>
              </c:pt>
              <c:pt idx="4585">
                <c:v>9.9731080450887362</c:v>
              </c:pt>
              <c:pt idx="4586">
                <c:v>9.9761354696811946</c:v>
              </c:pt>
              <c:pt idx="4587">
                <c:v>9.9791628942736565</c:v>
              </c:pt>
              <c:pt idx="4588">
                <c:v>9.9821903188661167</c:v>
              </c:pt>
              <c:pt idx="4589">
                <c:v>9.9852177434585787</c:v>
              </c:pt>
              <c:pt idx="4590">
                <c:v>9.9882451680510371</c:v>
              </c:pt>
              <c:pt idx="4591">
                <c:v>9.9912725926434991</c:v>
              </c:pt>
              <c:pt idx="4592">
                <c:v>9.9943000172359611</c:v>
              </c:pt>
              <c:pt idx="4593">
                <c:v>9.9973274418284177</c:v>
              </c:pt>
              <c:pt idx="4594">
                <c:v>10.00035486642088</c:v>
              </c:pt>
              <c:pt idx="4595">
                <c:v>10.003382291013342</c:v>
              </c:pt>
              <c:pt idx="4596">
                <c:v>10.006409715605804</c:v>
              </c:pt>
              <c:pt idx="4597">
                <c:v>10.00943714019826</c:v>
              </c:pt>
              <c:pt idx="4598">
                <c:v>10.012464564790722</c:v>
              </c:pt>
              <c:pt idx="4599">
                <c:v>10.015491989383184</c:v>
              </c:pt>
              <c:pt idx="4600">
                <c:v>10.018519413975643</c:v>
              </c:pt>
              <c:pt idx="4601">
                <c:v>10.021546838568103</c:v>
              </c:pt>
              <c:pt idx="4602">
                <c:v>10.024574263160565</c:v>
              </c:pt>
              <c:pt idx="4603">
                <c:v>10.027601687753027</c:v>
              </c:pt>
              <c:pt idx="4604">
                <c:v>10.030629112345485</c:v>
              </c:pt>
              <c:pt idx="4605">
                <c:v>10.033656536937947</c:v>
              </c:pt>
              <c:pt idx="4606">
                <c:v>10.036683961530407</c:v>
              </c:pt>
              <c:pt idx="4607">
                <c:v>10.039711386122866</c:v>
              </c:pt>
              <c:pt idx="4608">
                <c:v>10.042738810715328</c:v>
              </c:pt>
              <c:pt idx="4609">
                <c:v>10.04576623530779</c:v>
              </c:pt>
              <c:pt idx="4610">
                <c:v>10.048793659900252</c:v>
              </c:pt>
              <c:pt idx="4611">
                <c:v>10.051821084492708</c:v>
              </c:pt>
              <c:pt idx="4612">
                <c:v>10.05484850908517</c:v>
              </c:pt>
              <c:pt idx="4613">
                <c:v>10.057875933677632</c:v>
              </c:pt>
              <c:pt idx="4614">
                <c:v>10.060903358270089</c:v>
              </c:pt>
              <c:pt idx="4615">
                <c:v>10.063930782862551</c:v>
              </c:pt>
              <c:pt idx="4616">
                <c:v>10.066958207455013</c:v>
              </c:pt>
              <c:pt idx="4617">
                <c:v>10.069985632047475</c:v>
              </c:pt>
              <c:pt idx="4618">
                <c:v>10.073013056639933</c:v>
              </c:pt>
              <c:pt idx="4619">
                <c:v>10.076040481232393</c:v>
              </c:pt>
              <c:pt idx="4620">
                <c:v>10.079067905824855</c:v>
              </c:pt>
              <c:pt idx="4621">
                <c:v>10.082095330417314</c:v>
              </c:pt>
              <c:pt idx="4622">
                <c:v>10.085122755009776</c:v>
              </c:pt>
              <c:pt idx="4623">
                <c:v>10.088150179602238</c:v>
              </c:pt>
              <c:pt idx="4624">
                <c:v>10.091177604194698</c:v>
              </c:pt>
              <c:pt idx="4625">
                <c:v>10.094205028787156</c:v>
              </c:pt>
              <c:pt idx="4626">
                <c:v>10.097232453379618</c:v>
              </c:pt>
              <c:pt idx="4627">
                <c:v>10.10025987797208</c:v>
              </c:pt>
              <c:pt idx="4628">
                <c:v>10.103287302564537</c:v>
              </c:pt>
              <c:pt idx="4629">
                <c:v>10.106314727156999</c:v>
              </c:pt>
              <c:pt idx="4630">
                <c:v>10.109342151749461</c:v>
              </c:pt>
              <c:pt idx="4631">
                <c:v>10.112369576341919</c:v>
              </c:pt>
              <c:pt idx="4632">
                <c:v>10.115397000934379</c:v>
              </c:pt>
              <c:pt idx="4633">
                <c:v>10.118424425526841</c:v>
              </c:pt>
              <c:pt idx="4634">
                <c:v>10.121451850119303</c:v>
              </c:pt>
              <c:pt idx="4635">
                <c:v>10.124479274711762</c:v>
              </c:pt>
              <c:pt idx="4636">
                <c:v>10.127506699304224</c:v>
              </c:pt>
              <c:pt idx="4637">
                <c:v>10.130534123896684</c:v>
              </c:pt>
              <c:pt idx="4638">
                <c:v>10.133561548489142</c:v>
              </c:pt>
              <c:pt idx="4639">
                <c:v>10.136588973081604</c:v>
              </c:pt>
              <c:pt idx="4640">
                <c:v>10.139616397674066</c:v>
              </c:pt>
              <c:pt idx="4641">
                <c:v>10.142643822266528</c:v>
              </c:pt>
              <c:pt idx="4642">
                <c:v>10.145671246858985</c:v>
              </c:pt>
              <c:pt idx="4643">
                <c:v>10.148698671451447</c:v>
              </c:pt>
              <c:pt idx="4644">
                <c:v>10.151726096043909</c:v>
              </c:pt>
              <c:pt idx="4645">
                <c:v>10.154753520636365</c:v>
              </c:pt>
              <c:pt idx="4646">
                <c:v>10.157780945228827</c:v>
              </c:pt>
              <c:pt idx="4647">
                <c:v>10.160808369821289</c:v>
              </c:pt>
              <c:pt idx="4648">
                <c:v>10.163835794413751</c:v>
              </c:pt>
              <c:pt idx="4649">
                <c:v>10.16686321900621</c:v>
              </c:pt>
              <c:pt idx="4650">
                <c:v>10.16989064359867</c:v>
              </c:pt>
              <c:pt idx="4651">
                <c:v>10.172918068191132</c:v>
              </c:pt>
              <c:pt idx="4652">
                <c:v>10.17594549278359</c:v>
              </c:pt>
              <c:pt idx="4653">
                <c:v>10.178972917376052</c:v>
              </c:pt>
              <c:pt idx="4654">
                <c:v>10.182000341968514</c:v>
              </c:pt>
              <c:pt idx="4655">
                <c:v>10.185027766560975</c:v>
              </c:pt>
              <c:pt idx="4656">
                <c:v>10.188055191153433</c:v>
              </c:pt>
              <c:pt idx="4657">
                <c:v>10.191082615745895</c:v>
              </c:pt>
              <c:pt idx="4658">
                <c:v>10.194110040338357</c:v>
              </c:pt>
              <c:pt idx="4659">
                <c:v>10.197137464930814</c:v>
              </c:pt>
              <c:pt idx="4660">
                <c:v>10.200164889523275</c:v>
              </c:pt>
              <c:pt idx="4661">
                <c:v>10.203192314115737</c:v>
              </c:pt>
              <c:pt idx="4662">
                <c:v>10.206219738708199</c:v>
              </c:pt>
              <c:pt idx="4663">
                <c:v>10.209247163300656</c:v>
              </c:pt>
              <c:pt idx="4664">
                <c:v>10.212274587893118</c:v>
              </c:pt>
              <c:pt idx="4665">
                <c:v>10.21530201248558</c:v>
              </c:pt>
              <c:pt idx="4666">
                <c:v>10.218329437078038</c:v>
              </c:pt>
              <c:pt idx="4667">
                <c:v>10.2213568616705</c:v>
              </c:pt>
              <c:pt idx="4668">
                <c:v>10.224384286262961</c:v>
              </c:pt>
              <c:pt idx="4669">
                <c:v>10.227411710855423</c:v>
              </c:pt>
              <c:pt idx="4670">
                <c:v>10.230439135447881</c:v>
              </c:pt>
              <c:pt idx="4671">
                <c:v>10.233466560040343</c:v>
              </c:pt>
              <c:pt idx="4672">
                <c:v>10.236493984632803</c:v>
              </c:pt>
              <c:pt idx="4673">
                <c:v>10.239521409225262</c:v>
              </c:pt>
              <c:pt idx="4674">
                <c:v>10.242548833817724</c:v>
              </c:pt>
              <c:pt idx="4675">
                <c:v>10.245576258410185</c:v>
              </c:pt>
              <c:pt idx="4676">
                <c:v>10.248603683002642</c:v>
              </c:pt>
              <c:pt idx="4677">
                <c:v>10.251631107595104</c:v>
              </c:pt>
              <c:pt idx="4678">
                <c:v>10.254658532187566</c:v>
              </c:pt>
              <c:pt idx="4679">
                <c:v>10.257685956780028</c:v>
              </c:pt>
              <c:pt idx="4680">
                <c:v>10.260713381372485</c:v>
              </c:pt>
              <c:pt idx="4681">
                <c:v>10.263740805964947</c:v>
              </c:pt>
              <c:pt idx="4682">
                <c:v>10.266768230557409</c:v>
              </c:pt>
              <c:pt idx="4683">
                <c:v>10.269795655149867</c:v>
              </c:pt>
              <c:pt idx="4684">
                <c:v>10.272823079742329</c:v>
              </c:pt>
              <c:pt idx="4685">
                <c:v>10.275850504334789</c:v>
              </c:pt>
              <c:pt idx="4686">
                <c:v>10.278877928927251</c:v>
              </c:pt>
              <c:pt idx="4687">
                <c:v>10.28190535351971</c:v>
              </c:pt>
              <c:pt idx="4688">
                <c:v>10.284932778112172</c:v>
              </c:pt>
              <c:pt idx="4689">
                <c:v>10.287960202704634</c:v>
              </c:pt>
              <c:pt idx="4690">
                <c:v>10.29098762729709</c:v>
              </c:pt>
              <c:pt idx="4691">
                <c:v>10.294015051889552</c:v>
              </c:pt>
              <c:pt idx="4692">
                <c:v>10.297042476482014</c:v>
              </c:pt>
              <c:pt idx="4693">
                <c:v>10.300069901074476</c:v>
              </c:pt>
              <c:pt idx="4694">
                <c:v>10.303097325666933</c:v>
              </c:pt>
              <c:pt idx="4695">
                <c:v>10.306124750259395</c:v>
              </c:pt>
              <c:pt idx="4696">
                <c:v>10.309152174851857</c:v>
              </c:pt>
              <c:pt idx="4697">
                <c:v>10.312179599444315</c:v>
              </c:pt>
              <c:pt idx="4698">
                <c:v>10.315207024036775</c:v>
              </c:pt>
              <c:pt idx="4699">
                <c:v>10.318234448629237</c:v>
              </c:pt>
              <c:pt idx="4700">
                <c:v>10.321261873221699</c:v>
              </c:pt>
              <c:pt idx="4701">
                <c:v>10.324289297814158</c:v>
              </c:pt>
              <c:pt idx="4702">
                <c:v>10.32731672240662</c:v>
              </c:pt>
              <c:pt idx="4703">
                <c:v>10.33034414699908</c:v>
              </c:pt>
              <c:pt idx="4704">
                <c:v>10.333371571591538</c:v>
              </c:pt>
              <c:pt idx="4705">
                <c:v>10.336398996184</c:v>
              </c:pt>
              <c:pt idx="4706">
                <c:v>10.339426420776462</c:v>
              </c:pt>
              <c:pt idx="4707">
                <c:v>10.342453845368924</c:v>
              </c:pt>
              <c:pt idx="4708">
                <c:v>10.345481269961381</c:v>
              </c:pt>
              <c:pt idx="4709">
                <c:v>10.348508694553843</c:v>
              </c:pt>
              <c:pt idx="4710">
                <c:v>10.351536119146305</c:v>
              </c:pt>
              <c:pt idx="4711">
                <c:v>10.354563543738761</c:v>
              </c:pt>
              <c:pt idx="4712">
                <c:v>10.357590968331223</c:v>
              </c:pt>
              <c:pt idx="4713">
                <c:v>10.360618392923685</c:v>
              </c:pt>
              <c:pt idx="4714">
                <c:v>10.363645817516147</c:v>
              </c:pt>
              <c:pt idx="4715">
                <c:v>10.366673242108606</c:v>
              </c:pt>
              <c:pt idx="4716">
                <c:v>10.369700666701066</c:v>
              </c:pt>
              <c:pt idx="4717">
                <c:v>10.372728091293528</c:v>
              </c:pt>
              <c:pt idx="4718">
                <c:v>10.375755515885986</c:v>
              </c:pt>
              <c:pt idx="4719">
                <c:v>10.378782940478448</c:v>
              </c:pt>
              <c:pt idx="4720">
                <c:v>10.38181036507091</c:v>
              </c:pt>
              <c:pt idx="4721">
                <c:v>10.384837789663367</c:v>
              </c:pt>
              <c:pt idx="4722">
                <c:v>10.387865214255829</c:v>
              </c:pt>
              <c:pt idx="4723">
                <c:v>10.390892638848291</c:v>
              </c:pt>
              <c:pt idx="4724">
                <c:v>10.393920063440753</c:v>
              </c:pt>
              <c:pt idx="4725">
                <c:v>10.396947488033209</c:v>
              </c:pt>
              <c:pt idx="4726">
                <c:v>10.399974912625671</c:v>
              </c:pt>
              <c:pt idx="4727">
                <c:v>10.403002337218133</c:v>
              </c:pt>
              <c:pt idx="4728">
                <c:v>10.406029761810592</c:v>
              </c:pt>
              <c:pt idx="4729">
                <c:v>10.409057186403052</c:v>
              </c:pt>
              <c:pt idx="4730">
                <c:v>10.412084610995514</c:v>
              </c:pt>
              <c:pt idx="4731">
                <c:v>10.415112035587976</c:v>
              </c:pt>
              <c:pt idx="4732">
                <c:v>10.418139460180434</c:v>
              </c:pt>
              <c:pt idx="4733">
                <c:v>10.421166884772896</c:v>
              </c:pt>
              <c:pt idx="4734">
                <c:v>10.424194309365356</c:v>
              </c:pt>
              <c:pt idx="4735">
                <c:v>10.427221733957815</c:v>
              </c:pt>
              <c:pt idx="4736">
                <c:v>10.430249158550277</c:v>
              </c:pt>
              <c:pt idx="4737">
                <c:v>10.433276583142739</c:v>
              </c:pt>
              <c:pt idx="4738">
                <c:v>10.436304007735201</c:v>
              </c:pt>
              <c:pt idx="4739">
                <c:v>10.439331432327657</c:v>
              </c:pt>
              <c:pt idx="4740">
                <c:v>10.442358856920119</c:v>
              </c:pt>
              <c:pt idx="4741">
                <c:v>10.445386281512581</c:v>
              </c:pt>
              <c:pt idx="4742">
                <c:v>10.448413706105038</c:v>
              </c:pt>
              <c:pt idx="4743">
                <c:v>10.4514411306975</c:v>
              </c:pt>
              <c:pt idx="4744">
                <c:v>10.454468555289962</c:v>
              </c:pt>
              <c:pt idx="4745">
                <c:v>10.457495979882424</c:v>
              </c:pt>
              <c:pt idx="4746">
                <c:v>10.460523404474882</c:v>
              </c:pt>
              <c:pt idx="4747">
                <c:v>10.463550829067342</c:v>
              </c:pt>
              <c:pt idx="4748">
                <c:v>10.466578253659804</c:v>
              </c:pt>
              <c:pt idx="4749">
                <c:v>10.469605678252263</c:v>
              </c:pt>
              <c:pt idx="4750">
                <c:v>10.472633102844725</c:v>
              </c:pt>
              <c:pt idx="4751">
                <c:v>10.475660527437187</c:v>
              </c:pt>
              <c:pt idx="4752">
                <c:v>10.478687952029647</c:v>
              </c:pt>
              <c:pt idx="4753">
                <c:v>10.481715376622105</c:v>
              </c:pt>
              <c:pt idx="4754">
                <c:v>10.484742801214567</c:v>
              </c:pt>
              <c:pt idx="4755">
                <c:v>10.487770225807029</c:v>
              </c:pt>
              <c:pt idx="4756">
                <c:v>10.490797650399486</c:v>
              </c:pt>
              <c:pt idx="4757">
                <c:v>10.493825074991948</c:v>
              </c:pt>
              <c:pt idx="4758">
                <c:v>10.49685249958441</c:v>
              </c:pt>
              <c:pt idx="4759">
                <c:v>10.499879924176872</c:v>
              </c:pt>
              <c:pt idx="4760">
                <c:v>10.502907348769329</c:v>
              </c:pt>
              <c:pt idx="4761">
                <c:v>10.50593477336179</c:v>
              </c:pt>
              <c:pt idx="4762">
                <c:v>10.508962197954252</c:v>
              </c:pt>
              <c:pt idx="4763">
                <c:v>10.511989622546711</c:v>
              </c:pt>
              <c:pt idx="4764">
                <c:v>10.515017047139173</c:v>
              </c:pt>
              <c:pt idx="4765">
                <c:v>10.518044471731633</c:v>
              </c:pt>
              <c:pt idx="4766">
                <c:v>10.521071896324091</c:v>
              </c:pt>
              <c:pt idx="4767">
                <c:v>10.524099320916553</c:v>
              </c:pt>
              <c:pt idx="4768">
                <c:v>10.527126745509015</c:v>
              </c:pt>
              <c:pt idx="4769">
                <c:v>10.530154170101477</c:v>
              </c:pt>
              <c:pt idx="4770">
                <c:v>10.533181594693934</c:v>
              </c:pt>
              <c:pt idx="4771">
                <c:v>10.536209019286396</c:v>
              </c:pt>
              <c:pt idx="4772">
                <c:v>10.539236443878858</c:v>
              </c:pt>
              <c:pt idx="4773">
                <c:v>10.542263868471315</c:v>
              </c:pt>
              <c:pt idx="4774">
                <c:v>10.545291293063777</c:v>
              </c:pt>
              <c:pt idx="4775">
                <c:v>10.548318717656239</c:v>
              </c:pt>
              <c:pt idx="4776">
                <c:v>10.5513461422487</c:v>
              </c:pt>
              <c:pt idx="4777">
                <c:v>10.554373566841159</c:v>
              </c:pt>
              <c:pt idx="4778">
                <c:v>10.557400991433619</c:v>
              </c:pt>
              <c:pt idx="4779">
                <c:v>10.560428416026081</c:v>
              </c:pt>
              <c:pt idx="4780">
                <c:v>10.563455840618539</c:v>
              </c:pt>
              <c:pt idx="4781">
                <c:v>10.566483265211001</c:v>
              </c:pt>
              <c:pt idx="4782">
                <c:v>10.569510689803463</c:v>
              </c:pt>
              <c:pt idx="4783">
                <c:v>10.572538114395924</c:v>
              </c:pt>
              <c:pt idx="4784">
                <c:v>10.575565538988382</c:v>
              </c:pt>
              <c:pt idx="4785">
                <c:v>10.578592963580844</c:v>
              </c:pt>
              <c:pt idx="4786">
                <c:v>10.581620388173306</c:v>
              </c:pt>
              <c:pt idx="4787">
                <c:v>10.584647812765763</c:v>
              </c:pt>
              <c:pt idx="4788">
                <c:v>10.587675237358225</c:v>
              </c:pt>
              <c:pt idx="4789">
                <c:v>10.590702661950687</c:v>
              </c:pt>
              <c:pt idx="4790">
                <c:v>10.593730086543149</c:v>
              </c:pt>
              <c:pt idx="4791">
                <c:v>10.596757511135605</c:v>
              </c:pt>
              <c:pt idx="4792">
                <c:v>10.599784935728067</c:v>
              </c:pt>
              <c:pt idx="4793">
                <c:v>10.602812360320529</c:v>
              </c:pt>
              <c:pt idx="4794">
                <c:v>10.605839784912988</c:v>
              </c:pt>
              <c:pt idx="4795">
                <c:v>10.608867209505449</c:v>
              </c:pt>
              <c:pt idx="4796">
                <c:v>10.61189463409791</c:v>
              </c:pt>
              <c:pt idx="4797">
                <c:v>10.614922058690372</c:v>
              </c:pt>
              <c:pt idx="4798">
                <c:v>10.61794948328283</c:v>
              </c:pt>
              <c:pt idx="4799">
                <c:v>10.620976907875292</c:v>
              </c:pt>
              <c:pt idx="4800">
                <c:v>10.624004332467754</c:v>
              </c:pt>
              <c:pt idx="4801">
                <c:v>10.627031757060211</c:v>
              </c:pt>
              <c:pt idx="4802">
                <c:v>10.630059181652673</c:v>
              </c:pt>
              <c:pt idx="4803">
                <c:v>10.633086606245135</c:v>
              </c:pt>
              <c:pt idx="4804">
                <c:v>10.636114030837597</c:v>
              </c:pt>
              <c:pt idx="4805">
                <c:v>10.639141455430053</c:v>
              </c:pt>
              <c:pt idx="4806">
                <c:v>10.642168880022515</c:v>
              </c:pt>
              <c:pt idx="4807">
                <c:v>10.645196304614977</c:v>
              </c:pt>
              <c:pt idx="4808">
                <c:v>10.648223729207436</c:v>
              </c:pt>
              <c:pt idx="4809">
                <c:v>10.651251153799896</c:v>
              </c:pt>
              <c:pt idx="4810">
                <c:v>10.654278578392358</c:v>
              </c:pt>
              <c:pt idx="4811">
                <c:v>10.657306002984816</c:v>
              </c:pt>
              <c:pt idx="4812">
                <c:v>10.660333427577278</c:v>
              </c:pt>
              <c:pt idx="4813">
                <c:v>10.66336085216974</c:v>
              </c:pt>
              <c:pt idx="4814">
                <c:v>10.6663882767622</c:v>
              </c:pt>
              <c:pt idx="4815">
                <c:v>10.669415701354659</c:v>
              </c:pt>
              <c:pt idx="4816">
                <c:v>10.672443125947121</c:v>
              </c:pt>
              <c:pt idx="4817">
                <c:v>10.675470550539583</c:v>
              </c:pt>
              <c:pt idx="4818">
                <c:v>10.678497975132039</c:v>
              </c:pt>
              <c:pt idx="4819">
                <c:v>10.681525399724501</c:v>
              </c:pt>
              <c:pt idx="4820">
                <c:v>10.684552824316963</c:v>
              </c:pt>
              <c:pt idx="4821">
                <c:v>10.687580248909425</c:v>
              </c:pt>
              <c:pt idx="4822">
                <c:v>10.690607673501882</c:v>
              </c:pt>
              <c:pt idx="4823">
                <c:v>10.693635098094344</c:v>
              </c:pt>
              <c:pt idx="4824">
                <c:v>10.696662522686806</c:v>
              </c:pt>
              <c:pt idx="4825">
                <c:v>10.699689947279264</c:v>
              </c:pt>
              <c:pt idx="4826">
                <c:v>10.702717371871726</c:v>
              </c:pt>
              <c:pt idx="4827">
                <c:v>10.705744796464186</c:v>
              </c:pt>
              <c:pt idx="4828">
                <c:v>10.708772221056648</c:v>
              </c:pt>
              <c:pt idx="4829">
                <c:v>10.711799645649107</c:v>
              </c:pt>
              <c:pt idx="4830">
                <c:v>10.714827070241569</c:v>
              </c:pt>
              <c:pt idx="4831">
                <c:v>10.717854494834029</c:v>
              </c:pt>
              <c:pt idx="4832">
                <c:v>10.720881919426487</c:v>
              </c:pt>
              <c:pt idx="4833">
                <c:v>10.723909344018949</c:v>
              </c:pt>
              <c:pt idx="4834">
                <c:v>10.726936768611411</c:v>
              </c:pt>
              <c:pt idx="4835">
                <c:v>10.729964193203873</c:v>
              </c:pt>
              <c:pt idx="4836">
                <c:v>10.73299161779633</c:v>
              </c:pt>
              <c:pt idx="4837">
                <c:v>10.736019042388792</c:v>
              </c:pt>
              <c:pt idx="4838">
                <c:v>10.739046466981254</c:v>
              </c:pt>
              <c:pt idx="4839">
                <c:v>10.74207389157371</c:v>
              </c:pt>
              <c:pt idx="4840">
                <c:v>10.745101316166172</c:v>
              </c:pt>
              <c:pt idx="4841">
                <c:v>10.748128740758634</c:v>
              </c:pt>
              <c:pt idx="4842">
                <c:v>10.751156165351096</c:v>
              </c:pt>
              <c:pt idx="4843">
                <c:v>10.754183589943555</c:v>
              </c:pt>
              <c:pt idx="4844">
                <c:v>10.757211014536015</c:v>
              </c:pt>
              <c:pt idx="4845">
                <c:v>10.760238439128477</c:v>
              </c:pt>
              <c:pt idx="4846">
                <c:v>10.763265863720935</c:v>
              </c:pt>
              <c:pt idx="4847">
                <c:v>10.766293288313397</c:v>
              </c:pt>
              <c:pt idx="4848">
                <c:v>10.769320712905859</c:v>
              </c:pt>
              <c:pt idx="4849">
                <c:v>10.772348137498319</c:v>
              </c:pt>
              <c:pt idx="4850">
                <c:v>10.775375562090778</c:v>
              </c:pt>
              <c:pt idx="4851">
                <c:v>10.77840298668324</c:v>
              </c:pt>
              <c:pt idx="4852">
                <c:v>10.781430411275702</c:v>
              </c:pt>
              <c:pt idx="4853">
                <c:v>10.784457835868158</c:v>
              </c:pt>
              <c:pt idx="4854">
                <c:v>10.78748526046062</c:v>
              </c:pt>
              <c:pt idx="4855">
                <c:v>10.790512685053082</c:v>
              </c:pt>
              <c:pt idx="4856">
                <c:v>10.793540109645541</c:v>
              </c:pt>
              <c:pt idx="4857">
                <c:v>10.796567534238001</c:v>
              </c:pt>
              <c:pt idx="4858">
                <c:v>10.799594958830463</c:v>
              </c:pt>
              <c:pt idx="4859">
                <c:v>10.802622383422925</c:v>
              </c:pt>
              <c:pt idx="4860">
                <c:v>10.805649808015383</c:v>
              </c:pt>
              <c:pt idx="4861">
                <c:v>10.808677232607845</c:v>
              </c:pt>
              <c:pt idx="4862">
                <c:v>10.811704657200305</c:v>
              </c:pt>
              <c:pt idx="4863">
                <c:v>10.814732081792764</c:v>
              </c:pt>
              <c:pt idx="4864">
                <c:v>10.817759506385226</c:v>
              </c:pt>
              <c:pt idx="4865">
                <c:v>10.820786930977688</c:v>
              </c:pt>
              <c:pt idx="4866">
                <c:v>10.82381435557015</c:v>
              </c:pt>
              <c:pt idx="4867">
                <c:v>10.826841780162606</c:v>
              </c:pt>
              <c:pt idx="4868">
                <c:v>10.829869204755068</c:v>
              </c:pt>
              <c:pt idx="4869">
                <c:v>10.83289662934753</c:v>
              </c:pt>
              <c:pt idx="4870">
                <c:v>10.835924053939987</c:v>
              </c:pt>
              <c:pt idx="4871">
                <c:v>10.838951478532449</c:v>
              </c:pt>
              <c:pt idx="4872">
                <c:v>10.841978903124911</c:v>
              </c:pt>
              <c:pt idx="4873">
                <c:v>10.845006327717373</c:v>
              </c:pt>
              <c:pt idx="4874">
                <c:v>10.848033752309831</c:v>
              </c:pt>
              <c:pt idx="4875">
                <c:v>10.851061176902292</c:v>
              </c:pt>
              <c:pt idx="4876">
                <c:v>10.854088601494754</c:v>
              </c:pt>
              <c:pt idx="4877">
                <c:v>10.857116026087212</c:v>
              </c:pt>
              <c:pt idx="4878">
                <c:v>10.860143450679674</c:v>
              </c:pt>
              <c:pt idx="4879">
                <c:v>10.863170875272136</c:v>
              </c:pt>
              <c:pt idx="4880">
                <c:v>10.866198299864596</c:v>
              </c:pt>
              <c:pt idx="4881">
                <c:v>10.869225724457054</c:v>
              </c:pt>
              <c:pt idx="4882">
                <c:v>10.872253149049516</c:v>
              </c:pt>
              <c:pt idx="4883">
                <c:v>10.875280573641978</c:v>
              </c:pt>
              <c:pt idx="4884">
                <c:v>10.878307998234435</c:v>
              </c:pt>
              <c:pt idx="4885">
                <c:v>10.881335422826897</c:v>
              </c:pt>
              <c:pt idx="4886">
                <c:v>10.884362847419359</c:v>
              </c:pt>
              <c:pt idx="4887">
                <c:v>10.887390272011821</c:v>
              </c:pt>
              <c:pt idx="4888">
                <c:v>10.890417696604278</c:v>
              </c:pt>
              <c:pt idx="4889">
                <c:v>10.89344512119674</c:v>
              </c:pt>
              <c:pt idx="4890">
                <c:v>10.896472545789202</c:v>
              </c:pt>
              <c:pt idx="4891">
                <c:v>10.89949997038166</c:v>
              </c:pt>
              <c:pt idx="4892">
                <c:v>10.902527394974122</c:v>
              </c:pt>
              <c:pt idx="4893">
                <c:v>10.905554819566582</c:v>
              </c:pt>
              <c:pt idx="4894">
                <c:v>10.908582244159044</c:v>
              </c:pt>
              <c:pt idx="4895">
                <c:v>10.911609668751503</c:v>
              </c:pt>
              <c:pt idx="4896">
                <c:v>10.914637093343964</c:v>
              </c:pt>
              <c:pt idx="4897">
                <c:v>10.917664517936426</c:v>
              </c:pt>
              <c:pt idx="4898">
                <c:v>10.920691942528883</c:v>
              </c:pt>
              <c:pt idx="4899">
                <c:v>10.923719367121345</c:v>
              </c:pt>
              <c:pt idx="4900">
                <c:v>10.926746791713807</c:v>
              </c:pt>
              <c:pt idx="4901">
                <c:v>10.929774216306269</c:v>
              </c:pt>
              <c:pt idx="4902">
                <c:v>10.932801640898726</c:v>
              </c:pt>
              <c:pt idx="4903">
                <c:v>10.935829065491188</c:v>
              </c:pt>
              <c:pt idx="4904">
                <c:v>10.93885649008365</c:v>
              </c:pt>
              <c:pt idx="4905">
                <c:v>10.941883914676108</c:v>
              </c:pt>
              <c:pt idx="4906">
                <c:v>10.944911339268568</c:v>
              </c:pt>
              <c:pt idx="4907">
                <c:v>10.94793876386103</c:v>
              </c:pt>
              <c:pt idx="4908">
                <c:v>10.950966188453489</c:v>
              </c:pt>
              <c:pt idx="4909">
                <c:v>10.953993613045951</c:v>
              </c:pt>
              <c:pt idx="4910">
                <c:v>10.957021037638413</c:v>
              </c:pt>
              <c:pt idx="4911">
                <c:v>10.960048462230873</c:v>
              </c:pt>
              <c:pt idx="4912">
                <c:v>10.963075886823331</c:v>
              </c:pt>
              <c:pt idx="4913">
                <c:v>10.966103311415793</c:v>
              </c:pt>
              <c:pt idx="4914">
                <c:v>10.969130736008255</c:v>
              </c:pt>
              <c:pt idx="4915">
                <c:v>10.972158160600712</c:v>
              </c:pt>
              <c:pt idx="4916">
                <c:v>10.975185585193174</c:v>
              </c:pt>
              <c:pt idx="4917">
                <c:v>10.978213009785636</c:v>
              </c:pt>
              <c:pt idx="4918">
                <c:v>10.981240434378098</c:v>
              </c:pt>
              <c:pt idx="4919">
                <c:v>10.984267858970554</c:v>
              </c:pt>
              <c:pt idx="4920">
                <c:v>10.987295283563016</c:v>
              </c:pt>
              <c:pt idx="4921">
                <c:v>10.990322708155478</c:v>
              </c:pt>
              <c:pt idx="4922">
                <c:v>10.993350132747937</c:v>
              </c:pt>
              <c:pt idx="4923">
                <c:v>10.996377557340399</c:v>
              </c:pt>
              <c:pt idx="4924">
                <c:v>10.999404981932859</c:v>
              </c:pt>
              <c:pt idx="4925">
                <c:v>11.002432406525321</c:v>
              </c:pt>
              <c:pt idx="4926">
                <c:v>11.005459831117779</c:v>
              </c:pt>
              <c:pt idx="4927">
                <c:v>11.008487255710241</c:v>
              </c:pt>
              <c:pt idx="4928">
                <c:v>11.011514680302703</c:v>
              </c:pt>
              <c:pt idx="4929">
                <c:v>11.01454210489516</c:v>
              </c:pt>
              <c:pt idx="4930">
                <c:v>11.017569529487622</c:v>
              </c:pt>
              <c:pt idx="4931">
                <c:v>11.020596954080084</c:v>
              </c:pt>
              <c:pt idx="4932">
                <c:v>11.023624378672546</c:v>
              </c:pt>
              <c:pt idx="4933">
                <c:v>11.026651803265002</c:v>
              </c:pt>
              <c:pt idx="4934">
                <c:v>11.029679227857464</c:v>
              </c:pt>
              <c:pt idx="4935">
                <c:v>11.032706652449926</c:v>
              </c:pt>
              <c:pt idx="4936">
                <c:v>11.035734077042385</c:v>
              </c:pt>
              <c:pt idx="4937">
                <c:v>11.038761501634845</c:v>
              </c:pt>
              <c:pt idx="4938">
                <c:v>11.041788926227307</c:v>
              </c:pt>
              <c:pt idx="4939">
                <c:v>11.044816350819769</c:v>
              </c:pt>
              <c:pt idx="4940">
                <c:v>11.047843775412227</c:v>
              </c:pt>
              <c:pt idx="4941">
                <c:v>11.050871200004689</c:v>
              </c:pt>
              <c:pt idx="4942">
                <c:v>11.053898624597149</c:v>
              </c:pt>
              <c:pt idx="4943">
                <c:v>11.056926049189608</c:v>
              </c:pt>
              <c:pt idx="4944">
                <c:v>11.05995347378207</c:v>
              </c:pt>
              <c:pt idx="4945">
                <c:v>11.062980898374532</c:v>
              </c:pt>
              <c:pt idx="4946">
                <c:v>11.066008322966994</c:v>
              </c:pt>
              <c:pt idx="4947">
                <c:v>11.06903574755945</c:v>
              </c:pt>
              <c:pt idx="4948">
                <c:v>11.072063172151912</c:v>
              </c:pt>
              <c:pt idx="4949">
                <c:v>11.075090596744374</c:v>
              </c:pt>
              <c:pt idx="4950">
                <c:v>11.078118021336831</c:v>
              </c:pt>
              <c:pt idx="4951">
                <c:v>11.081145445929293</c:v>
              </c:pt>
              <c:pt idx="4952">
                <c:v>11.084172870521755</c:v>
              </c:pt>
              <c:pt idx="4953">
                <c:v>11.087200295114213</c:v>
              </c:pt>
              <c:pt idx="4954">
                <c:v>11.090227719706675</c:v>
              </c:pt>
              <c:pt idx="4955">
                <c:v>11.093255144299135</c:v>
              </c:pt>
              <c:pt idx="4956">
                <c:v>11.096282568891597</c:v>
              </c:pt>
              <c:pt idx="4957">
                <c:v>11.099309993484056</c:v>
              </c:pt>
              <c:pt idx="4958">
                <c:v>11.102337418076518</c:v>
              </c:pt>
              <c:pt idx="4959">
                <c:v>11.10536484266898</c:v>
              </c:pt>
              <c:pt idx="4960">
                <c:v>11.108392267261436</c:v>
              </c:pt>
              <c:pt idx="4961">
                <c:v>11.111419691853898</c:v>
              </c:pt>
              <c:pt idx="4962">
                <c:v>11.11444711644636</c:v>
              </c:pt>
              <c:pt idx="4963">
                <c:v>11.117474541038822</c:v>
              </c:pt>
              <c:pt idx="4964">
                <c:v>11.120501965631279</c:v>
              </c:pt>
              <c:pt idx="4965">
                <c:v>11.123529390223741</c:v>
              </c:pt>
              <c:pt idx="4966">
                <c:v>11.126556814816203</c:v>
              </c:pt>
              <c:pt idx="4967">
                <c:v>11.129584239408661</c:v>
              </c:pt>
              <c:pt idx="4968">
                <c:v>11.132611664001121</c:v>
              </c:pt>
              <c:pt idx="4969">
                <c:v>11.135639088593583</c:v>
              </c:pt>
              <c:pt idx="4970">
                <c:v>11.138666513186045</c:v>
              </c:pt>
              <c:pt idx="4971">
                <c:v>11.141693937778504</c:v>
              </c:pt>
              <c:pt idx="4972">
                <c:v>11.144721362370966</c:v>
              </c:pt>
              <c:pt idx="4973">
                <c:v>11.147748786963426</c:v>
              </c:pt>
              <c:pt idx="4974">
                <c:v>11.150776211555884</c:v>
              </c:pt>
              <c:pt idx="4975">
                <c:v>11.153803636148346</c:v>
              </c:pt>
              <c:pt idx="4976">
                <c:v>11.156831060740808</c:v>
              </c:pt>
              <c:pt idx="4977">
                <c:v>11.15985848533327</c:v>
              </c:pt>
              <c:pt idx="4978">
                <c:v>11.162885909925727</c:v>
              </c:pt>
              <c:pt idx="4979">
                <c:v>11.165913334518189</c:v>
              </c:pt>
              <c:pt idx="4980">
                <c:v>11.168940759110651</c:v>
              </c:pt>
              <c:pt idx="4981">
                <c:v>11.171968183703108</c:v>
              </c:pt>
              <c:pt idx="4982">
                <c:v>11.174995608295569</c:v>
              </c:pt>
              <c:pt idx="4983">
                <c:v>11.178023032888031</c:v>
              </c:pt>
              <c:pt idx="4984">
                <c:v>11.181050457480493</c:v>
              </c:pt>
              <c:pt idx="4985">
                <c:v>11.184077882072952</c:v>
              </c:pt>
              <c:pt idx="4986">
                <c:v>11.187105306665412</c:v>
              </c:pt>
              <c:pt idx="4987">
                <c:v>11.190132731257874</c:v>
              </c:pt>
              <c:pt idx="4988">
                <c:v>11.193160155850332</c:v>
              </c:pt>
              <c:pt idx="4989">
                <c:v>11.196187580442794</c:v>
              </c:pt>
              <c:pt idx="4990">
                <c:v>11.199215005035256</c:v>
              </c:pt>
              <c:pt idx="4991">
                <c:v>11.202242429627717</c:v>
              </c:pt>
              <c:pt idx="4992">
                <c:v>11.205269854220175</c:v>
              </c:pt>
              <c:pt idx="4993">
                <c:v>11.208297278812637</c:v>
              </c:pt>
              <c:pt idx="4994">
                <c:v>11.211324703405099</c:v>
              </c:pt>
              <c:pt idx="4995">
                <c:v>11.214352127997556</c:v>
              </c:pt>
              <c:pt idx="4996">
                <c:v>11.217379552590018</c:v>
              </c:pt>
              <c:pt idx="4997">
                <c:v>11.220406977182479</c:v>
              </c:pt>
              <c:pt idx="4998">
                <c:v>11.223434401774938</c:v>
              </c:pt>
              <c:pt idx="4999">
                <c:v>11.226461826367398</c:v>
              </c:pt>
              <c:pt idx="5000">
                <c:v>11.22948925095986</c:v>
              </c:pt>
              <c:pt idx="5001">
                <c:v>11.232516675552322</c:v>
              </c:pt>
              <c:pt idx="5002">
                <c:v>11.23554410014478</c:v>
              </c:pt>
              <c:pt idx="5003">
                <c:v>11.238571524737241</c:v>
              </c:pt>
              <c:pt idx="5004">
                <c:v>11.241598949329703</c:v>
              </c:pt>
              <c:pt idx="5005">
                <c:v>11.244626373922161</c:v>
              </c:pt>
              <c:pt idx="5006">
                <c:v>11.247653798514623</c:v>
              </c:pt>
              <c:pt idx="5007">
                <c:v>11.250681223107085</c:v>
              </c:pt>
              <c:pt idx="5008">
                <c:v>11.253708647699545</c:v>
              </c:pt>
              <c:pt idx="5009">
                <c:v>11.256736072292004</c:v>
              </c:pt>
              <c:pt idx="5010">
                <c:v>11.259763496884466</c:v>
              </c:pt>
              <c:pt idx="5011">
                <c:v>11.262790921476928</c:v>
              </c:pt>
              <c:pt idx="5012">
                <c:v>11.265818346069384</c:v>
              </c:pt>
              <c:pt idx="5013">
                <c:v>11.268845770661846</c:v>
              </c:pt>
              <c:pt idx="5014">
                <c:v>11.271873195254308</c:v>
              </c:pt>
              <c:pt idx="5015">
                <c:v>11.27490061984677</c:v>
              </c:pt>
              <c:pt idx="5016">
                <c:v>11.277928044439227</c:v>
              </c:pt>
              <c:pt idx="5017">
                <c:v>11.280955469031689</c:v>
              </c:pt>
              <c:pt idx="5018">
                <c:v>11.283982893624151</c:v>
              </c:pt>
              <c:pt idx="5019">
                <c:v>11.287010318216609</c:v>
              </c:pt>
              <c:pt idx="5020">
                <c:v>11.290037742809071</c:v>
              </c:pt>
              <c:pt idx="5021">
                <c:v>11.293065167401531</c:v>
              </c:pt>
              <c:pt idx="5022">
                <c:v>11.296092591993993</c:v>
              </c:pt>
              <c:pt idx="5023">
                <c:v>11.299120016586452</c:v>
              </c:pt>
              <c:pt idx="5024">
                <c:v>11.302147441178914</c:v>
              </c:pt>
              <c:pt idx="5025">
                <c:v>11.305174865771376</c:v>
              </c:pt>
              <c:pt idx="5026">
                <c:v>11.308202290363832</c:v>
              </c:pt>
              <c:pt idx="5027">
                <c:v>11.311229714956294</c:v>
              </c:pt>
              <c:pt idx="5028">
                <c:v>11.314257139548756</c:v>
              </c:pt>
              <c:pt idx="5029">
                <c:v>11.317284564141218</c:v>
              </c:pt>
              <c:pt idx="5030">
                <c:v>11.320311988733675</c:v>
              </c:pt>
              <c:pt idx="5031">
                <c:v>11.323339413326137</c:v>
              </c:pt>
              <c:pt idx="5032">
                <c:v>11.326366837918599</c:v>
              </c:pt>
              <c:pt idx="5033">
                <c:v>11.329394262511057</c:v>
              </c:pt>
              <c:pt idx="5034">
                <c:v>11.332421687103517</c:v>
              </c:pt>
              <c:pt idx="5035">
                <c:v>11.335449111695979</c:v>
              </c:pt>
              <c:pt idx="5036">
                <c:v>11.338476536288441</c:v>
              </c:pt>
              <c:pt idx="5037">
                <c:v>11.3415039608809</c:v>
              </c:pt>
              <c:pt idx="5038">
                <c:v>11.344531385473362</c:v>
              </c:pt>
              <c:pt idx="5039">
                <c:v>11.347558810065822</c:v>
              </c:pt>
              <c:pt idx="5040">
                <c:v>11.35058623465828</c:v>
              </c:pt>
              <c:pt idx="5041">
                <c:v>11.353613659250742</c:v>
              </c:pt>
              <c:pt idx="5042">
                <c:v>11.356641083843204</c:v>
              </c:pt>
              <c:pt idx="5043">
                <c:v>11.359668508435661</c:v>
              </c:pt>
              <c:pt idx="5044">
                <c:v>11.362695933028123</c:v>
              </c:pt>
              <c:pt idx="5045">
                <c:v>11.365723357620585</c:v>
              </c:pt>
              <c:pt idx="5046">
                <c:v>11.368750782213047</c:v>
              </c:pt>
              <c:pt idx="5047">
                <c:v>11.371778206805503</c:v>
              </c:pt>
              <c:pt idx="5048">
                <c:v>11.374805631397965</c:v>
              </c:pt>
              <c:pt idx="5049">
                <c:v>11.377833055990427</c:v>
              </c:pt>
              <c:pt idx="5050">
                <c:v>11.380860480582886</c:v>
              </c:pt>
              <c:pt idx="5051">
                <c:v>11.383887905175348</c:v>
              </c:pt>
              <c:pt idx="5052">
                <c:v>11.386915329767808</c:v>
              </c:pt>
              <c:pt idx="5053">
                <c:v>11.38994275436027</c:v>
              </c:pt>
              <c:pt idx="5054">
                <c:v>11.392970178952728</c:v>
              </c:pt>
              <c:pt idx="5055">
                <c:v>11.39599760354519</c:v>
              </c:pt>
              <c:pt idx="5056">
                <c:v>11.399025028137652</c:v>
              </c:pt>
              <c:pt idx="5057">
                <c:v>11.402052452730109</c:v>
              </c:pt>
              <c:pt idx="5058">
                <c:v>11.405079877322571</c:v>
              </c:pt>
              <c:pt idx="5059">
                <c:v>11.408107301915033</c:v>
              </c:pt>
              <c:pt idx="5060">
                <c:v>11.411134726507495</c:v>
              </c:pt>
              <c:pt idx="5061">
                <c:v>11.414162151099951</c:v>
              </c:pt>
              <c:pt idx="5062">
                <c:v>11.417189575692413</c:v>
              </c:pt>
              <c:pt idx="5063">
                <c:v>11.420217000284875</c:v>
              </c:pt>
              <c:pt idx="5064">
                <c:v>11.423244424877334</c:v>
              </c:pt>
              <c:pt idx="5065">
                <c:v>11.426271849469794</c:v>
              </c:pt>
              <c:pt idx="5066">
                <c:v>11.429299274062256</c:v>
              </c:pt>
              <c:pt idx="5067">
                <c:v>11.432326698654718</c:v>
              </c:pt>
              <c:pt idx="5068">
                <c:v>11.435354123247176</c:v>
              </c:pt>
              <c:pt idx="5069">
                <c:v>11.438381547839638</c:v>
              </c:pt>
              <c:pt idx="5070">
                <c:v>11.441408972432098</c:v>
              </c:pt>
              <c:pt idx="5071">
                <c:v>11.444436397024557</c:v>
              </c:pt>
              <c:pt idx="5072">
                <c:v>11.447463821617019</c:v>
              </c:pt>
              <c:pt idx="5073">
                <c:v>11.450491246209481</c:v>
              </c:pt>
              <c:pt idx="5074">
                <c:v>11.453518670801943</c:v>
              </c:pt>
              <c:pt idx="5075">
                <c:v>11.456546095394399</c:v>
              </c:pt>
              <c:pt idx="5076">
                <c:v>11.459573519986861</c:v>
              </c:pt>
              <c:pt idx="5077">
                <c:v>11.462600944579323</c:v>
              </c:pt>
              <c:pt idx="5078">
                <c:v>11.46562836917178</c:v>
              </c:pt>
              <c:pt idx="5079">
                <c:v>11.468655793764242</c:v>
              </c:pt>
              <c:pt idx="5080">
                <c:v>11.471683218356704</c:v>
              </c:pt>
              <c:pt idx="5081">
                <c:v>11.474710642949166</c:v>
              </c:pt>
              <c:pt idx="5082">
                <c:v>11.477738067541624</c:v>
              </c:pt>
              <c:pt idx="5083">
                <c:v>11.480765492134084</c:v>
              </c:pt>
              <c:pt idx="5084">
                <c:v>11.483792916726546</c:v>
              </c:pt>
              <c:pt idx="5085">
                <c:v>11.486820341319005</c:v>
              </c:pt>
              <c:pt idx="5086">
                <c:v>11.489847765911467</c:v>
              </c:pt>
              <c:pt idx="5087">
                <c:v>11.492875190503929</c:v>
              </c:pt>
              <c:pt idx="5088">
                <c:v>11.495902615096385</c:v>
              </c:pt>
              <c:pt idx="5089">
                <c:v>11.498930039688847</c:v>
              </c:pt>
              <c:pt idx="5090">
                <c:v>11.501957464281309</c:v>
              </c:pt>
              <c:pt idx="5091">
                <c:v>11.504984888873771</c:v>
              </c:pt>
              <c:pt idx="5092">
                <c:v>11.508012313466228</c:v>
              </c:pt>
              <c:pt idx="5093">
                <c:v>11.51103973805869</c:v>
              </c:pt>
              <c:pt idx="5094">
                <c:v>11.514067162651152</c:v>
              </c:pt>
              <c:pt idx="5095">
                <c:v>11.51709458724361</c:v>
              </c:pt>
              <c:pt idx="5096">
                <c:v>11.520122011836071</c:v>
              </c:pt>
              <c:pt idx="5097">
                <c:v>11.523149436428533</c:v>
              </c:pt>
              <c:pt idx="5098">
                <c:v>11.526176861020994</c:v>
              </c:pt>
              <c:pt idx="5099">
                <c:v>11.529204285613453</c:v>
              </c:pt>
              <c:pt idx="5100">
                <c:v>11.532231710205915</c:v>
              </c:pt>
              <c:pt idx="5101">
                <c:v>11.535259134798375</c:v>
              </c:pt>
              <c:pt idx="5102">
                <c:v>11.538286559390833</c:v>
              </c:pt>
              <c:pt idx="5103">
                <c:v>11.541313983983295</c:v>
              </c:pt>
              <c:pt idx="5104">
                <c:v>11.544341408575757</c:v>
              </c:pt>
              <c:pt idx="5105">
                <c:v>11.547368833168219</c:v>
              </c:pt>
              <c:pt idx="5106">
                <c:v>11.550396257760676</c:v>
              </c:pt>
              <c:pt idx="5107">
                <c:v>11.553423682353138</c:v>
              </c:pt>
              <c:pt idx="5108">
                <c:v>11.5564511069456</c:v>
              </c:pt>
              <c:pt idx="5109">
                <c:v>11.559478531538057</c:v>
              </c:pt>
              <c:pt idx="5110">
                <c:v>11.562505956130519</c:v>
              </c:pt>
              <c:pt idx="5111">
                <c:v>11.565533380722981</c:v>
              </c:pt>
              <c:pt idx="5112">
                <c:v>11.568560805315443</c:v>
              </c:pt>
              <c:pt idx="5113">
                <c:v>11.571588229907901</c:v>
              </c:pt>
              <c:pt idx="5114">
                <c:v>11.574615654500361</c:v>
              </c:pt>
              <c:pt idx="5115">
                <c:v>11.577643079092823</c:v>
              </c:pt>
              <c:pt idx="5116">
                <c:v>11.580670503685282</c:v>
              </c:pt>
              <c:pt idx="5117">
                <c:v>11.583697928277743</c:v>
              </c:pt>
              <c:pt idx="5118">
                <c:v>11.586725352870205</c:v>
              </c:pt>
              <c:pt idx="5119">
                <c:v>11.589752777462666</c:v>
              </c:pt>
              <c:pt idx="5120">
                <c:v>11.592780202055124</c:v>
              </c:pt>
              <c:pt idx="5121">
                <c:v>11.595807626647586</c:v>
              </c:pt>
              <c:pt idx="5122">
                <c:v>11.598835051240048</c:v>
              </c:pt>
              <c:pt idx="5123">
                <c:v>11.601862475832505</c:v>
              </c:pt>
              <c:pt idx="5124">
                <c:v>11.604889900424967</c:v>
              </c:pt>
              <c:pt idx="5125">
                <c:v>11.607917325017429</c:v>
              </c:pt>
              <c:pt idx="5126">
                <c:v>11.610944749609891</c:v>
              </c:pt>
              <c:pt idx="5127">
                <c:v>11.613972174202347</c:v>
              </c:pt>
              <c:pt idx="5128">
                <c:v>11.616999598794809</c:v>
              </c:pt>
              <c:pt idx="5129">
                <c:v>11.620027023387271</c:v>
              </c:pt>
              <c:pt idx="5130">
                <c:v>11.62305444797973</c:v>
              </c:pt>
              <c:pt idx="5131">
                <c:v>11.626081872572192</c:v>
              </c:pt>
              <c:pt idx="5132">
                <c:v>11.629109297164652</c:v>
              </c:pt>
              <c:pt idx="5133">
                <c:v>11.63213672175711</c:v>
              </c:pt>
              <c:pt idx="5134">
                <c:v>11.635164146349572</c:v>
              </c:pt>
              <c:pt idx="5135">
                <c:v>11.638191570942034</c:v>
              </c:pt>
              <c:pt idx="5136">
                <c:v>11.641218995534496</c:v>
              </c:pt>
              <c:pt idx="5137">
                <c:v>11.644246420126953</c:v>
              </c:pt>
              <c:pt idx="5138">
                <c:v>11.647273844719415</c:v>
              </c:pt>
              <c:pt idx="5139">
                <c:v>11.650301269311877</c:v>
              </c:pt>
              <c:pt idx="5140">
                <c:v>11.653328693904333</c:v>
              </c:pt>
              <c:pt idx="5141">
                <c:v>11.656356118496795</c:v>
              </c:pt>
              <c:pt idx="5142">
                <c:v>11.659383543089257</c:v>
              </c:pt>
              <c:pt idx="5143">
                <c:v>11.662410967681719</c:v>
              </c:pt>
              <c:pt idx="5144">
                <c:v>11.665438392274178</c:v>
              </c:pt>
              <c:pt idx="5145">
                <c:v>11.668465816866638</c:v>
              </c:pt>
              <c:pt idx="5146">
                <c:v>11.6714932414591</c:v>
              </c:pt>
              <c:pt idx="5147">
                <c:v>11.674520666051558</c:v>
              </c:pt>
              <c:pt idx="5148">
                <c:v>11.67754809064402</c:v>
              </c:pt>
              <c:pt idx="5149">
                <c:v>11.680575515236482</c:v>
              </c:pt>
              <c:pt idx="5150">
                <c:v>11.683602939828942</c:v>
              </c:pt>
              <c:pt idx="5151">
                <c:v>11.686630364421401</c:v>
              </c:pt>
              <c:pt idx="5152">
                <c:v>11.689657789013863</c:v>
              </c:pt>
              <c:pt idx="5153">
                <c:v>11.692685213606325</c:v>
              </c:pt>
              <c:pt idx="5154">
                <c:v>11.695712638198781</c:v>
              </c:pt>
              <c:pt idx="5155">
                <c:v>11.698740062791243</c:v>
              </c:pt>
              <c:pt idx="5156">
                <c:v>11.701767487383705</c:v>
              </c:pt>
              <c:pt idx="5157">
                <c:v>11.704794911976167</c:v>
              </c:pt>
              <c:pt idx="5158">
                <c:v>11.707822336568624</c:v>
              </c:pt>
              <c:pt idx="5159">
                <c:v>11.710849761161086</c:v>
              </c:pt>
              <c:pt idx="5160">
                <c:v>11.713877185753548</c:v>
              </c:pt>
              <c:pt idx="5161">
                <c:v>11.716904610346006</c:v>
              </c:pt>
              <c:pt idx="5162">
                <c:v>11.719932034938466</c:v>
              </c:pt>
              <c:pt idx="5163">
                <c:v>11.722959459530928</c:v>
              </c:pt>
              <c:pt idx="5164">
                <c:v>11.72598688412339</c:v>
              </c:pt>
              <c:pt idx="5165">
                <c:v>11.729014308715849</c:v>
              </c:pt>
              <c:pt idx="5166">
                <c:v>11.732041733308311</c:v>
              </c:pt>
              <c:pt idx="5167">
                <c:v>11.735069157900771</c:v>
              </c:pt>
              <c:pt idx="5168">
                <c:v>11.738096582493229</c:v>
              </c:pt>
              <c:pt idx="5169">
                <c:v>11.741124007085691</c:v>
              </c:pt>
              <c:pt idx="5170">
                <c:v>11.744151431678153</c:v>
              </c:pt>
              <c:pt idx="5171">
                <c:v>11.747178856270615</c:v>
              </c:pt>
              <c:pt idx="5172">
                <c:v>11.750206280863072</c:v>
              </c:pt>
              <c:pt idx="5173">
                <c:v>11.753233705455534</c:v>
              </c:pt>
              <c:pt idx="5174">
                <c:v>11.756261130047996</c:v>
              </c:pt>
              <c:pt idx="5175">
                <c:v>11.759288554640452</c:v>
              </c:pt>
              <c:pt idx="5176">
                <c:v>11.762315979232914</c:v>
              </c:pt>
              <c:pt idx="5177">
                <c:v>11.765343403825376</c:v>
              </c:pt>
              <c:pt idx="5178">
                <c:v>11.768370828417835</c:v>
              </c:pt>
              <c:pt idx="5179">
                <c:v>11.771398253010297</c:v>
              </c:pt>
              <c:pt idx="5180">
                <c:v>11.774425677602757</c:v>
              </c:pt>
              <c:pt idx="5181">
                <c:v>11.777453102195219</c:v>
              </c:pt>
              <c:pt idx="5182">
                <c:v>11.780480526787677</c:v>
              </c:pt>
              <c:pt idx="5183">
                <c:v>11.783507951380139</c:v>
              </c:pt>
              <c:pt idx="5184">
                <c:v>11.786535375972601</c:v>
              </c:pt>
              <c:pt idx="5185">
                <c:v>11.789562800565058</c:v>
              </c:pt>
              <c:pt idx="5186">
                <c:v>11.79259022515752</c:v>
              </c:pt>
              <c:pt idx="5187">
                <c:v>11.795617649749982</c:v>
              </c:pt>
              <c:pt idx="5188">
                <c:v>11.798645074342444</c:v>
              </c:pt>
              <c:pt idx="5189">
                <c:v>11.8016724989349</c:v>
              </c:pt>
              <c:pt idx="5190">
                <c:v>11.804699923527362</c:v>
              </c:pt>
              <c:pt idx="5191">
                <c:v>11.807727348119824</c:v>
              </c:pt>
              <c:pt idx="5192">
                <c:v>11.810754772712283</c:v>
              </c:pt>
              <c:pt idx="5193">
                <c:v>11.813782197304743</c:v>
              </c:pt>
              <c:pt idx="5194">
                <c:v>11.816809621897205</c:v>
              </c:pt>
              <c:pt idx="5195">
                <c:v>11.819837046489667</c:v>
              </c:pt>
              <c:pt idx="5196">
                <c:v>11.822864471082125</c:v>
              </c:pt>
              <c:pt idx="5197">
                <c:v>11.825891895674587</c:v>
              </c:pt>
              <c:pt idx="5198">
                <c:v>11.828919320267048</c:v>
              </c:pt>
              <c:pt idx="5199">
                <c:v>11.831946744859506</c:v>
              </c:pt>
              <c:pt idx="5200">
                <c:v>11.834974169451968</c:v>
              </c:pt>
              <c:pt idx="5201">
                <c:v>11.83800159404443</c:v>
              </c:pt>
              <c:pt idx="5202">
                <c:v>11.841029018636892</c:v>
              </c:pt>
              <c:pt idx="5203">
                <c:v>11.844056443229348</c:v>
              </c:pt>
              <c:pt idx="5204">
                <c:v>11.84708386782181</c:v>
              </c:pt>
              <c:pt idx="5205">
                <c:v>11.850111292414272</c:v>
              </c:pt>
              <c:pt idx="5206">
                <c:v>11.853138717006729</c:v>
              </c:pt>
              <c:pt idx="5207">
                <c:v>11.856166141599191</c:v>
              </c:pt>
              <c:pt idx="5208">
                <c:v>11.859193566191653</c:v>
              </c:pt>
              <c:pt idx="5209">
                <c:v>11.862220990784115</c:v>
              </c:pt>
              <c:pt idx="5210">
                <c:v>11.865248415376573</c:v>
              </c:pt>
              <c:pt idx="5211">
                <c:v>11.868275839969034</c:v>
              </c:pt>
              <c:pt idx="5212">
                <c:v>11.871303264561496</c:v>
              </c:pt>
              <c:pt idx="5213">
                <c:v>11.874330689153954</c:v>
              </c:pt>
              <c:pt idx="5214">
                <c:v>11.877358113746416</c:v>
              </c:pt>
              <c:pt idx="5215">
                <c:v>11.880385538338878</c:v>
              </c:pt>
              <c:pt idx="5216">
                <c:v>11.883412962931338</c:v>
              </c:pt>
              <c:pt idx="5217">
                <c:v>11.886440387523797</c:v>
              </c:pt>
              <c:pt idx="5218">
                <c:v>11.889467812116258</c:v>
              </c:pt>
              <c:pt idx="5219">
                <c:v>11.89249523670872</c:v>
              </c:pt>
              <c:pt idx="5220">
                <c:v>11.895522661301177</c:v>
              </c:pt>
              <c:pt idx="5221">
                <c:v>11.898550085893639</c:v>
              </c:pt>
              <c:pt idx="5222">
                <c:v>11.901577510486101</c:v>
              </c:pt>
              <c:pt idx="5223">
                <c:v>11.904604935078563</c:v>
              </c:pt>
              <c:pt idx="5224">
                <c:v>11.90763235967102</c:v>
              </c:pt>
              <c:pt idx="5225">
                <c:v>11.910659784263482</c:v>
              </c:pt>
              <c:pt idx="5226">
                <c:v>11.913687208855944</c:v>
              </c:pt>
              <c:pt idx="5227">
                <c:v>11.916714633448402</c:v>
              </c:pt>
              <c:pt idx="5228">
                <c:v>11.919742058040864</c:v>
              </c:pt>
              <c:pt idx="5229">
                <c:v>11.922769482633324</c:v>
              </c:pt>
              <c:pt idx="5230">
                <c:v>11.925796907225783</c:v>
              </c:pt>
              <c:pt idx="5231">
                <c:v>11.928824331818245</c:v>
              </c:pt>
              <c:pt idx="5232">
                <c:v>11.931851756410706</c:v>
              </c:pt>
              <c:pt idx="5233">
                <c:v>11.934879181003168</c:v>
              </c:pt>
              <c:pt idx="5234">
                <c:v>11.937906605595625</c:v>
              </c:pt>
              <c:pt idx="5235">
                <c:v>11.940934030188087</c:v>
              </c:pt>
              <c:pt idx="5236">
                <c:v>11.943961454780549</c:v>
              </c:pt>
              <c:pt idx="5237">
                <c:v>11.946988879373006</c:v>
              </c:pt>
              <c:pt idx="5238">
                <c:v>11.950016303965468</c:v>
              </c:pt>
              <c:pt idx="5239">
                <c:v>11.95304372855793</c:v>
              </c:pt>
              <c:pt idx="5240">
                <c:v>11.956071153150392</c:v>
              </c:pt>
              <c:pt idx="5241">
                <c:v>11.95909857774285</c:v>
              </c:pt>
              <c:pt idx="5242">
                <c:v>11.96212600233531</c:v>
              </c:pt>
              <c:pt idx="5243">
                <c:v>11.965153426927772</c:v>
              </c:pt>
              <c:pt idx="5244">
                <c:v>11.968180851520231</c:v>
              </c:pt>
              <c:pt idx="5245">
                <c:v>11.971208276112693</c:v>
              </c:pt>
              <c:pt idx="5246">
                <c:v>11.974235700705155</c:v>
              </c:pt>
              <c:pt idx="5247">
                <c:v>11.977263125297615</c:v>
              </c:pt>
              <c:pt idx="5248">
                <c:v>11.980290549890073</c:v>
              </c:pt>
              <c:pt idx="5249">
                <c:v>11.983317974482535</c:v>
              </c:pt>
              <c:pt idx="5250">
                <c:v>11.986345399074997</c:v>
              </c:pt>
              <c:pt idx="5251">
                <c:v>11.989372823667454</c:v>
              </c:pt>
              <c:pt idx="5252">
                <c:v>11.992400248259916</c:v>
              </c:pt>
              <c:pt idx="5253">
                <c:v>11.995427672852378</c:v>
              </c:pt>
              <c:pt idx="5254">
                <c:v>11.99845509744484</c:v>
              </c:pt>
              <c:pt idx="5255">
                <c:v>12.001482522037296</c:v>
              </c:pt>
              <c:pt idx="5256">
                <c:v>12.004509946629758</c:v>
              </c:pt>
              <c:pt idx="5257">
                <c:v>12.00753737122222</c:v>
              </c:pt>
              <c:pt idx="5258">
                <c:v>12.010564795814679</c:v>
              </c:pt>
              <c:pt idx="5259">
                <c:v>12.013592220407141</c:v>
              </c:pt>
              <c:pt idx="5260">
                <c:v>12.016619644999601</c:v>
              </c:pt>
              <c:pt idx="5261">
                <c:v>12.019647069592063</c:v>
              </c:pt>
              <c:pt idx="5262">
                <c:v>12.022674494184521</c:v>
              </c:pt>
              <c:pt idx="5263">
                <c:v>12.025701918776983</c:v>
              </c:pt>
              <c:pt idx="5264">
                <c:v>12.028729343369445</c:v>
              </c:pt>
              <c:pt idx="5265">
                <c:v>12.031756767961902</c:v>
              </c:pt>
              <c:pt idx="5266">
                <c:v>12.034784192554364</c:v>
              </c:pt>
              <c:pt idx="5267">
                <c:v>12.037811617146826</c:v>
              </c:pt>
              <c:pt idx="5268">
                <c:v>12.040839041739288</c:v>
              </c:pt>
              <c:pt idx="5269">
                <c:v>12.043866466331744</c:v>
              </c:pt>
              <c:pt idx="5270">
                <c:v>12.046893890924206</c:v>
              </c:pt>
              <c:pt idx="5271">
                <c:v>12.049921315516668</c:v>
              </c:pt>
              <c:pt idx="5272">
                <c:v>12.052948740109127</c:v>
              </c:pt>
              <c:pt idx="5273">
                <c:v>12.055976164701587</c:v>
              </c:pt>
              <c:pt idx="5274">
                <c:v>12.059003589294049</c:v>
              </c:pt>
              <c:pt idx="5275">
                <c:v>12.062031013886507</c:v>
              </c:pt>
              <c:pt idx="5276">
                <c:v>12.065058438478969</c:v>
              </c:pt>
              <c:pt idx="5277">
                <c:v>12.068085863071431</c:v>
              </c:pt>
              <c:pt idx="5278">
                <c:v>12.071113287663891</c:v>
              </c:pt>
              <c:pt idx="5279">
                <c:v>12.07414071225635</c:v>
              </c:pt>
              <c:pt idx="5280">
                <c:v>12.077168136848812</c:v>
              </c:pt>
              <c:pt idx="5281">
                <c:v>12.080195561441274</c:v>
              </c:pt>
              <c:pt idx="5282">
                <c:v>12.08322298603373</c:v>
              </c:pt>
              <c:pt idx="5283">
                <c:v>12.086250410626192</c:v>
              </c:pt>
              <c:pt idx="5284">
                <c:v>12.089277835218654</c:v>
              </c:pt>
              <c:pt idx="5285">
                <c:v>12.092305259811116</c:v>
              </c:pt>
              <c:pt idx="5286">
                <c:v>12.095332684403573</c:v>
              </c:pt>
              <c:pt idx="5287">
                <c:v>12.098360108996035</c:v>
              </c:pt>
              <c:pt idx="5288">
                <c:v>12.101387533588497</c:v>
              </c:pt>
              <c:pt idx="5289">
                <c:v>12.104414958180955</c:v>
              </c:pt>
              <c:pt idx="5290">
                <c:v>12.107442382773417</c:v>
              </c:pt>
              <c:pt idx="5291">
                <c:v>12.110469807365877</c:v>
              </c:pt>
              <c:pt idx="5292">
                <c:v>12.113497231958339</c:v>
              </c:pt>
              <c:pt idx="5293">
                <c:v>12.116524656550798</c:v>
              </c:pt>
              <c:pt idx="5294">
                <c:v>12.11955208114326</c:v>
              </c:pt>
              <c:pt idx="5295">
                <c:v>12.122579505735722</c:v>
              </c:pt>
              <c:pt idx="5296">
                <c:v>12.125606930328178</c:v>
              </c:pt>
              <c:pt idx="5297">
                <c:v>12.12863435492064</c:v>
              </c:pt>
              <c:pt idx="5298">
                <c:v>12.131661779513102</c:v>
              </c:pt>
              <c:pt idx="5299">
                <c:v>12.134689204105564</c:v>
              </c:pt>
              <c:pt idx="5300">
                <c:v>12.137716628698021</c:v>
              </c:pt>
              <c:pt idx="5301">
                <c:v>12.140744053290483</c:v>
              </c:pt>
              <c:pt idx="5302">
                <c:v>12.143771477882945</c:v>
              </c:pt>
              <c:pt idx="5303">
                <c:v>12.146798902475403</c:v>
              </c:pt>
              <c:pt idx="5304">
                <c:v>12.149826327067863</c:v>
              </c:pt>
              <c:pt idx="5305">
                <c:v>12.152853751660325</c:v>
              </c:pt>
              <c:pt idx="5306">
                <c:v>12.155881176252787</c:v>
              </c:pt>
              <c:pt idx="5307">
                <c:v>12.158908600845246</c:v>
              </c:pt>
              <c:pt idx="5308">
                <c:v>12.161936025437708</c:v>
              </c:pt>
              <c:pt idx="5309">
                <c:v>12.164963450030168</c:v>
              </c:pt>
              <c:pt idx="5310">
                <c:v>12.167990874622626</c:v>
              </c:pt>
              <c:pt idx="5311">
                <c:v>12.171018299215088</c:v>
              </c:pt>
              <c:pt idx="5312">
                <c:v>12.17404572380755</c:v>
              </c:pt>
              <c:pt idx="5313">
                <c:v>12.177073148400012</c:v>
              </c:pt>
              <c:pt idx="5314">
                <c:v>12.180100572992469</c:v>
              </c:pt>
              <c:pt idx="5315">
                <c:v>12.183127997584931</c:v>
              </c:pt>
              <c:pt idx="5316">
                <c:v>12.186155422177393</c:v>
              </c:pt>
              <c:pt idx="5317">
                <c:v>12.18918284676985</c:v>
              </c:pt>
              <c:pt idx="5318">
                <c:v>12.192210271362312</c:v>
              </c:pt>
              <c:pt idx="5319">
                <c:v>12.195237695954773</c:v>
              </c:pt>
              <c:pt idx="5320">
                <c:v>12.198265120547232</c:v>
              </c:pt>
              <c:pt idx="5321">
                <c:v>12.201292545139694</c:v>
              </c:pt>
              <c:pt idx="5322">
                <c:v>12.204319969732154</c:v>
              </c:pt>
              <c:pt idx="5323">
                <c:v>12.207347394324616</c:v>
              </c:pt>
              <c:pt idx="5324">
                <c:v>12.210374818917074</c:v>
              </c:pt>
              <c:pt idx="5325">
                <c:v>12.213402243509536</c:v>
              </c:pt>
              <c:pt idx="5326">
                <c:v>12.216429668101997</c:v>
              </c:pt>
              <c:pt idx="5327">
                <c:v>12.219457092694455</c:v>
              </c:pt>
              <c:pt idx="5328">
                <c:v>12.222484517286917</c:v>
              </c:pt>
              <c:pt idx="5329">
                <c:v>12.225511941879379</c:v>
              </c:pt>
              <c:pt idx="5330">
                <c:v>12.228539366471841</c:v>
              </c:pt>
              <c:pt idx="5331">
                <c:v>12.231566791064298</c:v>
              </c:pt>
              <c:pt idx="5332">
                <c:v>12.23459421565676</c:v>
              </c:pt>
              <c:pt idx="5333">
                <c:v>12.237621640249221</c:v>
              </c:pt>
              <c:pt idx="5334">
                <c:v>12.240649064841678</c:v>
              </c:pt>
              <c:pt idx="5335">
                <c:v>12.24367648943414</c:v>
              </c:pt>
              <c:pt idx="5336">
                <c:v>12.246703914026602</c:v>
              </c:pt>
              <c:pt idx="5337">
                <c:v>12.249731338619064</c:v>
              </c:pt>
              <c:pt idx="5338">
                <c:v>12.252758763211522</c:v>
              </c:pt>
              <c:pt idx="5339">
                <c:v>12.255786187803983</c:v>
              </c:pt>
              <c:pt idx="5340">
                <c:v>12.258813612396445</c:v>
              </c:pt>
              <c:pt idx="5341">
                <c:v>12.261841036988903</c:v>
              </c:pt>
              <c:pt idx="5342">
                <c:v>12.264868461581365</c:v>
              </c:pt>
              <c:pt idx="5343">
                <c:v>12.267895886173827</c:v>
              </c:pt>
              <c:pt idx="5344">
                <c:v>12.270923310766287</c:v>
              </c:pt>
              <c:pt idx="5345">
                <c:v>12.273950735358746</c:v>
              </c:pt>
              <c:pt idx="5346">
                <c:v>12.276978159951208</c:v>
              </c:pt>
              <c:pt idx="5347">
                <c:v>12.28000558454367</c:v>
              </c:pt>
              <c:pt idx="5348">
                <c:v>12.283033009136126</c:v>
              </c:pt>
              <c:pt idx="5349">
                <c:v>12.286060433728588</c:v>
              </c:pt>
              <c:pt idx="5350">
                <c:v>12.28908785832105</c:v>
              </c:pt>
              <c:pt idx="5351">
                <c:v>12.292115282913512</c:v>
              </c:pt>
              <c:pt idx="5352">
                <c:v>12.295142707505969</c:v>
              </c:pt>
              <c:pt idx="5353">
                <c:v>12.298170132098431</c:v>
              </c:pt>
              <c:pt idx="5354">
                <c:v>12.301197556690893</c:v>
              </c:pt>
              <c:pt idx="5355">
                <c:v>12.304224981283351</c:v>
              </c:pt>
              <c:pt idx="5356">
                <c:v>12.307252405875813</c:v>
              </c:pt>
              <c:pt idx="5357">
                <c:v>12.310279830468273</c:v>
              </c:pt>
              <c:pt idx="5358">
                <c:v>12.313307255060735</c:v>
              </c:pt>
              <c:pt idx="5359">
                <c:v>12.316334679653194</c:v>
              </c:pt>
              <c:pt idx="5360">
                <c:v>12.319362104245656</c:v>
              </c:pt>
              <c:pt idx="5361">
                <c:v>12.322389528838118</c:v>
              </c:pt>
              <c:pt idx="5362">
                <c:v>12.325416953430574</c:v>
              </c:pt>
              <c:pt idx="5363">
                <c:v>12.328444378023036</c:v>
              </c:pt>
              <c:pt idx="5364">
                <c:v>12.331471802615498</c:v>
              </c:pt>
              <c:pt idx="5365">
                <c:v>12.334499227207955</c:v>
              </c:pt>
              <c:pt idx="5366">
                <c:v>12.337526651800417</c:v>
              </c:pt>
              <c:pt idx="5367">
                <c:v>12.340554076392879</c:v>
              </c:pt>
              <c:pt idx="5368">
                <c:v>12.343581500985341</c:v>
              </c:pt>
              <c:pt idx="5369">
                <c:v>12.346608925577799</c:v>
              </c:pt>
              <c:pt idx="5370">
                <c:v>12.349636350170259</c:v>
              </c:pt>
              <c:pt idx="5371">
                <c:v>12.352663774762721</c:v>
              </c:pt>
              <c:pt idx="5372">
                <c:v>12.35569119935518</c:v>
              </c:pt>
              <c:pt idx="5373">
                <c:v>12.358718623947642</c:v>
              </c:pt>
              <c:pt idx="5374">
                <c:v>12.361746048540104</c:v>
              </c:pt>
              <c:pt idx="5375">
                <c:v>12.364773473132564</c:v>
              </c:pt>
              <c:pt idx="5376">
                <c:v>12.367800897725022</c:v>
              </c:pt>
              <c:pt idx="5377">
                <c:v>12.370828322317484</c:v>
              </c:pt>
              <c:pt idx="5378">
                <c:v>12.373855746909946</c:v>
              </c:pt>
              <c:pt idx="5379">
                <c:v>12.376883171502403</c:v>
              </c:pt>
              <c:pt idx="5380">
                <c:v>12.379910596094865</c:v>
              </c:pt>
              <c:pt idx="5381">
                <c:v>12.382938020687327</c:v>
              </c:pt>
              <c:pt idx="5382">
                <c:v>12.385965445279789</c:v>
              </c:pt>
              <c:pt idx="5383">
                <c:v>12.388992869872245</c:v>
              </c:pt>
              <c:pt idx="5384">
                <c:v>12.392020294464707</c:v>
              </c:pt>
              <c:pt idx="5385">
                <c:v>12.395047719057169</c:v>
              </c:pt>
              <c:pt idx="5386">
                <c:v>12.398075143649628</c:v>
              </c:pt>
              <c:pt idx="5387">
                <c:v>12.40110256824209</c:v>
              </c:pt>
              <c:pt idx="5388">
                <c:v>12.40412999283455</c:v>
              </c:pt>
              <c:pt idx="5389">
                <c:v>12.407157417427012</c:v>
              </c:pt>
              <c:pt idx="5390">
                <c:v>12.41018484201947</c:v>
              </c:pt>
              <c:pt idx="5391">
                <c:v>12.413212266611932</c:v>
              </c:pt>
              <c:pt idx="5392">
                <c:v>12.416239691204394</c:v>
              </c:pt>
              <c:pt idx="5393">
                <c:v>12.419267115796851</c:v>
              </c:pt>
              <c:pt idx="5394">
                <c:v>12.422294540389313</c:v>
              </c:pt>
              <c:pt idx="5395">
                <c:v>12.425321964981775</c:v>
              </c:pt>
              <c:pt idx="5396">
                <c:v>12.428349389574237</c:v>
              </c:pt>
              <c:pt idx="5397">
                <c:v>12.431376814166693</c:v>
              </c:pt>
              <c:pt idx="5398">
                <c:v>12.434404238759155</c:v>
              </c:pt>
              <c:pt idx="5399">
                <c:v>12.437431663351617</c:v>
              </c:pt>
              <c:pt idx="5400">
                <c:v>12.440459087944076</c:v>
              </c:pt>
              <c:pt idx="5401">
                <c:v>12.443486512536536</c:v>
              </c:pt>
              <c:pt idx="5402">
                <c:v>12.446513937128998</c:v>
              </c:pt>
              <c:pt idx="5403">
                <c:v>12.44954136172146</c:v>
              </c:pt>
              <c:pt idx="5404">
                <c:v>12.452568786313918</c:v>
              </c:pt>
              <c:pt idx="5405">
                <c:v>12.45559621090638</c:v>
              </c:pt>
              <c:pt idx="5406">
                <c:v>12.45862363549884</c:v>
              </c:pt>
              <c:pt idx="5407">
                <c:v>12.461651060091299</c:v>
              </c:pt>
              <c:pt idx="5408">
                <c:v>12.464678484683761</c:v>
              </c:pt>
              <c:pt idx="5409">
                <c:v>12.467705909276223</c:v>
              </c:pt>
              <c:pt idx="5410">
                <c:v>12.470733333868679</c:v>
              </c:pt>
              <c:pt idx="5411">
                <c:v>12.473760758461141</c:v>
              </c:pt>
              <c:pt idx="5412">
                <c:v>12.476788183053603</c:v>
              </c:pt>
              <c:pt idx="5413">
                <c:v>12.479815607646065</c:v>
              </c:pt>
              <c:pt idx="5414">
                <c:v>12.482843032238522</c:v>
              </c:pt>
              <c:pt idx="5415">
                <c:v>12.485870456830984</c:v>
              </c:pt>
              <c:pt idx="5416">
                <c:v>12.488897881423446</c:v>
              </c:pt>
              <c:pt idx="5417">
                <c:v>12.491925306015904</c:v>
              </c:pt>
              <c:pt idx="5418">
                <c:v>12.494952730608366</c:v>
              </c:pt>
              <c:pt idx="5419">
                <c:v>12.497980155200827</c:v>
              </c:pt>
              <c:pt idx="5420">
                <c:v>12.501007579793288</c:v>
              </c:pt>
              <c:pt idx="5421">
                <c:v>12.504035004385747</c:v>
              </c:pt>
              <c:pt idx="5422">
                <c:v>12.507062428978209</c:v>
              </c:pt>
              <c:pt idx="5423">
                <c:v>12.510089853570671</c:v>
              </c:pt>
              <c:pt idx="5424">
                <c:v>12.513117278163127</c:v>
              </c:pt>
              <c:pt idx="5425">
                <c:v>12.516144702755589</c:v>
              </c:pt>
              <c:pt idx="5426">
                <c:v>12.519172127348051</c:v>
              </c:pt>
              <c:pt idx="5427">
                <c:v>12.522199551940513</c:v>
              </c:pt>
              <c:pt idx="5428">
                <c:v>12.52522697653297</c:v>
              </c:pt>
              <c:pt idx="5429">
                <c:v>12.528254401125432</c:v>
              </c:pt>
              <c:pt idx="5430">
                <c:v>12.531281825717894</c:v>
              </c:pt>
              <c:pt idx="5431">
                <c:v>12.534309250310352</c:v>
              </c:pt>
              <c:pt idx="5432">
                <c:v>12.537336674902813</c:v>
              </c:pt>
              <c:pt idx="5433">
                <c:v>12.540364099495275</c:v>
              </c:pt>
              <c:pt idx="5434">
                <c:v>12.543391524087736</c:v>
              </c:pt>
              <c:pt idx="5435">
                <c:v>12.546418948680195</c:v>
              </c:pt>
              <c:pt idx="5436">
                <c:v>12.549446373272657</c:v>
              </c:pt>
              <c:pt idx="5437">
                <c:v>12.552473797865117</c:v>
              </c:pt>
              <c:pt idx="5438">
                <c:v>12.555501222457575</c:v>
              </c:pt>
              <c:pt idx="5439">
                <c:v>12.558528647050037</c:v>
              </c:pt>
              <c:pt idx="5440">
                <c:v>12.561556071642499</c:v>
              </c:pt>
              <c:pt idx="5441">
                <c:v>12.564583496234961</c:v>
              </c:pt>
              <c:pt idx="5442">
                <c:v>12.567610920827418</c:v>
              </c:pt>
              <c:pt idx="5443">
                <c:v>12.57063834541988</c:v>
              </c:pt>
              <c:pt idx="5444">
                <c:v>12.573665770012342</c:v>
              </c:pt>
              <c:pt idx="5445">
                <c:v>12.576693194604799</c:v>
              </c:pt>
              <c:pt idx="5446">
                <c:v>12.579720619197261</c:v>
              </c:pt>
              <c:pt idx="5447">
                <c:v>12.582748043789723</c:v>
              </c:pt>
              <c:pt idx="5448">
                <c:v>12.585775468382185</c:v>
              </c:pt>
              <c:pt idx="5449">
                <c:v>12.588802892974643</c:v>
              </c:pt>
              <c:pt idx="5450">
                <c:v>12.591830317567103</c:v>
              </c:pt>
              <c:pt idx="5451">
                <c:v>12.594857742159565</c:v>
              </c:pt>
              <c:pt idx="5452">
                <c:v>12.597885166752024</c:v>
              </c:pt>
              <c:pt idx="5453">
                <c:v>12.600912591344485</c:v>
              </c:pt>
              <c:pt idx="5454">
                <c:v>12.603940015936947</c:v>
              </c:pt>
              <c:pt idx="5455">
                <c:v>12.606967440529404</c:v>
              </c:pt>
              <c:pt idx="5456">
                <c:v>12.609994865121866</c:v>
              </c:pt>
              <c:pt idx="5457">
                <c:v>12.613022289714328</c:v>
              </c:pt>
              <c:pt idx="5458">
                <c:v>12.61604971430679</c:v>
              </c:pt>
              <c:pt idx="5459">
                <c:v>12.619077138899247</c:v>
              </c:pt>
              <c:pt idx="5460">
                <c:v>12.622104563491709</c:v>
              </c:pt>
              <c:pt idx="5461">
                <c:v>12.625131988084171</c:v>
              </c:pt>
              <c:pt idx="5462">
                <c:v>12.628159412676629</c:v>
              </c:pt>
              <c:pt idx="5463">
                <c:v>12.631186837269089</c:v>
              </c:pt>
              <c:pt idx="5464">
                <c:v>12.634214261861551</c:v>
              </c:pt>
              <c:pt idx="5465">
                <c:v>12.637241686454013</c:v>
              </c:pt>
              <c:pt idx="5466">
                <c:v>12.640269111046472</c:v>
              </c:pt>
              <c:pt idx="5467">
                <c:v>12.643296535638934</c:v>
              </c:pt>
              <c:pt idx="5468">
                <c:v>12.646323960231394</c:v>
              </c:pt>
              <c:pt idx="5469">
                <c:v>12.649351384823852</c:v>
              </c:pt>
              <c:pt idx="5470">
                <c:v>12.652378809416314</c:v>
              </c:pt>
              <c:pt idx="5471">
                <c:v>12.655406234008776</c:v>
              </c:pt>
              <c:pt idx="5472">
                <c:v>12.658433658601238</c:v>
              </c:pt>
              <c:pt idx="5473">
                <c:v>12.661461083193695</c:v>
              </c:pt>
              <c:pt idx="5474">
                <c:v>12.664488507786157</c:v>
              </c:pt>
              <c:pt idx="5475">
                <c:v>12.667515932378619</c:v>
              </c:pt>
              <c:pt idx="5476">
                <c:v>12.670543356971075</c:v>
              </c:pt>
              <c:pt idx="5477">
                <c:v>12.673570781563537</c:v>
              </c:pt>
              <c:pt idx="5478">
                <c:v>12.676598206155999</c:v>
              </c:pt>
              <c:pt idx="5479">
                <c:v>12.679625630748461</c:v>
              </c:pt>
              <c:pt idx="5480">
                <c:v>12.68265305534092</c:v>
              </c:pt>
              <c:pt idx="5481">
                <c:v>12.68568047993338</c:v>
              </c:pt>
              <c:pt idx="5482">
                <c:v>12.688707904525842</c:v>
              </c:pt>
              <c:pt idx="5483">
                <c:v>12.6917353291183</c:v>
              </c:pt>
              <c:pt idx="5484">
                <c:v>12.694762753710762</c:v>
              </c:pt>
              <c:pt idx="5485">
                <c:v>12.697790178303222</c:v>
              </c:pt>
              <c:pt idx="5486">
                <c:v>12.700817602895684</c:v>
              </c:pt>
              <c:pt idx="5487">
                <c:v>12.703845027488143</c:v>
              </c:pt>
              <c:pt idx="5488">
                <c:v>12.706872452080605</c:v>
              </c:pt>
              <c:pt idx="5489">
                <c:v>12.709899876673067</c:v>
              </c:pt>
              <c:pt idx="5490">
                <c:v>12.712927301265523</c:v>
              </c:pt>
              <c:pt idx="5491">
                <c:v>12.715954725857985</c:v>
              </c:pt>
              <c:pt idx="5492">
                <c:v>12.718982150450447</c:v>
              </c:pt>
              <c:pt idx="5493">
                <c:v>12.722009575042909</c:v>
              </c:pt>
              <c:pt idx="5494">
                <c:v>12.725036999635366</c:v>
              </c:pt>
              <c:pt idx="5495">
                <c:v>12.728064424227828</c:v>
              </c:pt>
              <c:pt idx="5496">
                <c:v>12.73109184882029</c:v>
              </c:pt>
              <c:pt idx="5497">
                <c:v>12.734119273412748</c:v>
              </c:pt>
              <c:pt idx="5498">
                <c:v>12.737146698005208</c:v>
              </c:pt>
              <c:pt idx="5499">
                <c:v>12.74017412259767</c:v>
              </c:pt>
              <c:pt idx="5500">
                <c:v>12.743201547190129</c:v>
              </c:pt>
              <c:pt idx="5501">
                <c:v>12.746228971782591</c:v>
              </c:pt>
              <c:pt idx="5502">
                <c:v>12.749256396375053</c:v>
              </c:pt>
              <c:pt idx="5503">
                <c:v>12.752283820967513</c:v>
              </c:pt>
              <c:pt idx="5504">
                <c:v>12.755311245559971</c:v>
              </c:pt>
              <c:pt idx="5505">
                <c:v>12.758338670152433</c:v>
              </c:pt>
              <c:pt idx="5506">
                <c:v>12.761366094744895</c:v>
              </c:pt>
              <c:pt idx="5507">
                <c:v>12.764393519337352</c:v>
              </c:pt>
              <c:pt idx="5508">
                <c:v>12.767420943929814</c:v>
              </c:pt>
              <c:pt idx="5509">
                <c:v>12.770448368522276</c:v>
              </c:pt>
              <c:pt idx="5510">
                <c:v>12.773475793114738</c:v>
              </c:pt>
              <c:pt idx="5511">
                <c:v>12.776503217707194</c:v>
              </c:pt>
              <c:pt idx="5512">
                <c:v>12.779530642299656</c:v>
              </c:pt>
              <c:pt idx="5513">
                <c:v>12.782558066892118</c:v>
              </c:pt>
              <c:pt idx="5514">
                <c:v>12.785585491484577</c:v>
              </c:pt>
              <c:pt idx="5515">
                <c:v>12.788612916077039</c:v>
              </c:pt>
              <c:pt idx="5516">
                <c:v>12.791640340669499</c:v>
              </c:pt>
              <c:pt idx="5517">
                <c:v>12.794667765261961</c:v>
              </c:pt>
              <c:pt idx="5518">
                <c:v>12.797695189854419</c:v>
              </c:pt>
              <c:pt idx="5519">
                <c:v>12.800722614446881</c:v>
              </c:pt>
              <c:pt idx="5520">
                <c:v>12.803750039039343</c:v>
              </c:pt>
              <c:pt idx="5521">
                <c:v>12.8067774636318</c:v>
              </c:pt>
              <c:pt idx="5522">
                <c:v>12.809804888224262</c:v>
              </c:pt>
              <c:pt idx="5523">
                <c:v>12.812832312816724</c:v>
              </c:pt>
              <c:pt idx="5524">
                <c:v>12.815859737409186</c:v>
              </c:pt>
              <c:pt idx="5525">
                <c:v>12.818887162001642</c:v>
              </c:pt>
              <c:pt idx="5526">
                <c:v>12.821914586594104</c:v>
              </c:pt>
              <c:pt idx="5527">
                <c:v>12.824942011186566</c:v>
              </c:pt>
              <c:pt idx="5528">
                <c:v>12.827969435779025</c:v>
              </c:pt>
              <c:pt idx="5529">
                <c:v>12.830996860371485</c:v>
              </c:pt>
              <c:pt idx="5530">
                <c:v>12.834024284963947</c:v>
              </c:pt>
              <c:pt idx="5531">
                <c:v>12.837051709556409</c:v>
              </c:pt>
              <c:pt idx="5532">
                <c:v>12.840079134148867</c:v>
              </c:pt>
              <c:pt idx="5533">
                <c:v>12.843106558741329</c:v>
              </c:pt>
              <c:pt idx="5534">
                <c:v>12.84613398333379</c:v>
              </c:pt>
              <c:pt idx="5535">
                <c:v>12.849161407926248</c:v>
              </c:pt>
              <c:pt idx="5536">
                <c:v>12.85218883251871</c:v>
              </c:pt>
              <c:pt idx="5537">
                <c:v>12.855216257111172</c:v>
              </c:pt>
              <c:pt idx="5538">
                <c:v>12.858243681703634</c:v>
              </c:pt>
              <c:pt idx="5539">
                <c:v>12.86127110629609</c:v>
              </c:pt>
              <c:pt idx="5540">
                <c:v>12.864298530888552</c:v>
              </c:pt>
              <c:pt idx="5541">
                <c:v>12.867325955481014</c:v>
              </c:pt>
              <c:pt idx="5542">
                <c:v>12.870353380073471</c:v>
              </c:pt>
              <c:pt idx="5543">
                <c:v>12.873380804665933</c:v>
              </c:pt>
              <c:pt idx="5544">
                <c:v>12.876408229258395</c:v>
              </c:pt>
              <c:pt idx="5545">
                <c:v>12.879435653850857</c:v>
              </c:pt>
              <c:pt idx="5546">
                <c:v>12.882463078443315</c:v>
              </c:pt>
              <c:pt idx="5547">
                <c:v>12.885490503035776</c:v>
              </c:pt>
              <c:pt idx="5548">
                <c:v>12.888517927628238</c:v>
              </c:pt>
              <c:pt idx="5549">
                <c:v>12.891545352220696</c:v>
              </c:pt>
              <c:pt idx="5550">
                <c:v>12.894572776813158</c:v>
              </c:pt>
              <c:pt idx="5551">
                <c:v>12.89760020140562</c:v>
              </c:pt>
              <c:pt idx="5552">
                <c:v>12.900627625998077</c:v>
              </c:pt>
              <c:pt idx="5553">
                <c:v>12.903655050590539</c:v>
              </c:pt>
              <c:pt idx="5554">
                <c:v>12.906682475183</c:v>
              </c:pt>
              <c:pt idx="5555">
                <c:v>12.909709899775462</c:v>
              </c:pt>
              <c:pt idx="5556">
                <c:v>12.912737324367919</c:v>
              </c:pt>
              <c:pt idx="5557">
                <c:v>12.915764748960381</c:v>
              </c:pt>
              <c:pt idx="5558">
                <c:v>12.918792173552843</c:v>
              </c:pt>
              <c:pt idx="5559">
                <c:v>12.921819598145301</c:v>
              </c:pt>
              <c:pt idx="5560">
                <c:v>12.924847022737762</c:v>
              </c:pt>
              <c:pt idx="5561">
                <c:v>12.927874447330224</c:v>
              </c:pt>
              <c:pt idx="5562">
                <c:v>12.930901871922686</c:v>
              </c:pt>
              <c:pt idx="5563">
                <c:v>12.933929296515144</c:v>
              </c:pt>
              <c:pt idx="5564">
                <c:v>12.936956721107606</c:v>
              </c:pt>
              <c:pt idx="5565">
                <c:v>12.939984145700066</c:v>
              </c:pt>
              <c:pt idx="5566">
                <c:v>12.943011570292525</c:v>
              </c:pt>
              <c:pt idx="5567">
                <c:v>12.946038994884987</c:v>
              </c:pt>
              <c:pt idx="5568">
                <c:v>12.949066419477449</c:v>
              </c:pt>
              <c:pt idx="5569">
                <c:v>12.95209384406991</c:v>
              </c:pt>
              <c:pt idx="5570">
                <c:v>12.955121268662367</c:v>
              </c:pt>
              <c:pt idx="5571">
                <c:v>12.958148693254829</c:v>
              </c:pt>
              <c:pt idx="5572">
                <c:v>12.961176117847291</c:v>
              </c:pt>
              <c:pt idx="5573">
                <c:v>12.964203542439748</c:v>
              </c:pt>
              <c:pt idx="5574">
                <c:v>12.96723096703221</c:v>
              </c:pt>
              <c:pt idx="5575">
                <c:v>12.970258391624672</c:v>
              </c:pt>
              <c:pt idx="5576">
                <c:v>12.973285816217134</c:v>
              </c:pt>
              <c:pt idx="5577">
                <c:v>12.976313240809592</c:v>
              </c:pt>
              <c:pt idx="5578">
                <c:v>12.979340665402052</c:v>
              </c:pt>
              <c:pt idx="5579">
                <c:v>12.982368089994514</c:v>
              </c:pt>
              <c:pt idx="5580">
                <c:v>12.985395514586973</c:v>
              </c:pt>
              <c:pt idx="5581">
                <c:v>12.988422939179435</c:v>
              </c:pt>
              <c:pt idx="5582">
                <c:v>12.991450363771897</c:v>
              </c:pt>
              <c:pt idx="5583">
                <c:v>12.994477788364357</c:v>
              </c:pt>
              <c:pt idx="5584">
                <c:v>12.997505212956815</c:v>
              </c:pt>
              <c:pt idx="5585">
                <c:v>13.000532637549277</c:v>
              </c:pt>
              <c:pt idx="5586">
                <c:v>13.003560062141739</c:v>
              </c:pt>
              <c:pt idx="5587">
                <c:v>13.006587486734196</c:v>
              </c:pt>
              <c:pt idx="5588">
                <c:v>13.009614911326658</c:v>
              </c:pt>
              <c:pt idx="5589">
                <c:v>13.01264233591912</c:v>
              </c:pt>
              <c:pt idx="5590">
                <c:v>13.015669760511582</c:v>
              </c:pt>
              <c:pt idx="5591">
                <c:v>13.018697185104038</c:v>
              </c:pt>
              <c:pt idx="5592">
                <c:v>13.0217246096965</c:v>
              </c:pt>
              <c:pt idx="5593">
                <c:v>13.024752034288962</c:v>
              </c:pt>
              <c:pt idx="5594">
                <c:v>13.027779458881421</c:v>
              </c:pt>
              <c:pt idx="5595">
                <c:v>13.030806883473883</c:v>
              </c:pt>
              <c:pt idx="5596">
                <c:v>13.033834308066343</c:v>
              </c:pt>
              <c:pt idx="5597">
                <c:v>13.036861732658801</c:v>
              </c:pt>
              <c:pt idx="5598">
                <c:v>13.039889157251263</c:v>
              </c:pt>
              <c:pt idx="5599">
                <c:v>13.042916581843725</c:v>
              </c:pt>
              <c:pt idx="5600">
                <c:v>13.045944006436187</c:v>
              </c:pt>
              <c:pt idx="5601">
                <c:v>13.048971431028644</c:v>
              </c:pt>
              <c:pt idx="5602">
                <c:v>13.051998855621106</c:v>
              </c:pt>
              <c:pt idx="5603">
                <c:v>13.055026280213568</c:v>
              </c:pt>
              <c:pt idx="5604">
                <c:v>13.058053704806024</c:v>
              </c:pt>
              <c:pt idx="5605">
                <c:v>13.061081129398486</c:v>
              </c:pt>
              <c:pt idx="5606">
                <c:v>13.064108553990948</c:v>
              </c:pt>
              <c:pt idx="5607">
                <c:v>13.06713597858341</c:v>
              </c:pt>
              <c:pt idx="5608">
                <c:v>13.070163403175869</c:v>
              </c:pt>
              <c:pt idx="5609">
                <c:v>13.073190827768329</c:v>
              </c:pt>
              <c:pt idx="5610">
                <c:v>13.076218252360791</c:v>
              </c:pt>
              <c:pt idx="5611">
                <c:v>13.079245676953249</c:v>
              </c:pt>
              <c:pt idx="5612">
                <c:v>13.082273101545711</c:v>
              </c:pt>
              <c:pt idx="5613">
                <c:v>13.085300526138173</c:v>
              </c:pt>
              <c:pt idx="5614">
                <c:v>13.088327950730633</c:v>
              </c:pt>
              <c:pt idx="5615">
                <c:v>13.091355375323092</c:v>
              </c:pt>
              <c:pt idx="5616">
                <c:v>13.094382799915554</c:v>
              </c:pt>
              <c:pt idx="5617">
                <c:v>13.097410224508016</c:v>
              </c:pt>
              <c:pt idx="5618">
                <c:v>13.100437649100472</c:v>
              </c:pt>
              <c:pt idx="5619">
                <c:v>13.103465073692934</c:v>
              </c:pt>
              <c:pt idx="5620">
                <c:v>13.106492498285396</c:v>
              </c:pt>
              <c:pt idx="5621">
                <c:v>13.109519922877858</c:v>
              </c:pt>
              <c:pt idx="5622">
                <c:v>13.112547347470315</c:v>
              </c:pt>
              <c:pt idx="5623">
                <c:v>13.115574772062777</c:v>
              </c:pt>
              <c:pt idx="5624">
                <c:v>13.118602196655239</c:v>
              </c:pt>
              <c:pt idx="5625">
                <c:v>13.121629621247697</c:v>
              </c:pt>
              <c:pt idx="5626">
                <c:v>13.124657045840159</c:v>
              </c:pt>
              <c:pt idx="5627">
                <c:v>13.127684470432619</c:v>
              </c:pt>
              <c:pt idx="5628">
                <c:v>13.130711895025081</c:v>
              </c:pt>
              <c:pt idx="5629">
                <c:v>13.13373931961754</c:v>
              </c:pt>
              <c:pt idx="5630">
                <c:v>13.136766744210002</c:v>
              </c:pt>
              <c:pt idx="5631">
                <c:v>13.139794168802464</c:v>
              </c:pt>
              <c:pt idx="5632">
                <c:v>13.14282159339492</c:v>
              </c:pt>
              <c:pt idx="5633">
                <c:v>13.145849017987382</c:v>
              </c:pt>
              <c:pt idx="5634">
                <c:v>13.148876442579844</c:v>
              </c:pt>
              <c:pt idx="5635">
                <c:v>13.151903867172306</c:v>
              </c:pt>
              <c:pt idx="5636">
                <c:v>13.154931291764763</c:v>
              </c:pt>
              <c:pt idx="5637">
                <c:v>13.157958716357225</c:v>
              </c:pt>
              <c:pt idx="5638">
                <c:v>13.160986140949687</c:v>
              </c:pt>
              <c:pt idx="5639">
                <c:v>13.164013565542145</c:v>
              </c:pt>
              <c:pt idx="5640">
                <c:v>13.167040990134605</c:v>
              </c:pt>
              <c:pt idx="5641">
                <c:v>13.170068414727067</c:v>
              </c:pt>
              <c:pt idx="5642">
                <c:v>13.173095839319526</c:v>
              </c:pt>
              <c:pt idx="5643">
                <c:v>13.176123263911988</c:v>
              </c:pt>
              <c:pt idx="5644">
                <c:v>13.17915068850445</c:v>
              </c:pt>
              <c:pt idx="5645">
                <c:v>13.18217811309691</c:v>
              </c:pt>
              <c:pt idx="5646">
                <c:v>13.185205537689368</c:v>
              </c:pt>
              <c:pt idx="5647">
                <c:v>13.18823296228183</c:v>
              </c:pt>
              <c:pt idx="5648">
                <c:v>13.191260386874292</c:v>
              </c:pt>
              <c:pt idx="5649">
                <c:v>13.194287811466749</c:v>
              </c:pt>
              <c:pt idx="5650">
                <c:v>13.197315236059211</c:v>
              </c:pt>
              <c:pt idx="5651">
                <c:v>13.200342660651673</c:v>
              </c:pt>
              <c:pt idx="5652">
                <c:v>13.203370085244135</c:v>
              </c:pt>
              <c:pt idx="5653">
                <c:v>13.206397509836592</c:v>
              </c:pt>
              <c:pt idx="5654">
                <c:v>13.209424934429054</c:v>
              </c:pt>
              <c:pt idx="5655">
                <c:v>13.212452359021515</c:v>
              </c:pt>
              <c:pt idx="5656">
                <c:v>13.215479783613974</c:v>
              </c:pt>
              <c:pt idx="5657">
                <c:v>13.218507208206434</c:v>
              </c:pt>
              <c:pt idx="5658">
                <c:v>13.221534632798896</c:v>
              </c:pt>
              <c:pt idx="5659">
                <c:v>13.224562057391358</c:v>
              </c:pt>
              <c:pt idx="5660">
                <c:v>13.227589481983816</c:v>
              </c:pt>
              <c:pt idx="5661">
                <c:v>13.230616906576278</c:v>
              </c:pt>
              <c:pt idx="5662">
                <c:v>13.233644331168739</c:v>
              </c:pt>
              <c:pt idx="5663">
                <c:v>13.236671755761197</c:v>
              </c:pt>
              <c:pt idx="5664">
                <c:v>13.239699180353659</c:v>
              </c:pt>
              <c:pt idx="5665">
                <c:v>13.242726604946121</c:v>
              </c:pt>
              <c:pt idx="5666">
                <c:v>13.245754029538583</c:v>
              </c:pt>
              <c:pt idx="5667">
                <c:v>13.24878145413104</c:v>
              </c:pt>
              <c:pt idx="5668">
                <c:v>13.251808878723502</c:v>
              </c:pt>
              <c:pt idx="5669">
                <c:v>13.254836303315964</c:v>
              </c:pt>
              <c:pt idx="5670">
                <c:v>13.25786372790842</c:v>
              </c:pt>
              <c:pt idx="5671">
                <c:v>13.260891152500882</c:v>
              </c:pt>
              <c:pt idx="5672">
                <c:v>13.263918577093344</c:v>
              </c:pt>
              <c:pt idx="5673">
                <c:v>13.266946001685806</c:v>
              </c:pt>
              <c:pt idx="5674">
                <c:v>13.269973426278264</c:v>
              </c:pt>
              <c:pt idx="5675">
                <c:v>13.273000850870725</c:v>
              </c:pt>
              <c:pt idx="5676">
                <c:v>13.276028275463187</c:v>
              </c:pt>
              <c:pt idx="5677">
                <c:v>13.279055700055645</c:v>
              </c:pt>
              <c:pt idx="5678">
                <c:v>13.282083124648107</c:v>
              </c:pt>
              <c:pt idx="5679">
                <c:v>13.285110549240569</c:v>
              </c:pt>
              <c:pt idx="5680">
                <c:v>13.288137973833029</c:v>
              </c:pt>
              <c:pt idx="5681">
                <c:v>13.291165398425488</c:v>
              </c:pt>
              <c:pt idx="5682">
                <c:v>13.29419282301795</c:v>
              </c:pt>
              <c:pt idx="5683">
                <c:v>13.297220247610412</c:v>
              </c:pt>
              <c:pt idx="5684">
                <c:v>13.300247672202868</c:v>
              </c:pt>
              <c:pt idx="5685">
                <c:v>13.30327509679533</c:v>
              </c:pt>
              <c:pt idx="5686">
                <c:v>13.306302521387792</c:v>
              </c:pt>
              <c:pt idx="5687">
                <c:v>13.309329945980251</c:v>
              </c:pt>
              <c:pt idx="5688">
                <c:v>13.312357370572711</c:v>
              </c:pt>
              <c:pt idx="5689">
                <c:v>13.315384795165173</c:v>
              </c:pt>
              <c:pt idx="5690">
                <c:v>13.318412219757635</c:v>
              </c:pt>
              <c:pt idx="5691">
                <c:v>13.321439644350093</c:v>
              </c:pt>
              <c:pt idx="5692">
                <c:v>13.324467068942555</c:v>
              </c:pt>
              <c:pt idx="5693">
                <c:v>13.327494493535015</c:v>
              </c:pt>
              <c:pt idx="5694">
                <c:v>13.330521918127474</c:v>
              </c:pt>
              <c:pt idx="5695">
                <c:v>13.333549342719936</c:v>
              </c:pt>
              <c:pt idx="5696">
                <c:v>13.336576767312398</c:v>
              </c:pt>
              <c:pt idx="5697">
                <c:v>13.33960419190486</c:v>
              </c:pt>
              <c:pt idx="5698">
                <c:v>13.342631616497316</c:v>
              </c:pt>
              <c:pt idx="5699">
                <c:v>13.345659041089778</c:v>
              </c:pt>
              <c:pt idx="5700">
                <c:v>13.34868646568224</c:v>
              </c:pt>
              <c:pt idx="5701">
                <c:v>13.351713890274697</c:v>
              </c:pt>
              <c:pt idx="5702">
                <c:v>13.354741314867159</c:v>
              </c:pt>
              <c:pt idx="5703">
                <c:v>13.357768739459621</c:v>
              </c:pt>
              <c:pt idx="5704">
                <c:v>13.360796164052083</c:v>
              </c:pt>
              <c:pt idx="5705">
                <c:v>13.363823588644541</c:v>
              </c:pt>
              <c:pt idx="5706">
                <c:v>13.366851013237001</c:v>
              </c:pt>
              <c:pt idx="5707">
                <c:v>13.369878437829463</c:v>
              </c:pt>
              <c:pt idx="5708">
                <c:v>13.372905862421922</c:v>
              </c:pt>
              <c:pt idx="5709">
                <c:v>13.375933287014384</c:v>
              </c:pt>
              <c:pt idx="5710">
                <c:v>13.378960711606846</c:v>
              </c:pt>
              <c:pt idx="5711">
                <c:v>13.381988136199306</c:v>
              </c:pt>
              <c:pt idx="5712">
                <c:v>13.385015560791764</c:v>
              </c:pt>
              <c:pt idx="5713">
                <c:v>13.388042985384226</c:v>
              </c:pt>
              <c:pt idx="5714">
                <c:v>13.391070409976688</c:v>
              </c:pt>
              <c:pt idx="5715">
                <c:v>13.394097834569145</c:v>
              </c:pt>
              <c:pt idx="5716">
                <c:v>13.397125259161607</c:v>
              </c:pt>
              <c:pt idx="5717">
                <c:v>13.400152683754069</c:v>
              </c:pt>
              <c:pt idx="5718">
                <c:v>13.403180108346531</c:v>
              </c:pt>
              <c:pt idx="5719">
                <c:v>13.406207532938987</c:v>
              </c:pt>
              <c:pt idx="5720">
                <c:v>13.409234957531449</c:v>
              </c:pt>
              <c:pt idx="5721">
                <c:v>13.412262382123911</c:v>
              </c:pt>
              <c:pt idx="5722">
                <c:v>13.41528980671637</c:v>
              </c:pt>
              <c:pt idx="5723">
                <c:v>13.418317231308832</c:v>
              </c:pt>
              <c:pt idx="5724">
                <c:v>13.421344655901292</c:v>
              </c:pt>
              <c:pt idx="5725">
                <c:v>13.424372080493754</c:v>
              </c:pt>
              <c:pt idx="5726">
                <c:v>13.427399505086212</c:v>
              </c:pt>
              <c:pt idx="5727">
                <c:v>13.430426929678674</c:v>
              </c:pt>
              <c:pt idx="5728">
                <c:v>13.433454354271136</c:v>
              </c:pt>
              <c:pt idx="5729">
                <c:v>13.436481778863593</c:v>
              </c:pt>
              <c:pt idx="5730">
                <c:v>13.439509203456055</c:v>
              </c:pt>
              <c:pt idx="5731">
                <c:v>13.442536628048517</c:v>
              </c:pt>
              <c:pt idx="5732">
                <c:v>13.445564052640973</c:v>
              </c:pt>
              <c:pt idx="5733">
                <c:v>13.448591477233435</c:v>
              </c:pt>
              <c:pt idx="5734">
                <c:v>13.451618901825897</c:v>
              </c:pt>
              <c:pt idx="5735">
                <c:v>13.454646326418359</c:v>
              </c:pt>
              <c:pt idx="5736">
                <c:v>13.457673751010818</c:v>
              </c:pt>
              <c:pt idx="5737">
                <c:v>13.460701175603278</c:v>
              </c:pt>
              <c:pt idx="5738">
                <c:v>13.46372860019574</c:v>
              </c:pt>
              <c:pt idx="5739">
                <c:v>13.466756024788198</c:v>
              </c:pt>
              <c:pt idx="5740">
                <c:v>13.46978344938066</c:v>
              </c:pt>
              <c:pt idx="5741">
                <c:v>13.472810873973122</c:v>
              </c:pt>
              <c:pt idx="5742">
                <c:v>13.475838298565582</c:v>
              </c:pt>
              <c:pt idx="5743">
                <c:v>13.478865723158041</c:v>
              </c:pt>
              <c:pt idx="5744">
                <c:v>13.481893147750503</c:v>
              </c:pt>
              <c:pt idx="5745">
                <c:v>13.484920572342965</c:v>
              </c:pt>
              <c:pt idx="5746">
                <c:v>13.487947996935421</c:v>
              </c:pt>
              <c:pt idx="5747">
                <c:v>13.490975421527883</c:v>
              </c:pt>
              <c:pt idx="5748">
                <c:v>13.494002846120345</c:v>
              </c:pt>
              <c:pt idx="5749">
                <c:v>13.497030270712807</c:v>
              </c:pt>
              <c:pt idx="5750">
                <c:v>13.500057695305264</c:v>
              </c:pt>
              <c:pt idx="5751">
                <c:v>13.503085119897726</c:v>
              </c:pt>
              <c:pt idx="5752">
                <c:v>13.506112544490188</c:v>
              </c:pt>
              <c:pt idx="5753">
                <c:v>13.509139969082646</c:v>
              </c:pt>
              <c:pt idx="5754">
                <c:v>13.512167393675108</c:v>
              </c:pt>
              <c:pt idx="5755">
                <c:v>13.515194818267569</c:v>
              </c:pt>
              <c:pt idx="5756">
                <c:v>13.51822224286003</c:v>
              </c:pt>
              <c:pt idx="5757">
                <c:v>13.521249667452489</c:v>
              </c:pt>
              <c:pt idx="5758">
                <c:v>13.524277092044951</c:v>
              </c:pt>
              <c:pt idx="5759">
                <c:v>13.527304516637413</c:v>
              </c:pt>
              <c:pt idx="5760">
                <c:v>13.530331941229869</c:v>
              </c:pt>
              <c:pt idx="5761">
                <c:v>13.533359365822331</c:v>
              </c:pt>
              <c:pt idx="5762">
                <c:v>13.536386790414793</c:v>
              </c:pt>
              <c:pt idx="5763">
                <c:v>13.539414215007255</c:v>
              </c:pt>
              <c:pt idx="5764">
                <c:v>13.542441639599712</c:v>
              </c:pt>
              <c:pt idx="5765">
                <c:v>13.545469064192174</c:v>
              </c:pt>
              <c:pt idx="5766">
                <c:v>13.548496488784636</c:v>
              </c:pt>
              <c:pt idx="5767">
                <c:v>13.551523913377094</c:v>
              </c:pt>
              <c:pt idx="5768">
                <c:v>13.554551337969555</c:v>
              </c:pt>
              <c:pt idx="5769">
                <c:v>13.557578762562017</c:v>
              </c:pt>
              <c:pt idx="5770">
                <c:v>13.560606187154479</c:v>
              </c:pt>
              <c:pt idx="5771">
                <c:v>13.563633611746937</c:v>
              </c:pt>
              <c:pt idx="5772">
                <c:v>13.566661036339399</c:v>
              </c:pt>
              <c:pt idx="5773">
                <c:v>13.569688460931859</c:v>
              </c:pt>
              <c:pt idx="5774">
                <c:v>13.572715885524318</c:v>
              </c:pt>
              <c:pt idx="5775">
                <c:v>13.575743310116779</c:v>
              </c:pt>
              <c:pt idx="5776">
                <c:v>13.578770734709241</c:v>
              </c:pt>
              <c:pt idx="5777">
                <c:v>13.581798159301698</c:v>
              </c:pt>
              <c:pt idx="5778">
                <c:v>13.58482558389416</c:v>
              </c:pt>
              <c:pt idx="5779">
                <c:v>13.587853008486622</c:v>
              </c:pt>
              <c:pt idx="5780">
                <c:v>13.590880433079084</c:v>
              </c:pt>
              <c:pt idx="5781">
                <c:v>13.593907857671541</c:v>
              </c:pt>
              <c:pt idx="5782">
                <c:v>13.596935282264003</c:v>
              </c:pt>
              <c:pt idx="5783">
                <c:v>13.599962706856465</c:v>
              </c:pt>
              <c:pt idx="5784">
                <c:v>13.602990131448923</c:v>
              </c:pt>
              <c:pt idx="5785">
                <c:v>13.606017556041385</c:v>
              </c:pt>
              <c:pt idx="5786">
                <c:v>13.609044980633845</c:v>
              </c:pt>
              <c:pt idx="5787">
                <c:v>13.612072405226307</c:v>
              </c:pt>
              <c:pt idx="5788">
                <c:v>13.615099829818766</c:v>
              </c:pt>
              <c:pt idx="5789">
                <c:v>13.618127254411228</c:v>
              </c:pt>
              <c:pt idx="5790">
                <c:v>13.621154679003689</c:v>
              </c:pt>
              <c:pt idx="5791">
                <c:v>13.624182103596146</c:v>
              </c:pt>
              <c:pt idx="5792">
                <c:v>13.627209528188608</c:v>
              </c:pt>
              <c:pt idx="5793">
                <c:v>13.63023695278107</c:v>
              </c:pt>
              <c:pt idx="5794">
                <c:v>13.633264377373532</c:v>
              </c:pt>
              <c:pt idx="5795">
                <c:v>13.636291801965989</c:v>
              </c:pt>
              <c:pt idx="5796">
                <c:v>13.639319226558451</c:v>
              </c:pt>
              <c:pt idx="5797">
                <c:v>13.642346651150913</c:v>
              </c:pt>
              <c:pt idx="5798">
                <c:v>13.645374075743371</c:v>
              </c:pt>
              <c:pt idx="5799">
                <c:v>13.648401500335831</c:v>
              </c:pt>
              <c:pt idx="5800">
                <c:v>13.651428924928293</c:v>
              </c:pt>
              <c:pt idx="5801">
                <c:v>13.654456349520755</c:v>
              </c:pt>
              <c:pt idx="5802">
                <c:v>13.657483774113214</c:v>
              </c:pt>
              <c:pt idx="5803">
                <c:v>13.660511198705676</c:v>
              </c:pt>
              <c:pt idx="5804">
                <c:v>13.663538623298136</c:v>
              </c:pt>
              <c:pt idx="5805">
                <c:v>13.666566047890594</c:v>
              </c:pt>
              <c:pt idx="5806">
                <c:v>13.669593472483056</c:v>
              </c:pt>
              <c:pt idx="5807">
                <c:v>13.672620897075518</c:v>
              </c:pt>
              <c:pt idx="5808">
                <c:v>13.675648321667978</c:v>
              </c:pt>
              <c:pt idx="5809">
                <c:v>13.678675746260437</c:v>
              </c:pt>
              <c:pt idx="5810">
                <c:v>13.681703170852899</c:v>
              </c:pt>
              <c:pt idx="5811">
                <c:v>13.684730595445361</c:v>
              </c:pt>
              <c:pt idx="5812">
                <c:v>13.687758020037817</c:v>
              </c:pt>
              <c:pt idx="5813">
                <c:v>13.690785444630279</c:v>
              </c:pt>
              <c:pt idx="5814">
                <c:v>13.693812869222741</c:v>
              </c:pt>
              <c:pt idx="5815">
                <c:v>13.696840293815203</c:v>
              </c:pt>
              <c:pt idx="5816">
                <c:v>13.69986771840766</c:v>
              </c:pt>
              <c:pt idx="5817">
                <c:v>13.702895143000122</c:v>
              </c:pt>
              <c:pt idx="5818">
                <c:v>13.705922567592584</c:v>
              </c:pt>
              <c:pt idx="5819">
                <c:v>13.708949992185042</c:v>
              </c:pt>
              <c:pt idx="5820">
                <c:v>13.711977416777504</c:v>
              </c:pt>
              <c:pt idx="5821">
                <c:v>13.715004841369964</c:v>
              </c:pt>
              <c:pt idx="5822">
                <c:v>13.718032265962423</c:v>
              </c:pt>
              <c:pt idx="5823">
                <c:v>13.721059690554885</c:v>
              </c:pt>
              <c:pt idx="5824">
                <c:v>13.724087115147347</c:v>
              </c:pt>
              <c:pt idx="5825">
                <c:v>13.727114539739809</c:v>
              </c:pt>
              <c:pt idx="5826">
                <c:v>13.730141964332265</c:v>
              </c:pt>
              <c:pt idx="5827">
                <c:v>13.733169388924727</c:v>
              </c:pt>
              <c:pt idx="5828">
                <c:v>13.736196813517189</c:v>
              </c:pt>
              <c:pt idx="5829">
                <c:v>13.739224238109646</c:v>
              </c:pt>
              <c:pt idx="5830">
                <c:v>13.742251662702108</c:v>
              </c:pt>
              <c:pt idx="5831">
                <c:v>13.74527908729457</c:v>
              </c:pt>
              <c:pt idx="5832">
                <c:v>13.748306511887032</c:v>
              </c:pt>
              <c:pt idx="5833">
                <c:v>13.75133393647949</c:v>
              </c:pt>
              <c:pt idx="5834">
                <c:v>13.75436136107195</c:v>
              </c:pt>
              <c:pt idx="5835">
                <c:v>13.757388785664412</c:v>
              </c:pt>
              <c:pt idx="5836">
                <c:v>13.760416210256871</c:v>
              </c:pt>
              <c:pt idx="5837">
                <c:v>13.763443634849333</c:v>
              </c:pt>
              <c:pt idx="5838">
                <c:v>13.766471059441795</c:v>
              </c:pt>
              <c:pt idx="5839">
                <c:v>13.769498484034255</c:v>
              </c:pt>
              <c:pt idx="5840">
                <c:v>13.772525908626713</c:v>
              </c:pt>
              <c:pt idx="5841">
                <c:v>13.775553333219175</c:v>
              </c:pt>
              <c:pt idx="5842">
                <c:v>13.778580757811637</c:v>
              </c:pt>
              <c:pt idx="5843">
                <c:v>13.781608182404094</c:v>
              </c:pt>
              <c:pt idx="5844">
                <c:v>13.784635606996556</c:v>
              </c:pt>
              <c:pt idx="5845">
                <c:v>13.787663031589018</c:v>
              </c:pt>
              <c:pt idx="5846">
                <c:v>13.79069045618148</c:v>
              </c:pt>
              <c:pt idx="5847">
                <c:v>13.793717880773936</c:v>
              </c:pt>
              <c:pt idx="5848">
                <c:v>13.796745305366398</c:v>
              </c:pt>
              <c:pt idx="5849">
                <c:v>13.79977272995886</c:v>
              </c:pt>
              <c:pt idx="5850">
                <c:v>13.802800154551319</c:v>
              </c:pt>
              <c:pt idx="5851">
                <c:v>13.805827579143781</c:v>
              </c:pt>
              <c:pt idx="5852">
                <c:v>13.808855003736241</c:v>
              </c:pt>
              <c:pt idx="5853">
                <c:v>13.811882428328703</c:v>
              </c:pt>
              <c:pt idx="5854">
                <c:v>13.814909852921161</c:v>
              </c:pt>
              <c:pt idx="5855">
                <c:v>13.817937277513623</c:v>
              </c:pt>
              <c:pt idx="5856">
                <c:v>13.820964702106085</c:v>
              </c:pt>
              <c:pt idx="5857">
                <c:v>13.823992126698542</c:v>
              </c:pt>
              <c:pt idx="5858">
                <c:v>13.827019551291004</c:v>
              </c:pt>
              <c:pt idx="5859">
                <c:v>13.830046975883466</c:v>
              </c:pt>
              <c:pt idx="5860">
                <c:v>13.833074400475928</c:v>
              </c:pt>
              <c:pt idx="5861">
                <c:v>13.836101825068384</c:v>
              </c:pt>
              <c:pt idx="5862">
                <c:v>13.839129249660846</c:v>
              </c:pt>
              <c:pt idx="5863">
                <c:v>13.842156674253308</c:v>
              </c:pt>
              <c:pt idx="5864">
                <c:v>13.845184098845767</c:v>
              </c:pt>
              <c:pt idx="5865">
                <c:v>13.848211523438227</c:v>
              </c:pt>
              <c:pt idx="5866">
                <c:v>13.851238948030689</c:v>
              </c:pt>
              <c:pt idx="5867">
                <c:v>13.854266372623151</c:v>
              </c:pt>
              <c:pt idx="5868">
                <c:v>13.857293797215609</c:v>
              </c:pt>
              <c:pt idx="5869">
                <c:v>13.860321221808071</c:v>
              </c:pt>
              <c:pt idx="5870">
                <c:v>13.863348646400532</c:v>
              </c:pt>
              <c:pt idx="5871">
                <c:v>13.86637607099299</c:v>
              </c:pt>
              <c:pt idx="5872">
                <c:v>13.869403495585452</c:v>
              </c:pt>
              <c:pt idx="5873">
                <c:v>13.872430920177914</c:v>
              </c:pt>
              <c:pt idx="5874">
                <c:v>13.875458344770371</c:v>
              </c:pt>
              <c:pt idx="5875">
                <c:v>13.878485769362833</c:v>
              </c:pt>
              <c:pt idx="5876">
                <c:v>13.881513193955294</c:v>
              </c:pt>
              <c:pt idx="5877">
                <c:v>13.884540618547756</c:v>
              </c:pt>
              <c:pt idx="5878">
                <c:v>13.887568043140213</c:v>
              </c:pt>
              <c:pt idx="5879">
                <c:v>13.890595467732675</c:v>
              </c:pt>
              <c:pt idx="5880">
                <c:v>13.893622892325137</c:v>
              </c:pt>
              <c:pt idx="5881">
                <c:v>13.896650316917595</c:v>
              </c:pt>
              <c:pt idx="5882">
                <c:v>13.899677741510057</c:v>
              </c:pt>
              <c:pt idx="5883">
                <c:v>13.902705166102518</c:v>
              </c:pt>
              <c:pt idx="5884">
                <c:v>13.90573259069498</c:v>
              </c:pt>
              <c:pt idx="5885">
                <c:v>13.908760015287438</c:v>
              </c:pt>
              <c:pt idx="5886">
                <c:v>13.9117874398799</c:v>
              </c:pt>
              <c:pt idx="5887">
                <c:v>13.914814864472362</c:v>
              </c:pt>
              <c:pt idx="5888">
                <c:v>13.917842289064819</c:v>
              </c:pt>
              <c:pt idx="5889">
                <c:v>13.920869713657281</c:v>
              </c:pt>
              <c:pt idx="5890">
                <c:v>13.923897138249743</c:v>
              </c:pt>
              <c:pt idx="5891">
                <c:v>13.926924562842204</c:v>
              </c:pt>
              <c:pt idx="5892">
                <c:v>13.929951987434661</c:v>
              </c:pt>
              <c:pt idx="5893">
                <c:v>13.932979412027123</c:v>
              </c:pt>
              <c:pt idx="5894">
                <c:v>13.936006836619585</c:v>
              </c:pt>
              <c:pt idx="5895">
                <c:v>13.939034261212043</c:v>
              </c:pt>
              <c:pt idx="5896">
                <c:v>13.942061685804504</c:v>
              </c:pt>
              <c:pt idx="5897">
                <c:v>13.945089110396966</c:v>
              </c:pt>
              <c:pt idx="5898">
                <c:v>13.948116534989428</c:v>
              </c:pt>
              <c:pt idx="5899">
                <c:v>13.951143959581886</c:v>
              </c:pt>
              <c:pt idx="5900">
                <c:v>13.954171384174348</c:v>
              </c:pt>
              <c:pt idx="5901">
                <c:v>13.957198808766808</c:v>
              </c:pt>
              <c:pt idx="5902">
                <c:v>13.960226233359267</c:v>
              </c:pt>
              <c:pt idx="5903">
                <c:v>13.963253657951729</c:v>
              </c:pt>
              <c:pt idx="5904">
                <c:v>13.966281082544191</c:v>
              </c:pt>
              <c:pt idx="5905">
                <c:v>13.969308507136653</c:v>
              </c:pt>
              <c:pt idx="5906">
                <c:v>13.972335931729109</c:v>
              </c:pt>
              <c:pt idx="5907">
                <c:v>13.975363356321571</c:v>
              </c:pt>
              <c:pt idx="5908">
                <c:v>13.978390780914033</c:v>
              </c:pt>
              <c:pt idx="5909">
                <c:v>13.98141820550649</c:v>
              </c:pt>
              <c:pt idx="5910">
                <c:v>13.984445630098952</c:v>
              </c:pt>
              <c:pt idx="5911">
                <c:v>13.987473054691414</c:v>
              </c:pt>
              <c:pt idx="5912">
                <c:v>13.990500479283876</c:v>
              </c:pt>
              <c:pt idx="5913">
                <c:v>13.993527903876334</c:v>
              </c:pt>
              <c:pt idx="5914">
                <c:v>13.996555328468794</c:v>
              </c:pt>
              <c:pt idx="5915">
                <c:v>13.999582753061256</c:v>
              </c:pt>
              <c:pt idx="5916">
                <c:v>14.002610177653715</c:v>
              </c:pt>
              <c:pt idx="5917">
                <c:v>14.005637602246177</c:v>
              </c:pt>
              <c:pt idx="5918">
                <c:v>14.008665026838639</c:v>
              </c:pt>
              <c:pt idx="5919">
                <c:v>14.011692451431095</c:v>
              </c:pt>
              <c:pt idx="5920">
                <c:v>14.014719876023557</c:v>
              </c:pt>
              <c:pt idx="5921">
                <c:v>14.017747300616019</c:v>
              </c:pt>
              <c:pt idx="5922">
                <c:v>14.020774725208481</c:v>
              </c:pt>
              <c:pt idx="5923">
                <c:v>14.023802149800938</c:v>
              </c:pt>
              <c:pt idx="5924">
                <c:v>14.0268295743934</c:v>
              </c:pt>
              <c:pt idx="5925">
                <c:v>14.029856998985862</c:v>
              </c:pt>
              <c:pt idx="5926">
                <c:v>14.03288442357832</c:v>
              </c:pt>
              <c:pt idx="5927">
                <c:v>14.03591184817078</c:v>
              </c:pt>
              <c:pt idx="5928">
                <c:v>14.038939272763242</c:v>
              </c:pt>
              <c:pt idx="5929">
                <c:v>14.041966697355704</c:v>
              </c:pt>
              <c:pt idx="5930">
                <c:v>14.044994121948163</c:v>
              </c:pt>
              <c:pt idx="5931">
                <c:v>14.048021546540625</c:v>
              </c:pt>
              <c:pt idx="5932">
                <c:v>14.051048971133085</c:v>
              </c:pt>
              <c:pt idx="5933">
                <c:v>14.054076395725543</c:v>
              </c:pt>
              <c:pt idx="5934">
                <c:v>14.057103820318005</c:v>
              </c:pt>
              <c:pt idx="5935">
                <c:v>14.060131244910467</c:v>
              </c:pt>
              <c:pt idx="5936">
                <c:v>14.063158669502929</c:v>
              </c:pt>
              <c:pt idx="5937">
                <c:v>14.066186094095386</c:v>
              </c:pt>
              <c:pt idx="5938">
                <c:v>14.069213518687848</c:v>
              </c:pt>
              <c:pt idx="5939">
                <c:v>14.07224094328031</c:v>
              </c:pt>
              <c:pt idx="5940">
                <c:v>14.075268367872766</c:v>
              </c:pt>
              <c:pt idx="5941">
                <c:v>14.078295792465228</c:v>
              </c:pt>
              <c:pt idx="5942">
                <c:v>14.08132321705769</c:v>
              </c:pt>
              <c:pt idx="5943">
                <c:v>14.084350641650152</c:v>
              </c:pt>
              <c:pt idx="5944">
                <c:v>14.087378066242611</c:v>
              </c:pt>
              <c:pt idx="5945">
                <c:v>14.090405490835071</c:v>
              </c:pt>
              <c:pt idx="5946">
                <c:v>14.093432915427533</c:v>
              </c:pt>
              <c:pt idx="5947">
                <c:v>14.096460340019991</c:v>
              </c:pt>
              <c:pt idx="5948">
                <c:v>14.099487764612453</c:v>
              </c:pt>
              <c:pt idx="5949">
                <c:v>14.102515189204915</c:v>
              </c:pt>
              <c:pt idx="5950">
                <c:v>14.105542613797375</c:v>
              </c:pt>
              <c:pt idx="5951">
                <c:v>14.108570038389834</c:v>
              </c:pt>
              <c:pt idx="5952">
                <c:v>14.111597462982296</c:v>
              </c:pt>
              <c:pt idx="5953">
                <c:v>14.114624887574758</c:v>
              </c:pt>
              <c:pt idx="5954">
                <c:v>14.117652312167214</c:v>
              </c:pt>
              <c:pt idx="5955">
                <c:v>14.120679736759676</c:v>
              </c:pt>
              <c:pt idx="5956">
                <c:v>14.123707161352138</c:v>
              </c:pt>
              <c:pt idx="5957">
                <c:v>14.1267345859446</c:v>
              </c:pt>
              <c:pt idx="5958">
                <c:v>14.129762010537057</c:v>
              </c:pt>
              <c:pt idx="5959">
                <c:v>14.132789435129519</c:v>
              </c:pt>
              <c:pt idx="5960">
                <c:v>14.135816859721981</c:v>
              </c:pt>
              <c:pt idx="5961">
                <c:v>14.138844284314439</c:v>
              </c:pt>
              <c:pt idx="5962">
                <c:v>14.141871708906901</c:v>
              </c:pt>
              <c:pt idx="5963">
                <c:v>14.144899133499361</c:v>
              </c:pt>
              <c:pt idx="5964">
                <c:v>14.14792655809182</c:v>
              </c:pt>
              <c:pt idx="5965">
                <c:v>14.150953982684282</c:v>
              </c:pt>
              <c:pt idx="5966">
                <c:v>14.153981407276744</c:v>
              </c:pt>
              <c:pt idx="5967">
                <c:v>14.157008831869206</c:v>
              </c:pt>
              <c:pt idx="5968">
                <c:v>14.160036256461662</c:v>
              </c:pt>
              <c:pt idx="5969">
                <c:v>14.163063681054124</c:v>
              </c:pt>
              <c:pt idx="5970">
                <c:v>14.166091105646586</c:v>
              </c:pt>
              <c:pt idx="5971">
                <c:v>14.169118530239043</c:v>
              </c:pt>
              <c:pt idx="5972">
                <c:v>14.172145954831505</c:v>
              </c:pt>
              <c:pt idx="5973">
                <c:v>14.175173379423967</c:v>
              </c:pt>
              <c:pt idx="5974">
                <c:v>14.178200804016429</c:v>
              </c:pt>
              <c:pt idx="5975">
                <c:v>14.181228228608887</c:v>
              </c:pt>
              <c:pt idx="5976">
                <c:v>14.184255653201348</c:v>
              </c:pt>
              <c:pt idx="5977">
                <c:v>14.187283077793809</c:v>
              </c:pt>
              <c:pt idx="5978">
                <c:v>14.190310502386268</c:v>
              </c:pt>
              <c:pt idx="5979">
                <c:v>14.19333792697873</c:v>
              </c:pt>
              <c:pt idx="5980">
                <c:v>14.19636535157119</c:v>
              </c:pt>
              <c:pt idx="5981">
                <c:v>14.199392776163652</c:v>
              </c:pt>
              <c:pt idx="5982">
                <c:v>14.20242020075611</c:v>
              </c:pt>
              <c:pt idx="5983">
                <c:v>14.205447625348572</c:v>
              </c:pt>
              <c:pt idx="5984">
                <c:v>14.208475049941034</c:v>
              </c:pt>
              <c:pt idx="5985">
                <c:v>14.211502474533491</c:v>
              </c:pt>
              <c:pt idx="5986">
                <c:v>14.214529899125953</c:v>
              </c:pt>
              <c:pt idx="5987">
                <c:v>14.217557323718415</c:v>
              </c:pt>
              <c:pt idx="5988">
                <c:v>14.220584748310877</c:v>
              </c:pt>
              <c:pt idx="5989">
                <c:v>14.223612172903334</c:v>
              </c:pt>
              <c:pt idx="5990">
                <c:v>14.226639597495796</c:v>
              </c:pt>
              <c:pt idx="5991">
                <c:v>14.229667022088258</c:v>
              </c:pt>
              <c:pt idx="5992">
                <c:v>14.232694446680716</c:v>
              </c:pt>
              <c:pt idx="5993">
                <c:v>14.235721871273176</c:v>
              </c:pt>
              <c:pt idx="5994">
                <c:v>14.238749295865638</c:v>
              </c:pt>
              <c:pt idx="5995">
                <c:v>14.2417767204581</c:v>
              </c:pt>
              <c:pt idx="5996">
                <c:v>14.244804145050558</c:v>
              </c:pt>
              <c:pt idx="5997">
                <c:v>14.24783156964302</c:v>
              </c:pt>
              <c:pt idx="5998">
                <c:v>14.250858994235481</c:v>
              </c:pt>
              <c:pt idx="5999">
                <c:v>14.253886418827939</c:v>
              </c:pt>
              <c:pt idx="6000">
                <c:v>14.256913843420401</c:v>
              </c:pt>
              <c:pt idx="6001">
                <c:v>14.259941268012863</c:v>
              </c:pt>
              <c:pt idx="6002">
                <c:v>14.262968692605325</c:v>
              </c:pt>
              <c:pt idx="6003">
                <c:v>14.265996117197782</c:v>
              </c:pt>
              <c:pt idx="6004">
                <c:v>14.269023541790244</c:v>
              </c:pt>
              <c:pt idx="6005">
                <c:v>14.272050966382706</c:v>
              </c:pt>
              <c:pt idx="6006">
                <c:v>14.275078390975162</c:v>
              </c:pt>
              <c:pt idx="6007">
                <c:v>14.278105815567624</c:v>
              </c:pt>
              <c:pt idx="6008">
                <c:v>14.281133240160086</c:v>
              </c:pt>
              <c:pt idx="6009">
                <c:v>14.284160664752545</c:v>
              </c:pt>
              <c:pt idx="6010">
                <c:v>14.287188089345007</c:v>
              </c:pt>
              <c:pt idx="6011">
                <c:v>14.290215513937467</c:v>
              </c:pt>
              <c:pt idx="6012">
                <c:v>14.293242938529929</c:v>
              </c:pt>
              <c:pt idx="6013">
                <c:v>14.296270363122387</c:v>
              </c:pt>
              <c:pt idx="6014">
                <c:v>14.299297787714849</c:v>
              </c:pt>
              <c:pt idx="6015">
                <c:v>14.302325212307311</c:v>
              </c:pt>
              <c:pt idx="6016">
                <c:v>14.305352636899768</c:v>
              </c:pt>
              <c:pt idx="6017">
                <c:v>14.30838006149223</c:v>
              </c:pt>
              <c:pt idx="6018">
                <c:v>14.311407486084692</c:v>
              </c:pt>
              <c:pt idx="6019">
                <c:v>14.314434910677154</c:v>
              </c:pt>
              <c:pt idx="6020">
                <c:v>14.31746233526961</c:v>
              </c:pt>
              <c:pt idx="6021">
                <c:v>14.320489759862072</c:v>
              </c:pt>
              <c:pt idx="6022">
                <c:v>14.323517184454534</c:v>
              </c:pt>
              <c:pt idx="6023">
                <c:v>14.326544609046993</c:v>
              </c:pt>
              <c:pt idx="6024">
                <c:v>14.329572033639453</c:v>
              </c:pt>
              <c:pt idx="6025">
                <c:v>14.332599458231915</c:v>
              </c:pt>
              <c:pt idx="6026">
                <c:v>14.335626882824377</c:v>
              </c:pt>
              <c:pt idx="6027">
                <c:v>14.338654307416835</c:v>
              </c:pt>
              <c:pt idx="6028">
                <c:v>14.341681732009297</c:v>
              </c:pt>
              <c:pt idx="6029">
                <c:v>14.344709156601757</c:v>
              </c:pt>
              <c:pt idx="6030">
                <c:v>14.347736581194216</c:v>
              </c:pt>
              <c:pt idx="6031">
                <c:v>14.350764005786678</c:v>
              </c:pt>
              <c:pt idx="6032">
                <c:v>14.35379143037914</c:v>
              </c:pt>
              <c:pt idx="6033">
                <c:v>14.356818854971602</c:v>
              </c:pt>
              <c:pt idx="6034">
                <c:v>14.359846279564058</c:v>
              </c:pt>
              <c:pt idx="6035">
                <c:v>14.36287370415652</c:v>
              </c:pt>
              <c:pt idx="6036">
                <c:v>14.365901128748982</c:v>
              </c:pt>
              <c:pt idx="6037">
                <c:v>14.368928553341439</c:v>
              </c:pt>
              <c:pt idx="6038">
                <c:v>14.371955977933901</c:v>
              </c:pt>
              <c:pt idx="6039">
                <c:v>14.374983402526363</c:v>
              </c:pt>
              <c:pt idx="6040">
                <c:v>14.378010827118825</c:v>
              </c:pt>
              <c:pt idx="6041">
                <c:v>14.381038251711283</c:v>
              </c:pt>
              <c:pt idx="6042">
                <c:v>14.384065676303743</c:v>
              </c:pt>
              <c:pt idx="6043">
                <c:v>14.387093100896205</c:v>
              </c:pt>
              <c:pt idx="6044">
                <c:v>14.390120525488664</c:v>
              </c:pt>
              <c:pt idx="6045">
                <c:v>14.393147950081126</c:v>
              </c:pt>
              <c:pt idx="6046">
                <c:v>14.396175374673588</c:v>
              </c:pt>
              <c:pt idx="6047">
                <c:v>14.399202799266048</c:v>
              </c:pt>
              <c:pt idx="6048">
                <c:v>14.402230223858506</c:v>
              </c:pt>
              <c:pt idx="6049">
                <c:v>14.405257648450968</c:v>
              </c:pt>
              <c:pt idx="6050">
                <c:v>14.40828507304343</c:v>
              </c:pt>
              <c:pt idx="6051">
                <c:v>14.411312497635887</c:v>
              </c:pt>
              <c:pt idx="6052">
                <c:v>14.414339922228349</c:v>
              </c:pt>
              <c:pt idx="6053">
                <c:v>14.417367346820811</c:v>
              </c:pt>
              <c:pt idx="6054">
                <c:v>14.420394771413269</c:v>
              </c:pt>
              <c:pt idx="6055">
                <c:v>14.423422196005729</c:v>
              </c:pt>
              <c:pt idx="6056">
                <c:v>14.426449620598191</c:v>
              </c:pt>
              <c:pt idx="6057">
                <c:v>14.429477045190653</c:v>
              </c:pt>
              <c:pt idx="6058">
                <c:v>14.432504469783112</c:v>
              </c:pt>
              <c:pt idx="6059">
                <c:v>14.435531894375574</c:v>
              </c:pt>
              <c:pt idx="6060">
                <c:v>14.438559318968034</c:v>
              </c:pt>
              <c:pt idx="6061">
                <c:v>14.441586743560492</c:v>
              </c:pt>
              <c:pt idx="6062">
                <c:v>14.444614168152954</c:v>
              </c:pt>
              <c:pt idx="6063">
                <c:v>14.447641592745416</c:v>
              </c:pt>
              <c:pt idx="6064">
                <c:v>14.450669017337878</c:v>
              </c:pt>
              <c:pt idx="6065">
                <c:v>14.453696441930335</c:v>
              </c:pt>
              <c:pt idx="6066">
                <c:v>14.456723866522797</c:v>
              </c:pt>
              <c:pt idx="6067">
                <c:v>14.459751291115259</c:v>
              </c:pt>
              <c:pt idx="6068">
                <c:v>14.462778715707715</c:v>
              </c:pt>
              <c:pt idx="6069">
                <c:v>14.465806140300177</c:v>
              </c:pt>
              <c:pt idx="6070">
                <c:v>14.468833564892639</c:v>
              </c:pt>
              <c:pt idx="6071">
                <c:v>14.471860989485101</c:v>
              </c:pt>
              <c:pt idx="6072">
                <c:v>14.47488841407756</c:v>
              </c:pt>
              <c:pt idx="6073">
                <c:v>14.47791583867002</c:v>
              </c:pt>
              <c:pt idx="6074">
                <c:v>14.480943263262482</c:v>
              </c:pt>
              <c:pt idx="6075">
                <c:v>14.48397068785494</c:v>
              </c:pt>
              <c:pt idx="6076">
                <c:v>14.486998112447402</c:v>
              </c:pt>
              <c:pt idx="6077">
                <c:v>14.490025537039864</c:v>
              </c:pt>
              <c:pt idx="6078">
                <c:v>14.493052961632324</c:v>
              </c:pt>
              <c:pt idx="6079">
                <c:v>14.496080386224783</c:v>
              </c:pt>
              <c:pt idx="6080">
                <c:v>14.499107810817245</c:v>
              </c:pt>
              <c:pt idx="6081">
                <c:v>14.502135235409707</c:v>
              </c:pt>
              <c:pt idx="6082">
                <c:v>14.505162660002163</c:v>
              </c:pt>
              <c:pt idx="6083">
                <c:v>14.508190084594625</c:v>
              </c:pt>
              <c:pt idx="6084">
                <c:v>14.511217509187087</c:v>
              </c:pt>
              <c:pt idx="6085">
                <c:v>14.514244933779549</c:v>
              </c:pt>
              <c:pt idx="6086">
                <c:v>14.517272358372006</c:v>
              </c:pt>
              <c:pt idx="6087">
                <c:v>14.520299782964468</c:v>
              </c:pt>
              <c:pt idx="6088">
                <c:v>14.52332720755693</c:v>
              </c:pt>
              <c:pt idx="6089">
                <c:v>14.526354632149388</c:v>
              </c:pt>
              <c:pt idx="6090">
                <c:v>14.52938205674185</c:v>
              </c:pt>
              <c:pt idx="6091">
                <c:v>14.532409481334311</c:v>
              </c:pt>
              <c:pt idx="6092">
                <c:v>14.535436905926773</c:v>
              </c:pt>
              <c:pt idx="6093">
                <c:v>14.538464330519231</c:v>
              </c:pt>
              <c:pt idx="6094">
                <c:v>14.541491755111693</c:v>
              </c:pt>
              <c:pt idx="6095">
                <c:v>14.544519179704155</c:v>
              </c:pt>
              <c:pt idx="6096">
                <c:v>14.547546604296612</c:v>
              </c:pt>
              <c:pt idx="6097">
                <c:v>14.550574028889073</c:v>
              </c:pt>
              <c:pt idx="6098">
                <c:v>14.553601453481535</c:v>
              </c:pt>
              <c:pt idx="6099">
                <c:v>14.556628878073992</c:v>
              </c:pt>
              <c:pt idx="6100">
                <c:v>14.559656302666454</c:v>
              </c:pt>
              <c:pt idx="6101">
                <c:v>14.562683727258916</c:v>
              </c:pt>
              <c:pt idx="6102">
                <c:v>14.565711151851378</c:v>
              </c:pt>
              <c:pt idx="6103">
                <c:v>14.568738576443836</c:v>
              </c:pt>
              <c:pt idx="6104">
                <c:v>14.571766001036297</c:v>
              </c:pt>
              <c:pt idx="6105">
                <c:v>14.574793425628759</c:v>
              </c:pt>
              <c:pt idx="6106">
                <c:v>14.577820850221217</c:v>
              </c:pt>
              <c:pt idx="6107">
                <c:v>14.580848274813679</c:v>
              </c:pt>
              <c:pt idx="6108">
                <c:v>14.583875699406141</c:v>
              </c:pt>
              <c:pt idx="6109">
                <c:v>14.586903123998601</c:v>
              </c:pt>
              <c:pt idx="6110">
                <c:v>14.58993054859106</c:v>
              </c:pt>
              <c:pt idx="6111">
                <c:v>14.592957973183522</c:v>
              </c:pt>
              <c:pt idx="6112">
                <c:v>14.595985397775983</c:v>
              </c:pt>
              <c:pt idx="6113">
                <c:v>14.59901282236844</c:v>
              </c:pt>
              <c:pt idx="6114">
                <c:v>14.602040246960902</c:v>
              </c:pt>
              <c:pt idx="6115">
                <c:v>14.605067671553364</c:v>
              </c:pt>
              <c:pt idx="6116">
                <c:v>14.608095096145826</c:v>
              </c:pt>
              <c:pt idx="6117">
                <c:v>14.611122520738283</c:v>
              </c:pt>
              <c:pt idx="6118">
                <c:v>14.614149945330745</c:v>
              </c:pt>
              <c:pt idx="6119">
                <c:v>14.617177369923207</c:v>
              </c:pt>
              <c:pt idx="6120">
                <c:v>14.620204794515665</c:v>
              </c:pt>
              <c:pt idx="6121">
                <c:v>14.623232219108127</c:v>
              </c:pt>
              <c:pt idx="6122">
                <c:v>14.626259643700587</c:v>
              </c:pt>
              <c:pt idx="6123">
                <c:v>14.629287068293049</c:v>
              </c:pt>
              <c:pt idx="6124">
                <c:v>14.632314492885508</c:v>
              </c:pt>
              <c:pt idx="6125">
                <c:v>14.63534191747797</c:v>
              </c:pt>
              <c:pt idx="6126">
                <c:v>14.638369342070432</c:v>
              </c:pt>
              <c:pt idx="6127">
                <c:v>14.641396766662888</c:v>
              </c:pt>
              <c:pt idx="6128">
                <c:v>14.64442419125535</c:v>
              </c:pt>
              <c:pt idx="6129">
                <c:v>14.647451615847812</c:v>
              </c:pt>
              <c:pt idx="6130">
                <c:v>14.650479040440274</c:v>
              </c:pt>
              <c:pt idx="6131">
                <c:v>14.653506465032731</c:v>
              </c:pt>
              <c:pt idx="6132">
                <c:v>14.656533889625193</c:v>
              </c:pt>
              <c:pt idx="6133">
                <c:v>14.659561314217655</c:v>
              </c:pt>
              <c:pt idx="6134">
                <c:v>14.662588738810113</c:v>
              </c:pt>
              <c:pt idx="6135">
                <c:v>14.665616163402573</c:v>
              </c:pt>
              <c:pt idx="6136">
                <c:v>14.668643587995035</c:v>
              </c:pt>
              <c:pt idx="6137">
                <c:v>14.671671012587497</c:v>
              </c:pt>
              <c:pt idx="6138">
                <c:v>14.674698437179956</c:v>
              </c:pt>
              <c:pt idx="6139">
                <c:v>14.677725861772416</c:v>
              </c:pt>
              <c:pt idx="6140">
                <c:v>14.680753286364878</c:v>
              </c:pt>
              <c:pt idx="6141">
                <c:v>14.683780710957336</c:v>
              </c:pt>
              <c:pt idx="6142">
                <c:v>14.686808135549798</c:v>
              </c:pt>
              <c:pt idx="6143">
                <c:v>14.68983556014226</c:v>
              </c:pt>
              <c:pt idx="6144">
                <c:v>14.69286298473472</c:v>
              </c:pt>
              <c:pt idx="6145">
                <c:v>14.695890409327179</c:v>
              </c:pt>
              <c:pt idx="6146">
                <c:v>14.698917833919641</c:v>
              </c:pt>
              <c:pt idx="6147">
                <c:v>14.701945258512103</c:v>
              </c:pt>
              <c:pt idx="6148">
                <c:v>14.704972683104559</c:v>
              </c:pt>
              <c:pt idx="6149">
                <c:v>14.708000107697021</c:v>
              </c:pt>
              <c:pt idx="6150">
                <c:v>14.711027532289483</c:v>
              </c:pt>
              <c:pt idx="6151">
                <c:v>14.714054956881942</c:v>
              </c:pt>
              <c:pt idx="6152">
                <c:v>14.717082381474402</c:v>
              </c:pt>
              <c:pt idx="6153">
                <c:v>14.720109806066864</c:v>
              </c:pt>
              <c:pt idx="6154">
                <c:v>14.723137230659326</c:v>
              </c:pt>
              <c:pt idx="6155">
                <c:v>14.726164655251784</c:v>
              </c:pt>
              <c:pt idx="6156">
                <c:v>14.729192079844246</c:v>
              </c:pt>
              <c:pt idx="6157">
                <c:v>14.732219504436706</c:v>
              </c:pt>
              <c:pt idx="6158">
                <c:v>14.735246929029165</c:v>
              </c:pt>
              <c:pt idx="6159">
                <c:v>14.738274353621627</c:v>
              </c:pt>
              <c:pt idx="6160">
                <c:v>14.741301778214089</c:v>
              </c:pt>
              <c:pt idx="6161">
                <c:v>14.744329202806551</c:v>
              </c:pt>
              <c:pt idx="6162">
                <c:v>14.747356627399007</c:v>
              </c:pt>
              <c:pt idx="6163">
                <c:v>14.750384051991469</c:v>
              </c:pt>
              <c:pt idx="6164">
                <c:v>14.753411476583931</c:v>
              </c:pt>
              <c:pt idx="6165">
                <c:v>14.756438901176388</c:v>
              </c:pt>
              <c:pt idx="6166">
                <c:v>14.75946632576885</c:v>
              </c:pt>
              <c:pt idx="6167">
                <c:v>14.762493750361312</c:v>
              </c:pt>
              <c:pt idx="6168">
                <c:v>14.765521174953774</c:v>
              </c:pt>
              <c:pt idx="6169">
                <c:v>14.768548599546232</c:v>
              </c:pt>
              <c:pt idx="6170">
                <c:v>14.771576024138692</c:v>
              </c:pt>
              <c:pt idx="6171">
                <c:v>14.774603448731154</c:v>
              </c:pt>
              <c:pt idx="6172">
                <c:v>14.777630873323613</c:v>
              </c:pt>
              <c:pt idx="6173">
                <c:v>14.780658297916075</c:v>
              </c:pt>
              <c:pt idx="6174">
                <c:v>14.783685722508537</c:v>
              </c:pt>
              <c:pt idx="6175">
                <c:v>14.786713147100997</c:v>
              </c:pt>
              <c:pt idx="6176">
                <c:v>14.789740571693455</c:v>
              </c:pt>
              <c:pt idx="6177">
                <c:v>14.792767996285917</c:v>
              </c:pt>
              <c:pt idx="6178">
                <c:v>14.795795420878379</c:v>
              </c:pt>
              <c:pt idx="6179">
                <c:v>14.798822845470836</c:v>
              </c:pt>
              <c:pt idx="6180">
                <c:v>14.801850270063298</c:v>
              </c:pt>
              <c:pt idx="6181">
                <c:v>14.80487769465576</c:v>
              </c:pt>
              <c:pt idx="6182">
                <c:v>14.807905119248222</c:v>
              </c:pt>
              <c:pt idx="6183">
                <c:v>14.810932543840678</c:v>
              </c:pt>
              <c:pt idx="6184">
                <c:v>14.81395996843314</c:v>
              </c:pt>
              <c:pt idx="6185">
                <c:v>14.816987393025602</c:v>
              </c:pt>
              <c:pt idx="6186">
                <c:v>14.820014817618061</c:v>
              </c:pt>
              <c:pt idx="6187">
                <c:v>14.823042242210523</c:v>
              </c:pt>
              <c:pt idx="6188">
                <c:v>14.826069666802983</c:v>
              </c:pt>
              <c:pt idx="6189">
                <c:v>14.829097091395445</c:v>
              </c:pt>
              <c:pt idx="6190">
                <c:v>14.832124515987903</c:v>
              </c:pt>
              <c:pt idx="6191">
                <c:v>14.835151940580365</c:v>
              </c:pt>
              <c:pt idx="6192">
                <c:v>14.838179365172827</c:v>
              </c:pt>
              <c:pt idx="6193">
                <c:v>14.841206789765284</c:v>
              </c:pt>
              <c:pt idx="6194">
                <c:v>14.844234214357746</c:v>
              </c:pt>
              <c:pt idx="6195">
                <c:v>14.847261638950208</c:v>
              </c:pt>
              <c:pt idx="6196">
                <c:v>14.850289063542665</c:v>
              </c:pt>
              <c:pt idx="6197">
                <c:v>14.853316488135127</c:v>
              </c:pt>
              <c:pt idx="6198">
                <c:v>14.856343912727588</c:v>
              </c:pt>
              <c:pt idx="6199">
                <c:v>14.85937133732005</c:v>
              </c:pt>
              <c:pt idx="6200">
                <c:v>14.862398761912509</c:v>
              </c:pt>
              <c:pt idx="6201">
                <c:v>14.865426186504969</c:v>
              </c:pt>
              <c:pt idx="6202">
                <c:v>14.868453611097431</c:v>
              </c:pt>
              <c:pt idx="6203">
                <c:v>14.871481035689889</c:v>
              </c:pt>
              <c:pt idx="6204">
                <c:v>14.874508460282351</c:v>
              </c:pt>
              <c:pt idx="6205">
                <c:v>14.877535884874813</c:v>
              </c:pt>
              <c:pt idx="6206">
                <c:v>14.880563309467274</c:v>
              </c:pt>
              <c:pt idx="6207">
                <c:v>14.883590734059732</c:v>
              </c:pt>
              <c:pt idx="6208">
                <c:v>14.886618158652194</c:v>
              </c:pt>
              <c:pt idx="6209">
                <c:v>14.889645583244656</c:v>
              </c:pt>
              <c:pt idx="6210">
                <c:v>14.892673007837113</c:v>
              </c:pt>
              <c:pt idx="6211">
                <c:v>14.895700432429575</c:v>
              </c:pt>
              <c:pt idx="6212">
                <c:v>14.898727857022037</c:v>
              </c:pt>
              <c:pt idx="6213">
                <c:v>14.901755281614498</c:v>
              </c:pt>
              <c:pt idx="6214">
                <c:v>14.904782706206955</c:v>
              </c:pt>
              <c:pt idx="6215">
                <c:v>14.907810130799417</c:v>
              </c:pt>
              <c:pt idx="6216">
                <c:v>14.910837555391879</c:v>
              </c:pt>
              <c:pt idx="6217">
                <c:v>14.913864979984337</c:v>
              </c:pt>
              <c:pt idx="6218">
                <c:v>14.916892404576799</c:v>
              </c:pt>
              <c:pt idx="6219">
                <c:v>14.91991982916926</c:v>
              </c:pt>
              <c:pt idx="6220">
                <c:v>14.922947253761722</c:v>
              </c:pt>
              <c:pt idx="6221">
                <c:v>14.92597467835418</c:v>
              </c:pt>
              <c:pt idx="6222">
                <c:v>14.929002102946642</c:v>
              </c:pt>
              <c:pt idx="6223">
                <c:v>14.932029527539104</c:v>
              </c:pt>
              <c:pt idx="6224">
                <c:v>14.935056952131561</c:v>
              </c:pt>
              <c:pt idx="6225">
                <c:v>14.938084376724023</c:v>
              </c:pt>
              <c:pt idx="6226">
                <c:v>14.941111801316485</c:v>
              </c:pt>
              <c:pt idx="6227">
                <c:v>14.944139225908946</c:v>
              </c:pt>
              <c:pt idx="6228">
                <c:v>14.947166650501403</c:v>
              </c:pt>
              <c:pt idx="6229">
                <c:v>14.950194075093865</c:v>
              </c:pt>
              <c:pt idx="6230">
                <c:v>14.953221499686327</c:v>
              </c:pt>
              <c:pt idx="6231">
                <c:v>14.956248924278785</c:v>
              </c:pt>
              <c:pt idx="6232">
                <c:v>14.959276348871246</c:v>
              </c:pt>
              <c:pt idx="6233">
                <c:v>14.962303773463708</c:v>
              </c:pt>
              <c:pt idx="6234">
                <c:v>14.96533119805617</c:v>
              </c:pt>
              <c:pt idx="6235">
                <c:v>14.968358622648628</c:v>
              </c:pt>
              <c:pt idx="6236">
                <c:v>14.97138604724109</c:v>
              </c:pt>
              <c:pt idx="6237">
                <c:v>14.97441347183355</c:v>
              </c:pt>
              <c:pt idx="6238">
                <c:v>14.977440896426009</c:v>
              </c:pt>
              <c:pt idx="6239">
                <c:v>14.980468321018471</c:v>
              </c:pt>
              <c:pt idx="6240">
                <c:v>14.983495745610933</c:v>
              </c:pt>
              <c:pt idx="6241">
                <c:v>14.986523170203389</c:v>
              </c:pt>
              <c:pt idx="6242">
                <c:v>14.989550594795851</c:v>
              </c:pt>
              <c:pt idx="6243">
                <c:v>14.992578019388313</c:v>
              </c:pt>
              <c:pt idx="6244">
                <c:v>14.995605443980775</c:v>
              </c:pt>
              <c:pt idx="6245">
                <c:v>14.998632868573232</c:v>
              </c:pt>
              <c:pt idx="6246">
                <c:v>15.001660293165694</c:v>
              </c:pt>
              <c:pt idx="6247">
                <c:v>15.004687717758156</c:v>
              </c:pt>
              <c:pt idx="6248">
                <c:v>15.007715142350614</c:v>
              </c:pt>
              <c:pt idx="6249">
                <c:v>15.010742566943076</c:v>
              </c:pt>
              <c:pt idx="6250">
                <c:v>15.013769991535536</c:v>
              </c:pt>
              <c:pt idx="6251">
                <c:v>15.016797416127998</c:v>
              </c:pt>
              <c:pt idx="6252">
                <c:v>15.019824840720457</c:v>
              </c:pt>
              <c:pt idx="6253">
                <c:v>15.022852265312919</c:v>
              </c:pt>
              <c:pt idx="6254">
                <c:v>15.025879689905381</c:v>
              </c:pt>
              <c:pt idx="6255">
                <c:v>15.028907114497837</c:v>
              </c:pt>
              <c:pt idx="6256">
                <c:v>15.031934539090299</c:v>
              </c:pt>
              <c:pt idx="6257">
                <c:v>15.034961963682761</c:v>
              </c:pt>
              <c:pt idx="6258">
                <c:v>15.037989388275223</c:v>
              </c:pt>
              <c:pt idx="6259">
                <c:v>15.04101681286768</c:v>
              </c:pt>
              <c:pt idx="6260">
                <c:v>15.044044237460142</c:v>
              </c:pt>
              <c:pt idx="6261">
                <c:v>15.047071662052604</c:v>
              </c:pt>
              <c:pt idx="6262">
                <c:v>15.050099086645062</c:v>
              </c:pt>
              <c:pt idx="6263">
                <c:v>15.053126511237522</c:v>
              </c:pt>
              <c:pt idx="6264">
                <c:v>15.056153935829984</c:v>
              </c:pt>
              <c:pt idx="6265">
                <c:v>15.059181360422446</c:v>
              </c:pt>
              <c:pt idx="6266">
                <c:v>15.062208785014905</c:v>
              </c:pt>
              <c:pt idx="6267">
                <c:v>15.065236209607367</c:v>
              </c:pt>
              <c:pt idx="6268">
                <c:v>15.068263634199827</c:v>
              </c:pt>
              <c:pt idx="6269">
                <c:v>15.071291058792285</c:v>
              </c:pt>
              <c:pt idx="6270">
                <c:v>15.074318483384747</c:v>
              </c:pt>
              <c:pt idx="6271">
                <c:v>15.077345907977209</c:v>
              </c:pt>
              <c:pt idx="6272">
                <c:v>15.080373332569671</c:v>
              </c:pt>
              <c:pt idx="6273">
                <c:v>15.083400757162128</c:v>
              </c:pt>
              <c:pt idx="6274">
                <c:v>15.08642818175459</c:v>
              </c:pt>
              <c:pt idx="6275">
                <c:v>15.089455606347052</c:v>
              </c:pt>
              <c:pt idx="6276">
                <c:v>15.092483030939508</c:v>
              </c:pt>
              <c:pt idx="6277">
                <c:v>15.09551045553197</c:v>
              </c:pt>
              <c:pt idx="6278">
                <c:v>15.098537880124432</c:v>
              </c:pt>
              <c:pt idx="6279">
                <c:v>15.101565304716894</c:v>
              </c:pt>
              <c:pt idx="6280">
                <c:v>15.104592729309353</c:v>
              </c:pt>
              <c:pt idx="6281">
                <c:v>15.107620153901813</c:v>
              </c:pt>
              <c:pt idx="6282">
                <c:v>15.110647578494275</c:v>
              </c:pt>
              <c:pt idx="6283">
                <c:v>15.113675003086733</c:v>
              </c:pt>
              <c:pt idx="6284">
                <c:v>15.116702427679195</c:v>
              </c:pt>
              <c:pt idx="6285">
                <c:v>15.119729852271657</c:v>
              </c:pt>
              <c:pt idx="6286">
                <c:v>15.122757276864114</c:v>
              </c:pt>
              <c:pt idx="6287">
                <c:v>15.125784701456576</c:v>
              </c:pt>
              <c:pt idx="6288">
                <c:v>15.128812126049038</c:v>
              </c:pt>
              <c:pt idx="6289">
                <c:v>15.1318395506415</c:v>
              </c:pt>
              <c:pt idx="6290">
                <c:v>15.134866975233956</c:v>
              </c:pt>
              <c:pt idx="6291">
                <c:v>15.137894399826418</c:v>
              </c:pt>
              <c:pt idx="6292">
                <c:v>15.14092182441888</c:v>
              </c:pt>
              <c:pt idx="6293">
                <c:v>15.143949249011339</c:v>
              </c:pt>
              <c:pt idx="6294">
                <c:v>15.146976673603799</c:v>
              </c:pt>
              <c:pt idx="6295">
                <c:v>15.150004098196261</c:v>
              </c:pt>
              <c:pt idx="6296">
                <c:v>15.153031522788723</c:v>
              </c:pt>
              <c:pt idx="6297">
                <c:v>15.156058947381181</c:v>
              </c:pt>
              <c:pt idx="6298">
                <c:v>15.159086371973643</c:v>
              </c:pt>
              <c:pt idx="6299">
                <c:v>15.162113796566103</c:v>
              </c:pt>
              <c:pt idx="6300">
                <c:v>15.165141221158562</c:v>
              </c:pt>
              <c:pt idx="6301">
                <c:v>15.168168645751024</c:v>
              </c:pt>
              <c:pt idx="6302">
                <c:v>15.171196070343486</c:v>
              </c:pt>
              <c:pt idx="6303">
                <c:v>15.174223494935946</c:v>
              </c:pt>
              <c:pt idx="6304">
                <c:v>15.177250919528404</c:v>
              </c:pt>
              <c:pt idx="6305">
                <c:v>15.180278344120866</c:v>
              </c:pt>
              <c:pt idx="6306">
                <c:v>15.183305768713328</c:v>
              </c:pt>
              <c:pt idx="6307">
                <c:v>15.186333193305785</c:v>
              </c:pt>
              <c:pt idx="6308">
                <c:v>15.189360617898247</c:v>
              </c:pt>
              <c:pt idx="6309">
                <c:v>15.192388042490709</c:v>
              </c:pt>
              <c:pt idx="6310">
                <c:v>15.195415467083171</c:v>
              </c:pt>
              <c:pt idx="6311">
                <c:v>15.198442891675628</c:v>
              </c:pt>
              <c:pt idx="6312">
                <c:v>15.20147031626809</c:v>
              </c:pt>
              <c:pt idx="6313">
                <c:v>15.204497740860552</c:v>
              </c:pt>
              <c:pt idx="6314">
                <c:v>15.20752516545301</c:v>
              </c:pt>
              <c:pt idx="6315">
                <c:v>15.210552590045472</c:v>
              </c:pt>
              <c:pt idx="6316">
                <c:v>15.213580014637932</c:v>
              </c:pt>
              <c:pt idx="6317">
                <c:v>15.216607439230394</c:v>
              </c:pt>
              <c:pt idx="6318">
                <c:v>15.219634863822852</c:v>
              </c:pt>
              <c:pt idx="6319">
                <c:v>15.222662288415314</c:v>
              </c:pt>
              <c:pt idx="6320">
                <c:v>15.225689713007776</c:v>
              </c:pt>
              <c:pt idx="6321">
                <c:v>15.228717137600233</c:v>
              </c:pt>
              <c:pt idx="6322">
                <c:v>15.231744562192695</c:v>
              </c:pt>
              <c:pt idx="6323">
                <c:v>15.234771986785157</c:v>
              </c:pt>
              <c:pt idx="6324">
                <c:v>15.237799411377619</c:v>
              </c:pt>
              <c:pt idx="6325">
                <c:v>15.240826835970076</c:v>
              </c:pt>
              <c:pt idx="6326">
                <c:v>15.243854260562538</c:v>
              </c:pt>
              <c:pt idx="6327">
                <c:v>15.246881685155</c:v>
              </c:pt>
              <c:pt idx="6328">
                <c:v>15.249909109747458</c:v>
              </c:pt>
              <c:pt idx="6329">
                <c:v>15.252936534339918</c:v>
              </c:pt>
              <c:pt idx="6330">
                <c:v>15.25596395893238</c:v>
              </c:pt>
              <c:pt idx="6331">
                <c:v>15.258991383524839</c:v>
              </c:pt>
              <c:pt idx="6332">
                <c:v>15.2620188081173</c:v>
              </c:pt>
              <c:pt idx="6333">
                <c:v>15.265046232709762</c:v>
              </c:pt>
              <c:pt idx="6334">
                <c:v>15.268073657302223</c:v>
              </c:pt>
              <c:pt idx="6335">
                <c:v>15.271101081894681</c:v>
              </c:pt>
              <c:pt idx="6336">
                <c:v>15.274128506487143</c:v>
              </c:pt>
              <c:pt idx="6337">
                <c:v>15.277155931079605</c:v>
              </c:pt>
              <c:pt idx="6338">
                <c:v>15.280183355672062</c:v>
              </c:pt>
              <c:pt idx="6339">
                <c:v>15.283210780264524</c:v>
              </c:pt>
              <c:pt idx="6340">
                <c:v>15.286238204856986</c:v>
              </c:pt>
              <c:pt idx="6341">
                <c:v>15.289265629449448</c:v>
              </c:pt>
              <c:pt idx="6342">
                <c:v>15.292293054041904</c:v>
              </c:pt>
              <c:pt idx="6343">
                <c:v>15.295320478634366</c:v>
              </c:pt>
              <c:pt idx="6344">
                <c:v>15.298347903226828</c:v>
              </c:pt>
              <c:pt idx="6345">
                <c:v>15.301375327819287</c:v>
              </c:pt>
              <c:pt idx="6346">
                <c:v>15.304402752411749</c:v>
              </c:pt>
              <c:pt idx="6347">
                <c:v>15.307430177004209</c:v>
              </c:pt>
              <c:pt idx="6348">
                <c:v>15.310457601596671</c:v>
              </c:pt>
              <c:pt idx="6349">
                <c:v>15.313485026189129</c:v>
              </c:pt>
              <c:pt idx="6350">
                <c:v>15.316512450781591</c:v>
              </c:pt>
              <c:pt idx="6351">
                <c:v>15.319539875374053</c:v>
              </c:pt>
              <c:pt idx="6352">
                <c:v>15.32256729996651</c:v>
              </c:pt>
              <c:pt idx="6353">
                <c:v>15.325594724558972</c:v>
              </c:pt>
              <c:pt idx="6354">
                <c:v>15.328622149151434</c:v>
              </c:pt>
              <c:pt idx="6355">
                <c:v>15.331649573743896</c:v>
              </c:pt>
              <c:pt idx="6356">
                <c:v>15.334676998336352</c:v>
              </c:pt>
              <c:pt idx="6357">
                <c:v>15.337704422928814</c:v>
              </c:pt>
              <c:pt idx="6358">
                <c:v>15.340731847521276</c:v>
              </c:pt>
              <c:pt idx="6359">
                <c:v>15.343759272113735</c:v>
              </c:pt>
              <c:pt idx="6360">
                <c:v>15.346786696706195</c:v>
              </c:pt>
              <c:pt idx="6361">
                <c:v>15.349814121298657</c:v>
              </c:pt>
              <c:pt idx="6362">
                <c:v>15.352841545891119</c:v>
              </c:pt>
              <c:pt idx="6363">
                <c:v>15.355868970483577</c:v>
              </c:pt>
              <c:pt idx="6364">
                <c:v>15.358896395076039</c:v>
              </c:pt>
              <c:pt idx="6365">
                <c:v>15.361923819668499</c:v>
              </c:pt>
              <c:pt idx="6366">
                <c:v>15.364951244260958</c:v>
              </c:pt>
              <c:pt idx="6367">
                <c:v>15.36797866885342</c:v>
              </c:pt>
              <c:pt idx="6368">
                <c:v>15.371006093445882</c:v>
              </c:pt>
              <c:pt idx="6369">
                <c:v>15.374033518038344</c:v>
              </c:pt>
              <c:pt idx="6370">
                <c:v>15.3770609426308</c:v>
              </c:pt>
              <c:pt idx="6371">
                <c:v>15.380088367223262</c:v>
              </c:pt>
              <c:pt idx="6372">
                <c:v>15.383115791815724</c:v>
              </c:pt>
              <c:pt idx="6373">
                <c:v>15.386143216408181</c:v>
              </c:pt>
              <c:pt idx="6374">
                <c:v>15.389170641000643</c:v>
              </c:pt>
              <c:pt idx="6375">
                <c:v>15.392198065593105</c:v>
              </c:pt>
              <c:pt idx="6376">
                <c:v>15.395225490185563</c:v>
              </c:pt>
              <c:pt idx="6377">
                <c:v>15.398252914778025</c:v>
              </c:pt>
              <c:pt idx="6378">
                <c:v>15.401280339370485</c:v>
              </c:pt>
              <c:pt idx="6379">
                <c:v>15.404307763962947</c:v>
              </c:pt>
              <c:pt idx="6380">
                <c:v>15.407335188555406</c:v>
              </c:pt>
              <c:pt idx="6381">
                <c:v>15.410362613147868</c:v>
              </c:pt>
              <c:pt idx="6382">
                <c:v>15.41339003774033</c:v>
              </c:pt>
              <c:pt idx="6383">
                <c:v>15.416417462332786</c:v>
              </c:pt>
              <c:pt idx="6384">
                <c:v>15.419444886925248</c:v>
              </c:pt>
              <c:pt idx="6385">
                <c:v>15.42247231151771</c:v>
              </c:pt>
              <c:pt idx="6386">
                <c:v>15.425499736110172</c:v>
              </c:pt>
              <c:pt idx="6387">
                <c:v>15.428527160702629</c:v>
              </c:pt>
              <c:pt idx="6388">
                <c:v>15.431554585295091</c:v>
              </c:pt>
              <c:pt idx="6389">
                <c:v>15.434582009887553</c:v>
              </c:pt>
              <c:pt idx="6390">
                <c:v>15.437609434480011</c:v>
              </c:pt>
              <c:pt idx="6391">
                <c:v>15.440636859072471</c:v>
              </c:pt>
              <c:pt idx="6392">
                <c:v>15.443664283664933</c:v>
              </c:pt>
              <c:pt idx="6393">
                <c:v>15.446691708257395</c:v>
              </c:pt>
              <c:pt idx="6394">
                <c:v>15.449719132849854</c:v>
              </c:pt>
              <c:pt idx="6395">
                <c:v>15.452746557442316</c:v>
              </c:pt>
              <c:pt idx="6396">
                <c:v>15.455773982034776</c:v>
              </c:pt>
              <c:pt idx="6397">
                <c:v>15.458801406627234</c:v>
              </c:pt>
              <c:pt idx="6398">
                <c:v>15.461828831219696</c:v>
              </c:pt>
              <c:pt idx="6399">
                <c:v>15.464856255812158</c:v>
              </c:pt>
              <c:pt idx="6400">
                <c:v>15.46788368040462</c:v>
              </c:pt>
              <c:pt idx="6401">
                <c:v>15.470911104997077</c:v>
              </c:pt>
              <c:pt idx="6402">
                <c:v>15.473938529589539</c:v>
              </c:pt>
              <c:pt idx="6403">
                <c:v>15.476965954182001</c:v>
              </c:pt>
              <c:pt idx="6404">
                <c:v>15.479993378774457</c:v>
              </c:pt>
              <c:pt idx="6405">
                <c:v>15.483020803366919</c:v>
              </c:pt>
              <c:pt idx="6406">
                <c:v>15.486048227959381</c:v>
              </c:pt>
              <c:pt idx="6407">
                <c:v>15.489075652551843</c:v>
              </c:pt>
              <c:pt idx="6408">
                <c:v>15.492103077144302</c:v>
              </c:pt>
              <c:pt idx="6409">
                <c:v>15.495130501736762</c:v>
              </c:pt>
              <c:pt idx="6410">
                <c:v>15.498157926329224</c:v>
              </c:pt>
              <c:pt idx="6411">
                <c:v>15.501185350921682</c:v>
              </c:pt>
              <c:pt idx="6412">
                <c:v>15.504212775514144</c:v>
              </c:pt>
              <c:pt idx="6413">
                <c:v>15.507240200106606</c:v>
              </c:pt>
              <c:pt idx="6414">
                <c:v>15.510267624699067</c:v>
              </c:pt>
              <c:pt idx="6415">
                <c:v>15.513295049291525</c:v>
              </c:pt>
              <c:pt idx="6416">
                <c:v>15.516322473883987</c:v>
              </c:pt>
              <c:pt idx="6417">
                <c:v>15.519349898476449</c:v>
              </c:pt>
              <c:pt idx="6418">
                <c:v>15.522377323068905</c:v>
              </c:pt>
              <c:pt idx="6419">
                <c:v>15.525404747661367</c:v>
              </c:pt>
              <c:pt idx="6420">
                <c:v>15.528432172253829</c:v>
              </c:pt>
              <c:pt idx="6421">
                <c:v>15.531459596846288</c:v>
              </c:pt>
              <c:pt idx="6422">
                <c:v>15.534487021438748</c:v>
              </c:pt>
              <c:pt idx="6423">
                <c:v>15.53751444603121</c:v>
              </c:pt>
              <c:pt idx="6424">
                <c:v>15.540541870623672</c:v>
              </c:pt>
              <c:pt idx="6425">
                <c:v>15.54356929521613</c:v>
              </c:pt>
              <c:pt idx="6426">
                <c:v>15.546596719808592</c:v>
              </c:pt>
              <c:pt idx="6427">
                <c:v>15.549624144401053</c:v>
              </c:pt>
              <c:pt idx="6428">
                <c:v>15.552651568993511</c:v>
              </c:pt>
              <c:pt idx="6429">
                <c:v>15.555678993585973</c:v>
              </c:pt>
              <c:pt idx="6430">
                <c:v>15.558706418178435</c:v>
              </c:pt>
              <c:pt idx="6431">
                <c:v>15.561733842770897</c:v>
              </c:pt>
              <c:pt idx="6432">
                <c:v>15.564761267363354</c:v>
              </c:pt>
              <c:pt idx="6433">
                <c:v>15.567788691955815</c:v>
              </c:pt>
              <c:pt idx="6434">
                <c:v>15.570816116548277</c:v>
              </c:pt>
              <c:pt idx="6435">
                <c:v>15.573843541140734</c:v>
              </c:pt>
              <c:pt idx="6436">
                <c:v>15.576870965733196</c:v>
              </c:pt>
              <c:pt idx="6437">
                <c:v>15.579898390325658</c:v>
              </c:pt>
              <c:pt idx="6438">
                <c:v>15.58292581491812</c:v>
              </c:pt>
              <c:pt idx="6439">
                <c:v>15.585953239510578</c:v>
              </c:pt>
              <c:pt idx="6440">
                <c:v>15.588980664103039</c:v>
              </c:pt>
              <c:pt idx="6441">
                <c:v>15.592008088695501</c:v>
              </c:pt>
              <c:pt idx="6442">
                <c:v>15.595035513287959</c:v>
              </c:pt>
              <c:pt idx="6443">
                <c:v>15.598062937880421</c:v>
              </c:pt>
              <c:pt idx="6444">
                <c:v>15.601090362472883</c:v>
              </c:pt>
              <c:pt idx="6445">
                <c:v>15.604117787065343</c:v>
              </c:pt>
              <c:pt idx="6446">
                <c:v>15.607145211657802</c:v>
              </c:pt>
              <c:pt idx="6447">
                <c:v>15.610172636250264</c:v>
              </c:pt>
              <c:pt idx="6448">
                <c:v>15.613200060842725</c:v>
              </c:pt>
              <c:pt idx="6449">
                <c:v>15.616227485435182</c:v>
              </c:pt>
              <c:pt idx="6450">
                <c:v>15.619254910027644</c:v>
              </c:pt>
              <c:pt idx="6451">
                <c:v>15.622282334620106</c:v>
              </c:pt>
              <c:pt idx="6452">
                <c:v>15.625309759212568</c:v>
              </c:pt>
              <c:pt idx="6453">
                <c:v>15.628337183805025</c:v>
              </c:pt>
              <c:pt idx="6454">
                <c:v>15.631364608397487</c:v>
              </c:pt>
              <c:pt idx="6455">
                <c:v>15.634392032989949</c:v>
              </c:pt>
              <c:pt idx="6456">
                <c:v>15.637419457582407</c:v>
              </c:pt>
              <c:pt idx="6457">
                <c:v>15.640446882174869</c:v>
              </c:pt>
              <c:pt idx="6458">
                <c:v>15.643474306767329</c:v>
              </c:pt>
              <c:pt idx="6459">
                <c:v>15.646501731359791</c:v>
              </c:pt>
              <c:pt idx="6460">
                <c:v>15.64952915595225</c:v>
              </c:pt>
              <c:pt idx="6461">
                <c:v>15.652556580544712</c:v>
              </c:pt>
              <c:pt idx="6462">
                <c:v>15.655584005137172</c:v>
              </c:pt>
              <c:pt idx="6463">
                <c:v>15.65861142972963</c:v>
              </c:pt>
              <c:pt idx="6464">
                <c:v>15.661638854322092</c:v>
              </c:pt>
              <c:pt idx="6465">
                <c:v>15.664666278914554</c:v>
              </c:pt>
              <c:pt idx="6466">
                <c:v>15.667693703507016</c:v>
              </c:pt>
              <c:pt idx="6467">
                <c:v>15.670721128099473</c:v>
              </c:pt>
              <c:pt idx="6468">
                <c:v>15.673748552691935</c:v>
              </c:pt>
              <c:pt idx="6469">
                <c:v>15.676775977284397</c:v>
              </c:pt>
              <c:pt idx="6470">
                <c:v>15.679803401876853</c:v>
              </c:pt>
              <c:pt idx="6471">
                <c:v>15.682830826469315</c:v>
              </c:pt>
              <c:pt idx="6472">
                <c:v>15.685858251061777</c:v>
              </c:pt>
              <c:pt idx="6473">
                <c:v>15.688885675654236</c:v>
              </c:pt>
              <c:pt idx="6474">
                <c:v>15.691913100246698</c:v>
              </c:pt>
              <c:pt idx="6475">
                <c:v>15.694940524839158</c:v>
              </c:pt>
              <c:pt idx="6476">
                <c:v>15.69796794943162</c:v>
              </c:pt>
              <c:pt idx="6477">
                <c:v>15.700995374024078</c:v>
              </c:pt>
              <c:pt idx="6478">
                <c:v>15.70402279861654</c:v>
              </c:pt>
              <c:pt idx="6479">
                <c:v>15.707050223209002</c:v>
              </c:pt>
              <c:pt idx="6480">
                <c:v>15.710077647801459</c:v>
              </c:pt>
              <c:pt idx="6481">
                <c:v>15.713105072393921</c:v>
              </c:pt>
              <c:pt idx="6482">
                <c:v>15.716132496986383</c:v>
              </c:pt>
              <c:pt idx="6483">
                <c:v>15.719159921578845</c:v>
              </c:pt>
              <c:pt idx="6484">
                <c:v>15.722187346171301</c:v>
              </c:pt>
              <c:pt idx="6485">
                <c:v>15.725214770763763</c:v>
              </c:pt>
              <c:pt idx="6486">
                <c:v>15.728242195356225</c:v>
              </c:pt>
              <c:pt idx="6487">
                <c:v>15.731269619948684</c:v>
              </c:pt>
              <c:pt idx="6488">
                <c:v>15.734297044541144</c:v>
              </c:pt>
              <c:pt idx="6489">
                <c:v>15.737324469133606</c:v>
              </c:pt>
              <c:pt idx="6490">
                <c:v>15.740351893726068</c:v>
              </c:pt>
              <c:pt idx="6491">
                <c:v>15.743379318318526</c:v>
              </c:pt>
              <c:pt idx="6492">
                <c:v>15.746406742910988</c:v>
              </c:pt>
              <c:pt idx="6493">
                <c:v>15.749434167503448</c:v>
              </c:pt>
              <c:pt idx="6494">
                <c:v>15.752461592095907</c:v>
              </c:pt>
              <c:pt idx="6495">
                <c:v>15.755489016688369</c:v>
              </c:pt>
              <c:pt idx="6496">
                <c:v>15.758516441280831</c:v>
              </c:pt>
              <c:pt idx="6497">
                <c:v>15.761543865873293</c:v>
              </c:pt>
              <c:pt idx="6498">
                <c:v>15.764571290465749</c:v>
              </c:pt>
              <c:pt idx="6499">
                <c:v>15.767598715058211</c:v>
              </c:pt>
              <c:pt idx="6500">
                <c:v>15.770626139650673</c:v>
              </c:pt>
              <c:pt idx="6501">
                <c:v>15.77365356424313</c:v>
              </c:pt>
              <c:pt idx="6502">
                <c:v>15.776680988835592</c:v>
              </c:pt>
              <c:pt idx="6503">
                <c:v>15.779708413428054</c:v>
              </c:pt>
              <c:pt idx="6504">
                <c:v>15.782735838020516</c:v>
              </c:pt>
              <c:pt idx="6505">
                <c:v>15.785763262612974</c:v>
              </c:pt>
              <c:pt idx="6506">
                <c:v>15.788790687205434</c:v>
              </c:pt>
              <c:pt idx="6507">
                <c:v>15.791818111797896</c:v>
              </c:pt>
              <c:pt idx="6508">
                <c:v>15.794845536390355</c:v>
              </c:pt>
              <c:pt idx="6509">
                <c:v>15.797872960982817</c:v>
              </c:pt>
              <c:pt idx="6510">
                <c:v>15.800900385575279</c:v>
              </c:pt>
              <c:pt idx="6511">
                <c:v>15.803927810167739</c:v>
              </c:pt>
              <c:pt idx="6512">
                <c:v>15.806955234760197</c:v>
              </c:pt>
              <c:pt idx="6513">
                <c:v>15.809982659352659</c:v>
              </c:pt>
              <c:pt idx="6514">
                <c:v>15.813010083945121</c:v>
              </c:pt>
              <c:pt idx="6515">
                <c:v>15.816037508537578</c:v>
              </c:pt>
              <c:pt idx="6516">
                <c:v>15.81906493313004</c:v>
              </c:pt>
              <c:pt idx="6517">
                <c:v>15.822092357722502</c:v>
              </c:pt>
              <c:pt idx="6518">
                <c:v>15.82511978231496</c:v>
              </c:pt>
              <c:pt idx="6519">
                <c:v>15.82814720690742</c:v>
              </c:pt>
              <c:pt idx="6520">
                <c:v>15.831174631499882</c:v>
              </c:pt>
              <c:pt idx="6521">
                <c:v>15.834202056092344</c:v>
              </c:pt>
              <c:pt idx="6522">
                <c:v>15.837229480684803</c:v>
              </c:pt>
              <c:pt idx="6523">
                <c:v>15.840256905277265</c:v>
              </c:pt>
              <c:pt idx="6524">
                <c:v>15.843284329869725</c:v>
              </c:pt>
              <c:pt idx="6525">
                <c:v>15.846311754462183</c:v>
              </c:pt>
              <c:pt idx="6526">
                <c:v>15.849339179054645</c:v>
              </c:pt>
              <c:pt idx="6527">
                <c:v>15.852366603647107</c:v>
              </c:pt>
              <c:pt idx="6528">
                <c:v>15.855394028239569</c:v>
              </c:pt>
              <c:pt idx="6529">
                <c:v>15.858421452832026</c:v>
              </c:pt>
              <c:pt idx="6530">
                <c:v>15.861448877424488</c:v>
              </c:pt>
              <c:pt idx="6531">
                <c:v>15.86447630201695</c:v>
              </c:pt>
              <c:pt idx="6532">
                <c:v>15.867503726609407</c:v>
              </c:pt>
              <c:pt idx="6533">
                <c:v>15.870531151201869</c:v>
              </c:pt>
              <c:pt idx="6534">
                <c:v>15.87355857579433</c:v>
              </c:pt>
              <c:pt idx="6535">
                <c:v>15.876586000386792</c:v>
              </c:pt>
              <c:pt idx="6536">
                <c:v>15.879613424979251</c:v>
              </c:pt>
              <c:pt idx="6537">
                <c:v>15.882640849571711</c:v>
              </c:pt>
              <c:pt idx="6538">
                <c:v>15.885668274164173</c:v>
              </c:pt>
              <c:pt idx="6539">
                <c:v>15.888695698756631</c:v>
              </c:pt>
              <c:pt idx="6540">
                <c:v>15.891723123349093</c:v>
              </c:pt>
              <c:pt idx="6541">
                <c:v>15.894750547941555</c:v>
              </c:pt>
              <c:pt idx="6542">
                <c:v>15.897777972534016</c:v>
              </c:pt>
              <c:pt idx="6543">
                <c:v>15.900805397126474</c:v>
              </c:pt>
              <c:pt idx="6544">
                <c:v>15.903832821718936</c:v>
              </c:pt>
              <c:pt idx="6545">
                <c:v>15.906860246311398</c:v>
              </c:pt>
              <c:pt idx="6546">
                <c:v>15.909887670903855</c:v>
              </c:pt>
              <c:pt idx="6547">
                <c:v>15.912915095496317</c:v>
              </c:pt>
              <c:pt idx="6548">
                <c:v>15.915942520088779</c:v>
              </c:pt>
              <c:pt idx="6549">
                <c:v>15.91896994468124</c:v>
              </c:pt>
              <c:pt idx="6550">
                <c:v>15.921997369273697</c:v>
              </c:pt>
              <c:pt idx="6551">
                <c:v>15.925024793866159</c:v>
              </c:pt>
              <c:pt idx="6552">
                <c:v>15.928052218458621</c:v>
              </c:pt>
              <c:pt idx="6553">
                <c:v>15.931079643051079</c:v>
              </c:pt>
              <c:pt idx="6554">
                <c:v>15.934107067643541</c:v>
              </c:pt>
              <c:pt idx="6555">
                <c:v>15.937134492236002</c:v>
              </c:pt>
              <c:pt idx="6556">
                <c:v>15.940161916828464</c:v>
              </c:pt>
              <c:pt idx="6557">
                <c:v>15.943189341420922</c:v>
              </c:pt>
              <c:pt idx="6558">
                <c:v>15.946216766013384</c:v>
              </c:pt>
              <c:pt idx="6559">
                <c:v>15.949244190605846</c:v>
              </c:pt>
              <c:pt idx="6560">
                <c:v>15.952271615198303</c:v>
              </c:pt>
              <c:pt idx="6561">
                <c:v>15.955299039790765</c:v>
              </c:pt>
              <c:pt idx="6562">
                <c:v>15.958326464383227</c:v>
              </c:pt>
              <c:pt idx="6563">
                <c:v>15.961353888975683</c:v>
              </c:pt>
              <c:pt idx="6564">
                <c:v>15.964381313568145</c:v>
              </c:pt>
              <c:pt idx="6565">
                <c:v>15.967408738160607</c:v>
              </c:pt>
              <c:pt idx="6566">
                <c:v>15.970436162753069</c:v>
              </c:pt>
              <c:pt idx="6567">
                <c:v>15.973463587345528</c:v>
              </c:pt>
              <c:pt idx="6568">
                <c:v>15.976491011937988</c:v>
              </c:pt>
              <c:pt idx="6569">
                <c:v>15.97951843653045</c:v>
              </c:pt>
              <c:pt idx="6570">
                <c:v>15.982545861122908</c:v>
              </c:pt>
              <c:pt idx="6571">
                <c:v>15.98557328571537</c:v>
              </c:pt>
              <c:pt idx="6572">
                <c:v>15.988600710307832</c:v>
              </c:pt>
              <c:pt idx="6573">
                <c:v>15.991628134900292</c:v>
              </c:pt>
              <c:pt idx="6574">
                <c:v>15.994655559492751</c:v>
              </c:pt>
              <c:pt idx="6575">
                <c:v>15.997682984085213</c:v>
              </c:pt>
              <c:pt idx="6576">
                <c:v>16.000710408677673</c:v>
              </c:pt>
              <c:pt idx="6577">
                <c:v>16.003737833270133</c:v>
              </c:pt>
              <c:pt idx="6578">
                <c:v>16.006765257862593</c:v>
              </c:pt>
              <c:pt idx="6579">
                <c:v>16.009792682455053</c:v>
              </c:pt>
              <c:pt idx="6580">
                <c:v>16.012820107047517</c:v>
              </c:pt>
              <c:pt idx="6581">
                <c:v>16.015847531639974</c:v>
              </c:pt>
              <c:pt idx="6582">
                <c:v>16.018874956232438</c:v>
              </c:pt>
              <c:pt idx="6583">
                <c:v>16.021902380824898</c:v>
              </c:pt>
              <c:pt idx="6584">
                <c:v>16.024929805417354</c:v>
              </c:pt>
              <c:pt idx="6585">
                <c:v>16.027957230009818</c:v>
              </c:pt>
              <c:pt idx="6586">
                <c:v>16.030984654602278</c:v>
              </c:pt>
              <c:pt idx="6587">
                <c:v>16.034012079194742</c:v>
              </c:pt>
              <c:pt idx="6588">
                <c:v>16.037039503787199</c:v>
              </c:pt>
              <c:pt idx="6589">
                <c:v>16.040066928379659</c:v>
              </c:pt>
              <c:pt idx="6590">
                <c:v>16.043094352972123</c:v>
              </c:pt>
              <c:pt idx="6591">
                <c:v>16.046121777564579</c:v>
              </c:pt>
              <c:pt idx="6592">
                <c:v>16.049149202157039</c:v>
              </c:pt>
              <c:pt idx="6593">
                <c:v>16.052176626749503</c:v>
              </c:pt>
              <c:pt idx="6594">
                <c:v>16.055204051341963</c:v>
              </c:pt>
              <c:pt idx="6595">
                <c:v>16.058231475934424</c:v>
              </c:pt>
              <c:pt idx="6596">
                <c:v>16.061258900526884</c:v>
              </c:pt>
              <c:pt idx="6597">
                <c:v>16.064286325119344</c:v>
              </c:pt>
              <c:pt idx="6598">
                <c:v>16.067313749711804</c:v>
              </c:pt>
              <c:pt idx="6599">
                <c:v>16.070341174304264</c:v>
              </c:pt>
              <c:pt idx="6600">
                <c:v>16.073368598896728</c:v>
              </c:pt>
              <c:pt idx="6601">
                <c:v>16.076396023489188</c:v>
              </c:pt>
              <c:pt idx="6602">
                <c:v>16.079423448081645</c:v>
              </c:pt>
              <c:pt idx="6603">
                <c:v>16.082450872674109</c:v>
              </c:pt>
              <c:pt idx="6604">
                <c:v>16.085478297266569</c:v>
              </c:pt>
              <c:pt idx="6605">
                <c:v>16.088505721859025</c:v>
              </c:pt>
              <c:pt idx="6606">
                <c:v>16.091533146451489</c:v>
              </c:pt>
              <c:pt idx="6607">
                <c:v>16.094560571043949</c:v>
              </c:pt>
              <c:pt idx="6608">
                <c:v>16.09758799563641</c:v>
              </c:pt>
              <c:pt idx="6609">
                <c:v>16.10061542022887</c:v>
              </c:pt>
              <c:pt idx="6610">
                <c:v>16.10364284482133</c:v>
              </c:pt>
              <c:pt idx="6611">
                <c:v>16.106670269413794</c:v>
              </c:pt>
              <c:pt idx="6612">
                <c:v>16.10969769400625</c:v>
              </c:pt>
              <c:pt idx="6613">
                <c:v>16.112725118598714</c:v>
              </c:pt>
              <c:pt idx="6614">
                <c:v>16.115752543191174</c:v>
              </c:pt>
              <c:pt idx="6615">
                <c:v>16.118779967783631</c:v>
              </c:pt>
              <c:pt idx="6616">
                <c:v>16.121807392376095</c:v>
              </c:pt>
              <c:pt idx="6617">
                <c:v>16.124834816968555</c:v>
              </c:pt>
              <c:pt idx="6618">
                <c:v>16.127862241561019</c:v>
              </c:pt>
              <c:pt idx="6619">
                <c:v>16.130889666153475</c:v>
              </c:pt>
              <c:pt idx="6620">
                <c:v>16.133917090745935</c:v>
              </c:pt>
              <c:pt idx="6621">
                <c:v>16.136944515338399</c:v>
              </c:pt>
              <c:pt idx="6622">
                <c:v>16.139971939930856</c:v>
              </c:pt>
              <c:pt idx="6623">
                <c:v>16.142999364523316</c:v>
              </c:pt>
              <c:pt idx="6624">
                <c:v>16.14602678911578</c:v>
              </c:pt>
              <c:pt idx="6625">
                <c:v>16.14905421370824</c:v>
              </c:pt>
              <c:pt idx="6626">
                <c:v>16.1520816383007</c:v>
              </c:pt>
              <c:pt idx="6627">
                <c:v>16.15510906289316</c:v>
              </c:pt>
              <c:pt idx="6628">
                <c:v>16.158136487485621</c:v>
              </c:pt>
              <c:pt idx="6629">
                <c:v>16.161163912078081</c:v>
              </c:pt>
              <c:pt idx="6630">
                <c:v>16.164191336670541</c:v>
              </c:pt>
              <c:pt idx="6631">
                <c:v>16.167218761263005</c:v>
              </c:pt>
              <c:pt idx="6632">
                <c:v>16.170246185855465</c:v>
              </c:pt>
              <c:pt idx="6633">
                <c:v>16.173273610447922</c:v>
              </c:pt>
              <c:pt idx="6634">
                <c:v>16.176301035040385</c:v>
              </c:pt>
              <c:pt idx="6635">
                <c:v>16.179328459632845</c:v>
              </c:pt>
              <c:pt idx="6636">
                <c:v>16.182355884225302</c:v>
              </c:pt>
              <c:pt idx="6637">
                <c:v>16.185383308817766</c:v>
              </c:pt>
              <c:pt idx="6638">
                <c:v>16.188410733410226</c:v>
              </c:pt>
              <c:pt idx="6639">
                <c:v>16.19143815800269</c:v>
              </c:pt>
              <c:pt idx="6640">
                <c:v>16.194465582595146</c:v>
              </c:pt>
              <c:pt idx="6641">
                <c:v>16.197493007187607</c:v>
              </c:pt>
              <c:pt idx="6642">
                <c:v>16.20052043178007</c:v>
              </c:pt>
              <c:pt idx="6643">
                <c:v>16.203547856372527</c:v>
              </c:pt>
              <c:pt idx="6644">
                <c:v>16.206575280964991</c:v>
              </c:pt>
              <c:pt idx="6645">
                <c:v>16.209602705557451</c:v>
              </c:pt>
              <c:pt idx="6646">
                <c:v>16.212630130149911</c:v>
              </c:pt>
              <c:pt idx="6647">
                <c:v>16.215657554742371</c:v>
              </c:pt>
              <c:pt idx="6648">
                <c:v>16.218684979334832</c:v>
              </c:pt>
              <c:pt idx="6649">
                <c:v>16.221712403927295</c:v>
              </c:pt>
              <c:pt idx="6650">
                <c:v>16.224739828519752</c:v>
              </c:pt>
              <c:pt idx="6651">
                <c:v>16.227767253112212</c:v>
              </c:pt>
              <c:pt idx="6652">
                <c:v>16.230794677704676</c:v>
              </c:pt>
              <c:pt idx="6653">
                <c:v>16.233822102297133</c:v>
              </c:pt>
              <c:pt idx="6654">
                <c:v>16.236849526889593</c:v>
              </c:pt>
              <c:pt idx="6655">
                <c:v>16.239876951482056</c:v>
              </c:pt>
              <c:pt idx="6656">
                <c:v>16.242904376074517</c:v>
              </c:pt>
              <c:pt idx="6657">
                <c:v>16.245931800666977</c:v>
              </c:pt>
              <c:pt idx="6658">
                <c:v>16.248959225259437</c:v>
              </c:pt>
              <c:pt idx="6659">
                <c:v>16.251986649851897</c:v>
              </c:pt>
              <c:pt idx="6660">
                <c:v>16.255014074444357</c:v>
              </c:pt>
              <c:pt idx="6661">
                <c:v>16.258041499036818</c:v>
              </c:pt>
              <c:pt idx="6662">
                <c:v>16.261068923629281</c:v>
              </c:pt>
              <c:pt idx="6663">
                <c:v>16.264096348221742</c:v>
              </c:pt>
              <c:pt idx="6664">
                <c:v>16.267123772814198</c:v>
              </c:pt>
              <c:pt idx="6665">
                <c:v>16.270151197406662</c:v>
              </c:pt>
              <c:pt idx="6666">
                <c:v>16.273178621999122</c:v>
              </c:pt>
              <c:pt idx="6667">
                <c:v>16.276206046591579</c:v>
              </c:pt>
              <c:pt idx="6668">
                <c:v>16.279233471184043</c:v>
              </c:pt>
              <c:pt idx="6669">
                <c:v>16.282260895776503</c:v>
              </c:pt>
              <c:pt idx="6670">
                <c:v>16.285288320368966</c:v>
              </c:pt>
              <c:pt idx="6671">
                <c:v>16.288315744961423</c:v>
              </c:pt>
              <c:pt idx="6672">
                <c:v>16.291343169553883</c:v>
              </c:pt>
              <c:pt idx="6673">
                <c:v>16.294370594146347</c:v>
              </c:pt>
              <c:pt idx="6674">
                <c:v>16.297398018738804</c:v>
              </c:pt>
              <c:pt idx="6675">
                <c:v>16.300425443331267</c:v>
              </c:pt>
              <c:pt idx="6676">
                <c:v>16.303452867923728</c:v>
              </c:pt>
              <c:pt idx="6677">
                <c:v>16.306480292516188</c:v>
              </c:pt>
              <c:pt idx="6678">
                <c:v>16.309507717108648</c:v>
              </c:pt>
              <c:pt idx="6679">
                <c:v>16.312535141701108</c:v>
              </c:pt>
              <c:pt idx="6680">
                <c:v>16.315562566293572</c:v>
              </c:pt>
              <c:pt idx="6681">
                <c:v>16.318589990886029</c:v>
              </c:pt>
              <c:pt idx="6682">
                <c:v>16.321617415478489</c:v>
              </c:pt>
              <c:pt idx="6683">
                <c:v>16.324644840070953</c:v>
              </c:pt>
              <c:pt idx="6684">
                <c:v>16.327672264663413</c:v>
              </c:pt>
              <c:pt idx="6685">
                <c:v>16.330699689255869</c:v>
              </c:pt>
              <c:pt idx="6686">
                <c:v>16.333727113848333</c:v>
              </c:pt>
              <c:pt idx="6687">
                <c:v>16.336754538440793</c:v>
              </c:pt>
              <c:pt idx="6688">
                <c:v>16.339781963033253</c:v>
              </c:pt>
              <c:pt idx="6689">
                <c:v>16.342809387625714</c:v>
              </c:pt>
              <c:pt idx="6690">
                <c:v>16.345836812218174</c:v>
              </c:pt>
              <c:pt idx="6691">
                <c:v>16.348864236810638</c:v>
              </c:pt>
              <c:pt idx="6692">
                <c:v>16.351891661403094</c:v>
              </c:pt>
              <c:pt idx="6693">
                <c:v>16.354919085995558</c:v>
              </c:pt>
              <c:pt idx="6694">
                <c:v>16.357946510588018</c:v>
              </c:pt>
              <c:pt idx="6695">
                <c:v>16.360973935180475</c:v>
              </c:pt>
              <c:pt idx="6696">
                <c:v>16.364001359772939</c:v>
              </c:pt>
              <c:pt idx="6697">
                <c:v>16.367028784365399</c:v>
              </c:pt>
              <c:pt idx="6698">
                <c:v>16.370056208957855</c:v>
              </c:pt>
              <c:pt idx="6699">
                <c:v>16.373083633550319</c:v>
              </c:pt>
              <c:pt idx="6700">
                <c:v>16.376111058142779</c:v>
              </c:pt>
              <c:pt idx="6701">
                <c:v>16.379138482735243</c:v>
              </c:pt>
              <c:pt idx="6702">
                <c:v>16.3821659073277</c:v>
              </c:pt>
              <c:pt idx="6703">
                <c:v>16.38519333192016</c:v>
              </c:pt>
              <c:pt idx="6704">
                <c:v>16.388220756512624</c:v>
              </c:pt>
              <c:pt idx="6705">
                <c:v>16.39124818110508</c:v>
              </c:pt>
              <c:pt idx="6706">
                <c:v>16.394275605697544</c:v>
              </c:pt>
              <c:pt idx="6707">
                <c:v>16.397303030290004</c:v>
              </c:pt>
              <c:pt idx="6708">
                <c:v>16.400330454882464</c:v>
              </c:pt>
              <c:pt idx="6709">
                <c:v>16.403357879474925</c:v>
              </c:pt>
              <c:pt idx="6710">
                <c:v>16.406385304067385</c:v>
              </c:pt>
              <c:pt idx="6711">
                <c:v>16.409412728659849</c:v>
              </c:pt>
              <c:pt idx="6712">
                <c:v>16.412440153252305</c:v>
              </c:pt>
              <c:pt idx="6713">
                <c:v>16.415467577844765</c:v>
              </c:pt>
              <c:pt idx="6714">
                <c:v>16.418495002437229</c:v>
              </c:pt>
              <c:pt idx="6715">
                <c:v>16.421522427029689</c:v>
              </c:pt>
              <c:pt idx="6716">
                <c:v>16.424549851622146</c:v>
              </c:pt>
              <c:pt idx="6717">
                <c:v>16.42757727621461</c:v>
              </c:pt>
              <c:pt idx="6718">
                <c:v>16.43060470080707</c:v>
              </c:pt>
              <c:pt idx="6719">
                <c:v>16.43363212539953</c:v>
              </c:pt>
              <c:pt idx="6720">
                <c:v>16.43665954999199</c:v>
              </c:pt>
              <c:pt idx="6721">
                <c:v>16.43968697458445</c:v>
              </c:pt>
              <c:pt idx="6722">
                <c:v>16.442714399176914</c:v>
              </c:pt>
              <c:pt idx="6723">
                <c:v>16.445741823769371</c:v>
              </c:pt>
              <c:pt idx="6724">
                <c:v>16.448769248361835</c:v>
              </c:pt>
              <c:pt idx="6725">
                <c:v>16.451796672954295</c:v>
              </c:pt>
              <c:pt idx="6726">
                <c:v>16.454824097546751</c:v>
              </c:pt>
              <c:pt idx="6727">
                <c:v>16.457851522139215</c:v>
              </c:pt>
              <c:pt idx="6728">
                <c:v>16.460878946731675</c:v>
              </c:pt>
              <c:pt idx="6729">
                <c:v>16.463906371324139</c:v>
              </c:pt>
              <c:pt idx="6730">
                <c:v>16.466933795916596</c:v>
              </c:pt>
              <c:pt idx="6731">
                <c:v>16.469961220509056</c:v>
              </c:pt>
              <c:pt idx="6732">
                <c:v>16.47298864510152</c:v>
              </c:pt>
              <c:pt idx="6733">
                <c:v>16.476016069693976</c:v>
              </c:pt>
              <c:pt idx="6734">
                <c:v>16.479043494286437</c:v>
              </c:pt>
              <c:pt idx="6735">
                <c:v>16.4820709188789</c:v>
              </c:pt>
              <c:pt idx="6736">
                <c:v>16.48509834347136</c:v>
              </c:pt>
              <c:pt idx="6737">
                <c:v>16.488125768063821</c:v>
              </c:pt>
              <c:pt idx="6738">
                <c:v>16.491153192656281</c:v>
              </c:pt>
              <c:pt idx="6739">
                <c:v>16.494180617248741</c:v>
              </c:pt>
              <c:pt idx="6740">
                <c:v>16.497208041841201</c:v>
              </c:pt>
              <c:pt idx="6741">
                <c:v>16.500235466433661</c:v>
              </c:pt>
              <c:pt idx="6742">
                <c:v>16.503262891026125</c:v>
              </c:pt>
              <c:pt idx="6743">
                <c:v>16.506290315618582</c:v>
              </c:pt>
              <c:pt idx="6744">
                <c:v>16.509317740211042</c:v>
              </c:pt>
              <c:pt idx="6745">
                <c:v>16.512345164803506</c:v>
              </c:pt>
              <c:pt idx="6746">
                <c:v>16.515372589395966</c:v>
              </c:pt>
              <c:pt idx="6747">
                <c:v>16.518400013988423</c:v>
              </c:pt>
              <c:pt idx="6748">
                <c:v>16.521427438580886</c:v>
              </c:pt>
              <c:pt idx="6749">
                <c:v>16.524454863173347</c:v>
              </c:pt>
              <c:pt idx="6750">
                <c:v>16.527482287765807</c:v>
              </c:pt>
              <c:pt idx="6751">
                <c:v>16.530509712358267</c:v>
              </c:pt>
              <c:pt idx="6752">
                <c:v>16.533537136950727</c:v>
              </c:pt>
              <c:pt idx="6753">
                <c:v>16.536564561543191</c:v>
              </c:pt>
              <c:pt idx="6754">
                <c:v>16.539591986135648</c:v>
              </c:pt>
              <c:pt idx="6755">
                <c:v>16.542619410728111</c:v>
              </c:pt>
              <c:pt idx="6756">
                <c:v>16.545646835320571</c:v>
              </c:pt>
              <c:pt idx="6757">
                <c:v>16.548674259913028</c:v>
              </c:pt>
              <c:pt idx="6758">
                <c:v>16.551701684505492</c:v>
              </c:pt>
              <c:pt idx="6759">
                <c:v>16.554729109097952</c:v>
              </c:pt>
              <c:pt idx="6760">
                <c:v>16.557756533690416</c:v>
              </c:pt>
              <c:pt idx="6761">
                <c:v>16.560783958282872</c:v>
              </c:pt>
              <c:pt idx="6762">
                <c:v>16.563811382875333</c:v>
              </c:pt>
              <c:pt idx="6763">
                <c:v>16.566838807467796</c:v>
              </c:pt>
              <c:pt idx="6764">
                <c:v>16.569866232060253</c:v>
              </c:pt>
              <c:pt idx="6765">
                <c:v>16.572893656652713</c:v>
              </c:pt>
              <c:pt idx="6766">
                <c:v>16.575921081245177</c:v>
              </c:pt>
              <c:pt idx="6767">
                <c:v>16.578948505837637</c:v>
              </c:pt>
              <c:pt idx="6768">
                <c:v>16.581975930430097</c:v>
              </c:pt>
              <c:pt idx="6769">
                <c:v>16.585003355022558</c:v>
              </c:pt>
              <c:pt idx="6770">
                <c:v>16.588030779615018</c:v>
              </c:pt>
              <c:pt idx="6771">
                <c:v>16.591058204207478</c:v>
              </c:pt>
              <c:pt idx="6772">
                <c:v>16.594085628799938</c:v>
              </c:pt>
              <c:pt idx="6773">
                <c:v>16.597113053392402</c:v>
              </c:pt>
              <c:pt idx="6774">
                <c:v>16.600140477984862</c:v>
              </c:pt>
              <c:pt idx="6775">
                <c:v>16.603167902577319</c:v>
              </c:pt>
              <c:pt idx="6776">
                <c:v>16.606195327169782</c:v>
              </c:pt>
              <c:pt idx="6777">
                <c:v>16.609222751762243</c:v>
              </c:pt>
              <c:pt idx="6778">
                <c:v>16.612250176354699</c:v>
              </c:pt>
              <c:pt idx="6779">
                <c:v>16.615277600947163</c:v>
              </c:pt>
              <c:pt idx="6780">
                <c:v>16.618305025539623</c:v>
              </c:pt>
              <c:pt idx="6781">
                <c:v>16.621332450132087</c:v>
              </c:pt>
              <c:pt idx="6782">
                <c:v>16.624359874724544</c:v>
              </c:pt>
              <c:pt idx="6783">
                <c:v>16.627387299317004</c:v>
              </c:pt>
              <c:pt idx="6784">
                <c:v>16.630414723909468</c:v>
              </c:pt>
              <c:pt idx="6785">
                <c:v>16.633442148501924</c:v>
              </c:pt>
              <c:pt idx="6786">
                <c:v>16.636469573094388</c:v>
              </c:pt>
              <c:pt idx="6787">
                <c:v>16.639496997686848</c:v>
              </c:pt>
              <c:pt idx="6788">
                <c:v>16.642524422279308</c:v>
              </c:pt>
              <c:pt idx="6789">
                <c:v>16.645551846871768</c:v>
              </c:pt>
              <c:pt idx="6790">
                <c:v>16.648579271464229</c:v>
              </c:pt>
              <c:pt idx="6791">
                <c:v>16.651606696056692</c:v>
              </c:pt>
              <c:pt idx="6792">
                <c:v>16.654634120649149</c:v>
              </c:pt>
              <c:pt idx="6793">
                <c:v>16.657661545241609</c:v>
              </c:pt>
              <c:pt idx="6794">
                <c:v>16.660688969834073</c:v>
              </c:pt>
              <c:pt idx="6795">
                <c:v>16.66371639442653</c:v>
              </c:pt>
              <c:pt idx="6796">
                <c:v>16.66674381901899</c:v>
              </c:pt>
              <c:pt idx="6797">
                <c:v>16.669771243611454</c:v>
              </c:pt>
              <c:pt idx="6798">
                <c:v>16.672798668203914</c:v>
              </c:pt>
              <c:pt idx="6799">
                <c:v>16.675826092796374</c:v>
              </c:pt>
              <c:pt idx="6800">
                <c:v>16.678853517388834</c:v>
              </c:pt>
              <c:pt idx="6801">
                <c:v>16.681880941981294</c:v>
              </c:pt>
              <c:pt idx="6802">
                <c:v>16.684908366573755</c:v>
              </c:pt>
              <c:pt idx="6803">
                <c:v>16.687935791166215</c:v>
              </c:pt>
              <c:pt idx="6804">
                <c:v>16.690963215758678</c:v>
              </c:pt>
              <c:pt idx="6805">
                <c:v>16.693990640351139</c:v>
              </c:pt>
              <c:pt idx="6806">
                <c:v>16.697018064943595</c:v>
              </c:pt>
              <c:pt idx="6807">
                <c:v>16.700045489536059</c:v>
              </c:pt>
              <c:pt idx="6808">
                <c:v>16.703072914128519</c:v>
              </c:pt>
              <c:pt idx="6809">
                <c:v>16.706100338720976</c:v>
              </c:pt>
              <c:pt idx="6810">
                <c:v>16.70912776331344</c:v>
              </c:pt>
              <c:pt idx="6811">
                <c:v>16.7121551879059</c:v>
              </c:pt>
              <c:pt idx="6812">
                <c:v>16.715182612498364</c:v>
              </c:pt>
              <c:pt idx="6813">
                <c:v>16.71821003709082</c:v>
              </c:pt>
              <c:pt idx="6814">
                <c:v>16.72123746168328</c:v>
              </c:pt>
              <c:pt idx="6815">
                <c:v>16.724264886275744</c:v>
              </c:pt>
              <c:pt idx="6816">
                <c:v>16.727292310868201</c:v>
              </c:pt>
              <c:pt idx="6817">
                <c:v>16.730319735460665</c:v>
              </c:pt>
              <c:pt idx="6818">
                <c:v>16.733347160053125</c:v>
              </c:pt>
              <c:pt idx="6819">
                <c:v>16.736374584645585</c:v>
              </c:pt>
              <c:pt idx="6820">
                <c:v>16.739402009238045</c:v>
              </c:pt>
              <c:pt idx="6821">
                <c:v>16.742429433830505</c:v>
              </c:pt>
              <c:pt idx="6822">
                <c:v>16.745456858422969</c:v>
              </c:pt>
              <c:pt idx="6823">
                <c:v>16.748484283015426</c:v>
              </c:pt>
              <c:pt idx="6824">
                <c:v>16.751511707607886</c:v>
              </c:pt>
              <c:pt idx="6825">
                <c:v>16.75453913220035</c:v>
              </c:pt>
              <c:pt idx="6826">
                <c:v>16.75756655679281</c:v>
              </c:pt>
              <c:pt idx="6827">
                <c:v>16.760593981385266</c:v>
              </c:pt>
              <c:pt idx="6828">
                <c:v>16.76362140597773</c:v>
              </c:pt>
              <c:pt idx="6829">
                <c:v>16.76664883057019</c:v>
              </c:pt>
              <c:pt idx="6830">
                <c:v>16.769676255162651</c:v>
              </c:pt>
              <c:pt idx="6831">
                <c:v>16.772703679755111</c:v>
              </c:pt>
              <c:pt idx="6832">
                <c:v>16.775731104347571</c:v>
              </c:pt>
              <c:pt idx="6833">
                <c:v>16.778758528940035</c:v>
              </c:pt>
              <c:pt idx="6834">
                <c:v>16.781785953532491</c:v>
              </c:pt>
              <c:pt idx="6835">
                <c:v>16.784813378124955</c:v>
              </c:pt>
              <c:pt idx="6836">
                <c:v>16.787840802717415</c:v>
              </c:pt>
              <c:pt idx="6837">
                <c:v>16.790868227309872</c:v>
              </c:pt>
              <c:pt idx="6838">
                <c:v>16.793895651902336</c:v>
              </c:pt>
              <c:pt idx="6839">
                <c:v>16.796923076494796</c:v>
              </c:pt>
              <c:pt idx="6840">
                <c:v>16.799950501087253</c:v>
              </c:pt>
              <c:pt idx="6841">
                <c:v>16.802977925679716</c:v>
              </c:pt>
              <c:pt idx="6842">
                <c:v>16.806005350272176</c:v>
              </c:pt>
              <c:pt idx="6843">
                <c:v>16.80903277486464</c:v>
              </c:pt>
              <c:pt idx="6844">
                <c:v>16.812060199457097</c:v>
              </c:pt>
              <c:pt idx="6845">
                <c:v>16.815087624049557</c:v>
              </c:pt>
              <c:pt idx="6846">
                <c:v>16.818115048642021</c:v>
              </c:pt>
              <c:pt idx="6847">
                <c:v>16.821142473234477</c:v>
              </c:pt>
              <c:pt idx="6848">
                <c:v>16.824169897826941</c:v>
              </c:pt>
              <c:pt idx="6849">
                <c:v>16.827197322419401</c:v>
              </c:pt>
              <c:pt idx="6850">
                <c:v>16.830224747011862</c:v>
              </c:pt>
              <c:pt idx="6851">
                <c:v>16.833252171604322</c:v>
              </c:pt>
              <c:pt idx="6852">
                <c:v>16.836279596196782</c:v>
              </c:pt>
              <c:pt idx="6853">
                <c:v>16.839307020789246</c:v>
              </c:pt>
              <c:pt idx="6854">
                <c:v>16.842334445381702</c:v>
              </c:pt>
              <c:pt idx="6855">
                <c:v>16.845361869974163</c:v>
              </c:pt>
              <c:pt idx="6856">
                <c:v>16.848389294566626</c:v>
              </c:pt>
              <c:pt idx="6857">
                <c:v>16.851416719159086</c:v>
              </c:pt>
              <c:pt idx="6858">
                <c:v>16.854444143751543</c:v>
              </c:pt>
              <c:pt idx="6859">
                <c:v>16.857471568344007</c:v>
              </c:pt>
              <c:pt idx="6860">
                <c:v>16.860498992936467</c:v>
              </c:pt>
              <c:pt idx="6861">
                <c:v>16.863526417528927</c:v>
              </c:pt>
              <c:pt idx="6862">
                <c:v>16.866553842121387</c:v>
              </c:pt>
              <c:pt idx="6863">
                <c:v>16.869581266713848</c:v>
              </c:pt>
              <c:pt idx="6864">
                <c:v>16.872608691306311</c:v>
              </c:pt>
              <c:pt idx="6865">
                <c:v>16.875636115898768</c:v>
              </c:pt>
              <c:pt idx="6866">
                <c:v>16.878663540491232</c:v>
              </c:pt>
              <c:pt idx="6867">
                <c:v>16.881690965083692</c:v>
              </c:pt>
              <c:pt idx="6868">
                <c:v>16.884718389676149</c:v>
              </c:pt>
              <c:pt idx="6869">
                <c:v>16.887745814268612</c:v>
              </c:pt>
              <c:pt idx="6870">
                <c:v>16.890773238861073</c:v>
              </c:pt>
              <c:pt idx="6871">
                <c:v>16.893800663453533</c:v>
              </c:pt>
              <c:pt idx="6872">
                <c:v>16.896828088045993</c:v>
              </c:pt>
              <c:pt idx="6873">
                <c:v>16.899855512638453</c:v>
              </c:pt>
              <c:pt idx="6874">
                <c:v>16.902882937230917</c:v>
              </c:pt>
              <c:pt idx="6875">
                <c:v>16.905910361823373</c:v>
              </c:pt>
              <c:pt idx="6876">
                <c:v>16.908937786415834</c:v>
              </c:pt>
              <c:pt idx="6877">
                <c:v>16.911965211008297</c:v>
              </c:pt>
              <c:pt idx="6878">
                <c:v>16.914992635600758</c:v>
              </c:pt>
              <c:pt idx="6879">
                <c:v>16.918020060193214</c:v>
              </c:pt>
              <c:pt idx="6880">
                <c:v>16.921047484785678</c:v>
              </c:pt>
              <c:pt idx="6881">
                <c:v>16.924074909378138</c:v>
              </c:pt>
              <c:pt idx="6882">
                <c:v>16.927102333970598</c:v>
              </c:pt>
              <c:pt idx="6883">
                <c:v>16.930129758563059</c:v>
              </c:pt>
              <c:pt idx="6884">
                <c:v>16.933157183155519</c:v>
              </c:pt>
              <c:pt idx="6885">
                <c:v>16.936184607747979</c:v>
              </c:pt>
              <c:pt idx="6886">
                <c:v>16.939212032340439</c:v>
              </c:pt>
              <c:pt idx="6887">
                <c:v>16.942239456932903</c:v>
              </c:pt>
              <c:pt idx="6888">
                <c:v>16.945266881525363</c:v>
              </c:pt>
              <c:pt idx="6889">
                <c:v>16.94829430611782</c:v>
              </c:pt>
              <c:pt idx="6890">
                <c:v>16.951321730710283</c:v>
              </c:pt>
              <c:pt idx="6891">
                <c:v>16.954349155302744</c:v>
              </c:pt>
              <c:pt idx="6892">
                <c:v>16.9573765798952</c:v>
              </c:pt>
              <c:pt idx="6893">
                <c:v>16.960404004487664</c:v>
              </c:pt>
              <c:pt idx="6894">
                <c:v>16.963431429080124</c:v>
              </c:pt>
              <c:pt idx="6895">
                <c:v>16.966458853672588</c:v>
              </c:pt>
              <c:pt idx="6896">
                <c:v>16.969486278265045</c:v>
              </c:pt>
              <c:pt idx="6897">
                <c:v>16.972513702857505</c:v>
              </c:pt>
              <c:pt idx="6898">
                <c:v>16.975541127449969</c:v>
              </c:pt>
              <c:pt idx="6899">
                <c:v>16.978568552042425</c:v>
              </c:pt>
              <c:pt idx="6900">
                <c:v>16.981595976634889</c:v>
              </c:pt>
              <c:pt idx="6901">
                <c:v>16.984623401227349</c:v>
              </c:pt>
              <c:pt idx="6902">
                <c:v>16.987650825819809</c:v>
              </c:pt>
              <c:pt idx="6903">
                <c:v>16.99067825041227</c:v>
              </c:pt>
              <c:pt idx="6904">
                <c:v>16.99370567500473</c:v>
              </c:pt>
              <c:pt idx="6905">
                <c:v>16.996733099597193</c:v>
              </c:pt>
              <c:pt idx="6906">
                <c:v>16.99976052418965</c:v>
              </c:pt>
              <c:pt idx="6907">
                <c:v>17.00278794878211</c:v>
              </c:pt>
              <c:pt idx="6908">
                <c:v>17.005815373374574</c:v>
              </c:pt>
              <c:pt idx="6909">
                <c:v>17.008842797967034</c:v>
              </c:pt>
              <c:pt idx="6910">
                <c:v>17.011870222559491</c:v>
              </c:pt>
              <c:pt idx="6911">
                <c:v>17.014897647151955</c:v>
              </c:pt>
              <c:pt idx="6912">
                <c:v>17.017925071744415</c:v>
              </c:pt>
              <c:pt idx="6913">
                <c:v>17.020952496336875</c:v>
              </c:pt>
              <c:pt idx="6914">
                <c:v>17.023979920929335</c:v>
              </c:pt>
              <c:pt idx="6915">
                <c:v>17.027007345521795</c:v>
              </c:pt>
              <c:pt idx="6916">
                <c:v>17.030034770114259</c:v>
              </c:pt>
              <c:pt idx="6917">
                <c:v>17.033062194706716</c:v>
              </c:pt>
              <c:pt idx="6918">
                <c:v>17.03608961929918</c:v>
              </c:pt>
              <c:pt idx="6919">
                <c:v>17.03911704389164</c:v>
              </c:pt>
              <c:pt idx="6920">
                <c:v>17.042144468484096</c:v>
              </c:pt>
              <c:pt idx="6921">
                <c:v>17.04517189307656</c:v>
              </c:pt>
              <c:pt idx="6922">
                <c:v>17.04819931766902</c:v>
              </c:pt>
              <c:pt idx="6923">
                <c:v>17.051226742261484</c:v>
              </c:pt>
              <c:pt idx="6924">
                <c:v>17.054254166853941</c:v>
              </c:pt>
              <c:pt idx="6925">
                <c:v>17.057281591446401</c:v>
              </c:pt>
              <c:pt idx="6926">
                <c:v>17.060309016038865</c:v>
              </c:pt>
              <c:pt idx="6927">
                <c:v>17.063336440631321</c:v>
              </c:pt>
              <c:pt idx="6928">
                <c:v>17.066363865223781</c:v>
              </c:pt>
              <c:pt idx="6929">
                <c:v>17.069391289816245</c:v>
              </c:pt>
              <c:pt idx="6930">
                <c:v>17.072418714408702</c:v>
              </c:pt>
              <c:pt idx="6931">
                <c:v>17.075446139001166</c:v>
              </c:pt>
              <c:pt idx="6932">
                <c:v>17.078473563593626</c:v>
              </c:pt>
              <c:pt idx="6933">
                <c:v>17.081500988186086</c:v>
              </c:pt>
              <c:pt idx="6934">
                <c:v>17.084528412778546</c:v>
              </c:pt>
              <c:pt idx="6935">
                <c:v>17.087555837371006</c:v>
              </c:pt>
              <c:pt idx="6936">
                <c:v>17.09058326196347</c:v>
              </c:pt>
              <c:pt idx="6937">
                <c:v>17.093610686555927</c:v>
              </c:pt>
              <c:pt idx="6938">
                <c:v>17.096638111148387</c:v>
              </c:pt>
              <c:pt idx="6939">
                <c:v>17.099665535740851</c:v>
              </c:pt>
              <c:pt idx="6940">
                <c:v>17.102692960333311</c:v>
              </c:pt>
              <c:pt idx="6941">
                <c:v>17.105720384925768</c:v>
              </c:pt>
              <c:pt idx="6942">
                <c:v>17.108747809518231</c:v>
              </c:pt>
              <c:pt idx="6943">
                <c:v>17.111775234110691</c:v>
              </c:pt>
              <c:pt idx="6944">
                <c:v>17.114802658703152</c:v>
              </c:pt>
              <c:pt idx="6945">
                <c:v>17.117830083295612</c:v>
              </c:pt>
              <c:pt idx="6946">
                <c:v>17.120857507888072</c:v>
              </c:pt>
              <c:pt idx="6947">
                <c:v>17.123884932480536</c:v>
              </c:pt>
              <c:pt idx="6948">
                <c:v>17.126912357072992</c:v>
              </c:pt>
              <c:pt idx="6949">
                <c:v>17.129939781665456</c:v>
              </c:pt>
              <c:pt idx="6950">
                <c:v>17.132967206257916</c:v>
              </c:pt>
              <c:pt idx="6951">
                <c:v>17.135994630850373</c:v>
              </c:pt>
              <c:pt idx="6952">
                <c:v>17.139022055442837</c:v>
              </c:pt>
              <c:pt idx="6953">
                <c:v>17.142049480035297</c:v>
              </c:pt>
              <c:pt idx="6954">
                <c:v>17.145076904627761</c:v>
              </c:pt>
              <c:pt idx="6955">
                <c:v>17.148104329220217</c:v>
              </c:pt>
              <c:pt idx="6956">
                <c:v>17.151131753812678</c:v>
              </c:pt>
              <c:pt idx="6957">
                <c:v>17.154159178405141</c:v>
              </c:pt>
              <c:pt idx="6958">
                <c:v>17.157186602997598</c:v>
              </c:pt>
              <c:pt idx="6959">
                <c:v>17.160214027590058</c:v>
              </c:pt>
              <c:pt idx="6960">
                <c:v>17.163241452182522</c:v>
              </c:pt>
              <c:pt idx="6961">
                <c:v>17.166268876774982</c:v>
              </c:pt>
              <c:pt idx="6962">
                <c:v>17.169296301367442</c:v>
              </c:pt>
              <c:pt idx="6963">
                <c:v>17.172323725959902</c:v>
              </c:pt>
              <c:pt idx="6964">
                <c:v>17.175351150552363</c:v>
              </c:pt>
              <c:pt idx="6965">
                <c:v>17.178378575144823</c:v>
              </c:pt>
              <c:pt idx="6966">
                <c:v>17.181405999737283</c:v>
              </c:pt>
              <c:pt idx="6967">
                <c:v>17.184433424329747</c:v>
              </c:pt>
              <c:pt idx="6968">
                <c:v>17.187460848922207</c:v>
              </c:pt>
              <c:pt idx="6969">
                <c:v>17.190488273514664</c:v>
              </c:pt>
              <c:pt idx="6970">
                <c:v>17.193515698107127</c:v>
              </c:pt>
              <c:pt idx="6971">
                <c:v>17.196543122699588</c:v>
              </c:pt>
              <c:pt idx="6972">
                <c:v>17.199570547292044</c:v>
              </c:pt>
              <c:pt idx="6973">
                <c:v>17.202597971884508</c:v>
              </c:pt>
              <c:pt idx="6974">
                <c:v>17.205625396476968</c:v>
              </c:pt>
              <c:pt idx="6975">
                <c:v>17.208652821069428</c:v>
              </c:pt>
              <c:pt idx="6976">
                <c:v>17.211680245661888</c:v>
              </c:pt>
              <c:pt idx="6977">
                <c:v>17.214707670254349</c:v>
              </c:pt>
              <c:pt idx="6978">
                <c:v>17.217735094846812</c:v>
              </c:pt>
              <c:pt idx="6979">
                <c:v>17.220762519439269</c:v>
              </c:pt>
              <c:pt idx="6980">
                <c:v>17.223789944031733</c:v>
              </c:pt>
              <c:pt idx="6981">
                <c:v>17.226817368624193</c:v>
              </c:pt>
              <c:pt idx="6982">
                <c:v>17.22984479321665</c:v>
              </c:pt>
              <c:pt idx="6983">
                <c:v>17.232872217809113</c:v>
              </c:pt>
              <c:pt idx="6984">
                <c:v>17.235899642401574</c:v>
              </c:pt>
              <c:pt idx="6985">
                <c:v>17.238927066994037</c:v>
              </c:pt>
              <c:pt idx="6986">
                <c:v>17.241954491586494</c:v>
              </c:pt>
              <c:pt idx="6987">
                <c:v>17.244981916178954</c:v>
              </c:pt>
              <c:pt idx="6988">
                <c:v>17.248009340771418</c:v>
              </c:pt>
              <c:pt idx="6989">
                <c:v>17.251036765363875</c:v>
              </c:pt>
              <c:pt idx="6990">
                <c:v>17.254064189956335</c:v>
              </c:pt>
              <c:pt idx="6991">
                <c:v>17.257091614548798</c:v>
              </c:pt>
              <c:pt idx="6992">
                <c:v>17.260119039141259</c:v>
              </c:pt>
              <c:pt idx="6993">
                <c:v>17.263146463733719</c:v>
              </c:pt>
              <c:pt idx="6994">
                <c:v>17.266173888326179</c:v>
              </c:pt>
              <c:pt idx="6995">
                <c:v>17.269201312918639</c:v>
              </c:pt>
              <c:pt idx="6996">
                <c:v>17.272228737511099</c:v>
              </c:pt>
              <c:pt idx="6997">
                <c:v>17.27525616210356</c:v>
              </c:pt>
              <c:pt idx="6998">
                <c:v>17.278283586696023</c:v>
              </c:pt>
              <c:pt idx="6999">
                <c:v>17.281311011288484</c:v>
              </c:pt>
              <c:pt idx="7000">
                <c:v>17.28433843588094</c:v>
              </c:pt>
              <c:pt idx="7001">
                <c:v>17.287365860473404</c:v>
              </c:pt>
              <c:pt idx="7002">
                <c:v>17.290393285065864</c:v>
              </c:pt>
              <c:pt idx="7003">
                <c:v>17.293420709658321</c:v>
              </c:pt>
              <c:pt idx="7004">
                <c:v>17.296448134250785</c:v>
              </c:pt>
              <c:pt idx="7005">
                <c:v>17.299475558843245</c:v>
              </c:pt>
              <c:pt idx="7006">
                <c:v>17.302502983435708</c:v>
              </c:pt>
              <c:pt idx="7007">
                <c:v>17.305530408028165</c:v>
              </c:pt>
              <c:pt idx="7008">
                <c:v>17.308557832620625</c:v>
              </c:pt>
              <c:pt idx="7009">
                <c:v>17.311585257213089</c:v>
              </c:pt>
              <c:pt idx="7010">
                <c:v>17.314612681805546</c:v>
              </c:pt>
              <c:pt idx="7011">
                <c:v>17.317640106398009</c:v>
              </c:pt>
              <c:pt idx="7012">
                <c:v>17.32066753099047</c:v>
              </c:pt>
              <c:pt idx="7013">
                <c:v>17.32369495558293</c:v>
              </c:pt>
              <c:pt idx="7014">
                <c:v>17.32672238017539</c:v>
              </c:pt>
              <c:pt idx="7015">
                <c:v>17.32974980476785</c:v>
              </c:pt>
              <c:pt idx="7016">
                <c:v>17.332777229360314</c:v>
              </c:pt>
              <c:pt idx="7017">
                <c:v>17.335804653952771</c:v>
              </c:pt>
              <c:pt idx="7018">
                <c:v>17.338832078545231</c:v>
              </c:pt>
              <c:pt idx="7019">
                <c:v>17.341859503137695</c:v>
              </c:pt>
              <c:pt idx="7020">
                <c:v>17.344886927730151</c:v>
              </c:pt>
              <c:pt idx="7021">
                <c:v>17.347914352322611</c:v>
              </c:pt>
              <c:pt idx="7022">
                <c:v>17.350941776915075</c:v>
              </c:pt>
              <c:pt idx="7023">
                <c:v>17.353969201507535</c:v>
              </c:pt>
              <c:pt idx="7024">
                <c:v>17.356996626099995</c:v>
              </c:pt>
              <c:pt idx="7025">
                <c:v>17.360024050692456</c:v>
              </c:pt>
              <c:pt idx="7026">
                <c:v>17.363051475284916</c:v>
              </c:pt>
              <c:pt idx="7027">
                <c:v>17.366078899877376</c:v>
              </c:pt>
              <c:pt idx="7028">
                <c:v>17.369106324469836</c:v>
              </c:pt>
              <c:pt idx="7029">
                <c:v>17.3721337490623</c:v>
              </c:pt>
              <c:pt idx="7030">
                <c:v>17.37516117365476</c:v>
              </c:pt>
              <c:pt idx="7031">
                <c:v>17.378188598247217</c:v>
              </c:pt>
              <c:pt idx="7032">
                <c:v>17.381216022839681</c:v>
              </c:pt>
              <c:pt idx="7033">
                <c:v>17.384243447432141</c:v>
              </c:pt>
              <c:pt idx="7034">
                <c:v>17.387270872024597</c:v>
              </c:pt>
              <c:pt idx="7035">
                <c:v>17.390298296617061</c:v>
              </c:pt>
              <c:pt idx="7036">
                <c:v>17.393325721209521</c:v>
              </c:pt>
              <c:pt idx="7037">
                <c:v>17.396353145801985</c:v>
              </c:pt>
              <c:pt idx="7038">
                <c:v>17.399380570394442</c:v>
              </c:pt>
              <c:pt idx="7039">
                <c:v>17.402407994986902</c:v>
              </c:pt>
              <c:pt idx="7040">
                <c:v>17.405435419579366</c:v>
              </c:pt>
              <c:pt idx="7041">
                <c:v>17.408462844171822</c:v>
              </c:pt>
              <c:pt idx="7042">
                <c:v>17.411490268764286</c:v>
              </c:pt>
              <c:pt idx="7043">
                <c:v>17.414517693356746</c:v>
              </c:pt>
              <c:pt idx="7044">
                <c:v>17.417545117949206</c:v>
              </c:pt>
              <c:pt idx="7045">
                <c:v>17.420572542541667</c:v>
              </c:pt>
              <c:pt idx="7046">
                <c:v>17.423599967134127</c:v>
              </c:pt>
              <c:pt idx="7047">
                <c:v>17.426627391726591</c:v>
              </c:pt>
              <c:pt idx="7048">
                <c:v>17.429654816319047</c:v>
              </c:pt>
              <c:pt idx="7049">
                <c:v>17.432682240911507</c:v>
              </c:pt>
              <c:pt idx="7050">
                <c:v>17.435709665503971</c:v>
              </c:pt>
              <c:pt idx="7051">
                <c:v>17.438737090096431</c:v>
              </c:pt>
              <c:pt idx="7052">
                <c:v>17.441764514688888</c:v>
              </c:pt>
              <c:pt idx="7053">
                <c:v>17.444791939281352</c:v>
              </c:pt>
              <c:pt idx="7054">
                <c:v>17.447819363873812</c:v>
              </c:pt>
              <c:pt idx="7055">
                <c:v>17.450846788466272</c:v>
              </c:pt>
              <c:pt idx="7056">
                <c:v>17.453874213058732</c:v>
              </c:pt>
              <c:pt idx="7057">
                <c:v>17.456901637651193</c:v>
              </c:pt>
              <c:pt idx="7058">
                <c:v>17.459929062243656</c:v>
              </c:pt>
              <c:pt idx="7059">
                <c:v>17.462956486836113</c:v>
              </c:pt>
              <c:pt idx="7060">
                <c:v>17.465983911428577</c:v>
              </c:pt>
              <c:pt idx="7061">
                <c:v>17.469011336021037</c:v>
              </c:pt>
              <c:pt idx="7062">
                <c:v>17.472038760613493</c:v>
              </c:pt>
              <c:pt idx="7063">
                <c:v>17.475066185205957</c:v>
              </c:pt>
              <c:pt idx="7064">
                <c:v>17.478093609798417</c:v>
              </c:pt>
              <c:pt idx="7065">
                <c:v>17.481121034390874</c:v>
              </c:pt>
              <c:pt idx="7066">
                <c:v>17.484148458983338</c:v>
              </c:pt>
              <c:pt idx="7067">
                <c:v>17.487175883575798</c:v>
              </c:pt>
              <c:pt idx="7068">
                <c:v>17.490203308168262</c:v>
              </c:pt>
              <c:pt idx="7069">
                <c:v>17.493230732760718</c:v>
              </c:pt>
              <c:pt idx="7070">
                <c:v>17.496258157353179</c:v>
              </c:pt>
              <c:pt idx="7071">
                <c:v>17.499285581945642</c:v>
              </c:pt>
              <c:pt idx="7072">
                <c:v>17.502313006538099</c:v>
              </c:pt>
              <c:pt idx="7073">
                <c:v>17.505340431130563</c:v>
              </c:pt>
              <c:pt idx="7074">
                <c:v>17.508367855723023</c:v>
              </c:pt>
              <c:pt idx="7075">
                <c:v>17.511395280315483</c:v>
              </c:pt>
              <c:pt idx="7076">
                <c:v>17.514422704907943</c:v>
              </c:pt>
              <c:pt idx="7077">
                <c:v>17.517450129500403</c:v>
              </c:pt>
              <c:pt idx="7078">
                <c:v>17.520477554092867</c:v>
              </c:pt>
              <c:pt idx="7079">
                <c:v>17.523504978685324</c:v>
              </c:pt>
              <c:pt idx="7080">
                <c:v>17.526532403277784</c:v>
              </c:pt>
              <c:pt idx="7081">
                <c:v>17.529559827870248</c:v>
              </c:pt>
              <c:pt idx="7082">
                <c:v>17.532587252462708</c:v>
              </c:pt>
              <c:pt idx="7083">
                <c:v>17.535614677055165</c:v>
              </c:pt>
              <c:pt idx="7084">
                <c:v>17.538642101647628</c:v>
              </c:pt>
              <c:pt idx="7085">
                <c:v>17.541669526240089</c:v>
              </c:pt>
              <c:pt idx="7086">
                <c:v>17.544696950832549</c:v>
              </c:pt>
              <c:pt idx="7087">
                <c:v>17.547724375425009</c:v>
              </c:pt>
              <c:pt idx="7088">
                <c:v>17.550751800017469</c:v>
              </c:pt>
              <c:pt idx="7089">
                <c:v>17.553779224609933</c:v>
              </c:pt>
              <c:pt idx="7090">
                <c:v>17.55680664920239</c:v>
              </c:pt>
              <c:pt idx="7091">
                <c:v>17.559834073794853</c:v>
              </c:pt>
              <c:pt idx="7092">
                <c:v>17.562861498387313</c:v>
              </c:pt>
              <c:pt idx="7093">
                <c:v>17.56588892297977</c:v>
              </c:pt>
              <c:pt idx="7094">
                <c:v>17.568916347572234</c:v>
              </c:pt>
              <c:pt idx="7095">
                <c:v>17.571943772164694</c:v>
              </c:pt>
              <c:pt idx="7096">
                <c:v>17.574971196757158</c:v>
              </c:pt>
              <c:pt idx="7097">
                <c:v>17.577998621349614</c:v>
              </c:pt>
              <c:pt idx="7098">
                <c:v>17.581026045942075</c:v>
              </c:pt>
              <c:pt idx="7099">
                <c:v>17.584053470534538</c:v>
              </c:pt>
              <c:pt idx="7100">
                <c:v>17.587080895126995</c:v>
              </c:pt>
              <c:pt idx="7101">
                <c:v>17.590108319719455</c:v>
              </c:pt>
              <c:pt idx="7102">
                <c:v>17.593135744311919</c:v>
              </c:pt>
              <c:pt idx="7103">
                <c:v>17.596163168904379</c:v>
              </c:pt>
              <c:pt idx="7104">
                <c:v>17.599190593496839</c:v>
              </c:pt>
              <c:pt idx="7105">
                <c:v>17.6022180180893</c:v>
              </c:pt>
              <c:pt idx="7106">
                <c:v>17.60524544268176</c:v>
              </c:pt>
              <c:pt idx="7107">
                <c:v>17.60827286727422</c:v>
              </c:pt>
              <c:pt idx="7108">
                <c:v>17.61130029186668</c:v>
              </c:pt>
              <c:pt idx="7109">
                <c:v>17.614327716459144</c:v>
              </c:pt>
              <c:pt idx="7110">
                <c:v>17.617355141051604</c:v>
              </c:pt>
              <c:pt idx="7111">
                <c:v>17.620382565644061</c:v>
              </c:pt>
              <c:pt idx="7112">
                <c:v>17.623409990236524</c:v>
              </c:pt>
              <c:pt idx="7113">
                <c:v>17.626437414828985</c:v>
              </c:pt>
              <c:pt idx="7114">
                <c:v>17.629464839421441</c:v>
              </c:pt>
              <c:pt idx="7115">
                <c:v>17.632492264013905</c:v>
              </c:pt>
              <c:pt idx="7116">
                <c:v>17.635519688606365</c:v>
              </c:pt>
              <c:pt idx="7117">
                <c:v>17.638547113198825</c:v>
              </c:pt>
              <c:pt idx="7118">
                <c:v>17.641574537791286</c:v>
              </c:pt>
              <c:pt idx="7119">
                <c:v>17.644601962383746</c:v>
              </c:pt>
              <c:pt idx="7120">
                <c:v>17.64762938697621</c:v>
              </c:pt>
              <c:pt idx="7121">
                <c:v>17.650656811568666</c:v>
              </c:pt>
              <c:pt idx="7122">
                <c:v>17.65368423616113</c:v>
              </c:pt>
              <c:pt idx="7123">
                <c:v>17.65671166075359</c:v>
              </c:pt>
              <c:pt idx="7124">
                <c:v>17.659739085346047</c:v>
              </c:pt>
              <c:pt idx="7125">
                <c:v>17.66276650993851</c:v>
              </c:pt>
              <c:pt idx="7126">
                <c:v>17.665793934530971</c:v>
              </c:pt>
              <c:pt idx="7127">
                <c:v>17.668821359123434</c:v>
              </c:pt>
              <c:pt idx="7128">
                <c:v>17.671848783715891</c:v>
              </c:pt>
              <c:pt idx="7129">
                <c:v>17.674876208308351</c:v>
              </c:pt>
              <c:pt idx="7130">
                <c:v>17.677903632900815</c:v>
              </c:pt>
              <c:pt idx="7131">
                <c:v>17.680931057493272</c:v>
              </c:pt>
              <c:pt idx="7132">
                <c:v>17.683958482085732</c:v>
              </c:pt>
              <c:pt idx="7133">
                <c:v>17.686985906678196</c:v>
              </c:pt>
              <c:pt idx="7134">
                <c:v>17.690013331270656</c:v>
              </c:pt>
              <c:pt idx="7135">
                <c:v>17.693040755863116</c:v>
              </c:pt>
              <c:pt idx="7136">
                <c:v>17.696068180455576</c:v>
              </c:pt>
              <c:pt idx="7137">
                <c:v>17.699095605048036</c:v>
              </c:pt>
              <c:pt idx="7138">
                <c:v>17.702123029640497</c:v>
              </c:pt>
              <c:pt idx="7139">
                <c:v>17.705150454232957</c:v>
              </c:pt>
              <c:pt idx="7140">
                <c:v>17.70817787882542</c:v>
              </c:pt>
              <c:pt idx="7141">
                <c:v>17.711205303417881</c:v>
              </c:pt>
              <c:pt idx="7142">
                <c:v>17.714232728010337</c:v>
              </c:pt>
              <c:pt idx="7143">
                <c:v>17.717260152602801</c:v>
              </c:pt>
              <c:pt idx="7144">
                <c:v>17.720287577195261</c:v>
              </c:pt>
              <c:pt idx="7145">
                <c:v>17.723315001787718</c:v>
              </c:pt>
              <c:pt idx="7146">
                <c:v>17.726342426380182</c:v>
              </c:pt>
              <c:pt idx="7147">
                <c:v>17.729369850972642</c:v>
              </c:pt>
              <c:pt idx="7148">
                <c:v>17.732397275565106</c:v>
              </c:pt>
              <c:pt idx="7149">
                <c:v>17.735424700157562</c:v>
              </c:pt>
              <c:pt idx="7150">
                <c:v>17.738452124750022</c:v>
              </c:pt>
              <c:pt idx="7151">
                <c:v>17.741479549342486</c:v>
              </c:pt>
              <c:pt idx="7152">
                <c:v>17.744506973934943</c:v>
              </c:pt>
              <c:pt idx="7153">
                <c:v>17.747534398527407</c:v>
              </c:pt>
              <c:pt idx="7154">
                <c:v>17.750561823119867</c:v>
              </c:pt>
              <c:pt idx="7155">
                <c:v>17.753589247712327</c:v>
              </c:pt>
              <c:pt idx="7156">
                <c:v>17.756616672304787</c:v>
              </c:pt>
              <c:pt idx="7157">
                <c:v>17.759644096897247</c:v>
              </c:pt>
              <c:pt idx="7158">
                <c:v>17.762671521489711</c:v>
              </c:pt>
              <c:pt idx="7159">
                <c:v>17.765698946082168</c:v>
              </c:pt>
              <c:pt idx="7160">
                <c:v>17.768726370674628</c:v>
              </c:pt>
              <c:pt idx="7161">
                <c:v>17.771753795267092</c:v>
              </c:pt>
              <c:pt idx="7162">
                <c:v>17.774781219859548</c:v>
              </c:pt>
              <c:pt idx="7163">
                <c:v>17.777808644452008</c:v>
              </c:pt>
              <c:pt idx="7164">
                <c:v>17.780836069044472</c:v>
              </c:pt>
              <c:pt idx="7165">
                <c:v>17.783863493636932</c:v>
              </c:pt>
              <c:pt idx="7166">
                <c:v>17.786890918229393</c:v>
              </c:pt>
              <c:pt idx="7167">
                <c:v>17.789918342821853</c:v>
              </c:pt>
              <c:pt idx="7168">
                <c:v>17.792945767414313</c:v>
              </c:pt>
              <c:pt idx="7169">
                <c:v>17.795973192006773</c:v>
              </c:pt>
              <c:pt idx="7170">
                <c:v>17.799000616599233</c:v>
              </c:pt>
              <c:pt idx="7171">
                <c:v>17.802028041191697</c:v>
              </c:pt>
              <c:pt idx="7172">
                <c:v>17.805055465784157</c:v>
              </c:pt>
              <c:pt idx="7173">
                <c:v>17.808082890376614</c:v>
              </c:pt>
              <c:pt idx="7174">
                <c:v>17.811110314969078</c:v>
              </c:pt>
              <c:pt idx="7175">
                <c:v>17.814137739561538</c:v>
              </c:pt>
              <c:pt idx="7176">
                <c:v>17.817165164153995</c:v>
              </c:pt>
              <c:pt idx="7177">
                <c:v>17.820192588746458</c:v>
              </c:pt>
              <c:pt idx="7178">
                <c:v>17.823220013338918</c:v>
              </c:pt>
              <c:pt idx="7179">
                <c:v>17.826247437931382</c:v>
              </c:pt>
              <c:pt idx="7180">
                <c:v>17.829274862523839</c:v>
              </c:pt>
              <c:pt idx="7181">
                <c:v>17.832302287116299</c:v>
              </c:pt>
              <c:pt idx="7182">
                <c:v>17.835329711708763</c:v>
              </c:pt>
              <c:pt idx="7183">
                <c:v>17.838357136301219</c:v>
              </c:pt>
              <c:pt idx="7184">
                <c:v>17.841384560893683</c:v>
              </c:pt>
              <c:pt idx="7185">
                <c:v>17.844411985486143</c:v>
              </c:pt>
              <c:pt idx="7186">
                <c:v>17.847439410078604</c:v>
              </c:pt>
              <c:pt idx="7187">
                <c:v>17.850466834671064</c:v>
              </c:pt>
              <c:pt idx="7188">
                <c:v>17.853494259263524</c:v>
              </c:pt>
              <c:pt idx="7189">
                <c:v>17.856521683855988</c:v>
              </c:pt>
              <c:pt idx="7190">
                <c:v>17.859549108448444</c:v>
              </c:pt>
              <c:pt idx="7191">
                <c:v>17.862576533040905</c:v>
              </c:pt>
              <c:pt idx="7192">
                <c:v>17.865603957633368</c:v>
              </c:pt>
              <c:pt idx="7193">
                <c:v>17.868631382225828</c:v>
              </c:pt>
              <c:pt idx="7194">
                <c:v>17.871658806818285</c:v>
              </c:pt>
              <c:pt idx="7195">
                <c:v>17.874686231410749</c:v>
              </c:pt>
              <c:pt idx="7196">
                <c:v>17.877713656003209</c:v>
              </c:pt>
              <c:pt idx="7197">
                <c:v>17.880741080595669</c:v>
              </c:pt>
              <c:pt idx="7198">
                <c:v>17.883768505188129</c:v>
              </c:pt>
              <c:pt idx="7199">
                <c:v>17.88679592978059</c:v>
              </c:pt>
              <c:pt idx="7200">
                <c:v>17.889823354373053</c:v>
              </c:pt>
              <c:pt idx="7201">
                <c:v>17.89285077896551</c:v>
              </c:pt>
              <c:pt idx="7202">
                <c:v>17.89587820355797</c:v>
              </c:pt>
              <c:pt idx="7203">
                <c:v>17.898905628150434</c:v>
              </c:pt>
              <c:pt idx="7204">
                <c:v>17.901933052742891</c:v>
              </c:pt>
              <c:pt idx="7205">
                <c:v>17.904960477335354</c:v>
              </c:pt>
              <c:pt idx="7206">
                <c:v>17.907987901927815</c:v>
              </c:pt>
              <c:pt idx="7207">
                <c:v>17.911015326520271</c:v>
              </c:pt>
              <c:pt idx="7208">
                <c:v>17.914042751112735</c:v>
              </c:pt>
              <c:pt idx="7209">
                <c:v>17.917070175705195</c:v>
              </c:pt>
              <c:pt idx="7210">
                <c:v>17.920097600297659</c:v>
              </c:pt>
              <c:pt idx="7211">
                <c:v>17.923125024890115</c:v>
              </c:pt>
              <c:pt idx="7212">
                <c:v>17.926152449482576</c:v>
              </c:pt>
              <c:pt idx="7213">
                <c:v>17.929179874075039</c:v>
              </c:pt>
              <c:pt idx="7214">
                <c:v>17.932207298667496</c:v>
              </c:pt>
              <c:pt idx="7215">
                <c:v>17.935234723259956</c:v>
              </c:pt>
              <c:pt idx="7216">
                <c:v>17.93826214785242</c:v>
              </c:pt>
              <c:pt idx="7217">
                <c:v>17.94128957244488</c:v>
              </c:pt>
              <c:pt idx="7218">
                <c:v>17.94431699703734</c:v>
              </c:pt>
              <c:pt idx="7219">
                <c:v>17.947344421629801</c:v>
              </c:pt>
              <c:pt idx="7220">
                <c:v>17.950371846222261</c:v>
              </c:pt>
              <c:pt idx="7221">
                <c:v>17.953399270814721</c:v>
              </c:pt>
              <c:pt idx="7222">
                <c:v>17.956426695407181</c:v>
              </c:pt>
              <c:pt idx="7223">
                <c:v>17.959454119999645</c:v>
              </c:pt>
              <c:pt idx="7224">
                <c:v>17.962481544592105</c:v>
              </c:pt>
              <c:pt idx="7225">
                <c:v>17.965508969184562</c:v>
              </c:pt>
              <c:pt idx="7226">
                <c:v>17.968536393777025</c:v>
              </c:pt>
              <c:pt idx="7227">
                <c:v>17.971563818369486</c:v>
              </c:pt>
              <c:pt idx="7228">
                <c:v>17.974591242961942</c:v>
              </c:pt>
              <c:pt idx="7229">
                <c:v>17.977618667554406</c:v>
              </c:pt>
              <c:pt idx="7230">
                <c:v>17.980646092146866</c:v>
              </c:pt>
              <c:pt idx="7231">
                <c:v>17.98367351673933</c:v>
              </c:pt>
              <c:pt idx="7232">
                <c:v>17.986700941331787</c:v>
              </c:pt>
              <c:pt idx="7233">
                <c:v>17.989728365924247</c:v>
              </c:pt>
              <c:pt idx="7234">
                <c:v>17.992755790516711</c:v>
              </c:pt>
              <c:pt idx="7235">
                <c:v>17.995783215109167</c:v>
              </c:pt>
              <c:pt idx="7236">
                <c:v>17.998810639701631</c:v>
              </c:pt>
              <c:pt idx="7237">
                <c:v>18.001838064294091</c:v>
              </c:pt>
              <c:pt idx="7238">
                <c:v>18.004865488886551</c:v>
              </c:pt>
              <c:pt idx="7239">
                <c:v>18.007892913479012</c:v>
              </c:pt>
              <c:pt idx="7240">
                <c:v>18.010920338071472</c:v>
              </c:pt>
              <c:pt idx="7241">
                <c:v>18.013947762663935</c:v>
              </c:pt>
              <c:pt idx="7242">
                <c:v>18.016975187256392</c:v>
              </c:pt>
              <c:pt idx="7243">
                <c:v>18.020002611848852</c:v>
              </c:pt>
              <c:pt idx="7244">
                <c:v>18.023030036441316</c:v>
              </c:pt>
              <c:pt idx="7245">
                <c:v>18.026057461033776</c:v>
              </c:pt>
              <c:pt idx="7246">
                <c:v>18.029084885626233</c:v>
              </c:pt>
              <c:pt idx="7247">
                <c:v>18.032112310218697</c:v>
              </c:pt>
              <c:pt idx="7248">
                <c:v>18.035139734811157</c:v>
              </c:pt>
              <c:pt idx="7249">
                <c:v>18.038167159403617</c:v>
              </c:pt>
              <c:pt idx="7250">
                <c:v>18.041194583996077</c:v>
              </c:pt>
              <c:pt idx="7251">
                <c:v>18.044222008588537</c:v>
              </c:pt>
              <c:pt idx="7252">
                <c:v>18.047249433180998</c:v>
              </c:pt>
              <c:pt idx="7253">
                <c:v>18.050276857773458</c:v>
              </c:pt>
              <c:pt idx="7254">
                <c:v>18.053304282365922</c:v>
              </c:pt>
              <c:pt idx="7255">
                <c:v>18.056331706958382</c:v>
              </c:pt>
              <c:pt idx="7256">
                <c:v>18.059359131550838</c:v>
              </c:pt>
              <c:pt idx="7257">
                <c:v>18.062386556143302</c:v>
              </c:pt>
              <c:pt idx="7258">
                <c:v>18.065413980735762</c:v>
              </c:pt>
              <c:pt idx="7259">
                <c:v>18.068441405328219</c:v>
              </c:pt>
              <c:pt idx="7260">
                <c:v>18.071468829920683</c:v>
              </c:pt>
              <c:pt idx="7261">
                <c:v>18.074496254513143</c:v>
              </c:pt>
              <c:pt idx="7262">
                <c:v>18.077523679105607</c:v>
              </c:pt>
              <c:pt idx="7263">
                <c:v>18.080551103698063</c:v>
              </c:pt>
              <c:pt idx="7264">
                <c:v>18.083578528290523</c:v>
              </c:pt>
              <c:pt idx="7265">
                <c:v>18.086605952882987</c:v>
              </c:pt>
              <c:pt idx="7266">
                <c:v>18.089633377475444</c:v>
              </c:pt>
              <c:pt idx="7267">
                <c:v>18.092660802067908</c:v>
              </c:pt>
              <c:pt idx="7268">
                <c:v>18.095688226660368</c:v>
              </c:pt>
              <c:pt idx="7269">
                <c:v>18.098715651252828</c:v>
              </c:pt>
              <c:pt idx="7270">
                <c:v>18.101743075845288</c:v>
              </c:pt>
              <c:pt idx="7271">
                <c:v>18.104770500437748</c:v>
              </c:pt>
              <c:pt idx="7272">
                <c:v>18.107797925030212</c:v>
              </c:pt>
              <c:pt idx="7273">
                <c:v>18.110825349622669</c:v>
              </c:pt>
              <c:pt idx="7274">
                <c:v>18.113852774215129</c:v>
              </c:pt>
              <c:pt idx="7275">
                <c:v>18.116880198807593</c:v>
              </c:pt>
              <c:pt idx="7276">
                <c:v>18.119907623400053</c:v>
              </c:pt>
              <c:pt idx="7277">
                <c:v>18.12293504799251</c:v>
              </c:pt>
              <c:pt idx="7278">
                <c:v>18.125962472584973</c:v>
              </c:pt>
              <c:pt idx="7279">
                <c:v>18.128989897177433</c:v>
              </c:pt>
              <c:pt idx="7280">
                <c:v>18.132017321769894</c:v>
              </c:pt>
              <c:pt idx="7281">
                <c:v>18.135044746362354</c:v>
              </c:pt>
              <c:pt idx="7282">
                <c:v>18.138072170954814</c:v>
              </c:pt>
              <c:pt idx="7283">
                <c:v>18.141099595547278</c:v>
              </c:pt>
              <c:pt idx="7284">
                <c:v>18.144127020139734</c:v>
              </c:pt>
              <c:pt idx="7285">
                <c:v>18.147154444732198</c:v>
              </c:pt>
              <c:pt idx="7286">
                <c:v>18.150181869324658</c:v>
              </c:pt>
              <c:pt idx="7287">
                <c:v>18.153209293917115</c:v>
              </c:pt>
              <c:pt idx="7288">
                <c:v>18.156236718509579</c:v>
              </c:pt>
              <c:pt idx="7289">
                <c:v>18.159264143102039</c:v>
              </c:pt>
              <c:pt idx="7290">
                <c:v>18.162291567694503</c:v>
              </c:pt>
              <c:pt idx="7291">
                <c:v>18.165318992286959</c:v>
              </c:pt>
              <c:pt idx="7292">
                <c:v>18.16834641687942</c:v>
              </c:pt>
              <c:pt idx="7293">
                <c:v>18.171373841471883</c:v>
              </c:pt>
              <c:pt idx="7294">
                <c:v>18.17440126606434</c:v>
              </c:pt>
              <c:pt idx="7295">
                <c:v>18.1774286906568</c:v>
              </c:pt>
              <c:pt idx="7296">
                <c:v>18.180456115249264</c:v>
              </c:pt>
              <c:pt idx="7297">
                <c:v>18.18348353984172</c:v>
              </c:pt>
              <c:pt idx="7298">
                <c:v>18.186510964434184</c:v>
              </c:pt>
              <c:pt idx="7299">
                <c:v>18.189538389026644</c:v>
              </c:pt>
              <c:pt idx="7300">
                <c:v>18.192565813619105</c:v>
              </c:pt>
              <c:pt idx="7301">
                <c:v>18.195593238211565</c:v>
              </c:pt>
              <c:pt idx="7302">
                <c:v>18.198620662804025</c:v>
              </c:pt>
              <c:pt idx="7303">
                <c:v>18.201648087396489</c:v>
              </c:pt>
              <c:pt idx="7304">
                <c:v>18.204675511988945</c:v>
              </c:pt>
              <c:pt idx="7305">
                <c:v>18.207702936581409</c:v>
              </c:pt>
              <c:pt idx="7306">
                <c:v>18.210730361173869</c:v>
              </c:pt>
              <c:pt idx="7307">
                <c:v>18.213757785766333</c:v>
              </c:pt>
              <c:pt idx="7308">
                <c:v>18.21678521035879</c:v>
              </c:pt>
              <c:pt idx="7309">
                <c:v>18.21981263495125</c:v>
              </c:pt>
              <c:pt idx="7310">
                <c:v>18.222840059543714</c:v>
              </c:pt>
              <c:pt idx="7311">
                <c:v>18.22586748413617</c:v>
              </c:pt>
              <c:pt idx="7312">
                <c:v>18.228894908728634</c:v>
              </c:pt>
              <c:pt idx="7313">
                <c:v>18.231922333321094</c:v>
              </c:pt>
              <c:pt idx="7314">
                <c:v>18.234949757913554</c:v>
              </c:pt>
              <c:pt idx="7315">
                <c:v>18.237977182506015</c:v>
              </c:pt>
              <c:pt idx="7316">
                <c:v>18.241004607098475</c:v>
              </c:pt>
              <c:pt idx="7317">
                <c:v>18.244032031690939</c:v>
              </c:pt>
              <c:pt idx="7318">
                <c:v>18.247059456283395</c:v>
              </c:pt>
              <c:pt idx="7319">
                <c:v>18.250086880875855</c:v>
              </c:pt>
              <c:pt idx="7320">
                <c:v>18.253114305468319</c:v>
              </c:pt>
              <c:pt idx="7321">
                <c:v>18.256141730060779</c:v>
              </c:pt>
              <c:pt idx="7322">
                <c:v>18.259169154653236</c:v>
              </c:pt>
              <c:pt idx="7323">
                <c:v>18.2621965792457</c:v>
              </c:pt>
              <c:pt idx="7324">
                <c:v>18.26522400383816</c:v>
              </c:pt>
              <c:pt idx="7325">
                <c:v>18.26825142843062</c:v>
              </c:pt>
              <c:pt idx="7326">
                <c:v>18.27127885302308</c:v>
              </c:pt>
              <c:pt idx="7327">
                <c:v>18.27430627761554</c:v>
              </c:pt>
              <c:pt idx="7328">
                <c:v>18.277333702208004</c:v>
              </c:pt>
              <c:pt idx="7329">
                <c:v>18.280361126800461</c:v>
              </c:pt>
              <c:pt idx="7330">
                <c:v>18.283388551392925</c:v>
              </c:pt>
              <c:pt idx="7331">
                <c:v>18.286415975985385</c:v>
              </c:pt>
              <c:pt idx="7332">
                <c:v>18.289443400577841</c:v>
              </c:pt>
              <c:pt idx="7333">
                <c:v>18.292470825170305</c:v>
              </c:pt>
              <c:pt idx="7334">
                <c:v>18.295498249762765</c:v>
              </c:pt>
              <c:pt idx="7335">
                <c:v>18.298525674355229</c:v>
              </c:pt>
              <c:pt idx="7336">
                <c:v>18.301553098947686</c:v>
              </c:pt>
              <c:pt idx="7337">
                <c:v>18.304580523540146</c:v>
              </c:pt>
              <c:pt idx="7338">
                <c:v>18.30760794813261</c:v>
              </c:pt>
              <c:pt idx="7339">
                <c:v>18.310635372725066</c:v>
              </c:pt>
              <c:pt idx="7340">
                <c:v>18.313662797317527</c:v>
              </c:pt>
              <c:pt idx="7341">
                <c:v>18.31669022190999</c:v>
              </c:pt>
              <c:pt idx="7342">
                <c:v>18.319717646502447</c:v>
              </c:pt>
              <c:pt idx="7343">
                <c:v>18.322745071094911</c:v>
              </c:pt>
              <c:pt idx="7344">
                <c:v>18.325772495687371</c:v>
              </c:pt>
              <c:pt idx="7345">
                <c:v>18.328799920279831</c:v>
              </c:pt>
              <c:pt idx="7346">
                <c:v>18.331827344872291</c:v>
              </c:pt>
              <c:pt idx="7347">
                <c:v>18.334854769464751</c:v>
              </c:pt>
              <c:pt idx="7348">
                <c:v>18.337882194057215</c:v>
              </c:pt>
              <c:pt idx="7349">
                <c:v>18.340909618649672</c:v>
              </c:pt>
              <c:pt idx="7350">
                <c:v>18.343937043242132</c:v>
              </c:pt>
              <c:pt idx="7351">
                <c:v>18.346964467834596</c:v>
              </c:pt>
              <c:pt idx="7352">
                <c:v>18.349991892427056</c:v>
              </c:pt>
              <c:pt idx="7353">
                <c:v>18.353019317019513</c:v>
              </c:pt>
              <c:pt idx="7354">
                <c:v>18.356046741611976</c:v>
              </c:pt>
              <c:pt idx="7355">
                <c:v>18.359074166204437</c:v>
              </c:pt>
              <c:pt idx="7356">
                <c:v>18.362101590796897</c:v>
              </c:pt>
              <c:pt idx="7357">
                <c:v>18.365129015389357</c:v>
              </c:pt>
              <c:pt idx="7358">
                <c:v>18.368156439981817</c:v>
              </c:pt>
              <c:pt idx="7359">
                <c:v>18.371183864574281</c:v>
              </c:pt>
              <c:pt idx="7360">
                <c:v>18.374211289166738</c:v>
              </c:pt>
              <c:pt idx="7361">
                <c:v>18.377238713759201</c:v>
              </c:pt>
              <c:pt idx="7362">
                <c:v>18.380266138351661</c:v>
              </c:pt>
              <c:pt idx="7363">
                <c:v>18.383293562944118</c:v>
              </c:pt>
              <c:pt idx="7364">
                <c:v>18.386320987536582</c:v>
              </c:pt>
              <c:pt idx="7365">
                <c:v>18.389348412129042</c:v>
              </c:pt>
              <c:pt idx="7366">
                <c:v>18.392375836721506</c:v>
              </c:pt>
              <c:pt idx="7367">
                <c:v>18.395403261313962</c:v>
              </c:pt>
              <c:pt idx="7368">
                <c:v>18.398430685906423</c:v>
              </c:pt>
              <c:pt idx="7369">
                <c:v>18.401458110498886</c:v>
              </c:pt>
              <c:pt idx="7370">
                <c:v>18.404485535091343</c:v>
              </c:pt>
              <c:pt idx="7371">
                <c:v>18.407512959683803</c:v>
              </c:pt>
              <c:pt idx="7372">
                <c:v>18.410540384276267</c:v>
              </c:pt>
              <c:pt idx="7373">
                <c:v>18.413567808868727</c:v>
              </c:pt>
              <c:pt idx="7374">
                <c:v>18.416595233461187</c:v>
              </c:pt>
              <c:pt idx="7375">
                <c:v>18.419622658053648</c:v>
              </c:pt>
              <c:pt idx="7376">
                <c:v>18.422335952418418</c:v>
              </c:pt>
              <c:pt idx="7377">
                <c:v>18.422335952418418</c:v>
              </c:pt>
              <c:pt idx="7378">
                <c:v>18.422335952418418</c:v>
              </c:pt>
              <c:pt idx="7379">
                <c:v>18.422335952418418</c:v>
              </c:pt>
              <c:pt idx="7380">
                <c:v>18.422335952418418</c:v>
              </c:pt>
              <c:pt idx="7381">
                <c:v>18.422335952418418</c:v>
              </c:pt>
              <c:pt idx="7382">
                <c:v>18.422335952418418</c:v>
              </c:pt>
              <c:pt idx="7383">
                <c:v>18.422335952418418</c:v>
              </c:pt>
              <c:pt idx="7384">
                <c:v>18.422335952418418</c:v>
              </c:pt>
              <c:pt idx="7385">
                <c:v>18.422335952418418</c:v>
              </c:pt>
              <c:pt idx="7386">
                <c:v>18.422335952418418</c:v>
              </c:pt>
              <c:pt idx="7387">
                <c:v>18.422335952418418</c:v>
              </c:pt>
              <c:pt idx="7388">
                <c:v>18.422335952418418</c:v>
              </c:pt>
              <c:pt idx="7389">
                <c:v>18.422335952418418</c:v>
              </c:pt>
              <c:pt idx="7390">
                <c:v>18.422335952418418</c:v>
              </c:pt>
              <c:pt idx="7391">
                <c:v>18.422335952418418</c:v>
              </c:pt>
              <c:pt idx="7392">
                <c:v>18.422335952418418</c:v>
              </c:pt>
              <c:pt idx="7393">
                <c:v>18.422335952418418</c:v>
              </c:pt>
              <c:pt idx="7394">
                <c:v>18.422335952418418</c:v>
              </c:pt>
              <c:pt idx="7395">
                <c:v>18.422335952418418</c:v>
              </c:pt>
              <c:pt idx="7396">
                <c:v>18.422335952418418</c:v>
              </c:pt>
              <c:pt idx="7397">
                <c:v>18.422335952418418</c:v>
              </c:pt>
              <c:pt idx="7398">
                <c:v>18.422335952418418</c:v>
              </c:pt>
              <c:pt idx="7399">
                <c:v>18.422335952418418</c:v>
              </c:pt>
              <c:pt idx="7400">
                <c:v>18.422335952418418</c:v>
              </c:pt>
              <c:pt idx="7401">
                <c:v>18.422335952418418</c:v>
              </c:pt>
              <c:pt idx="7402">
                <c:v>18.422335952418418</c:v>
              </c:pt>
              <c:pt idx="7403">
                <c:v>18.422335952418418</c:v>
              </c:pt>
              <c:pt idx="7404">
                <c:v>18.422335952418418</c:v>
              </c:pt>
              <c:pt idx="7405">
                <c:v>18.422335952418418</c:v>
              </c:pt>
              <c:pt idx="7406">
                <c:v>18.422335952418418</c:v>
              </c:pt>
              <c:pt idx="7407">
                <c:v>18.422335952418418</c:v>
              </c:pt>
              <c:pt idx="7408">
                <c:v>18.422335952418418</c:v>
              </c:pt>
              <c:pt idx="7409">
                <c:v>18.422335952418418</c:v>
              </c:pt>
              <c:pt idx="7410">
                <c:v>18.422335952418418</c:v>
              </c:pt>
              <c:pt idx="7411">
                <c:v>18.422335952418418</c:v>
              </c:pt>
              <c:pt idx="7412">
                <c:v>18.422335952418418</c:v>
              </c:pt>
              <c:pt idx="7413">
                <c:v>18.422335952418418</c:v>
              </c:pt>
              <c:pt idx="7414">
                <c:v>18.422335952418418</c:v>
              </c:pt>
              <c:pt idx="7415">
                <c:v>18.422335952418418</c:v>
              </c:pt>
              <c:pt idx="7416">
                <c:v>18.422335952418418</c:v>
              </c:pt>
              <c:pt idx="7417">
                <c:v>18.422335952418418</c:v>
              </c:pt>
              <c:pt idx="7418">
                <c:v>18.422335952418418</c:v>
              </c:pt>
              <c:pt idx="7419">
                <c:v>18.422335952418418</c:v>
              </c:pt>
              <c:pt idx="7420">
                <c:v>18.422335952418418</c:v>
              </c:pt>
              <c:pt idx="7421">
                <c:v>18.422335952418418</c:v>
              </c:pt>
              <c:pt idx="7422">
                <c:v>18.422335952418418</c:v>
              </c:pt>
              <c:pt idx="7423">
                <c:v>18.422335952418418</c:v>
              </c:pt>
              <c:pt idx="7424">
                <c:v>18.422335952418418</c:v>
              </c:pt>
              <c:pt idx="7425">
                <c:v>18.422335952418418</c:v>
              </c:pt>
              <c:pt idx="7426">
                <c:v>18.422335952418418</c:v>
              </c:pt>
              <c:pt idx="7427">
                <c:v>18.422335952418418</c:v>
              </c:pt>
              <c:pt idx="7428">
                <c:v>18.422335952418418</c:v>
              </c:pt>
              <c:pt idx="7429">
                <c:v>18.422335952418418</c:v>
              </c:pt>
              <c:pt idx="7430">
                <c:v>18.422335952418418</c:v>
              </c:pt>
              <c:pt idx="7431">
                <c:v>18.422335952418418</c:v>
              </c:pt>
              <c:pt idx="7432">
                <c:v>18.422335952418418</c:v>
              </c:pt>
              <c:pt idx="7433">
                <c:v>18.422335952418418</c:v>
              </c:pt>
              <c:pt idx="7434">
                <c:v>18.422335952418418</c:v>
              </c:pt>
              <c:pt idx="7435">
                <c:v>18.422335952418418</c:v>
              </c:pt>
              <c:pt idx="7436">
                <c:v>18.422335952418418</c:v>
              </c:pt>
              <c:pt idx="7437">
                <c:v>18.422335952418418</c:v>
              </c:pt>
              <c:pt idx="7438">
                <c:v>18.422335952418418</c:v>
              </c:pt>
              <c:pt idx="7439">
                <c:v>18.422335952418418</c:v>
              </c:pt>
              <c:pt idx="7440">
                <c:v>18.422335952418418</c:v>
              </c:pt>
              <c:pt idx="7441">
                <c:v>18.422335952418418</c:v>
              </c:pt>
              <c:pt idx="7442">
                <c:v>18.422335952418418</c:v>
              </c:pt>
              <c:pt idx="7443">
                <c:v>18.422335952418418</c:v>
              </c:pt>
              <c:pt idx="7444">
                <c:v>18.422335952418418</c:v>
              </c:pt>
              <c:pt idx="7445">
                <c:v>18.422335952418418</c:v>
              </c:pt>
              <c:pt idx="7446">
                <c:v>18.422335952418418</c:v>
              </c:pt>
              <c:pt idx="7447">
                <c:v>18.422335952418418</c:v>
              </c:pt>
              <c:pt idx="7448">
                <c:v>18.422335952418418</c:v>
              </c:pt>
              <c:pt idx="7449">
                <c:v>18.422335952418418</c:v>
              </c:pt>
              <c:pt idx="7450">
                <c:v>18.422335952418418</c:v>
              </c:pt>
              <c:pt idx="7451">
                <c:v>18.422335952418418</c:v>
              </c:pt>
              <c:pt idx="7452">
                <c:v>18.422335952418418</c:v>
              </c:pt>
              <c:pt idx="7453">
                <c:v>18.422335952418418</c:v>
              </c:pt>
              <c:pt idx="7454">
                <c:v>18.422335952418418</c:v>
              </c:pt>
              <c:pt idx="7455">
                <c:v>18.422335952418418</c:v>
              </c:pt>
              <c:pt idx="7456">
                <c:v>18.422335952418418</c:v>
              </c:pt>
              <c:pt idx="7457">
                <c:v>18.422335952418418</c:v>
              </c:pt>
              <c:pt idx="7458">
                <c:v>18.422335952418418</c:v>
              </c:pt>
              <c:pt idx="7459">
                <c:v>18.422335952418418</c:v>
              </c:pt>
              <c:pt idx="7460">
                <c:v>18.422335952418418</c:v>
              </c:pt>
              <c:pt idx="7461">
                <c:v>18.422335952418418</c:v>
              </c:pt>
              <c:pt idx="7462">
                <c:v>18.422335952418418</c:v>
              </c:pt>
              <c:pt idx="7463">
                <c:v>18.422335952418418</c:v>
              </c:pt>
              <c:pt idx="7464">
                <c:v>18.422335952418418</c:v>
              </c:pt>
              <c:pt idx="7465">
                <c:v>18.422335952418418</c:v>
              </c:pt>
              <c:pt idx="7466">
                <c:v>18.422335952418418</c:v>
              </c:pt>
              <c:pt idx="7467">
                <c:v>18.422335952418418</c:v>
              </c:pt>
              <c:pt idx="7468">
                <c:v>18.422335952418418</c:v>
              </c:pt>
              <c:pt idx="7469">
                <c:v>18.422335952418418</c:v>
              </c:pt>
              <c:pt idx="7470">
                <c:v>18.422335952418418</c:v>
              </c:pt>
              <c:pt idx="7471">
                <c:v>18.422335952418418</c:v>
              </c:pt>
              <c:pt idx="7472">
                <c:v>18.422335952418418</c:v>
              </c:pt>
              <c:pt idx="7473">
                <c:v>18.422335952418418</c:v>
              </c:pt>
              <c:pt idx="7474">
                <c:v>18.422335952418418</c:v>
              </c:pt>
              <c:pt idx="7475">
                <c:v>18.422335952418418</c:v>
              </c:pt>
              <c:pt idx="7476">
                <c:v>18.422335952418418</c:v>
              </c:pt>
              <c:pt idx="7477">
                <c:v>18.422335952418418</c:v>
              </c:pt>
              <c:pt idx="7478">
                <c:v>18.422335952418418</c:v>
              </c:pt>
              <c:pt idx="7479">
                <c:v>18.422335952418418</c:v>
              </c:pt>
              <c:pt idx="7480">
                <c:v>18.422335952418418</c:v>
              </c:pt>
              <c:pt idx="7481">
                <c:v>18.422335952418418</c:v>
              </c:pt>
              <c:pt idx="7482">
                <c:v>18.422335952418418</c:v>
              </c:pt>
              <c:pt idx="7483">
                <c:v>18.422335952418418</c:v>
              </c:pt>
              <c:pt idx="7484">
                <c:v>18.422335952418418</c:v>
              </c:pt>
              <c:pt idx="7485">
                <c:v>18.422335952418418</c:v>
              </c:pt>
              <c:pt idx="7486">
                <c:v>18.422335952418418</c:v>
              </c:pt>
              <c:pt idx="7487">
                <c:v>18.422335952418418</c:v>
              </c:pt>
              <c:pt idx="7488">
                <c:v>18.422335952418418</c:v>
              </c:pt>
              <c:pt idx="7489">
                <c:v>18.422335952418418</c:v>
              </c:pt>
              <c:pt idx="7490">
                <c:v>18.422335952418418</c:v>
              </c:pt>
              <c:pt idx="7491">
                <c:v>18.422335952418418</c:v>
              </c:pt>
              <c:pt idx="7492">
                <c:v>18.422335952418418</c:v>
              </c:pt>
              <c:pt idx="7493">
                <c:v>18.422335952418418</c:v>
              </c:pt>
              <c:pt idx="7494">
                <c:v>18.422335952418418</c:v>
              </c:pt>
              <c:pt idx="7495">
                <c:v>18.422335952418418</c:v>
              </c:pt>
              <c:pt idx="7496">
                <c:v>18.422335952418418</c:v>
              </c:pt>
              <c:pt idx="7497">
                <c:v>18.422335952418418</c:v>
              </c:pt>
              <c:pt idx="7498">
                <c:v>18.422335952418418</c:v>
              </c:pt>
              <c:pt idx="7499">
                <c:v>18.422335952418418</c:v>
              </c:pt>
              <c:pt idx="7500">
                <c:v>18.422335952418418</c:v>
              </c:pt>
              <c:pt idx="7501">
                <c:v>18.422335952418418</c:v>
              </c:pt>
              <c:pt idx="7502">
                <c:v>18.422335952418418</c:v>
              </c:pt>
              <c:pt idx="7503">
                <c:v>18.422335952418418</c:v>
              </c:pt>
              <c:pt idx="7504">
                <c:v>18.422335952418418</c:v>
              </c:pt>
              <c:pt idx="7505">
                <c:v>18.422335952418418</c:v>
              </c:pt>
              <c:pt idx="7506">
                <c:v>18.422335952418418</c:v>
              </c:pt>
              <c:pt idx="7507">
                <c:v>18.422335952418418</c:v>
              </c:pt>
              <c:pt idx="7508">
                <c:v>18.422335952418418</c:v>
              </c:pt>
              <c:pt idx="7509">
                <c:v>18.422335952418418</c:v>
              </c:pt>
              <c:pt idx="7510">
                <c:v>18.422335952418418</c:v>
              </c:pt>
              <c:pt idx="7511">
                <c:v>18.422335952418418</c:v>
              </c:pt>
              <c:pt idx="7512">
                <c:v>18.422335952418418</c:v>
              </c:pt>
              <c:pt idx="7513">
                <c:v>18.422335952418418</c:v>
              </c:pt>
              <c:pt idx="7514">
                <c:v>18.422335952418418</c:v>
              </c:pt>
              <c:pt idx="7515">
                <c:v>18.422335952418418</c:v>
              </c:pt>
              <c:pt idx="7516">
                <c:v>18.422335952418418</c:v>
              </c:pt>
              <c:pt idx="7517">
                <c:v>18.422335952418418</c:v>
              </c:pt>
              <c:pt idx="7518">
                <c:v>18.422335952418418</c:v>
              </c:pt>
              <c:pt idx="7519">
                <c:v>18.422335952418418</c:v>
              </c:pt>
              <c:pt idx="7520">
                <c:v>18.422335952418418</c:v>
              </c:pt>
              <c:pt idx="7521">
                <c:v>18.422335952418418</c:v>
              </c:pt>
              <c:pt idx="7522">
                <c:v>18.422335952418418</c:v>
              </c:pt>
              <c:pt idx="7523">
                <c:v>18.422335952418418</c:v>
              </c:pt>
              <c:pt idx="7524">
                <c:v>18.422335952418418</c:v>
              </c:pt>
              <c:pt idx="7525">
                <c:v>18.422335952418418</c:v>
              </c:pt>
              <c:pt idx="7526">
                <c:v>18.422335952418418</c:v>
              </c:pt>
              <c:pt idx="7527">
                <c:v>18.422335952418418</c:v>
              </c:pt>
              <c:pt idx="7528">
                <c:v>18.422335952418418</c:v>
              </c:pt>
              <c:pt idx="7529">
                <c:v>18.422335952418418</c:v>
              </c:pt>
              <c:pt idx="7530">
                <c:v>18.422335952418418</c:v>
              </c:pt>
              <c:pt idx="7531">
                <c:v>18.422335952418418</c:v>
              </c:pt>
              <c:pt idx="7532">
                <c:v>18.422335952418418</c:v>
              </c:pt>
              <c:pt idx="7533">
                <c:v>18.422335952418418</c:v>
              </c:pt>
              <c:pt idx="7534">
                <c:v>18.422335952418418</c:v>
              </c:pt>
              <c:pt idx="7535">
                <c:v>18.422335952418418</c:v>
              </c:pt>
              <c:pt idx="7536">
                <c:v>18.422335952418418</c:v>
              </c:pt>
              <c:pt idx="7537">
                <c:v>18.422335952418418</c:v>
              </c:pt>
              <c:pt idx="7538">
                <c:v>18.422335952418418</c:v>
              </c:pt>
              <c:pt idx="7539">
                <c:v>18.422335952418418</c:v>
              </c:pt>
              <c:pt idx="7540">
                <c:v>18.422335952418418</c:v>
              </c:pt>
              <c:pt idx="7541">
                <c:v>18.422335952418418</c:v>
              </c:pt>
              <c:pt idx="7542">
                <c:v>18.422335952418418</c:v>
              </c:pt>
              <c:pt idx="7543">
                <c:v>18.422335952418418</c:v>
              </c:pt>
              <c:pt idx="7544">
                <c:v>18.422335952418418</c:v>
              </c:pt>
              <c:pt idx="7545">
                <c:v>18.422335952418418</c:v>
              </c:pt>
              <c:pt idx="7546">
                <c:v>18.422335952418418</c:v>
              </c:pt>
              <c:pt idx="7547">
                <c:v>18.422335952418418</c:v>
              </c:pt>
              <c:pt idx="7548">
                <c:v>18.422335952418418</c:v>
              </c:pt>
              <c:pt idx="7549">
                <c:v>18.422335952418418</c:v>
              </c:pt>
              <c:pt idx="7550">
                <c:v>18.422335952418418</c:v>
              </c:pt>
              <c:pt idx="7551">
                <c:v>18.422335952418418</c:v>
              </c:pt>
              <c:pt idx="7552">
                <c:v>18.422335952418418</c:v>
              </c:pt>
              <c:pt idx="7553">
                <c:v>18.422335952418418</c:v>
              </c:pt>
              <c:pt idx="7554">
                <c:v>18.422335952418418</c:v>
              </c:pt>
              <c:pt idx="7555">
                <c:v>18.422335952418418</c:v>
              </c:pt>
              <c:pt idx="7556">
                <c:v>18.422335952418418</c:v>
              </c:pt>
              <c:pt idx="7557">
                <c:v>18.422335952418418</c:v>
              </c:pt>
              <c:pt idx="7558">
                <c:v>18.422335952418418</c:v>
              </c:pt>
              <c:pt idx="7559">
                <c:v>18.422335952418418</c:v>
              </c:pt>
              <c:pt idx="7560">
                <c:v>18.422335952418418</c:v>
              </c:pt>
              <c:pt idx="7561">
                <c:v>18.422335952418418</c:v>
              </c:pt>
              <c:pt idx="7562">
                <c:v>18.422335952418418</c:v>
              </c:pt>
              <c:pt idx="7563">
                <c:v>18.422335952418418</c:v>
              </c:pt>
              <c:pt idx="7564">
                <c:v>18.422335952418418</c:v>
              </c:pt>
              <c:pt idx="7565">
                <c:v>18.422335952418418</c:v>
              </c:pt>
              <c:pt idx="7566">
                <c:v>18.422335952418418</c:v>
              </c:pt>
              <c:pt idx="7567">
                <c:v>18.422335952418418</c:v>
              </c:pt>
              <c:pt idx="7568">
                <c:v>18.422335952418418</c:v>
              </c:pt>
              <c:pt idx="7569">
                <c:v>18.422335952418418</c:v>
              </c:pt>
              <c:pt idx="7570">
                <c:v>18.422335952418418</c:v>
              </c:pt>
              <c:pt idx="7571">
                <c:v>18.422335952418418</c:v>
              </c:pt>
              <c:pt idx="7572">
                <c:v>18.422335952418418</c:v>
              </c:pt>
              <c:pt idx="7573">
                <c:v>18.422335952418418</c:v>
              </c:pt>
              <c:pt idx="7574">
                <c:v>18.422335952418418</c:v>
              </c:pt>
              <c:pt idx="7575">
                <c:v>18.422335952418418</c:v>
              </c:pt>
              <c:pt idx="7576">
                <c:v>18.422335952418418</c:v>
              </c:pt>
              <c:pt idx="7577">
                <c:v>18.422335952418418</c:v>
              </c:pt>
              <c:pt idx="7578">
                <c:v>18.422335952418418</c:v>
              </c:pt>
              <c:pt idx="7579">
                <c:v>18.422335952418418</c:v>
              </c:pt>
              <c:pt idx="7580">
                <c:v>18.422335952418418</c:v>
              </c:pt>
              <c:pt idx="7581">
                <c:v>18.422335952418418</c:v>
              </c:pt>
              <c:pt idx="7582">
                <c:v>18.422335952418418</c:v>
              </c:pt>
              <c:pt idx="7583">
                <c:v>18.422335952418418</c:v>
              </c:pt>
              <c:pt idx="7584">
                <c:v>18.422335952418418</c:v>
              </c:pt>
              <c:pt idx="7585">
                <c:v>18.422335952418418</c:v>
              </c:pt>
              <c:pt idx="7586">
                <c:v>18.422335952418418</c:v>
              </c:pt>
              <c:pt idx="7587">
                <c:v>18.422335952418418</c:v>
              </c:pt>
              <c:pt idx="7588">
                <c:v>18.422335952418418</c:v>
              </c:pt>
              <c:pt idx="7589">
                <c:v>18.422335952418418</c:v>
              </c:pt>
              <c:pt idx="7590">
                <c:v>18.422335952418418</c:v>
              </c:pt>
              <c:pt idx="7591">
                <c:v>18.422335952418418</c:v>
              </c:pt>
              <c:pt idx="7592">
                <c:v>18.422335952418418</c:v>
              </c:pt>
              <c:pt idx="7593">
                <c:v>18.422335952418418</c:v>
              </c:pt>
              <c:pt idx="7594">
                <c:v>18.422335952418418</c:v>
              </c:pt>
              <c:pt idx="7595">
                <c:v>18.422335952418418</c:v>
              </c:pt>
              <c:pt idx="7596">
                <c:v>18.422335952418418</c:v>
              </c:pt>
              <c:pt idx="7597">
                <c:v>18.422335952418418</c:v>
              </c:pt>
              <c:pt idx="7598">
                <c:v>18.422335952418418</c:v>
              </c:pt>
              <c:pt idx="7599">
                <c:v>18.422335952418418</c:v>
              </c:pt>
              <c:pt idx="7600">
                <c:v>18.422335952418418</c:v>
              </c:pt>
              <c:pt idx="7601">
                <c:v>18.422335952418418</c:v>
              </c:pt>
              <c:pt idx="7602">
                <c:v>18.422335952418418</c:v>
              </c:pt>
              <c:pt idx="7603">
                <c:v>18.422335952418418</c:v>
              </c:pt>
              <c:pt idx="7604">
                <c:v>18.422335952418418</c:v>
              </c:pt>
              <c:pt idx="7605">
                <c:v>18.422335952418418</c:v>
              </c:pt>
              <c:pt idx="7606">
                <c:v>18.422335952418418</c:v>
              </c:pt>
              <c:pt idx="7607">
                <c:v>18.422335952418418</c:v>
              </c:pt>
              <c:pt idx="7608">
                <c:v>18.422335952418418</c:v>
              </c:pt>
              <c:pt idx="7609">
                <c:v>18.422335952418418</c:v>
              </c:pt>
              <c:pt idx="7610">
                <c:v>18.422335952418418</c:v>
              </c:pt>
              <c:pt idx="7611">
                <c:v>18.422335952418418</c:v>
              </c:pt>
              <c:pt idx="7612">
                <c:v>18.422335952418418</c:v>
              </c:pt>
              <c:pt idx="7613">
                <c:v>18.422335952418418</c:v>
              </c:pt>
              <c:pt idx="7614">
                <c:v>18.422335952418418</c:v>
              </c:pt>
              <c:pt idx="7615">
                <c:v>18.422335952418418</c:v>
              </c:pt>
              <c:pt idx="7616">
                <c:v>18.422335952418418</c:v>
              </c:pt>
              <c:pt idx="7617">
                <c:v>18.422335952418418</c:v>
              </c:pt>
              <c:pt idx="7618">
                <c:v>18.422335952418418</c:v>
              </c:pt>
              <c:pt idx="7619">
                <c:v>18.422335952418418</c:v>
              </c:pt>
              <c:pt idx="7620">
                <c:v>18.422335952418418</c:v>
              </c:pt>
              <c:pt idx="7621">
                <c:v>18.422335952418418</c:v>
              </c:pt>
              <c:pt idx="7622">
                <c:v>18.422335952418418</c:v>
              </c:pt>
              <c:pt idx="7623">
                <c:v>18.422335952418418</c:v>
              </c:pt>
              <c:pt idx="7624">
                <c:v>18.422335952418418</c:v>
              </c:pt>
              <c:pt idx="7625">
                <c:v>18.422335952418418</c:v>
              </c:pt>
              <c:pt idx="7626">
                <c:v>18.422335952418418</c:v>
              </c:pt>
              <c:pt idx="7627">
                <c:v>18.422335952418418</c:v>
              </c:pt>
              <c:pt idx="7628">
                <c:v>18.422335952418418</c:v>
              </c:pt>
              <c:pt idx="7629">
                <c:v>18.422335952418418</c:v>
              </c:pt>
              <c:pt idx="7630">
                <c:v>18.422335952418418</c:v>
              </c:pt>
              <c:pt idx="7631">
                <c:v>18.422335952418418</c:v>
              </c:pt>
              <c:pt idx="7632">
                <c:v>18.422335952418418</c:v>
              </c:pt>
              <c:pt idx="7633">
                <c:v>18.422335952418418</c:v>
              </c:pt>
              <c:pt idx="7634">
                <c:v>18.422335952418418</c:v>
              </c:pt>
              <c:pt idx="7635">
                <c:v>18.422335952418418</c:v>
              </c:pt>
              <c:pt idx="7636">
                <c:v>18.422335952418418</c:v>
              </c:pt>
              <c:pt idx="7637">
                <c:v>18.422335952418418</c:v>
              </c:pt>
              <c:pt idx="7638">
                <c:v>18.422335952418418</c:v>
              </c:pt>
              <c:pt idx="7639">
                <c:v>18.422335952418418</c:v>
              </c:pt>
              <c:pt idx="7640">
                <c:v>18.422335952418418</c:v>
              </c:pt>
              <c:pt idx="7641">
                <c:v>18.422335952418418</c:v>
              </c:pt>
              <c:pt idx="7642">
                <c:v>18.422335952418418</c:v>
              </c:pt>
              <c:pt idx="7643">
                <c:v>18.422335952418418</c:v>
              </c:pt>
              <c:pt idx="7644">
                <c:v>18.422335952418418</c:v>
              </c:pt>
              <c:pt idx="7645">
                <c:v>18.422335952418418</c:v>
              </c:pt>
              <c:pt idx="7646">
                <c:v>18.422335952418418</c:v>
              </c:pt>
              <c:pt idx="7647">
                <c:v>18.422335952418418</c:v>
              </c:pt>
              <c:pt idx="7648">
                <c:v>18.422335952418418</c:v>
              </c:pt>
              <c:pt idx="7649">
                <c:v>18.422335952418418</c:v>
              </c:pt>
              <c:pt idx="7650">
                <c:v>18.422335952418418</c:v>
              </c:pt>
              <c:pt idx="7651">
                <c:v>18.422335952418418</c:v>
              </c:pt>
              <c:pt idx="7652">
                <c:v>18.422335952418418</c:v>
              </c:pt>
              <c:pt idx="7653">
                <c:v>18.422335952418418</c:v>
              </c:pt>
              <c:pt idx="7654">
                <c:v>18.422335952418418</c:v>
              </c:pt>
              <c:pt idx="7655">
                <c:v>18.422335952418418</c:v>
              </c:pt>
              <c:pt idx="7656">
                <c:v>18.422335952418418</c:v>
              </c:pt>
              <c:pt idx="7657">
                <c:v>18.422335952418418</c:v>
              </c:pt>
              <c:pt idx="7658">
                <c:v>18.422335952418418</c:v>
              </c:pt>
              <c:pt idx="7659">
                <c:v>18.422335952418418</c:v>
              </c:pt>
              <c:pt idx="7660">
                <c:v>18.422335952418418</c:v>
              </c:pt>
              <c:pt idx="7661">
                <c:v>18.422335952418418</c:v>
              </c:pt>
              <c:pt idx="7662">
                <c:v>18.422335952418418</c:v>
              </c:pt>
              <c:pt idx="7663">
                <c:v>18.422335952418418</c:v>
              </c:pt>
              <c:pt idx="7664">
                <c:v>18.422335952418418</c:v>
              </c:pt>
              <c:pt idx="7665">
                <c:v>18.422335952418418</c:v>
              </c:pt>
              <c:pt idx="7666">
                <c:v>18.422335952418418</c:v>
              </c:pt>
              <c:pt idx="7667">
                <c:v>18.422335952418418</c:v>
              </c:pt>
              <c:pt idx="7668">
                <c:v>18.422335952418418</c:v>
              </c:pt>
              <c:pt idx="7669">
                <c:v>18.422335952418418</c:v>
              </c:pt>
              <c:pt idx="7670">
                <c:v>18.422335952418418</c:v>
              </c:pt>
              <c:pt idx="7671">
                <c:v>18.422335952418418</c:v>
              </c:pt>
              <c:pt idx="7672">
                <c:v>18.422335952418418</c:v>
              </c:pt>
              <c:pt idx="7673">
                <c:v>18.422335952418418</c:v>
              </c:pt>
              <c:pt idx="7674">
                <c:v>18.422335952418418</c:v>
              </c:pt>
              <c:pt idx="7675">
                <c:v>18.422335952418418</c:v>
              </c:pt>
              <c:pt idx="7676">
                <c:v>18.422335952418418</c:v>
              </c:pt>
              <c:pt idx="7677">
                <c:v>18.422335952418418</c:v>
              </c:pt>
              <c:pt idx="7678">
                <c:v>18.422335952418418</c:v>
              </c:pt>
              <c:pt idx="7679">
                <c:v>18.422335952418418</c:v>
              </c:pt>
              <c:pt idx="7680">
                <c:v>18.422335952418418</c:v>
              </c:pt>
              <c:pt idx="7681">
                <c:v>18.422335952418418</c:v>
              </c:pt>
              <c:pt idx="7682">
                <c:v>18.422335952418418</c:v>
              </c:pt>
              <c:pt idx="7683">
                <c:v>18.422335952418418</c:v>
              </c:pt>
              <c:pt idx="7684">
                <c:v>18.422335952418418</c:v>
              </c:pt>
              <c:pt idx="7685">
                <c:v>18.422335952418418</c:v>
              </c:pt>
              <c:pt idx="7686">
                <c:v>18.422335952418418</c:v>
              </c:pt>
              <c:pt idx="7687">
                <c:v>18.422335952418418</c:v>
              </c:pt>
              <c:pt idx="7688">
                <c:v>18.422335952418418</c:v>
              </c:pt>
              <c:pt idx="7689">
                <c:v>18.422335952418418</c:v>
              </c:pt>
              <c:pt idx="7690">
                <c:v>18.422335952418418</c:v>
              </c:pt>
              <c:pt idx="7691">
                <c:v>18.422335952418418</c:v>
              </c:pt>
              <c:pt idx="7692">
                <c:v>18.422335952418418</c:v>
              </c:pt>
              <c:pt idx="7693">
                <c:v>18.422335952418418</c:v>
              </c:pt>
              <c:pt idx="7694">
                <c:v>18.422335952418418</c:v>
              </c:pt>
              <c:pt idx="7695">
                <c:v>18.422335952418418</c:v>
              </c:pt>
              <c:pt idx="7696">
                <c:v>18.422335952418418</c:v>
              </c:pt>
              <c:pt idx="7697">
                <c:v>18.422335952418418</c:v>
              </c:pt>
              <c:pt idx="7698">
                <c:v>18.422335952418418</c:v>
              </c:pt>
              <c:pt idx="7699">
                <c:v>18.422335952418418</c:v>
              </c:pt>
              <c:pt idx="7700">
                <c:v>18.422335952418418</c:v>
              </c:pt>
              <c:pt idx="7701">
                <c:v>18.422335952418418</c:v>
              </c:pt>
              <c:pt idx="7702">
                <c:v>18.422335952418418</c:v>
              </c:pt>
              <c:pt idx="7703">
                <c:v>18.422335952418418</c:v>
              </c:pt>
              <c:pt idx="7704">
                <c:v>18.422335952418418</c:v>
              </c:pt>
              <c:pt idx="7705">
                <c:v>18.422335952418418</c:v>
              </c:pt>
              <c:pt idx="7706">
                <c:v>18.422335952418418</c:v>
              </c:pt>
              <c:pt idx="7707">
                <c:v>18.422335952418418</c:v>
              </c:pt>
              <c:pt idx="7708">
                <c:v>18.422335952418418</c:v>
              </c:pt>
              <c:pt idx="7709">
                <c:v>18.422335952418418</c:v>
              </c:pt>
              <c:pt idx="7710">
                <c:v>18.422335952418418</c:v>
              </c:pt>
              <c:pt idx="7711">
                <c:v>18.422335952418418</c:v>
              </c:pt>
              <c:pt idx="7712">
                <c:v>18.422335952418418</c:v>
              </c:pt>
              <c:pt idx="7713">
                <c:v>18.422335952418418</c:v>
              </c:pt>
              <c:pt idx="7714">
                <c:v>18.422335952418418</c:v>
              </c:pt>
              <c:pt idx="7715">
                <c:v>18.422335952418418</c:v>
              </c:pt>
              <c:pt idx="7716">
                <c:v>18.422335952418418</c:v>
              </c:pt>
              <c:pt idx="7717">
                <c:v>18.422335952418418</c:v>
              </c:pt>
              <c:pt idx="7718">
                <c:v>18.422335952418418</c:v>
              </c:pt>
              <c:pt idx="7719">
                <c:v>18.422335952418418</c:v>
              </c:pt>
              <c:pt idx="7720">
                <c:v>18.422335952418418</c:v>
              </c:pt>
              <c:pt idx="7721">
                <c:v>18.422335952418418</c:v>
              </c:pt>
              <c:pt idx="7722">
                <c:v>18.422335952418418</c:v>
              </c:pt>
              <c:pt idx="7723">
                <c:v>18.422335952418418</c:v>
              </c:pt>
              <c:pt idx="7724">
                <c:v>18.422335952418418</c:v>
              </c:pt>
              <c:pt idx="7725">
                <c:v>18.422335952418418</c:v>
              </c:pt>
              <c:pt idx="7726">
                <c:v>18.422335952418418</c:v>
              </c:pt>
              <c:pt idx="7727">
                <c:v>18.422335952418418</c:v>
              </c:pt>
              <c:pt idx="7728">
                <c:v>18.422335952418418</c:v>
              </c:pt>
              <c:pt idx="7729">
                <c:v>18.422335952418418</c:v>
              </c:pt>
              <c:pt idx="7730">
                <c:v>18.422335952418418</c:v>
              </c:pt>
              <c:pt idx="7731">
                <c:v>18.422335952418418</c:v>
              </c:pt>
              <c:pt idx="7732">
                <c:v>18.422335952418418</c:v>
              </c:pt>
              <c:pt idx="7733">
                <c:v>18.422335952418418</c:v>
              </c:pt>
              <c:pt idx="7734">
                <c:v>18.422335952418418</c:v>
              </c:pt>
              <c:pt idx="7735">
                <c:v>18.422335952418418</c:v>
              </c:pt>
              <c:pt idx="7736">
                <c:v>18.422335952418418</c:v>
              </c:pt>
              <c:pt idx="7737">
                <c:v>18.422335952418418</c:v>
              </c:pt>
              <c:pt idx="7738">
                <c:v>18.422335952418418</c:v>
              </c:pt>
              <c:pt idx="7739">
                <c:v>18.422335952418418</c:v>
              </c:pt>
              <c:pt idx="7740">
                <c:v>18.422335952418418</c:v>
              </c:pt>
              <c:pt idx="7741">
                <c:v>18.422335952418418</c:v>
              </c:pt>
              <c:pt idx="7742">
                <c:v>18.422335952418418</c:v>
              </c:pt>
              <c:pt idx="7743">
                <c:v>18.422335952418418</c:v>
              </c:pt>
              <c:pt idx="7744">
                <c:v>18.422335952418418</c:v>
              </c:pt>
              <c:pt idx="7745">
                <c:v>18.422335952418418</c:v>
              </c:pt>
              <c:pt idx="7746">
                <c:v>18.422335952418418</c:v>
              </c:pt>
              <c:pt idx="7747">
                <c:v>18.422335952418418</c:v>
              </c:pt>
              <c:pt idx="7748">
                <c:v>18.422335952418418</c:v>
              </c:pt>
              <c:pt idx="7749">
                <c:v>18.422335952418418</c:v>
              </c:pt>
              <c:pt idx="7750">
                <c:v>18.422335952418418</c:v>
              </c:pt>
              <c:pt idx="7751">
                <c:v>18.422335952418418</c:v>
              </c:pt>
              <c:pt idx="7752">
                <c:v>18.422335952418418</c:v>
              </c:pt>
              <c:pt idx="7753">
                <c:v>18.422335952418418</c:v>
              </c:pt>
              <c:pt idx="7754">
                <c:v>18.422335952418418</c:v>
              </c:pt>
              <c:pt idx="7755">
                <c:v>18.422335952418418</c:v>
              </c:pt>
              <c:pt idx="7756">
                <c:v>18.422335952418418</c:v>
              </c:pt>
              <c:pt idx="7757">
                <c:v>18.422335952418418</c:v>
              </c:pt>
              <c:pt idx="7758">
                <c:v>18.422335952418418</c:v>
              </c:pt>
              <c:pt idx="7759">
                <c:v>18.422335952418418</c:v>
              </c:pt>
              <c:pt idx="7760">
                <c:v>18.422335952418418</c:v>
              </c:pt>
              <c:pt idx="7761">
                <c:v>18.422335952418418</c:v>
              </c:pt>
              <c:pt idx="7762">
                <c:v>18.422335952418418</c:v>
              </c:pt>
              <c:pt idx="7763">
                <c:v>18.422335952418418</c:v>
              </c:pt>
              <c:pt idx="7764">
                <c:v>18.422335952418418</c:v>
              </c:pt>
              <c:pt idx="7765">
                <c:v>18.422335952418418</c:v>
              </c:pt>
              <c:pt idx="7766">
                <c:v>18.422335952418418</c:v>
              </c:pt>
              <c:pt idx="7767">
                <c:v>18.422335952418418</c:v>
              </c:pt>
              <c:pt idx="7768">
                <c:v>18.422335952418418</c:v>
              </c:pt>
              <c:pt idx="7769">
                <c:v>18.422335952418418</c:v>
              </c:pt>
              <c:pt idx="7770">
                <c:v>18.422335952418418</c:v>
              </c:pt>
              <c:pt idx="7771">
                <c:v>18.422335952418418</c:v>
              </c:pt>
              <c:pt idx="7772">
                <c:v>18.422335952418418</c:v>
              </c:pt>
              <c:pt idx="7773">
                <c:v>18.422335952418418</c:v>
              </c:pt>
              <c:pt idx="7774">
                <c:v>18.422335952418418</c:v>
              </c:pt>
              <c:pt idx="7775">
                <c:v>18.422335952418418</c:v>
              </c:pt>
              <c:pt idx="7776">
                <c:v>18.422335952418418</c:v>
              </c:pt>
              <c:pt idx="7777">
                <c:v>18.422335952418418</c:v>
              </c:pt>
              <c:pt idx="7778">
                <c:v>18.422335952418418</c:v>
              </c:pt>
              <c:pt idx="7779">
                <c:v>18.422335952418418</c:v>
              </c:pt>
              <c:pt idx="7780">
                <c:v>18.422335952418418</c:v>
              </c:pt>
              <c:pt idx="7781">
                <c:v>18.422335952418418</c:v>
              </c:pt>
              <c:pt idx="7782">
                <c:v>18.422335952418418</c:v>
              </c:pt>
              <c:pt idx="7783">
                <c:v>18.422335952418418</c:v>
              </c:pt>
              <c:pt idx="7784">
                <c:v>18.422335952418418</c:v>
              </c:pt>
              <c:pt idx="7785">
                <c:v>18.422335952418418</c:v>
              </c:pt>
              <c:pt idx="7786">
                <c:v>18.422335952418418</c:v>
              </c:pt>
              <c:pt idx="7787">
                <c:v>18.422335952418418</c:v>
              </c:pt>
              <c:pt idx="7788">
                <c:v>18.422335952418418</c:v>
              </c:pt>
              <c:pt idx="7789">
                <c:v>18.422335952418418</c:v>
              </c:pt>
              <c:pt idx="7790">
                <c:v>18.422335952418418</c:v>
              </c:pt>
              <c:pt idx="7791">
                <c:v>18.422335952418418</c:v>
              </c:pt>
              <c:pt idx="7792">
                <c:v>18.422335952418418</c:v>
              </c:pt>
              <c:pt idx="7793">
                <c:v>18.422335952418418</c:v>
              </c:pt>
              <c:pt idx="7794">
                <c:v>18.422335952418418</c:v>
              </c:pt>
              <c:pt idx="7795">
                <c:v>18.422335952418418</c:v>
              </c:pt>
              <c:pt idx="7796">
                <c:v>18.422335952418418</c:v>
              </c:pt>
              <c:pt idx="7797">
                <c:v>18.422335952418418</c:v>
              </c:pt>
              <c:pt idx="7798">
                <c:v>18.422335952418418</c:v>
              </c:pt>
              <c:pt idx="7799">
                <c:v>18.422335952418418</c:v>
              </c:pt>
              <c:pt idx="7800">
                <c:v>18.422335952418418</c:v>
              </c:pt>
              <c:pt idx="7801">
                <c:v>18.422335952418418</c:v>
              </c:pt>
              <c:pt idx="7802">
                <c:v>18.422335952418418</c:v>
              </c:pt>
              <c:pt idx="7803">
                <c:v>18.422335952418418</c:v>
              </c:pt>
              <c:pt idx="7804">
                <c:v>18.422335952418418</c:v>
              </c:pt>
              <c:pt idx="7805">
                <c:v>18.422335952418418</c:v>
              </c:pt>
              <c:pt idx="7806">
                <c:v>18.422335952418418</c:v>
              </c:pt>
              <c:pt idx="7807">
                <c:v>18.422335952418418</c:v>
              </c:pt>
              <c:pt idx="7808">
                <c:v>18.422335952418418</c:v>
              </c:pt>
              <c:pt idx="7809">
                <c:v>18.422335952418418</c:v>
              </c:pt>
              <c:pt idx="7810">
                <c:v>18.422335952418418</c:v>
              </c:pt>
              <c:pt idx="7811">
                <c:v>18.422335952418418</c:v>
              </c:pt>
              <c:pt idx="7812">
                <c:v>18.422335952418418</c:v>
              </c:pt>
              <c:pt idx="7813">
                <c:v>18.422335952418418</c:v>
              </c:pt>
              <c:pt idx="7814">
                <c:v>18.422335952418418</c:v>
              </c:pt>
              <c:pt idx="7815">
                <c:v>18.422335952418418</c:v>
              </c:pt>
              <c:pt idx="7816">
                <c:v>18.422335952418418</c:v>
              </c:pt>
              <c:pt idx="7817">
                <c:v>18.422335952418418</c:v>
              </c:pt>
              <c:pt idx="7818">
                <c:v>18.422335952418418</c:v>
              </c:pt>
              <c:pt idx="7819">
                <c:v>18.422335952418418</c:v>
              </c:pt>
              <c:pt idx="7820">
                <c:v>18.422335952418418</c:v>
              </c:pt>
              <c:pt idx="7821">
                <c:v>18.422335952418418</c:v>
              </c:pt>
              <c:pt idx="7822">
                <c:v>18.422335952418418</c:v>
              </c:pt>
              <c:pt idx="7823">
                <c:v>18.422335952418418</c:v>
              </c:pt>
              <c:pt idx="7824">
                <c:v>18.422335952418418</c:v>
              </c:pt>
              <c:pt idx="7825">
                <c:v>18.422335952418418</c:v>
              </c:pt>
              <c:pt idx="7826">
                <c:v>18.422335952418418</c:v>
              </c:pt>
              <c:pt idx="7827">
                <c:v>18.422335952418418</c:v>
              </c:pt>
              <c:pt idx="7828">
                <c:v>18.422335952418418</c:v>
              </c:pt>
              <c:pt idx="7829">
                <c:v>18.422335952418418</c:v>
              </c:pt>
              <c:pt idx="7830">
                <c:v>18.422335952418418</c:v>
              </c:pt>
              <c:pt idx="7831">
                <c:v>18.422335952418418</c:v>
              </c:pt>
              <c:pt idx="7832">
                <c:v>18.422335952418418</c:v>
              </c:pt>
              <c:pt idx="7833">
                <c:v>18.422335952418418</c:v>
              </c:pt>
              <c:pt idx="7834">
                <c:v>18.422335952418418</c:v>
              </c:pt>
              <c:pt idx="7835">
                <c:v>18.422335952418418</c:v>
              </c:pt>
              <c:pt idx="7836">
                <c:v>18.422335952418418</c:v>
              </c:pt>
              <c:pt idx="7837">
                <c:v>18.422335952418418</c:v>
              </c:pt>
              <c:pt idx="7838">
                <c:v>18.422335952418418</c:v>
              </c:pt>
              <c:pt idx="7839">
                <c:v>18.422335952418418</c:v>
              </c:pt>
              <c:pt idx="7840">
                <c:v>18.422335952418418</c:v>
              </c:pt>
              <c:pt idx="7841">
                <c:v>18.422335952418418</c:v>
              </c:pt>
              <c:pt idx="7842">
                <c:v>18.422335952418418</c:v>
              </c:pt>
              <c:pt idx="7843">
                <c:v>18.422335952418418</c:v>
              </c:pt>
              <c:pt idx="7844">
                <c:v>18.422335952418418</c:v>
              </c:pt>
              <c:pt idx="7845">
                <c:v>18.422335952418418</c:v>
              </c:pt>
              <c:pt idx="7846">
                <c:v>18.422335952418418</c:v>
              </c:pt>
              <c:pt idx="7847">
                <c:v>18.422335952418418</c:v>
              </c:pt>
              <c:pt idx="7848">
                <c:v>18.422335952418418</c:v>
              </c:pt>
              <c:pt idx="7849">
                <c:v>18.422335952418418</c:v>
              </c:pt>
              <c:pt idx="7850">
                <c:v>18.422335952418418</c:v>
              </c:pt>
              <c:pt idx="7851">
                <c:v>18.422335952418418</c:v>
              </c:pt>
              <c:pt idx="7852">
                <c:v>18.422335952418418</c:v>
              </c:pt>
              <c:pt idx="7853">
                <c:v>18.422335952418418</c:v>
              </c:pt>
              <c:pt idx="7854">
                <c:v>18.422335952418418</c:v>
              </c:pt>
              <c:pt idx="7855">
                <c:v>18.422335952418418</c:v>
              </c:pt>
              <c:pt idx="7856">
                <c:v>18.422335952418418</c:v>
              </c:pt>
              <c:pt idx="7857">
                <c:v>18.422335952418418</c:v>
              </c:pt>
              <c:pt idx="7858">
                <c:v>18.422335952418418</c:v>
              </c:pt>
              <c:pt idx="7859">
                <c:v>18.422335952418418</c:v>
              </c:pt>
              <c:pt idx="7860">
                <c:v>18.422335952418418</c:v>
              </c:pt>
              <c:pt idx="7861">
                <c:v>18.422335952418418</c:v>
              </c:pt>
              <c:pt idx="7862">
                <c:v>18.422335952418418</c:v>
              </c:pt>
              <c:pt idx="7863">
                <c:v>18.422335952418418</c:v>
              </c:pt>
              <c:pt idx="7864">
                <c:v>18.422335952418418</c:v>
              </c:pt>
              <c:pt idx="7865">
                <c:v>18.422335952418418</c:v>
              </c:pt>
              <c:pt idx="7866">
                <c:v>18.422335952418418</c:v>
              </c:pt>
              <c:pt idx="7867">
                <c:v>18.422335952418418</c:v>
              </c:pt>
              <c:pt idx="7868">
                <c:v>18.422335952418418</c:v>
              </c:pt>
              <c:pt idx="7869">
                <c:v>18.422335952418418</c:v>
              </c:pt>
              <c:pt idx="7870">
                <c:v>18.422335952418418</c:v>
              </c:pt>
              <c:pt idx="7871">
                <c:v>18.422335952418418</c:v>
              </c:pt>
              <c:pt idx="7872">
                <c:v>18.422335952418418</c:v>
              </c:pt>
              <c:pt idx="7873">
                <c:v>18.422335952418418</c:v>
              </c:pt>
              <c:pt idx="7874">
                <c:v>18.422335952418418</c:v>
              </c:pt>
              <c:pt idx="7875">
                <c:v>18.422335952418418</c:v>
              </c:pt>
              <c:pt idx="7876">
                <c:v>18.422335952418418</c:v>
              </c:pt>
              <c:pt idx="7877">
                <c:v>18.422335952418418</c:v>
              </c:pt>
              <c:pt idx="7878">
                <c:v>18.422335952418418</c:v>
              </c:pt>
              <c:pt idx="7879">
                <c:v>18.422335952418418</c:v>
              </c:pt>
              <c:pt idx="7880">
                <c:v>18.422335952418418</c:v>
              </c:pt>
              <c:pt idx="7881">
                <c:v>18.422335952418418</c:v>
              </c:pt>
              <c:pt idx="7882">
                <c:v>18.422335952418418</c:v>
              </c:pt>
              <c:pt idx="7883">
                <c:v>18.422335952418418</c:v>
              </c:pt>
              <c:pt idx="7884">
                <c:v>18.422335952418418</c:v>
              </c:pt>
              <c:pt idx="7885">
                <c:v>18.422335952418418</c:v>
              </c:pt>
              <c:pt idx="7886">
                <c:v>18.422335952418418</c:v>
              </c:pt>
              <c:pt idx="7887">
                <c:v>18.422335952418418</c:v>
              </c:pt>
              <c:pt idx="7888">
                <c:v>18.422335952418418</c:v>
              </c:pt>
              <c:pt idx="7889">
                <c:v>18.422335952418418</c:v>
              </c:pt>
              <c:pt idx="7890">
                <c:v>18.422335952418418</c:v>
              </c:pt>
              <c:pt idx="7891">
                <c:v>18.422335952418418</c:v>
              </c:pt>
              <c:pt idx="7892">
                <c:v>18.422335952418418</c:v>
              </c:pt>
              <c:pt idx="7893">
                <c:v>18.422335952418418</c:v>
              </c:pt>
              <c:pt idx="7894">
                <c:v>18.422335952418418</c:v>
              </c:pt>
              <c:pt idx="7895">
                <c:v>18.422335952418418</c:v>
              </c:pt>
              <c:pt idx="7896">
                <c:v>18.422335952418418</c:v>
              </c:pt>
              <c:pt idx="7897">
                <c:v>18.422335952418418</c:v>
              </c:pt>
              <c:pt idx="7898">
                <c:v>18.422335952418418</c:v>
              </c:pt>
              <c:pt idx="7899">
                <c:v>18.422335952418418</c:v>
              </c:pt>
              <c:pt idx="7900">
                <c:v>18.422335952418418</c:v>
              </c:pt>
              <c:pt idx="7901">
                <c:v>18.422335952418418</c:v>
              </c:pt>
              <c:pt idx="7902">
                <c:v>18.422335952418418</c:v>
              </c:pt>
              <c:pt idx="7903">
                <c:v>18.422335952418418</c:v>
              </c:pt>
              <c:pt idx="7904">
                <c:v>18.422335952418418</c:v>
              </c:pt>
              <c:pt idx="7905">
                <c:v>18.422335952418418</c:v>
              </c:pt>
              <c:pt idx="7906">
                <c:v>18.422335952418418</c:v>
              </c:pt>
              <c:pt idx="7907">
                <c:v>18.422335952418418</c:v>
              </c:pt>
              <c:pt idx="7908">
                <c:v>18.422335952418418</c:v>
              </c:pt>
              <c:pt idx="7909">
                <c:v>18.422335952418418</c:v>
              </c:pt>
              <c:pt idx="7910">
                <c:v>18.422335952418418</c:v>
              </c:pt>
              <c:pt idx="7911">
                <c:v>18.422335952418418</c:v>
              </c:pt>
              <c:pt idx="7912">
                <c:v>18.422335952418418</c:v>
              </c:pt>
              <c:pt idx="7913">
                <c:v>18.422335952418418</c:v>
              </c:pt>
              <c:pt idx="7914">
                <c:v>18.422335952418418</c:v>
              </c:pt>
              <c:pt idx="7915">
                <c:v>18.422335952418418</c:v>
              </c:pt>
              <c:pt idx="7916">
                <c:v>18.422335952418418</c:v>
              </c:pt>
              <c:pt idx="7917">
                <c:v>18.422335952418418</c:v>
              </c:pt>
              <c:pt idx="7918">
                <c:v>18.422335952418418</c:v>
              </c:pt>
              <c:pt idx="7919">
                <c:v>18.422335952418418</c:v>
              </c:pt>
              <c:pt idx="7920">
                <c:v>18.422335952418418</c:v>
              </c:pt>
              <c:pt idx="7921">
                <c:v>18.422335952418418</c:v>
              </c:pt>
              <c:pt idx="7922">
                <c:v>18.422335952418418</c:v>
              </c:pt>
              <c:pt idx="7923">
                <c:v>18.422335952418418</c:v>
              </c:pt>
              <c:pt idx="7924">
                <c:v>18.422335952418418</c:v>
              </c:pt>
              <c:pt idx="7925">
                <c:v>18.422335952418418</c:v>
              </c:pt>
              <c:pt idx="7926">
                <c:v>18.422335952418418</c:v>
              </c:pt>
              <c:pt idx="7927">
                <c:v>18.422335952418418</c:v>
              </c:pt>
              <c:pt idx="7928">
                <c:v>18.422335952418418</c:v>
              </c:pt>
              <c:pt idx="7929">
                <c:v>18.422335952418418</c:v>
              </c:pt>
              <c:pt idx="7930">
                <c:v>18.422335952418418</c:v>
              </c:pt>
              <c:pt idx="7931">
                <c:v>18.422335952418418</c:v>
              </c:pt>
              <c:pt idx="7932">
                <c:v>18.422335952418418</c:v>
              </c:pt>
              <c:pt idx="7933">
                <c:v>18.422335952418418</c:v>
              </c:pt>
              <c:pt idx="7934">
                <c:v>18.422335952418418</c:v>
              </c:pt>
              <c:pt idx="7935">
                <c:v>18.422335952418418</c:v>
              </c:pt>
              <c:pt idx="7936">
                <c:v>18.422335952418418</c:v>
              </c:pt>
              <c:pt idx="7937">
                <c:v>18.422335952418418</c:v>
              </c:pt>
              <c:pt idx="7938">
                <c:v>18.422335952418418</c:v>
              </c:pt>
              <c:pt idx="7939">
                <c:v>18.422335952418418</c:v>
              </c:pt>
              <c:pt idx="7940">
                <c:v>18.422335952418418</c:v>
              </c:pt>
              <c:pt idx="7941">
                <c:v>18.422335952418418</c:v>
              </c:pt>
              <c:pt idx="7942">
                <c:v>18.422335952418418</c:v>
              </c:pt>
              <c:pt idx="7943">
                <c:v>18.422335952418418</c:v>
              </c:pt>
              <c:pt idx="7944">
                <c:v>18.422335952418418</c:v>
              </c:pt>
              <c:pt idx="7945">
                <c:v>18.422335952418418</c:v>
              </c:pt>
              <c:pt idx="7946">
                <c:v>18.422335952418418</c:v>
              </c:pt>
              <c:pt idx="7947">
                <c:v>18.422335952418418</c:v>
              </c:pt>
              <c:pt idx="7948">
                <c:v>18.422335952418418</c:v>
              </c:pt>
              <c:pt idx="7949">
                <c:v>18.422335952418418</c:v>
              </c:pt>
              <c:pt idx="7950">
                <c:v>18.422335952418418</c:v>
              </c:pt>
              <c:pt idx="7951">
                <c:v>18.422335952418418</c:v>
              </c:pt>
              <c:pt idx="7952">
                <c:v>18.422335952418418</c:v>
              </c:pt>
              <c:pt idx="7953">
                <c:v>18.422335952418418</c:v>
              </c:pt>
              <c:pt idx="7954">
                <c:v>18.422335952418418</c:v>
              </c:pt>
              <c:pt idx="7955">
                <c:v>18.422335952418418</c:v>
              </c:pt>
              <c:pt idx="7956">
                <c:v>18.422335952418418</c:v>
              </c:pt>
              <c:pt idx="7957">
                <c:v>18.422335952418418</c:v>
              </c:pt>
              <c:pt idx="7958">
                <c:v>18.422335952418418</c:v>
              </c:pt>
              <c:pt idx="7959">
                <c:v>18.422335952418418</c:v>
              </c:pt>
              <c:pt idx="7960">
                <c:v>18.422335952418418</c:v>
              </c:pt>
              <c:pt idx="7961">
                <c:v>18.422335952418418</c:v>
              </c:pt>
              <c:pt idx="7962">
                <c:v>18.422335952418418</c:v>
              </c:pt>
              <c:pt idx="7963">
                <c:v>18.422335952418418</c:v>
              </c:pt>
              <c:pt idx="7964">
                <c:v>18.422335952418418</c:v>
              </c:pt>
              <c:pt idx="7965">
                <c:v>18.422335952418418</c:v>
              </c:pt>
              <c:pt idx="7966">
                <c:v>18.422335952418418</c:v>
              </c:pt>
              <c:pt idx="7967">
                <c:v>18.422335952418418</c:v>
              </c:pt>
              <c:pt idx="7968">
                <c:v>18.422335952418418</c:v>
              </c:pt>
              <c:pt idx="7969">
                <c:v>18.422335952418418</c:v>
              </c:pt>
              <c:pt idx="7970">
                <c:v>18.422335952418418</c:v>
              </c:pt>
              <c:pt idx="7971">
                <c:v>18.422335952418418</c:v>
              </c:pt>
              <c:pt idx="7972">
                <c:v>18.422335952418418</c:v>
              </c:pt>
              <c:pt idx="7973">
                <c:v>18.422335952418418</c:v>
              </c:pt>
              <c:pt idx="7974">
                <c:v>18.422335952418418</c:v>
              </c:pt>
              <c:pt idx="7975">
                <c:v>18.422335952418418</c:v>
              </c:pt>
              <c:pt idx="7976">
                <c:v>18.422335952418418</c:v>
              </c:pt>
              <c:pt idx="7977">
                <c:v>18.422335952418418</c:v>
              </c:pt>
              <c:pt idx="7978">
                <c:v>18.422335952418418</c:v>
              </c:pt>
              <c:pt idx="7979">
                <c:v>18.422335952418418</c:v>
              </c:pt>
              <c:pt idx="7980">
                <c:v>18.422335952418418</c:v>
              </c:pt>
              <c:pt idx="7981">
                <c:v>18.422335952418418</c:v>
              </c:pt>
              <c:pt idx="7982">
                <c:v>18.422335952418418</c:v>
              </c:pt>
              <c:pt idx="7983">
                <c:v>18.422335952418418</c:v>
              </c:pt>
              <c:pt idx="7984">
                <c:v>18.422335952418418</c:v>
              </c:pt>
              <c:pt idx="7985">
                <c:v>18.422335952418418</c:v>
              </c:pt>
              <c:pt idx="7986">
                <c:v>18.422335952418418</c:v>
              </c:pt>
              <c:pt idx="7987">
                <c:v>18.422335952418418</c:v>
              </c:pt>
              <c:pt idx="7988">
                <c:v>18.422335952418418</c:v>
              </c:pt>
              <c:pt idx="7989">
                <c:v>18.422335952418418</c:v>
              </c:pt>
              <c:pt idx="7990">
                <c:v>18.422335952418418</c:v>
              </c:pt>
              <c:pt idx="7991">
                <c:v>18.422335952418418</c:v>
              </c:pt>
              <c:pt idx="7992">
                <c:v>18.422335952418418</c:v>
              </c:pt>
              <c:pt idx="7993">
                <c:v>18.422335952418418</c:v>
              </c:pt>
              <c:pt idx="7994">
                <c:v>18.422335952418418</c:v>
              </c:pt>
              <c:pt idx="7995">
                <c:v>18.422335952418418</c:v>
              </c:pt>
              <c:pt idx="7996">
                <c:v>18.422335952418418</c:v>
              </c:pt>
              <c:pt idx="7997">
                <c:v>18.422335952418418</c:v>
              </c:pt>
              <c:pt idx="7998">
                <c:v>18.422335952418418</c:v>
              </c:pt>
              <c:pt idx="7999">
                <c:v>18.422335952418418</c:v>
              </c:pt>
              <c:pt idx="8000">
                <c:v>18.422335952418418</c:v>
              </c:pt>
              <c:pt idx="8001">
                <c:v>18.422335952418418</c:v>
              </c:pt>
              <c:pt idx="8002">
                <c:v>18.422335952418418</c:v>
              </c:pt>
              <c:pt idx="8003">
                <c:v>18.422335952418418</c:v>
              </c:pt>
              <c:pt idx="8004">
                <c:v>18.422335952418418</c:v>
              </c:pt>
              <c:pt idx="8005">
                <c:v>18.422335952418418</c:v>
              </c:pt>
              <c:pt idx="8006">
                <c:v>18.422335952418418</c:v>
              </c:pt>
              <c:pt idx="8007">
                <c:v>18.422335952418418</c:v>
              </c:pt>
              <c:pt idx="8008">
                <c:v>18.422335952418418</c:v>
              </c:pt>
              <c:pt idx="8009">
                <c:v>18.422335952418418</c:v>
              </c:pt>
              <c:pt idx="8010">
                <c:v>18.422335952418418</c:v>
              </c:pt>
              <c:pt idx="8011">
                <c:v>18.422335952418418</c:v>
              </c:pt>
              <c:pt idx="8012">
                <c:v>18.422335952418418</c:v>
              </c:pt>
              <c:pt idx="8013">
                <c:v>18.422335952418418</c:v>
              </c:pt>
              <c:pt idx="8014">
                <c:v>18.422335952418418</c:v>
              </c:pt>
              <c:pt idx="8015">
                <c:v>18.422335952418418</c:v>
              </c:pt>
              <c:pt idx="8016">
                <c:v>18.422335952418418</c:v>
              </c:pt>
              <c:pt idx="8017">
                <c:v>18.422335952418418</c:v>
              </c:pt>
              <c:pt idx="8018">
                <c:v>18.422335952418418</c:v>
              </c:pt>
              <c:pt idx="8019">
                <c:v>18.422335952418418</c:v>
              </c:pt>
              <c:pt idx="8020">
                <c:v>18.422335952418418</c:v>
              </c:pt>
              <c:pt idx="8021">
                <c:v>18.422335952418418</c:v>
              </c:pt>
              <c:pt idx="8022">
                <c:v>18.422335952418418</c:v>
              </c:pt>
              <c:pt idx="8023">
                <c:v>18.422335952418418</c:v>
              </c:pt>
              <c:pt idx="8024">
                <c:v>18.422335952418418</c:v>
              </c:pt>
              <c:pt idx="8025">
                <c:v>18.422335952418418</c:v>
              </c:pt>
              <c:pt idx="8026">
                <c:v>18.422335952418418</c:v>
              </c:pt>
              <c:pt idx="8027">
                <c:v>18.422335952418418</c:v>
              </c:pt>
              <c:pt idx="8028">
                <c:v>18.422335952418418</c:v>
              </c:pt>
              <c:pt idx="8029">
                <c:v>18.422335952418418</c:v>
              </c:pt>
              <c:pt idx="8030">
                <c:v>18.422335952418418</c:v>
              </c:pt>
              <c:pt idx="8031">
                <c:v>18.422335952418418</c:v>
              </c:pt>
              <c:pt idx="8032">
                <c:v>18.422335952418418</c:v>
              </c:pt>
              <c:pt idx="8033">
                <c:v>18.422335952418418</c:v>
              </c:pt>
              <c:pt idx="8034">
                <c:v>18.422335952418418</c:v>
              </c:pt>
              <c:pt idx="8035">
                <c:v>18.422335952418418</c:v>
              </c:pt>
              <c:pt idx="8036">
                <c:v>18.422335952418418</c:v>
              </c:pt>
              <c:pt idx="8037">
                <c:v>18.422335952418418</c:v>
              </c:pt>
              <c:pt idx="8038">
                <c:v>18.422335952418418</c:v>
              </c:pt>
              <c:pt idx="8039">
                <c:v>18.422335952418418</c:v>
              </c:pt>
              <c:pt idx="8040">
                <c:v>18.422335952418418</c:v>
              </c:pt>
              <c:pt idx="8041">
                <c:v>18.422335952418418</c:v>
              </c:pt>
              <c:pt idx="8042">
                <c:v>18.422335952418418</c:v>
              </c:pt>
              <c:pt idx="8043">
                <c:v>18.422335952418418</c:v>
              </c:pt>
              <c:pt idx="8044">
                <c:v>18.422335952418418</c:v>
              </c:pt>
              <c:pt idx="8045">
                <c:v>18.422335952418418</c:v>
              </c:pt>
              <c:pt idx="8046">
                <c:v>18.422335952418418</c:v>
              </c:pt>
              <c:pt idx="8047">
                <c:v>18.422335952418418</c:v>
              </c:pt>
              <c:pt idx="8048">
                <c:v>18.422335952418418</c:v>
              </c:pt>
              <c:pt idx="8049">
                <c:v>18.422335952418418</c:v>
              </c:pt>
              <c:pt idx="8050">
                <c:v>18.422335952418418</c:v>
              </c:pt>
              <c:pt idx="8051">
                <c:v>18.422335952418418</c:v>
              </c:pt>
              <c:pt idx="8052">
                <c:v>18.422335952418418</c:v>
              </c:pt>
              <c:pt idx="8053">
                <c:v>18.422335952418418</c:v>
              </c:pt>
              <c:pt idx="8054">
                <c:v>18.422335952418418</c:v>
              </c:pt>
              <c:pt idx="8055">
                <c:v>18.422335952418418</c:v>
              </c:pt>
              <c:pt idx="8056">
                <c:v>18.422335952418418</c:v>
              </c:pt>
              <c:pt idx="8057">
                <c:v>18.422335952418418</c:v>
              </c:pt>
              <c:pt idx="8058">
                <c:v>18.422335952418418</c:v>
              </c:pt>
              <c:pt idx="8059">
                <c:v>18.422335952418418</c:v>
              </c:pt>
              <c:pt idx="8060">
                <c:v>18.422335952418418</c:v>
              </c:pt>
              <c:pt idx="8061">
                <c:v>18.422335952418418</c:v>
              </c:pt>
              <c:pt idx="8062">
                <c:v>18.422335952418418</c:v>
              </c:pt>
              <c:pt idx="8063">
                <c:v>18.422335952418418</c:v>
              </c:pt>
              <c:pt idx="8064">
                <c:v>18.422335952418418</c:v>
              </c:pt>
              <c:pt idx="8065">
                <c:v>18.422335952418418</c:v>
              </c:pt>
              <c:pt idx="8066">
                <c:v>18.422335952418418</c:v>
              </c:pt>
              <c:pt idx="8067">
                <c:v>18.422335952418418</c:v>
              </c:pt>
              <c:pt idx="8068">
                <c:v>18.422335952418418</c:v>
              </c:pt>
              <c:pt idx="8069">
                <c:v>18.422335952418418</c:v>
              </c:pt>
              <c:pt idx="8070">
                <c:v>18.422335952418418</c:v>
              </c:pt>
              <c:pt idx="8071">
                <c:v>18.422335952418418</c:v>
              </c:pt>
              <c:pt idx="8072">
                <c:v>18.422335952418418</c:v>
              </c:pt>
              <c:pt idx="8073">
                <c:v>18.422335952418418</c:v>
              </c:pt>
              <c:pt idx="8074">
                <c:v>18.422335952418418</c:v>
              </c:pt>
              <c:pt idx="8075">
                <c:v>18.422335952418418</c:v>
              </c:pt>
              <c:pt idx="8076">
                <c:v>18.422335952418418</c:v>
              </c:pt>
              <c:pt idx="8077">
                <c:v>18.422335952418418</c:v>
              </c:pt>
              <c:pt idx="8078">
                <c:v>18.422335952418418</c:v>
              </c:pt>
              <c:pt idx="8079">
                <c:v>18.422335952418418</c:v>
              </c:pt>
              <c:pt idx="8080">
                <c:v>18.422335952418418</c:v>
              </c:pt>
              <c:pt idx="8081">
                <c:v>18.422335952418418</c:v>
              </c:pt>
              <c:pt idx="8082">
                <c:v>18.422335952418418</c:v>
              </c:pt>
              <c:pt idx="8083">
                <c:v>18.422335952418418</c:v>
              </c:pt>
              <c:pt idx="8084">
                <c:v>18.422335952418418</c:v>
              </c:pt>
              <c:pt idx="8085">
                <c:v>18.422335952418418</c:v>
              </c:pt>
              <c:pt idx="8086">
                <c:v>18.422335952418418</c:v>
              </c:pt>
              <c:pt idx="8087">
                <c:v>18.422335952418418</c:v>
              </c:pt>
              <c:pt idx="8088">
                <c:v>18.422335952418418</c:v>
              </c:pt>
              <c:pt idx="8089">
                <c:v>18.422335952418418</c:v>
              </c:pt>
              <c:pt idx="8090">
                <c:v>18.422335952418418</c:v>
              </c:pt>
              <c:pt idx="8091">
                <c:v>18.422335952418418</c:v>
              </c:pt>
              <c:pt idx="8092">
                <c:v>18.422335952418418</c:v>
              </c:pt>
              <c:pt idx="8093">
                <c:v>18.422335952418418</c:v>
              </c:pt>
              <c:pt idx="8094">
                <c:v>18.422335952418418</c:v>
              </c:pt>
              <c:pt idx="8095">
                <c:v>18.422335952418418</c:v>
              </c:pt>
              <c:pt idx="8096">
                <c:v>18.422335952418418</c:v>
              </c:pt>
              <c:pt idx="8097">
                <c:v>18.422335952418418</c:v>
              </c:pt>
              <c:pt idx="8098">
                <c:v>18.422335952418418</c:v>
              </c:pt>
              <c:pt idx="8099">
                <c:v>18.422335952418418</c:v>
              </c:pt>
              <c:pt idx="8100">
                <c:v>18.422335952418418</c:v>
              </c:pt>
              <c:pt idx="8101">
                <c:v>18.422335952418418</c:v>
              </c:pt>
              <c:pt idx="8102">
                <c:v>18.422335952418418</c:v>
              </c:pt>
              <c:pt idx="8103">
                <c:v>18.422335952418418</c:v>
              </c:pt>
              <c:pt idx="8104">
                <c:v>18.422335952418418</c:v>
              </c:pt>
              <c:pt idx="8105">
                <c:v>18.422335952418418</c:v>
              </c:pt>
              <c:pt idx="8106">
                <c:v>18.422335952418418</c:v>
              </c:pt>
              <c:pt idx="8107">
                <c:v>18.422335952418418</c:v>
              </c:pt>
              <c:pt idx="8108">
                <c:v>18.422335952418418</c:v>
              </c:pt>
              <c:pt idx="8109">
                <c:v>18.422335952418418</c:v>
              </c:pt>
              <c:pt idx="8110">
                <c:v>18.422335952418418</c:v>
              </c:pt>
              <c:pt idx="8111">
                <c:v>18.422335952418418</c:v>
              </c:pt>
              <c:pt idx="8112">
                <c:v>18.422335952418418</c:v>
              </c:pt>
              <c:pt idx="8113">
                <c:v>18.422335952418418</c:v>
              </c:pt>
              <c:pt idx="8114">
                <c:v>18.422335952418418</c:v>
              </c:pt>
              <c:pt idx="8115">
                <c:v>18.422335952418418</c:v>
              </c:pt>
              <c:pt idx="8116">
                <c:v>18.422335952418418</c:v>
              </c:pt>
              <c:pt idx="8117">
                <c:v>18.422335952418418</c:v>
              </c:pt>
              <c:pt idx="8118">
                <c:v>18.422335952418418</c:v>
              </c:pt>
              <c:pt idx="8119">
                <c:v>18.422335952418418</c:v>
              </c:pt>
              <c:pt idx="8120">
                <c:v>18.422335952418418</c:v>
              </c:pt>
              <c:pt idx="8121">
                <c:v>18.422335952418418</c:v>
              </c:pt>
              <c:pt idx="8122">
                <c:v>18.422335952418418</c:v>
              </c:pt>
              <c:pt idx="8123">
                <c:v>18.422335952418418</c:v>
              </c:pt>
              <c:pt idx="8124">
                <c:v>18.422335952418418</c:v>
              </c:pt>
              <c:pt idx="8125">
                <c:v>18.422335952418418</c:v>
              </c:pt>
              <c:pt idx="8126">
                <c:v>18.422335952418418</c:v>
              </c:pt>
              <c:pt idx="8127">
                <c:v>18.422335952418418</c:v>
              </c:pt>
              <c:pt idx="8128">
                <c:v>18.422335952418418</c:v>
              </c:pt>
              <c:pt idx="8129">
                <c:v>18.422335952418418</c:v>
              </c:pt>
              <c:pt idx="8130">
                <c:v>18.422335952418418</c:v>
              </c:pt>
              <c:pt idx="8131">
                <c:v>18.422335952418418</c:v>
              </c:pt>
              <c:pt idx="8132">
                <c:v>18.422335952418418</c:v>
              </c:pt>
              <c:pt idx="8133">
                <c:v>18.422335952418418</c:v>
              </c:pt>
              <c:pt idx="8134">
                <c:v>18.422335952418418</c:v>
              </c:pt>
              <c:pt idx="8135">
                <c:v>18.422335952418418</c:v>
              </c:pt>
              <c:pt idx="8136">
                <c:v>18.422335952418418</c:v>
              </c:pt>
              <c:pt idx="8137">
                <c:v>18.422335952418418</c:v>
              </c:pt>
              <c:pt idx="8138">
                <c:v>18.422335952418418</c:v>
              </c:pt>
              <c:pt idx="8139">
                <c:v>18.422335952418418</c:v>
              </c:pt>
              <c:pt idx="8140">
                <c:v>18.422335952418418</c:v>
              </c:pt>
              <c:pt idx="8141">
                <c:v>18.422335952418418</c:v>
              </c:pt>
              <c:pt idx="8142">
                <c:v>18.422335952418418</c:v>
              </c:pt>
              <c:pt idx="8143">
                <c:v>18.422335952418418</c:v>
              </c:pt>
              <c:pt idx="8144">
                <c:v>18.422335952418418</c:v>
              </c:pt>
              <c:pt idx="8145">
                <c:v>18.422335952418418</c:v>
              </c:pt>
              <c:pt idx="8146">
                <c:v>18.422335952418418</c:v>
              </c:pt>
              <c:pt idx="8147">
                <c:v>18.422335952418418</c:v>
              </c:pt>
              <c:pt idx="8148">
                <c:v>18.422335952418418</c:v>
              </c:pt>
              <c:pt idx="8149">
                <c:v>18.422335952418418</c:v>
              </c:pt>
              <c:pt idx="8150">
                <c:v>18.422335952418418</c:v>
              </c:pt>
              <c:pt idx="8151">
                <c:v>18.422335952418418</c:v>
              </c:pt>
              <c:pt idx="8152">
                <c:v>18.422335952418418</c:v>
              </c:pt>
              <c:pt idx="8153">
                <c:v>18.422335952418418</c:v>
              </c:pt>
              <c:pt idx="8154">
                <c:v>18.422335952418418</c:v>
              </c:pt>
              <c:pt idx="8155">
                <c:v>18.422335952418418</c:v>
              </c:pt>
              <c:pt idx="8156">
                <c:v>18.422335952418418</c:v>
              </c:pt>
              <c:pt idx="8157">
                <c:v>18.422335952418418</c:v>
              </c:pt>
              <c:pt idx="8158">
                <c:v>18.422335952418418</c:v>
              </c:pt>
              <c:pt idx="8159">
                <c:v>18.422335952418418</c:v>
              </c:pt>
              <c:pt idx="8160">
                <c:v>18.422335952418418</c:v>
              </c:pt>
              <c:pt idx="8161">
                <c:v>18.422335952418418</c:v>
              </c:pt>
              <c:pt idx="8162">
                <c:v>18.422335952418418</c:v>
              </c:pt>
              <c:pt idx="8163">
                <c:v>18.422335952418418</c:v>
              </c:pt>
              <c:pt idx="8164">
                <c:v>18.422335952418418</c:v>
              </c:pt>
              <c:pt idx="8165">
                <c:v>18.422335952418418</c:v>
              </c:pt>
              <c:pt idx="8166">
                <c:v>18.422335952418418</c:v>
              </c:pt>
              <c:pt idx="8167">
                <c:v>18.422335952418418</c:v>
              </c:pt>
              <c:pt idx="8168">
                <c:v>18.422335952418418</c:v>
              </c:pt>
              <c:pt idx="8169">
                <c:v>18.422335952418418</c:v>
              </c:pt>
              <c:pt idx="8170">
                <c:v>18.422335952418418</c:v>
              </c:pt>
              <c:pt idx="8171">
                <c:v>18.422335952418418</c:v>
              </c:pt>
              <c:pt idx="8172">
                <c:v>18.422335952418418</c:v>
              </c:pt>
              <c:pt idx="8173">
                <c:v>18.422335952418418</c:v>
              </c:pt>
              <c:pt idx="8174">
                <c:v>18.422335952418418</c:v>
              </c:pt>
              <c:pt idx="8175">
                <c:v>18.422335952418418</c:v>
              </c:pt>
              <c:pt idx="8176">
                <c:v>18.422335952418418</c:v>
              </c:pt>
              <c:pt idx="8177">
                <c:v>18.422335952418418</c:v>
              </c:pt>
              <c:pt idx="8178">
                <c:v>18.422335952418418</c:v>
              </c:pt>
              <c:pt idx="8179">
                <c:v>18.422335952418418</c:v>
              </c:pt>
              <c:pt idx="8180">
                <c:v>18.422335952418418</c:v>
              </c:pt>
              <c:pt idx="8181">
                <c:v>18.422335952418418</c:v>
              </c:pt>
              <c:pt idx="8182">
                <c:v>18.422335952418418</c:v>
              </c:pt>
              <c:pt idx="8183">
                <c:v>18.422335952418418</c:v>
              </c:pt>
              <c:pt idx="8184">
                <c:v>18.422335952418418</c:v>
              </c:pt>
              <c:pt idx="8185">
                <c:v>18.422335952418418</c:v>
              </c:pt>
              <c:pt idx="8186">
                <c:v>18.422335952418418</c:v>
              </c:pt>
              <c:pt idx="8187">
                <c:v>18.422335952418418</c:v>
              </c:pt>
              <c:pt idx="8188">
                <c:v>18.422335952418418</c:v>
              </c:pt>
              <c:pt idx="8189">
                <c:v>18.422335952418418</c:v>
              </c:pt>
              <c:pt idx="8190">
                <c:v>18.422335952418418</c:v>
              </c:pt>
              <c:pt idx="8191">
                <c:v>18.422335952418418</c:v>
              </c:pt>
              <c:pt idx="8192">
                <c:v>18.422335952418418</c:v>
              </c:pt>
              <c:pt idx="8193">
                <c:v>18.422335952418418</c:v>
              </c:pt>
              <c:pt idx="8194">
                <c:v>18.422335952418418</c:v>
              </c:pt>
              <c:pt idx="8195">
                <c:v>18.422335952418418</c:v>
              </c:pt>
              <c:pt idx="8196">
                <c:v>18.422335952418418</c:v>
              </c:pt>
              <c:pt idx="8197">
                <c:v>18.422335952418418</c:v>
              </c:pt>
              <c:pt idx="8198">
                <c:v>18.422335952418418</c:v>
              </c:pt>
              <c:pt idx="8199">
                <c:v>18.422335952418418</c:v>
              </c:pt>
              <c:pt idx="8200">
                <c:v>18.422335952418418</c:v>
              </c:pt>
              <c:pt idx="8201">
                <c:v>18.422335952418418</c:v>
              </c:pt>
              <c:pt idx="8202">
                <c:v>18.422335952418418</c:v>
              </c:pt>
              <c:pt idx="8203">
                <c:v>18.422335952418418</c:v>
              </c:pt>
              <c:pt idx="8204">
                <c:v>18.422335952418418</c:v>
              </c:pt>
              <c:pt idx="8205">
                <c:v>18.422335952418418</c:v>
              </c:pt>
              <c:pt idx="8206">
                <c:v>18.422335952418418</c:v>
              </c:pt>
              <c:pt idx="8207">
                <c:v>18.422335952418418</c:v>
              </c:pt>
              <c:pt idx="8208">
                <c:v>18.422335952418418</c:v>
              </c:pt>
              <c:pt idx="8209">
                <c:v>18.422335952418418</c:v>
              </c:pt>
              <c:pt idx="8210">
                <c:v>18.422335952418418</c:v>
              </c:pt>
              <c:pt idx="8211">
                <c:v>18.422335952418418</c:v>
              </c:pt>
              <c:pt idx="8212">
                <c:v>18.422335952418418</c:v>
              </c:pt>
              <c:pt idx="8213">
                <c:v>18.422335952418418</c:v>
              </c:pt>
              <c:pt idx="8214">
                <c:v>18.422335952418418</c:v>
              </c:pt>
              <c:pt idx="8215">
                <c:v>18.422335952418418</c:v>
              </c:pt>
              <c:pt idx="8216">
                <c:v>18.422335952418418</c:v>
              </c:pt>
              <c:pt idx="8217">
                <c:v>18.422335952418418</c:v>
              </c:pt>
              <c:pt idx="8218">
                <c:v>18.422335952418418</c:v>
              </c:pt>
              <c:pt idx="8219">
                <c:v>18.422335952418418</c:v>
              </c:pt>
              <c:pt idx="8220">
                <c:v>18.422335952418418</c:v>
              </c:pt>
              <c:pt idx="8221">
                <c:v>18.422335952418418</c:v>
              </c:pt>
              <c:pt idx="8222">
                <c:v>18.422335952418418</c:v>
              </c:pt>
              <c:pt idx="8223">
                <c:v>18.422335952418418</c:v>
              </c:pt>
              <c:pt idx="8224">
                <c:v>18.422335952418418</c:v>
              </c:pt>
              <c:pt idx="8225">
                <c:v>18.422335952418418</c:v>
              </c:pt>
              <c:pt idx="8226">
                <c:v>18.422335952418418</c:v>
              </c:pt>
              <c:pt idx="8227">
                <c:v>18.422335952418418</c:v>
              </c:pt>
              <c:pt idx="8228">
                <c:v>18.422335952418418</c:v>
              </c:pt>
              <c:pt idx="8229">
                <c:v>18.422335952418418</c:v>
              </c:pt>
              <c:pt idx="8230">
                <c:v>18.422335952418418</c:v>
              </c:pt>
              <c:pt idx="8231">
                <c:v>18.422335952418418</c:v>
              </c:pt>
              <c:pt idx="8232">
                <c:v>18.422335952418418</c:v>
              </c:pt>
              <c:pt idx="8233">
                <c:v>18.422335952418418</c:v>
              </c:pt>
              <c:pt idx="8234">
                <c:v>18.422335952418418</c:v>
              </c:pt>
              <c:pt idx="8235">
                <c:v>18.422335952418418</c:v>
              </c:pt>
              <c:pt idx="8236">
                <c:v>18.422335952418418</c:v>
              </c:pt>
              <c:pt idx="8237">
                <c:v>18.422335952418418</c:v>
              </c:pt>
              <c:pt idx="8238">
                <c:v>18.422335952418418</c:v>
              </c:pt>
              <c:pt idx="8239">
                <c:v>18.422335952418418</c:v>
              </c:pt>
              <c:pt idx="8240">
                <c:v>18.422335952418418</c:v>
              </c:pt>
              <c:pt idx="8241">
                <c:v>18.422335952418418</c:v>
              </c:pt>
              <c:pt idx="8242">
                <c:v>18.422335952418418</c:v>
              </c:pt>
              <c:pt idx="8243">
                <c:v>18.422335952418418</c:v>
              </c:pt>
              <c:pt idx="8244">
                <c:v>18.422335952418418</c:v>
              </c:pt>
              <c:pt idx="8245">
                <c:v>18.422335952418418</c:v>
              </c:pt>
              <c:pt idx="8246">
                <c:v>18.422335952418418</c:v>
              </c:pt>
              <c:pt idx="8247">
                <c:v>18.422335952418418</c:v>
              </c:pt>
              <c:pt idx="8248">
                <c:v>18.422335952418418</c:v>
              </c:pt>
              <c:pt idx="8249">
                <c:v>18.422335952418418</c:v>
              </c:pt>
              <c:pt idx="8250">
                <c:v>18.422335952418418</c:v>
              </c:pt>
              <c:pt idx="8251">
                <c:v>18.422335952418418</c:v>
              </c:pt>
              <c:pt idx="8252">
                <c:v>18.422335952418418</c:v>
              </c:pt>
              <c:pt idx="8253">
                <c:v>18.422335952418418</c:v>
              </c:pt>
              <c:pt idx="8254">
                <c:v>18.422335952418418</c:v>
              </c:pt>
              <c:pt idx="8255">
                <c:v>18.422335952418418</c:v>
              </c:pt>
              <c:pt idx="8256">
                <c:v>18.422335952418418</c:v>
              </c:pt>
              <c:pt idx="8257">
                <c:v>18.422335952418418</c:v>
              </c:pt>
              <c:pt idx="8258">
                <c:v>18.422335952418418</c:v>
              </c:pt>
              <c:pt idx="8259">
                <c:v>18.422335952418418</c:v>
              </c:pt>
              <c:pt idx="8260">
                <c:v>18.422335952418418</c:v>
              </c:pt>
              <c:pt idx="8261">
                <c:v>18.422335952418418</c:v>
              </c:pt>
              <c:pt idx="8262">
                <c:v>18.422335952418418</c:v>
              </c:pt>
              <c:pt idx="8263">
                <c:v>18.422335952418418</c:v>
              </c:pt>
              <c:pt idx="8264">
                <c:v>18.422335952418418</c:v>
              </c:pt>
              <c:pt idx="8265">
                <c:v>18.422335952418418</c:v>
              </c:pt>
              <c:pt idx="8266">
                <c:v>18.422335952418418</c:v>
              </c:pt>
              <c:pt idx="8267">
                <c:v>18.422335952418418</c:v>
              </c:pt>
              <c:pt idx="8268">
                <c:v>18.422335952418418</c:v>
              </c:pt>
              <c:pt idx="8269">
                <c:v>18.422335952418418</c:v>
              </c:pt>
              <c:pt idx="8270">
                <c:v>18.422335952418418</c:v>
              </c:pt>
              <c:pt idx="8271">
                <c:v>18.422335952418418</c:v>
              </c:pt>
              <c:pt idx="8272">
                <c:v>18.422335952418418</c:v>
              </c:pt>
              <c:pt idx="8273">
                <c:v>18.422335952418418</c:v>
              </c:pt>
              <c:pt idx="8274">
                <c:v>18.422335952418418</c:v>
              </c:pt>
              <c:pt idx="8275">
                <c:v>18.422335952418418</c:v>
              </c:pt>
              <c:pt idx="8276">
                <c:v>18.422335952418418</c:v>
              </c:pt>
              <c:pt idx="8277">
                <c:v>18.422335952418418</c:v>
              </c:pt>
              <c:pt idx="8278">
                <c:v>18.422335952418418</c:v>
              </c:pt>
              <c:pt idx="8279">
                <c:v>18.422335952418418</c:v>
              </c:pt>
              <c:pt idx="8280">
                <c:v>18.422335952418418</c:v>
              </c:pt>
              <c:pt idx="8281">
                <c:v>18.422335952418418</c:v>
              </c:pt>
              <c:pt idx="8282">
                <c:v>18.422335952418418</c:v>
              </c:pt>
              <c:pt idx="8283">
                <c:v>18.422335952418418</c:v>
              </c:pt>
              <c:pt idx="8284">
                <c:v>18.422335952418418</c:v>
              </c:pt>
              <c:pt idx="8285">
                <c:v>18.422335952418418</c:v>
              </c:pt>
              <c:pt idx="8286">
                <c:v>18.422335952418418</c:v>
              </c:pt>
              <c:pt idx="8287">
                <c:v>18.422335952418418</c:v>
              </c:pt>
              <c:pt idx="8288">
                <c:v>18.422335952418418</c:v>
              </c:pt>
              <c:pt idx="8289">
                <c:v>18.422335952418418</c:v>
              </c:pt>
              <c:pt idx="8290">
                <c:v>18.422335952418418</c:v>
              </c:pt>
              <c:pt idx="8291">
                <c:v>18.422335952418418</c:v>
              </c:pt>
              <c:pt idx="8292">
                <c:v>18.422335952418418</c:v>
              </c:pt>
              <c:pt idx="8293">
                <c:v>18.422335952418418</c:v>
              </c:pt>
              <c:pt idx="8294">
                <c:v>18.422335952418418</c:v>
              </c:pt>
              <c:pt idx="8295">
                <c:v>18.422335952418418</c:v>
              </c:pt>
              <c:pt idx="8296">
                <c:v>18.422335952418418</c:v>
              </c:pt>
              <c:pt idx="8297">
                <c:v>18.422335952418418</c:v>
              </c:pt>
              <c:pt idx="8298">
                <c:v>18.422335952418418</c:v>
              </c:pt>
              <c:pt idx="8299">
                <c:v>18.422335952418418</c:v>
              </c:pt>
              <c:pt idx="8300">
                <c:v>18.422335952418418</c:v>
              </c:pt>
              <c:pt idx="8301">
                <c:v>18.422335952418418</c:v>
              </c:pt>
              <c:pt idx="8302">
                <c:v>18.422335952418418</c:v>
              </c:pt>
              <c:pt idx="8303">
                <c:v>18.422335952418418</c:v>
              </c:pt>
              <c:pt idx="8304">
                <c:v>18.422335952418418</c:v>
              </c:pt>
              <c:pt idx="8305">
                <c:v>18.422335952418418</c:v>
              </c:pt>
              <c:pt idx="8306">
                <c:v>18.422335952418418</c:v>
              </c:pt>
              <c:pt idx="8307">
                <c:v>18.422335952418418</c:v>
              </c:pt>
              <c:pt idx="8308">
                <c:v>18.422335952418418</c:v>
              </c:pt>
              <c:pt idx="8309">
                <c:v>18.422335952418418</c:v>
              </c:pt>
              <c:pt idx="8310">
                <c:v>18.422335952418418</c:v>
              </c:pt>
              <c:pt idx="8311">
                <c:v>18.422335952418418</c:v>
              </c:pt>
              <c:pt idx="8312">
                <c:v>18.422335952418418</c:v>
              </c:pt>
              <c:pt idx="8313">
                <c:v>18.422335952418418</c:v>
              </c:pt>
              <c:pt idx="8314">
                <c:v>18.422335952418418</c:v>
              </c:pt>
              <c:pt idx="8315">
                <c:v>18.422335952418418</c:v>
              </c:pt>
              <c:pt idx="8316">
                <c:v>18.422335952418418</c:v>
              </c:pt>
              <c:pt idx="8317">
                <c:v>18.422335952418418</c:v>
              </c:pt>
              <c:pt idx="8318">
                <c:v>18.422335952418418</c:v>
              </c:pt>
              <c:pt idx="8319">
                <c:v>18.422335952418418</c:v>
              </c:pt>
              <c:pt idx="8320">
                <c:v>18.422335952418418</c:v>
              </c:pt>
              <c:pt idx="8321">
                <c:v>18.422335952418418</c:v>
              </c:pt>
              <c:pt idx="8322">
                <c:v>18.422335952418418</c:v>
              </c:pt>
              <c:pt idx="8323">
                <c:v>18.422335952418418</c:v>
              </c:pt>
              <c:pt idx="8324">
                <c:v>18.422335952418418</c:v>
              </c:pt>
              <c:pt idx="8325">
                <c:v>18.422335952418418</c:v>
              </c:pt>
              <c:pt idx="8326">
                <c:v>18.422335952418418</c:v>
              </c:pt>
              <c:pt idx="8327">
                <c:v>18.422335952418418</c:v>
              </c:pt>
              <c:pt idx="8328">
                <c:v>18.422335952418418</c:v>
              </c:pt>
              <c:pt idx="8329">
                <c:v>18.422335952418418</c:v>
              </c:pt>
              <c:pt idx="8330">
                <c:v>18.422335952418418</c:v>
              </c:pt>
              <c:pt idx="8331">
                <c:v>18.422335952418418</c:v>
              </c:pt>
              <c:pt idx="8332">
                <c:v>18.422335952418418</c:v>
              </c:pt>
              <c:pt idx="8333">
                <c:v>18.422335952418418</c:v>
              </c:pt>
              <c:pt idx="8334">
                <c:v>18.422335952418418</c:v>
              </c:pt>
              <c:pt idx="8335">
                <c:v>18.422335952418418</c:v>
              </c:pt>
              <c:pt idx="8336">
                <c:v>18.422335952418418</c:v>
              </c:pt>
              <c:pt idx="8337">
                <c:v>18.422335952418418</c:v>
              </c:pt>
              <c:pt idx="8338">
                <c:v>18.422335952418418</c:v>
              </c:pt>
              <c:pt idx="8339">
                <c:v>18.422335952418418</c:v>
              </c:pt>
              <c:pt idx="8340">
                <c:v>18.422335952418418</c:v>
              </c:pt>
              <c:pt idx="8341">
                <c:v>18.422335952418418</c:v>
              </c:pt>
              <c:pt idx="8342">
                <c:v>18.422335952418418</c:v>
              </c:pt>
              <c:pt idx="8343">
                <c:v>18.422335952418418</c:v>
              </c:pt>
              <c:pt idx="8344">
                <c:v>18.422335952418418</c:v>
              </c:pt>
              <c:pt idx="8345">
                <c:v>18.422335952418418</c:v>
              </c:pt>
              <c:pt idx="8346">
                <c:v>18.422335952418418</c:v>
              </c:pt>
              <c:pt idx="8347">
                <c:v>18.422335952418418</c:v>
              </c:pt>
              <c:pt idx="8348">
                <c:v>18.422335952418418</c:v>
              </c:pt>
              <c:pt idx="8349">
                <c:v>18.422335952418418</c:v>
              </c:pt>
              <c:pt idx="8350">
                <c:v>18.422335952418418</c:v>
              </c:pt>
              <c:pt idx="8351">
                <c:v>18.422335952418418</c:v>
              </c:pt>
              <c:pt idx="8352">
                <c:v>18.422335952418418</c:v>
              </c:pt>
              <c:pt idx="8353">
                <c:v>18.422335952418418</c:v>
              </c:pt>
              <c:pt idx="8354">
                <c:v>18.422335952418418</c:v>
              </c:pt>
              <c:pt idx="8355">
                <c:v>18.422335952418418</c:v>
              </c:pt>
              <c:pt idx="8356">
                <c:v>18.422335952418418</c:v>
              </c:pt>
              <c:pt idx="8357">
                <c:v>18.422335952418418</c:v>
              </c:pt>
              <c:pt idx="8358">
                <c:v>18.422335952418418</c:v>
              </c:pt>
              <c:pt idx="8359">
                <c:v>18.422335952418418</c:v>
              </c:pt>
              <c:pt idx="8360">
                <c:v>18.422335952418418</c:v>
              </c:pt>
              <c:pt idx="8361">
                <c:v>18.422335952418418</c:v>
              </c:pt>
              <c:pt idx="8362">
                <c:v>18.422335952418418</c:v>
              </c:pt>
              <c:pt idx="8363">
                <c:v>18.422335952418418</c:v>
              </c:pt>
              <c:pt idx="8364">
                <c:v>18.422335952418418</c:v>
              </c:pt>
              <c:pt idx="8365">
                <c:v>18.422335952418418</c:v>
              </c:pt>
              <c:pt idx="8366">
                <c:v>18.422335952418418</c:v>
              </c:pt>
              <c:pt idx="8367">
                <c:v>18.422335952418418</c:v>
              </c:pt>
              <c:pt idx="8368">
                <c:v>18.422335952418418</c:v>
              </c:pt>
              <c:pt idx="8369">
                <c:v>18.422335952418418</c:v>
              </c:pt>
              <c:pt idx="8370">
                <c:v>18.422335952418418</c:v>
              </c:pt>
              <c:pt idx="8371">
                <c:v>18.422335952418418</c:v>
              </c:pt>
              <c:pt idx="8372">
                <c:v>18.422335952418418</c:v>
              </c:pt>
              <c:pt idx="8373">
                <c:v>18.422335952418418</c:v>
              </c:pt>
              <c:pt idx="8374">
                <c:v>18.422335952418418</c:v>
              </c:pt>
              <c:pt idx="8375">
                <c:v>18.422335952418418</c:v>
              </c:pt>
              <c:pt idx="8376">
                <c:v>18.422335952418418</c:v>
              </c:pt>
              <c:pt idx="8377">
                <c:v>18.422335952418418</c:v>
              </c:pt>
              <c:pt idx="8378">
                <c:v>18.422335952418418</c:v>
              </c:pt>
              <c:pt idx="8379">
                <c:v>18.422335952418418</c:v>
              </c:pt>
              <c:pt idx="8380">
                <c:v>18.422335952418418</c:v>
              </c:pt>
              <c:pt idx="8381">
                <c:v>18.422335952418418</c:v>
              </c:pt>
              <c:pt idx="8382">
                <c:v>18.422335952418418</c:v>
              </c:pt>
              <c:pt idx="8383">
                <c:v>18.422335952418418</c:v>
              </c:pt>
              <c:pt idx="8384">
                <c:v>18.422335952418418</c:v>
              </c:pt>
              <c:pt idx="8385">
                <c:v>18.422335952418418</c:v>
              </c:pt>
              <c:pt idx="8386">
                <c:v>18.422335952418418</c:v>
              </c:pt>
              <c:pt idx="8387">
                <c:v>18.422335952418418</c:v>
              </c:pt>
              <c:pt idx="8388">
                <c:v>18.422335952418418</c:v>
              </c:pt>
              <c:pt idx="8389">
                <c:v>18.422335952418418</c:v>
              </c:pt>
              <c:pt idx="8390">
                <c:v>18.422335952418418</c:v>
              </c:pt>
              <c:pt idx="8391">
                <c:v>18.422335952418418</c:v>
              </c:pt>
              <c:pt idx="8392">
                <c:v>18.422335952418418</c:v>
              </c:pt>
              <c:pt idx="8393">
                <c:v>18.422335952418418</c:v>
              </c:pt>
              <c:pt idx="8394">
                <c:v>18.422335952418418</c:v>
              </c:pt>
              <c:pt idx="8395">
                <c:v>18.422335952418418</c:v>
              </c:pt>
              <c:pt idx="8396">
                <c:v>18.422335952418418</c:v>
              </c:pt>
              <c:pt idx="8397">
                <c:v>18.422335952418418</c:v>
              </c:pt>
              <c:pt idx="8398">
                <c:v>18.422335952418418</c:v>
              </c:pt>
              <c:pt idx="8399">
                <c:v>18.422335952418418</c:v>
              </c:pt>
              <c:pt idx="8400">
                <c:v>18.422335952418418</c:v>
              </c:pt>
              <c:pt idx="8401">
                <c:v>18.422335952418418</c:v>
              </c:pt>
              <c:pt idx="8402">
                <c:v>18.422335952418418</c:v>
              </c:pt>
              <c:pt idx="8403">
                <c:v>18.422335952418418</c:v>
              </c:pt>
              <c:pt idx="8404">
                <c:v>18.422335952418418</c:v>
              </c:pt>
              <c:pt idx="8405">
                <c:v>18.422335952418418</c:v>
              </c:pt>
              <c:pt idx="8406">
                <c:v>18.422335952418418</c:v>
              </c:pt>
              <c:pt idx="8407">
                <c:v>18.422335952418418</c:v>
              </c:pt>
              <c:pt idx="8408">
                <c:v>18.422335952418418</c:v>
              </c:pt>
              <c:pt idx="8409">
                <c:v>18.422335952418418</c:v>
              </c:pt>
              <c:pt idx="8410">
                <c:v>18.422335952418418</c:v>
              </c:pt>
              <c:pt idx="8411">
                <c:v>18.422335952418418</c:v>
              </c:pt>
              <c:pt idx="8412">
                <c:v>18.422335952418418</c:v>
              </c:pt>
              <c:pt idx="8413">
                <c:v>18.422335952418418</c:v>
              </c:pt>
              <c:pt idx="8414">
                <c:v>18.422335952418418</c:v>
              </c:pt>
              <c:pt idx="8415">
                <c:v>18.422335952418418</c:v>
              </c:pt>
              <c:pt idx="8416">
                <c:v>18.422335952418418</c:v>
              </c:pt>
              <c:pt idx="8417">
                <c:v>18.422335952418418</c:v>
              </c:pt>
              <c:pt idx="8418">
                <c:v>18.422335952418418</c:v>
              </c:pt>
              <c:pt idx="8419">
                <c:v>18.422335952418418</c:v>
              </c:pt>
              <c:pt idx="8420">
                <c:v>18.422335952418418</c:v>
              </c:pt>
              <c:pt idx="8421">
                <c:v>18.422335952418418</c:v>
              </c:pt>
              <c:pt idx="8422">
                <c:v>18.422335952418418</c:v>
              </c:pt>
              <c:pt idx="8423">
                <c:v>18.422335952418418</c:v>
              </c:pt>
              <c:pt idx="8424">
                <c:v>18.422335952418418</c:v>
              </c:pt>
              <c:pt idx="8425">
                <c:v>18.422335952418418</c:v>
              </c:pt>
              <c:pt idx="8426">
                <c:v>18.422335952418418</c:v>
              </c:pt>
              <c:pt idx="8427">
                <c:v>18.422335952418418</c:v>
              </c:pt>
              <c:pt idx="8428">
                <c:v>18.422335952418418</c:v>
              </c:pt>
              <c:pt idx="8429">
                <c:v>18.422335952418418</c:v>
              </c:pt>
              <c:pt idx="8430">
                <c:v>18.422335952418418</c:v>
              </c:pt>
              <c:pt idx="8431">
                <c:v>18.422335952418418</c:v>
              </c:pt>
              <c:pt idx="8432">
                <c:v>18.422335952418418</c:v>
              </c:pt>
              <c:pt idx="8433">
                <c:v>18.422335952418418</c:v>
              </c:pt>
              <c:pt idx="8434">
                <c:v>18.422335952418418</c:v>
              </c:pt>
              <c:pt idx="8435">
                <c:v>18.422335952418418</c:v>
              </c:pt>
              <c:pt idx="8436">
                <c:v>18.422335952418418</c:v>
              </c:pt>
              <c:pt idx="8437">
                <c:v>18.422335952418418</c:v>
              </c:pt>
              <c:pt idx="8438">
                <c:v>18.422335952418418</c:v>
              </c:pt>
              <c:pt idx="8439">
                <c:v>18.422335952418418</c:v>
              </c:pt>
              <c:pt idx="8440">
                <c:v>18.422335952418418</c:v>
              </c:pt>
              <c:pt idx="8441">
                <c:v>18.422335952418418</c:v>
              </c:pt>
              <c:pt idx="8442">
                <c:v>18.422335952418418</c:v>
              </c:pt>
              <c:pt idx="8443">
                <c:v>18.422335952418418</c:v>
              </c:pt>
              <c:pt idx="8444">
                <c:v>18.422335952418418</c:v>
              </c:pt>
              <c:pt idx="8445">
                <c:v>18.422335952418418</c:v>
              </c:pt>
              <c:pt idx="8446">
                <c:v>18.422335952418418</c:v>
              </c:pt>
              <c:pt idx="8447">
                <c:v>18.422335952418418</c:v>
              </c:pt>
              <c:pt idx="8448">
                <c:v>18.422335952418418</c:v>
              </c:pt>
              <c:pt idx="8449">
                <c:v>18.422335952418418</c:v>
              </c:pt>
              <c:pt idx="8450">
                <c:v>18.422335952418418</c:v>
              </c:pt>
              <c:pt idx="8451">
                <c:v>18.422335952418418</c:v>
              </c:pt>
              <c:pt idx="8452">
                <c:v>18.422335952418418</c:v>
              </c:pt>
              <c:pt idx="8453">
                <c:v>18.422335952418418</c:v>
              </c:pt>
              <c:pt idx="8454">
                <c:v>18.422335952418418</c:v>
              </c:pt>
              <c:pt idx="8455">
                <c:v>18.422335952418418</c:v>
              </c:pt>
              <c:pt idx="8456">
                <c:v>18.422335952418418</c:v>
              </c:pt>
              <c:pt idx="8457">
                <c:v>18.422335952418418</c:v>
              </c:pt>
              <c:pt idx="8458">
                <c:v>18.422335952418418</c:v>
              </c:pt>
              <c:pt idx="8459">
                <c:v>18.422335952418418</c:v>
              </c:pt>
              <c:pt idx="8460">
                <c:v>18.422335952418418</c:v>
              </c:pt>
              <c:pt idx="8461">
                <c:v>18.422335952418418</c:v>
              </c:pt>
              <c:pt idx="8462">
                <c:v>18.422335952418418</c:v>
              </c:pt>
              <c:pt idx="8463">
                <c:v>18.422335952418418</c:v>
              </c:pt>
              <c:pt idx="8464">
                <c:v>18.422335952418418</c:v>
              </c:pt>
              <c:pt idx="8465">
                <c:v>18.422335952418418</c:v>
              </c:pt>
              <c:pt idx="8466">
                <c:v>18.422335952418418</c:v>
              </c:pt>
              <c:pt idx="8467">
                <c:v>18.422335952418418</c:v>
              </c:pt>
              <c:pt idx="8468">
                <c:v>18.422335952418418</c:v>
              </c:pt>
              <c:pt idx="8469">
                <c:v>18.422335952418418</c:v>
              </c:pt>
              <c:pt idx="8470">
                <c:v>18.422335952418418</c:v>
              </c:pt>
              <c:pt idx="8471">
                <c:v>18.422335952418418</c:v>
              </c:pt>
              <c:pt idx="8472">
                <c:v>18.422335952418418</c:v>
              </c:pt>
              <c:pt idx="8473">
                <c:v>18.422335952418418</c:v>
              </c:pt>
              <c:pt idx="8474">
                <c:v>18.422335952418418</c:v>
              </c:pt>
              <c:pt idx="8475">
                <c:v>18.422335952418418</c:v>
              </c:pt>
              <c:pt idx="8476">
                <c:v>18.422335952418418</c:v>
              </c:pt>
              <c:pt idx="8477">
                <c:v>18.422335952418418</c:v>
              </c:pt>
              <c:pt idx="8478">
                <c:v>18.422335952418418</c:v>
              </c:pt>
              <c:pt idx="8479">
                <c:v>18.422335952418418</c:v>
              </c:pt>
              <c:pt idx="8480">
                <c:v>18.422335952418418</c:v>
              </c:pt>
              <c:pt idx="8481">
                <c:v>18.422335952418418</c:v>
              </c:pt>
              <c:pt idx="8482">
                <c:v>18.422335952418418</c:v>
              </c:pt>
              <c:pt idx="8483">
                <c:v>18.422335952418418</c:v>
              </c:pt>
              <c:pt idx="8484">
                <c:v>18.422335952418418</c:v>
              </c:pt>
              <c:pt idx="8485">
                <c:v>18.422335952418418</c:v>
              </c:pt>
              <c:pt idx="8486">
                <c:v>18.422335952418418</c:v>
              </c:pt>
              <c:pt idx="8487">
                <c:v>18.422335952418418</c:v>
              </c:pt>
              <c:pt idx="8488">
                <c:v>18.422335952418418</c:v>
              </c:pt>
              <c:pt idx="8489">
                <c:v>18.422335952418418</c:v>
              </c:pt>
              <c:pt idx="8490">
                <c:v>18.422335952418418</c:v>
              </c:pt>
              <c:pt idx="8491">
                <c:v>18.422335952418418</c:v>
              </c:pt>
              <c:pt idx="8492">
                <c:v>18.422335952418418</c:v>
              </c:pt>
              <c:pt idx="8493">
                <c:v>18.422335952418418</c:v>
              </c:pt>
              <c:pt idx="8494">
                <c:v>18.422335952418418</c:v>
              </c:pt>
              <c:pt idx="8495">
                <c:v>18.422335952418418</c:v>
              </c:pt>
              <c:pt idx="8496">
                <c:v>18.422335952418418</c:v>
              </c:pt>
              <c:pt idx="8497">
                <c:v>18.422335952418418</c:v>
              </c:pt>
              <c:pt idx="8498">
                <c:v>18.422335952418418</c:v>
              </c:pt>
              <c:pt idx="8499">
                <c:v>18.422335952418418</c:v>
              </c:pt>
              <c:pt idx="8500">
                <c:v>18.422335952418418</c:v>
              </c:pt>
              <c:pt idx="8501">
                <c:v>18.422335952418418</c:v>
              </c:pt>
              <c:pt idx="8502">
                <c:v>18.422335952418418</c:v>
              </c:pt>
              <c:pt idx="8503">
                <c:v>18.422335952418418</c:v>
              </c:pt>
              <c:pt idx="8504">
                <c:v>18.422335952418418</c:v>
              </c:pt>
              <c:pt idx="8505">
                <c:v>18.422335952418418</c:v>
              </c:pt>
              <c:pt idx="8506">
                <c:v>18.422335952418418</c:v>
              </c:pt>
              <c:pt idx="8507">
                <c:v>18.422335952418418</c:v>
              </c:pt>
              <c:pt idx="8508">
                <c:v>18.422335952418418</c:v>
              </c:pt>
              <c:pt idx="8509">
                <c:v>18.422335952418418</c:v>
              </c:pt>
              <c:pt idx="8510">
                <c:v>18.422335952418418</c:v>
              </c:pt>
              <c:pt idx="8511">
                <c:v>18.422335952418418</c:v>
              </c:pt>
              <c:pt idx="8512">
                <c:v>18.422335952418418</c:v>
              </c:pt>
              <c:pt idx="8513">
                <c:v>18.422335952418418</c:v>
              </c:pt>
              <c:pt idx="8514">
                <c:v>18.422335952418418</c:v>
              </c:pt>
              <c:pt idx="8515">
                <c:v>18.422335952418418</c:v>
              </c:pt>
              <c:pt idx="8516">
                <c:v>18.422335952418418</c:v>
              </c:pt>
              <c:pt idx="8517">
                <c:v>18.422335952418418</c:v>
              </c:pt>
              <c:pt idx="8518">
                <c:v>18.422335952418418</c:v>
              </c:pt>
              <c:pt idx="8519">
                <c:v>18.422335952418418</c:v>
              </c:pt>
              <c:pt idx="8520">
                <c:v>18.422335952418418</c:v>
              </c:pt>
              <c:pt idx="8521">
                <c:v>18.422335952418418</c:v>
              </c:pt>
              <c:pt idx="8522">
                <c:v>18.422335952418418</c:v>
              </c:pt>
              <c:pt idx="8523">
                <c:v>18.422335952418418</c:v>
              </c:pt>
              <c:pt idx="8524">
                <c:v>18.422335952418418</c:v>
              </c:pt>
              <c:pt idx="8525">
                <c:v>18.422335952418418</c:v>
              </c:pt>
              <c:pt idx="8526">
                <c:v>18.422335952418418</c:v>
              </c:pt>
              <c:pt idx="8527">
                <c:v>18.422335952418418</c:v>
              </c:pt>
              <c:pt idx="8528">
                <c:v>18.422335952418418</c:v>
              </c:pt>
              <c:pt idx="8529">
                <c:v>18.422335952418418</c:v>
              </c:pt>
              <c:pt idx="8530">
                <c:v>18.422335952418418</c:v>
              </c:pt>
              <c:pt idx="8531">
                <c:v>18.422335952418418</c:v>
              </c:pt>
              <c:pt idx="8532">
                <c:v>18.422335952418418</c:v>
              </c:pt>
              <c:pt idx="8533">
                <c:v>18.422335952418418</c:v>
              </c:pt>
              <c:pt idx="8534">
                <c:v>18.422335952418418</c:v>
              </c:pt>
              <c:pt idx="8535">
                <c:v>18.422335952418418</c:v>
              </c:pt>
              <c:pt idx="8536">
                <c:v>18.422335952418418</c:v>
              </c:pt>
              <c:pt idx="8537">
                <c:v>18.422335952418418</c:v>
              </c:pt>
              <c:pt idx="8538">
                <c:v>18.422335952418418</c:v>
              </c:pt>
              <c:pt idx="8539">
                <c:v>18.422335952418418</c:v>
              </c:pt>
              <c:pt idx="8540">
                <c:v>18.422335952418418</c:v>
              </c:pt>
              <c:pt idx="8541">
                <c:v>18.422335952418418</c:v>
              </c:pt>
              <c:pt idx="8542">
                <c:v>18.422335952418418</c:v>
              </c:pt>
              <c:pt idx="8543">
                <c:v>18.422335952418418</c:v>
              </c:pt>
              <c:pt idx="8544">
                <c:v>18.422335952418418</c:v>
              </c:pt>
              <c:pt idx="8545">
                <c:v>18.422335952418418</c:v>
              </c:pt>
              <c:pt idx="8546">
                <c:v>18.422335952418418</c:v>
              </c:pt>
              <c:pt idx="8547">
                <c:v>18.422335952418418</c:v>
              </c:pt>
              <c:pt idx="8548">
                <c:v>18.422335952418418</c:v>
              </c:pt>
              <c:pt idx="8549">
                <c:v>18.422335952418418</c:v>
              </c:pt>
              <c:pt idx="8550">
                <c:v>18.422335952418418</c:v>
              </c:pt>
              <c:pt idx="8551">
                <c:v>18.422335952418418</c:v>
              </c:pt>
              <c:pt idx="8552">
                <c:v>18.422335952418418</c:v>
              </c:pt>
              <c:pt idx="8553">
                <c:v>18.422335952418418</c:v>
              </c:pt>
              <c:pt idx="8554">
                <c:v>18.422335952418418</c:v>
              </c:pt>
              <c:pt idx="8555">
                <c:v>18.422335952418418</c:v>
              </c:pt>
              <c:pt idx="8556">
                <c:v>18.422335952418418</c:v>
              </c:pt>
              <c:pt idx="8557">
                <c:v>18.422335952418418</c:v>
              </c:pt>
              <c:pt idx="8558">
                <c:v>18.422335952418418</c:v>
              </c:pt>
              <c:pt idx="8559">
                <c:v>18.422335952418418</c:v>
              </c:pt>
              <c:pt idx="8560">
                <c:v>18.422335952418418</c:v>
              </c:pt>
              <c:pt idx="8561">
                <c:v>18.422335952418418</c:v>
              </c:pt>
              <c:pt idx="8562">
                <c:v>18.422335952418418</c:v>
              </c:pt>
              <c:pt idx="8563">
                <c:v>18.422335952418418</c:v>
              </c:pt>
              <c:pt idx="8564">
                <c:v>18.422335952418418</c:v>
              </c:pt>
              <c:pt idx="8565">
                <c:v>18.422335952418418</c:v>
              </c:pt>
              <c:pt idx="8566">
                <c:v>18.422335952418418</c:v>
              </c:pt>
              <c:pt idx="8567">
                <c:v>18.422335952418418</c:v>
              </c:pt>
              <c:pt idx="8568">
                <c:v>18.422335952418418</c:v>
              </c:pt>
              <c:pt idx="8569">
                <c:v>18.422335952418418</c:v>
              </c:pt>
              <c:pt idx="8570">
                <c:v>18.422335952418418</c:v>
              </c:pt>
              <c:pt idx="8571">
                <c:v>18.422335952418418</c:v>
              </c:pt>
              <c:pt idx="8572">
                <c:v>18.422335952418418</c:v>
              </c:pt>
              <c:pt idx="8573">
                <c:v>18.422335952418418</c:v>
              </c:pt>
              <c:pt idx="8574">
                <c:v>18.422335952418418</c:v>
              </c:pt>
              <c:pt idx="8575">
                <c:v>18.422335952418418</c:v>
              </c:pt>
              <c:pt idx="8576">
                <c:v>18.422335952418418</c:v>
              </c:pt>
              <c:pt idx="8577">
                <c:v>18.422335952418418</c:v>
              </c:pt>
              <c:pt idx="8578">
                <c:v>18.422335952418418</c:v>
              </c:pt>
              <c:pt idx="8579">
                <c:v>18.422335952418418</c:v>
              </c:pt>
              <c:pt idx="8580">
                <c:v>18.422335952418418</c:v>
              </c:pt>
              <c:pt idx="8581">
                <c:v>18.422335952418418</c:v>
              </c:pt>
              <c:pt idx="8582">
                <c:v>18.422335952418418</c:v>
              </c:pt>
              <c:pt idx="8583">
                <c:v>18.422335952418418</c:v>
              </c:pt>
              <c:pt idx="8584">
                <c:v>18.422335952418418</c:v>
              </c:pt>
              <c:pt idx="8585">
                <c:v>18.422335952418418</c:v>
              </c:pt>
              <c:pt idx="8586">
                <c:v>18.422335952418418</c:v>
              </c:pt>
              <c:pt idx="8587">
                <c:v>18.422335952418418</c:v>
              </c:pt>
              <c:pt idx="8588">
                <c:v>18.422335952418418</c:v>
              </c:pt>
              <c:pt idx="8589">
                <c:v>18.422335952418418</c:v>
              </c:pt>
              <c:pt idx="8590">
                <c:v>18.422335952418418</c:v>
              </c:pt>
              <c:pt idx="8591">
                <c:v>18.422335952418418</c:v>
              </c:pt>
              <c:pt idx="8592">
                <c:v>18.422335952418418</c:v>
              </c:pt>
              <c:pt idx="8593">
                <c:v>18.422335952418418</c:v>
              </c:pt>
              <c:pt idx="8594">
                <c:v>18.422335952418418</c:v>
              </c:pt>
              <c:pt idx="8595">
                <c:v>18.422335952418418</c:v>
              </c:pt>
              <c:pt idx="8596">
                <c:v>18.422335952418418</c:v>
              </c:pt>
              <c:pt idx="8597">
                <c:v>18.422335952418418</c:v>
              </c:pt>
              <c:pt idx="8598">
                <c:v>18.422335952418418</c:v>
              </c:pt>
              <c:pt idx="8599">
                <c:v>18.422335952418418</c:v>
              </c:pt>
              <c:pt idx="8600">
                <c:v>18.422335952418418</c:v>
              </c:pt>
              <c:pt idx="8601">
                <c:v>18.422335952418418</c:v>
              </c:pt>
              <c:pt idx="8602">
                <c:v>18.422335952418418</c:v>
              </c:pt>
              <c:pt idx="8603">
                <c:v>18.422335952418418</c:v>
              </c:pt>
              <c:pt idx="8604">
                <c:v>18.422335952418418</c:v>
              </c:pt>
              <c:pt idx="8605">
                <c:v>18.422335952418418</c:v>
              </c:pt>
              <c:pt idx="8606">
                <c:v>18.422335952418418</c:v>
              </c:pt>
              <c:pt idx="8607">
                <c:v>18.422335952418418</c:v>
              </c:pt>
              <c:pt idx="8608">
                <c:v>18.422335952418418</c:v>
              </c:pt>
              <c:pt idx="8609">
                <c:v>18.422335952418418</c:v>
              </c:pt>
              <c:pt idx="8610">
                <c:v>18.422335952418418</c:v>
              </c:pt>
              <c:pt idx="8611">
                <c:v>18.422335952418418</c:v>
              </c:pt>
              <c:pt idx="8612">
                <c:v>18.422335952418418</c:v>
              </c:pt>
              <c:pt idx="8613">
                <c:v>18.422335952418418</c:v>
              </c:pt>
              <c:pt idx="8614">
                <c:v>18.422335952418418</c:v>
              </c:pt>
              <c:pt idx="8615">
                <c:v>18.422335952418418</c:v>
              </c:pt>
              <c:pt idx="8616">
                <c:v>18.422335952418418</c:v>
              </c:pt>
              <c:pt idx="8617">
                <c:v>18.422335952418418</c:v>
              </c:pt>
              <c:pt idx="8618">
                <c:v>18.422335952418418</c:v>
              </c:pt>
              <c:pt idx="8619">
                <c:v>18.422335952418418</c:v>
              </c:pt>
              <c:pt idx="8620">
                <c:v>18.422335952418418</c:v>
              </c:pt>
              <c:pt idx="8621">
                <c:v>18.422335952418418</c:v>
              </c:pt>
              <c:pt idx="8622">
                <c:v>18.422335952418418</c:v>
              </c:pt>
              <c:pt idx="8623">
                <c:v>18.422335952418418</c:v>
              </c:pt>
              <c:pt idx="8624">
                <c:v>18.422335952418418</c:v>
              </c:pt>
              <c:pt idx="8625">
                <c:v>18.422335952418418</c:v>
              </c:pt>
              <c:pt idx="8626">
                <c:v>18.422335952418418</c:v>
              </c:pt>
              <c:pt idx="8627">
                <c:v>18.422335952418418</c:v>
              </c:pt>
              <c:pt idx="8628">
                <c:v>18.422335952418418</c:v>
              </c:pt>
              <c:pt idx="8629">
                <c:v>18.422335952418418</c:v>
              </c:pt>
              <c:pt idx="8630">
                <c:v>18.422335952418418</c:v>
              </c:pt>
              <c:pt idx="8631">
                <c:v>18.422335952418418</c:v>
              </c:pt>
              <c:pt idx="8632">
                <c:v>18.422335952418418</c:v>
              </c:pt>
              <c:pt idx="8633">
                <c:v>18.422335952418418</c:v>
              </c:pt>
              <c:pt idx="8634">
                <c:v>18.422335952418418</c:v>
              </c:pt>
              <c:pt idx="8635">
                <c:v>18.422335952418418</c:v>
              </c:pt>
              <c:pt idx="8636">
                <c:v>18.422335952418418</c:v>
              </c:pt>
              <c:pt idx="8637">
                <c:v>18.422335952418418</c:v>
              </c:pt>
              <c:pt idx="8638">
                <c:v>18.422335952418418</c:v>
              </c:pt>
              <c:pt idx="8639">
                <c:v>18.422335952418418</c:v>
              </c:pt>
              <c:pt idx="8640">
                <c:v>18.422335952418418</c:v>
              </c:pt>
              <c:pt idx="8641">
                <c:v>18.422335952418418</c:v>
              </c:pt>
              <c:pt idx="8642">
                <c:v>18.422335952418418</c:v>
              </c:pt>
              <c:pt idx="8643">
                <c:v>18.422335952418418</c:v>
              </c:pt>
              <c:pt idx="8644">
                <c:v>18.422335952418418</c:v>
              </c:pt>
              <c:pt idx="8645">
                <c:v>18.422335952418418</c:v>
              </c:pt>
              <c:pt idx="8646">
                <c:v>18.422335952418418</c:v>
              </c:pt>
              <c:pt idx="8647">
                <c:v>18.422335952418418</c:v>
              </c:pt>
              <c:pt idx="8648">
                <c:v>18.422335952418418</c:v>
              </c:pt>
              <c:pt idx="8649">
                <c:v>18.422335952418418</c:v>
              </c:pt>
              <c:pt idx="8650">
                <c:v>18.422335952418418</c:v>
              </c:pt>
              <c:pt idx="8651">
                <c:v>18.422335952418418</c:v>
              </c:pt>
              <c:pt idx="8652">
                <c:v>18.422335952418418</c:v>
              </c:pt>
              <c:pt idx="8653">
                <c:v>18.422335952418418</c:v>
              </c:pt>
              <c:pt idx="8654">
                <c:v>18.422335952418418</c:v>
              </c:pt>
              <c:pt idx="8655">
                <c:v>18.422335952418418</c:v>
              </c:pt>
              <c:pt idx="8656">
                <c:v>18.422335952418418</c:v>
              </c:pt>
              <c:pt idx="8657">
                <c:v>18.422335952418418</c:v>
              </c:pt>
              <c:pt idx="8658">
                <c:v>18.422335952418418</c:v>
              </c:pt>
              <c:pt idx="8659">
                <c:v>18.422335952418418</c:v>
              </c:pt>
              <c:pt idx="8660">
                <c:v>18.422335952418418</c:v>
              </c:pt>
              <c:pt idx="8661">
                <c:v>18.422335952418418</c:v>
              </c:pt>
              <c:pt idx="8662">
                <c:v>18.422335952418418</c:v>
              </c:pt>
              <c:pt idx="8663">
                <c:v>18.422335952418418</c:v>
              </c:pt>
              <c:pt idx="8664">
                <c:v>18.422335952418418</c:v>
              </c:pt>
              <c:pt idx="8665">
                <c:v>18.422335952418418</c:v>
              </c:pt>
              <c:pt idx="8666">
                <c:v>18.422335952418418</c:v>
              </c:pt>
              <c:pt idx="8667">
                <c:v>18.422335952418418</c:v>
              </c:pt>
              <c:pt idx="8668">
                <c:v>18.422335952418418</c:v>
              </c:pt>
              <c:pt idx="8669">
                <c:v>18.422335952418418</c:v>
              </c:pt>
              <c:pt idx="8670">
                <c:v>18.422335952418418</c:v>
              </c:pt>
              <c:pt idx="8671">
                <c:v>18.422335952418418</c:v>
              </c:pt>
              <c:pt idx="8672">
                <c:v>18.422335952418418</c:v>
              </c:pt>
              <c:pt idx="8673">
                <c:v>18.422335952418418</c:v>
              </c:pt>
              <c:pt idx="8674">
                <c:v>18.422335952418418</c:v>
              </c:pt>
              <c:pt idx="8675">
                <c:v>18.422335952418418</c:v>
              </c:pt>
              <c:pt idx="8676">
                <c:v>18.422335952418418</c:v>
              </c:pt>
              <c:pt idx="8677">
                <c:v>18.422335952418418</c:v>
              </c:pt>
              <c:pt idx="8678">
                <c:v>18.422335952418418</c:v>
              </c:pt>
              <c:pt idx="8679">
                <c:v>18.422335952418418</c:v>
              </c:pt>
              <c:pt idx="8680">
                <c:v>18.422335952418418</c:v>
              </c:pt>
              <c:pt idx="8681">
                <c:v>18.422335952418418</c:v>
              </c:pt>
              <c:pt idx="8682">
                <c:v>18.422335952418418</c:v>
              </c:pt>
              <c:pt idx="8683">
                <c:v>18.422335952418418</c:v>
              </c:pt>
              <c:pt idx="8684">
                <c:v>18.422335952418418</c:v>
              </c:pt>
              <c:pt idx="8685">
                <c:v>18.422335952418418</c:v>
              </c:pt>
              <c:pt idx="8686">
                <c:v>18.422335952418418</c:v>
              </c:pt>
              <c:pt idx="8687">
                <c:v>18.422335952418418</c:v>
              </c:pt>
              <c:pt idx="8688">
                <c:v>18.422335952418418</c:v>
              </c:pt>
              <c:pt idx="8689">
                <c:v>18.422335952418418</c:v>
              </c:pt>
              <c:pt idx="8690">
                <c:v>18.422335952418418</c:v>
              </c:pt>
              <c:pt idx="8691">
                <c:v>18.422335952418418</c:v>
              </c:pt>
              <c:pt idx="8692">
                <c:v>18.422335952418418</c:v>
              </c:pt>
              <c:pt idx="8693">
                <c:v>18.422335952418418</c:v>
              </c:pt>
              <c:pt idx="8694">
                <c:v>18.422335952418418</c:v>
              </c:pt>
              <c:pt idx="8695">
                <c:v>18.422335952418418</c:v>
              </c:pt>
              <c:pt idx="8696">
                <c:v>18.422335952418418</c:v>
              </c:pt>
              <c:pt idx="8697">
                <c:v>18.422335952418418</c:v>
              </c:pt>
              <c:pt idx="8698">
                <c:v>18.422335952418418</c:v>
              </c:pt>
              <c:pt idx="8699">
                <c:v>18.422335952418418</c:v>
              </c:pt>
              <c:pt idx="8700">
                <c:v>18.422335952418418</c:v>
              </c:pt>
              <c:pt idx="8701">
                <c:v>18.422335952418418</c:v>
              </c:pt>
              <c:pt idx="8702">
                <c:v>18.422335952418418</c:v>
              </c:pt>
              <c:pt idx="8703">
                <c:v>18.422335952418418</c:v>
              </c:pt>
              <c:pt idx="8704">
                <c:v>18.422335952418418</c:v>
              </c:pt>
              <c:pt idx="8705">
                <c:v>18.422335952418418</c:v>
              </c:pt>
              <c:pt idx="8706">
                <c:v>18.422335952418418</c:v>
              </c:pt>
              <c:pt idx="8707">
                <c:v>18.422335952418418</c:v>
              </c:pt>
              <c:pt idx="8708">
                <c:v>18.422335952418418</c:v>
              </c:pt>
              <c:pt idx="8709">
                <c:v>18.422335952418418</c:v>
              </c:pt>
              <c:pt idx="8710">
                <c:v>18.422335952418418</c:v>
              </c:pt>
              <c:pt idx="8711">
                <c:v>18.422335952418418</c:v>
              </c:pt>
              <c:pt idx="8712">
                <c:v>18.422335952418418</c:v>
              </c:pt>
              <c:pt idx="8713">
                <c:v>18.422335952418418</c:v>
              </c:pt>
              <c:pt idx="8714">
                <c:v>18.422335952418418</c:v>
              </c:pt>
              <c:pt idx="8715">
                <c:v>18.422335952418418</c:v>
              </c:pt>
              <c:pt idx="8716">
                <c:v>18.422335952418418</c:v>
              </c:pt>
              <c:pt idx="8717">
                <c:v>18.422335952418418</c:v>
              </c:pt>
              <c:pt idx="8718">
                <c:v>18.422335952418418</c:v>
              </c:pt>
              <c:pt idx="8719">
                <c:v>18.422335952418418</c:v>
              </c:pt>
              <c:pt idx="8720">
                <c:v>18.422335952418418</c:v>
              </c:pt>
              <c:pt idx="8721">
                <c:v>18.422335952418418</c:v>
              </c:pt>
              <c:pt idx="8722">
                <c:v>18.422335952418418</c:v>
              </c:pt>
              <c:pt idx="8723">
                <c:v>18.422335952418418</c:v>
              </c:pt>
              <c:pt idx="8724">
                <c:v>18.422335952418418</c:v>
              </c:pt>
              <c:pt idx="8725">
                <c:v>18.422335952418418</c:v>
              </c:pt>
              <c:pt idx="8726">
                <c:v>18.422335952418418</c:v>
              </c:pt>
              <c:pt idx="8727">
                <c:v>18.422335952418418</c:v>
              </c:pt>
              <c:pt idx="8728">
                <c:v>18.422335952418418</c:v>
              </c:pt>
              <c:pt idx="8729">
                <c:v>18.422335952418418</c:v>
              </c:pt>
              <c:pt idx="8730">
                <c:v>18.422335952418418</c:v>
              </c:pt>
              <c:pt idx="8731">
                <c:v>18.422335952418418</c:v>
              </c:pt>
              <c:pt idx="8732">
                <c:v>18.422335952418418</c:v>
              </c:pt>
              <c:pt idx="8733">
                <c:v>18.422335952418418</c:v>
              </c:pt>
              <c:pt idx="8734">
                <c:v>18.422335952418418</c:v>
              </c:pt>
              <c:pt idx="8735">
                <c:v>18.422335952418418</c:v>
              </c:pt>
              <c:pt idx="8736">
                <c:v>18.422335952418418</c:v>
              </c:pt>
              <c:pt idx="8737">
                <c:v>18.422335952418418</c:v>
              </c:pt>
              <c:pt idx="8738">
                <c:v>18.422335952418418</c:v>
              </c:pt>
              <c:pt idx="8739">
                <c:v>18.422335952418418</c:v>
              </c:pt>
              <c:pt idx="8740">
                <c:v>18.422335952418418</c:v>
              </c:pt>
              <c:pt idx="8741">
                <c:v>18.422335952418418</c:v>
              </c:pt>
              <c:pt idx="8742">
                <c:v>18.422335952418418</c:v>
              </c:pt>
              <c:pt idx="8743">
                <c:v>18.422335952418418</c:v>
              </c:pt>
              <c:pt idx="8744">
                <c:v>18.422335952418418</c:v>
              </c:pt>
              <c:pt idx="8745">
                <c:v>18.422335952418418</c:v>
              </c:pt>
              <c:pt idx="8746">
                <c:v>18.422335952418418</c:v>
              </c:pt>
              <c:pt idx="8747">
                <c:v>18.422335952418418</c:v>
              </c:pt>
              <c:pt idx="8748">
                <c:v>18.422335952418418</c:v>
              </c:pt>
              <c:pt idx="8749">
                <c:v>18.422335952418418</c:v>
              </c:pt>
              <c:pt idx="8750">
                <c:v>18.422335952418418</c:v>
              </c:pt>
              <c:pt idx="8751">
                <c:v>18.422335952418418</c:v>
              </c:pt>
              <c:pt idx="8752">
                <c:v>18.422335952418418</c:v>
              </c:pt>
              <c:pt idx="8753">
                <c:v>18.422335952418418</c:v>
              </c:pt>
              <c:pt idx="8754">
                <c:v>18.422335952418418</c:v>
              </c:pt>
              <c:pt idx="8755">
                <c:v>18.422335952418418</c:v>
              </c:pt>
              <c:pt idx="8756">
                <c:v>18.422335952418418</c:v>
              </c:pt>
              <c:pt idx="8757">
                <c:v>18.422335952418418</c:v>
              </c:pt>
              <c:pt idx="8758">
                <c:v>18.422335952418418</c:v>
              </c:pt>
              <c:pt idx="8759">
                <c:v>18.422335952418418</c:v>
              </c:pt>
              <c:pt idx="8760">
                <c:v>18.422335952418418</c:v>
              </c:pt>
              <c:pt idx="8761">
                <c:v>18.422335952418418</c:v>
              </c:pt>
              <c:pt idx="8762">
                <c:v>18.422335952418418</c:v>
              </c:pt>
              <c:pt idx="8763">
                <c:v>18.422335952418418</c:v>
              </c:pt>
              <c:pt idx="8764">
                <c:v>18.422335952418418</c:v>
              </c:pt>
              <c:pt idx="8765">
                <c:v>18.422335952418418</c:v>
              </c:pt>
              <c:pt idx="8766">
                <c:v>18.422335952418418</c:v>
              </c:pt>
              <c:pt idx="8767">
                <c:v>18.422335952418418</c:v>
              </c:pt>
              <c:pt idx="8768">
                <c:v>18.422335952418418</c:v>
              </c:pt>
              <c:pt idx="8769">
                <c:v>18.422335952418418</c:v>
              </c:pt>
              <c:pt idx="8770">
                <c:v>18.422335952418418</c:v>
              </c:pt>
              <c:pt idx="8771">
                <c:v>18.422335952418418</c:v>
              </c:pt>
              <c:pt idx="8772">
                <c:v>18.422335952418418</c:v>
              </c:pt>
              <c:pt idx="8773">
                <c:v>18.422335952418418</c:v>
              </c:pt>
              <c:pt idx="8774">
                <c:v>18.422335952418418</c:v>
              </c:pt>
              <c:pt idx="8775">
                <c:v>18.422335952418418</c:v>
              </c:pt>
              <c:pt idx="8776">
                <c:v>18.422335952418418</c:v>
              </c:pt>
              <c:pt idx="8777">
                <c:v>18.422335952418418</c:v>
              </c:pt>
              <c:pt idx="8778">
                <c:v>18.422335952418418</c:v>
              </c:pt>
              <c:pt idx="8779">
                <c:v>18.422335952418418</c:v>
              </c:pt>
              <c:pt idx="8780">
                <c:v>18.422335952418418</c:v>
              </c:pt>
              <c:pt idx="8781">
                <c:v>18.422335952418418</c:v>
              </c:pt>
              <c:pt idx="8782">
                <c:v>18.422335952418418</c:v>
              </c:pt>
              <c:pt idx="8783">
                <c:v>18.422335952418418</c:v>
              </c:pt>
              <c:pt idx="8784">
                <c:v>18.422335952418418</c:v>
              </c:pt>
              <c:pt idx="8785">
                <c:v>18.422335952418418</c:v>
              </c:pt>
              <c:pt idx="8786">
                <c:v>18.422335952418418</c:v>
              </c:pt>
              <c:pt idx="8787">
                <c:v>18.422335952418418</c:v>
              </c:pt>
              <c:pt idx="8788">
                <c:v>18.422335952418418</c:v>
              </c:pt>
              <c:pt idx="8789">
                <c:v>18.422335952418418</c:v>
              </c:pt>
              <c:pt idx="8790">
                <c:v>18.422335952418418</c:v>
              </c:pt>
              <c:pt idx="8791">
                <c:v>18.422335952418418</c:v>
              </c:pt>
              <c:pt idx="8792">
                <c:v>18.422335952418418</c:v>
              </c:pt>
              <c:pt idx="8793">
                <c:v>18.422335952418418</c:v>
              </c:pt>
              <c:pt idx="8794">
                <c:v>18.422335952418418</c:v>
              </c:pt>
              <c:pt idx="8795">
                <c:v>18.422335952418418</c:v>
              </c:pt>
              <c:pt idx="8796">
                <c:v>18.422335952418418</c:v>
              </c:pt>
              <c:pt idx="8797">
                <c:v>18.422335952418418</c:v>
              </c:pt>
              <c:pt idx="8798">
                <c:v>18.422335952418418</c:v>
              </c:pt>
              <c:pt idx="8799">
                <c:v>18.422335952418418</c:v>
              </c:pt>
              <c:pt idx="8800">
                <c:v>18.422335952418418</c:v>
              </c:pt>
              <c:pt idx="8801">
                <c:v>18.422335952418418</c:v>
              </c:pt>
              <c:pt idx="8802">
                <c:v>18.422335952418418</c:v>
              </c:pt>
              <c:pt idx="8803">
                <c:v>18.422335952418418</c:v>
              </c:pt>
              <c:pt idx="8804">
                <c:v>18.422335952418418</c:v>
              </c:pt>
              <c:pt idx="8805">
                <c:v>18.422335952418418</c:v>
              </c:pt>
              <c:pt idx="8806">
                <c:v>18.422335952418418</c:v>
              </c:pt>
              <c:pt idx="8807">
                <c:v>18.422335952418418</c:v>
              </c:pt>
              <c:pt idx="8808">
                <c:v>18.422335952418418</c:v>
              </c:pt>
              <c:pt idx="8809">
                <c:v>18.422335952418418</c:v>
              </c:pt>
              <c:pt idx="8810">
                <c:v>18.422335952418418</c:v>
              </c:pt>
              <c:pt idx="8811">
                <c:v>18.422335952418418</c:v>
              </c:pt>
              <c:pt idx="8812">
                <c:v>18.422335952418418</c:v>
              </c:pt>
              <c:pt idx="8813">
                <c:v>18.422335952418418</c:v>
              </c:pt>
              <c:pt idx="8814">
                <c:v>18.422335952418418</c:v>
              </c:pt>
              <c:pt idx="8815">
                <c:v>18.422335952418418</c:v>
              </c:pt>
              <c:pt idx="8816">
                <c:v>18.422335952418418</c:v>
              </c:pt>
              <c:pt idx="8817">
                <c:v>18.422335952418418</c:v>
              </c:pt>
              <c:pt idx="8818">
                <c:v>18.422335952418418</c:v>
              </c:pt>
              <c:pt idx="8819">
                <c:v>18.422335952418418</c:v>
              </c:pt>
              <c:pt idx="8820">
                <c:v>18.422335952418418</c:v>
              </c:pt>
              <c:pt idx="8821">
                <c:v>18.422335952418418</c:v>
              </c:pt>
              <c:pt idx="8822">
                <c:v>18.422335952418418</c:v>
              </c:pt>
              <c:pt idx="8823">
                <c:v>18.422335952418418</c:v>
              </c:pt>
              <c:pt idx="8824">
                <c:v>18.422335952418418</c:v>
              </c:pt>
              <c:pt idx="8825">
                <c:v>18.422335952418418</c:v>
              </c:pt>
              <c:pt idx="8826">
                <c:v>18.422335952418418</c:v>
              </c:pt>
              <c:pt idx="8827">
                <c:v>18.422335952418418</c:v>
              </c:pt>
              <c:pt idx="8828">
                <c:v>18.422335952418418</c:v>
              </c:pt>
              <c:pt idx="8829">
                <c:v>18.422335952418418</c:v>
              </c:pt>
              <c:pt idx="8830">
                <c:v>18.422335952418418</c:v>
              </c:pt>
              <c:pt idx="8831">
                <c:v>18.422335952418418</c:v>
              </c:pt>
              <c:pt idx="8832">
                <c:v>18.422335952418418</c:v>
              </c:pt>
              <c:pt idx="8833">
                <c:v>18.422335952418418</c:v>
              </c:pt>
              <c:pt idx="8834">
                <c:v>18.422335952418418</c:v>
              </c:pt>
              <c:pt idx="8835">
                <c:v>18.422335952418418</c:v>
              </c:pt>
              <c:pt idx="8836">
                <c:v>18.422335952418418</c:v>
              </c:pt>
              <c:pt idx="8837">
                <c:v>18.422335952418418</c:v>
              </c:pt>
              <c:pt idx="8838">
                <c:v>18.422335952418418</c:v>
              </c:pt>
              <c:pt idx="8839">
                <c:v>18.422335952418418</c:v>
              </c:pt>
              <c:pt idx="8840">
                <c:v>18.422335952418418</c:v>
              </c:pt>
              <c:pt idx="8841">
                <c:v>18.422335952418418</c:v>
              </c:pt>
              <c:pt idx="8842">
                <c:v>18.422335952418418</c:v>
              </c:pt>
              <c:pt idx="8843">
                <c:v>18.422335952418418</c:v>
              </c:pt>
              <c:pt idx="8844">
                <c:v>18.422335952418418</c:v>
              </c:pt>
              <c:pt idx="8845">
                <c:v>18.422335952418418</c:v>
              </c:pt>
              <c:pt idx="8846">
                <c:v>18.422335952418418</c:v>
              </c:pt>
              <c:pt idx="8847">
                <c:v>18.422335952418418</c:v>
              </c:pt>
              <c:pt idx="8848">
                <c:v>18.422335952418418</c:v>
              </c:pt>
              <c:pt idx="8849">
                <c:v>18.422335952418418</c:v>
              </c:pt>
              <c:pt idx="8850">
                <c:v>18.422335952418418</c:v>
              </c:pt>
              <c:pt idx="8851">
                <c:v>18.422335952418418</c:v>
              </c:pt>
              <c:pt idx="8852">
                <c:v>18.422335952418418</c:v>
              </c:pt>
              <c:pt idx="8853">
                <c:v>18.422335952418418</c:v>
              </c:pt>
              <c:pt idx="8854">
                <c:v>18.422335952418418</c:v>
              </c:pt>
              <c:pt idx="8855">
                <c:v>18.422335952418418</c:v>
              </c:pt>
              <c:pt idx="8856">
                <c:v>18.422335952418418</c:v>
              </c:pt>
              <c:pt idx="8857">
                <c:v>18.422335952418418</c:v>
              </c:pt>
              <c:pt idx="8858">
                <c:v>18.422335952418418</c:v>
              </c:pt>
              <c:pt idx="8859">
                <c:v>18.422335952418418</c:v>
              </c:pt>
              <c:pt idx="8860">
                <c:v>18.422335952418418</c:v>
              </c:pt>
              <c:pt idx="8861">
                <c:v>18.422335952418418</c:v>
              </c:pt>
              <c:pt idx="8862">
                <c:v>18.422335952418418</c:v>
              </c:pt>
              <c:pt idx="8863">
                <c:v>18.422335952418418</c:v>
              </c:pt>
              <c:pt idx="8864">
                <c:v>18.422335952418418</c:v>
              </c:pt>
              <c:pt idx="8865">
                <c:v>18.422335952418418</c:v>
              </c:pt>
              <c:pt idx="8866">
                <c:v>18.422335952418418</c:v>
              </c:pt>
              <c:pt idx="8867">
                <c:v>18.422335952418418</c:v>
              </c:pt>
              <c:pt idx="8868">
                <c:v>18.422335952418418</c:v>
              </c:pt>
              <c:pt idx="8869">
                <c:v>18.422335952418418</c:v>
              </c:pt>
              <c:pt idx="8870">
                <c:v>18.422335952418418</c:v>
              </c:pt>
              <c:pt idx="8871">
                <c:v>18.422335952418418</c:v>
              </c:pt>
              <c:pt idx="8872">
                <c:v>18.422335952418418</c:v>
              </c:pt>
              <c:pt idx="8873">
                <c:v>18.422335952418418</c:v>
              </c:pt>
              <c:pt idx="8874">
                <c:v>18.422335952418418</c:v>
              </c:pt>
              <c:pt idx="8875">
                <c:v>18.422335952418418</c:v>
              </c:pt>
              <c:pt idx="8876">
                <c:v>18.422335952418418</c:v>
              </c:pt>
              <c:pt idx="8877">
                <c:v>18.422335952418418</c:v>
              </c:pt>
              <c:pt idx="8878">
                <c:v>18.422335952418418</c:v>
              </c:pt>
              <c:pt idx="8879">
                <c:v>18.422335952418418</c:v>
              </c:pt>
              <c:pt idx="8880">
                <c:v>18.422335952418418</c:v>
              </c:pt>
              <c:pt idx="8881">
                <c:v>18.422335952418418</c:v>
              </c:pt>
              <c:pt idx="8882">
                <c:v>18.422335952418418</c:v>
              </c:pt>
              <c:pt idx="8883">
                <c:v>18.422335952418418</c:v>
              </c:pt>
              <c:pt idx="8884">
                <c:v>18.422335952418418</c:v>
              </c:pt>
              <c:pt idx="8885">
                <c:v>18.422335952418418</c:v>
              </c:pt>
              <c:pt idx="8886">
                <c:v>18.422335952418418</c:v>
              </c:pt>
              <c:pt idx="8887">
                <c:v>18.422335952418418</c:v>
              </c:pt>
              <c:pt idx="8888">
                <c:v>18.422335952418418</c:v>
              </c:pt>
              <c:pt idx="8889">
                <c:v>18.422335952418418</c:v>
              </c:pt>
              <c:pt idx="8890">
                <c:v>18.422335952418418</c:v>
              </c:pt>
              <c:pt idx="8891">
                <c:v>18.422335952418418</c:v>
              </c:pt>
              <c:pt idx="8892">
                <c:v>18.422335952418418</c:v>
              </c:pt>
              <c:pt idx="8893">
                <c:v>18.422335952418418</c:v>
              </c:pt>
              <c:pt idx="8894">
                <c:v>18.422335952418418</c:v>
              </c:pt>
              <c:pt idx="8895">
                <c:v>18.422335952418418</c:v>
              </c:pt>
              <c:pt idx="8896">
                <c:v>18.422335952418418</c:v>
              </c:pt>
              <c:pt idx="8897">
                <c:v>18.422335952418418</c:v>
              </c:pt>
              <c:pt idx="8898">
                <c:v>18.422335952418418</c:v>
              </c:pt>
              <c:pt idx="8899">
                <c:v>18.422335952418418</c:v>
              </c:pt>
              <c:pt idx="8900">
                <c:v>18.422335952418418</c:v>
              </c:pt>
              <c:pt idx="8901">
                <c:v>18.422335952418418</c:v>
              </c:pt>
              <c:pt idx="8902">
                <c:v>18.422335952418418</c:v>
              </c:pt>
              <c:pt idx="8903">
                <c:v>18.422335952418418</c:v>
              </c:pt>
              <c:pt idx="8904">
                <c:v>18.422335952418418</c:v>
              </c:pt>
              <c:pt idx="8905">
                <c:v>18.422335952418418</c:v>
              </c:pt>
              <c:pt idx="8906">
                <c:v>18.422335952418418</c:v>
              </c:pt>
              <c:pt idx="8907">
                <c:v>18.422335952418418</c:v>
              </c:pt>
              <c:pt idx="8908">
                <c:v>18.422335952418418</c:v>
              </c:pt>
              <c:pt idx="8909">
                <c:v>18.422335952418418</c:v>
              </c:pt>
              <c:pt idx="8910">
                <c:v>18.422335952418418</c:v>
              </c:pt>
              <c:pt idx="8911">
                <c:v>18.422335952418418</c:v>
              </c:pt>
              <c:pt idx="8912">
                <c:v>18.422335952418418</c:v>
              </c:pt>
              <c:pt idx="8913">
                <c:v>18.422335952418418</c:v>
              </c:pt>
              <c:pt idx="8914">
                <c:v>18.422335952418418</c:v>
              </c:pt>
              <c:pt idx="8915">
                <c:v>18.422335952418418</c:v>
              </c:pt>
              <c:pt idx="8916">
                <c:v>18.422335952418418</c:v>
              </c:pt>
              <c:pt idx="8917">
                <c:v>18.422335952418418</c:v>
              </c:pt>
              <c:pt idx="8918">
                <c:v>18.422335952418418</c:v>
              </c:pt>
              <c:pt idx="8919">
                <c:v>18.422335952418418</c:v>
              </c:pt>
              <c:pt idx="8920">
                <c:v>18.422335952418418</c:v>
              </c:pt>
              <c:pt idx="8921">
                <c:v>18.422335952418418</c:v>
              </c:pt>
              <c:pt idx="8922">
                <c:v>18.422335952418418</c:v>
              </c:pt>
              <c:pt idx="8923">
                <c:v>18.422335952418418</c:v>
              </c:pt>
              <c:pt idx="8924">
                <c:v>18.422335952418418</c:v>
              </c:pt>
              <c:pt idx="8925">
                <c:v>18.422335952418418</c:v>
              </c:pt>
              <c:pt idx="8926">
                <c:v>18.422335952418418</c:v>
              </c:pt>
              <c:pt idx="8927">
                <c:v>18.422335952418418</c:v>
              </c:pt>
              <c:pt idx="8928">
                <c:v>18.422335952418418</c:v>
              </c:pt>
              <c:pt idx="8929">
                <c:v>18.422335952418418</c:v>
              </c:pt>
              <c:pt idx="8930">
                <c:v>18.422335952418418</c:v>
              </c:pt>
              <c:pt idx="8931">
                <c:v>18.422335952418418</c:v>
              </c:pt>
              <c:pt idx="8932">
                <c:v>18.422335952418418</c:v>
              </c:pt>
              <c:pt idx="8933">
                <c:v>18.422335952418418</c:v>
              </c:pt>
              <c:pt idx="8934">
                <c:v>18.422335952418418</c:v>
              </c:pt>
              <c:pt idx="8935">
                <c:v>18.422335952418418</c:v>
              </c:pt>
              <c:pt idx="8936">
                <c:v>18.422335952418418</c:v>
              </c:pt>
              <c:pt idx="8937">
                <c:v>18.422335952418418</c:v>
              </c:pt>
              <c:pt idx="8938">
                <c:v>18.422335952418418</c:v>
              </c:pt>
              <c:pt idx="8939">
                <c:v>18.422335952418418</c:v>
              </c:pt>
              <c:pt idx="8940">
                <c:v>18.422335952418418</c:v>
              </c:pt>
              <c:pt idx="8941">
                <c:v>18.422335952418418</c:v>
              </c:pt>
              <c:pt idx="8942">
                <c:v>18.422335952418418</c:v>
              </c:pt>
              <c:pt idx="8943">
                <c:v>18.422335952418418</c:v>
              </c:pt>
              <c:pt idx="8944">
                <c:v>18.422335952418418</c:v>
              </c:pt>
              <c:pt idx="8945">
                <c:v>18.422335952418418</c:v>
              </c:pt>
              <c:pt idx="8946">
                <c:v>18.422335952418418</c:v>
              </c:pt>
              <c:pt idx="8947">
                <c:v>18.422335952418418</c:v>
              </c:pt>
              <c:pt idx="8948">
                <c:v>18.422335952418418</c:v>
              </c:pt>
              <c:pt idx="8949">
                <c:v>18.422335952418418</c:v>
              </c:pt>
              <c:pt idx="8950">
                <c:v>18.422335952418418</c:v>
              </c:pt>
              <c:pt idx="8951">
                <c:v>18.422335952418418</c:v>
              </c:pt>
              <c:pt idx="8952">
                <c:v>18.422335952418418</c:v>
              </c:pt>
              <c:pt idx="8953">
                <c:v>18.422335952418418</c:v>
              </c:pt>
              <c:pt idx="8954">
                <c:v>18.422335952418418</c:v>
              </c:pt>
              <c:pt idx="8955">
                <c:v>18.422335952418418</c:v>
              </c:pt>
              <c:pt idx="8956">
                <c:v>18.422335952418418</c:v>
              </c:pt>
              <c:pt idx="8957">
                <c:v>18.422335952418418</c:v>
              </c:pt>
              <c:pt idx="8958">
                <c:v>18.422335952418418</c:v>
              </c:pt>
              <c:pt idx="8959">
                <c:v>18.422335952418418</c:v>
              </c:pt>
              <c:pt idx="8960">
                <c:v>18.422335952418418</c:v>
              </c:pt>
              <c:pt idx="8961">
                <c:v>18.422335952418418</c:v>
              </c:pt>
              <c:pt idx="8962">
                <c:v>18.422335952418418</c:v>
              </c:pt>
              <c:pt idx="8963">
                <c:v>18.422335952418418</c:v>
              </c:pt>
              <c:pt idx="8964">
                <c:v>18.422335952418418</c:v>
              </c:pt>
              <c:pt idx="8965">
                <c:v>18.422335952418418</c:v>
              </c:pt>
              <c:pt idx="8966">
                <c:v>18.422335952418418</c:v>
              </c:pt>
              <c:pt idx="8967">
                <c:v>18.422335952418418</c:v>
              </c:pt>
              <c:pt idx="8968">
                <c:v>18.422335952418418</c:v>
              </c:pt>
              <c:pt idx="8969">
                <c:v>18.422335952418418</c:v>
              </c:pt>
              <c:pt idx="8970">
                <c:v>18.422335952418418</c:v>
              </c:pt>
              <c:pt idx="8971">
                <c:v>18.422335952418418</c:v>
              </c:pt>
              <c:pt idx="8972">
                <c:v>18.422335952418418</c:v>
              </c:pt>
              <c:pt idx="8973">
                <c:v>18.422335952418418</c:v>
              </c:pt>
              <c:pt idx="8974">
                <c:v>18.422335952418418</c:v>
              </c:pt>
              <c:pt idx="8975">
                <c:v>18.422335952418418</c:v>
              </c:pt>
              <c:pt idx="8976">
                <c:v>18.422335952418418</c:v>
              </c:pt>
              <c:pt idx="8977">
                <c:v>18.422335952418418</c:v>
              </c:pt>
              <c:pt idx="8978">
                <c:v>18.422335952418418</c:v>
              </c:pt>
              <c:pt idx="8979">
                <c:v>18.422335952418418</c:v>
              </c:pt>
              <c:pt idx="8980">
                <c:v>18.422335952418418</c:v>
              </c:pt>
              <c:pt idx="8981">
                <c:v>18.422335952418418</c:v>
              </c:pt>
              <c:pt idx="8982">
                <c:v>18.422335952418418</c:v>
              </c:pt>
              <c:pt idx="8983">
                <c:v>18.422335952418418</c:v>
              </c:pt>
              <c:pt idx="8984">
                <c:v>18.422335952418418</c:v>
              </c:pt>
              <c:pt idx="8985">
                <c:v>18.422335952418418</c:v>
              </c:pt>
              <c:pt idx="8986">
                <c:v>18.422335952418418</c:v>
              </c:pt>
              <c:pt idx="8987">
                <c:v>18.422335952418418</c:v>
              </c:pt>
              <c:pt idx="8988">
                <c:v>18.422335952418418</c:v>
              </c:pt>
              <c:pt idx="8989">
                <c:v>18.422335952418418</c:v>
              </c:pt>
              <c:pt idx="8990">
                <c:v>18.422335952418418</c:v>
              </c:pt>
              <c:pt idx="8991">
                <c:v>18.422335952418418</c:v>
              </c:pt>
              <c:pt idx="8992">
                <c:v>18.422335952418418</c:v>
              </c:pt>
              <c:pt idx="8993">
                <c:v>18.422335952418418</c:v>
              </c:pt>
              <c:pt idx="8994">
                <c:v>18.422335952418418</c:v>
              </c:pt>
              <c:pt idx="8995">
                <c:v>18.422335952418418</c:v>
              </c:pt>
              <c:pt idx="8996">
                <c:v>18.422335952418418</c:v>
              </c:pt>
              <c:pt idx="8997">
                <c:v>18.422335952418418</c:v>
              </c:pt>
              <c:pt idx="8998">
                <c:v>18.422335952418418</c:v>
              </c:pt>
              <c:pt idx="8999">
                <c:v>18.422335952418418</c:v>
              </c:pt>
              <c:pt idx="9000">
                <c:v>18.422335952418418</c:v>
              </c:pt>
              <c:pt idx="9001">
                <c:v>18.422335952418418</c:v>
              </c:pt>
              <c:pt idx="9002">
                <c:v>18.422335952418418</c:v>
              </c:pt>
              <c:pt idx="9003">
                <c:v>18.422335952418418</c:v>
              </c:pt>
              <c:pt idx="9004">
                <c:v>18.422335952418418</c:v>
              </c:pt>
              <c:pt idx="9005">
                <c:v>18.422335952418418</c:v>
              </c:pt>
              <c:pt idx="9006">
                <c:v>18.422335952418418</c:v>
              </c:pt>
              <c:pt idx="9007">
                <c:v>18.422335952418418</c:v>
              </c:pt>
              <c:pt idx="9008">
                <c:v>18.422335952418418</c:v>
              </c:pt>
              <c:pt idx="9009">
                <c:v>18.422335952418418</c:v>
              </c:pt>
              <c:pt idx="9010">
                <c:v>18.422335952418418</c:v>
              </c:pt>
              <c:pt idx="9011">
                <c:v>18.422335952418418</c:v>
              </c:pt>
              <c:pt idx="9012">
                <c:v>18.422335952418418</c:v>
              </c:pt>
              <c:pt idx="9013">
                <c:v>18.422335952418418</c:v>
              </c:pt>
              <c:pt idx="9014">
                <c:v>18.422335952418418</c:v>
              </c:pt>
              <c:pt idx="9015">
                <c:v>18.422335952418418</c:v>
              </c:pt>
              <c:pt idx="9016">
                <c:v>18.422335952418418</c:v>
              </c:pt>
              <c:pt idx="9017">
                <c:v>18.422335952418418</c:v>
              </c:pt>
              <c:pt idx="9018">
                <c:v>18.422335952418418</c:v>
              </c:pt>
              <c:pt idx="9019">
                <c:v>18.422335952418418</c:v>
              </c:pt>
              <c:pt idx="9020">
                <c:v>18.422335952418418</c:v>
              </c:pt>
              <c:pt idx="9021">
                <c:v>18.422335952418418</c:v>
              </c:pt>
              <c:pt idx="9022">
                <c:v>18.422335952418418</c:v>
              </c:pt>
              <c:pt idx="9023">
                <c:v>18.422335952418418</c:v>
              </c:pt>
              <c:pt idx="9024">
                <c:v>18.422335952418418</c:v>
              </c:pt>
              <c:pt idx="9025">
                <c:v>18.422335952418418</c:v>
              </c:pt>
              <c:pt idx="9026">
                <c:v>18.422335952418418</c:v>
              </c:pt>
              <c:pt idx="9027">
                <c:v>18.422335952418418</c:v>
              </c:pt>
              <c:pt idx="9028">
                <c:v>18.422335952418418</c:v>
              </c:pt>
              <c:pt idx="9029">
                <c:v>18.422335952418418</c:v>
              </c:pt>
              <c:pt idx="9030">
                <c:v>18.422335952418418</c:v>
              </c:pt>
              <c:pt idx="9031">
                <c:v>18.422335952418418</c:v>
              </c:pt>
              <c:pt idx="9032">
                <c:v>18.422335952418418</c:v>
              </c:pt>
              <c:pt idx="9033">
                <c:v>18.422335952418418</c:v>
              </c:pt>
              <c:pt idx="9034">
                <c:v>18.422335952418418</c:v>
              </c:pt>
              <c:pt idx="9035">
                <c:v>18.422335952418418</c:v>
              </c:pt>
              <c:pt idx="9036">
                <c:v>18.422335952418418</c:v>
              </c:pt>
              <c:pt idx="9037">
                <c:v>18.422335952418418</c:v>
              </c:pt>
              <c:pt idx="9038">
                <c:v>18.422335952418418</c:v>
              </c:pt>
              <c:pt idx="9039">
                <c:v>18.422335952418418</c:v>
              </c:pt>
              <c:pt idx="9040">
                <c:v>18.422335952418418</c:v>
              </c:pt>
              <c:pt idx="9041">
                <c:v>18.422335952418418</c:v>
              </c:pt>
              <c:pt idx="9042">
                <c:v>18.422335952418418</c:v>
              </c:pt>
              <c:pt idx="9043">
                <c:v>18.422335952418418</c:v>
              </c:pt>
              <c:pt idx="9044">
                <c:v>18.422335952418418</c:v>
              </c:pt>
              <c:pt idx="9045">
                <c:v>18.422335952418418</c:v>
              </c:pt>
              <c:pt idx="9046">
                <c:v>18.422335952418418</c:v>
              </c:pt>
              <c:pt idx="9047">
                <c:v>18.422335952418418</c:v>
              </c:pt>
              <c:pt idx="9048">
                <c:v>18.422335952418418</c:v>
              </c:pt>
              <c:pt idx="9049">
                <c:v>18.422335952418418</c:v>
              </c:pt>
              <c:pt idx="9050">
                <c:v>18.422335952418418</c:v>
              </c:pt>
              <c:pt idx="9051">
                <c:v>18.422335952418418</c:v>
              </c:pt>
              <c:pt idx="9052">
                <c:v>18.422335952418418</c:v>
              </c:pt>
              <c:pt idx="9053">
                <c:v>18.422335952418418</c:v>
              </c:pt>
              <c:pt idx="9054">
                <c:v>18.422335952418418</c:v>
              </c:pt>
              <c:pt idx="9055">
                <c:v>18.422335952418418</c:v>
              </c:pt>
              <c:pt idx="9056">
                <c:v>18.422335952418418</c:v>
              </c:pt>
              <c:pt idx="9057">
                <c:v>18.422335952418418</c:v>
              </c:pt>
              <c:pt idx="9058">
                <c:v>18.422335952418418</c:v>
              </c:pt>
              <c:pt idx="9059">
                <c:v>18.422335952418418</c:v>
              </c:pt>
              <c:pt idx="9060">
                <c:v>18.422335952418418</c:v>
              </c:pt>
              <c:pt idx="9061">
                <c:v>18.422335952418418</c:v>
              </c:pt>
              <c:pt idx="9062">
                <c:v>18.422335952418418</c:v>
              </c:pt>
              <c:pt idx="9063">
                <c:v>18.422335952418418</c:v>
              </c:pt>
              <c:pt idx="9064">
                <c:v>18.422335952418418</c:v>
              </c:pt>
              <c:pt idx="9065">
                <c:v>18.422335952418418</c:v>
              </c:pt>
              <c:pt idx="9066">
                <c:v>18.422335952418418</c:v>
              </c:pt>
              <c:pt idx="9067">
                <c:v>18.422335952418418</c:v>
              </c:pt>
              <c:pt idx="9068">
                <c:v>18.422335952418418</c:v>
              </c:pt>
              <c:pt idx="9069">
                <c:v>18.422335952418418</c:v>
              </c:pt>
              <c:pt idx="9070">
                <c:v>18.422335952418418</c:v>
              </c:pt>
              <c:pt idx="9071">
                <c:v>18.422335952418418</c:v>
              </c:pt>
              <c:pt idx="9072">
                <c:v>18.422335952418418</c:v>
              </c:pt>
              <c:pt idx="9073">
                <c:v>18.422335952418418</c:v>
              </c:pt>
              <c:pt idx="9074">
                <c:v>18.422335952418418</c:v>
              </c:pt>
              <c:pt idx="9075">
                <c:v>18.422335952418418</c:v>
              </c:pt>
              <c:pt idx="9076">
                <c:v>18.422335952418418</c:v>
              </c:pt>
              <c:pt idx="9077">
                <c:v>18.422335952418418</c:v>
              </c:pt>
              <c:pt idx="9078">
                <c:v>18.422335952418418</c:v>
              </c:pt>
              <c:pt idx="9079">
                <c:v>18.422335952418418</c:v>
              </c:pt>
              <c:pt idx="9080">
                <c:v>18.422335952418418</c:v>
              </c:pt>
              <c:pt idx="9081">
                <c:v>18.422335952418418</c:v>
              </c:pt>
              <c:pt idx="9082">
                <c:v>18.422335952418418</c:v>
              </c:pt>
              <c:pt idx="9083">
                <c:v>18.422335952418418</c:v>
              </c:pt>
              <c:pt idx="9084">
                <c:v>18.422335952418418</c:v>
              </c:pt>
              <c:pt idx="9085">
                <c:v>18.422335952418418</c:v>
              </c:pt>
              <c:pt idx="9086">
                <c:v>18.422335952418418</c:v>
              </c:pt>
              <c:pt idx="9087">
                <c:v>18.422335952418418</c:v>
              </c:pt>
              <c:pt idx="9088">
                <c:v>18.422335952418418</c:v>
              </c:pt>
              <c:pt idx="9089">
                <c:v>18.422335952418418</c:v>
              </c:pt>
              <c:pt idx="9090">
                <c:v>18.422335952418418</c:v>
              </c:pt>
              <c:pt idx="9091">
                <c:v>18.422335952418418</c:v>
              </c:pt>
              <c:pt idx="9092">
                <c:v>18.422335952418418</c:v>
              </c:pt>
              <c:pt idx="9093">
                <c:v>18.422335952418418</c:v>
              </c:pt>
              <c:pt idx="9094">
                <c:v>18.422335952418418</c:v>
              </c:pt>
              <c:pt idx="9095">
                <c:v>18.422335952418418</c:v>
              </c:pt>
              <c:pt idx="9096">
                <c:v>18.422335952418418</c:v>
              </c:pt>
              <c:pt idx="9097">
                <c:v>18.422335952418418</c:v>
              </c:pt>
              <c:pt idx="9098">
                <c:v>18.422335952418418</c:v>
              </c:pt>
              <c:pt idx="9099">
                <c:v>18.422335952418418</c:v>
              </c:pt>
              <c:pt idx="9100">
                <c:v>18.422335952418418</c:v>
              </c:pt>
              <c:pt idx="9101">
                <c:v>18.422335952418418</c:v>
              </c:pt>
              <c:pt idx="9102">
                <c:v>18.422335952418418</c:v>
              </c:pt>
              <c:pt idx="9103">
                <c:v>18.422335952418418</c:v>
              </c:pt>
              <c:pt idx="9104">
                <c:v>18.422335952418418</c:v>
              </c:pt>
              <c:pt idx="9105">
                <c:v>18.422335952418418</c:v>
              </c:pt>
              <c:pt idx="9106">
                <c:v>18.422335952418418</c:v>
              </c:pt>
              <c:pt idx="9107">
                <c:v>18.422335952418418</c:v>
              </c:pt>
              <c:pt idx="9108">
                <c:v>18.422335952418418</c:v>
              </c:pt>
              <c:pt idx="9109">
                <c:v>18.422335952418418</c:v>
              </c:pt>
              <c:pt idx="9110">
                <c:v>18.422335952418418</c:v>
              </c:pt>
              <c:pt idx="9111">
                <c:v>18.422335952418418</c:v>
              </c:pt>
              <c:pt idx="9112">
                <c:v>18.422335952418418</c:v>
              </c:pt>
              <c:pt idx="9113">
                <c:v>18.422335952418418</c:v>
              </c:pt>
              <c:pt idx="9114">
                <c:v>18.422335952418418</c:v>
              </c:pt>
              <c:pt idx="9115">
                <c:v>18.422335952418418</c:v>
              </c:pt>
              <c:pt idx="9116">
                <c:v>18.422335952418418</c:v>
              </c:pt>
              <c:pt idx="9117">
                <c:v>18.422335952418418</c:v>
              </c:pt>
              <c:pt idx="9118">
                <c:v>18.422335952418418</c:v>
              </c:pt>
              <c:pt idx="9119">
                <c:v>18.422335952418418</c:v>
              </c:pt>
              <c:pt idx="9120">
                <c:v>18.422335952418418</c:v>
              </c:pt>
              <c:pt idx="9121">
                <c:v>18.422335952418418</c:v>
              </c:pt>
              <c:pt idx="9122">
                <c:v>18.422335952418418</c:v>
              </c:pt>
              <c:pt idx="9123">
                <c:v>18.422335952418418</c:v>
              </c:pt>
              <c:pt idx="9124">
                <c:v>18.422335952418418</c:v>
              </c:pt>
              <c:pt idx="9125">
                <c:v>18.422335952418418</c:v>
              </c:pt>
              <c:pt idx="9126">
                <c:v>18.422335952418418</c:v>
              </c:pt>
              <c:pt idx="9127">
                <c:v>18.422335952418418</c:v>
              </c:pt>
              <c:pt idx="9128">
                <c:v>18.422335952418418</c:v>
              </c:pt>
              <c:pt idx="9129">
                <c:v>18.422335952418418</c:v>
              </c:pt>
              <c:pt idx="9130">
                <c:v>18.422335952418418</c:v>
              </c:pt>
              <c:pt idx="9131">
                <c:v>18.422335952418418</c:v>
              </c:pt>
              <c:pt idx="9132">
                <c:v>18.422335952418418</c:v>
              </c:pt>
              <c:pt idx="9133">
                <c:v>18.422335952418418</c:v>
              </c:pt>
              <c:pt idx="9134">
                <c:v>18.422335952418418</c:v>
              </c:pt>
              <c:pt idx="9135">
                <c:v>18.422335952418418</c:v>
              </c:pt>
              <c:pt idx="9136">
                <c:v>18.422335952418418</c:v>
              </c:pt>
              <c:pt idx="9137">
                <c:v>18.422335952418418</c:v>
              </c:pt>
              <c:pt idx="9138">
                <c:v>18.422335952418418</c:v>
              </c:pt>
              <c:pt idx="9139">
                <c:v>18.422335952418418</c:v>
              </c:pt>
              <c:pt idx="9140">
                <c:v>18.422335952418418</c:v>
              </c:pt>
              <c:pt idx="9141">
                <c:v>18.422335952418418</c:v>
              </c:pt>
              <c:pt idx="9142">
                <c:v>18.422335952418418</c:v>
              </c:pt>
              <c:pt idx="9143">
                <c:v>18.422335952418418</c:v>
              </c:pt>
              <c:pt idx="9144">
                <c:v>18.422335952418418</c:v>
              </c:pt>
              <c:pt idx="9145">
                <c:v>18.422335952418418</c:v>
              </c:pt>
              <c:pt idx="9146">
                <c:v>18.422335952418418</c:v>
              </c:pt>
              <c:pt idx="9147">
                <c:v>18.422335952418418</c:v>
              </c:pt>
              <c:pt idx="9148">
                <c:v>18.422335952418418</c:v>
              </c:pt>
              <c:pt idx="9149">
                <c:v>18.422335952418418</c:v>
              </c:pt>
              <c:pt idx="9150">
                <c:v>18.422335952418418</c:v>
              </c:pt>
              <c:pt idx="9151">
                <c:v>18.422335952418418</c:v>
              </c:pt>
              <c:pt idx="9152">
                <c:v>18.422335952418418</c:v>
              </c:pt>
              <c:pt idx="9153">
                <c:v>18.422335952418418</c:v>
              </c:pt>
              <c:pt idx="9154">
                <c:v>18.422335952418418</c:v>
              </c:pt>
              <c:pt idx="9155">
                <c:v>18.422335952418418</c:v>
              </c:pt>
              <c:pt idx="9156">
                <c:v>18.422335952418418</c:v>
              </c:pt>
              <c:pt idx="9157">
                <c:v>18.422335952418418</c:v>
              </c:pt>
              <c:pt idx="9158">
                <c:v>18.422335952418418</c:v>
              </c:pt>
              <c:pt idx="9159">
                <c:v>18.422335952418418</c:v>
              </c:pt>
              <c:pt idx="9160">
                <c:v>18.422335952418418</c:v>
              </c:pt>
              <c:pt idx="9161">
                <c:v>18.422335952418418</c:v>
              </c:pt>
              <c:pt idx="9162">
                <c:v>18.422335952418418</c:v>
              </c:pt>
              <c:pt idx="9163">
                <c:v>18.422335952418418</c:v>
              </c:pt>
              <c:pt idx="9164">
                <c:v>18.422335952418418</c:v>
              </c:pt>
              <c:pt idx="9165">
                <c:v>18.422335952418418</c:v>
              </c:pt>
              <c:pt idx="9166">
                <c:v>18.422335952418418</c:v>
              </c:pt>
              <c:pt idx="9167">
                <c:v>18.422335952418418</c:v>
              </c:pt>
              <c:pt idx="9168">
                <c:v>18.422335952418418</c:v>
              </c:pt>
              <c:pt idx="9169">
                <c:v>18.422335952418418</c:v>
              </c:pt>
              <c:pt idx="9170">
                <c:v>18.422335952418418</c:v>
              </c:pt>
              <c:pt idx="9171">
                <c:v>18.422335952418418</c:v>
              </c:pt>
              <c:pt idx="9172">
                <c:v>18.422335952418418</c:v>
              </c:pt>
              <c:pt idx="9173">
                <c:v>18.422335952418418</c:v>
              </c:pt>
              <c:pt idx="9174">
                <c:v>18.422335952418418</c:v>
              </c:pt>
              <c:pt idx="9175">
                <c:v>18.422335952418418</c:v>
              </c:pt>
              <c:pt idx="9176">
                <c:v>18.422335952418418</c:v>
              </c:pt>
              <c:pt idx="9177">
                <c:v>18.422335952418418</c:v>
              </c:pt>
              <c:pt idx="9178">
                <c:v>18.422335952418418</c:v>
              </c:pt>
              <c:pt idx="9179">
                <c:v>18.422335952418418</c:v>
              </c:pt>
              <c:pt idx="9180">
                <c:v>18.422335952418418</c:v>
              </c:pt>
              <c:pt idx="9181">
                <c:v>18.422335952418418</c:v>
              </c:pt>
              <c:pt idx="9182">
                <c:v>18.422335952418418</c:v>
              </c:pt>
              <c:pt idx="9183">
                <c:v>18.422335952418418</c:v>
              </c:pt>
              <c:pt idx="9184">
                <c:v>18.422335952418418</c:v>
              </c:pt>
              <c:pt idx="9185">
                <c:v>18.422335952418418</c:v>
              </c:pt>
              <c:pt idx="9186">
                <c:v>18.422335952418418</c:v>
              </c:pt>
              <c:pt idx="9187">
                <c:v>18.422335952418418</c:v>
              </c:pt>
              <c:pt idx="9188">
                <c:v>18.422335952418418</c:v>
              </c:pt>
              <c:pt idx="9189">
                <c:v>18.422335952418418</c:v>
              </c:pt>
              <c:pt idx="9190">
                <c:v>18.422335952418418</c:v>
              </c:pt>
              <c:pt idx="9191">
                <c:v>18.422335952418418</c:v>
              </c:pt>
              <c:pt idx="9192">
                <c:v>18.422335952418418</c:v>
              </c:pt>
              <c:pt idx="9193">
                <c:v>18.422335952418418</c:v>
              </c:pt>
              <c:pt idx="9194">
                <c:v>18.422335952418418</c:v>
              </c:pt>
              <c:pt idx="9195">
                <c:v>18.422335952418418</c:v>
              </c:pt>
              <c:pt idx="9196">
                <c:v>18.422335952418418</c:v>
              </c:pt>
              <c:pt idx="9197">
                <c:v>18.422335952418418</c:v>
              </c:pt>
              <c:pt idx="9198">
                <c:v>18.422335952418418</c:v>
              </c:pt>
              <c:pt idx="9199">
                <c:v>18.422335952418418</c:v>
              </c:pt>
              <c:pt idx="9200">
                <c:v>18.422335952418418</c:v>
              </c:pt>
              <c:pt idx="9201">
                <c:v>18.422335952418418</c:v>
              </c:pt>
              <c:pt idx="9202">
                <c:v>18.422335952418418</c:v>
              </c:pt>
              <c:pt idx="9203">
                <c:v>18.422335952418418</c:v>
              </c:pt>
              <c:pt idx="9204">
                <c:v>18.422335952418418</c:v>
              </c:pt>
              <c:pt idx="9205">
                <c:v>18.422335952418418</c:v>
              </c:pt>
              <c:pt idx="9206">
                <c:v>18.422335952418418</c:v>
              </c:pt>
              <c:pt idx="9207">
                <c:v>18.422335952418418</c:v>
              </c:pt>
              <c:pt idx="9208">
                <c:v>18.422335952418418</c:v>
              </c:pt>
              <c:pt idx="9209">
                <c:v>18.422335952418418</c:v>
              </c:pt>
              <c:pt idx="9210">
                <c:v>18.422335952418418</c:v>
              </c:pt>
              <c:pt idx="9211">
                <c:v>18.422335952418418</c:v>
              </c:pt>
              <c:pt idx="9212">
                <c:v>18.422335952418418</c:v>
              </c:pt>
              <c:pt idx="9213">
                <c:v>18.422335952418418</c:v>
              </c:pt>
              <c:pt idx="9214">
                <c:v>18.422335952418418</c:v>
              </c:pt>
              <c:pt idx="9215">
                <c:v>18.422335952418418</c:v>
              </c:pt>
              <c:pt idx="9216">
                <c:v>18.422335952418418</c:v>
              </c:pt>
              <c:pt idx="9217">
                <c:v>18.422335952418418</c:v>
              </c:pt>
              <c:pt idx="9218">
                <c:v>18.422335952418418</c:v>
              </c:pt>
              <c:pt idx="9219">
                <c:v>18.422335952418418</c:v>
              </c:pt>
              <c:pt idx="9220">
                <c:v>18.422335952418418</c:v>
              </c:pt>
              <c:pt idx="9221">
                <c:v>18.422335952418418</c:v>
              </c:pt>
              <c:pt idx="9222">
                <c:v>18.422335952418418</c:v>
              </c:pt>
              <c:pt idx="9223">
                <c:v>18.422335952418418</c:v>
              </c:pt>
              <c:pt idx="9224">
                <c:v>18.422335952418418</c:v>
              </c:pt>
              <c:pt idx="9225">
                <c:v>18.422335952418418</c:v>
              </c:pt>
              <c:pt idx="9226">
                <c:v>18.422335952418418</c:v>
              </c:pt>
              <c:pt idx="9227">
                <c:v>18.422335952418418</c:v>
              </c:pt>
              <c:pt idx="9228">
                <c:v>18.422335952418418</c:v>
              </c:pt>
              <c:pt idx="9229">
                <c:v>18.422335952418418</c:v>
              </c:pt>
              <c:pt idx="9230">
                <c:v>18.422335952418418</c:v>
              </c:pt>
              <c:pt idx="9231">
                <c:v>18.422335952418418</c:v>
              </c:pt>
              <c:pt idx="9232">
                <c:v>18.422335952418418</c:v>
              </c:pt>
              <c:pt idx="9233">
                <c:v>18.422335952418418</c:v>
              </c:pt>
              <c:pt idx="9234">
                <c:v>18.422335952418418</c:v>
              </c:pt>
              <c:pt idx="9235">
                <c:v>18.422335952418418</c:v>
              </c:pt>
              <c:pt idx="9236">
                <c:v>18.422335952418418</c:v>
              </c:pt>
              <c:pt idx="9237">
                <c:v>18.422335952418418</c:v>
              </c:pt>
              <c:pt idx="9238">
                <c:v>18.422335952418418</c:v>
              </c:pt>
              <c:pt idx="9239">
                <c:v>18.422335952418418</c:v>
              </c:pt>
              <c:pt idx="9240">
                <c:v>18.422335952418418</c:v>
              </c:pt>
              <c:pt idx="9241">
                <c:v>18.422335952418418</c:v>
              </c:pt>
              <c:pt idx="9242">
                <c:v>18.422335952418418</c:v>
              </c:pt>
              <c:pt idx="9243">
                <c:v>18.422335952418418</c:v>
              </c:pt>
              <c:pt idx="9244">
                <c:v>18.422335952418418</c:v>
              </c:pt>
              <c:pt idx="9245">
                <c:v>18.422335952418418</c:v>
              </c:pt>
              <c:pt idx="9246">
                <c:v>18.422335952418418</c:v>
              </c:pt>
              <c:pt idx="9247">
                <c:v>18.422335952418418</c:v>
              </c:pt>
              <c:pt idx="9248">
                <c:v>18.422335952418418</c:v>
              </c:pt>
              <c:pt idx="9249">
                <c:v>18.422335952418418</c:v>
              </c:pt>
              <c:pt idx="9250">
                <c:v>18.422335952418418</c:v>
              </c:pt>
              <c:pt idx="9251">
                <c:v>18.422335952418418</c:v>
              </c:pt>
              <c:pt idx="9252">
                <c:v>18.422335952418418</c:v>
              </c:pt>
              <c:pt idx="9253">
                <c:v>18.422335952418418</c:v>
              </c:pt>
              <c:pt idx="9254">
                <c:v>18.422335952418418</c:v>
              </c:pt>
              <c:pt idx="9255">
                <c:v>18.422335952418418</c:v>
              </c:pt>
              <c:pt idx="9256">
                <c:v>18.422335952418418</c:v>
              </c:pt>
              <c:pt idx="9257">
                <c:v>18.422335952418418</c:v>
              </c:pt>
              <c:pt idx="9258">
                <c:v>18.422335952418418</c:v>
              </c:pt>
              <c:pt idx="9259">
                <c:v>18.422335952418418</c:v>
              </c:pt>
              <c:pt idx="9260">
                <c:v>18.422335952418418</c:v>
              </c:pt>
              <c:pt idx="9261">
                <c:v>18.422335952418418</c:v>
              </c:pt>
              <c:pt idx="9262">
                <c:v>18.422335952418418</c:v>
              </c:pt>
              <c:pt idx="9263">
                <c:v>18.422335952418418</c:v>
              </c:pt>
              <c:pt idx="9264">
                <c:v>18.422335952418418</c:v>
              </c:pt>
              <c:pt idx="9265">
                <c:v>18.422335952418418</c:v>
              </c:pt>
              <c:pt idx="9266">
                <c:v>18.422335952418418</c:v>
              </c:pt>
              <c:pt idx="9267">
                <c:v>18.422335952418418</c:v>
              </c:pt>
              <c:pt idx="9268">
                <c:v>18.422335952418418</c:v>
              </c:pt>
              <c:pt idx="9269">
                <c:v>18.422335952418418</c:v>
              </c:pt>
              <c:pt idx="9270">
                <c:v>18.422335952418418</c:v>
              </c:pt>
              <c:pt idx="9271">
                <c:v>18.422335952418418</c:v>
              </c:pt>
              <c:pt idx="9272">
                <c:v>18.422335952418418</c:v>
              </c:pt>
              <c:pt idx="9273">
                <c:v>18.422335952418418</c:v>
              </c:pt>
              <c:pt idx="9274">
                <c:v>18.422335952418418</c:v>
              </c:pt>
              <c:pt idx="9275">
                <c:v>18.422335952418418</c:v>
              </c:pt>
              <c:pt idx="9276">
                <c:v>18.422335952418418</c:v>
              </c:pt>
              <c:pt idx="9277">
                <c:v>18.422335952418418</c:v>
              </c:pt>
              <c:pt idx="9278">
                <c:v>18.422335952418418</c:v>
              </c:pt>
              <c:pt idx="9279">
                <c:v>18.422335952418418</c:v>
              </c:pt>
              <c:pt idx="9280">
                <c:v>18.422335952418418</c:v>
              </c:pt>
              <c:pt idx="9281">
                <c:v>18.422335952418418</c:v>
              </c:pt>
              <c:pt idx="9282">
                <c:v>18.422335952418418</c:v>
              </c:pt>
              <c:pt idx="9283">
                <c:v>18.422335952418418</c:v>
              </c:pt>
              <c:pt idx="9284">
                <c:v>18.422335952418418</c:v>
              </c:pt>
              <c:pt idx="9285">
                <c:v>18.422335952418418</c:v>
              </c:pt>
              <c:pt idx="9286">
                <c:v>18.422335952418418</c:v>
              </c:pt>
              <c:pt idx="9287">
                <c:v>18.422335952418418</c:v>
              </c:pt>
              <c:pt idx="9288">
                <c:v>18.422335952418418</c:v>
              </c:pt>
              <c:pt idx="9289">
                <c:v>18.422335952418418</c:v>
              </c:pt>
              <c:pt idx="9290">
                <c:v>18.422335952418418</c:v>
              </c:pt>
              <c:pt idx="9291">
                <c:v>18.422335952418418</c:v>
              </c:pt>
              <c:pt idx="9292">
                <c:v>18.422335952418418</c:v>
              </c:pt>
              <c:pt idx="9293">
                <c:v>18.422335952418418</c:v>
              </c:pt>
              <c:pt idx="9294">
                <c:v>18.422335952418418</c:v>
              </c:pt>
              <c:pt idx="9295">
                <c:v>18.422335952418418</c:v>
              </c:pt>
              <c:pt idx="9296">
                <c:v>18.422335952418418</c:v>
              </c:pt>
              <c:pt idx="9297">
                <c:v>18.422335952418418</c:v>
              </c:pt>
              <c:pt idx="9298">
                <c:v>18.422335952418418</c:v>
              </c:pt>
              <c:pt idx="9299">
                <c:v>18.422335952418418</c:v>
              </c:pt>
              <c:pt idx="9300">
                <c:v>18.422335952418418</c:v>
              </c:pt>
              <c:pt idx="9301">
                <c:v>18.422335952418418</c:v>
              </c:pt>
              <c:pt idx="9302">
                <c:v>18.422335952418418</c:v>
              </c:pt>
              <c:pt idx="9303">
                <c:v>18.422335952418418</c:v>
              </c:pt>
              <c:pt idx="9304">
                <c:v>18.422335952418418</c:v>
              </c:pt>
              <c:pt idx="9305">
                <c:v>18.422335952418418</c:v>
              </c:pt>
              <c:pt idx="9306">
                <c:v>18.422335952418418</c:v>
              </c:pt>
              <c:pt idx="9307">
                <c:v>18.422335952418418</c:v>
              </c:pt>
              <c:pt idx="9308">
                <c:v>18.422335952418418</c:v>
              </c:pt>
              <c:pt idx="9309">
                <c:v>18.422335952418418</c:v>
              </c:pt>
              <c:pt idx="9310">
                <c:v>18.422335952418418</c:v>
              </c:pt>
              <c:pt idx="9311">
                <c:v>18.422335952418418</c:v>
              </c:pt>
              <c:pt idx="9312">
                <c:v>18.422335952418418</c:v>
              </c:pt>
              <c:pt idx="9313">
                <c:v>18.422335952418418</c:v>
              </c:pt>
              <c:pt idx="9314">
                <c:v>18.422335952418418</c:v>
              </c:pt>
              <c:pt idx="9315">
                <c:v>18.422335952418418</c:v>
              </c:pt>
              <c:pt idx="9316">
                <c:v>18.422335952418418</c:v>
              </c:pt>
              <c:pt idx="9317">
                <c:v>18.422335952418418</c:v>
              </c:pt>
              <c:pt idx="9318">
                <c:v>18.422335952418418</c:v>
              </c:pt>
              <c:pt idx="9319">
                <c:v>18.422335952418418</c:v>
              </c:pt>
              <c:pt idx="9320">
                <c:v>18.422335952418418</c:v>
              </c:pt>
              <c:pt idx="9321">
                <c:v>18.422335952418418</c:v>
              </c:pt>
              <c:pt idx="9322">
                <c:v>18.422335952418418</c:v>
              </c:pt>
              <c:pt idx="9323">
                <c:v>18.422335952418418</c:v>
              </c:pt>
              <c:pt idx="9324">
                <c:v>18.422335952418418</c:v>
              </c:pt>
              <c:pt idx="9325">
                <c:v>18.422335952418418</c:v>
              </c:pt>
              <c:pt idx="9326">
                <c:v>18.422335952418418</c:v>
              </c:pt>
              <c:pt idx="9327">
                <c:v>18.422335952418418</c:v>
              </c:pt>
              <c:pt idx="9328">
                <c:v>18.422335952418418</c:v>
              </c:pt>
              <c:pt idx="9329">
                <c:v>18.422335952418418</c:v>
              </c:pt>
              <c:pt idx="9330">
                <c:v>18.422335952418418</c:v>
              </c:pt>
              <c:pt idx="9331">
                <c:v>18.422335952418418</c:v>
              </c:pt>
              <c:pt idx="9332">
                <c:v>18.422335952418418</c:v>
              </c:pt>
              <c:pt idx="9333">
                <c:v>18.422335952418418</c:v>
              </c:pt>
              <c:pt idx="9334">
                <c:v>18.422335952418418</c:v>
              </c:pt>
              <c:pt idx="9335">
                <c:v>18.422335952418418</c:v>
              </c:pt>
              <c:pt idx="9336">
                <c:v>18.422335952418418</c:v>
              </c:pt>
              <c:pt idx="9337">
                <c:v>18.422335952418418</c:v>
              </c:pt>
              <c:pt idx="9338">
                <c:v>18.422335952418418</c:v>
              </c:pt>
              <c:pt idx="9339">
                <c:v>18.422335952418418</c:v>
              </c:pt>
              <c:pt idx="9340">
                <c:v>18.422335952418418</c:v>
              </c:pt>
              <c:pt idx="9341">
                <c:v>18.422335952418418</c:v>
              </c:pt>
              <c:pt idx="9342">
                <c:v>18.422335952418418</c:v>
              </c:pt>
              <c:pt idx="9343">
                <c:v>18.422335952418418</c:v>
              </c:pt>
              <c:pt idx="9344">
                <c:v>18.422335952418418</c:v>
              </c:pt>
              <c:pt idx="9345">
                <c:v>18.422335952418418</c:v>
              </c:pt>
              <c:pt idx="9346">
                <c:v>18.422335952418418</c:v>
              </c:pt>
              <c:pt idx="9347">
                <c:v>18.422335952418418</c:v>
              </c:pt>
              <c:pt idx="9348">
                <c:v>18.422335952418418</c:v>
              </c:pt>
              <c:pt idx="9349">
                <c:v>18.422335952418418</c:v>
              </c:pt>
              <c:pt idx="9350">
                <c:v>18.422335952418418</c:v>
              </c:pt>
              <c:pt idx="9351">
                <c:v>18.422335952418418</c:v>
              </c:pt>
              <c:pt idx="9352">
                <c:v>18.422335952418418</c:v>
              </c:pt>
              <c:pt idx="9353">
                <c:v>18.422335952418418</c:v>
              </c:pt>
              <c:pt idx="9354">
                <c:v>18.422335952418418</c:v>
              </c:pt>
              <c:pt idx="9355">
                <c:v>18.422335952418418</c:v>
              </c:pt>
              <c:pt idx="9356">
                <c:v>18.422335952418418</c:v>
              </c:pt>
              <c:pt idx="9357">
                <c:v>18.422335952418418</c:v>
              </c:pt>
              <c:pt idx="9358">
                <c:v>18.422335952418418</c:v>
              </c:pt>
              <c:pt idx="9359">
                <c:v>18.422335952418418</c:v>
              </c:pt>
              <c:pt idx="9360">
                <c:v>18.422335952418418</c:v>
              </c:pt>
              <c:pt idx="9361">
                <c:v>18.422335952418418</c:v>
              </c:pt>
              <c:pt idx="9362">
                <c:v>18.422335952418418</c:v>
              </c:pt>
              <c:pt idx="9363">
                <c:v>18.422335952418418</c:v>
              </c:pt>
              <c:pt idx="9364">
                <c:v>18.422335952418418</c:v>
              </c:pt>
              <c:pt idx="9365">
                <c:v>18.422335952418418</c:v>
              </c:pt>
              <c:pt idx="9366">
                <c:v>18.422335952418418</c:v>
              </c:pt>
              <c:pt idx="9367">
                <c:v>18.422335952418418</c:v>
              </c:pt>
              <c:pt idx="9368">
                <c:v>18.422335952418418</c:v>
              </c:pt>
              <c:pt idx="9369">
                <c:v>18.422335952418418</c:v>
              </c:pt>
              <c:pt idx="9370">
                <c:v>18.422335952418418</c:v>
              </c:pt>
              <c:pt idx="9371">
                <c:v>18.422335952418418</c:v>
              </c:pt>
              <c:pt idx="9372">
                <c:v>18.422335952418418</c:v>
              </c:pt>
              <c:pt idx="9373">
                <c:v>18.422335952418418</c:v>
              </c:pt>
              <c:pt idx="9374">
                <c:v>18.422335952418418</c:v>
              </c:pt>
              <c:pt idx="9375">
                <c:v>18.422335952418418</c:v>
              </c:pt>
              <c:pt idx="9376">
                <c:v>18.422335952418418</c:v>
              </c:pt>
              <c:pt idx="9377">
                <c:v>18.422335952418418</c:v>
              </c:pt>
              <c:pt idx="9378">
                <c:v>18.422335952418418</c:v>
              </c:pt>
              <c:pt idx="9379">
                <c:v>18.422335952418418</c:v>
              </c:pt>
              <c:pt idx="9380">
                <c:v>18.422335952418418</c:v>
              </c:pt>
              <c:pt idx="9381">
                <c:v>18.422335952418418</c:v>
              </c:pt>
              <c:pt idx="9382">
                <c:v>18.422335952418418</c:v>
              </c:pt>
              <c:pt idx="9383">
                <c:v>18.422335952418418</c:v>
              </c:pt>
              <c:pt idx="9384">
                <c:v>18.422335952418418</c:v>
              </c:pt>
              <c:pt idx="9385">
                <c:v>18.422335952418418</c:v>
              </c:pt>
              <c:pt idx="9386">
                <c:v>18.422335952418418</c:v>
              </c:pt>
              <c:pt idx="9387">
                <c:v>18.422335952418418</c:v>
              </c:pt>
              <c:pt idx="9388">
                <c:v>18.422335952418418</c:v>
              </c:pt>
              <c:pt idx="9389">
                <c:v>18.422335952418418</c:v>
              </c:pt>
              <c:pt idx="9390">
                <c:v>18.422335952418418</c:v>
              </c:pt>
              <c:pt idx="9391">
                <c:v>18.422335952418418</c:v>
              </c:pt>
              <c:pt idx="9392">
                <c:v>18.422335952418418</c:v>
              </c:pt>
              <c:pt idx="9393">
                <c:v>18.422335952418418</c:v>
              </c:pt>
              <c:pt idx="9394">
                <c:v>18.422335952418418</c:v>
              </c:pt>
              <c:pt idx="9395">
                <c:v>18.422335952418418</c:v>
              </c:pt>
              <c:pt idx="9396">
                <c:v>18.422335952418418</c:v>
              </c:pt>
              <c:pt idx="9397">
                <c:v>18.422335952418418</c:v>
              </c:pt>
              <c:pt idx="9398">
                <c:v>18.422335952418418</c:v>
              </c:pt>
              <c:pt idx="9399">
                <c:v>18.422335952418418</c:v>
              </c:pt>
              <c:pt idx="9400">
                <c:v>18.422335952418418</c:v>
              </c:pt>
              <c:pt idx="9401">
                <c:v>18.422335952418418</c:v>
              </c:pt>
              <c:pt idx="9402">
                <c:v>18.422335952418418</c:v>
              </c:pt>
              <c:pt idx="9403">
                <c:v>18.422335952418418</c:v>
              </c:pt>
              <c:pt idx="9404">
                <c:v>18.422335952418418</c:v>
              </c:pt>
              <c:pt idx="9405">
                <c:v>18.422335952418418</c:v>
              </c:pt>
              <c:pt idx="9406">
                <c:v>18.422335952418418</c:v>
              </c:pt>
              <c:pt idx="9407">
                <c:v>18.422335952418418</c:v>
              </c:pt>
              <c:pt idx="9408">
                <c:v>18.422335952418418</c:v>
              </c:pt>
              <c:pt idx="9409">
                <c:v>18.422335952418418</c:v>
              </c:pt>
              <c:pt idx="9410">
                <c:v>18.422335952418418</c:v>
              </c:pt>
              <c:pt idx="9411">
                <c:v>18.422335952418418</c:v>
              </c:pt>
              <c:pt idx="9412">
                <c:v>18.422335952418418</c:v>
              </c:pt>
              <c:pt idx="9413">
                <c:v>18.422335952418418</c:v>
              </c:pt>
              <c:pt idx="9414">
                <c:v>18.422335952418418</c:v>
              </c:pt>
              <c:pt idx="9415">
                <c:v>18.422335952418418</c:v>
              </c:pt>
              <c:pt idx="9416">
                <c:v>18.422335952418418</c:v>
              </c:pt>
              <c:pt idx="9417">
                <c:v>18.422335952418418</c:v>
              </c:pt>
              <c:pt idx="9418">
                <c:v>18.422335952418418</c:v>
              </c:pt>
              <c:pt idx="9419">
                <c:v>18.422335952418418</c:v>
              </c:pt>
              <c:pt idx="9420">
                <c:v>18.422335952418418</c:v>
              </c:pt>
              <c:pt idx="9421">
                <c:v>18.422335952418418</c:v>
              </c:pt>
              <c:pt idx="9422">
                <c:v>18.422335952418418</c:v>
              </c:pt>
              <c:pt idx="9423">
                <c:v>18.422335952418418</c:v>
              </c:pt>
              <c:pt idx="9424">
                <c:v>18.422335952418418</c:v>
              </c:pt>
              <c:pt idx="9425">
                <c:v>18.422335952418418</c:v>
              </c:pt>
              <c:pt idx="9426">
                <c:v>18.422335952418418</c:v>
              </c:pt>
              <c:pt idx="9427">
                <c:v>18.422335952418418</c:v>
              </c:pt>
              <c:pt idx="9428">
                <c:v>18.422335952418418</c:v>
              </c:pt>
              <c:pt idx="9429">
                <c:v>18.422335952418418</c:v>
              </c:pt>
              <c:pt idx="9430">
                <c:v>18.422335952418418</c:v>
              </c:pt>
              <c:pt idx="9431">
                <c:v>18.422335952418418</c:v>
              </c:pt>
              <c:pt idx="9432">
                <c:v>18.422335952418418</c:v>
              </c:pt>
              <c:pt idx="9433">
                <c:v>18.422335952418418</c:v>
              </c:pt>
              <c:pt idx="9434">
                <c:v>18.422335952418418</c:v>
              </c:pt>
              <c:pt idx="9435">
                <c:v>18.422335952418418</c:v>
              </c:pt>
              <c:pt idx="9436">
                <c:v>18.422335952418418</c:v>
              </c:pt>
              <c:pt idx="9437">
                <c:v>18.422335952418418</c:v>
              </c:pt>
              <c:pt idx="9438">
                <c:v>18.422335952418418</c:v>
              </c:pt>
              <c:pt idx="9439">
                <c:v>18.422335952418418</c:v>
              </c:pt>
              <c:pt idx="9440">
                <c:v>18.422335952418418</c:v>
              </c:pt>
              <c:pt idx="9441">
                <c:v>18.422335952418418</c:v>
              </c:pt>
              <c:pt idx="9442">
                <c:v>18.422335952418418</c:v>
              </c:pt>
              <c:pt idx="9443">
                <c:v>18.422335952418418</c:v>
              </c:pt>
              <c:pt idx="9444">
                <c:v>18.422335952418418</c:v>
              </c:pt>
              <c:pt idx="9445">
                <c:v>18.422335952418418</c:v>
              </c:pt>
              <c:pt idx="9446">
                <c:v>18.422335952418418</c:v>
              </c:pt>
              <c:pt idx="9447">
                <c:v>18.422335952418418</c:v>
              </c:pt>
              <c:pt idx="9448">
                <c:v>18.422335952418418</c:v>
              </c:pt>
              <c:pt idx="9449">
                <c:v>18.422335952418418</c:v>
              </c:pt>
              <c:pt idx="9450">
                <c:v>18.422335952418418</c:v>
              </c:pt>
              <c:pt idx="9451">
                <c:v>18.422335952418418</c:v>
              </c:pt>
              <c:pt idx="9452">
                <c:v>18.422335952418418</c:v>
              </c:pt>
              <c:pt idx="9453">
                <c:v>18.422335952418418</c:v>
              </c:pt>
              <c:pt idx="9454">
                <c:v>18.422335952418418</c:v>
              </c:pt>
              <c:pt idx="9455">
                <c:v>18.422335952418418</c:v>
              </c:pt>
              <c:pt idx="9456">
                <c:v>18.422335952418418</c:v>
              </c:pt>
              <c:pt idx="9457">
                <c:v>18.422335952418418</c:v>
              </c:pt>
              <c:pt idx="9458">
                <c:v>18.422335952418418</c:v>
              </c:pt>
              <c:pt idx="9459">
                <c:v>18.422335952418418</c:v>
              </c:pt>
              <c:pt idx="9460">
                <c:v>18.422335952418418</c:v>
              </c:pt>
              <c:pt idx="9461">
                <c:v>18.422335952418418</c:v>
              </c:pt>
              <c:pt idx="9462">
                <c:v>18.422335952418418</c:v>
              </c:pt>
              <c:pt idx="9463">
                <c:v>18.422335952418418</c:v>
              </c:pt>
              <c:pt idx="9464">
                <c:v>18.422335952418418</c:v>
              </c:pt>
              <c:pt idx="9465">
                <c:v>18.422335952418418</c:v>
              </c:pt>
              <c:pt idx="9466">
                <c:v>18.422335952418418</c:v>
              </c:pt>
              <c:pt idx="9467">
                <c:v>18.422335952418418</c:v>
              </c:pt>
              <c:pt idx="9468">
                <c:v>18.422335952418418</c:v>
              </c:pt>
              <c:pt idx="9469">
                <c:v>18.422335952418418</c:v>
              </c:pt>
              <c:pt idx="9470">
                <c:v>18.422335952418418</c:v>
              </c:pt>
              <c:pt idx="9471">
                <c:v>18.422335952418418</c:v>
              </c:pt>
              <c:pt idx="9472">
                <c:v>18.422335952418418</c:v>
              </c:pt>
              <c:pt idx="9473">
                <c:v>18.422335952418418</c:v>
              </c:pt>
              <c:pt idx="9474">
                <c:v>18.422335952418418</c:v>
              </c:pt>
              <c:pt idx="9475">
                <c:v>18.422335952418418</c:v>
              </c:pt>
              <c:pt idx="9476">
                <c:v>18.422335952418418</c:v>
              </c:pt>
              <c:pt idx="9477">
                <c:v>18.422335952418418</c:v>
              </c:pt>
              <c:pt idx="9478">
                <c:v>18.422335952418418</c:v>
              </c:pt>
              <c:pt idx="9479">
                <c:v>18.422335952418418</c:v>
              </c:pt>
              <c:pt idx="9480">
                <c:v>18.422335952418418</c:v>
              </c:pt>
              <c:pt idx="9481">
                <c:v>18.422335952418418</c:v>
              </c:pt>
              <c:pt idx="9482">
                <c:v>18.422335952418418</c:v>
              </c:pt>
              <c:pt idx="9483">
                <c:v>18.422335952418418</c:v>
              </c:pt>
              <c:pt idx="9484">
                <c:v>18.422335952418418</c:v>
              </c:pt>
              <c:pt idx="9485">
                <c:v>18.422335952418418</c:v>
              </c:pt>
              <c:pt idx="9486">
                <c:v>18.422335952418418</c:v>
              </c:pt>
              <c:pt idx="9487">
                <c:v>18.422335952418418</c:v>
              </c:pt>
              <c:pt idx="9488">
                <c:v>18.422335952418418</c:v>
              </c:pt>
              <c:pt idx="9489">
                <c:v>18.422335952418418</c:v>
              </c:pt>
              <c:pt idx="9490">
                <c:v>18.422335952418418</c:v>
              </c:pt>
              <c:pt idx="9491">
                <c:v>18.422335952418418</c:v>
              </c:pt>
              <c:pt idx="9492">
                <c:v>18.422335952418418</c:v>
              </c:pt>
              <c:pt idx="9493">
                <c:v>18.422335952418418</c:v>
              </c:pt>
              <c:pt idx="9494">
                <c:v>18.422335952418418</c:v>
              </c:pt>
              <c:pt idx="9495">
                <c:v>18.422335952418418</c:v>
              </c:pt>
              <c:pt idx="9496">
                <c:v>18.422335952418418</c:v>
              </c:pt>
              <c:pt idx="9497">
                <c:v>18.422335952418418</c:v>
              </c:pt>
              <c:pt idx="9498">
                <c:v>18.422335952418418</c:v>
              </c:pt>
              <c:pt idx="9499">
                <c:v>18.422335952418418</c:v>
              </c:pt>
              <c:pt idx="9500">
                <c:v>18.422335952418418</c:v>
              </c:pt>
              <c:pt idx="9501">
                <c:v>18.422335952418418</c:v>
              </c:pt>
              <c:pt idx="9502">
                <c:v>18.422335952418418</c:v>
              </c:pt>
              <c:pt idx="9503">
                <c:v>18.422335952418418</c:v>
              </c:pt>
              <c:pt idx="9504">
                <c:v>18.422335952418418</c:v>
              </c:pt>
              <c:pt idx="9505">
                <c:v>18.422335952418418</c:v>
              </c:pt>
              <c:pt idx="9506">
                <c:v>18.422335952418418</c:v>
              </c:pt>
              <c:pt idx="9507">
                <c:v>18.422335952418418</c:v>
              </c:pt>
              <c:pt idx="9508">
                <c:v>18.422335952418418</c:v>
              </c:pt>
              <c:pt idx="9509">
                <c:v>18.422335952418418</c:v>
              </c:pt>
              <c:pt idx="9510">
                <c:v>18.422335952418418</c:v>
              </c:pt>
              <c:pt idx="9511">
                <c:v>18.422335952418418</c:v>
              </c:pt>
              <c:pt idx="9512">
                <c:v>18.422335952418418</c:v>
              </c:pt>
              <c:pt idx="9513">
                <c:v>18.422335952418418</c:v>
              </c:pt>
              <c:pt idx="9514">
                <c:v>18.422335952418418</c:v>
              </c:pt>
              <c:pt idx="9515">
                <c:v>18.422335952418418</c:v>
              </c:pt>
              <c:pt idx="9516">
                <c:v>18.422335952418418</c:v>
              </c:pt>
              <c:pt idx="9517">
                <c:v>18.422335952418418</c:v>
              </c:pt>
              <c:pt idx="9518">
                <c:v>18.422335952418418</c:v>
              </c:pt>
              <c:pt idx="9519">
                <c:v>18.422335952418418</c:v>
              </c:pt>
              <c:pt idx="9520">
                <c:v>18.422335952418418</c:v>
              </c:pt>
              <c:pt idx="9521">
                <c:v>18.422335952418418</c:v>
              </c:pt>
              <c:pt idx="9522">
                <c:v>18.422335952418418</c:v>
              </c:pt>
              <c:pt idx="9523">
                <c:v>18.422335952418418</c:v>
              </c:pt>
              <c:pt idx="9524">
                <c:v>18.422335952418418</c:v>
              </c:pt>
              <c:pt idx="9525">
                <c:v>18.422335952418418</c:v>
              </c:pt>
              <c:pt idx="9526">
                <c:v>18.422335952418418</c:v>
              </c:pt>
              <c:pt idx="9527">
                <c:v>18.422335952418418</c:v>
              </c:pt>
              <c:pt idx="9528">
                <c:v>18.422335952418418</c:v>
              </c:pt>
              <c:pt idx="9529">
                <c:v>18.422335952418418</c:v>
              </c:pt>
              <c:pt idx="9530">
                <c:v>18.422335952418418</c:v>
              </c:pt>
              <c:pt idx="9531">
                <c:v>18.422335952418418</c:v>
              </c:pt>
              <c:pt idx="9532">
                <c:v>18.422335952418418</c:v>
              </c:pt>
              <c:pt idx="9533">
                <c:v>18.422335952418418</c:v>
              </c:pt>
              <c:pt idx="9534">
                <c:v>18.422335952418418</c:v>
              </c:pt>
              <c:pt idx="9535">
                <c:v>18.422335952418418</c:v>
              </c:pt>
              <c:pt idx="9536">
                <c:v>18.422335952418418</c:v>
              </c:pt>
              <c:pt idx="9537">
                <c:v>18.422335952418418</c:v>
              </c:pt>
              <c:pt idx="9538">
                <c:v>18.422335952418418</c:v>
              </c:pt>
              <c:pt idx="9539">
                <c:v>18.422335952418418</c:v>
              </c:pt>
              <c:pt idx="9540">
                <c:v>18.422335952418418</c:v>
              </c:pt>
              <c:pt idx="9541">
                <c:v>18.422335952418418</c:v>
              </c:pt>
              <c:pt idx="9542">
                <c:v>18.422335952418418</c:v>
              </c:pt>
              <c:pt idx="9543">
                <c:v>18.422335952418418</c:v>
              </c:pt>
              <c:pt idx="9544">
                <c:v>18.422335952418418</c:v>
              </c:pt>
              <c:pt idx="9545">
                <c:v>18.422335952418418</c:v>
              </c:pt>
              <c:pt idx="9546">
                <c:v>18.422335952418418</c:v>
              </c:pt>
              <c:pt idx="9547">
                <c:v>18.422335952418418</c:v>
              </c:pt>
              <c:pt idx="9548">
                <c:v>18.422335952418418</c:v>
              </c:pt>
              <c:pt idx="9549">
                <c:v>18.422335952418418</c:v>
              </c:pt>
              <c:pt idx="9550">
                <c:v>18.422335952418418</c:v>
              </c:pt>
              <c:pt idx="9551">
                <c:v>18.422335952418418</c:v>
              </c:pt>
              <c:pt idx="9552">
                <c:v>18.422335952418418</c:v>
              </c:pt>
              <c:pt idx="9553">
                <c:v>18.422335952418418</c:v>
              </c:pt>
              <c:pt idx="9554">
                <c:v>18.422335952418418</c:v>
              </c:pt>
              <c:pt idx="9555">
                <c:v>18.422335952418418</c:v>
              </c:pt>
              <c:pt idx="9556">
                <c:v>18.422335952418418</c:v>
              </c:pt>
              <c:pt idx="9557">
                <c:v>18.422335952418418</c:v>
              </c:pt>
              <c:pt idx="9558">
                <c:v>18.422335952418418</c:v>
              </c:pt>
              <c:pt idx="9559">
                <c:v>18.422335952418418</c:v>
              </c:pt>
              <c:pt idx="9560">
                <c:v>18.422335952418418</c:v>
              </c:pt>
              <c:pt idx="9561">
                <c:v>18.422335952418418</c:v>
              </c:pt>
              <c:pt idx="9562">
                <c:v>18.422335952418418</c:v>
              </c:pt>
              <c:pt idx="9563">
                <c:v>18.422335952418418</c:v>
              </c:pt>
              <c:pt idx="9564">
                <c:v>18.422335952418418</c:v>
              </c:pt>
              <c:pt idx="9565">
                <c:v>18.422335952418418</c:v>
              </c:pt>
              <c:pt idx="9566">
                <c:v>18.422335952418418</c:v>
              </c:pt>
              <c:pt idx="9567">
                <c:v>18.422335952418418</c:v>
              </c:pt>
              <c:pt idx="9568">
                <c:v>18.422335952418418</c:v>
              </c:pt>
              <c:pt idx="9569">
                <c:v>18.422335952418418</c:v>
              </c:pt>
              <c:pt idx="9570">
                <c:v>18.422335952418418</c:v>
              </c:pt>
              <c:pt idx="9571">
                <c:v>18.422335952418418</c:v>
              </c:pt>
              <c:pt idx="9572">
                <c:v>18.422335952418418</c:v>
              </c:pt>
              <c:pt idx="9573">
                <c:v>18.422335952418418</c:v>
              </c:pt>
              <c:pt idx="9574">
                <c:v>18.422335952418418</c:v>
              </c:pt>
              <c:pt idx="9575">
                <c:v>18.422335952418418</c:v>
              </c:pt>
              <c:pt idx="9576">
                <c:v>18.422335952418418</c:v>
              </c:pt>
              <c:pt idx="9577">
                <c:v>18.422335952418418</c:v>
              </c:pt>
              <c:pt idx="9578">
                <c:v>18.422335952418418</c:v>
              </c:pt>
              <c:pt idx="9579">
                <c:v>18.422335952418418</c:v>
              </c:pt>
              <c:pt idx="9580">
                <c:v>18.422335952418418</c:v>
              </c:pt>
              <c:pt idx="9581">
                <c:v>18.422335952418418</c:v>
              </c:pt>
              <c:pt idx="9582">
                <c:v>18.422335952418418</c:v>
              </c:pt>
              <c:pt idx="9583">
                <c:v>18.422335952418418</c:v>
              </c:pt>
              <c:pt idx="9584">
                <c:v>18.422335952418418</c:v>
              </c:pt>
              <c:pt idx="9585">
                <c:v>18.422335952418418</c:v>
              </c:pt>
              <c:pt idx="9586">
                <c:v>18.422335952418418</c:v>
              </c:pt>
              <c:pt idx="9587">
                <c:v>18.422335952418418</c:v>
              </c:pt>
              <c:pt idx="9588">
                <c:v>18.422335952418418</c:v>
              </c:pt>
              <c:pt idx="9589">
                <c:v>18.422335952418418</c:v>
              </c:pt>
              <c:pt idx="9590">
                <c:v>18.422335952418418</c:v>
              </c:pt>
              <c:pt idx="9591">
                <c:v>18.422335952418418</c:v>
              </c:pt>
              <c:pt idx="9592">
                <c:v>18.422335952418418</c:v>
              </c:pt>
              <c:pt idx="9593">
                <c:v>18.422335952418418</c:v>
              </c:pt>
              <c:pt idx="9594">
                <c:v>18.422335952418418</c:v>
              </c:pt>
              <c:pt idx="9595">
                <c:v>18.422335952418418</c:v>
              </c:pt>
              <c:pt idx="9596">
                <c:v>18.422335952418418</c:v>
              </c:pt>
              <c:pt idx="9597">
                <c:v>18.422335952418418</c:v>
              </c:pt>
              <c:pt idx="9598">
                <c:v>18.422335952418418</c:v>
              </c:pt>
              <c:pt idx="9599">
                <c:v>18.422335952418418</c:v>
              </c:pt>
              <c:pt idx="9600">
                <c:v>18.422335952418418</c:v>
              </c:pt>
              <c:pt idx="9601">
                <c:v>18.422335952418418</c:v>
              </c:pt>
              <c:pt idx="9602">
                <c:v>18.422335952418418</c:v>
              </c:pt>
              <c:pt idx="9603">
                <c:v>18.422335952418418</c:v>
              </c:pt>
              <c:pt idx="9604">
                <c:v>18.422335952418418</c:v>
              </c:pt>
              <c:pt idx="9605">
                <c:v>18.422335952418418</c:v>
              </c:pt>
              <c:pt idx="9606">
                <c:v>18.422335952418418</c:v>
              </c:pt>
              <c:pt idx="9607">
                <c:v>18.422335952418418</c:v>
              </c:pt>
              <c:pt idx="9608">
                <c:v>18.422335952418418</c:v>
              </c:pt>
              <c:pt idx="9609">
                <c:v>18.422335952418418</c:v>
              </c:pt>
              <c:pt idx="9610">
                <c:v>18.422335952418418</c:v>
              </c:pt>
              <c:pt idx="9611">
                <c:v>18.422335952418418</c:v>
              </c:pt>
              <c:pt idx="9612">
                <c:v>18.422335952418418</c:v>
              </c:pt>
              <c:pt idx="9613">
                <c:v>18.422335952418418</c:v>
              </c:pt>
              <c:pt idx="9614">
                <c:v>18.422335952418418</c:v>
              </c:pt>
              <c:pt idx="9615">
                <c:v>18.422335952418418</c:v>
              </c:pt>
              <c:pt idx="9616">
                <c:v>18.422335952418418</c:v>
              </c:pt>
              <c:pt idx="9617">
                <c:v>18.422335952418418</c:v>
              </c:pt>
              <c:pt idx="9618">
                <c:v>18.422335952418418</c:v>
              </c:pt>
              <c:pt idx="9619">
                <c:v>18.422335952418418</c:v>
              </c:pt>
              <c:pt idx="9620">
                <c:v>18.422335952418418</c:v>
              </c:pt>
              <c:pt idx="9621">
                <c:v>18.422335952418418</c:v>
              </c:pt>
              <c:pt idx="9622">
                <c:v>18.422335952418418</c:v>
              </c:pt>
              <c:pt idx="9623">
                <c:v>18.422335952418418</c:v>
              </c:pt>
              <c:pt idx="9624">
                <c:v>18.422335952418418</c:v>
              </c:pt>
              <c:pt idx="9625">
                <c:v>18.422335952418418</c:v>
              </c:pt>
              <c:pt idx="9626">
                <c:v>18.422335952418418</c:v>
              </c:pt>
              <c:pt idx="9627">
                <c:v>18.422335952418418</c:v>
              </c:pt>
              <c:pt idx="9628">
                <c:v>18.422335952418418</c:v>
              </c:pt>
              <c:pt idx="9629">
                <c:v>18.422335952418418</c:v>
              </c:pt>
              <c:pt idx="9630">
                <c:v>18.422335952418418</c:v>
              </c:pt>
              <c:pt idx="9631">
                <c:v>18.422335952418418</c:v>
              </c:pt>
              <c:pt idx="9632">
                <c:v>18.422335952418418</c:v>
              </c:pt>
              <c:pt idx="9633">
                <c:v>18.422335952418418</c:v>
              </c:pt>
              <c:pt idx="9634">
                <c:v>18.422335952418418</c:v>
              </c:pt>
              <c:pt idx="9635">
                <c:v>18.422335952418418</c:v>
              </c:pt>
              <c:pt idx="9636">
                <c:v>18.422335952418418</c:v>
              </c:pt>
              <c:pt idx="9637">
                <c:v>18.422335952418418</c:v>
              </c:pt>
              <c:pt idx="9638">
                <c:v>18.422335952418418</c:v>
              </c:pt>
              <c:pt idx="9639">
                <c:v>18.422335952418418</c:v>
              </c:pt>
              <c:pt idx="9640">
                <c:v>18.422335952418418</c:v>
              </c:pt>
              <c:pt idx="9641">
                <c:v>18.422335952418418</c:v>
              </c:pt>
              <c:pt idx="9642">
                <c:v>18.422335952418418</c:v>
              </c:pt>
              <c:pt idx="9643">
                <c:v>18.422335952418418</c:v>
              </c:pt>
              <c:pt idx="9644">
                <c:v>18.422335952418418</c:v>
              </c:pt>
              <c:pt idx="9645">
                <c:v>18.422335952418418</c:v>
              </c:pt>
              <c:pt idx="9646">
                <c:v>18.422335952418418</c:v>
              </c:pt>
              <c:pt idx="9647">
                <c:v>18.422335952418418</c:v>
              </c:pt>
              <c:pt idx="9648">
                <c:v>18.422335952418418</c:v>
              </c:pt>
              <c:pt idx="9649">
                <c:v>18.422335952418418</c:v>
              </c:pt>
              <c:pt idx="9650">
                <c:v>18.422335952418418</c:v>
              </c:pt>
              <c:pt idx="9651">
                <c:v>18.422335952418418</c:v>
              </c:pt>
              <c:pt idx="9652">
                <c:v>18.422335952418418</c:v>
              </c:pt>
              <c:pt idx="9653">
                <c:v>18.422335952418418</c:v>
              </c:pt>
              <c:pt idx="9654">
                <c:v>18.422335952418418</c:v>
              </c:pt>
              <c:pt idx="9655">
                <c:v>18.422335952418418</c:v>
              </c:pt>
              <c:pt idx="9656">
                <c:v>18.422335952418418</c:v>
              </c:pt>
              <c:pt idx="9657">
                <c:v>18.422335952418418</c:v>
              </c:pt>
              <c:pt idx="9658">
                <c:v>18.422335952418418</c:v>
              </c:pt>
              <c:pt idx="9659">
                <c:v>18.422335952418418</c:v>
              </c:pt>
              <c:pt idx="9660">
                <c:v>18.422335952418418</c:v>
              </c:pt>
              <c:pt idx="9661">
                <c:v>18.422335952418418</c:v>
              </c:pt>
              <c:pt idx="9662">
                <c:v>18.422335952418418</c:v>
              </c:pt>
              <c:pt idx="9663">
                <c:v>18.422335952418418</c:v>
              </c:pt>
              <c:pt idx="9664">
                <c:v>18.422335952418418</c:v>
              </c:pt>
              <c:pt idx="9665">
                <c:v>18.422335952418418</c:v>
              </c:pt>
              <c:pt idx="9666">
                <c:v>18.422335952418418</c:v>
              </c:pt>
              <c:pt idx="9667">
                <c:v>18.422335952418418</c:v>
              </c:pt>
              <c:pt idx="9668">
                <c:v>18.422335952418418</c:v>
              </c:pt>
              <c:pt idx="9669">
                <c:v>18.422335952418418</c:v>
              </c:pt>
              <c:pt idx="9670">
                <c:v>18.422335952418418</c:v>
              </c:pt>
              <c:pt idx="9671">
                <c:v>18.422335952418418</c:v>
              </c:pt>
              <c:pt idx="9672">
                <c:v>18.422335952418418</c:v>
              </c:pt>
              <c:pt idx="9673">
                <c:v>18.422335952418418</c:v>
              </c:pt>
              <c:pt idx="9674">
                <c:v>18.422335952418418</c:v>
              </c:pt>
              <c:pt idx="9675">
                <c:v>18.422335952418418</c:v>
              </c:pt>
              <c:pt idx="9676">
                <c:v>18.422335952418418</c:v>
              </c:pt>
              <c:pt idx="9677">
                <c:v>18.422335952418418</c:v>
              </c:pt>
              <c:pt idx="9678">
                <c:v>18.422335952418418</c:v>
              </c:pt>
              <c:pt idx="9679">
                <c:v>18.422335952418418</c:v>
              </c:pt>
              <c:pt idx="9680">
                <c:v>18.422335952418418</c:v>
              </c:pt>
              <c:pt idx="9681">
                <c:v>18.422335952418418</c:v>
              </c:pt>
              <c:pt idx="9682">
                <c:v>18.422335952418418</c:v>
              </c:pt>
              <c:pt idx="9683">
                <c:v>18.422335952418418</c:v>
              </c:pt>
              <c:pt idx="9684">
                <c:v>18.422335952418418</c:v>
              </c:pt>
              <c:pt idx="9685">
                <c:v>18.422335952418418</c:v>
              </c:pt>
              <c:pt idx="9686">
                <c:v>18.422335952418418</c:v>
              </c:pt>
              <c:pt idx="9687">
                <c:v>18.422335952418418</c:v>
              </c:pt>
              <c:pt idx="9688">
                <c:v>18.422335952418418</c:v>
              </c:pt>
              <c:pt idx="9689">
                <c:v>18.422335952418418</c:v>
              </c:pt>
              <c:pt idx="9690">
                <c:v>18.422335952418418</c:v>
              </c:pt>
              <c:pt idx="9691">
                <c:v>18.422335952418418</c:v>
              </c:pt>
              <c:pt idx="9692">
                <c:v>18.422335952418418</c:v>
              </c:pt>
              <c:pt idx="9693">
                <c:v>18.422335952418418</c:v>
              </c:pt>
              <c:pt idx="9694">
                <c:v>18.422335952418418</c:v>
              </c:pt>
              <c:pt idx="9695">
                <c:v>18.422335952418418</c:v>
              </c:pt>
              <c:pt idx="9696">
                <c:v>18.422335952418418</c:v>
              </c:pt>
              <c:pt idx="9697">
                <c:v>18.422335952418418</c:v>
              </c:pt>
              <c:pt idx="9698">
                <c:v>18.422335952418418</c:v>
              </c:pt>
              <c:pt idx="9699">
                <c:v>18.422335952418418</c:v>
              </c:pt>
              <c:pt idx="9700">
                <c:v>18.422335952418418</c:v>
              </c:pt>
              <c:pt idx="9701">
                <c:v>18.422335952418418</c:v>
              </c:pt>
              <c:pt idx="9702">
                <c:v>18.422335952418418</c:v>
              </c:pt>
              <c:pt idx="9703">
                <c:v>18.422335952418418</c:v>
              </c:pt>
              <c:pt idx="9704">
                <c:v>18.422335952418418</c:v>
              </c:pt>
              <c:pt idx="9705">
                <c:v>18.422335952418418</c:v>
              </c:pt>
              <c:pt idx="9706">
                <c:v>18.422335952418418</c:v>
              </c:pt>
              <c:pt idx="9707">
                <c:v>18.422335952418418</c:v>
              </c:pt>
              <c:pt idx="9708">
                <c:v>18.422335952418418</c:v>
              </c:pt>
              <c:pt idx="9709">
                <c:v>18.422335952418418</c:v>
              </c:pt>
              <c:pt idx="9710">
                <c:v>18.422335952418418</c:v>
              </c:pt>
              <c:pt idx="9711">
                <c:v>18.422335952418418</c:v>
              </c:pt>
              <c:pt idx="9712">
                <c:v>18.422335952418418</c:v>
              </c:pt>
              <c:pt idx="9713">
                <c:v>18.422335952418418</c:v>
              </c:pt>
              <c:pt idx="9714">
                <c:v>18.422335952418418</c:v>
              </c:pt>
              <c:pt idx="9715">
                <c:v>18.422335952418418</c:v>
              </c:pt>
              <c:pt idx="9716">
                <c:v>18.422335952418418</c:v>
              </c:pt>
              <c:pt idx="9717">
                <c:v>18.422335952418418</c:v>
              </c:pt>
              <c:pt idx="9718">
                <c:v>18.422335952418418</c:v>
              </c:pt>
              <c:pt idx="9719">
                <c:v>18.422335952418418</c:v>
              </c:pt>
              <c:pt idx="9720">
                <c:v>18.422335952418418</c:v>
              </c:pt>
              <c:pt idx="9721">
                <c:v>18.422335952418418</c:v>
              </c:pt>
              <c:pt idx="9722">
                <c:v>18.422335952418418</c:v>
              </c:pt>
              <c:pt idx="9723">
                <c:v>18.422335952418418</c:v>
              </c:pt>
              <c:pt idx="9724">
                <c:v>18.422335952418418</c:v>
              </c:pt>
              <c:pt idx="9725">
                <c:v>18.422335952418418</c:v>
              </c:pt>
              <c:pt idx="9726">
                <c:v>18.422335952418418</c:v>
              </c:pt>
              <c:pt idx="9727">
                <c:v>18.422335952418418</c:v>
              </c:pt>
              <c:pt idx="9728">
                <c:v>18.422335952418418</c:v>
              </c:pt>
              <c:pt idx="9729">
                <c:v>18.422335952418418</c:v>
              </c:pt>
              <c:pt idx="9730">
                <c:v>18.422335952418418</c:v>
              </c:pt>
              <c:pt idx="9731">
                <c:v>18.422335952418418</c:v>
              </c:pt>
              <c:pt idx="9732">
                <c:v>18.422335952418418</c:v>
              </c:pt>
              <c:pt idx="9733">
                <c:v>18.422335952418418</c:v>
              </c:pt>
              <c:pt idx="9734">
                <c:v>18.422335952418418</c:v>
              </c:pt>
              <c:pt idx="9735">
                <c:v>18.422335952418418</c:v>
              </c:pt>
              <c:pt idx="9736">
                <c:v>18.422335952418418</c:v>
              </c:pt>
              <c:pt idx="9737">
                <c:v>18.422335952418418</c:v>
              </c:pt>
              <c:pt idx="9738">
                <c:v>18.422335952418418</c:v>
              </c:pt>
              <c:pt idx="9739">
                <c:v>18.422335952418418</c:v>
              </c:pt>
              <c:pt idx="9740">
                <c:v>18.422335952418418</c:v>
              </c:pt>
              <c:pt idx="9741">
                <c:v>18.422335952418418</c:v>
              </c:pt>
              <c:pt idx="9742">
                <c:v>18.422335952418418</c:v>
              </c:pt>
              <c:pt idx="9743">
                <c:v>18.422335952418418</c:v>
              </c:pt>
              <c:pt idx="9744">
                <c:v>18.422335952418418</c:v>
              </c:pt>
              <c:pt idx="9745">
                <c:v>18.422335952418418</c:v>
              </c:pt>
              <c:pt idx="9746">
                <c:v>18.422335952418418</c:v>
              </c:pt>
              <c:pt idx="9747">
                <c:v>18.422335952418418</c:v>
              </c:pt>
              <c:pt idx="9748">
                <c:v>18.422335952418418</c:v>
              </c:pt>
              <c:pt idx="9749">
                <c:v>18.422335952418418</c:v>
              </c:pt>
              <c:pt idx="9750">
                <c:v>18.422335952418418</c:v>
              </c:pt>
              <c:pt idx="9751">
                <c:v>18.422335952418418</c:v>
              </c:pt>
              <c:pt idx="9752">
                <c:v>18.422335952418418</c:v>
              </c:pt>
              <c:pt idx="9753">
                <c:v>18.422335952418418</c:v>
              </c:pt>
              <c:pt idx="9754">
                <c:v>18.422335952418418</c:v>
              </c:pt>
              <c:pt idx="9755">
                <c:v>18.422335952418418</c:v>
              </c:pt>
              <c:pt idx="9756">
                <c:v>18.422335952418418</c:v>
              </c:pt>
              <c:pt idx="9757">
                <c:v>18.422335952418418</c:v>
              </c:pt>
              <c:pt idx="9758">
                <c:v>18.422335952418418</c:v>
              </c:pt>
              <c:pt idx="9759">
                <c:v>18.422335952418418</c:v>
              </c:pt>
              <c:pt idx="9760">
                <c:v>18.422335952418418</c:v>
              </c:pt>
              <c:pt idx="9761">
                <c:v>18.422335952418418</c:v>
              </c:pt>
              <c:pt idx="9762">
                <c:v>18.422335952418418</c:v>
              </c:pt>
              <c:pt idx="9763">
                <c:v>18.422335952418418</c:v>
              </c:pt>
              <c:pt idx="9764">
                <c:v>18.422335952418418</c:v>
              </c:pt>
              <c:pt idx="9765">
                <c:v>18.422335952418418</c:v>
              </c:pt>
              <c:pt idx="9766">
                <c:v>18.422335952418418</c:v>
              </c:pt>
              <c:pt idx="9767">
                <c:v>18.422335952418418</c:v>
              </c:pt>
              <c:pt idx="9768">
                <c:v>18.422335952418418</c:v>
              </c:pt>
              <c:pt idx="9769">
                <c:v>18.422335952418418</c:v>
              </c:pt>
              <c:pt idx="9770">
                <c:v>18.422335952418418</c:v>
              </c:pt>
              <c:pt idx="9771">
                <c:v>18.422335952418418</c:v>
              </c:pt>
              <c:pt idx="9772">
                <c:v>18.422335952418418</c:v>
              </c:pt>
              <c:pt idx="9773">
                <c:v>18.422335952418418</c:v>
              </c:pt>
              <c:pt idx="9774">
                <c:v>18.422335952418418</c:v>
              </c:pt>
              <c:pt idx="9775">
                <c:v>18.422335952418418</c:v>
              </c:pt>
              <c:pt idx="9776">
                <c:v>18.422335952418418</c:v>
              </c:pt>
              <c:pt idx="9777">
                <c:v>18.422335952418418</c:v>
              </c:pt>
              <c:pt idx="9778">
                <c:v>18.422335952418418</c:v>
              </c:pt>
              <c:pt idx="9779">
                <c:v>18.422335952418418</c:v>
              </c:pt>
              <c:pt idx="9780">
                <c:v>18.422335952418418</c:v>
              </c:pt>
              <c:pt idx="9781">
                <c:v>18.422335952418418</c:v>
              </c:pt>
              <c:pt idx="9782">
                <c:v>18.422335952418418</c:v>
              </c:pt>
              <c:pt idx="9783">
                <c:v>18.422335952418418</c:v>
              </c:pt>
              <c:pt idx="9784">
                <c:v>18.422335952418418</c:v>
              </c:pt>
              <c:pt idx="9785">
                <c:v>18.422335952418418</c:v>
              </c:pt>
              <c:pt idx="9786">
                <c:v>18.422335952418418</c:v>
              </c:pt>
              <c:pt idx="9787">
                <c:v>18.422335952418418</c:v>
              </c:pt>
              <c:pt idx="9788">
                <c:v>18.422335952418418</c:v>
              </c:pt>
              <c:pt idx="9789">
                <c:v>18.422335952418418</c:v>
              </c:pt>
              <c:pt idx="9790">
                <c:v>18.422335952418418</c:v>
              </c:pt>
              <c:pt idx="9791">
                <c:v>18.422335952418418</c:v>
              </c:pt>
              <c:pt idx="9792">
                <c:v>18.422335952418418</c:v>
              </c:pt>
              <c:pt idx="9793">
                <c:v>18.422335952418418</c:v>
              </c:pt>
              <c:pt idx="9794">
                <c:v>18.422335952418418</c:v>
              </c:pt>
              <c:pt idx="9795">
                <c:v>18.422335952418418</c:v>
              </c:pt>
              <c:pt idx="9796">
                <c:v>18.422335952418418</c:v>
              </c:pt>
              <c:pt idx="9797">
                <c:v>18.422335952418418</c:v>
              </c:pt>
              <c:pt idx="9798">
                <c:v>18.422335952418418</c:v>
              </c:pt>
              <c:pt idx="9799">
                <c:v>18.422335952418418</c:v>
              </c:pt>
              <c:pt idx="9800">
                <c:v>18.422335952418418</c:v>
              </c:pt>
              <c:pt idx="9801">
                <c:v>18.422335952418418</c:v>
              </c:pt>
              <c:pt idx="9802">
                <c:v>18.422335952418418</c:v>
              </c:pt>
              <c:pt idx="9803">
                <c:v>18.422335952418418</c:v>
              </c:pt>
              <c:pt idx="9804">
                <c:v>18.422335952418418</c:v>
              </c:pt>
              <c:pt idx="9805">
                <c:v>18.422335952418418</c:v>
              </c:pt>
              <c:pt idx="9806">
                <c:v>18.422335952418418</c:v>
              </c:pt>
              <c:pt idx="9807">
                <c:v>18.422335952418418</c:v>
              </c:pt>
              <c:pt idx="9808">
                <c:v>18.422335952418418</c:v>
              </c:pt>
              <c:pt idx="9809">
                <c:v>18.422335952418418</c:v>
              </c:pt>
              <c:pt idx="9810">
                <c:v>18.422335952418418</c:v>
              </c:pt>
              <c:pt idx="9811">
                <c:v>18.422335952418418</c:v>
              </c:pt>
              <c:pt idx="9812">
                <c:v>18.422335952418418</c:v>
              </c:pt>
              <c:pt idx="9813">
                <c:v>18.422335952418418</c:v>
              </c:pt>
              <c:pt idx="9814">
                <c:v>18.422335952418418</c:v>
              </c:pt>
              <c:pt idx="9815">
                <c:v>18.422335952418418</c:v>
              </c:pt>
              <c:pt idx="9816">
                <c:v>18.422335952418418</c:v>
              </c:pt>
              <c:pt idx="9817">
                <c:v>18.422335952418418</c:v>
              </c:pt>
              <c:pt idx="9818">
                <c:v>18.422335952418418</c:v>
              </c:pt>
              <c:pt idx="9819">
                <c:v>18.422335952418418</c:v>
              </c:pt>
              <c:pt idx="9820">
                <c:v>18.422335952418418</c:v>
              </c:pt>
              <c:pt idx="9821">
                <c:v>18.422335952418418</c:v>
              </c:pt>
              <c:pt idx="9822">
                <c:v>18.422335952418418</c:v>
              </c:pt>
              <c:pt idx="9823">
                <c:v>18.422335952418418</c:v>
              </c:pt>
              <c:pt idx="9824">
                <c:v>18.422335952418418</c:v>
              </c:pt>
              <c:pt idx="9825">
                <c:v>18.422335952418418</c:v>
              </c:pt>
              <c:pt idx="9826">
                <c:v>18.422335952418418</c:v>
              </c:pt>
              <c:pt idx="9827">
                <c:v>18.422335952418418</c:v>
              </c:pt>
              <c:pt idx="9828">
                <c:v>18.422335952418418</c:v>
              </c:pt>
              <c:pt idx="9829">
                <c:v>18.422335952418418</c:v>
              </c:pt>
              <c:pt idx="9830">
                <c:v>18.422335952418418</c:v>
              </c:pt>
              <c:pt idx="9831">
                <c:v>18.422335952418418</c:v>
              </c:pt>
              <c:pt idx="9832">
                <c:v>18.422335952418418</c:v>
              </c:pt>
              <c:pt idx="9833">
                <c:v>18.422335952418418</c:v>
              </c:pt>
              <c:pt idx="9834">
                <c:v>18.422335952418418</c:v>
              </c:pt>
              <c:pt idx="9835">
                <c:v>18.422335952418418</c:v>
              </c:pt>
              <c:pt idx="9836">
                <c:v>18.422335952418418</c:v>
              </c:pt>
              <c:pt idx="9837">
                <c:v>18.422335952418418</c:v>
              </c:pt>
              <c:pt idx="9838">
                <c:v>18.422335952418418</c:v>
              </c:pt>
              <c:pt idx="9839">
                <c:v>18.422335952418418</c:v>
              </c:pt>
              <c:pt idx="9840">
                <c:v>18.422335952418418</c:v>
              </c:pt>
              <c:pt idx="9841">
                <c:v>18.422335952418418</c:v>
              </c:pt>
              <c:pt idx="9842">
                <c:v>18.422335952418418</c:v>
              </c:pt>
              <c:pt idx="9843">
                <c:v>18.422335952418418</c:v>
              </c:pt>
              <c:pt idx="9844">
                <c:v>18.422335952418418</c:v>
              </c:pt>
              <c:pt idx="9845">
                <c:v>18.422335952418418</c:v>
              </c:pt>
              <c:pt idx="9846">
                <c:v>18.422335952418418</c:v>
              </c:pt>
              <c:pt idx="9847">
                <c:v>18.422335952418418</c:v>
              </c:pt>
              <c:pt idx="9848">
                <c:v>18.422335952418418</c:v>
              </c:pt>
              <c:pt idx="9849">
                <c:v>18.422335952418418</c:v>
              </c:pt>
              <c:pt idx="9850">
                <c:v>18.422335952418418</c:v>
              </c:pt>
              <c:pt idx="9851">
                <c:v>18.422335952418418</c:v>
              </c:pt>
              <c:pt idx="9852">
                <c:v>18.422335952418418</c:v>
              </c:pt>
              <c:pt idx="9853">
                <c:v>18.422335952418418</c:v>
              </c:pt>
              <c:pt idx="9854">
                <c:v>18.422335952418418</c:v>
              </c:pt>
              <c:pt idx="9855">
                <c:v>18.422335952418418</c:v>
              </c:pt>
              <c:pt idx="9856">
                <c:v>18.422335952418418</c:v>
              </c:pt>
              <c:pt idx="9857">
                <c:v>18.422335952418418</c:v>
              </c:pt>
              <c:pt idx="9858">
                <c:v>18.422335952418418</c:v>
              </c:pt>
              <c:pt idx="9859">
                <c:v>18.422335952418418</c:v>
              </c:pt>
              <c:pt idx="9860">
                <c:v>18.422335952418418</c:v>
              </c:pt>
              <c:pt idx="9861">
                <c:v>18.422335952418418</c:v>
              </c:pt>
              <c:pt idx="9862">
                <c:v>18.422335952418418</c:v>
              </c:pt>
              <c:pt idx="9863">
                <c:v>18.422335952418418</c:v>
              </c:pt>
              <c:pt idx="9864">
                <c:v>18.422335952418418</c:v>
              </c:pt>
              <c:pt idx="9865">
                <c:v>18.422335952418418</c:v>
              </c:pt>
              <c:pt idx="9866">
                <c:v>18.422335952418418</c:v>
              </c:pt>
              <c:pt idx="9867">
                <c:v>18.422335952418418</c:v>
              </c:pt>
              <c:pt idx="9868">
                <c:v>18.422335952418418</c:v>
              </c:pt>
              <c:pt idx="9869">
                <c:v>18.422335952418418</c:v>
              </c:pt>
              <c:pt idx="9870">
                <c:v>18.422335952418418</c:v>
              </c:pt>
              <c:pt idx="9871">
                <c:v>18.422335952418418</c:v>
              </c:pt>
              <c:pt idx="9872">
                <c:v>18.422335952418418</c:v>
              </c:pt>
              <c:pt idx="9873">
                <c:v>18.422335952418418</c:v>
              </c:pt>
              <c:pt idx="9874">
                <c:v>18.422335952418418</c:v>
              </c:pt>
              <c:pt idx="9875">
                <c:v>18.422335952418418</c:v>
              </c:pt>
              <c:pt idx="9876">
                <c:v>18.422335952418418</c:v>
              </c:pt>
              <c:pt idx="9877">
                <c:v>18.422335952418418</c:v>
              </c:pt>
              <c:pt idx="9878">
                <c:v>18.422335952418418</c:v>
              </c:pt>
              <c:pt idx="9879">
                <c:v>18.422335952418418</c:v>
              </c:pt>
              <c:pt idx="9880">
                <c:v>18.422335952418418</c:v>
              </c:pt>
              <c:pt idx="9881">
                <c:v>18.422335952418418</c:v>
              </c:pt>
              <c:pt idx="9882">
                <c:v>18.422335952418418</c:v>
              </c:pt>
              <c:pt idx="9883">
                <c:v>18.422335952418418</c:v>
              </c:pt>
              <c:pt idx="9884">
                <c:v>18.422335952418418</c:v>
              </c:pt>
              <c:pt idx="9885">
                <c:v>18.422335952418418</c:v>
              </c:pt>
              <c:pt idx="9886">
                <c:v>18.422335952418418</c:v>
              </c:pt>
              <c:pt idx="9887">
                <c:v>18.422335952418418</c:v>
              </c:pt>
              <c:pt idx="9888">
                <c:v>18.422335952418418</c:v>
              </c:pt>
              <c:pt idx="9889">
                <c:v>18.422335952418418</c:v>
              </c:pt>
              <c:pt idx="9890">
                <c:v>18.422335952418418</c:v>
              </c:pt>
              <c:pt idx="9891">
                <c:v>18.422335952418418</c:v>
              </c:pt>
              <c:pt idx="9892">
                <c:v>18.422335952418418</c:v>
              </c:pt>
              <c:pt idx="9893">
                <c:v>18.422335952418418</c:v>
              </c:pt>
              <c:pt idx="9894">
                <c:v>18.422335952418418</c:v>
              </c:pt>
              <c:pt idx="9895">
                <c:v>18.422335952418418</c:v>
              </c:pt>
              <c:pt idx="9896">
                <c:v>18.422335952418418</c:v>
              </c:pt>
              <c:pt idx="9897">
                <c:v>18.422335952418418</c:v>
              </c:pt>
              <c:pt idx="9898">
                <c:v>18.422335952418418</c:v>
              </c:pt>
              <c:pt idx="9899">
                <c:v>18.422335952418418</c:v>
              </c:pt>
              <c:pt idx="9900">
                <c:v>18.422335952418418</c:v>
              </c:pt>
              <c:pt idx="9901">
                <c:v>18.422335952418418</c:v>
              </c:pt>
              <c:pt idx="9902">
                <c:v>18.422335952418418</c:v>
              </c:pt>
              <c:pt idx="9903">
                <c:v>18.422335952418418</c:v>
              </c:pt>
              <c:pt idx="9904">
                <c:v>18.422335952418418</c:v>
              </c:pt>
              <c:pt idx="9905">
                <c:v>18.422335952418418</c:v>
              </c:pt>
              <c:pt idx="9906">
                <c:v>18.422335952418418</c:v>
              </c:pt>
              <c:pt idx="9907">
                <c:v>18.422335952418418</c:v>
              </c:pt>
              <c:pt idx="9908">
                <c:v>18.422335952418418</c:v>
              </c:pt>
              <c:pt idx="9909">
                <c:v>18.422335952418418</c:v>
              </c:pt>
              <c:pt idx="9910">
                <c:v>18.422335952418418</c:v>
              </c:pt>
              <c:pt idx="9911">
                <c:v>18.422335952418418</c:v>
              </c:pt>
              <c:pt idx="9912">
                <c:v>18.422335952418418</c:v>
              </c:pt>
              <c:pt idx="9913">
                <c:v>18.422335952418418</c:v>
              </c:pt>
              <c:pt idx="9914">
                <c:v>18.422335952418418</c:v>
              </c:pt>
              <c:pt idx="9915">
                <c:v>18.422335952418418</c:v>
              </c:pt>
              <c:pt idx="9916">
                <c:v>18.422335952418418</c:v>
              </c:pt>
              <c:pt idx="9917">
                <c:v>18.422335952418418</c:v>
              </c:pt>
              <c:pt idx="9918">
                <c:v>18.422335952418418</c:v>
              </c:pt>
              <c:pt idx="9919">
                <c:v>18.422335952418418</c:v>
              </c:pt>
              <c:pt idx="9920">
                <c:v>18.422335952418418</c:v>
              </c:pt>
              <c:pt idx="9921">
                <c:v>18.422335952418418</c:v>
              </c:pt>
              <c:pt idx="9922">
                <c:v>18.422335952418418</c:v>
              </c:pt>
              <c:pt idx="9923">
                <c:v>18.422335952418418</c:v>
              </c:pt>
              <c:pt idx="9924">
                <c:v>18.422335952418418</c:v>
              </c:pt>
              <c:pt idx="9925">
                <c:v>18.422335952418418</c:v>
              </c:pt>
              <c:pt idx="9926">
                <c:v>18.422335952418418</c:v>
              </c:pt>
              <c:pt idx="9927">
                <c:v>18.422335952418418</c:v>
              </c:pt>
              <c:pt idx="9928">
                <c:v>18.422335952418418</c:v>
              </c:pt>
              <c:pt idx="9929">
                <c:v>18.422335952418418</c:v>
              </c:pt>
              <c:pt idx="9930">
                <c:v>18.422335952418418</c:v>
              </c:pt>
              <c:pt idx="9931">
                <c:v>18.422335952418418</c:v>
              </c:pt>
              <c:pt idx="9932">
                <c:v>18.422335952418418</c:v>
              </c:pt>
              <c:pt idx="9933">
                <c:v>18.422335952418418</c:v>
              </c:pt>
              <c:pt idx="9934">
                <c:v>18.422335952418418</c:v>
              </c:pt>
              <c:pt idx="9935">
                <c:v>18.422335952418418</c:v>
              </c:pt>
              <c:pt idx="9936">
                <c:v>18.422335952418418</c:v>
              </c:pt>
              <c:pt idx="9937">
                <c:v>18.422335952418418</c:v>
              </c:pt>
              <c:pt idx="9938">
                <c:v>18.422335952418418</c:v>
              </c:pt>
              <c:pt idx="9939">
                <c:v>18.422335952418418</c:v>
              </c:pt>
              <c:pt idx="9940">
                <c:v>18.422335952418418</c:v>
              </c:pt>
              <c:pt idx="9941">
                <c:v>18.422335952418418</c:v>
              </c:pt>
              <c:pt idx="9942">
                <c:v>18.422335952418418</c:v>
              </c:pt>
              <c:pt idx="9943">
                <c:v>18.422335952418418</c:v>
              </c:pt>
              <c:pt idx="9944">
                <c:v>18.422335952418418</c:v>
              </c:pt>
              <c:pt idx="9945">
                <c:v>18.422335952418418</c:v>
              </c:pt>
              <c:pt idx="9946">
                <c:v>18.422335952418418</c:v>
              </c:pt>
              <c:pt idx="9947">
                <c:v>18.422335952418418</c:v>
              </c:pt>
              <c:pt idx="9948">
                <c:v>18.422335952418418</c:v>
              </c:pt>
              <c:pt idx="9949">
                <c:v>18.422335952418418</c:v>
              </c:pt>
              <c:pt idx="9950">
                <c:v>18.422335952418418</c:v>
              </c:pt>
              <c:pt idx="9951">
                <c:v>18.422335952418418</c:v>
              </c:pt>
              <c:pt idx="9952">
                <c:v>18.422335952418418</c:v>
              </c:pt>
              <c:pt idx="9953">
                <c:v>18.422335952418418</c:v>
              </c:pt>
              <c:pt idx="9954">
                <c:v>18.422335952418418</c:v>
              </c:pt>
              <c:pt idx="9955">
                <c:v>18.422335952418418</c:v>
              </c:pt>
              <c:pt idx="9956">
                <c:v>18.422335952418418</c:v>
              </c:pt>
              <c:pt idx="9957">
                <c:v>18.422335952418418</c:v>
              </c:pt>
              <c:pt idx="9958">
                <c:v>18.422335952418418</c:v>
              </c:pt>
              <c:pt idx="9959">
                <c:v>18.422335952418418</c:v>
              </c:pt>
              <c:pt idx="9960">
                <c:v>18.422335952418418</c:v>
              </c:pt>
              <c:pt idx="9961">
                <c:v>18.422335952418418</c:v>
              </c:pt>
              <c:pt idx="9962">
                <c:v>18.422335952418418</c:v>
              </c:pt>
              <c:pt idx="9963">
                <c:v>18.422335952418418</c:v>
              </c:pt>
              <c:pt idx="9964">
                <c:v>18.422335952418418</c:v>
              </c:pt>
              <c:pt idx="9965">
                <c:v>18.422335952418418</c:v>
              </c:pt>
              <c:pt idx="9966">
                <c:v>18.422335952418418</c:v>
              </c:pt>
              <c:pt idx="9967">
                <c:v>18.422335952418418</c:v>
              </c:pt>
              <c:pt idx="9968">
                <c:v>18.422335952418418</c:v>
              </c:pt>
              <c:pt idx="9969">
                <c:v>18.422335952418418</c:v>
              </c:pt>
              <c:pt idx="9970">
                <c:v>18.422335952418418</c:v>
              </c:pt>
              <c:pt idx="9971">
                <c:v>18.422335952418418</c:v>
              </c:pt>
              <c:pt idx="9972">
                <c:v>18.422335952418418</c:v>
              </c:pt>
              <c:pt idx="9973">
                <c:v>18.422335952418418</c:v>
              </c:pt>
              <c:pt idx="9974">
                <c:v>18.422335952418418</c:v>
              </c:pt>
              <c:pt idx="9975">
                <c:v>18.422335952418418</c:v>
              </c:pt>
              <c:pt idx="9976">
                <c:v>18.422335952418418</c:v>
              </c:pt>
              <c:pt idx="9977">
                <c:v>18.422335952418418</c:v>
              </c:pt>
              <c:pt idx="9978">
                <c:v>18.422335952418418</c:v>
              </c:pt>
              <c:pt idx="9979">
                <c:v>18.422335952418418</c:v>
              </c:pt>
              <c:pt idx="9980">
                <c:v>18.422335952418418</c:v>
              </c:pt>
              <c:pt idx="9981">
                <c:v>18.422335952418418</c:v>
              </c:pt>
              <c:pt idx="9982">
                <c:v>18.422335952418418</c:v>
              </c:pt>
              <c:pt idx="9983">
                <c:v>18.422335952418418</c:v>
              </c:pt>
              <c:pt idx="9984">
                <c:v>18.422335952418418</c:v>
              </c:pt>
              <c:pt idx="9985">
                <c:v>18.422335952418418</c:v>
              </c:pt>
              <c:pt idx="9986">
                <c:v>18.422335952418418</c:v>
              </c:pt>
              <c:pt idx="9987">
                <c:v>18.422335952418418</c:v>
              </c:pt>
              <c:pt idx="9988">
                <c:v>18.422335952418418</c:v>
              </c:pt>
              <c:pt idx="9989">
                <c:v>18.422335952418418</c:v>
              </c:pt>
              <c:pt idx="9990">
                <c:v>18.422335952418418</c:v>
              </c:pt>
              <c:pt idx="9991">
                <c:v>18.422335952418418</c:v>
              </c:pt>
              <c:pt idx="9992">
                <c:v>18.422335952418418</c:v>
              </c:pt>
              <c:pt idx="9993">
                <c:v>18.422335952418418</c:v>
              </c:pt>
              <c:pt idx="9994">
                <c:v>18.422335952418418</c:v>
              </c:pt>
              <c:pt idx="9995">
                <c:v>18.422335952418418</c:v>
              </c:pt>
              <c:pt idx="9996">
                <c:v>18.422335952418418</c:v>
              </c:pt>
              <c:pt idx="9997">
                <c:v>18.422335952418418</c:v>
              </c:pt>
              <c:pt idx="9998">
                <c:v>18.422335952418418</c:v>
              </c:pt>
              <c:pt idx="9999">
                <c:v>18.422335952418418</c:v>
              </c:pt>
              <c:pt idx="10000">
                <c:v>18.422335952418418</c:v>
              </c:pt>
              <c:pt idx="10001">
                <c:v>18.422335952418418</c:v>
              </c:pt>
              <c:pt idx="10002">
                <c:v>18.422335952418418</c:v>
              </c:pt>
              <c:pt idx="10003">
                <c:v>18.422335952418418</c:v>
              </c:pt>
              <c:pt idx="10004">
                <c:v>18.422335952418418</c:v>
              </c:pt>
              <c:pt idx="10005">
                <c:v>18.422335952418418</c:v>
              </c:pt>
              <c:pt idx="10006">
                <c:v>18.422335952418418</c:v>
              </c:pt>
              <c:pt idx="10007">
                <c:v>18.422335952418418</c:v>
              </c:pt>
              <c:pt idx="10008">
                <c:v>18.422335952418418</c:v>
              </c:pt>
              <c:pt idx="10009">
                <c:v>18.422335952418418</c:v>
              </c:pt>
              <c:pt idx="10010">
                <c:v>18.422335952418418</c:v>
              </c:pt>
              <c:pt idx="10011">
                <c:v>18.422335952418418</c:v>
              </c:pt>
              <c:pt idx="10012">
                <c:v>18.422335952418418</c:v>
              </c:pt>
              <c:pt idx="10013">
                <c:v>18.422335952418418</c:v>
              </c:pt>
              <c:pt idx="10014">
                <c:v>18.422335952418418</c:v>
              </c:pt>
              <c:pt idx="10015">
                <c:v>18.422335952418418</c:v>
              </c:pt>
              <c:pt idx="10016">
                <c:v>18.422335952418418</c:v>
              </c:pt>
              <c:pt idx="10017">
                <c:v>18.422335952418418</c:v>
              </c:pt>
              <c:pt idx="10018">
                <c:v>18.422335952418418</c:v>
              </c:pt>
              <c:pt idx="10019">
                <c:v>18.422335952418418</c:v>
              </c:pt>
              <c:pt idx="10020">
                <c:v>18.422335952418418</c:v>
              </c:pt>
              <c:pt idx="10021">
                <c:v>18.422335952418418</c:v>
              </c:pt>
              <c:pt idx="10022">
                <c:v>18.422335952418418</c:v>
              </c:pt>
              <c:pt idx="10023">
                <c:v>18.422335952418418</c:v>
              </c:pt>
              <c:pt idx="10024">
                <c:v>18.422335952418418</c:v>
              </c:pt>
              <c:pt idx="10025">
                <c:v>18.422335952418418</c:v>
              </c:pt>
              <c:pt idx="10026">
                <c:v>18.422335952418418</c:v>
              </c:pt>
              <c:pt idx="10027">
                <c:v>18.422335952418418</c:v>
              </c:pt>
              <c:pt idx="10028">
                <c:v>18.422335952418418</c:v>
              </c:pt>
              <c:pt idx="10029">
                <c:v>18.422335952418418</c:v>
              </c:pt>
              <c:pt idx="10030">
                <c:v>18.422335952418418</c:v>
              </c:pt>
              <c:pt idx="10031">
                <c:v>18.422335952418418</c:v>
              </c:pt>
              <c:pt idx="10032">
                <c:v>18.422335952418418</c:v>
              </c:pt>
              <c:pt idx="10033">
                <c:v>18.422335952418418</c:v>
              </c:pt>
              <c:pt idx="10034">
                <c:v>18.422335952418418</c:v>
              </c:pt>
              <c:pt idx="10035">
                <c:v>18.422335952418418</c:v>
              </c:pt>
              <c:pt idx="10036">
                <c:v>18.422335952418418</c:v>
              </c:pt>
              <c:pt idx="10037">
                <c:v>18.422335952418418</c:v>
              </c:pt>
              <c:pt idx="10038">
                <c:v>18.422335952418418</c:v>
              </c:pt>
              <c:pt idx="10039">
                <c:v>18.422335952418418</c:v>
              </c:pt>
              <c:pt idx="10040">
                <c:v>18.422335952418418</c:v>
              </c:pt>
              <c:pt idx="10041">
                <c:v>18.422335952418418</c:v>
              </c:pt>
              <c:pt idx="10042">
                <c:v>18.422335952418418</c:v>
              </c:pt>
              <c:pt idx="10043">
                <c:v>18.422335952418418</c:v>
              </c:pt>
              <c:pt idx="10044">
                <c:v>18.422335952418418</c:v>
              </c:pt>
              <c:pt idx="10045">
                <c:v>18.422335952418418</c:v>
              </c:pt>
              <c:pt idx="10046">
                <c:v>18.422335952418418</c:v>
              </c:pt>
              <c:pt idx="10047">
                <c:v>18.422335952418418</c:v>
              </c:pt>
              <c:pt idx="10048">
                <c:v>18.422335952418418</c:v>
              </c:pt>
              <c:pt idx="10049">
                <c:v>18.422335952418418</c:v>
              </c:pt>
              <c:pt idx="10050">
                <c:v>18.422335952418418</c:v>
              </c:pt>
              <c:pt idx="10051">
                <c:v>18.422335952418418</c:v>
              </c:pt>
              <c:pt idx="10052">
                <c:v>18.422335952418418</c:v>
              </c:pt>
              <c:pt idx="10053">
                <c:v>18.422335952418418</c:v>
              </c:pt>
              <c:pt idx="10054">
                <c:v>18.422335952418418</c:v>
              </c:pt>
              <c:pt idx="10055">
                <c:v>18.422335952418418</c:v>
              </c:pt>
              <c:pt idx="10056">
                <c:v>18.422335952418418</c:v>
              </c:pt>
              <c:pt idx="10057">
                <c:v>18.422335952418418</c:v>
              </c:pt>
              <c:pt idx="10058">
                <c:v>18.422335952418418</c:v>
              </c:pt>
              <c:pt idx="10059">
                <c:v>18.422335952418418</c:v>
              </c:pt>
              <c:pt idx="10060">
                <c:v>18.422335952418418</c:v>
              </c:pt>
              <c:pt idx="10061">
                <c:v>18.422335952418418</c:v>
              </c:pt>
              <c:pt idx="10062">
                <c:v>18.422335952418418</c:v>
              </c:pt>
              <c:pt idx="10063">
                <c:v>18.422335952418418</c:v>
              </c:pt>
              <c:pt idx="10064">
                <c:v>18.422335952418418</c:v>
              </c:pt>
              <c:pt idx="10065">
                <c:v>18.422335952418418</c:v>
              </c:pt>
              <c:pt idx="10066">
                <c:v>18.422335952418418</c:v>
              </c:pt>
              <c:pt idx="10067">
                <c:v>18.422335952418418</c:v>
              </c:pt>
              <c:pt idx="10068">
                <c:v>18.422335952418418</c:v>
              </c:pt>
              <c:pt idx="10069">
                <c:v>18.422335952418418</c:v>
              </c:pt>
              <c:pt idx="10070">
                <c:v>18.422335952418418</c:v>
              </c:pt>
              <c:pt idx="10071">
                <c:v>18.422335952418418</c:v>
              </c:pt>
              <c:pt idx="10072">
                <c:v>18.422335952418418</c:v>
              </c:pt>
              <c:pt idx="10073">
                <c:v>18.422335952418418</c:v>
              </c:pt>
              <c:pt idx="10074">
                <c:v>18.422335952418418</c:v>
              </c:pt>
              <c:pt idx="10075">
                <c:v>18.422335952418418</c:v>
              </c:pt>
              <c:pt idx="10076">
                <c:v>18.422335952418418</c:v>
              </c:pt>
              <c:pt idx="10077">
                <c:v>18.422335952418418</c:v>
              </c:pt>
              <c:pt idx="10078">
                <c:v>18.422335952418418</c:v>
              </c:pt>
              <c:pt idx="10079">
                <c:v>18.422335952418418</c:v>
              </c:pt>
              <c:pt idx="10080">
                <c:v>18.422335952418418</c:v>
              </c:pt>
              <c:pt idx="10081">
                <c:v>18.422335952418418</c:v>
              </c:pt>
              <c:pt idx="10082">
                <c:v>18.422335952418418</c:v>
              </c:pt>
              <c:pt idx="10083">
                <c:v>18.422335952418418</c:v>
              </c:pt>
              <c:pt idx="10084">
                <c:v>18.422335952418418</c:v>
              </c:pt>
              <c:pt idx="10085">
                <c:v>18.422335952418418</c:v>
              </c:pt>
              <c:pt idx="10086">
                <c:v>18.422335952418418</c:v>
              </c:pt>
              <c:pt idx="10087">
                <c:v>18.422335952418418</c:v>
              </c:pt>
              <c:pt idx="10088">
                <c:v>18.422335952418418</c:v>
              </c:pt>
              <c:pt idx="10089">
                <c:v>18.422335952418418</c:v>
              </c:pt>
              <c:pt idx="10090">
                <c:v>18.422335952418418</c:v>
              </c:pt>
              <c:pt idx="10091">
                <c:v>18.422335952418418</c:v>
              </c:pt>
              <c:pt idx="10092">
                <c:v>18.422335952418418</c:v>
              </c:pt>
              <c:pt idx="10093">
                <c:v>18.422335952418418</c:v>
              </c:pt>
              <c:pt idx="10094">
                <c:v>18.422335952418418</c:v>
              </c:pt>
              <c:pt idx="10095">
                <c:v>18.422335952418418</c:v>
              </c:pt>
              <c:pt idx="10096">
                <c:v>18.422335952418418</c:v>
              </c:pt>
              <c:pt idx="10097">
                <c:v>18.422335952418418</c:v>
              </c:pt>
              <c:pt idx="10098">
                <c:v>18.422335952418418</c:v>
              </c:pt>
              <c:pt idx="10099">
                <c:v>18.422335952418418</c:v>
              </c:pt>
              <c:pt idx="10100">
                <c:v>18.422335952418418</c:v>
              </c:pt>
              <c:pt idx="10101">
                <c:v>18.422335952418418</c:v>
              </c:pt>
              <c:pt idx="10102">
                <c:v>18.422335952418418</c:v>
              </c:pt>
              <c:pt idx="10103">
                <c:v>18.422335952418418</c:v>
              </c:pt>
              <c:pt idx="10104">
                <c:v>18.422335952418418</c:v>
              </c:pt>
              <c:pt idx="10105">
                <c:v>18.422335952418418</c:v>
              </c:pt>
              <c:pt idx="10106">
                <c:v>18.422335952418418</c:v>
              </c:pt>
              <c:pt idx="10107">
                <c:v>18.422335952418418</c:v>
              </c:pt>
              <c:pt idx="10108">
                <c:v>18.422335952418418</c:v>
              </c:pt>
              <c:pt idx="10109">
                <c:v>18.422335952418418</c:v>
              </c:pt>
              <c:pt idx="10110">
                <c:v>18.422335952418418</c:v>
              </c:pt>
              <c:pt idx="10111">
                <c:v>18.422335952418418</c:v>
              </c:pt>
              <c:pt idx="10112">
                <c:v>18.422335952418418</c:v>
              </c:pt>
              <c:pt idx="10113">
                <c:v>18.422335952418418</c:v>
              </c:pt>
              <c:pt idx="10114">
                <c:v>18.422335952418418</c:v>
              </c:pt>
              <c:pt idx="10115">
                <c:v>18.422335952418418</c:v>
              </c:pt>
              <c:pt idx="10116">
                <c:v>18.422335952418418</c:v>
              </c:pt>
              <c:pt idx="10117">
                <c:v>18.422335952418418</c:v>
              </c:pt>
              <c:pt idx="10118">
                <c:v>18.422335952418418</c:v>
              </c:pt>
              <c:pt idx="10119">
                <c:v>18.422335952418418</c:v>
              </c:pt>
              <c:pt idx="10120">
                <c:v>18.422335952418418</c:v>
              </c:pt>
              <c:pt idx="10121">
                <c:v>18.422335952418418</c:v>
              </c:pt>
              <c:pt idx="10122">
                <c:v>18.422335952418418</c:v>
              </c:pt>
              <c:pt idx="10123">
                <c:v>18.422335952418418</c:v>
              </c:pt>
              <c:pt idx="10124">
                <c:v>18.422335952418418</c:v>
              </c:pt>
              <c:pt idx="10125">
                <c:v>18.422335952418418</c:v>
              </c:pt>
              <c:pt idx="10126">
                <c:v>18.422335952418418</c:v>
              </c:pt>
              <c:pt idx="10127">
                <c:v>18.422335952418418</c:v>
              </c:pt>
              <c:pt idx="10128">
                <c:v>18.422335952418418</c:v>
              </c:pt>
              <c:pt idx="10129">
                <c:v>18.422335952418418</c:v>
              </c:pt>
              <c:pt idx="10130">
                <c:v>18.422335952418418</c:v>
              </c:pt>
              <c:pt idx="10131">
                <c:v>18.422335952418418</c:v>
              </c:pt>
              <c:pt idx="10132">
                <c:v>18.422335952418418</c:v>
              </c:pt>
              <c:pt idx="10133">
                <c:v>18.422335952418418</c:v>
              </c:pt>
              <c:pt idx="10134">
                <c:v>18.422335952418418</c:v>
              </c:pt>
              <c:pt idx="10135">
                <c:v>18.422335952418418</c:v>
              </c:pt>
              <c:pt idx="10136">
                <c:v>18.422335952418418</c:v>
              </c:pt>
              <c:pt idx="10137">
                <c:v>18.422335952418418</c:v>
              </c:pt>
              <c:pt idx="10138">
                <c:v>18.422335952418418</c:v>
              </c:pt>
              <c:pt idx="10139">
                <c:v>18.422335952418418</c:v>
              </c:pt>
              <c:pt idx="10140">
                <c:v>18.422335952418418</c:v>
              </c:pt>
              <c:pt idx="10141">
                <c:v>18.422335952418418</c:v>
              </c:pt>
              <c:pt idx="10142">
                <c:v>18.422335952418418</c:v>
              </c:pt>
              <c:pt idx="10143">
                <c:v>18.422335952418418</c:v>
              </c:pt>
              <c:pt idx="10144">
                <c:v>18.422335952418418</c:v>
              </c:pt>
              <c:pt idx="10145">
                <c:v>18.422335952418418</c:v>
              </c:pt>
              <c:pt idx="10146">
                <c:v>18.422335952418418</c:v>
              </c:pt>
              <c:pt idx="10147">
                <c:v>18.422335952418418</c:v>
              </c:pt>
              <c:pt idx="10148">
                <c:v>18.422335952418418</c:v>
              </c:pt>
              <c:pt idx="10149">
                <c:v>18.422335952418418</c:v>
              </c:pt>
              <c:pt idx="10150">
                <c:v>18.422335952418418</c:v>
              </c:pt>
              <c:pt idx="10151">
                <c:v>18.422335952418418</c:v>
              </c:pt>
              <c:pt idx="10152">
                <c:v>18.422335952418418</c:v>
              </c:pt>
              <c:pt idx="10153">
                <c:v>18.422335952418418</c:v>
              </c:pt>
              <c:pt idx="10154">
                <c:v>18.422335952418418</c:v>
              </c:pt>
              <c:pt idx="10155">
                <c:v>18.422335952418418</c:v>
              </c:pt>
              <c:pt idx="10156">
                <c:v>18.422335952418418</c:v>
              </c:pt>
              <c:pt idx="10157">
                <c:v>18.422335952418418</c:v>
              </c:pt>
              <c:pt idx="10158">
                <c:v>18.422335952418418</c:v>
              </c:pt>
              <c:pt idx="10159">
                <c:v>18.422335952418418</c:v>
              </c:pt>
              <c:pt idx="10160">
                <c:v>18.422335952418418</c:v>
              </c:pt>
              <c:pt idx="10161">
                <c:v>18.422335952418418</c:v>
              </c:pt>
              <c:pt idx="10162">
                <c:v>18.422335952418418</c:v>
              </c:pt>
              <c:pt idx="10163">
                <c:v>18.422335952418418</c:v>
              </c:pt>
              <c:pt idx="10164">
                <c:v>18.422335952418418</c:v>
              </c:pt>
              <c:pt idx="10165">
                <c:v>18.422335952418418</c:v>
              </c:pt>
              <c:pt idx="10166">
                <c:v>18.422335952418418</c:v>
              </c:pt>
              <c:pt idx="10167">
                <c:v>18.422335952418418</c:v>
              </c:pt>
              <c:pt idx="10168">
                <c:v>18.422335952418418</c:v>
              </c:pt>
              <c:pt idx="10169">
                <c:v>18.422335952418418</c:v>
              </c:pt>
              <c:pt idx="10170">
                <c:v>18.422335952418418</c:v>
              </c:pt>
              <c:pt idx="10171">
                <c:v>18.422335952418418</c:v>
              </c:pt>
              <c:pt idx="10172">
                <c:v>18.422335952418418</c:v>
              </c:pt>
              <c:pt idx="10173">
                <c:v>18.422335952418418</c:v>
              </c:pt>
              <c:pt idx="10174">
                <c:v>18.422335952418418</c:v>
              </c:pt>
              <c:pt idx="10175">
                <c:v>18.422335952418418</c:v>
              </c:pt>
              <c:pt idx="10176">
                <c:v>18.422335952418418</c:v>
              </c:pt>
              <c:pt idx="10177">
                <c:v>18.422335952418418</c:v>
              </c:pt>
              <c:pt idx="10178">
                <c:v>18.422335952418418</c:v>
              </c:pt>
              <c:pt idx="10179">
                <c:v>18.422335952418418</c:v>
              </c:pt>
              <c:pt idx="10180">
                <c:v>18.422335952418418</c:v>
              </c:pt>
              <c:pt idx="10181">
                <c:v>18.422335952418418</c:v>
              </c:pt>
              <c:pt idx="10182">
                <c:v>18.422335952418418</c:v>
              </c:pt>
              <c:pt idx="10183">
                <c:v>18.422335952418418</c:v>
              </c:pt>
              <c:pt idx="10184">
                <c:v>18.422335952418418</c:v>
              </c:pt>
              <c:pt idx="10185">
                <c:v>18.422335952418418</c:v>
              </c:pt>
              <c:pt idx="10186">
                <c:v>18.422335952418418</c:v>
              </c:pt>
              <c:pt idx="10187">
                <c:v>18.422335952418418</c:v>
              </c:pt>
              <c:pt idx="10188">
                <c:v>18.422335952418418</c:v>
              </c:pt>
              <c:pt idx="10189">
                <c:v>18.422335952418418</c:v>
              </c:pt>
              <c:pt idx="10190">
                <c:v>18.422335952418418</c:v>
              </c:pt>
              <c:pt idx="10191">
                <c:v>18.422335952418418</c:v>
              </c:pt>
              <c:pt idx="10192">
                <c:v>18.422335952418418</c:v>
              </c:pt>
              <c:pt idx="10193">
                <c:v>18.422335952418418</c:v>
              </c:pt>
              <c:pt idx="10194">
                <c:v>18.422335952418418</c:v>
              </c:pt>
              <c:pt idx="10195">
                <c:v>18.422335952418418</c:v>
              </c:pt>
              <c:pt idx="10196">
                <c:v>18.422335952418418</c:v>
              </c:pt>
              <c:pt idx="10197">
                <c:v>18.422335952418418</c:v>
              </c:pt>
              <c:pt idx="10198">
                <c:v>18.422335952418418</c:v>
              </c:pt>
              <c:pt idx="10199">
                <c:v>18.422335952418418</c:v>
              </c:pt>
              <c:pt idx="10200">
                <c:v>18.422335952418418</c:v>
              </c:pt>
              <c:pt idx="10201">
                <c:v>18.422335952418418</c:v>
              </c:pt>
              <c:pt idx="10202">
                <c:v>18.422335952418418</c:v>
              </c:pt>
              <c:pt idx="10203">
                <c:v>18.422335952418418</c:v>
              </c:pt>
              <c:pt idx="10204">
                <c:v>18.422335952418418</c:v>
              </c:pt>
              <c:pt idx="10205">
                <c:v>18.422335952418418</c:v>
              </c:pt>
              <c:pt idx="10206">
                <c:v>18.422335952418418</c:v>
              </c:pt>
              <c:pt idx="10207">
                <c:v>18.422335952418418</c:v>
              </c:pt>
              <c:pt idx="10208">
                <c:v>18.422335952418418</c:v>
              </c:pt>
              <c:pt idx="10209">
                <c:v>18.422335952418418</c:v>
              </c:pt>
              <c:pt idx="10210">
                <c:v>18.422335952418418</c:v>
              </c:pt>
              <c:pt idx="10211">
                <c:v>18.422335952418418</c:v>
              </c:pt>
              <c:pt idx="10212">
                <c:v>18.422335952418418</c:v>
              </c:pt>
              <c:pt idx="10213">
                <c:v>18.422335952418418</c:v>
              </c:pt>
              <c:pt idx="10214">
                <c:v>18.422335952418418</c:v>
              </c:pt>
              <c:pt idx="10215">
                <c:v>18.422335952418418</c:v>
              </c:pt>
              <c:pt idx="10216">
                <c:v>18.422335952418418</c:v>
              </c:pt>
              <c:pt idx="10217">
                <c:v>18.422335952418418</c:v>
              </c:pt>
              <c:pt idx="10218">
                <c:v>18.422335952418418</c:v>
              </c:pt>
              <c:pt idx="10219">
                <c:v>18.422335952418418</c:v>
              </c:pt>
              <c:pt idx="10220">
                <c:v>18.422335952418418</c:v>
              </c:pt>
              <c:pt idx="10221">
                <c:v>18.422335952418418</c:v>
              </c:pt>
              <c:pt idx="10222">
                <c:v>18.422335952418418</c:v>
              </c:pt>
              <c:pt idx="10223">
                <c:v>18.422335952418418</c:v>
              </c:pt>
              <c:pt idx="10224">
                <c:v>18.422335952418418</c:v>
              </c:pt>
              <c:pt idx="10225">
                <c:v>18.422335952418418</c:v>
              </c:pt>
              <c:pt idx="10226">
                <c:v>18.422335952418418</c:v>
              </c:pt>
              <c:pt idx="10227">
                <c:v>18.422335952418418</c:v>
              </c:pt>
              <c:pt idx="10228">
                <c:v>18.422335952418418</c:v>
              </c:pt>
              <c:pt idx="10229">
                <c:v>18.422335952418418</c:v>
              </c:pt>
              <c:pt idx="10230">
                <c:v>18.422335952418418</c:v>
              </c:pt>
              <c:pt idx="10231">
                <c:v>18.422335952418418</c:v>
              </c:pt>
              <c:pt idx="10232">
                <c:v>18.422335952418418</c:v>
              </c:pt>
              <c:pt idx="10233">
                <c:v>18.422335952418418</c:v>
              </c:pt>
              <c:pt idx="10234">
                <c:v>18.422335952418418</c:v>
              </c:pt>
              <c:pt idx="10235">
                <c:v>18.422335952418418</c:v>
              </c:pt>
              <c:pt idx="10236">
                <c:v>18.422335952418418</c:v>
              </c:pt>
              <c:pt idx="10237">
                <c:v>18.422335952418418</c:v>
              </c:pt>
              <c:pt idx="10238">
                <c:v>18.422335952418418</c:v>
              </c:pt>
              <c:pt idx="10239">
                <c:v>18.422335952418418</c:v>
              </c:pt>
              <c:pt idx="10240">
                <c:v>18.422335952418418</c:v>
              </c:pt>
              <c:pt idx="10241">
                <c:v>18.422335952418418</c:v>
              </c:pt>
              <c:pt idx="10242">
                <c:v>18.422335952418418</c:v>
              </c:pt>
              <c:pt idx="10243">
                <c:v>18.422335952418418</c:v>
              </c:pt>
              <c:pt idx="10244">
                <c:v>18.422335952418418</c:v>
              </c:pt>
              <c:pt idx="10245">
                <c:v>18.422335952418418</c:v>
              </c:pt>
              <c:pt idx="10246">
                <c:v>18.422335952418418</c:v>
              </c:pt>
              <c:pt idx="10247">
                <c:v>18.422335952418418</c:v>
              </c:pt>
              <c:pt idx="10248">
                <c:v>18.422335952418418</c:v>
              </c:pt>
              <c:pt idx="10249">
                <c:v>18.422335952418418</c:v>
              </c:pt>
              <c:pt idx="10250">
                <c:v>18.422335952418418</c:v>
              </c:pt>
              <c:pt idx="10251">
                <c:v>18.422335952418418</c:v>
              </c:pt>
              <c:pt idx="10252">
                <c:v>18.422335952418418</c:v>
              </c:pt>
              <c:pt idx="10253">
                <c:v>18.422335952418418</c:v>
              </c:pt>
              <c:pt idx="10254">
                <c:v>18.422335952418418</c:v>
              </c:pt>
              <c:pt idx="10255">
                <c:v>18.422335952418418</c:v>
              </c:pt>
              <c:pt idx="10256">
                <c:v>18.422335952418418</c:v>
              </c:pt>
              <c:pt idx="10257">
                <c:v>18.422335952418418</c:v>
              </c:pt>
              <c:pt idx="10258">
                <c:v>18.422335952418418</c:v>
              </c:pt>
              <c:pt idx="10259">
                <c:v>18.422335952418418</c:v>
              </c:pt>
              <c:pt idx="10260">
                <c:v>18.422335952418418</c:v>
              </c:pt>
              <c:pt idx="10261">
                <c:v>18.422335952418418</c:v>
              </c:pt>
              <c:pt idx="10262">
                <c:v>18.422335952418418</c:v>
              </c:pt>
              <c:pt idx="10263">
                <c:v>18.422335952418418</c:v>
              </c:pt>
              <c:pt idx="10264">
                <c:v>18.422335952418418</c:v>
              </c:pt>
              <c:pt idx="10265">
                <c:v>18.422335952418418</c:v>
              </c:pt>
              <c:pt idx="10266">
                <c:v>18.422335952418418</c:v>
              </c:pt>
              <c:pt idx="10267">
                <c:v>18.422335952418418</c:v>
              </c:pt>
              <c:pt idx="10268">
                <c:v>18.422335952418418</c:v>
              </c:pt>
              <c:pt idx="10269">
                <c:v>18.422335952418418</c:v>
              </c:pt>
              <c:pt idx="10270">
                <c:v>18.422335952418418</c:v>
              </c:pt>
              <c:pt idx="10271">
                <c:v>18.422335952418418</c:v>
              </c:pt>
              <c:pt idx="10272">
                <c:v>18.422335952418418</c:v>
              </c:pt>
              <c:pt idx="10273">
                <c:v>18.422335952418418</c:v>
              </c:pt>
              <c:pt idx="10274">
                <c:v>18.422335952418418</c:v>
              </c:pt>
              <c:pt idx="10275">
                <c:v>18.422335952418418</c:v>
              </c:pt>
              <c:pt idx="10276">
                <c:v>18.422335952418418</c:v>
              </c:pt>
              <c:pt idx="10277">
                <c:v>18.422335952418418</c:v>
              </c:pt>
              <c:pt idx="10278">
                <c:v>18.422335952418418</c:v>
              </c:pt>
              <c:pt idx="10279">
                <c:v>18.422335952418418</c:v>
              </c:pt>
              <c:pt idx="10280">
                <c:v>18.422335952418418</c:v>
              </c:pt>
              <c:pt idx="10281">
                <c:v>18.422335952418418</c:v>
              </c:pt>
              <c:pt idx="10282">
                <c:v>18.422335952418418</c:v>
              </c:pt>
              <c:pt idx="10283">
                <c:v>18.422335952418418</c:v>
              </c:pt>
              <c:pt idx="10284">
                <c:v>18.422335952418418</c:v>
              </c:pt>
              <c:pt idx="10285">
                <c:v>18.422335952418418</c:v>
              </c:pt>
              <c:pt idx="10286">
                <c:v>18.422335952418418</c:v>
              </c:pt>
              <c:pt idx="10287">
                <c:v>18.422335952418418</c:v>
              </c:pt>
              <c:pt idx="10288">
                <c:v>18.422335952418418</c:v>
              </c:pt>
              <c:pt idx="10289">
                <c:v>18.422335952418418</c:v>
              </c:pt>
              <c:pt idx="10290">
                <c:v>18.422335952418418</c:v>
              </c:pt>
              <c:pt idx="10291">
                <c:v>18.422335952418418</c:v>
              </c:pt>
              <c:pt idx="10292">
                <c:v>18.422335952418418</c:v>
              </c:pt>
              <c:pt idx="10293">
                <c:v>18.422335952418418</c:v>
              </c:pt>
              <c:pt idx="10294">
                <c:v>18.422335952418418</c:v>
              </c:pt>
              <c:pt idx="10295">
                <c:v>18.422335952418418</c:v>
              </c:pt>
              <c:pt idx="10296">
                <c:v>18.422335952418418</c:v>
              </c:pt>
              <c:pt idx="10297">
                <c:v>18.422335952418418</c:v>
              </c:pt>
              <c:pt idx="10298">
                <c:v>18.422335952418418</c:v>
              </c:pt>
              <c:pt idx="10299">
                <c:v>18.422335952418418</c:v>
              </c:pt>
              <c:pt idx="10300">
                <c:v>18.422335952418418</c:v>
              </c:pt>
              <c:pt idx="10301">
                <c:v>18.422335952418418</c:v>
              </c:pt>
              <c:pt idx="10302">
                <c:v>18.422335952418418</c:v>
              </c:pt>
              <c:pt idx="10303">
                <c:v>18.422335952418418</c:v>
              </c:pt>
              <c:pt idx="10304">
                <c:v>18.422335952418418</c:v>
              </c:pt>
              <c:pt idx="10305">
                <c:v>18.422335952418418</c:v>
              </c:pt>
              <c:pt idx="10306">
                <c:v>18.422335952418418</c:v>
              </c:pt>
              <c:pt idx="10307">
                <c:v>18.422335952418418</c:v>
              </c:pt>
              <c:pt idx="10308">
                <c:v>18.422335952418418</c:v>
              </c:pt>
              <c:pt idx="10309">
                <c:v>18.422335952418418</c:v>
              </c:pt>
              <c:pt idx="10310">
                <c:v>18.422335952418418</c:v>
              </c:pt>
              <c:pt idx="10311">
                <c:v>18.422335952418418</c:v>
              </c:pt>
              <c:pt idx="10312">
                <c:v>18.422335952418418</c:v>
              </c:pt>
              <c:pt idx="10313">
                <c:v>18.422335952418418</c:v>
              </c:pt>
              <c:pt idx="10314">
                <c:v>18.422335952418418</c:v>
              </c:pt>
              <c:pt idx="10315">
                <c:v>18.422335952418418</c:v>
              </c:pt>
              <c:pt idx="10316">
                <c:v>18.422335952418418</c:v>
              </c:pt>
              <c:pt idx="10317">
                <c:v>18.422335952418418</c:v>
              </c:pt>
              <c:pt idx="10318">
                <c:v>18.422335952418418</c:v>
              </c:pt>
              <c:pt idx="10319">
                <c:v>18.422335952418418</c:v>
              </c:pt>
              <c:pt idx="10320">
                <c:v>18.422335952418418</c:v>
              </c:pt>
              <c:pt idx="10321">
                <c:v>18.422335952418418</c:v>
              </c:pt>
              <c:pt idx="10322">
                <c:v>18.422335952418418</c:v>
              </c:pt>
              <c:pt idx="10323">
                <c:v>18.422335952418418</c:v>
              </c:pt>
              <c:pt idx="10324">
                <c:v>18.422335952418418</c:v>
              </c:pt>
              <c:pt idx="10325">
                <c:v>18.422335952418418</c:v>
              </c:pt>
              <c:pt idx="10326">
                <c:v>18.422335952418418</c:v>
              </c:pt>
              <c:pt idx="10327">
                <c:v>18.422335952418418</c:v>
              </c:pt>
              <c:pt idx="10328">
                <c:v>18.422335952418418</c:v>
              </c:pt>
              <c:pt idx="10329">
                <c:v>18.422335952418418</c:v>
              </c:pt>
              <c:pt idx="10330">
                <c:v>18.422335952418418</c:v>
              </c:pt>
              <c:pt idx="10331">
                <c:v>18.422335952418418</c:v>
              </c:pt>
              <c:pt idx="10332">
                <c:v>18.422335952418418</c:v>
              </c:pt>
              <c:pt idx="10333">
                <c:v>18.422335952418418</c:v>
              </c:pt>
              <c:pt idx="10334">
                <c:v>18.422335952418418</c:v>
              </c:pt>
              <c:pt idx="10335">
                <c:v>18.422335952418418</c:v>
              </c:pt>
              <c:pt idx="10336">
                <c:v>18.422335952418418</c:v>
              </c:pt>
              <c:pt idx="10337">
                <c:v>18.422335952418418</c:v>
              </c:pt>
              <c:pt idx="10338">
                <c:v>18.422335952418418</c:v>
              </c:pt>
              <c:pt idx="10339">
                <c:v>18.422335952418418</c:v>
              </c:pt>
              <c:pt idx="10340">
                <c:v>18.422335952418418</c:v>
              </c:pt>
              <c:pt idx="10341">
                <c:v>18.422335952418418</c:v>
              </c:pt>
              <c:pt idx="10342">
                <c:v>18.422335952418418</c:v>
              </c:pt>
              <c:pt idx="10343">
                <c:v>18.422335952418418</c:v>
              </c:pt>
              <c:pt idx="10344">
                <c:v>18.422335952418418</c:v>
              </c:pt>
              <c:pt idx="10345">
                <c:v>18.422335952418418</c:v>
              </c:pt>
              <c:pt idx="10346">
                <c:v>18.422335952418418</c:v>
              </c:pt>
              <c:pt idx="10347">
                <c:v>18.422335952418418</c:v>
              </c:pt>
              <c:pt idx="10348">
                <c:v>18.422335952418418</c:v>
              </c:pt>
              <c:pt idx="10349">
                <c:v>18.422335952418418</c:v>
              </c:pt>
              <c:pt idx="10350">
                <c:v>18.422335952418418</c:v>
              </c:pt>
              <c:pt idx="10351">
                <c:v>18.422335952418418</c:v>
              </c:pt>
              <c:pt idx="10352">
                <c:v>18.422335952418418</c:v>
              </c:pt>
              <c:pt idx="10353">
                <c:v>18.422335952418418</c:v>
              </c:pt>
              <c:pt idx="10354">
                <c:v>18.422335952418418</c:v>
              </c:pt>
              <c:pt idx="10355">
                <c:v>18.422335952418418</c:v>
              </c:pt>
              <c:pt idx="10356">
                <c:v>18.422335952418418</c:v>
              </c:pt>
              <c:pt idx="10357">
                <c:v>18.422335952418418</c:v>
              </c:pt>
              <c:pt idx="10358">
                <c:v>18.422335952418418</c:v>
              </c:pt>
              <c:pt idx="10359">
                <c:v>18.422335952418418</c:v>
              </c:pt>
              <c:pt idx="10360">
                <c:v>18.422335952418418</c:v>
              </c:pt>
              <c:pt idx="10361">
                <c:v>18.422335952418418</c:v>
              </c:pt>
              <c:pt idx="10362">
                <c:v>18.422335952418418</c:v>
              </c:pt>
              <c:pt idx="10363">
                <c:v>18.422335952418418</c:v>
              </c:pt>
              <c:pt idx="10364">
                <c:v>18.422335952418418</c:v>
              </c:pt>
              <c:pt idx="10365">
                <c:v>18.422335952418418</c:v>
              </c:pt>
              <c:pt idx="10366">
                <c:v>18.422335952418418</c:v>
              </c:pt>
              <c:pt idx="10367">
                <c:v>18.422335952418418</c:v>
              </c:pt>
              <c:pt idx="10368">
                <c:v>18.422335952418418</c:v>
              </c:pt>
              <c:pt idx="10369">
                <c:v>18.422335952418418</c:v>
              </c:pt>
              <c:pt idx="10370">
                <c:v>18.422335952418418</c:v>
              </c:pt>
              <c:pt idx="10371">
                <c:v>18.422335952418418</c:v>
              </c:pt>
              <c:pt idx="10372">
                <c:v>18.422335952418418</c:v>
              </c:pt>
              <c:pt idx="10373">
                <c:v>18.422335952418418</c:v>
              </c:pt>
              <c:pt idx="10374">
                <c:v>18.422335952418418</c:v>
              </c:pt>
              <c:pt idx="10375">
                <c:v>18.422335952418418</c:v>
              </c:pt>
              <c:pt idx="10376">
                <c:v>18.422335952418418</c:v>
              </c:pt>
              <c:pt idx="10377">
                <c:v>18.422335952418418</c:v>
              </c:pt>
              <c:pt idx="10378">
                <c:v>18.422335952418418</c:v>
              </c:pt>
              <c:pt idx="10379">
                <c:v>18.422335952418418</c:v>
              </c:pt>
              <c:pt idx="10380">
                <c:v>18.422335952418418</c:v>
              </c:pt>
              <c:pt idx="10381">
                <c:v>18.422335952418418</c:v>
              </c:pt>
              <c:pt idx="10382">
                <c:v>18.422335952418418</c:v>
              </c:pt>
              <c:pt idx="10383">
                <c:v>18.422335952418418</c:v>
              </c:pt>
              <c:pt idx="10384">
                <c:v>18.422335952418418</c:v>
              </c:pt>
              <c:pt idx="10385">
                <c:v>18.422335952418418</c:v>
              </c:pt>
              <c:pt idx="10386">
                <c:v>18.422335952418418</c:v>
              </c:pt>
              <c:pt idx="10387">
                <c:v>18.422335952418418</c:v>
              </c:pt>
              <c:pt idx="10388">
                <c:v>18.422335952418418</c:v>
              </c:pt>
              <c:pt idx="10389">
                <c:v>18.422335952418418</c:v>
              </c:pt>
              <c:pt idx="10390">
                <c:v>18.422335952418418</c:v>
              </c:pt>
              <c:pt idx="10391">
                <c:v>18.422335952418418</c:v>
              </c:pt>
              <c:pt idx="10392">
                <c:v>18.422335952418418</c:v>
              </c:pt>
              <c:pt idx="10393">
                <c:v>18.422335952418418</c:v>
              </c:pt>
              <c:pt idx="10394">
                <c:v>18.422335952418418</c:v>
              </c:pt>
              <c:pt idx="10395">
                <c:v>18.422335952418418</c:v>
              </c:pt>
              <c:pt idx="10396">
                <c:v>18.422335952418418</c:v>
              </c:pt>
              <c:pt idx="10397">
                <c:v>18.422335952418418</c:v>
              </c:pt>
              <c:pt idx="10398">
                <c:v>18.422335952418418</c:v>
              </c:pt>
              <c:pt idx="10399">
                <c:v>18.422335952418418</c:v>
              </c:pt>
              <c:pt idx="10400">
                <c:v>18.422335952418418</c:v>
              </c:pt>
              <c:pt idx="10401">
                <c:v>18.422335952418418</c:v>
              </c:pt>
              <c:pt idx="10402">
                <c:v>18.422335952418418</c:v>
              </c:pt>
              <c:pt idx="10403">
                <c:v>18.422335952418418</c:v>
              </c:pt>
              <c:pt idx="10404">
                <c:v>18.422335952418418</c:v>
              </c:pt>
              <c:pt idx="10405">
                <c:v>18.422335952418418</c:v>
              </c:pt>
              <c:pt idx="10406">
                <c:v>18.422335952418418</c:v>
              </c:pt>
              <c:pt idx="10407">
                <c:v>18.422335952418418</c:v>
              </c:pt>
              <c:pt idx="10408">
                <c:v>18.422335952418418</c:v>
              </c:pt>
              <c:pt idx="10409">
                <c:v>18.422335952418418</c:v>
              </c:pt>
              <c:pt idx="10410">
                <c:v>18.422335952418418</c:v>
              </c:pt>
              <c:pt idx="10411">
                <c:v>18.422335952418418</c:v>
              </c:pt>
              <c:pt idx="10412">
                <c:v>18.422335952418418</c:v>
              </c:pt>
              <c:pt idx="10413">
                <c:v>18.422335952418418</c:v>
              </c:pt>
              <c:pt idx="10414">
                <c:v>18.422335952418418</c:v>
              </c:pt>
              <c:pt idx="10415">
                <c:v>18.422335952418418</c:v>
              </c:pt>
              <c:pt idx="10416">
                <c:v>18.422335952418418</c:v>
              </c:pt>
              <c:pt idx="10417">
                <c:v>18.422335952418418</c:v>
              </c:pt>
              <c:pt idx="10418">
                <c:v>18.422335952418418</c:v>
              </c:pt>
              <c:pt idx="10419">
                <c:v>18.422335952418418</c:v>
              </c:pt>
              <c:pt idx="10420">
                <c:v>18.422335952418418</c:v>
              </c:pt>
              <c:pt idx="10421">
                <c:v>18.422335952418418</c:v>
              </c:pt>
              <c:pt idx="10422">
                <c:v>18.422335952418418</c:v>
              </c:pt>
              <c:pt idx="10423">
                <c:v>18.422335952418418</c:v>
              </c:pt>
              <c:pt idx="10424">
                <c:v>18.422335952418418</c:v>
              </c:pt>
              <c:pt idx="10425">
                <c:v>18.422335952418418</c:v>
              </c:pt>
              <c:pt idx="10426">
                <c:v>18.422335952418418</c:v>
              </c:pt>
              <c:pt idx="10427">
                <c:v>18.422335952418418</c:v>
              </c:pt>
              <c:pt idx="10428">
                <c:v>18.422335952418418</c:v>
              </c:pt>
              <c:pt idx="10429">
                <c:v>18.422335952418418</c:v>
              </c:pt>
              <c:pt idx="10430">
                <c:v>18.422335952418418</c:v>
              </c:pt>
              <c:pt idx="10431">
                <c:v>18.422335952418418</c:v>
              </c:pt>
              <c:pt idx="10432">
                <c:v>18.422335952418418</c:v>
              </c:pt>
              <c:pt idx="10433">
                <c:v>18.422335952418418</c:v>
              </c:pt>
              <c:pt idx="10434">
                <c:v>18.422335952418418</c:v>
              </c:pt>
              <c:pt idx="10435">
                <c:v>18.422335952418418</c:v>
              </c:pt>
              <c:pt idx="10436">
                <c:v>18.422335952418418</c:v>
              </c:pt>
              <c:pt idx="10437">
                <c:v>18.422335952418418</c:v>
              </c:pt>
              <c:pt idx="10438">
                <c:v>18.422335952418418</c:v>
              </c:pt>
              <c:pt idx="10439">
                <c:v>18.422335952418418</c:v>
              </c:pt>
              <c:pt idx="10440">
                <c:v>18.422335952418418</c:v>
              </c:pt>
              <c:pt idx="10441">
                <c:v>18.422335952418418</c:v>
              </c:pt>
              <c:pt idx="10442">
                <c:v>18.422335952418418</c:v>
              </c:pt>
              <c:pt idx="10443">
                <c:v>18.422335952418418</c:v>
              </c:pt>
              <c:pt idx="10444">
                <c:v>18.422335952418418</c:v>
              </c:pt>
              <c:pt idx="10445">
                <c:v>18.422335952418418</c:v>
              </c:pt>
              <c:pt idx="10446">
                <c:v>18.422335952418418</c:v>
              </c:pt>
              <c:pt idx="10447">
                <c:v>18.422335952418418</c:v>
              </c:pt>
              <c:pt idx="10448">
                <c:v>18.422335952418418</c:v>
              </c:pt>
              <c:pt idx="10449">
                <c:v>18.422335952418418</c:v>
              </c:pt>
              <c:pt idx="10450">
                <c:v>18.422335952418418</c:v>
              </c:pt>
              <c:pt idx="10451">
                <c:v>18.422335952418418</c:v>
              </c:pt>
              <c:pt idx="10452">
                <c:v>18.422335952418418</c:v>
              </c:pt>
              <c:pt idx="10453">
                <c:v>18.422335952418418</c:v>
              </c:pt>
              <c:pt idx="10454">
                <c:v>18.422335952418418</c:v>
              </c:pt>
              <c:pt idx="10455">
                <c:v>18.422335952418418</c:v>
              </c:pt>
              <c:pt idx="10456">
                <c:v>18.422335952418418</c:v>
              </c:pt>
              <c:pt idx="10457">
                <c:v>18.422335952418418</c:v>
              </c:pt>
              <c:pt idx="10458">
                <c:v>18.422335952418418</c:v>
              </c:pt>
              <c:pt idx="10459">
                <c:v>18.422335952418418</c:v>
              </c:pt>
              <c:pt idx="10460">
                <c:v>18.422335952418418</c:v>
              </c:pt>
              <c:pt idx="10461">
                <c:v>18.422335952418418</c:v>
              </c:pt>
              <c:pt idx="10462">
                <c:v>18.422335952418418</c:v>
              </c:pt>
              <c:pt idx="10463">
                <c:v>18.422335952418418</c:v>
              </c:pt>
              <c:pt idx="10464">
                <c:v>18.422335952418418</c:v>
              </c:pt>
              <c:pt idx="10465">
                <c:v>18.422335952418418</c:v>
              </c:pt>
              <c:pt idx="10466">
                <c:v>18.422335952418418</c:v>
              </c:pt>
              <c:pt idx="10467">
                <c:v>18.422335952418418</c:v>
              </c:pt>
              <c:pt idx="10468">
                <c:v>18.422335952418418</c:v>
              </c:pt>
              <c:pt idx="10469">
                <c:v>18.422335952418418</c:v>
              </c:pt>
              <c:pt idx="10470">
                <c:v>18.422335952418418</c:v>
              </c:pt>
              <c:pt idx="10471">
                <c:v>18.422335952418418</c:v>
              </c:pt>
              <c:pt idx="10472">
                <c:v>18.422335952418418</c:v>
              </c:pt>
              <c:pt idx="10473">
                <c:v>18.422335952418418</c:v>
              </c:pt>
              <c:pt idx="10474">
                <c:v>18.422335952418418</c:v>
              </c:pt>
              <c:pt idx="10475">
                <c:v>18.422335952418418</c:v>
              </c:pt>
              <c:pt idx="10476">
                <c:v>18.422335952418418</c:v>
              </c:pt>
              <c:pt idx="10477">
                <c:v>18.422335952418418</c:v>
              </c:pt>
              <c:pt idx="10478">
                <c:v>18.422335952418418</c:v>
              </c:pt>
              <c:pt idx="10479">
                <c:v>18.422335952418418</c:v>
              </c:pt>
              <c:pt idx="10480">
                <c:v>18.422335952418418</c:v>
              </c:pt>
              <c:pt idx="10481">
                <c:v>18.422335952418418</c:v>
              </c:pt>
              <c:pt idx="10482">
                <c:v>18.422335952418418</c:v>
              </c:pt>
              <c:pt idx="10483">
                <c:v>18.422335952418418</c:v>
              </c:pt>
              <c:pt idx="10484">
                <c:v>18.422335952418418</c:v>
              </c:pt>
              <c:pt idx="10485">
                <c:v>18.422335952418418</c:v>
              </c:pt>
              <c:pt idx="10486">
                <c:v>18.422335952418418</c:v>
              </c:pt>
              <c:pt idx="10487">
                <c:v>18.422335952418418</c:v>
              </c:pt>
              <c:pt idx="10488">
                <c:v>18.422335952418418</c:v>
              </c:pt>
              <c:pt idx="10489">
                <c:v>18.422335952418418</c:v>
              </c:pt>
              <c:pt idx="10490">
                <c:v>18.422335952418418</c:v>
              </c:pt>
              <c:pt idx="10491">
                <c:v>18.422335952418418</c:v>
              </c:pt>
              <c:pt idx="10492">
                <c:v>18.422335952418418</c:v>
              </c:pt>
              <c:pt idx="10493">
                <c:v>18.422335952418418</c:v>
              </c:pt>
              <c:pt idx="10494">
                <c:v>18.422335952418418</c:v>
              </c:pt>
              <c:pt idx="10495">
                <c:v>18.422335952418418</c:v>
              </c:pt>
              <c:pt idx="10496">
                <c:v>18.422335952418418</c:v>
              </c:pt>
              <c:pt idx="10497">
                <c:v>18.422335952418418</c:v>
              </c:pt>
              <c:pt idx="10498">
                <c:v>18.422335952418418</c:v>
              </c:pt>
              <c:pt idx="10499">
                <c:v>18.422335952418418</c:v>
              </c:pt>
              <c:pt idx="10500">
                <c:v>18.422335952418418</c:v>
              </c:pt>
              <c:pt idx="10501">
                <c:v>18.422335952418418</c:v>
              </c:pt>
              <c:pt idx="10502">
                <c:v>18.422335952418418</c:v>
              </c:pt>
              <c:pt idx="10503">
                <c:v>18.422335952418418</c:v>
              </c:pt>
              <c:pt idx="10504">
                <c:v>18.422335952418418</c:v>
              </c:pt>
              <c:pt idx="10505">
                <c:v>18.422335952418418</c:v>
              </c:pt>
              <c:pt idx="10506">
                <c:v>18.422335952418418</c:v>
              </c:pt>
              <c:pt idx="10507">
                <c:v>18.422335952418418</c:v>
              </c:pt>
              <c:pt idx="10508">
                <c:v>18.422335952418418</c:v>
              </c:pt>
              <c:pt idx="10509">
                <c:v>18.422335952418418</c:v>
              </c:pt>
              <c:pt idx="10510">
                <c:v>18.422335952418418</c:v>
              </c:pt>
              <c:pt idx="10511">
                <c:v>18.422335952418418</c:v>
              </c:pt>
              <c:pt idx="10512">
                <c:v>18.422335952418418</c:v>
              </c:pt>
              <c:pt idx="10513">
                <c:v>18.422335952418418</c:v>
              </c:pt>
              <c:pt idx="10514">
                <c:v>18.422335952418418</c:v>
              </c:pt>
              <c:pt idx="10515">
                <c:v>18.422335952418418</c:v>
              </c:pt>
              <c:pt idx="10516">
                <c:v>18.422335952418418</c:v>
              </c:pt>
              <c:pt idx="10517">
                <c:v>18.422335952418418</c:v>
              </c:pt>
              <c:pt idx="10518">
                <c:v>18.422335952418418</c:v>
              </c:pt>
              <c:pt idx="10519">
                <c:v>18.422335952418418</c:v>
              </c:pt>
              <c:pt idx="10520">
                <c:v>18.422335952418418</c:v>
              </c:pt>
              <c:pt idx="10521">
                <c:v>18.422335952418418</c:v>
              </c:pt>
              <c:pt idx="10522">
                <c:v>18.422335952418418</c:v>
              </c:pt>
              <c:pt idx="10523">
                <c:v>18.422335952418418</c:v>
              </c:pt>
              <c:pt idx="10524">
                <c:v>18.422335952418418</c:v>
              </c:pt>
              <c:pt idx="10525">
                <c:v>18.422335952418418</c:v>
              </c:pt>
              <c:pt idx="10526">
                <c:v>18.422335952418418</c:v>
              </c:pt>
              <c:pt idx="10527">
                <c:v>18.422335952418418</c:v>
              </c:pt>
              <c:pt idx="10528">
                <c:v>18.422335952418418</c:v>
              </c:pt>
              <c:pt idx="10529">
                <c:v>18.422335952418418</c:v>
              </c:pt>
              <c:pt idx="10530">
                <c:v>18.422335952418418</c:v>
              </c:pt>
              <c:pt idx="10531">
                <c:v>18.422335952418418</c:v>
              </c:pt>
              <c:pt idx="10532">
                <c:v>18.422335952418418</c:v>
              </c:pt>
              <c:pt idx="10533">
                <c:v>18.422335952418418</c:v>
              </c:pt>
              <c:pt idx="10534">
                <c:v>18.422335952418418</c:v>
              </c:pt>
              <c:pt idx="10535">
                <c:v>18.422335952418418</c:v>
              </c:pt>
              <c:pt idx="10536">
                <c:v>18.422335952418418</c:v>
              </c:pt>
              <c:pt idx="10537">
                <c:v>18.422335952418418</c:v>
              </c:pt>
              <c:pt idx="10538">
                <c:v>18.422335952418418</c:v>
              </c:pt>
              <c:pt idx="10539">
                <c:v>18.422335952418418</c:v>
              </c:pt>
              <c:pt idx="10540">
                <c:v>18.422335952418418</c:v>
              </c:pt>
              <c:pt idx="10541">
                <c:v>18.422335952418418</c:v>
              </c:pt>
              <c:pt idx="10542">
                <c:v>18.422335952418418</c:v>
              </c:pt>
              <c:pt idx="10543">
                <c:v>18.422335952418418</c:v>
              </c:pt>
              <c:pt idx="10544">
                <c:v>18.422335952418418</c:v>
              </c:pt>
              <c:pt idx="10545">
                <c:v>18.422335952418418</c:v>
              </c:pt>
              <c:pt idx="10546">
                <c:v>18.422335952418418</c:v>
              </c:pt>
              <c:pt idx="10547">
                <c:v>18.422335952418418</c:v>
              </c:pt>
              <c:pt idx="10548">
                <c:v>18.422335952418418</c:v>
              </c:pt>
              <c:pt idx="10549">
                <c:v>18.422335952418418</c:v>
              </c:pt>
              <c:pt idx="10550">
                <c:v>18.422335952418418</c:v>
              </c:pt>
              <c:pt idx="10551">
                <c:v>18.422335952418418</c:v>
              </c:pt>
              <c:pt idx="10552">
                <c:v>18.422335952418418</c:v>
              </c:pt>
              <c:pt idx="10553">
                <c:v>18.422335952418418</c:v>
              </c:pt>
              <c:pt idx="10554">
                <c:v>18.422335952418418</c:v>
              </c:pt>
              <c:pt idx="10555">
                <c:v>18.422335952418418</c:v>
              </c:pt>
              <c:pt idx="10556">
                <c:v>18.422335952418418</c:v>
              </c:pt>
              <c:pt idx="10557">
                <c:v>18.422335952418418</c:v>
              </c:pt>
              <c:pt idx="10558">
                <c:v>18.422335952418418</c:v>
              </c:pt>
              <c:pt idx="10559">
                <c:v>18.422335952418418</c:v>
              </c:pt>
              <c:pt idx="10560">
                <c:v>18.422335952418418</c:v>
              </c:pt>
              <c:pt idx="10561">
                <c:v>18.422335952418418</c:v>
              </c:pt>
              <c:pt idx="10562">
                <c:v>18.422335952418418</c:v>
              </c:pt>
              <c:pt idx="10563">
                <c:v>18.422335952418418</c:v>
              </c:pt>
              <c:pt idx="10564">
                <c:v>18.422335952418418</c:v>
              </c:pt>
              <c:pt idx="10565">
                <c:v>18.422335952418418</c:v>
              </c:pt>
              <c:pt idx="10566">
                <c:v>18.422335952418418</c:v>
              </c:pt>
              <c:pt idx="10567">
                <c:v>18.422335952418418</c:v>
              </c:pt>
              <c:pt idx="10568">
                <c:v>18.422335952418418</c:v>
              </c:pt>
              <c:pt idx="10569">
                <c:v>18.422335952418418</c:v>
              </c:pt>
              <c:pt idx="10570">
                <c:v>18.422335952418418</c:v>
              </c:pt>
              <c:pt idx="10571">
                <c:v>18.422335952418418</c:v>
              </c:pt>
              <c:pt idx="10572">
                <c:v>18.422335952418418</c:v>
              </c:pt>
              <c:pt idx="10573">
                <c:v>18.422335952418418</c:v>
              </c:pt>
              <c:pt idx="10574">
                <c:v>18.422335952418418</c:v>
              </c:pt>
              <c:pt idx="10575">
                <c:v>18.422335952418418</c:v>
              </c:pt>
              <c:pt idx="10576">
                <c:v>18.422335952418418</c:v>
              </c:pt>
              <c:pt idx="10577">
                <c:v>18.422335952418418</c:v>
              </c:pt>
              <c:pt idx="10578">
                <c:v>18.422335952418418</c:v>
              </c:pt>
              <c:pt idx="10579">
                <c:v>18.422335952418418</c:v>
              </c:pt>
              <c:pt idx="10580">
                <c:v>18.422335952418418</c:v>
              </c:pt>
              <c:pt idx="10581">
                <c:v>18.422335952418418</c:v>
              </c:pt>
              <c:pt idx="10582">
                <c:v>18.422335952418418</c:v>
              </c:pt>
              <c:pt idx="10583">
                <c:v>18.422335952418418</c:v>
              </c:pt>
              <c:pt idx="10584">
                <c:v>18.422335952418418</c:v>
              </c:pt>
              <c:pt idx="10585">
                <c:v>18.422335952418418</c:v>
              </c:pt>
              <c:pt idx="10586">
                <c:v>18.422335952418418</c:v>
              </c:pt>
              <c:pt idx="10587">
                <c:v>18.422335952418418</c:v>
              </c:pt>
              <c:pt idx="10588">
                <c:v>18.422335952418418</c:v>
              </c:pt>
              <c:pt idx="10589">
                <c:v>18.422335952418418</c:v>
              </c:pt>
              <c:pt idx="10590">
                <c:v>18.422335952418418</c:v>
              </c:pt>
              <c:pt idx="10591">
                <c:v>18.422335952418418</c:v>
              </c:pt>
              <c:pt idx="10592">
                <c:v>18.422335952418418</c:v>
              </c:pt>
              <c:pt idx="10593">
                <c:v>18.422335952418418</c:v>
              </c:pt>
              <c:pt idx="10594">
                <c:v>18.422335952418418</c:v>
              </c:pt>
              <c:pt idx="10595">
                <c:v>18.422335952418418</c:v>
              </c:pt>
              <c:pt idx="10596">
                <c:v>18.422335952418418</c:v>
              </c:pt>
              <c:pt idx="10597">
                <c:v>18.422335952418418</c:v>
              </c:pt>
              <c:pt idx="10598">
                <c:v>18.422335952418418</c:v>
              </c:pt>
              <c:pt idx="10599">
                <c:v>18.422335952418418</c:v>
              </c:pt>
              <c:pt idx="10600">
                <c:v>18.422335952418418</c:v>
              </c:pt>
              <c:pt idx="10601">
                <c:v>18.422335952418418</c:v>
              </c:pt>
              <c:pt idx="10602">
                <c:v>18.422335952418418</c:v>
              </c:pt>
              <c:pt idx="10603">
                <c:v>18.422335952418418</c:v>
              </c:pt>
              <c:pt idx="10604">
                <c:v>18.422335952418418</c:v>
              </c:pt>
              <c:pt idx="10605">
                <c:v>18.422335952418418</c:v>
              </c:pt>
              <c:pt idx="10606">
                <c:v>18.422335952418418</c:v>
              </c:pt>
              <c:pt idx="10607">
                <c:v>18.422335952418418</c:v>
              </c:pt>
              <c:pt idx="10608">
                <c:v>18.422335952418418</c:v>
              </c:pt>
              <c:pt idx="10609">
                <c:v>18.422335952418418</c:v>
              </c:pt>
              <c:pt idx="10610">
                <c:v>18.422335952418418</c:v>
              </c:pt>
              <c:pt idx="10611">
                <c:v>18.422335952418418</c:v>
              </c:pt>
              <c:pt idx="10612">
                <c:v>18.422335952418418</c:v>
              </c:pt>
              <c:pt idx="10613">
                <c:v>18.422335952418418</c:v>
              </c:pt>
              <c:pt idx="10614">
                <c:v>18.422335952418418</c:v>
              </c:pt>
              <c:pt idx="10615">
                <c:v>18.422335952418418</c:v>
              </c:pt>
              <c:pt idx="10616">
                <c:v>18.422335952418418</c:v>
              </c:pt>
              <c:pt idx="10617">
                <c:v>18.422335952418418</c:v>
              </c:pt>
              <c:pt idx="10618">
                <c:v>18.422335952418418</c:v>
              </c:pt>
              <c:pt idx="10619">
                <c:v>18.422335952418418</c:v>
              </c:pt>
              <c:pt idx="10620">
                <c:v>18.422335952418418</c:v>
              </c:pt>
              <c:pt idx="10621">
                <c:v>18.422335952418418</c:v>
              </c:pt>
              <c:pt idx="10622">
                <c:v>18.422335952418418</c:v>
              </c:pt>
              <c:pt idx="10623">
                <c:v>18.422335952418418</c:v>
              </c:pt>
              <c:pt idx="10624">
                <c:v>18.422335952418418</c:v>
              </c:pt>
              <c:pt idx="10625">
                <c:v>18.422335952418418</c:v>
              </c:pt>
              <c:pt idx="10626">
                <c:v>18.422335952418418</c:v>
              </c:pt>
              <c:pt idx="10627">
                <c:v>18.422335952418418</c:v>
              </c:pt>
              <c:pt idx="10628">
                <c:v>18.422335952418418</c:v>
              </c:pt>
              <c:pt idx="10629">
                <c:v>18.422335952418418</c:v>
              </c:pt>
              <c:pt idx="10630">
                <c:v>18.422335952418418</c:v>
              </c:pt>
              <c:pt idx="10631">
                <c:v>18.422335952418418</c:v>
              </c:pt>
              <c:pt idx="10632">
                <c:v>18.422335952418418</c:v>
              </c:pt>
              <c:pt idx="10633">
                <c:v>18.422335952418418</c:v>
              </c:pt>
              <c:pt idx="10634">
                <c:v>18.422335952418418</c:v>
              </c:pt>
              <c:pt idx="10635">
                <c:v>18.422335952418418</c:v>
              </c:pt>
              <c:pt idx="10636">
                <c:v>18.422335952418418</c:v>
              </c:pt>
              <c:pt idx="10637">
                <c:v>18.422335952418418</c:v>
              </c:pt>
              <c:pt idx="10638">
                <c:v>18.422335952418418</c:v>
              </c:pt>
              <c:pt idx="10639">
                <c:v>18.422335952418418</c:v>
              </c:pt>
              <c:pt idx="10640">
                <c:v>18.422335952418418</c:v>
              </c:pt>
              <c:pt idx="10641">
                <c:v>18.422335952418418</c:v>
              </c:pt>
              <c:pt idx="10642">
                <c:v>18.422335952418418</c:v>
              </c:pt>
              <c:pt idx="10643">
                <c:v>18.422335952418418</c:v>
              </c:pt>
              <c:pt idx="10644">
                <c:v>18.422335952418418</c:v>
              </c:pt>
              <c:pt idx="10645">
                <c:v>18.422335952418418</c:v>
              </c:pt>
              <c:pt idx="10646">
                <c:v>18.422335952418418</c:v>
              </c:pt>
              <c:pt idx="10647">
                <c:v>18.422335952418418</c:v>
              </c:pt>
              <c:pt idx="10648">
                <c:v>18.422335952418418</c:v>
              </c:pt>
              <c:pt idx="10649">
                <c:v>18.422335952418418</c:v>
              </c:pt>
              <c:pt idx="10650">
                <c:v>18.422335952418418</c:v>
              </c:pt>
              <c:pt idx="10651">
                <c:v>18.422335952418418</c:v>
              </c:pt>
              <c:pt idx="10652">
                <c:v>18.422335952418418</c:v>
              </c:pt>
              <c:pt idx="10653">
                <c:v>18.422335952418418</c:v>
              </c:pt>
              <c:pt idx="10654">
                <c:v>18.422335952418418</c:v>
              </c:pt>
              <c:pt idx="10655">
                <c:v>18.422335952418418</c:v>
              </c:pt>
              <c:pt idx="10656">
                <c:v>18.422335952418418</c:v>
              </c:pt>
              <c:pt idx="10657">
                <c:v>18.422335952418418</c:v>
              </c:pt>
              <c:pt idx="10658">
                <c:v>18.422335952418418</c:v>
              </c:pt>
              <c:pt idx="10659">
                <c:v>18.422335952418418</c:v>
              </c:pt>
              <c:pt idx="10660">
                <c:v>18.422335952418418</c:v>
              </c:pt>
              <c:pt idx="10661">
                <c:v>18.422335952418418</c:v>
              </c:pt>
              <c:pt idx="10662">
                <c:v>18.422335952418418</c:v>
              </c:pt>
              <c:pt idx="10663">
                <c:v>18.422335952418418</c:v>
              </c:pt>
              <c:pt idx="10664">
                <c:v>18.422335952418418</c:v>
              </c:pt>
              <c:pt idx="10665">
                <c:v>18.422335952418418</c:v>
              </c:pt>
              <c:pt idx="10666">
                <c:v>18.422335952418418</c:v>
              </c:pt>
              <c:pt idx="10667">
                <c:v>18.422335952418418</c:v>
              </c:pt>
              <c:pt idx="10668">
                <c:v>18.422335952418418</c:v>
              </c:pt>
              <c:pt idx="10669">
                <c:v>18.422335952418418</c:v>
              </c:pt>
              <c:pt idx="10670">
                <c:v>18.422335952418418</c:v>
              </c:pt>
              <c:pt idx="10671">
                <c:v>18.422335952418418</c:v>
              </c:pt>
              <c:pt idx="10672">
                <c:v>18.422335952418418</c:v>
              </c:pt>
              <c:pt idx="10673">
                <c:v>18.422335952418418</c:v>
              </c:pt>
              <c:pt idx="10674">
                <c:v>18.422335952418418</c:v>
              </c:pt>
              <c:pt idx="10675">
                <c:v>18.422335952418418</c:v>
              </c:pt>
              <c:pt idx="10676">
                <c:v>18.422335952418418</c:v>
              </c:pt>
              <c:pt idx="10677">
                <c:v>18.422335952418418</c:v>
              </c:pt>
              <c:pt idx="10678">
                <c:v>18.422335952418418</c:v>
              </c:pt>
              <c:pt idx="10679">
                <c:v>18.422335952418418</c:v>
              </c:pt>
              <c:pt idx="10680">
                <c:v>18.422335952418418</c:v>
              </c:pt>
              <c:pt idx="10681">
                <c:v>18.422335952418418</c:v>
              </c:pt>
              <c:pt idx="10682">
                <c:v>18.422335952418418</c:v>
              </c:pt>
              <c:pt idx="10683">
                <c:v>18.422335952418418</c:v>
              </c:pt>
              <c:pt idx="10684">
                <c:v>18.422335952418418</c:v>
              </c:pt>
              <c:pt idx="10685">
                <c:v>18.422335952418418</c:v>
              </c:pt>
              <c:pt idx="10686">
                <c:v>18.422335952418418</c:v>
              </c:pt>
              <c:pt idx="10687">
                <c:v>18.422335952418418</c:v>
              </c:pt>
              <c:pt idx="10688">
                <c:v>18.422335952418418</c:v>
              </c:pt>
              <c:pt idx="10689">
                <c:v>18.422335952418418</c:v>
              </c:pt>
              <c:pt idx="10690">
                <c:v>18.422335952418418</c:v>
              </c:pt>
              <c:pt idx="10691">
                <c:v>18.422335952418418</c:v>
              </c:pt>
              <c:pt idx="10692">
                <c:v>18.422335952418418</c:v>
              </c:pt>
              <c:pt idx="10693">
                <c:v>18.422335952418418</c:v>
              </c:pt>
              <c:pt idx="10694">
                <c:v>18.422335952418418</c:v>
              </c:pt>
              <c:pt idx="10695">
                <c:v>18.422335952418418</c:v>
              </c:pt>
              <c:pt idx="10696">
                <c:v>18.422335952418418</c:v>
              </c:pt>
              <c:pt idx="10697">
                <c:v>18.422335952418418</c:v>
              </c:pt>
              <c:pt idx="10698">
                <c:v>18.422335952418418</c:v>
              </c:pt>
              <c:pt idx="10699">
                <c:v>18.422335952418418</c:v>
              </c:pt>
              <c:pt idx="10700">
                <c:v>18.422335952418418</c:v>
              </c:pt>
              <c:pt idx="10701">
                <c:v>18.422335952418418</c:v>
              </c:pt>
              <c:pt idx="10702">
                <c:v>18.422335952418418</c:v>
              </c:pt>
              <c:pt idx="10703">
                <c:v>18.422335952418418</c:v>
              </c:pt>
              <c:pt idx="10704">
                <c:v>18.422335952418418</c:v>
              </c:pt>
              <c:pt idx="10705">
                <c:v>18.422335952418418</c:v>
              </c:pt>
              <c:pt idx="10706">
                <c:v>18.422335952418418</c:v>
              </c:pt>
              <c:pt idx="10707">
                <c:v>18.422335952418418</c:v>
              </c:pt>
              <c:pt idx="10708">
                <c:v>18.422335952418418</c:v>
              </c:pt>
              <c:pt idx="10709">
                <c:v>18.422335952418418</c:v>
              </c:pt>
              <c:pt idx="10710">
                <c:v>18.422335952418418</c:v>
              </c:pt>
              <c:pt idx="10711">
                <c:v>18.422335952418418</c:v>
              </c:pt>
              <c:pt idx="10712">
                <c:v>18.422335952418418</c:v>
              </c:pt>
              <c:pt idx="10713">
                <c:v>18.422335952418418</c:v>
              </c:pt>
              <c:pt idx="10714">
                <c:v>18.422335952418418</c:v>
              </c:pt>
              <c:pt idx="10715">
                <c:v>18.422335952418418</c:v>
              </c:pt>
              <c:pt idx="10716">
                <c:v>18.422335952418418</c:v>
              </c:pt>
              <c:pt idx="10717">
                <c:v>18.422335952418418</c:v>
              </c:pt>
              <c:pt idx="10718">
                <c:v>18.422335952418418</c:v>
              </c:pt>
              <c:pt idx="10719">
                <c:v>18.422335952418418</c:v>
              </c:pt>
              <c:pt idx="10720">
                <c:v>18.422335952418418</c:v>
              </c:pt>
              <c:pt idx="10721">
                <c:v>18.422335952418418</c:v>
              </c:pt>
              <c:pt idx="10722">
                <c:v>18.422335952418418</c:v>
              </c:pt>
              <c:pt idx="10723">
                <c:v>18.422335952418418</c:v>
              </c:pt>
              <c:pt idx="10724">
                <c:v>18.422335952418418</c:v>
              </c:pt>
              <c:pt idx="10725">
                <c:v>18.422335952418418</c:v>
              </c:pt>
              <c:pt idx="10726">
                <c:v>18.422335952418418</c:v>
              </c:pt>
              <c:pt idx="10727">
                <c:v>18.422335952418418</c:v>
              </c:pt>
              <c:pt idx="10728">
                <c:v>18.422335952418418</c:v>
              </c:pt>
              <c:pt idx="10729">
                <c:v>18.422335952418418</c:v>
              </c:pt>
              <c:pt idx="10730">
                <c:v>18.422335952418418</c:v>
              </c:pt>
              <c:pt idx="10731">
                <c:v>18.422335952418418</c:v>
              </c:pt>
              <c:pt idx="10732">
                <c:v>18.422335952418418</c:v>
              </c:pt>
              <c:pt idx="10733">
                <c:v>18.422335952418418</c:v>
              </c:pt>
              <c:pt idx="10734">
                <c:v>18.422335952418418</c:v>
              </c:pt>
              <c:pt idx="10735">
                <c:v>18.422335952418418</c:v>
              </c:pt>
              <c:pt idx="10736">
                <c:v>18.422335952418418</c:v>
              </c:pt>
              <c:pt idx="10737">
                <c:v>18.422335952418418</c:v>
              </c:pt>
              <c:pt idx="10738">
                <c:v>18.422335952418418</c:v>
              </c:pt>
              <c:pt idx="10739">
                <c:v>18.422335952418418</c:v>
              </c:pt>
              <c:pt idx="10740">
                <c:v>18.422335952418418</c:v>
              </c:pt>
              <c:pt idx="10741">
                <c:v>18.422335952418418</c:v>
              </c:pt>
              <c:pt idx="10742">
                <c:v>18.422335952418418</c:v>
              </c:pt>
              <c:pt idx="10743">
                <c:v>18.422335952418418</c:v>
              </c:pt>
              <c:pt idx="10744">
                <c:v>18.422335952418418</c:v>
              </c:pt>
              <c:pt idx="10745">
                <c:v>18.422335952418418</c:v>
              </c:pt>
              <c:pt idx="10746">
                <c:v>18.422335952418418</c:v>
              </c:pt>
              <c:pt idx="10747">
                <c:v>18.422335952418418</c:v>
              </c:pt>
              <c:pt idx="10748">
                <c:v>18.422335952418418</c:v>
              </c:pt>
              <c:pt idx="10749">
                <c:v>18.422335952418418</c:v>
              </c:pt>
              <c:pt idx="10750">
                <c:v>18.422335952418418</c:v>
              </c:pt>
              <c:pt idx="10751">
                <c:v>18.422335952418418</c:v>
              </c:pt>
              <c:pt idx="10752">
                <c:v>18.422335952418418</c:v>
              </c:pt>
              <c:pt idx="10753">
                <c:v>18.422335952418418</c:v>
              </c:pt>
              <c:pt idx="10754">
                <c:v>18.422335952418418</c:v>
              </c:pt>
              <c:pt idx="10755">
                <c:v>18.422335952418418</c:v>
              </c:pt>
              <c:pt idx="10756">
                <c:v>18.422335952418418</c:v>
              </c:pt>
              <c:pt idx="10757">
                <c:v>18.422335952418418</c:v>
              </c:pt>
              <c:pt idx="10758">
                <c:v>18.422335952418418</c:v>
              </c:pt>
              <c:pt idx="10759">
                <c:v>18.422335952418418</c:v>
              </c:pt>
              <c:pt idx="10760">
                <c:v>18.422335952418418</c:v>
              </c:pt>
              <c:pt idx="10761">
                <c:v>18.422335952418418</c:v>
              </c:pt>
              <c:pt idx="10762">
                <c:v>18.422335952418418</c:v>
              </c:pt>
              <c:pt idx="10763">
                <c:v>18.422335952418418</c:v>
              </c:pt>
              <c:pt idx="10764">
                <c:v>18.422335952418418</c:v>
              </c:pt>
              <c:pt idx="10765">
                <c:v>18.422335952418418</c:v>
              </c:pt>
              <c:pt idx="10766">
                <c:v>18.422335952418418</c:v>
              </c:pt>
              <c:pt idx="10767">
                <c:v>18.422335952418418</c:v>
              </c:pt>
              <c:pt idx="10768">
                <c:v>18.422335952418418</c:v>
              </c:pt>
              <c:pt idx="10769">
                <c:v>18.422335952418418</c:v>
              </c:pt>
              <c:pt idx="10770">
                <c:v>18.422335952418418</c:v>
              </c:pt>
              <c:pt idx="10771">
                <c:v>18.422335952418418</c:v>
              </c:pt>
              <c:pt idx="10772">
                <c:v>18.422335952418418</c:v>
              </c:pt>
              <c:pt idx="10773">
                <c:v>18.422335952418418</c:v>
              </c:pt>
              <c:pt idx="10774">
                <c:v>18.422335952418418</c:v>
              </c:pt>
              <c:pt idx="10775">
                <c:v>18.422335952418418</c:v>
              </c:pt>
              <c:pt idx="10776">
                <c:v>18.422335952418418</c:v>
              </c:pt>
              <c:pt idx="10777">
                <c:v>18.422335952418418</c:v>
              </c:pt>
              <c:pt idx="10778">
                <c:v>18.422335952418418</c:v>
              </c:pt>
              <c:pt idx="10779">
                <c:v>18.422335952418418</c:v>
              </c:pt>
              <c:pt idx="10780">
                <c:v>18.422335952418418</c:v>
              </c:pt>
              <c:pt idx="10781">
                <c:v>18.422335952418418</c:v>
              </c:pt>
              <c:pt idx="10782">
                <c:v>18.422335952418418</c:v>
              </c:pt>
              <c:pt idx="10783">
                <c:v>18.422335952418418</c:v>
              </c:pt>
              <c:pt idx="10784">
                <c:v>18.422335952418418</c:v>
              </c:pt>
              <c:pt idx="10785">
                <c:v>18.422335952418418</c:v>
              </c:pt>
              <c:pt idx="10786">
                <c:v>18.422335952418418</c:v>
              </c:pt>
              <c:pt idx="10787">
                <c:v>18.422335952418418</c:v>
              </c:pt>
              <c:pt idx="10788">
                <c:v>18.422335952418418</c:v>
              </c:pt>
              <c:pt idx="10789">
                <c:v>18.422335952418418</c:v>
              </c:pt>
              <c:pt idx="10790">
                <c:v>18.422335952418418</c:v>
              </c:pt>
              <c:pt idx="10791">
                <c:v>18.422335952418418</c:v>
              </c:pt>
              <c:pt idx="10792">
                <c:v>18.422335952418418</c:v>
              </c:pt>
              <c:pt idx="10793">
                <c:v>18.422335952418418</c:v>
              </c:pt>
              <c:pt idx="10794">
                <c:v>18.422335952418418</c:v>
              </c:pt>
              <c:pt idx="10795">
                <c:v>18.422335952418418</c:v>
              </c:pt>
              <c:pt idx="10796">
                <c:v>18.422335952418418</c:v>
              </c:pt>
              <c:pt idx="10797">
                <c:v>18.422335952418418</c:v>
              </c:pt>
              <c:pt idx="10798">
                <c:v>18.422335952418418</c:v>
              </c:pt>
              <c:pt idx="10799">
                <c:v>18.422335952418418</c:v>
              </c:pt>
              <c:pt idx="10800">
                <c:v>18.422335952418418</c:v>
              </c:pt>
              <c:pt idx="10801">
                <c:v>18.422335952418418</c:v>
              </c:pt>
              <c:pt idx="10802">
                <c:v>18.422335952418418</c:v>
              </c:pt>
              <c:pt idx="10803">
                <c:v>18.422335952418418</c:v>
              </c:pt>
              <c:pt idx="10804">
                <c:v>18.422335952418418</c:v>
              </c:pt>
              <c:pt idx="10805">
                <c:v>18.422335952418418</c:v>
              </c:pt>
              <c:pt idx="10806">
                <c:v>18.422335952418418</c:v>
              </c:pt>
              <c:pt idx="10807">
                <c:v>18.422335952418418</c:v>
              </c:pt>
              <c:pt idx="10808">
                <c:v>18.422335952418418</c:v>
              </c:pt>
              <c:pt idx="10809">
                <c:v>18.422335952418418</c:v>
              </c:pt>
              <c:pt idx="10810">
                <c:v>18.422335952418418</c:v>
              </c:pt>
              <c:pt idx="10811">
                <c:v>18.422335952418418</c:v>
              </c:pt>
              <c:pt idx="10812">
                <c:v>18.422335952418418</c:v>
              </c:pt>
              <c:pt idx="10813">
                <c:v>18.422335952418418</c:v>
              </c:pt>
              <c:pt idx="10814">
                <c:v>18.422335952418418</c:v>
              </c:pt>
              <c:pt idx="10815">
                <c:v>18.422335952418418</c:v>
              </c:pt>
              <c:pt idx="10816">
                <c:v>18.422335952418418</c:v>
              </c:pt>
              <c:pt idx="10817">
                <c:v>18.422335952418418</c:v>
              </c:pt>
              <c:pt idx="10818">
                <c:v>18.422335952418418</c:v>
              </c:pt>
              <c:pt idx="10819">
                <c:v>18.422335952418418</c:v>
              </c:pt>
              <c:pt idx="10820">
                <c:v>18.422335952418418</c:v>
              </c:pt>
              <c:pt idx="10821">
                <c:v>18.422335952418418</c:v>
              </c:pt>
              <c:pt idx="10822">
                <c:v>18.422335952418418</c:v>
              </c:pt>
              <c:pt idx="10823">
                <c:v>18.422335952418418</c:v>
              </c:pt>
              <c:pt idx="10824">
                <c:v>18.422335952418418</c:v>
              </c:pt>
              <c:pt idx="10825">
                <c:v>18.422335952418418</c:v>
              </c:pt>
              <c:pt idx="10826">
                <c:v>18.422335952418418</c:v>
              </c:pt>
              <c:pt idx="10827">
                <c:v>18.422335952418418</c:v>
              </c:pt>
              <c:pt idx="10828">
                <c:v>18.422335952418418</c:v>
              </c:pt>
              <c:pt idx="10829">
                <c:v>18.422335952418418</c:v>
              </c:pt>
              <c:pt idx="10830">
                <c:v>18.422335952418418</c:v>
              </c:pt>
              <c:pt idx="10831">
                <c:v>18.422335952418418</c:v>
              </c:pt>
              <c:pt idx="10832">
                <c:v>18.422335952418418</c:v>
              </c:pt>
              <c:pt idx="10833">
                <c:v>18.422335952418418</c:v>
              </c:pt>
              <c:pt idx="10834">
                <c:v>18.422335952418418</c:v>
              </c:pt>
              <c:pt idx="10835">
                <c:v>18.422335952418418</c:v>
              </c:pt>
              <c:pt idx="10836">
                <c:v>18.422335952418418</c:v>
              </c:pt>
              <c:pt idx="10837">
                <c:v>18.422335952418418</c:v>
              </c:pt>
              <c:pt idx="10838">
                <c:v>18.422335952418418</c:v>
              </c:pt>
              <c:pt idx="10839">
                <c:v>18.422335952418418</c:v>
              </c:pt>
              <c:pt idx="10840">
                <c:v>18.422335952418418</c:v>
              </c:pt>
              <c:pt idx="10841">
                <c:v>18.422335952418418</c:v>
              </c:pt>
              <c:pt idx="10842">
                <c:v>18.422335952418418</c:v>
              </c:pt>
              <c:pt idx="10843">
                <c:v>18.422335952418418</c:v>
              </c:pt>
              <c:pt idx="10844">
                <c:v>18.422335952418418</c:v>
              </c:pt>
              <c:pt idx="10845">
                <c:v>18.422335952418418</c:v>
              </c:pt>
              <c:pt idx="10846">
                <c:v>18.422335952418418</c:v>
              </c:pt>
              <c:pt idx="10847">
                <c:v>18.422335952418418</c:v>
              </c:pt>
              <c:pt idx="10848">
                <c:v>18.422335952418418</c:v>
              </c:pt>
              <c:pt idx="10849">
                <c:v>18.422335952418418</c:v>
              </c:pt>
              <c:pt idx="10850">
                <c:v>18.422335952418418</c:v>
              </c:pt>
              <c:pt idx="10851">
                <c:v>18.422335952418418</c:v>
              </c:pt>
              <c:pt idx="10852">
                <c:v>18.422335952418418</c:v>
              </c:pt>
              <c:pt idx="10853">
                <c:v>18.422335952418418</c:v>
              </c:pt>
              <c:pt idx="10854">
                <c:v>18.422335952418418</c:v>
              </c:pt>
              <c:pt idx="10855">
                <c:v>18.422335952418418</c:v>
              </c:pt>
              <c:pt idx="10856">
                <c:v>18.422335952418418</c:v>
              </c:pt>
              <c:pt idx="10857">
                <c:v>18.422335952418418</c:v>
              </c:pt>
              <c:pt idx="10858">
                <c:v>18.422335952418418</c:v>
              </c:pt>
              <c:pt idx="10859">
                <c:v>18.422335952418418</c:v>
              </c:pt>
              <c:pt idx="10860">
                <c:v>18.422335952418418</c:v>
              </c:pt>
              <c:pt idx="10861">
                <c:v>18.422335952418418</c:v>
              </c:pt>
              <c:pt idx="10862">
                <c:v>18.422335952418418</c:v>
              </c:pt>
              <c:pt idx="10863">
                <c:v>18.422335952418418</c:v>
              </c:pt>
              <c:pt idx="10864">
                <c:v>18.422335952418418</c:v>
              </c:pt>
              <c:pt idx="10865">
                <c:v>18.422335952418418</c:v>
              </c:pt>
              <c:pt idx="10866">
                <c:v>18.422335952418418</c:v>
              </c:pt>
              <c:pt idx="10867">
                <c:v>18.422335952418418</c:v>
              </c:pt>
              <c:pt idx="10868">
                <c:v>18.422335952418418</c:v>
              </c:pt>
              <c:pt idx="10869">
                <c:v>18.422335952418418</c:v>
              </c:pt>
              <c:pt idx="10870">
                <c:v>18.422335952418418</c:v>
              </c:pt>
              <c:pt idx="10871">
                <c:v>18.422335952418418</c:v>
              </c:pt>
              <c:pt idx="10872">
                <c:v>18.422335952418418</c:v>
              </c:pt>
              <c:pt idx="10873">
                <c:v>18.422335952418418</c:v>
              </c:pt>
              <c:pt idx="10874">
                <c:v>18.422335952418418</c:v>
              </c:pt>
              <c:pt idx="10875">
                <c:v>18.422335952418418</c:v>
              </c:pt>
              <c:pt idx="10876">
                <c:v>18.422335952418418</c:v>
              </c:pt>
              <c:pt idx="10877">
                <c:v>18.422335952418418</c:v>
              </c:pt>
              <c:pt idx="10878">
                <c:v>18.422335952418418</c:v>
              </c:pt>
              <c:pt idx="10879">
                <c:v>18.422335952418418</c:v>
              </c:pt>
              <c:pt idx="10880">
                <c:v>18.422335952418418</c:v>
              </c:pt>
              <c:pt idx="10881">
                <c:v>18.422335952418418</c:v>
              </c:pt>
              <c:pt idx="10882">
                <c:v>18.422335952418418</c:v>
              </c:pt>
              <c:pt idx="10883">
                <c:v>18.422335952418418</c:v>
              </c:pt>
              <c:pt idx="10884">
                <c:v>18.422335952418418</c:v>
              </c:pt>
              <c:pt idx="10885">
                <c:v>18.422335952418418</c:v>
              </c:pt>
              <c:pt idx="10886">
                <c:v>18.422335952418418</c:v>
              </c:pt>
              <c:pt idx="10887">
                <c:v>18.422335952418418</c:v>
              </c:pt>
              <c:pt idx="10888">
                <c:v>18.422335952418418</c:v>
              </c:pt>
              <c:pt idx="10889">
                <c:v>18.422335952418418</c:v>
              </c:pt>
              <c:pt idx="10890">
                <c:v>18.422335952418418</c:v>
              </c:pt>
              <c:pt idx="10891">
                <c:v>18.422335952418418</c:v>
              </c:pt>
              <c:pt idx="10892">
                <c:v>18.422335952418418</c:v>
              </c:pt>
              <c:pt idx="10893">
                <c:v>18.422335952418418</c:v>
              </c:pt>
              <c:pt idx="10894">
                <c:v>18.422335952418418</c:v>
              </c:pt>
              <c:pt idx="10895">
                <c:v>18.422335952418418</c:v>
              </c:pt>
              <c:pt idx="10896">
                <c:v>18.422335952418418</c:v>
              </c:pt>
              <c:pt idx="10897">
                <c:v>18.422335952418418</c:v>
              </c:pt>
              <c:pt idx="10898">
                <c:v>18.422335952418418</c:v>
              </c:pt>
              <c:pt idx="10899">
                <c:v>18.422335952418418</c:v>
              </c:pt>
              <c:pt idx="10900">
                <c:v>18.422335952418418</c:v>
              </c:pt>
              <c:pt idx="10901">
                <c:v>18.422335952418418</c:v>
              </c:pt>
              <c:pt idx="10902">
                <c:v>18.422335952418418</c:v>
              </c:pt>
              <c:pt idx="10903">
                <c:v>18.422335952418418</c:v>
              </c:pt>
              <c:pt idx="10904">
                <c:v>18.422335952418418</c:v>
              </c:pt>
              <c:pt idx="10905">
                <c:v>18.422335952418418</c:v>
              </c:pt>
              <c:pt idx="10906">
                <c:v>18.422335952418418</c:v>
              </c:pt>
              <c:pt idx="10907">
                <c:v>18.422335952418418</c:v>
              </c:pt>
              <c:pt idx="10908">
                <c:v>18.422335952418418</c:v>
              </c:pt>
              <c:pt idx="10909">
                <c:v>18.422335952418418</c:v>
              </c:pt>
              <c:pt idx="10910">
                <c:v>18.422335952418418</c:v>
              </c:pt>
              <c:pt idx="10911">
                <c:v>18.422335952418418</c:v>
              </c:pt>
              <c:pt idx="10912">
                <c:v>18.422335952418418</c:v>
              </c:pt>
              <c:pt idx="10913">
                <c:v>18.422335952418418</c:v>
              </c:pt>
              <c:pt idx="10914">
                <c:v>18.422335952418418</c:v>
              </c:pt>
              <c:pt idx="10915">
                <c:v>18.422335952418418</c:v>
              </c:pt>
              <c:pt idx="10916">
                <c:v>18.422335952418418</c:v>
              </c:pt>
              <c:pt idx="10917">
                <c:v>18.422335952418418</c:v>
              </c:pt>
              <c:pt idx="10918">
                <c:v>18.422335952418418</c:v>
              </c:pt>
              <c:pt idx="10919">
                <c:v>18.422335952418418</c:v>
              </c:pt>
              <c:pt idx="10920">
                <c:v>18.422335952418418</c:v>
              </c:pt>
              <c:pt idx="10921">
                <c:v>18.422335952418418</c:v>
              </c:pt>
              <c:pt idx="10922">
                <c:v>18.422335952418418</c:v>
              </c:pt>
              <c:pt idx="10923">
                <c:v>18.422335952418418</c:v>
              </c:pt>
              <c:pt idx="10924">
                <c:v>18.422335952418418</c:v>
              </c:pt>
              <c:pt idx="10925">
                <c:v>18.422335952418418</c:v>
              </c:pt>
              <c:pt idx="10926">
                <c:v>18.422335952418418</c:v>
              </c:pt>
              <c:pt idx="10927">
                <c:v>18.422335952418418</c:v>
              </c:pt>
              <c:pt idx="10928">
                <c:v>18.422335952418418</c:v>
              </c:pt>
              <c:pt idx="10929">
                <c:v>18.422335952418418</c:v>
              </c:pt>
              <c:pt idx="10930">
                <c:v>18.422335952418418</c:v>
              </c:pt>
              <c:pt idx="10931">
                <c:v>18.422335952418418</c:v>
              </c:pt>
              <c:pt idx="10932">
                <c:v>18.422335952418418</c:v>
              </c:pt>
              <c:pt idx="10933">
                <c:v>18.422335952418418</c:v>
              </c:pt>
              <c:pt idx="10934">
                <c:v>18.422335952418418</c:v>
              </c:pt>
              <c:pt idx="10935">
                <c:v>18.422335952418418</c:v>
              </c:pt>
              <c:pt idx="10936">
                <c:v>18.422335952418418</c:v>
              </c:pt>
              <c:pt idx="10937">
                <c:v>18.422335952418418</c:v>
              </c:pt>
              <c:pt idx="10938">
                <c:v>18.422335952418418</c:v>
              </c:pt>
              <c:pt idx="10939">
                <c:v>18.422335952418418</c:v>
              </c:pt>
              <c:pt idx="10940">
                <c:v>18.422335952418418</c:v>
              </c:pt>
              <c:pt idx="10941">
                <c:v>18.422335952418418</c:v>
              </c:pt>
              <c:pt idx="10942">
                <c:v>18.422335952418418</c:v>
              </c:pt>
              <c:pt idx="10943">
                <c:v>18.422335952418418</c:v>
              </c:pt>
              <c:pt idx="10944">
                <c:v>18.422335952418418</c:v>
              </c:pt>
              <c:pt idx="10945">
                <c:v>18.422335952418418</c:v>
              </c:pt>
              <c:pt idx="10946">
                <c:v>18.422335952418418</c:v>
              </c:pt>
              <c:pt idx="10947">
                <c:v>18.422335952418418</c:v>
              </c:pt>
              <c:pt idx="10948">
                <c:v>18.422335952418418</c:v>
              </c:pt>
              <c:pt idx="10949">
                <c:v>18.422335952418418</c:v>
              </c:pt>
              <c:pt idx="10950">
                <c:v>18.422335952418418</c:v>
              </c:pt>
              <c:pt idx="10951">
                <c:v>18.422335952418418</c:v>
              </c:pt>
              <c:pt idx="10952">
                <c:v>18.422335952418418</c:v>
              </c:pt>
              <c:pt idx="10953">
                <c:v>18.422335952418418</c:v>
              </c:pt>
              <c:pt idx="10954">
                <c:v>18.422335952418418</c:v>
              </c:pt>
              <c:pt idx="10955">
                <c:v>18.422335952418418</c:v>
              </c:pt>
              <c:pt idx="10956">
                <c:v>18.422335952418418</c:v>
              </c:pt>
              <c:pt idx="10957">
                <c:v>18.422335952418418</c:v>
              </c:pt>
              <c:pt idx="10958">
                <c:v>18.422335952418418</c:v>
              </c:pt>
              <c:pt idx="10959">
                <c:v>18.422335952418418</c:v>
              </c:pt>
              <c:pt idx="10960">
                <c:v>18.422335952418418</c:v>
              </c:pt>
              <c:pt idx="10961">
                <c:v>18.422335952418418</c:v>
              </c:pt>
              <c:pt idx="10962">
                <c:v>18.422335952418418</c:v>
              </c:pt>
              <c:pt idx="10963">
                <c:v>18.422335952418418</c:v>
              </c:pt>
              <c:pt idx="10964">
                <c:v>18.422335952418418</c:v>
              </c:pt>
              <c:pt idx="10965">
                <c:v>18.422335952418418</c:v>
              </c:pt>
              <c:pt idx="10966">
                <c:v>18.422335952418418</c:v>
              </c:pt>
              <c:pt idx="10967">
                <c:v>18.422335952418418</c:v>
              </c:pt>
              <c:pt idx="10968">
                <c:v>18.422335952418418</c:v>
              </c:pt>
              <c:pt idx="10969">
                <c:v>18.422335952418418</c:v>
              </c:pt>
              <c:pt idx="10970">
                <c:v>18.422335952418418</c:v>
              </c:pt>
              <c:pt idx="10971">
                <c:v>18.422335952418418</c:v>
              </c:pt>
              <c:pt idx="10972">
                <c:v>18.422335952418418</c:v>
              </c:pt>
              <c:pt idx="10973">
                <c:v>18.422335952418418</c:v>
              </c:pt>
              <c:pt idx="10974">
                <c:v>18.422335952418418</c:v>
              </c:pt>
              <c:pt idx="10975">
                <c:v>18.422335952418418</c:v>
              </c:pt>
              <c:pt idx="10976">
                <c:v>18.422335952418418</c:v>
              </c:pt>
              <c:pt idx="10977">
                <c:v>18.422335952418418</c:v>
              </c:pt>
              <c:pt idx="10978">
                <c:v>18.422335952418418</c:v>
              </c:pt>
              <c:pt idx="10979">
                <c:v>18.422335952418418</c:v>
              </c:pt>
              <c:pt idx="10980">
                <c:v>18.422335952418418</c:v>
              </c:pt>
              <c:pt idx="10981">
                <c:v>18.422335952418418</c:v>
              </c:pt>
              <c:pt idx="10982">
                <c:v>18.422335952418418</c:v>
              </c:pt>
              <c:pt idx="10983">
                <c:v>18.422335952418418</c:v>
              </c:pt>
              <c:pt idx="10984">
                <c:v>18.422335952418418</c:v>
              </c:pt>
              <c:pt idx="10985">
                <c:v>18.422335952418418</c:v>
              </c:pt>
              <c:pt idx="10986">
                <c:v>18.422335952418418</c:v>
              </c:pt>
              <c:pt idx="10987">
                <c:v>18.422335952418418</c:v>
              </c:pt>
              <c:pt idx="10988">
                <c:v>18.422335952418418</c:v>
              </c:pt>
              <c:pt idx="10989">
                <c:v>18.422335952418418</c:v>
              </c:pt>
              <c:pt idx="10990">
                <c:v>18.422335952418418</c:v>
              </c:pt>
              <c:pt idx="10991">
                <c:v>18.422335952418418</c:v>
              </c:pt>
              <c:pt idx="10992">
                <c:v>18.422335952418418</c:v>
              </c:pt>
              <c:pt idx="10993">
                <c:v>18.422335952418418</c:v>
              </c:pt>
              <c:pt idx="10994">
                <c:v>18.422335952418418</c:v>
              </c:pt>
              <c:pt idx="10995">
                <c:v>18.422335952418418</c:v>
              </c:pt>
              <c:pt idx="10996">
                <c:v>18.422335952418418</c:v>
              </c:pt>
              <c:pt idx="10997">
                <c:v>18.422335952418418</c:v>
              </c:pt>
              <c:pt idx="10998">
                <c:v>18.422335952418418</c:v>
              </c:pt>
              <c:pt idx="10999">
                <c:v>18.422335952418418</c:v>
              </c:pt>
              <c:pt idx="11000">
                <c:v>18.422335952418418</c:v>
              </c:pt>
              <c:pt idx="11001">
                <c:v>18.422335952418418</c:v>
              </c:pt>
              <c:pt idx="11002">
                <c:v>18.422335952418418</c:v>
              </c:pt>
              <c:pt idx="11003">
                <c:v>18.422335952418418</c:v>
              </c:pt>
              <c:pt idx="11004">
                <c:v>18.422335952418418</c:v>
              </c:pt>
              <c:pt idx="11005">
                <c:v>18.422335952418418</c:v>
              </c:pt>
              <c:pt idx="11006">
                <c:v>18.422335952418418</c:v>
              </c:pt>
              <c:pt idx="11007">
                <c:v>18.422335952418418</c:v>
              </c:pt>
              <c:pt idx="11008">
                <c:v>18.422335952418418</c:v>
              </c:pt>
              <c:pt idx="11009">
                <c:v>18.422335952418418</c:v>
              </c:pt>
              <c:pt idx="11010">
                <c:v>18.422335952418418</c:v>
              </c:pt>
              <c:pt idx="11011">
                <c:v>18.422335952418418</c:v>
              </c:pt>
              <c:pt idx="11012">
                <c:v>18.422335952418418</c:v>
              </c:pt>
              <c:pt idx="11013">
                <c:v>18.422335952418418</c:v>
              </c:pt>
              <c:pt idx="11014">
                <c:v>18.422335952418418</c:v>
              </c:pt>
              <c:pt idx="11015">
                <c:v>18.422335952418418</c:v>
              </c:pt>
              <c:pt idx="11016">
                <c:v>18.422335952418418</c:v>
              </c:pt>
              <c:pt idx="11017">
                <c:v>18.422335952418418</c:v>
              </c:pt>
              <c:pt idx="11018">
                <c:v>18.422335952418418</c:v>
              </c:pt>
              <c:pt idx="11019">
                <c:v>18.422335952418418</c:v>
              </c:pt>
              <c:pt idx="11020">
                <c:v>18.422335952418418</c:v>
              </c:pt>
              <c:pt idx="11021">
                <c:v>18.422335952418418</c:v>
              </c:pt>
              <c:pt idx="11022">
                <c:v>18.422335952418418</c:v>
              </c:pt>
              <c:pt idx="11023">
                <c:v>18.422335952418418</c:v>
              </c:pt>
              <c:pt idx="11024">
                <c:v>18.422335952418418</c:v>
              </c:pt>
              <c:pt idx="11025">
                <c:v>18.422335952418418</c:v>
              </c:pt>
              <c:pt idx="11026">
                <c:v>18.422335952418418</c:v>
              </c:pt>
              <c:pt idx="11027">
                <c:v>18.422335952418418</c:v>
              </c:pt>
              <c:pt idx="11028">
                <c:v>18.422335952418418</c:v>
              </c:pt>
              <c:pt idx="11029">
                <c:v>18.422335952418418</c:v>
              </c:pt>
              <c:pt idx="11030">
                <c:v>18.422335952418418</c:v>
              </c:pt>
              <c:pt idx="11031">
                <c:v>18.422335952418418</c:v>
              </c:pt>
              <c:pt idx="11032">
                <c:v>18.422335952418418</c:v>
              </c:pt>
              <c:pt idx="11033">
                <c:v>18.422335952418418</c:v>
              </c:pt>
              <c:pt idx="11034">
                <c:v>18.422335952418418</c:v>
              </c:pt>
              <c:pt idx="11035">
                <c:v>18.422335952418418</c:v>
              </c:pt>
              <c:pt idx="11036">
                <c:v>18.422335952418418</c:v>
              </c:pt>
              <c:pt idx="11037">
                <c:v>18.422335952418418</c:v>
              </c:pt>
              <c:pt idx="11038">
                <c:v>18.422335952418418</c:v>
              </c:pt>
              <c:pt idx="11039">
                <c:v>18.422335952418418</c:v>
              </c:pt>
              <c:pt idx="11040">
                <c:v>18.422335952418418</c:v>
              </c:pt>
              <c:pt idx="11041">
                <c:v>18.422335952418418</c:v>
              </c:pt>
              <c:pt idx="11042">
                <c:v>18.422335952418418</c:v>
              </c:pt>
              <c:pt idx="11043">
                <c:v>18.422335952418418</c:v>
              </c:pt>
              <c:pt idx="11044">
                <c:v>18.422335952418418</c:v>
              </c:pt>
              <c:pt idx="11045">
                <c:v>18.422335952418418</c:v>
              </c:pt>
              <c:pt idx="11046">
                <c:v>18.422335952418418</c:v>
              </c:pt>
              <c:pt idx="11047">
                <c:v>18.422335952418418</c:v>
              </c:pt>
              <c:pt idx="11048">
                <c:v>18.422335952418418</c:v>
              </c:pt>
              <c:pt idx="11049">
                <c:v>18.422335952418418</c:v>
              </c:pt>
              <c:pt idx="11050">
                <c:v>18.422335952418418</c:v>
              </c:pt>
              <c:pt idx="11051">
                <c:v>18.422335952418418</c:v>
              </c:pt>
              <c:pt idx="11052">
                <c:v>18.422335952418418</c:v>
              </c:pt>
              <c:pt idx="11053">
                <c:v>18.422335952418418</c:v>
              </c:pt>
              <c:pt idx="11054">
                <c:v>18.422335952418418</c:v>
              </c:pt>
              <c:pt idx="11055">
                <c:v>18.422335952418418</c:v>
              </c:pt>
              <c:pt idx="11056">
                <c:v>18.422335952418418</c:v>
              </c:pt>
              <c:pt idx="11057">
                <c:v>18.422335952418418</c:v>
              </c:pt>
              <c:pt idx="11058">
                <c:v>18.422335952418418</c:v>
              </c:pt>
              <c:pt idx="11059">
                <c:v>18.422335952418418</c:v>
              </c:pt>
              <c:pt idx="11060">
                <c:v>18.422335952418418</c:v>
              </c:pt>
              <c:pt idx="11061">
                <c:v>18.422335952418418</c:v>
              </c:pt>
              <c:pt idx="11062">
                <c:v>18.422335952418418</c:v>
              </c:pt>
              <c:pt idx="11063">
                <c:v>18.422335952418418</c:v>
              </c:pt>
              <c:pt idx="11064">
                <c:v>18.422335952418418</c:v>
              </c:pt>
              <c:pt idx="11065">
                <c:v>18.422335952418418</c:v>
              </c:pt>
              <c:pt idx="11066">
                <c:v>18.422335952418418</c:v>
              </c:pt>
              <c:pt idx="11067">
                <c:v>18.422335952418418</c:v>
              </c:pt>
              <c:pt idx="11068">
                <c:v>18.422335952418418</c:v>
              </c:pt>
              <c:pt idx="11069">
                <c:v>18.422335952418418</c:v>
              </c:pt>
              <c:pt idx="11070">
                <c:v>18.422335952418418</c:v>
              </c:pt>
              <c:pt idx="11071">
                <c:v>18.422335952418418</c:v>
              </c:pt>
              <c:pt idx="11072">
                <c:v>18.422335952418418</c:v>
              </c:pt>
              <c:pt idx="11073">
                <c:v>18.422335952418418</c:v>
              </c:pt>
              <c:pt idx="11074">
                <c:v>18.422335952418418</c:v>
              </c:pt>
              <c:pt idx="11075">
                <c:v>18.422335952418418</c:v>
              </c:pt>
              <c:pt idx="11076">
                <c:v>18.422335952418418</c:v>
              </c:pt>
              <c:pt idx="11077">
                <c:v>18.422335952418418</c:v>
              </c:pt>
              <c:pt idx="11078">
                <c:v>18.422335952418418</c:v>
              </c:pt>
              <c:pt idx="11079">
                <c:v>18.422335952418418</c:v>
              </c:pt>
              <c:pt idx="11080">
                <c:v>18.422335952418418</c:v>
              </c:pt>
              <c:pt idx="11081">
                <c:v>18.422335952418418</c:v>
              </c:pt>
              <c:pt idx="11082">
                <c:v>18.422335952418418</c:v>
              </c:pt>
              <c:pt idx="11083">
                <c:v>18.422335952418418</c:v>
              </c:pt>
              <c:pt idx="11084">
                <c:v>18.422335952418418</c:v>
              </c:pt>
              <c:pt idx="11085">
                <c:v>18.422335952418418</c:v>
              </c:pt>
              <c:pt idx="11086">
                <c:v>18.422335952418418</c:v>
              </c:pt>
              <c:pt idx="11087">
                <c:v>18.422335952418418</c:v>
              </c:pt>
              <c:pt idx="11088">
                <c:v>18.422335952418418</c:v>
              </c:pt>
              <c:pt idx="11089">
                <c:v>18.422335952418418</c:v>
              </c:pt>
              <c:pt idx="11090">
                <c:v>18.422335952418418</c:v>
              </c:pt>
              <c:pt idx="11091">
                <c:v>18.422335952418418</c:v>
              </c:pt>
              <c:pt idx="11092">
                <c:v>18.422335952418418</c:v>
              </c:pt>
              <c:pt idx="11093">
                <c:v>18.422335952418418</c:v>
              </c:pt>
              <c:pt idx="11094">
                <c:v>18.422335952418418</c:v>
              </c:pt>
              <c:pt idx="11095">
                <c:v>18.422335952418418</c:v>
              </c:pt>
              <c:pt idx="11096">
                <c:v>18.422335952418418</c:v>
              </c:pt>
              <c:pt idx="11097">
                <c:v>18.422335952418418</c:v>
              </c:pt>
              <c:pt idx="11098">
                <c:v>18.422335952418418</c:v>
              </c:pt>
              <c:pt idx="11099">
                <c:v>18.422335952418418</c:v>
              </c:pt>
              <c:pt idx="11100">
                <c:v>18.422335952418418</c:v>
              </c:pt>
              <c:pt idx="11101">
                <c:v>18.422335952418418</c:v>
              </c:pt>
              <c:pt idx="11102">
                <c:v>18.422335952418418</c:v>
              </c:pt>
              <c:pt idx="11103">
                <c:v>18.422335952418418</c:v>
              </c:pt>
              <c:pt idx="11104">
                <c:v>18.422335952418418</c:v>
              </c:pt>
              <c:pt idx="11105">
                <c:v>18.422335952418418</c:v>
              </c:pt>
              <c:pt idx="11106">
                <c:v>18.422335952418418</c:v>
              </c:pt>
            </c:numLit>
          </c:yVal>
          <c:smooth val="0"/>
          <c:extLst>
            <c:ext xmlns:c16="http://schemas.microsoft.com/office/drawing/2014/chart" uri="{C3380CC4-5D6E-409C-BE32-E72D297353CC}">
              <c16:uniqueId val="{0000000F-86CE-4E9B-BE69-86D5CA117963}"/>
            </c:ext>
          </c:extLst>
        </c:ser>
        <c:dLbls>
          <c:showLegendKey val="0"/>
          <c:showVal val="0"/>
          <c:showCatName val="0"/>
          <c:showSerName val="0"/>
          <c:showPercent val="0"/>
          <c:showBubbleSize val="0"/>
        </c:dLbls>
        <c:axId val="667611688"/>
        <c:axId val="667614312"/>
      </c:scatterChart>
      <c:valAx>
        <c:axId val="667611688"/>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Time</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67614312"/>
        <c:crosses val="autoZero"/>
        <c:crossBetween val="midCat"/>
      </c:valAx>
      <c:valAx>
        <c:axId val="667614312"/>
        <c:scaling>
          <c:orientation val="minMax"/>
          <c:min val="9.2101970477886805"/>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Energy [Wh]</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6761168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Battery Energy Budget Dissipation</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Battery energy dissipated BOL</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1107"/>
              <c:pt idx="0">
                <c:v>0</c:v>
              </c:pt>
              <c:pt idx="1">
                <c:v>8.3340836617004175E-3</c:v>
              </c:pt>
              <c:pt idx="2">
                <c:v>1.6668167323400835E-2</c:v>
              </c:pt>
              <c:pt idx="3">
                <c:v>2.5002250985101258E-2</c:v>
              </c:pt>
              <c:pt idx="4">
                <c:v>3.333633464680167E-2</c:v>
              </c:pt>
              <c:pt idx="5">
                <c:v>4.1670418308502086E-2</c:v>
              </c:pt>
              <c:pt idx="6">
                <c:v>5.0004501970202515E-2</c:v>
              </c:pt>
              <c:pt idx="7">
                <c:v>5.8338585631902931E-2</c:v>
              </c:pt>
              <c:pt idx="8">
                <c:v>6.667266929360334E-2</c:v>
              </c:pt>
              <c:pt idx="9">
                <c:v>7.5006752955303763E-2</c:v>
              </c:pt>
              <c:pt idx="10">
                <c:v>8.3340836617004171E-2</c:v>
              </c:pt>
              <c:pt idx="11">
                <c:v>9.1674920278704594E-2</c:v>
              </c:pt>
              <c:pt idx="12">
                <c:v>0.10000900394040503</c:v>
              </c:pt>
              <c:pt idx="13">
                <c:v>0.10834308760210544</c:v>
              </c:pt>
              <c:pt idx="14">
                <c:v>0.11667717126380586</c:v>
              </c:pt>
              <c:pt idx="15">
                <c:v>0.12501125492550627</c:v>
              </c:pt>
              <c:pt idx="16">
                <c:v>0.13334533858720668</c:v>
              </c:pt>
              <c:pt idx="17">
                <c:v>0.14167942224890712</c:v>
              </c:pt>
              <c:pt idx="18">
                <c:v>0.15001350591060753</c:v>
              </c:pt>
              <c:pt idx="19">
                <c:v>0.15834758957230793</c:v>
              </c:pt>
              <c:pt idx="20">
                <c:v>0.16668167323400834</c:v>
              </c:pt>
              <c:pt idx="21">
                <c:v>0.17501575689570878</c:v>
              </c:pt>
              <c:pt idx="22">
                <c:v>0.18334984055740919</c:v>
              </c:pt>
              <c:pt idx="23">
                <c:v>0.1916839242191096</c:v>
              </c:pt>
              <c:pt idx="24">
                <c:v>0.20001800788081006</c:v>
              </c:pt>
              <c:pt idx="25">
                <c:v>0.20835209154251047</c:v>
              </c:pt>
              <c:pt idx="26">
                <c:v>0.21668617520421088</c:v>
              </c:pt>
              <c:pt idx="27">
                <c:v>0.22502025886591129</c:v>
              </c:pt>
              <c:pt idx="28">
                <c:v>0.23335434252761172</c:v>
              </c:pt>
              <c:pt idx="29">
                <c:v>0.24168842618931213</c:v>
              </c:pt>
              <c:pt idx="30">
                <c:v>0.25002250985101254</c:v>
              </c:pt>
              <c:pt idx="31">
                <c:v>0.25835659351271295</c:v>
              </c:pt>
              <c:pt idx="32">
                <c:v>0.26669067717441336</c:v>
              </c:pt>
              <c:pt idx="33">
                <c:v>0.27502476083611377</c:v>
              </c:pt>
              <c:pt idx="34">
                <c:v>0.28335884449781423</c:v>
              </c:pt>
              <c:pt idx="35">
                <c:v>0.29169292815951464</c:v>
              </c:pt>
              <c:pt idx="36">
                <c:v>0.30002701182121505</c:v>
              </c:pt>
              <c:pt idx="37">
                <c:v>0.30836109548291546</c:v>
              </c:pt>
              <c:pt idx="38">
                <c:v>0.31669517914461587</c:v>
              </c:pt>
              <c:pt idx="39">
                <c:v>0.32502926280631628</c:v>
              </c:pt>
              <c:pt idx="40">
                <c:v>0.33336334646801669</c:v>
              </c:pt>
              <c:pt idx="41">
                <c:v>0.34169743012971715</c:v>
              </c:pt>
              <c:pt idx="42">
                <c:v>0.35003151379141756</c:v>
              </c:pt>
              <c:pt idx="43">
                <c:v>0.35836559745311797</c:v>
              </c:pt>
              <c:pt idx="44">
                <c:v>0.36669968111481838</c:v>
              </c:pt>
              <c:pt idx="45">
                <c:v>0.37503376477651879</c:v>
              </c:pt>
              <c:pt idx="46">
                <c:v>0.38336784843821919</c:v>
              </c:pt>
              <c:pt idx="47">
                <c:v>0.3917019320999196</c:v>
              </c:pt>
              <c:pt idx="48">
                <c:v>0.40003601576162012</c:v>
              </c:pt>
              <c:pt idx="49">
                <c:v>0.40837009942332053</c:v>
              </c:pt>
              <c:pt idx="50">
                <c:v>0.41670418308502094</c:v>
              </c:pt>
              <c:pt idx="51">
                <c:v>0.42503826674672135</c:v>
              </c:pt>
              <c:pt idx="52">
                <c:v>0.43337235040842176</c:v>
              </c:pt>
              <c:pt idx="53">
                <c:v>0.44170643407012217</c:v>
              </c:pt>
              <c:pt idx="54">
                <c:v>0.45004051773182258</c:v>
              </c:pt>
              <c:pt idx="55">
                <c:v>0.45837460139352298</c:v>
              </c:pt>
              <c:pt idx="56">
                <c:v>0.46670868505522345</c:v>
              </c:pt>
              <c:pt idx="57">
                <c:v>0.47504276871692386</c:v>
              </c:pt>
              <c:pt idx="58">
                <c:v>0.48337685237862427</c:v>
              </c:pt>
              <c:pt idx="59">
                <c:v>0.49171093604032468</c:v>
              </c:pt>
              <c:pt idx="60">
                <c:v>0.50004501970202508</c:v>
              </c:pt>
              <c:pt idx="61">
                <c:v>0.50837910336372549</c:v>
              </c:pt>
              <c:pt idx="62">
                <c:v>0.5167131870254259</c:v>
              </c:pt>
              <c:pt idx="63">
                <c:v>0.52504727068712631</c:v>
              </c:pt>
              <c:pt idx="64">
                <c:v>0.53338135434882672</c:v>
              </c:pt>
              <c:pt idx="65">
                <c:v>0.54171543801052724</c:v>
              </c:pt>
              <c:pt idx="66">
                <c:v>0.55004952167222754</c:v>
              </c:pt>
              <c:pt idx="67">
                <c:v>0.55838360533392806</c:v>
              </c:pt>
              <c:pt idx="68">
                <c:v>0.56671768899562847</c:v>
              </c:pt>
              <c:pt idx="69">
                <c:v>0.57505177265732887</c:v>
              </c:pt>
              <c:pt idx="70">
                <c:v>0.58338585631902928</c:v>
              </c:pt>
              <c:pt idx="71">
                <c:v>0.59171993998072969</c:v>
              </c:pt>
              <c:pt idx="72">
                <c:v>0.6000540236424301</c:v>
              </c:pt>
              <c:pt idx="73">
                <c:v>0.60838810730413051</c:v>
              </c:pt>
              <c:pt idx="74">
                <c:v>0.61672219096583092</c:v>
              </c:pt>
              <c:pt idx="75">
                <c:v>0.62505627462753144</c:v>
              </c:pt>
              <c:pt idx="76">
                <c:v>0.63339035828923174</c:v>
              </c:pt>
              <c:pt idx="77">
                <c:v>0.64172444195093226</c:v>
              </c:pt>
              <c:pt idx="78">
                <c:v>0.65005852561263255</c:v>
              </c:pt>
              <c:pt idx="79">
                <c:v>0.65839260927433307</c:v>
              </c:pt>
              <c:pt idx="80">
                <c:v>0.66672669293603337</c:v>
              </c:pt>
              <c:pt idx="81">
                <c:v>0.67506077659773389</c:v>
              </c:pt>
              <c:pt idx="82">
                <c:v>0.6833948602594343</c:v>
              </c:pt>
              <c:pt idx="83">
                <c:v>0.69172894392113471</c:v>
              </c:pt>
              <c:pt idx="84">
                <c:v>0.70006302758283512</c:v>
              </c:pt>
              <c:pt idx="85">
                <c:v>0.70839711124453553</c:v>
              </c:pt>
              <c:pt idx="86">
                <c:v>0.71673119490623594</c:v>
              </c:pt>
              <c:pt idx="87">
                <c:v>0.72506527856793634</c:v>
              </c:pt>
              <c:pt idx="88">
                <c:v>0.73339936222963675</c:v>
              </c:pt>
              <c:pt idx="89">
                <c:v>0.74173344589133727</c:v>
              </c:pt>
              <c:pt idx="90">
                <c:v>0.75006752955303757</c:v>
              </c:pt>
              <c:pt idx="91">
                <c:v>0.75840161321473809</c:v>
              </c:pt>
              <c:pt idx="92">
                <c:v>0.76673569687643839</c:v>
              </c:pt>
              <c:pt idx="93">
                <c:v>0.77506978053813891</c:v>
              </c:pt>
              <c:pt idx="94">
                <c:v>0.78340386419983921</c:v>
              </c:pt>
              <c:pt idx="95">
                <c:v>0.79173794786153973</c:v>
              </c:pt>
              <c:pt idx="96">
                <c:v>0.80007203152324025</c:v>
              </c:pt>
              <c:pt idx="97">
                <c:v>0.80840611518494054</c:v>
              </c:pt>
              <c:pt idx="98">
                <c:v>0.81674019884664106</c:v>
              </c:pt>
              <c:pt idx="99">
                <c:v>0.82507428250834136</c:v>
              </c:pt>
              <c:pt idx="100">
                <c:v>0.83340836617004188</c:v>
              </c:pt>
              <c:pt idx="101">
                <c:v>0.84174244983174218</c:v>
              </c:pt>
              <c:pt idx="102">
                <c:v>0.8500765334934427</c:v>
              </c:pt>
              <c:pt idx="103">
                <c:v>0.858410617155143</c:v>
              </c:pt>
              <c:pt idx="104">
                <c:v>0.86674470081684352</c:v>
              </c:pt>
              <c:pt idx="105">
                <c:v>0.87507878447854393</c:v>
              </c:pt>
              <c:pt idx="106">
                <c:v>0.88341286814024433</c:v>
              </c:pt>
              <c:pt idx="107">
                <c:v>0.89174695180194474</c:v>
              </c:pt>
              <c:pt idx="108">
                <c:v>0.90008103546364515</c:v>
              </c:pt>
              <c:pt idx="109">
                <c:v>0.90841511912534556</c:v>
              </c:pt>
              <c:pt idx="110">
                <c:v>0.91674920278704597</c:v>
              </c:pt>
              <c:pt idx="111">
                <c:v>0.92508328644874638</c:v>
              </c:pt>
              <c:pt idx="112">
                <c:v>0.9334173701104469</c:v>
              </c:pt>
              <c:pt idx="113">
                <c:v>0.9417514537721472</c:v>
              </c:pt>
              <c:pt idx="114">
                <c:v>0.95008553743384772</c:v>
              </c:pt>
              <c:pt idx="115">
                <c:v>0.95841962109554801</c:v>
              </c:pt>
              <c:pt idx="116">
                <c:v>0.96675370475724853</c:v>
              </c:pt>
              <c:pt idx="117">
                <c:v>0.97508778841894883</c:v>
              </c:pt>
              <c:pt idx="118">
                <c:v>0.98342187208064935</c:v>
              </c:pt>
              <c:pt idx="119">
                <c:v>0.99175595574234976</c:v>
              </c:pt>
              <c:pt idx="120">
                <c:v>1.0000900394040502</c:v>
              </c:pt>
              <c:pt idx="121">
                <c:v>1.0084241230657505</c:v>
              </c:pt>
              <c:pt idx="122">
                <c:v>1.016758206727451</c:v>
              </c:pt>
              <c:pt idx="123">
                <c:v>1.0250922903891513</c:v>
              </c:pt>
              <c:pt idx="124">
                <c:v>1.0334263740508518</c:v>
              </c:pt>
              <c:pt idx="125">
                <c:v>1.0417604577125521</c:v>
              </c:pt>
              <c:pt idx="126">
                <c:v>1.0500945413742526</c:v>
              </c:pt>
              <c:pt idx="127">
                <c:v>1.0584286250359531</c:v>
              </c:pt>
              <c:pt idx="128">
                <c:v>1.0667627086976534</c:v>
              </c:pt>
              <c:pt idx="129">
                <c:v>1.075096792359354</c:v>
              </c:pt>
              <c:pt idx="130">
                <c:v>1.0834308760210545</c:v>
              </c:pt>
              <c:pt idx="131">
                <c:v>1.0917649596827548</c:v>
              </c:pt>
              <c:pt idx="132">
                <c:v>1.1000990433444551</c:v>
              </c:pt>
              <c:pt idx="133">
                <c:v>1.1084331270061556</c:v>
              </c:pt>
              <c:pt idx="134">
                <c:v>1.1167672106678561</c:v>
              </c:pt>
              <c:pt idx="135">
                <c:v>1.1251012943295564</c:v>
              </c:pt>
              <c:pt idx="136">
                <c:v>1.1334353779912569</c:v>
              </c:pt>
              <c:pt idx="137">
                <c:v>1.1417694616529572</c:v>
              </c:pt>
              <c:pt idx="138">
                <c:v>1.1501035453146577</c:v>
              </c:pt>
              <c:pt idx="139">
                <c:v>1.158437628976358</c:v>
              </c:pt>
              <c:pt idx="140">
                <c:v>1.1667717126380586</c:v>
              </c:pt>
              <c:pt idx="141">
                <c:v>1.1751057962997591</c:v>
              </c:pt>
              <c:pt idx="142">
                <c:v>1.1834398799614594</c:v>
              </c:pt>
              <c:pt idx="143">
                <c:v>1.1917739636231597</c:v>
              </c:pt>
              <c:pt idx="144">
                <c:v>1.2001080472848602</c:v>
              </c:pt>
              <c:pt idx="145">
                <c:v>1.2084421309465607</c:v>
              </c:pt>
              <c:pt idx="146">
                <c:v>1.216776214608261</c:v>
              </c:pt>
              <c:pt idx="147">
                <c:v>1.2251102982699613</c:v>
              </c:pt>
              <c:pt idx="148">
                <c:v>1.2334443819316618</c:v>
              </c:pt>
              <c:pt idx="149">
                <c:v>1.2417784655933624</c:v>
              </c:pt>
              <c:pt idx="150">
                <c:v>1.2501125492550629</c:v>
              </c:pt>
              <c:pt idx="151">
                <c:v>1.258446632916763</c:v>
              </c:pt>
              <c:pt idx="152">
                <c:v>1.2667807165784635</c:v>
              </c:pt>
              <c:pt idx="153">
                <c:v>1.275114800240164</c:v>
              </c:pt>
              <c:pt idx="154">
                <c:v>1.2834488839018645</c:v>
              </c:pt>
              <c:pt idx="155">
                <c:v>1.2917829675635646</c:v>
              </c:pt>
              <c:pt idx="156">
                <c:v>1.3001170512252651</c:v>
              </c:pt>
              <c:pt idx="157">
                <c:v>1.3084511348869656</c:v>
              </c:pt>
              <c:pt idx="158">
                <c:v>1.3167852185486661</c:v>
              </c:pt>
              <c:pt idx="159">
                <c:v>1.3251193022103664</c:v>
              </c:pt>
              <c:pt idx="160">
                <c:v>1.3334533858720667</c:v>
              </c:pt>
              <c:pt idx="161">
                <c:v>1.3417874695337673</c:v>
              </c:pt>
              <c:pt idx="162">
                <c:v>1.3501215531954678</c:v>
              </c:pt>
              <c:pt idx="163">
                <c:v>1.3584556368571683</c:v>
              </c:pt>
              <c:pt idx="164">
                <c:v>1.3667897205188686</c:v>
              </c:pt>
              <c:pt idx="165">
                <c:v>1.3751238041805689</c:v>
              </c:pt>
              <c:pt idx="166">
                <c:v>1.3834578878422694</c:v>
              </c:pt>
              <c:pt idx="167">
                <c:v>1.3917919715039699</c:v>
              </c:pt>
              <c:pt idx="168">
                <c:v>1.4001260551656702</c:v>
              </c:pt>
              <c:pt idx="169">
                <c:v>1.4084601388273705</c:v>
              </c:pt>
              <c:pt idx="170">
                <c:v>1.4167942224890711</c:v>
              </c:pt>
              <c:pt idx="171">
                <c:v>1.4251283061507716</c:v>
              </c:pt>
              <c:pt idx="172">
                <c:v>1.4334623898124719</c:v>
              </c:pt>
              <c:pt idx="173">
                <c:v>1.4417964734741724</c:v>
              </c:pt>
              <c:pt idx="174">
                <c:v>1.4501305571358727</c:v>
              </c:pt>
              <c:pt idx="175">
                <c:v>1.4584646407975732</c:v>
              </c:pt>
              <c:pt idx="176">
                <c:v>1.4667987244592735</c:v>
              </c:pt>
              <c:pt idx="177">
                <c:v>1.475132808120974</c:v>
              </c:pt>
              <c:pt idx="178">
                <c:v>1.4834668917826745</c:v>
              </c:pt>
              <c:pt idx="179">
                <c:v>1.4918009754443748</c:v>
              </c:pt>
              <c:pt idx="180">
                <c:v>1.5001350591060751</c:v>
              </c:pt>
              <c:pt idx="181">
                <c:v>1.5084691427677757</c:v>
              </c:pt>
              <c:pt idx="182">
                <c:v>1.5168032264294762</c:v>
              </c:pt>
              <c:pt idx="183">
                <c:v>1.5251373100911765</c:v>
              </c:pt>
              <c:pt idx="184">
                <c:v>1.5334713937528768</c:v>
              </c:pt>
              <c:pt idx="185">
                <c:v>1.5418054774145773</c:v>
              </c:pt>
              <c:pt idx="186">
                <c:v>1.5501395610762778</c:v>
              </c:pt>
              <c:pt idx="187">
                <c:v>1.5584736447379783</c:v>
              </c:pt>
              <c:pt idx="188">
                <c:v>1.5668077283996784</c:v>
              </c:pt>
              <c:pt idx="189">
                <c:v>1.5751418120613789</c:v>
              </c:pt>
              <c:pt idx="190">
                <c:v>1.5834758957230795</c:v>
              </c:pt>
              <c:pt idx="191">
                <c:v>1.59180997938478</c:v>
              </c:pt>
              <c:pt idx="192">
                <c:v>1.6001440630464805</c:v>
              </c:pt>
              <c:pt idx="193">
                <c:v>1.6084781467081806</c:v>
              </c:pt>
              <c:pt idx="194">
                <c:v>1.6168122303698811</c:v>
              </c:pt>
              <c:pt idx="195">
                <c:v>1.6251463140315816</c:v>
              </c:pt>
              <c:pt idx="196">
                <c:v>1.6334803976932821</c:v>
              </c:pt>
              <c:pt idx="197">
                <c:v>1.6418144813549822</c:v>
              </c:pt>
              <c:pt idx="198">
                <c:v>1.6501485650166827</c:v>
              </c:pt>
              <c:pt idx="199">
                <c:v>1.6584826486783832</c:v>
              </c:pt>
              <c:pt idx="200">
                <c:v>1.6668167323400838</c:v>
              </c:pt>
              <c:pt idx="201">
                <c:v>1.6751508160017841</c:v>
              </c:pt>
              <c:pt idx="202">
                <c:v>1.6834848996634844</c:v>
              </c:pt>
              <c:pt idx="203">
                <c:v>1.6918189833251849</c:v>
              </c:pt>
              <c:pt idx="204">
                <c:v>1.7001530669868854</c:v>
              </c:pt>
              <c:pt idx="205">
                <c:v>1.7084871506485857</c:v>
              </c:pt>
              <c:pt idx="206">
                <c:v>1.716821234310286</c:v>
              </c:pt>
              <c:pt idx="207">
                <c:v>1.7251553179719865</c:v>
              </c:pt>
              <c:pt idx="208">
                <c:v>1.733489401633687</c:v>
              </c:pt>
              <c:pt idx="209">
                <c:v>1.7418234852953873</c:v>
              </c:pt>
              <c:pt idx="210">
                <c:v>1.7501575689570879</c:v>
              </c:pt>
              <c:pt idx="211">
                <c:v>1.7584916526187881</c:v>
              </c:pt>
              <c:pt idx="212">
                <c:v>1.7668257362804887</c:v>
              </c:pt>
              <c:pt idx="213">
                <c:v>1.775159819942189</c:v>
              </c:pt>
              <c:pt idx="214">
                <c:v>1.7834939036038895</c:v>
              </c:pt>
              <c:pt idx="215">
                <c:v>1.79182798726559</c:v>
              </c:pt>
              <c:pt idx="216">
                <c:v>1.8001620709272903</c:v>
              </c:pt>
              <c:pt idx="217">
                <c:v>1.8084961545889906</c:v>
              </c:pt>
              <c:pt idx="218">
                <c:v>1.8168302382506911</c:v>
              </c:pt>
              <c:pt idx="219">
                <c:v>1.8251643219123916</c:v>
              </c:pt>
              <c:pt idx="220">
                <c:v>1.8334984055740919</c:v>
              </c:pt>
              <c:pt idx="221">
                <c:v>1.8418324892357922</c:v>
              </c:pt>
              <c:pt idx="222">
                <c:v>1.8501665728974928</c:v>
              </c:pt>
              <c:pt idx="223">
                <c:v>1.8585006565591933</c:v>
              </c:pt>
              <c:pt idx="224">
                <c:v>1.8668347402208938</c:v>
              </c:pt>
              <c:pt idx="225">
                <c:v>1.8751688238825941</c:v>
              </c:pt>
              <c:pt idx="226">
                <c:v>1.8835029075442944</c:v>
              </c:pt>
              <c:pt idx="227">
                <c:v>1.8918369912059949</c:v>
              </c:pt>
              <c:pt idx="228">
                <c:v>1.9001710748676954</c:v>
              </c:pt>
              <c:pt idx="229">
                <c:v>1.908505158529396</c:v>
              </c:pt>
              <c:pt idx="230">
                <c:v>1.916839242191096</c:v>
              </c:pt>
              <c:pt idx="231">
                <c:v>1.9251733258527965</c:v>
              </c:pt>
              <c:pt idx="232">
                <c:v>1.9335074095144971</c:v>
              </c:pt>
              <c:pt idx="233">
                <c:v>1.9418414931761976</c:v>
              </c:pt>
              <c:pt idx="234">
                <c:v>1.9501755768378977</c:v>
              </c:pt>
              <c:pt idx="235">
                <c:v>1.9585096604995982</c:v>
              </c:pt>
              <c:pt idx="236">
                <c:v>1.9668437441612987</c:v>
              </c:pt>
              <c:pt idx="237">
                <c:v>1.9751778278229992</c:v>
              </c:pt>
              <c:pt idx="238">
                <c:v>1.9835119114846995</c:v>
              </c:pt>
              <c:pt idx="239">
                <c:v>1.9918459951463998</c:v>
              </c:pt>
              <c:pt idx="240">
                <c:v>2.0001800788081003</c:v>
              </c:pt>
              <c:pt idx="241">
                <c:v>2.0085141624698006</c:v>
              </c:pt>
              <c:pt idx="242">
                <c:v>2.0168482461315009</c:v>
              </c:pt>
              <c:pt idx="243">
                <c:v>2.0251823297932017</c:v>
              </c:pt>
              <c:pt idx="244">
                <c:v>2.033516413454902</c:v>
              </c:pt>
              <c:pt idx="245">
                <c:v>2.0418504971166027</c:v>
              </c:pt>
              <c:pt idx="246">
                <c:v>2.0501845807783026</c:v>
              </c:pt>
              <c:pt idx="247">
                <c:v>2.0585186644400033</c:v>
              </c:pt>
              <c:pt idx="248">
                <c:v>2.0668527481017036</c:v>
              </c:pt>
              <c:pt idx="249">
                <c:v>2.0751868317634043</c:v>
              </c:pt>
              <c:pt idx="250">
                <c:v>2.0835209154251042</c:v>
              </c:pt>
              <c:pt idx="251">
                <c:v>2.0918549990868049</c:v>
              </c:pt>
              <c:pt idx="252">
                <c:v>2.1001890827485052</c:v>
              </c:pt>
              <c:pt idx="253">
                <c:v>2.108523166410206</c:v>
              </c:pt>
              <c:pt idx="254">
                <c:v>2.1168572500719063</c:v>
              </c:pt>
              <c:pt idx="255">
                <c:v>2.1251913337336066</c:v>
              </c:pt>
              <c:pt idx="256">
                <c:v>2.1335254173953069</c:v>
              </c:pt>
              <c:pt idx="257">
                <c:v>2.1418595010570072</c:v>
              </c:pt>
              <c:pt idx="258">
                <c:v>2.1501935847187079</c:v>
              </c:pt>
              <c:pt idx="259">
                <c:v>2.1585276683804082</c:v>
              </c:pt>
              <c:pt idx="260">
                <c:v>2.166861752042109</c:v>
              </c:pt>
              <c:pt idx="261">
                <c:v>2.1751958357038093</c:v>
              </c:pt>
              <c:pt idx="262">
                <c:v>2.1835299193655096</c:v>
              </c:pt>
              <c:pt idx="263">
                <c:v>2.1918640030272103</c:v>
              </c:pt>
              <c:pt idx="264">
                <c:v>2.2001980866889101</c:v>
              </c:pt>
              <c:pt idx="265">
                <c:v>2.2085321703506104</c:v>
              </c:pt>
              <c:pt idx="266">
                <c:v>2.2168662540123112</c:v>
              </c:pt>
              <c:pt idx="267">
                <c:v>2.2252003376740115</c:v>
              </c:pt>
              <c:pt idx="268">
                <c:v>2.2335344213357122</c:v>
              </c:pt>
              <c:pt idx="269">
                <c:v>2.2418685049974125</c:v>
              </c:pt>
              <c:pt idx="270">
                <c:v>2.2502025886591128</c:v>
              </c:pt>
              <c:pt idx="271">
                <c:v>2.2585366723208136</c:v>
              </c:pt>
              <c:pt idx="272">
                <c:v>2.2668707559825139</c:v>
              </c:pt>
              <c:pt idx="273">
                <c:v>2.2752048396442137</c:v>
              </c:pt>
              <c:pt idx="274">
                <c:v>2.2835389233059145</c:v>
              </c:pt>
              <c:pt idx="275">
                <c:v>2.2918730069676148</c:v>
              </c:pt>
              <c:pt idx="276">
                <c:v>2.3002070906293155</c:v>
              </c:pt>
              <c:pt idx="277">
                <c:v>2.3085411742910158</c:v>
              </c:pt>
              <c:pt idx="278">
                <c:v>2.3168752579527161</c:v>
              </c:pt>
              <c:pt idx="279">
                <c:v>2.3252093416144168</c:v>
              </c:pt>
              <c:pt idx="280">
                <c:v>2.3335434252761171</c:v>
              </c:pt>
              <c:pt idx="281">
                <c:v>2.3418775089378174</c:v>
              </c:pt>
              <c:pt idx="282">
                <c:v>2.3502115925995182</c:v>
              </c:pt>
              <c:pt idx="283">
                <c:v>2.358545676261218</c:v>
              </c:pt>
              <c:pt idx="284">
                <c:v>2.3668797599229188</c:v>
              </c:pt>
              <c:pt idx="285">
                <c:v>2.3752138435846191</c:v>
              </c:pt>
              <c:pt idx="286">
                <c:v>2.3835479272463194</c:v>
              </c:pt>
              <c:pt idx="287">
                <c:v>2.3918820109080201</c:v>
              </c:pt>
              <c:pt idx="288">
                <c:v>2.4002160945697204</c:v>
              </c:pt>
              <c:pt idx="289">
                <c:v>2.4085501782314211</c:v>
              </c:pt>
              <c:pt idx="290">
                <c:v>2.4168842618931214</c:v>
              </c:pt>
              <c:pt idx="291">
                <c:v>2.4252183455548217</c:v>
              </c:pt>
              <c:pt idx="292">
                <c:v>2.433552429216522</c:v>
              </c:pt>
              <c:pt idx="293">
                <c:v>2.4418865128782223</c:v>
              </c:pt>
              <c:pt idx="294">
                <c:v>2.4502205965399226</c:v>
              </c:pt>
              <c:pt idx="295">
                <c:v>2.4585546802016234</c:v>
              </c:pt>
              <c:pt idx="296">
                <c:v>2.4668887638633237</c:v>
              </c:pt>
              <c:pt idx="297">
                <c:v>2.4752228475250244</c:v>
              </c:pt>
              <c:pt idx="298">
                <c:v>2.4835569311867247</c:v>
              </c:pt>
              <c:pt idx="299">
                <c:v>2.491891014848425</c:v>
              </c:pt>
              <c:pt idx="300">
                <c:v>2.5002250985101258</c:v>
              </c:pt>
              <c:pt idx="301">
                <c:v>2.5085591821718256</c:v>
              </c:pt>
              <c:pt idx="302">
                <c:v>2.5168932658335259</c:v>
              </c:pt>
              <c:pt idx="303">
                <c:v>2.5252273494952266</c:v>
              </c:pt>
              <c:pt idx="304">
                <c:v>2.5335614331569269</c:v>
              </c:pt>
              <c:pt idx="305">
                <c:v>2.5418955168186277</c:v>
              </c:pt>
              <c:pt idx="306">
                <c:v>2.550229600480328</c:v>
              </c:pt>
              <c:pt idx="307">
                <c:v>2.5585636841420283</c:v>
              </c:pt>
              <c:pt idx="308">
                <c:v>2.566897767803729</c:v>
              </c:pt>
              <c:pt idx="309">
                <c:v>2.5752318514654293</c:v>
              </c:pt>
              <c:pt idx="310">
                <c:v>2.5835659351271292</c:v>
              </c:pt>
              <c:pt idx="311">
                <c:v>2.5919000187888299</c:v>
              </c:pt>
              <c:pt idx="312">
                <c:v>2.6002341024505302</c:v>
              </c:pt>
              <c:pt idx="313">
                <c:v>2.608568186112231</c:v>
              </c:pt>
              <c:pt idx="314">
                <c:v>2.6169022697739313</c:v>
              </c:pt>
              <c:pt idx="315">
                <c:v>2.6252363534356316</c:v>
              </c:pt>
              <c:pt idx="316">
                <c:v>2.6335704370973323</c:v>
              </c:pt>
              <c:pt idx="317">
                <c:v>2.6419045207590326</c:v>
              </c:pt>
              <c:pt idx="318">
                <c:v>2.6502386044207329</c:v>
              </c:pt>
              <c:pt idx="319">
                <c:v>2.6585726880824336</c:v>
              </c:pt>
              <c:pt idx="320">
                <c:v>2.6669067717441335</c:v>
              </c:pt>
              <c:pt idx="321">
                <c:v>2.6752408554058342</c:v>
              </c:pt>
              <c:pt idx="322">
                <c:v>2.6835749390675345</c:v>
              </c:pt>
              <c:pt idx="323">
                <c:v>2.6919090227292348</c:v>
              </c:pt>
              <c:pt idx="324">
                <c:v>2.7002431063909356</c:v>
              </c:pt>
              <c:pt idx="325">
                <c:v>2.7085771900526359</c:v>
              </c:pt>
              <c:pt idx="326">
                <c:v>2.7169112737143366</c:v>
              </c:pt>
              <c:pt idx="327">
                <c:v>2.7252453573760369</c:v>
              </c:pt>
              <c:pt idx="328">
                <c:v>2.7335794410377372</c:v>
              </c:pt>
              <c:pt idx="329">
                <c:v>2.7419135246994375</c:v>
              </c:pt>
              <c:pt idx="330">
                <c:v>2.7502476083611378</c:v>
              </c:pt>
              <c:pt idx="331">
                <c:v>2.7585816920228381</c:v>
              </c:pt>
              <c:pt idx="332">
                <c:v>2.7669157756845388</c:v>
              </c:pt>
              <c:pt idx="333">
                <c:v>2.7752498593462391</c:v>
              </c:pt>
              <c:pt idx="334">
                <c:v>2.7835839430079399</c:v>
              </c:pt>
              <c:pt idx="335">
                <c:v>2.7919180266696402</c:v>
              </c:pt>
              <c:pt idx="336">
                <c:v>2.8002521103313405</c:v>
              </c:pt>
              <c:pt idx="337">
                <c:v>2.8085861939930412</c:v>
              </c:pt>
              <c:pt idx="338">
                <c:v>2.8169202776547411</c:v>
              </c:pt>
              <c:pt idx="339">
                <c:v>2.8252543613164414</c:v>
              </c:pt>
              <c:pt idx="340">
                <c:v>2.8335884449781421</c:v>
              </c:pt>
              <c:pt idx="341">
                <c:v>2.8419225286398424</c:v>
              </c:pt>
              <c:pt idx="342">
                <c:v>2.8502566123015431</c:v>
              </c:pt>
              <c:pt idx="343">
                <c:v>2.8585906959632434</c:v>
              </c:pt>
              <c:pt idx="344">
                <c:v>2.8669247796249437</c:v>
              </c:pt>
              <c:pt idx="345">
                <c:v>2.8752588632866445</c:v>
              </c:pt>
              <c:pt idx="346">
                <c:v>2.8835929469483448</c:v>
              </c:pt>
              <c:pt idx="347">
                <c:v>2.8919270306100446</c:v>
              </c:pt>
              <c:pt idx="348">
                <c:v>2.9002611142717454</c:v>
              </c:pt>
              <c:pt idx="349">
                <c:v>2.9085951979334457</c:v>
              </c:pt>
              <c:pt idx="350">
                <c:v>2.9169292815951464</c:v>
              </c:pt>
              <c:pt idx="351">
                <c:v>2.9252633652568467</c:v>
              </c:pt>
              <c:pt idx="352">
                <c:v>2.933597448918547</c:v>
              </c:pt>
              <c:pt idx="353">
                <c:v>2.9419315325802478</c:v>
              </c:pt>
              <c:pt idx="354">
                <c:v>2.9502656162419481</c:v>
              </c:pt>
              <c:pt idx="355">
                <c:v>2.9585996999036488</c:v>
              </c:pt>
              <c:pt idx="356">
                <c:v>2.9669337835653491</c:v>
              </c:pt>
              <c:pt idx="357">
                <c:v>2.9752678672270489</c:v>
              </c:pt>
              <c:pt idx="358">
                <c:v>2.9836019508887497</c:v>
              </c:pt>
              <c:pt idx="359">
                <c:v>2.99193603455045</c:v>
              </c:pt>
              <c:pt idx="360">
                <c:v>3.0002701182121503</c:v>
              </c:pt>
              <c:pt idx="361">
                <c:v>3.008604201873851</c:v>
              </c:pt>
              <c:pt idx="362">
                <c:v>3.0169382855355513</c:v>
              </c:pt>
              <c:pt idx="363">
                <c:v>3.0252723691972521</c:v>
              </c:pt>
              <c:pt idx="364">
                <c:v>3.0336064528589524</c:v>
              </c:pt>
              <c:pt idx="365">
                <c:v>3.0419405365206527</c:v>
              </c:pt>
              <c:pt idx="366">
                <c:v>3.050274620182353</c:v>
              </c:pt>
              <c:pt idx="367">
                <c:v>3.0586087038440533</c:v>
              </c:pt>
              <c:pt idx="368">
                <c:v>3.0669427875057536</c:v>
              </c:pt>
              <c:pt idx="369">
                <c:v>3.0752768711674543</c:v>
              </c:pt>
              <c:pt idx="370">
                <c:v>3.0836109548291546</c:v>
              </c:pt>
              <c:pt idx="371">
                <c:v>3.0919450384908553</c:v>
              </c:pt>
              <c:pt idx="372">
                <c:v>3.1002791221525556</c:v>
              </c:pt>
              <c:pt idx="373">
                <c:v>3.1086132058142559</c:v>
              </c:pt>
              <c:pt idx="374">
                <c:v>3.1169472894759567</c:v>
              </c:pt>
              <c:pt idx="375">
                <c:v>3.1252813731376565</c:v>
              </c:pt>
              <c:pt idx="376">
                <c:v>3.1336154567993568</c:v>
              </c:pt>
              <c:pt idx="377">
                <c:v>3.1419495404610576</c:v>
              </c:pt>
              <c:pt idx="378">
                <c:v>3.1502836241227579</c:v>
              </c:pt>
              <c:pt idx="379">
                <c:v>3.1586177077844586</c:v>
              </c:pt>
              <c:pt idx="380">
                <c:v>3.1669517914461589</c:v>
              </c:pt>
              <c:pt idx="381">
                <c:v>3.1752858751078592</c:v>
              </c:pt>
              <c:pt idx="382">
                <c:v>3.1836199587695599</c:v>
              </c:pt>
              <c:pt idx="383">
                <c:v>3.1919540424312602</c:v>
              </c:pt>
              <c:pt idx="384">
                <c:v>3.200288126092961</c:v>
              </c:pt>
              <c:pt idx="385">
                <c:v>3.2086222097546608</c:v>
              </c:pt>
              <c:pt idx="386">
                <c:v>3.2169562934163611</c:v>
              </c:pt>
              <c:pt idx="387">
                <c:v>3.2252903770780619</c:v>
              </c:pt>
              <c:pt idx="388">
                <c:v>3.2336244607397622</c:v>
              </c:pt>
              <c:pt idx="389">
                <c:v>3.2419585444014625</c:v>
              </c:pt>
              <c:pt idx="390">
                <c:v>3.2502926280631632</c:v>
              </c:pt>
              <c:pt idx="391">
                <c:v>3.2586267117248635</c:v>
              </c:pt>
              <c:pt idx="392">
                <c:v>3.2669607953865643</c:v>
              </c:pt>
              <c:pt idx="393">
                <c:v>3.2752948790482646</c:v>
              </c:pt>
              <c:pt idx="394">
                <c:v>3.2836289627099644</c:v>
              </c:pt>
              <c:pt idx="395">
                <c:v>3.2919630463716651</c:v>
              </c:pt>
              <c:pt idx="396">
                <c:v>3.3002971300333654</c:v>
              </c:pt>
              <c:pt idx="397">
                <c:v>3.3086312136950657</c:v>
              </c:pt>
              <c:pt idx="398">
                <c:v>3.3169652973567665</c:v>
              </c:pt>
              <c:pt idx="399">
                <c:v>3.3252993810184668</c:v>
              </c:pt>
              <c:pt idx="400">
                <c:v>3.3336334646801675</c:v>
              </c:pt>
              <c:pt idx="401">
                <c:v>3.3419675483418678</c:v>
              </c:pt>
              <c:pt idx="402">
                <c:v>3.3503016320035681</c:v>
              </c:pt>
              <c:pt idx="403">
                <c:v>3.3586357156652684</c:v>
              </c:pt>
              <c:pt idx="404">
                <c:v>3.3669697993269687</c:v>
              </c:pt>
              <c:pt idx="405">
                <c:v>3.375303882988669</c:v>
              </c:pt>
              <c:pt idx="406">
                <c:v>3.3836379666503698</c:v>
              </c:pt>
              <c:pt idx="407">
                <c:v>3.3919720503120701</c:v>
              </c:pt>
              <c:pt idx="408">
                <c:v>3.4003061339737708</c:v>
              </c:pt>
              <c:pt idx="409">
                <c:v>3.4086402176354711</c:v>
              </c:pt>
              <c:pt idx="410">
                <c:v>3.4169743012971714</c:v>
              </c:pt>
              <c:pt idx="411">
                <c:v>3.4253083849588721</c:v>
              </c:pt>
              <c:pt idx="412">
                <c:v>3.433642468620572</c:v>
              </c:pt>
              <c:pt idx="413">
                <c:v>3.4419765522822723</c:v>
              </c:pt>
              <c:pt idx="414">
                <c:v>3.450310635943973</c:v>
              </c:pt>
              <c:pt idx="415">
                <c:v>3.4586447196056733</c:v>
              </c:pt>
              <c:pt idx="416">
                <c:v>3.4669788032673741</c:v>
              </c:pt>
              <c:pt idx="417">
                <c:v>3.4753128869290744</c:v>
              </c:pt>
              <c:pt idx="418">
                <c:v>3.4836469705907747</c:v>
              </c:pt>
              <c:pt idx="419">
                <c:v>3.4919810542524754</c:v>
              </c:pt>
              <c:pt idx="420">
                <c:v>3.5003151379141757</c:v>
              </c:pt>
              <c:pt idx="421">
                <c:v>3.5086492215758764</c:v>
              </c:pt>
              <c:pt idx="422">
                <c:v>3.5169833052375763</c:v>
              </c:pt>
              <c:pt idx="423">
                <c:v>3.5253173888992766</c:v>
              </c:pt>
              <c:pt idx="424">
                <c:v>3.5336514725609773</c:v>
              </c:pt>
              <c:pt idx="425">
                <c:v>3.5419855562226776</c:v>
              </c:pt>
              <c:pt idx="426">
                <c:v>3.5503196398843779</c:v>
              </c:pt>
              <c:pt idx="427">
                <c:v>3.5586537235460787</c:v>
              </c:pt>
              <c:pt idx="428">
                <c:v>3.566987807207779</c:v>
              </c:pt>
              <c:pt idx="429">
                <c:v>3.5753218908694797</c:v>
              </c:pt>
              <c:pt idx="430">
                <c:v>3.58365597453118</c:v>
              </c:pt>
              <c:pt idx="431">
                <c:v>3.5919900581928799</c:v>
              </c:pt>
              <c:pt idx="432">
                <c:v>3.6003241418545806</c:v>
              </c:pt>
              <c:pt idx="433">
                <c:v>3.6086582255162809</c:v>
              </c:pt>
              <c:pt idx="434">
                <c:v>3.6169923091779812</c:v>
              </c:pt>
              <c:pt idx="435">
                <c:v>3.6253263928396819</c:v>
              </c:pt>
              <c:pt idx="436">
                <c:v>3.6336604765013822</c:v>
              </c:pt>
              <c:pt idx="437">
                <c:v>3.641994560163083</c:v>
              </c:pt>
              <c:pt idx="438">
                <c:v>3.6503286438247833</c:v>
              </c:pt>
              <c:pt idx="439">
                <c:v>3.6586627274864836</c:v>
              </c:pt>
              <c:pt idx="440">
                <c:v>3.6669968111481839</c:v>
              </c:pt>
              <c:pt idx="441">
                <c:v>3.6753308948098842</c:v>
              </c:pt>
              <c:pt idx="442">
                <c:v>3.6836649784715845</c:v>
              </c:pt>
              <c:pt idx="443">
                <c:v>3.6919990621332852</c:v>
              </c:pt>
              <c:pt idx="444">
                <c:v>3.7003331457949855</c:v>
              </c:pt>
              <c:pt idx="445">
                <c:v>3.7086672294566863</c:v>
              </c:pt>
              <c:pt idx="446">
                <c:v>3.7170013131183866</c:v>
              </c:pt>
              <c:pt idx="447">
                <c:v>3.7253353967800868</c:v>
              </c:pt>
              <c:pt idx="448">
                <c:v>3.7336694804417876</c:v>
              </c:pt>
              <c:pt idx="449">
                <c:v>3.7420035641034874</c:v>
              </c:pt>
              <c:pt idx="450">
                <c:v>3.7503376477651882</c:v>
              </c:pt>
              <c:pt idx="451">
                <c:v>3.7586717314268885</c:v>
              </c:pt>
              <c:pt idx="452">
                <c:v>3.7670058150885888</c:v>
              </c:pt>
              <c:pt idx="453">
                <c:v>3.7753398987502895</c:v>
              </c:pt>
              <c:pt idx="454">
                <c:v>3.7836739824119898</c:v>
              </c:pt>
              <c:pt idx="455">
                <c:v>3.7920080660736901</c:v>
              </c:pt>
              <c:pt idx="456">
                <c:v>3.8003421497353909</c:v>
              </c:pt>
              <c:pt idx="457">
                <c:v>3.8086762333970912</c:v>
              </c:pt>
              <c:pt idx="458">
                <c:v>3.8170103170587919</c:v>
              </c:pt>
              <c:pt idx="459">
                <c:v>3.8253444007204918</c:v>
              </c:pt>
              <c:pt idx="460">
                <c:v>3.8336784843821921</c:v>
              </c:pt>
              <c:pt idx="461">
                <c:v>3.8420125680438928</c:v>
              </c:pt>
              <c:pt idx="462">
                <c:v>3.8503466517055931</c:v>
              </c:pt>
              <c:pt idx="463">
                <c:v>3.8586807353672934</c:v>
              </c:pt>
              <c:pt idx="464">
                <c:v>3.8670148190289941</c:v>
              </c:pt>
              <c:pt idx="465">
                <c:v>3.8753489026906944</c:v>
              </c:pt>
              <c:pt idx="466">
                <c:v>3.8836829863523952</c:v>
              </c:pt>
              <c:pt idx="467">
                <c:v>3.8920170700140955</c:v>
              </c:pt>
              <c:pt idx="468">
                <c:v>3.9003511536757953</c:v>
              </c:pt>
              <c:pt idx="469">
                <c:v>3.9086852373374961</c:v>
              </c:pt>
              <c:pt idx="470">
                <c:v>3.9170193209991964</c:v>
              </c:pt>
              <c:pt idx="471">
                <c:v>3.9253534046608967</c:v>
              </c:pt>
              <c:pt idx="472">
                <c:v>3.9336874883225974</c:v>
              </c:pt>
              <c:pt idx="473">
                <c:v>3.9420215719842977</c:v>
              </c:pt>
              <c:pt idx="474">
                <c:v>3.9503556556459984</c:v>
              </c:pt>
              <c:pt idx="475">
                <c:v>3.9586897393076987</c:v>
              </c:pt>
              <c:pt idx="476">
                <c:v>3.967023822969399</c:v>
              </c:pt>
              <c:pt idx="477">
                <c:v>3.9753579066310993</c:v>
              </c:pt>
              <c:pt idx="478">
                <c:v>3.9836919902927996</c:v>
              </c:pt>
              <c:pt idx="479">
                <c:v>3.9920260739544999</c:v>
              </c:pt>
              <c:pt idx="480">
                <c:v>4.0003601576162007</c:v>
              </c:pt>
              <c:pt idx="481">
                <c:v>4.008694241277901</c:v>
              </c:pt>
              <c:pt idx="482">
                <c:v>4.0170283249396013</c:v>
              </c:pt>
              <c:pt idx="483">
                <c:v>4.0253624086013016</c:v>
              </c:pt>
              <c:pt idx="484">
                <c:v>4.0336964922630019</c:v>
              </c:pt>
              <c:pt idx="485">
                <c:v>4.0420305759247031</c:v>
              </c:pt>
              <c:pt idx="486">
                <c:v>4.0503646595864033</c:v>
              </c:pt>
              <c:pt idx="487">
                <c:v>4.0586987432481036</c:v>
              </c:pt>
              <c:pt idx="488">
                <c:v>4.0670328269098039</c:v>
              </c:pt>
              <c:pt idx="489">
                <c:v>4.0753669105715042</c:v>
              </c:pt>
              <c:pt idx="490">
                <c:v>4.0837009942332054</c:v>
              </c:pt>
              <c:pt idx="491">
                <c:v>4.0920350778949048</c:v>
              </c:pt>
              <c:pt idx="492">
                <c:v>4.1003691615566051</c:v>
              </c:pt>
              <c:pt idx="493">
                <c:v>4.1087032452183063</c:v>
              </c:pt>
              <c:pt idx="494">
                <c:v>4.1170373288800066</c:v>
              </c:pt>
              <c:pt idx="495">
                <c:v>4.1253714125417069</c:v>
              </c:pt>
              <c:pt idx="496">
                <c:v>4.1337054962034072</c:v>
              </c:pt>
              <c:pt idx="497">
                <c:v>4.1420395798651075</c:v>
              </c:pt>
              <c:pt idx="498">
                <c:v>4.1503736635268087</c:v>
              </c:pt>
              <c:pt idx="499">
                <c:v>4.158707747188509</c:v>
              </c:pt>
              <c:pt idx="500">
                <c:v>4.1670418308502084</c:v>
              </c:pt>
              <c:pt idx="501">
                <c:v>4.1753759145119096</c:v>
              </c:pt>
              <c:pt idx="502">
                <c:v>4.1837099981736099</c:v>
              </c:pt>
              <c:pt idx="503">
                <c:v>4.1920440818353102</c:v>
              </c:pt>
              <c:pt idx="504">
                <c:v>4.2003781654970105</c:v>
              </c:pt>
              <c:pt idx="505">
                <c:v>4.2087122491587108</c:v>
              </c:pt>
              <c:pt idx="506">
                <c:v>4.217046332820412</c:v>
              </c:pt>
              <c:pt idx="507">
                <c:v>4.2253804164821123</c:v>
              </c:pt>
              <c:pt idx="508">
                <c:v>4.2337145001438126</c:v>
              </c:pt>
              <c:pt idx="509">
                <c:v>4.2420485838055129</c:v>
              </c:pt>
              <c:pt idx="510">
                <c:v>4.2503826674672132</c:v>
              </c:pt>
              <c:pt idx="511">
                <c:v>4.2587167511289135</c:v>
              </c:pt>
              <c:pt idx="512">
                <c:v>4.2670508347906138</c:v>
              </c:pt>
              <c:pt idx="513">
                <c:v>4.2753849184523149</c:v>
              </c:pt>
              <c:pt idx="514">
                <c:v>4.2837190021140144</c:v>
              </c:pt>
              <c:pt idx="515">
                <c:v>4.2920530857757155</c:v>
              </c:pt>
              <c:pt idx="516">
                <c:v>4.3003871694374158</c:v>
              </c:pt>
              <c:pt idx="517">
                <c:v>4.3087212530991161</c:v>
              </c:pt>
              <c:pt idx="518">
                <c:v>4.3170553367608164</c:v>
              </c:pt>
              <c:pt idx="519">
                <c:v>4.3253894204225167</c:v>
              </c:pt>
              <c:pt idx="520">
                <c:v>4.3337235040842179</c:v>
              </c:pt>
              <c:pt idx="521">
                <c:v>4.3420575877459173</c:v>
              </c:pt>
              <c:pt idx="522">
                <c:v>4.3503916714076185</c:v>
              </c:pt>
              <c:pt idx="523">
                <c:v>4.3587257550693188</c:v>
              </c:pt>
              <c:pt idx="524">
                <c:v>4.3670598387310191</c:v>
              </c:pt>
              <c:pt idx="525">
                <c:v>4.3753939223927194</c:v>
              </c:pt>
              <c:pt idx="526">
                <c:v>4.3837280060544206</c:v>
              </c:pt>
              <c:pt idx="527">
                <c:v>4.39206208971612</c:v>
              </c:pt>
              <c:pt idx="528">
                <c:v>4.4003961733778203</c:v>
              </c:pt>
              <c:pt idx="529">
                <c:v>4.4087302570395215</c:v>
              </c:pt>
              <c:pt idx="530">
                <c:v>4.4170643407012209</c:v>
              </c:pt>
              <c:pt idx="531">
                <c:v>4.4253984243629221</c:v>
              </c:pt>
              <c:pt idx="532">
                <c:v>4.4337325080246224</c:v>
              </c:pt>
              <c:pt idx="533">
                <c:v>4.4420665916863227</c:v>
              </c:pt>
              <c:pt idx="534">
                <c:v>4.450400675348023</c:v>
              </c:pt>
              <c:pt idx="535">
                <c:v>4.4587347590097242</c:v>
              </c:pt>
              <c:pt idx="536">
                <c:v>4.4670688426714245</c:v>
              </c:pt>
              <c:pt idx="537">
                <c:v>4.4754029263331239</c:v>
              </c:pt>
              <c:pt idx="538">
                <c:v>4.4837370099948251</c:v>
              </c:pt>
              <c:pt idx="539">
                <c:v>4.4920710936565253</c:v>
              </c:pt>
              <c:pt idx="540">
                <c:v>4.5004051773182256</c:v>
              </c:pt>
              <c:pt idx="541">
                <c:v>4.5087392609799259</c:v>
              </c:pt>
              <c:pt idx="542">
                <c:v>4.5170733446416271</c:v>
              </c:pt>
              <c:pt idx="543">
                <c:v>4.5254074283033265</c:v>
              </c:pt>
              <c:pt idx="544">
                <c:v>4.5337415119650277</c:v>
              </c:pt>
              <c:pt idx="545">
                <c:v>4.542075595626728</c:v>
              </c:pt>
              <c:pt idx="546">
                <c:v>4.5504096792884274</c:v>
              </c:pt>
              <c:pt idx="547">
                <c:v>4.5587437629501286</c:v>
              </c:pt>
              <c:pt idx="548">
                <c:v>4.5670778466118289</c:v>
              </c:pt>
              <c:pt idx="549">
                <c:v>4.5754119302735301</c:v>
              </c:pt>
              <c:pt idx="550">
                <c:v>4.5837460139352295</c:v>
              </c:pt>
              <c:pt idx="551">
                <c:v>4.5920800975969307</c:v>
              </c:pt>
              <c:pt idx="552">
                <c:v>4.600414181258631</c:v>
              </c:pt>
              <c:pt idx="553">
                <c:v>4.6087482649203313</c:v>
              </c:pt>
              <c:pt idx="554">
                <c:v>4.6170823485820316</c:v>
              </c:pt>
              <c:pt idx="555">
                <c:v>4.6254164322437328</c:v>
              </c:pt>
              <c:pt idx="556">
                <c:v>4.6337505159054322</c:v>
              </c:pt>
              <c:pt idx="557">
                <c:v>4.6420845995671325</c:v>
              </c:pt>
              <c:pt idx="558">
                <c:v>4.6504186832288337</c:v>
              </c:pt>
              <c:pt idx="559">
                <c:v>4.6587527668905331</c:v>
              </c:pt>
              <c:pt idx="560">
                <c:v>4.6670868505522343</c:v>
              </c:pt>
              <c:pt idx="561">
                <c:v>4.6754209342139346</c:v>
              </c:pt>
              <c:pt idx="562">
                <c:v>4.6837550178756349</c:v>
              </c:pt>
              <c:pt idx="563">
                <c:v>4.6920891015373352</c:v>
              </c:pt>
              <c:pt idx="564">
                <c:v>4.7004231851990363</c:v>
              </c:pt>
              <c:pt idx="565">
                <c:v>4.7087572688607366</c:v>
              </c:pt>
              <c:pt idx="566">
                <c:v>4.7170913525224361</c:v>
              </c:pt>
              <c:pt idx="567">
                <c:v>4.7254254361841372</c:v>
              </c:pt>
              <c:pt idx="568">
                <c:v>4.7337595198458375</c:v>
              </c:pt>
              <c:pt idx="569">
                <c:v>4.7420936035075378</c:v>
              </c:pt>
              <c:pt idx="570">
                <c:v>4.7504276871692381</c:v>
              </c:pt>
              <c:pt idx="571">
                <c:v>4.7587617708309393</c:v>
              </c:pt>
              <c:pt idx="572">
                <c:v>4.7670958544926387</c:v>
              </c:pt>
              <c:pt idx="573">
                <c:v>4.7754299381543399</c:v>
              </c:pt>
              <c:pt idx="574">
                <c:v>4.7837640218160402</c:v>
              </c:pt>
              <c:pt idx="575">
                <c:v>4.7920981054777396</c:v>
              </c:pt>
              <c:pt idx="576">
                <c:v>4.8004321891394408</c:v>
              </c:pt>
              <c:pt idx="577">
                <c:v>4.8087662728011411</c:v>
              </c:pt>
              <c:pt idx="578">
                <c:v>4.8171003564628423</c:v>
              </c:pt>
              <c:pt idx="579">
                <c:v>4.8254344401245417</c:v>
              </c:pt>
              <c:pt idx="580">
                <c:v>4.8337685237862429</c:v>
              </c:pt>
              <c:pt idx="581">
                <c:v>4.8421026074479432</c:v>
              </c:pt>
              <c:pt idx="582">
                <c:v>4.8504366911096435</c:v>
              </c:pt>
              <c:pt idx="583">
                <c:v>4.8587707747713438</c:v>
              </c:pt>
              <c:pt idx="584">
                <c:v>4.8671048584330441</c:v>
              </c:pt>
              <c:pt idx="585">
                <c:v>4.8754389420947444</c:v>
              </c:pt>
              <c:pt idx="586">
                <c:v>4.8837730257564447</c:v>
              </c:pt>
              <c:pt idx="587">
                <c:v>4.8921071094181459</c:v>
              </c:pt>
              <c:pt idx="588">
                <c:v>4.9004411930798453</c:v>
              </c:pt>
              <c:pt idx="589">
                <c:v>4.9087752767415465</c:v>
              </c:pt>
              <c:pt idx="590">
                <c:v>4.9171093604032468</c:v>
              </c:pt>
              <c:pt idx="591">
                <c:v>4.9254434440649471</c:v>
              </c:pt>
              <c:pt idx="592">
                <c:v>4.9337775277266473</c:v>
              </c:pt>
              <c:pt idx="593">
                <c:v>4.9421116113883476</c:v>
              </c:pt>
              <c:pt idx="594">
                <c:v>4.9504456950500488</c:v>
              </c:pt>
              <c:pt idx="595">
                <c:v>4.9587797787117482</c:v>
              </c:pt>
              <c:pt idx="596">
                <c:v>4.9671138623734494</c:v>
              </c:pt>
              <c:pt idx="597">
                <c:v>4.9754479460351497</c:v>
              </c:pt>
              <c:pt idx="598">
                <c:v>4.98378202969685</c:v>
              </c:pt>
              <c:pt idx="599">
                <c:v>4.9921161133585503</c:v>
              </c:pt>
              <c:pt idx="600">
                <c:v>5.0004501970202515</c:v>
              </c:pt>
              <c:pt idx="601">
                <c:v>5.0087842806819509</c:v>
              </c:pt>
              <c:pt idx="602">
                <c:v>5.0171183643436512</c:v>
              </c:pt>
              <c:pt idx="603">
                <c:v>5.0254524480053524</c:v>
              </c:pt>
              <c:pt idx="604">
                <c:v>5.0337865316670518</c:v>
              </c:pt>
              <c:pt idx="605">
                <c:v>5.042120615328753</c:v>
              </c:pt>
              <c:pt idx="606">
                <c:v>5.0504546989904533</c:v>
              </c:pt>
              <c:pt idx="607">
                <c:v>5.0587887826521536</c:v>
              </c:pt>
              <c:pt idx="608">
                <c:v>5.0671228663138539</c:v>
              </c:pt>
              <c:pt idx="609">
                <c:v>5.0754569499755551</c:v>
              </c:pt>
              <c:pt idx="610">
                <c:v>5.0837910336372554</c:v>
              </c:pt>
              <c:pt idx="611">
                <c:v>5.0921251172989548</c:v>
              </c:pt>
              <c:pt idx="612">
                <c:v>5.100459200960656</c:v>
              </c:pt>
              <c:pt idx="613">
                <c:v>5.1087932846223563</c:v>
              </c:pt>
              <c:pt idx="614">
                <c:v>5.1171273682840566</c:v>
              </c:pt>
              <c:pt idx="615">
                <c:v>5.1254614519457569</c:v>
              </c:pt>
              <c:pt idx="616">
                <c:v>5.133795535607458</c:v>
              </c:pt>
              <c:pt idx="617">
                <c:v>5.1421296192691575</c:v>
              </c:pt>
              <c:pt idx="618">
                <c:v>5.1504637029308586</c:v>
              </c:pt>
              <c:pt idx="619">
                <c:v>5.1587977865925589</c:v>
              </c:pt>
              <c:pt idx="620">
                <c:v>5.1671318702542584</c:v>
              </c:pt>
              <c:pt idx="621">
                <c:v>5.1754659539159595</c:v>
              </c:pt>
              <c:pt idx="622">
                <c:v>5.1838000375776598</c:v>
              </c:pt>
              <c:pt idx="623">
                <c:v>5.192134121239361</c:v>
              </c:pt>
              <c:pt idx="624">
                <c:v>5.2004682049010604</c:v>
              </c:pt>
              <c:pt idx="625">
                <c:v>5.2088022885627616</c:v>
              </c:pt>
              <c:pt idx="626">
                <c:v>5.2171363722244619</c:v>
              </c:pt>
              <c:pt idx="627">
                <c:v>5.2254704558861622</c:v>
              </c:pt>
              <c:pt idx="628">
                <c:v>5.2338045395478625</c:v>
              </c:pt>
              <c:pt idx="629">
                <c:v>5.2421386232095637</c:v>
              </c:pt>
              <c:pt idx="630">
                <c:v>5.2504727068712631</c:v>
              </c:pt>
              <c:pt idx="631">
                <c:v>5.2588067905329634</c:v>
              </c:pt>
              <c:pt idx="632">
                <c:v>5.2671408741946646</c:v>
              </c:pt>
              <c:pt idx="633">
                <c:v>5.275474957856364</c:v>
              </c:pt>
              <c:pt idx="634">
                <c:v>5.2838090415180652</c:v>
              </c:pt>
              <c:pt idx="635">
                <c:v>5.2921431251797655</c:v>
              </c:pt>
              <c:pt idx="636">
                <c:v>5.3004772088414658</c:v>
              </c:pt>
              <c:pt idx="637">
                <c:v>5.3088112925031661</c:v>
              </c:pt>
              <c:pt idx="638">
                <c:v>5.3171453761648673</c:v>
              </c:pt>
              <c:pt idx="639">
                <c:v>5.3254794598265676</c:v>
              </c:pt>
              <c:pt idx="640">
                <c:v>5.333813543488267</c:v>
              </c:pt>
              <c:pt idx="641">
                <c:v>5.3421476271499682</c:v>
              </c:pt>
              <c:pt idx="642">
                <c:v>5.3504817108116685</c:v>
              </c:pt>
              <c:pt idx="643">
                <c:v>5.3588157944733688</c:v>
              </c:pt>
              <c:pt idx="644">
                <c:v>5.3671498781350691</c:v>
              </c:pt>
              <c:pt idx="645">
                <c:v>5.3754839617967702</c:v>
              </c:pt>
              <c:pt idx="646">
                <c:v>5.3838180454584696</c:v>
              </c:pt>
              <c:pt idx="647">
                <c:v>5.3921521291201708</c:v>
              </c:pt>
              <c:pt idx="648">
                <c:v>5.4004862127818711</c:v>
              </c:pt>
              <c:pt idx="649">
                <c:v>5.4088202964435705</c:v>
              </c:pt>
              <c:pt idx="650">
                <c:v>5.4171543801052717</c:v>
              </c:pt>
              <c:pt idx="651">
                <c:v>5.425488463766972</c:v>
              </c:pt>
              <c:pt idx="652">
                <c:v>5.4338225474286732</c:v>
              </c:pt>
              <c:pt idx="653">
                <c:v>5.4421566310903726</c:v>
              </c:pt>
              <c:pt idx="654">
                <c:v>5.4504907147520738</c:v>
              </c:pt>
              <c:pt idx="655">
                <c:v>5.4588247984137741</c:v>
              </c:pt>
              <c:pt idx="656">
                <c:v>5.4671588820754744</c:v>
              </c:pt>
              <c:pt idx="657">
                <c:v>5.4754929657371747</c:v>
              </c:pt>
              <c:pt idx="658">
                <c:v>5.483827049398875</c:v>
              </c:pt>
              <c:pt idx="659">
                <c:v>5.4921611330605753</c:v>
              </c:pt>
              <c:pt idx="660">
                <c:v>5.5004952167222756</c:v>
              </c:pt>
              <c:pt idx="661">
                <c:v>5.5088293003839768</c:v>
              </c:pt>
              <c:pt idx="662">
                <c:v>5.5171633840456762</c:v>
              </c:pt>
              <c:pt idx="663">
                <c:v>5.5254974677073774</c:v>
              </c:pt>
              <c:pt idx="664">
                <c:v>5.5338315513690777</c:v>
              </c:pt>
              <c:pt idx="665">
                <c:v>5.542165635030778</c:v>
              </c:pt>
              <c:pt idx="666">
                <c:v>5.5504997186924783</c:v>
              </c:pt>
              <c:pt idx="667">
                <c:v>5.5588338023541786</c:v>
              </c:pt>
              <c:pt idx="668">
                <c:v>5.5671678860158798</c:v>
              </c:pt>
              <c:pt idx="669">
                <c:v>5.5755019696775792</c:v>
              </c:pt>
              <c:pt idx="670">
                <c:v>5.5838360533392803</c:v>
              </c:pt>
              <c:pt idx="671">
                <c:v>5.5921701370009806</c:v>
              </c:pt>
              <c:pt idx="672">
                <c:v>5.6005042206626809</c:v>
              </c:pt>
              <c:pt idx="673">
                <c:v>5.6088383043243812</c:v>
              </c:pt>
              <c:pt idx="674">
                <c:v>5.6171723879860824</c:v>
              </c:pt>
              <c:pt idx="675">
                <c:v>5.6255064716477818</c:v>
              </c:pt>
              <c:pt idx="676">
                <c:v>5.6338405553094821</c:v>
              </c:pt>
              <c:pt idx="677">
                <c:v>5.6421746389711833</c:v>
              </c:pt>
              <c:pt idx="678">
                <c:v>5.6505087226328827</c:v>
              </c:pt>
              <c:pt idx="679">
                <c:v>5.6588428062945839</c:v>
              </c:pt>
              <c:pt idx="680">
                <c:v>5.6671768899562842</c:v>
              </c:pt>
              <c:pt idx="681">
                <c:v>5.6755109736179854</c:v>
              </c:pt>
              <c:pt idx="682">
                <c:v>5.6838450572796848</c:v>
              </c:pt>
              <c:pt idx="683">
                <c:v>5.692179140941386</c:v>
              </c:pt>
              <c:pt idx="684">
                <c:v>5.7005132246030863</c:v>
              </c:pt>
              <c:pt idx="685">
                <c:v>5.7088473082647857</c:v>
              </c:pt>
              <c:pt idx="686">
                <c:v>5.7171813919264869</c:v>
              </c:pt>
              <c:pt idx="687">
                <c:v>5.7255154755881872</c:v>
              </c:pt>
              <c:pt idx="688">
                <c:v>5.7338495592498875</c:v>
              </c:pt>
              <c:pt idx="689">
                <c:v>5.7421836429115878</c:v>
              </c:pt>
              <c:pt idx="690">
                <c:v>5.750517726573289</c:v>
              </c:pt>
              <c:pt idx="691">
                <c:v>5.7588518102349884</c:v>
              </c:pt>
              <c:pt idx="692">
                <c:v>5.7671858938966896</c:v>
              </c:pt>
              <c:pt idx="693">
                <c:v>5.7755199775583899</c:v>
              </c:pt>
              <c:pt idx="694">
                <c:v>5.7838540612200893</c:v>
              </c:pt>
              <c:pt idx="695">
                <c:v>5.7921881448817905</c:v>
              </c:pt>
              <c:pt idx="696">
                <c:v>5.8005222285434908</c:v>
              </c:pt>
              <c:pt idx="697">
                <c:v>5.8088563122051919</c:v>
              </c:pt>
              <c:pt idx="698">
                <c:v>5.8171903958668914</c:v>
              </c:pt>
              <c:pt idx="699">
                <c:v>5.8255244795285925</c:v>
              </c:pt>
              <c:pt idx="700">
                <c:v>5.8338585631902928</c:v>
              </c:pt>
              <c:pt idx="701">
                <c:v>5.8421926468519931</c:v>
              </c:pt>
              <c:pt idx="702">
                <c:v>5.8505267305136934</c:v>
              </c:pt>
              <c:pt idx="703">
                <c:v>5.8588608141753946</c:v>
              </c:pt>
              <c:pt idx="704">
                <c:v>5.867194897837094</c:v>
              </c:pt>
              <c:pt idx="705">
                <c:v>5.8755289814987943</c:v>
              </c:pt>
              <c:pt idx="706">
                <c:v>5.8838630651604955</c:v>
              </c:pt>
              <c:pt idx="707">
                <c:v>5.8921971488221949</c:v>
              </c:pt>
              <c:pt idx="708">
                <c:v>5.9005312324838961</c:v>
              </c:pt>
              <c:pt idx="709">
                <c:v>5.9088653161455964</c:v>
              </c:pt>
              <c:pt idx="710">
                <c:v>5.9171993998072976</c:v>
              </c:pt>
              <c:pt idx="711">
                <c:v>5.925533483468997</c:v>
              </c:pt>
              <c:pt idx="712">
                <c:v>5.9338675671306982</c:v>
              </c:pt>
              <c:pt idx="713">
                <c:v>5.9422016507923985</c:v>
              </c:pt>
              <c:pt idx="714">
                <c:v>5.9505357344540979</c:v>
              </c:pt>
              <c:pt idx="715">
                <c:v>5.9588698181157991</c:v>
              </c:pt>
              <c:pt idx="716">
                <c:v>5.9672039017774994</c:v>
              </c:pt>
              <c:pt idx="717">
                <c:v>5.9755379854391997</c:v>
              </c:pt>
              <c:pt idx="718">
                <c:v>5.9838720691009</c:v>
              </c:pt>
              <c:pt idx="719">
                <c:v>5.9922061527626012</c:v>
              </c:pt>
              <c:pt idx="720">
                <c:v>6.0005402364243006</c:v>
              </c:pt>
              <c:pt idx="721">
                <c:v>6.0088743200860018</c:v>
              </c:pt>
              <c:pt idx="722">
                <c:v>6.0172084037477021</c:v>
              </c:pt>
              <c:pt idx="723">
                <c:v>6.0255424874094015</c:v>
              </c:pt>
              <c:pt idx="724">
                <c:v>6.0338765710711026</c:v>
              </c:pt>
              <c:pt idx="725">
                <c:v>6.0422106547328029</c:v>
              </c:pt>
              <c:pt idx="726">
                <c:v>6.0505447383945041</c:v>
              </c:pt>
              <c:pt idx="727">
                <c:v>6.0588788220562035</c:v>
              </c:pt>
              <c:pt idx="728">
                <c:v>6.0672129057179047</c:v>
              </c:pt>
              <c:pt idx="729">
                <c:v>6.075546989379605</c:v>
              </c:pt>
              <c:pt idx="730">
                <c:v>6.0838810730413053</c:v>
              </c:pt>
              <c:pt idx="731">
                <c:v>6.0922151567030056</c:v>
              </c:pt>
              <c:pt idx="732">
                <c:v>6.1005492403647059</c:v>
              </c:pt>
              <c:pt idx="733">
                <c:v>6.1088833240264062</c:v>
              </c:pt>
              <c:pt idx="734">
                <c:v>6.1172174076881065</c:v>
              </c:pt>
              <c:pt idx="735">
                <c:v>6.1255514913498077</c:v>
              </c:pt>
              <c:pt idx="736">
                <c:v>6.1338855750115071</c:v>
              </c:pt>
              <c:pt idx="737">
                <c:v>6.1422196586732083</c:v>
              </c:pt>
              <c:pt idx="738">
                <c:v>6.1505537423349086</c:v>
              </c:pt>
              <c:pt idx="739">
                <c:v>6.1588878259966098</c:v>
              </c:pt>
              <c:pt idx="740">
                <c:v>6.1672219096583092</c:v>
              </c:pt>
              <c:pt idx="741">
                <c:v>6.1755559933200095</c:v>
              </c:pt>
              <c:pt idx="742">
                <c:v>6.1838900769817107</c:v>
              </c:pt>
              <c:pt idx="743">
                <c:v>6.1922241606434101</c:v>
              </c:pt>
              <c:pt idx="744">
                <c:v>6.2005582443051113</c:v>
              </c:pt>
              <c:pt idx="745">
                <c:v>6.2088923279668116</c:v>
              </c:pt>
              <c:pt idx="746">
                <c:v>6.2172264116285119</c:v>
              </c:pt>
              <c:pt idx="747">
                <c:v>6.2255604952902122</c:v>
              </c:pt>
              <c:pt idx="748">
                <c:v>6.2338945789519133</c:v>
              </c:pt>
              <c:pt idx="749">
                <c:v>6.2422286626136128</c:v>
              </c:pt>
              <c:pt idx="750">
                <c:v>6.2505627462753131</c:v>
              </c:pt>
              <c:pt idx="751">
                <c:v>6.2588968299370142</c:v>
              </c:pt>
              <c:pt idx="752">
                <c:v>6.2672309135987136</c:v>
              </c:pt>
              <c:pt idx="753">
                <c:v>6.2755649972604148</c:v>
              </c:pt>
              <c:pt idx="754">
                <c:v>6.2838990809221151</c:v>
              </c:pt>
              <c:pt idx="755">
                <c:v>6.2922331645838163</c:v>
              </c:pt>
              <c:pt idx="756">
                <c:v>6.3005672482455157</c:v>
              </c:pt>
              <c:pt idx="757">
                <c:v>6.3089013319072169</c:v>
              </c:pt>
              <c:pt idx="758">
                <c:v>6.3172354155689172</c:v>
              </c:pt>
              <c:pt idx="759">
                <c:v>6.3255694992306166</c:v>
              </c:pt>
              <c:pt idx="760">
                <c:v>6.3339035828923178</c:v>
              </c:pt>
              <c:pt idx="761">
                <c:v>6.3422376665540181</c:v>
              </c:pt>
              <c:pt idx="762">
                <c:v>6.3505717502157184</c:v>
              </c:pt>
              <c:pt idx="763">
                <c:v>6.3589058338774187</c:v>
              </c:pt>
              <c:pt idx="764">
                <c:v>6.3672399175391199</c:v>
              </c:pt>
              <c:pt idx="765">
                <c:v>6.3755740012008193</c:v>
              </c:pt>
              <c:pt idx="766">
                <c:v>6.3839080848625205</c:v>
              </c:pt>
              <c:pt idx="767">
                <c:v>6.3922421685242208</c:v>
              </c:pt>
              <c:pt idx="768">
                <c:v>6.400576252185922</c:v>
              </c:pt>
              <c:pt idx="769">
                <c:v>6.4089103358476214</c:v>
              </c:pt>
              <c:pt idx="770">
                <c:v>6.4172444195093217</c:v>
              </c:pt>
              <c:pt idx="771">
                <c:v>6.4255785031710229</c:v>
              </c:pt>
              <c:pt idx="772">
                <c:v>6.4339125868327223</c:v>
              </c:pt>
              <c:pt idx="773">
                <c:v>6.4422466704944235</c:v>
              </c:pt>
              <c:pt idx="774">
                <c:v>6.4505807541561238</c:v>
              </c:pt>
              <c:pt idx="775">
                <c:v>6.4589148378178241</c:v>
              </c:pt>
              <c:pt idx="776">
                <c:v>6.4672489214795243</c:v>
              </c:pt>
              <c:pt idx="777">
                <c:v>6.4755830051412255</c:v>
              </c:pt>
              <c:pt idx="778">
                <c:v>6.4839170888029249</c:v>
              </c:pt>
              <c:pt idx="779">
                <c:v>6.4922511724646252</c:v>
              </c:pt>
              <c:pt idx="780">
                <c:v>6.5005852561263264</c:v>
              </c:pt>
              <c:pt idx="781">
                <c:v>6.5089193397880258</c:v>
              </c:pt>
              <c:pt idx="782">
                <c:v>6.517253423449727</c:v>
              </c:pt>
              <c:pt idx="783">
                <c:v>6.5255875071114273</c:v>
              </c:pt>
              <c:pt idx="784">
                <c:v>6.5339215907731285</c:v>
              </c:pt>
              <c:pt idx="785">
                <c:v>6.5422556744348279</c:v>
              </c:pt>
              <c:pt idx="786">
                <c:v>6.5505897580965291</c:v>
              </c:pt>
              <c:pt idx="787">
                <c:v>6.5589238417582294</c:v>
              </c:pt>
              <c:pt idx="788">
                <c:v>6.5672579254199288</c:v>
              </c:pt>
              <c:pt idx="789">
                <c:v>6.57559200908163</c:v>
              </c:pt>
              <c:pt idx="790">
                <c:v>6.5839260927433303</c:v>
              </c:pt>
              <c:pt idx="791">
                <c:v>6.5922601764050306</c:v>
              </c:pt>
              <c:pt idx="792">
                <c:v>6.6005942600667309</c:v>
              </c:pt>
              <c:pt idx="793">
                <c:v>6.6089283437284321</c:v>
              </c:pt>
              <c:pt idx="794">
                <c:v>6.6172624273901315</c:v>
              </c:pt>
              <c:pt idx="795">
                <c:v>6.6255965110518327</c:v>
              </c:pt>
              <c:pt idx="796">
                <c:v>6.633930594713533</c:v>
              </c:pt>
              <c:pt idx="797">
                <c:v>6.6422646783752324</c:v>
              </c:pt>
              <c:pt idx="798">
                <c:v>6.6505987620369336</c:v>
              </c:pt>
              <c:pt idx="799">
                <c:v>6.6589328456986339</c:v>
              </c:pt>
              <c:pt idx="800">
                <c:v>6.667266929360335</c:v>
              </c:pt>
              <c:pt idx="801">
                <c:v>6.6756010130220345</c:v>
              </c:pt>
              <c:pt idx="802">
                <c:v>6.6839350966837356</c:v>
              </c:pt>
              <c:pt idx="803">
                <c:v>6.6922691803454359</c:v>
              </c:pt>
              <c:pt idx="804">
                <c:v>6.7006032640071362</c:v>
              </c:pt>
              <c:pt idx="805">
                <c:v>6.7089373476688365</c:v>
              </c:pt>
              <c:pt idx="806">
                <c:v>6.7172714313305368</c:v>
              </c:pt>
              <c:pt idx="807">
                <c:v>6.7256055149922371</c:v>
              </c:pt>
              <c:pt idx="808">
                <c:v>6.7339395986539374</c:v>
              </c:pt>
              <c:pt idx="809">
                <c:v>6.7422736823156386</c:v>
              </c:pt>
              <c:pt idx="810">
                <c:v>6.750607765977338</c:v>
              </c:pt>
              <c:pt idx="811">
                <c:v>6.7589418496390392</c:v>
              </c:pt>
              <c:pt idx="812">
                <c:v>6.7672759333007395</c:v>
              </c:pt>
              <c:pt idx="813">
                <c:v>6.7756100169624407</c:v>
              </c:pt>
              <c:pt idx="814">
                <c:v>6.7839441006241401</c:v>
              </c:pt>
              <c:pt idx="815">
                <c:v>6.7922781842858404</c:v>
              </c:pt>
              <c:pt idx="816">
                <c:v>6.8006122679475416</c:v>
              </c:pt>
              <c:pt idx="817">
                <c:v>6.808946351609241</c:v>
              </c:pt>
              <c:pt idx="818">
                <c:v>6.8172804352709422</c:v>
              </c:pt>
              <c:pt idx="819">
                <c:v>6.8256145189326425</c:v>
              </c:pt>
              <c:pt idx="820">
                <c:v>6.8339486025943428</c:v>
              </c:pt>
              <c:pt idx="821">
                <c:v>6.8422826862560431</c:v>
              </c:pt>
              <c:pt idx="822">
                <c:v>6.8506167699177443</c:v>
              </c:pt>
              <c:pt idx="823">
                <c:v>6.8589508535794437</c:v>
              </c:pt>
              <c:pt idx="824">
                <c:v>6.867284937241144</c:v>
              </c:pt>
              <c:pt idx="825">
                <c:v>6.8756190209028452</c:v>
              </c:pt>
              <c:pt idx="826">
                <c:v>6.8839531045645446</c:v>
              </c:pt>
              <c:pt idx="827">
                <c:v>6.8922871882262458</c:v>
              </c:pt>
              <c:pt idx="828">
                <c:v>6.9006212718879461</c:v>
              </c:pt>
              <c:pt idx="829">
                <c:v>6.9089553555496472</c:v>
              </c:pt>
              <c:pt idx="830">
                <c:v>6.9172894392113466</c:v>
              </c:pt>
              <c:pt idx="831">
                <c:v>6.9256235228730478</c:v>
              </c:pt>
              <c:pt idx="832">
                <c:v>6.9339576065347481</c:v>
              </c:pt>
              <c:pt idx="833">
                <c:v>6.9422916901964475</c:v>
              </c:pt>
              <c:pt idx="834">
                <c:v>6.9506257738581487</c:v>
              </c:pt>
              <c:pt idx="835">
                <c:v>6.958959857519849</c:v>
              </c:pt>
              <c:pt idx="836">
                <c:v>6.9672939411815493</c:v>
              </c:pt>
              <c:pt idx="837">
                <c:v>6.9756280248432496</c:v>
              </c:pt>
              <c:pt idx="838">
                <c:v>6.9839621085049508</c:v>
              </c:pt>
              <c:pt idx="839">
                <c:v>6.9922961921666502</c:v>
              </c:pt>
              <c:pt idx="840">
                <c:v>7.0006302758283514</c:v>
              </c:pt>
              <c:pt idx="841">
                <c:v>7.0089643594900517</c:v>
              </c:pt>
              <c:pt idx="842">
                <c:v>7.0172984431517529</c:v>
              </c:pt>
              <c:pt idx="843">
                <c:v>7.0256325268134523</c:v>
              </c:pt>
              <c:pt idx="844">
                <c:v>7.0339666104751526</c:v>
              </c:pt>
              <c:pt idx="845">
                <c:v>7.0423006941368538</c:v>
              </c:pt>
              <c:pt idx="846">
                <c:v>7.0506347777985532</c:v>
              </c:pt>
              <c:pt idx="847">
                <c:v>7.0589688614602544</c:v>
              </c:pt>
              <c:pt idx="848">
                <c:v>7.0673029451219547</c:v>
              </c:pt>
              <c:pt idx="849">
                <c:v>7.075637028783655</c:v>
              </c:pt>
              <c:pt idx="850">
                <c:v>7.0839711124453553</c:v>
              </c:pt>
              <c:pt idx="851">
                <c:v>7.0923051961070565</c:v>
              </c:pt>
              <c:pt idx="852">
                <c:v>7.1006392797687559</c:v>
              </c:pt>
              <c:pt idx="853">
                <c:v>7.1089733634304562</c:v>
              </c:pt>
              <c:pt idx="854">
                <c:v>7.1173074470921573</c:v>
              </c:pt>
              <c:pt idx="855">
                <c:v>7.1256415307538568</c:v>
              </c:pt>
              <c:pt idx="856">
                <c:v>7.1339756144155579</c:v>
              </c:pt>
              <c:pt idx="857">
                <c:v>7.1423096980772582</c:v>
              </c:pt>
              <c:pt idx="858">
                <c:v>7.1506437817389594</c:v>
              </c:pt>
              <c:pt idx="859">
                <c:v>7.1589778654006588</c:v>
              </c:pt>
              <c:pt idx="860">
                <c:v>7.16731194906236</c:v>
              </c:pt>
              <c:pt idx="861">
                <c:v>7.1756460327240603</c:v>
              </c:pt>
              <c:pt idx="862">
                <c:v>7.1839801163857597</c:v>
              </c:pt>
              <c:pt idx="863">
                <c:v>7.1923142000474609</c:v>
              </c:pt>
              <c:pt idx="864">
                <c:v>7.2006482837091612</c:v>
              </c:pt>
              <c:pt idx="865">
                <c:v>7.2089823673708615</c:v>
              </c:pt>
              <c:pt idx="866">
                <c:v>7.2173164510325618</c:v>
              </c:pt>
              <c:pt idx="867">
                <c:v>7.225650534694263</c:v>
              </c:pt>
              <c:pt idx="868">
                <c:v>7.2339846183559624</c:v>
              </c:pt>
              <c:pt idx="869">
                <c:v>7.2423187020176636</c:v>
              </c:pt>
              <c:pt idx="870">
                <c:v>7.2506527856793639</c:v>
              </c:pt>
              <c:pt idx="871">
                <c:v>7.2589868693410642</c:v>
              </c:pt>
              <c:pt idx="872">
                <c:v>7.2673209530027645</c:v>
              </c:pt>
              <c:pt idx="873">
                <c:v>7.2756550366644648</c:v>
              </c:pt>
              <c:pt idx="874">
                <c:v>7.283989120326166</c:v>
              </c:pt>
              <c:pt idx="875">
                <c:v>7.2923232039878654</c:v>
              </c:pt>
              <c:pt idx="876">
                <c:v>7.3006572876495666</c:v>
              </c:pt>
              <c:pt idx="877">
                <c:v>7.3089913713112669</c:v>
              </c:pt>
              <c:pt idx="878">
                <c:v>7.3173254549729672</c:v>
              </c:pt>
              <c:pt idx="879">
                <c:v>7.3256595386346675</c:v>
              </c:pt>
              <c:pt idx="880">
                <c:v>7.3339936222963678</c:v>
              </c:pt>
              <c:pt idx="881">
                <c:v>7.3423277059580681</c:v>
              </c:pt>
              <c:pt idx="882">
                <c:v>7.3506617896197683</c:v>
              </c:pt>
              <c:pt idx="883">
                <c:v>7.3589958732814695</c:v>
              </c:pt>
              <c:pt idx="884">
                <c:v>7.3673299569431689</c:v>
              </c:pt>
              <c:pt idx="885">
                <c:v>7.3756640406048701</c:v>
              </c:pt>
              <c:pt idx="886">
                <c:v>7.3839981242665704</c:v>
              </c:pt>
              <c:pt idx="887">
                <c:v>7.3923322079282716</c:v>
              </c:pt>
              <c:pt idx="888">
                <c:v>7.400666291589971</c:v>
              </c:pt>
              <c:pt idx="889">
                <c:v>7.4090003752516713</c:v>
              </c:pt>
              <c:pt idx="890">
                <c:v>7.4173344589133725</c:v>
              </c:pt>
              <c:pt idx="891">
                <c:v>7.4256685425750719</c:v>
              </c:pt>
              <c:pt idx="892">
                <c:v>7.4340026262367731</c:v>
              </c:pt>
              <c:pt idx="893">
                <c:v>7.4423367098984734</c:v>
              </c:pt>
              <c:pt idx="894">
                <c:v>7.4506707935601737</c:v>
              </c:pt>
              <c:pt idx="895">
                <c:v>7.459004877221874</c:v>
              </c:pt>
              <c:pt idx="896">
                <c:v>7.4673389608835752</c:v>
              </c:pt>
              <c:pt idx="897">
                <c:v>7.4756730445452746</c:v>
              </c:pt>
              <c:pt idx="898">
                <c:v>7.4840071282069749</c:v>
              </c:pt>
              <c:pt idx="899">
                <c:v>7.4923412118686761</c:v>
              </c:pt>
              <c:pt idx="900">
                <c:v>7.5006752955303764</c:v>
              </c:pt>
              <c:pt idx="901">
                <c:v>7.5090093791920767</c:v>
              </c:pt>
              <c:pt idx="902">
                <c:v>7.517343462853777</c:v>
              </c:pt>
              <c:pt idx="903">
                <c:v>7.5256775465154782</c:v>
              </c:pt>
              <c:pt idx="904">
                <c:v>7.5340116301771776</c:v>
              </c:pt>
              <c:pt idx="905">
                <c:v>7.5423457138388788</c:v>
              </c:pt>
              <c:pt idx="906">
                <c:v>7.550679797500579</c:v>
              </c:pt>
              <c:pt idx="907">
                <c:v>7.5590138811622785</c:v>
              </c:pt>
              <c:pt idx="908">
                <c:v>7.5673479648239796</c:v>
              </c:pt>
              <c:pt idx="909">
                <c:v>7.5756820484856799</c:v>
              </c:pt>
              <c:pt idx="910">
                <c:v>7.5840161321473802</c:v>
              </c:pt>
              <c:pt idx="911">
                <c:v>7.5923502158090805</c:v>
              </c:pt>
              <c:pt idx="912">
                <c:v>7.6006842994707817</c:v>
              </c:pt>
              <c:pt idx="913">
                <c:v>7.6090183831324811</c:v>
              </c:pt>
              <c:pt idx="914">
                <c:v>7.6173524667941823</c:v>
              </c:pt>
              <c:pt idx="915">
                <c:v>7.6256865504558826</c:v>
              </c:pt>
              <c:pt idx="916">
                <c:v>7.6340206341175838</c:v>
              </c:pt>
              <c:pt idx="917">
                <c:v>7.6423547177792832</c:v>
              </c:pt>
              <c:pt idx="918">
                <c:v>7.6506888014409835</c:v>
              </c:pt>
              <c:pt idx="919">
                <c:v>7.6590228851026847</c:v>
              </c:pt>
              <c:pt idx="920">
                <c:v>7.6673569687643841</c:v>
              </c:pt>
              <c:pt idx="921">
                <c:v>7.6756910524260853</c:v>
              </c:pt>
              <c:pt idx="922">
                <c:v>7.6840251360877856</c:v>
              </c:pt>
              <c:pt idx="923">
                <c:v>7.6923592197494859</c:v>
              </c:pt>
              <c:pt idx="924">
                <c:v>7.7006933034111862</c:v>
              </c:pt>
              <c:pt idx="925">
                <c:v>7.7090273870728874</c:v>
              </c:pt>
              <c:pt idx="926">
                <c:v>7.7173614707345868</c:v>
              </c:pt>
              <c:pt idx="927">
                <c:v>7.7256955543962871</c:v>
              </c:pt>
              <c:pt idx="928">
                <c:v>7.7340296380579883</c:v>
              </c:pt>
              <c:pt idx="929">
                <c:v>7.7423637217196886</c:v>
              </c:pt>
              <c:pt idx="930">
                <c:v>7.7506978053813889</c:v>
              </c:pt>
              <c:pt idx="931">
                <c:v>7.7590318890430892</c:v>
              </c:pt>
              <c:pt idx="932">
                <c:v>7.7673659727047903</c:v>
              </c:pt>
              <c:pt idx="933">
                <c:v>7.7757000563664898</c:v>
              </c:pt>
              <c:pt idx="934">
                <c:v>7.7840341400281909</c:v>
              </c:pt>
              <c:pt idx="935">
                <c:v>7.7923682236898912</c:v>
              </c:pt>
              <c:pt idx="936">
                <c:v>7.8007023073515906</c:v>
              </c:pt>
              <c:pt idx="937">
                <c:v>7.8090363910132918</c:v>
              </c:pt>
              <c:pt idx="938">
                <c:v>7.8173704746749921</c:v>
              </c:pt>
              <c:pt idx="939">
                <c:v>7.8257045583366924</c:v>
              </c:pt>
              <c:pt idx="940">
                <c:v>7.8340386419983927</c:v>
              </c:pt>
              <c:pt idx="941">
                <c:v>7.8423727256600939</c:v>
              </c:pt>
              <c:pt idx="942">
                <c:v>7.8507068093217933</c:v>
              </c:pt>
              <c:pt idx="943">
                <c:v>7.8590408929834945</c:v>
              </c:pt>
              <c:pt idx="944">
                <c:v>7.8673749766451948</c:v>
              </c:pt>
              <c:pt idx="945">
                <c:v>7.8757090603068951</c:v>
              </c:pt>
              <c:pt idx="946">
                <c:v>7.8840431439685954</c:v>
              </c:pt>
              <c:pt idx="947">
                <c:v>7.8923772276302957</c:v>
              </c:pt>
              <c:pt idx="948">
                <c:v>7.9007113112919969</c:v>
              </c:pt>
              <c:pt idx="949">
                <c:v>7.9090453949536963</c:v>
              </c:pt>
              <c:pt idx="950">
                <c:v>7.9173794786153975</c:v>
              </c:pt>
              <c:pt idx="951">
                <c:v>7.9257135622770978</c:v>
              </c:pt>
              <c:pt idx="952">
                <c:v>7.9340476459387981</c:v>
              </c:pt>
              <c:pt idx="953">
                <c:v>7.9423817296004984</c:v>
              </c:pt>
              <c:pt idx="954">
                <c:v>7.9507158132621987</c:v>
              </c:pt>
              <c:pt idx="955">
                <c:v>7.959049896923899</c:v>
              </c:pt>
              <c:pt idx="956">
                <c:v>7.9673839805855993</c:v>
              </c:pt>
              <c:pt idx="957">
                <c:v>7.9757180642473005</c:v>
              </c:pt>
              <c:pt idx="958">
                <c:v>7.9840521479089999</c:v>
              </c:pt>
              <c:pt idx="959">
                <c:v>7.992386231570701</c:v>
              </c:pt>
              <c:pt idx="960">
                <c:v>8.0007203152324013</c:v>
              </c:pt>
              <c:pt idx="961">
                <c:v>8.0090543988941025</c:v>
              </c:pt>
              <c:pt idx="962">
                <c:v>8.0173884825558019</c:v>
              </c:pt>
              <c:pt idx="963">
                <c:v>8.0257225662175031</c:v>
              </c:pt>
              <c:pt idx="964">
                <c:v>8.0340566498792025</c:v>
              </c:pt>
              <c:pt idx="965">
                <c:v>8.0423907335409037</c:v>
              </c:pt>
              <c:pt idx="966">
                <c:v>8.0507248172026031</c:v>
              </c:pt>
              <c:pt idx="967">
                <c:v>8.0590589008643043</c:v>
              </c:pt>
              <c:pt idx="968">
                <c:v>8.0673929845260037</c:v>
              </c:pt>
              <c:pt idx="969">
                <c:v>8.0757270681877049</c:v>
              </c:pt>
              <c:pt idx="970">
                <c:v>8.0840611518494061</c:v>
              </c:pt>
              <c:pt idx="971">
                <c:v>8.0923952355111055</c:v>
              </c:pt>
              <c:pt idx="972">
                <c:v>8.1007293191728067</c:v>
              </c:pt>
              <c:pt idx="973">
                <c:v>8.1090634028345061</c:v>
              </c:pt>
              <c:pt idx="974">
                <c:v>8.1173974864962073</c:v>
              </c:pt>
              <c:pt idx="975">
                <c:v>8.1257315701579067</c:v>
              </c:pt>
              <c:pt idx="976">
                <c:v>8.1340656538196079</c:v>
              </c:pt>
              <c:pt idx="977">
                <c:v>8.1423997374813091</c:v>
              </c:pt>
              <c:pt idx="978">
                <c:v>8.1507338211430085</c:v>
              </c:pt>
              <c:pt idx="979">
                <c:v>8.1590679048047097</c:v>
              </c:pt>
              <c:pt idx="980">
                <c:v>8.1674019884664109</c:v>
              </c:pt>
              <c:pt idx="981">
                <c:v>8.1757360721281103</c:v>
              </c:pt>
              <c:pt idx="982">
                <c:v>8.1840701557898097</c:v>
              </c:pt>
              <c:pt idx="983">
                <c:v>8.1924042394515109</c:v>
              </c:pt>
              <c:pt idx="984">
                <c:v>8.2007383231132103</c:v>
              </c:pt>
              <c:pt idx="985">
                <c:v>8.2090724067749115</c:v>
              </c:pt>
              <c:pt idx="986">
                <c:v>8.2174064904366126</c:v>
              </c:pt>
              <c:pt idx="987">
                <c:v>8.2257405740983121</c:v>
              </c:pt>
              <c:pt idx="988">
                <c:v>8.2340746577600132</c:v>
              </c:pt>
              <c:pt idx="989">
                <c:v>8.2424087414217144</c:v>
              </c:pt>
              <c:pt idx="990">
                <c:v>8.2507428250834138</c:v>
              </c:pt>
              <c:pt idx="991">
                <c:v>8.2590769087451132</c:v>
              </c:pt>
              <c:pt idx="992">
                <c:v>8.2674109924068144</c:v>
              </c:pt>
              <c:pt idx="993">
                <c:v>8.2757450760685156</c:v>
              </c:pt>
              <c:pt idx="994">
                <c:v>8.284079159730215</c:v>
              </c:pt>
              <c:pt idx="995">
                <c:v>8.2924132433919162</c:v>
              </c:pt>
              <c:pt idx="996">
                <c:v>8.3007473270536174</c:v>
              </c:pt>
              <c:pt idx="997">
                <c:v>8.3090814107153168</c:v>
              </c:pt>
              <c:pt idx="998">
                <c:v>8.317415494377018</c:v>
              </c:pt>
              <c:pt idx="999">
                <c:v>8.3257495780387174</c:v>
              </c:pt>
              <c:pt idx="1000">
                <c:v>8.3340836617004168</c:v>
              </c:pt>
              <c:pt idx="1001">
                <c:v>8.342417745362118</c:v>
              </c:pt>
              <c:pt idx="1002">
                <c:v>8.3507518290238192</c:v>
              </c:pt>
              <c:pt idx="1003">
                <c:v>8.3590859126855204</c:v>
              </c:pt>
              <c:pt idx="1004">
                <c:v>8.3674199963472198</c:v>
              </c:pt>
              <c:pt idx="1005">
                <c:v>8.375754080008921</c:v>
              </c:pt>
              <c:pt idx="1006">
                <c:v>8.3840881636706204</c:v>
              </c:pt>
              <c:pt idx="1007">
                <c:v>8.3924222473323216</c:v>
              </c:pt>
              <c:pt idx="1008">
                <c:v>8.400756330994021</c:v>
              </c:pt>
              <c:pt idx="1009">
                <c:v>8.4090904146557222</c:v>
              </c:pt>
              <c:pt idx="1010">
                <c:v>8.4174244983174216</c:v>
              </c:pt>
              <c:pt idx="1011">
                <c:v>8.4257585819791228</c:v>
              </c:pt>
              <c:pt idx="1012">
                <c:v>8.4340926656408239</c:v>
              </c:pt>
              <c:pt idx="1013">
                <c:v>8.4424267493025233</c:v>
              </c:pt>
              <c:pt idx="1014">
                <c:v>8.4507608329642245</c:v>
              </c:pt>
              <c:pt idx="1015">
                <c:v>8.4590949166259239</c:v>
              </c:pt>
              <c:pt idx="1016">
                <c:v>8.4674290002876251</c:v>
              </c:pt>
              <c:pt idx="1017">
                <c:v>8.4757630839493245</c:v>
              </c:pt>
              <c:pt idx="1018">
                <c:v>8.4840971676110257</c:v>
              </c:pt>
              <c:pt idx="1019">
                <c:v>8.4924312512727269</c:v>
              </c:pt>
              <c:pt idx="1020">
                <c:v>8.5007653349344263</c:v>
              </c:pt>
              <c:pt idx="1021">
                <c:v>8.5090994185961275</c:v>
              </c:pt>
              <c:pt idx="1022">
                <c:v>8.5174335022578269</c:v>
              </c:pt>
              <c:pt idx="1023">
                <c:v>8.5257675859195281</c:v>
              </c:pt>
              <c:pt idx="1024">
                <c:v>8.5341016695812275</c:v>
              </c:pt>
              <c:pt idx="1025">
                <c:v>8.5424357532429287</c:v>
              </c:pt>
              <c:pt idx="1026">
                <c:v>8.5507698369046299</c:v>
              </c:pt>
              <c:pt idx="1027">
                <c:v>8.5591039205663311</c:v>
              </c:pt>
              <c:pt idx="1028">
                <c:v>8.5674380042280287</c:v>
              </c:pt>
              <c:pt idx="1029">
                <c:v>8.5757720878897299</c:v>
              </c:pt>
              <c:pt idx="1030">
                <c:v>8.5841061715514311</c:v>
              </c:pt>
              <c:pt idx="1031">
                <c:v>8.5924402552131305</c:v>
              </c:pt>
              <c:pt idx="1032">
                <c:v>8.6007743388748317</c:v>
              </c:pt>
              <c:pt idx="1033">
                <c:v>8.6091084225365329</c:v>
              </c:pt>
              <c:pt idx="1034">
                <c:v>8.6174425061982323</c:v>
              </c:pt>
              <c:pt idx="1035">
                <c:v>8.6257765898599317</c:v>
              </c:pt>
              <c:pt idx="1036">
                <c:v>8.6341106735216329</c:v>
              </c:pt>
              <c:pt idx="1037">
                <c:v>8.642444757183334</c:v>
              </c:pt>
              <c:pt idx="1038">
                <c:v>8.6507788408450335</c:v>
              </c:pt>
              <c:pt idx="1039">
                <c:v>8.6591129245067346</c:v>
              </c:pt>
              <c:pt idx="1040">
                <c:v>8.6674470081684358</c:v>
              </c:pt>
              <c:pt idx="1041">
                <c:v>8.6757810918301352</c:v>
              </c:pt>
              <c:pt idx="1042">
                <c:v>8.6841151754918346</c:v>
              </c:pt>
              <c:pt idx="1043">
                <c:v>8.6924492591535358</c:v>
              </c:pt>
              <c:pt idx="1044">
                <c:v>8.700783342815237</c:v>
              </c:pt>
              <c:pt idx="1045">
                <c:v>8.7091174264769382</c:v>
              </c:pt>
              <c:pt idx="1046">
                <c:v>8.7174515101386376</c:v>
              </c:pt>
              <c:pt idx="1047">
                <c:v>8.725785593800337</c:v>
              </c:pt>
              <c:pt idx="1048">
                <c:v>8.7341196774620382</c:v>
              </c:pt>
              <c:pt idx="1049">
                <c:v>8.7424537611237376</c:v>
              </c:pt>
              <c:pt idx="1050">
                <c:v>8.7507878447854388</c:v>
              </c:pt>
              <c:pt idx="1051">
                <c:v>8.75912192844714</c:v>
              </c:pt>
              <c:pt idx="1052">
                <c:v>8.7674560121088412</c:v>
              </c:pt>
              <c:pt idx="1053">
                <c:v>8.7757900957705388</c:v>
              </c:pt>
              <c:pt idx="1054">
                <c:v>8.78412417943224</c:v>
              </c:pt>
              <c:pt idx="1055">
                <c:v>8.7924582630939412</c:v>
              </c:pt>
              <c:pt idx="1056">
                <c:v>8.8007923467556406</c:v>
              </c:pt>
              <c:pt idx="1057">
                <c:v>8.8091264304173418</c:v>
              </c:pt>
              <c:pt idx="1058">
                <c:v>8.817460514079043</c:v>
              </c:pt>
              <c:pt idx="1059">
                <c:v>8.8257945977407442</c:v>
              </c:pt>
              <c:pt idx="1060">
                <c:v>8.8341286814024418</c:v>
              </c:pt>
              <c:pt idx="1061">
                <c:v>8.842462765064143</c:v>
              </c:pt>
              <c:pt idx="1062">
                <c:v>8.8507968487258442</c:v>
              </c:pt>
              <c:pt idx="1063">
                <c:v>8.8591309323875453</c:v>
              </c:pt>
              <c:pt idx="1064">
                <c:v>8.8674650160492448</c:v>
              </c:pt>
              <c:pt idx="1065">
                <c:v>8.8757990997109459</c:v>
              </c:pt>
              <c:pt idx="1066">
                <c:v>8.8841331833726453</c:v>
              </c:pt>
              <c:pt idx="1067">
                <c:v>8.8924672670343448</c:v>
              </c:pt>
              <c:pt idx="1068">
                <c:v>8.9008013506960459</c:v>
              </c:pt>
              <c:pt idx="1069">
                <c:v>8.9091354343577471</c:v>
              </c:pt>
              <c:pt idx="1070">
                <c:v>8.9174695180194483</c:v>
              </c:pt>
              <c:pt idx="1071">
                <c:v>8.9258036016811477</c:v>
              </c:pt>
              <c:pt idx="1072">
                <c:v>8.9341376853428489</c:v>
              </c:pt>
              <c:pt idx="1073">
                <c:v>8.9424717690045483</c:v>
              </c:pt>
              <c:pt idx="1074">
                <c:v>8.9508058526662477</c:v>
              </c:pt>
              <c:pt idx="1075">
                <c:v>8.9591399363279489</c:v>
              </c:pt>
              <c:pt idx="1076">
                <c:v>8.9674740199896501</c:v>
              </c:pt>
              <c:pt idx="1077">
                <c:v>8.9758081036513513</c:v>
              </c:pt>
              <c:pt idx="1078">
                <c:v>8.9841421873130507</c:v>
              </c:pt>
              <c:pt idx="1079">
                <c:v>8.9924762709747501</c:v>
              </c:pt>
              <c:pt idx="1080">
                <c:v>9.0008103546364513</c:v>
              </c:pt>
              <c:pt idx="1081">
                <c:v>9.0091444382981525</c:v>
              </c:pt>
              <c:pt idx="1082">
                <c:v>9.0174785219598519</c:v>
              </c:pt>
              <c:pt idx="1083">
                <c:v>9.0258126056215531</c:v>
              </c:pt>
              <c:pt idx="1084">
                <c:v>9.0341466892832543</c:v>
              </c:pt>
              <c:pt idx="1085">
                <c:v>9.0424807729449537</c:v>
              </c:pt>
              <c:pt idx="1086">
                <c:v>9.0508148566066531</c:v>
              </c:pt>
              <c:pt idx="1087">
                <c:v>9.0591489402683543</c:v>
              </c:pt>
              <c:pt idx="1088">
                <c:v>9.0674830239300555</c:v>
              </c:pt>
              <c:pt idx="1089">
                <c:v>9.0758171075917549</c:v>
              </c:pt>
              <c:pt idx="1090">
                <c:v>9.084151191253456</c:v>
              </c:pt>
              <c:pt idx="1091">
                <c:v>9.0924852749151572</c:v>
              </c:pt>
              <c:pt idx="1092">
                <c:v>9.1008193585768549</c:v>
              </c:pt>
              <c:pt idx="1093">
                <c:v>9.1091534422385561</c:v>
              </c:pt>
              <c:pt idx="1094">
                <c:v>9.1174875259002572</c:v>
              </c:pt>
              <c:pt idx="1095">
                <c:v>9.1258216095619584</c:v>
              </c:pt>
              <c:pt idx="1096">
                <c:v>9.1341556932236578</c:v>
              </c:pt>
              <c:pt idx="1097">
                <c:v>9.142489776885359</c:v>
              </c:pt>
              <c:pt idx="1098">
                <c:v>9.1508238605470602</c:v>
              </c:pt>
              <c:pt idx="1099">
                <c:v>9.1591579442087596</c:v>
              </c:pt>
              <c:pt idx="1100">
                <c:v>9.167492027870459</c:v>
              </c:pt>
              <c:pt idx="1101">
                <c:v>9.1758261115321602</c:v>
              </c:pt>
              <c:pt idx="1102">
                <c:v>9.1841601951938614</c:v>
              </c:pt>
              <c:pt idx="1103">
                <c:v>9.1924942788555608</c:v>
              </c:pt>
              <c:pt idx="1104">
                <c:v>9.200828362517262</c:v>
              </c:pt>
              <c:pt idx="1105">
                <c:v>9.2091624461789614</c:v>
              </c:pt>
              <c:pt idx="1106">
                <c:v>9.2174965298406626</c:v>
              </c:pt>
              <c:pt idx="1107">
                <c:v>9.225830613502362</c:v>
              </c:pt>
              <c:pt idx="1108">
                <c:v>9.2341646971640632</c:v>
              </c:pt>
              <c:pt idx="1109">
                <c:v>9.2424987808257644</c:v>
              </c:pt>
              <c:pt idx="1110">
                <c:v>9.2508328644874656</c:v>
              </c:pt>
              <c:pt idx="1111">
                <c:v>9.2591669481491632</c:v>
              </c:pt>
              <c:pt idx="1112">
                <c:v>9.2675010318108644</c:v>
              </c:pt>
              <c:pt idx="1113">
                <c:v>9.2758351154725656</c:v>
              </c:pt>
              <c:pt idx="1114">
                <c:v>9.284169199134265</c:v>
              </c:pt>
              <c:pt idx="1115">
                <c:v>9.2925032827959662</c:v>
              </c:pt>
              <c:pt idx="1116">
                <c:v>9.3008373664576673</c:v>
              </c:pt>
              <c:pt idx="1117">
                <c:v>9.3091714501193685</c:v>
              </c:pt>
              <c:pt idx="1118">
                <c:v>9.3175055337810662</c:v>
              </c:pt>
              <c:pt idx="1119">
                <c:v>9.3258396174427673</c:v>
              </c:pt>
              <c:pt idx="1120">
                <c:v>9.3341737011044685</c:v>
              </c:pt>
              <c:pt idx="1121">
                <c:v>9.3425077847661679</c:v>
              </c:pt>
              <c:pt idx="1122">
                <c:v>9.3508418684278691</c:v>
              </c:pt>
              <c:pt idx="1123">
                <c:v>9.3591759520895703</c:v>
              </c:pt>
              <c:pt idx="1124">
                <c:v>9.3675100357512697</c:v>
              </c:pt>
              <c:pt idx="1125">
                <c:v>9.3758441194129691</c:v>
              </c:pt>
              <c:pt idx="1126">
                <c:v>9.3841782030746703</c:v>
              </c:pt>
              <c:pt idx="1127">
                <c:v>9.3925122867363715</c:v>
              </c:pt>
              <c:pt idx="1128">
                <c:v>9.4008463703980727</c:v>
              </c:pt>
              <c:pt idx="1129">
                <c:v>9.4091804540597721</c:v>
              </c:pt>
              <c:pt idx="1130">
                <c:v>9.4175145377214733</c:v>
              </c:pt>
              <c:pt idx="1131">
                <c:v>9.4258486213831727</c:v>
              </c:pt>
              <c:pt idx="1132">
                <c:v>9.4341827050448721</c:v>
              </c:pt>
              <c:pt idx="1133">
                <c:v>9.4425167887065733</c:v>
              </c:pt>
              <c:pt idx="1134">
                <c:v>9.4508508723682745</c:v>
              </c:pt>
              <c:pt idx="1135">
                <c:v>9.4591849560299757</c:v>
              </c:pt>
              <c:pt idx="1136">
                <c:v>9.4675190396916751</c:v>
              </c:pt>
              <c:pt idx="1137">
                <c:v>9.4758531233533745</c:v>
              </c:pt>
              <c:pt idx="1138">
                <c:v>9.4841872070150757</c:v>
              </c:pt>
              <c:pt idx="1139">
                <c:v>9.4925212906767751</c:v>
              </c:pt>
              <c:pt idx="1140">
                <c:v>9.5008553743384763</c:v>
              </c:pt>
              <c:pt idx="1141">
                <c:v>9.5091894580001775</c:v>
              </c:pt>
              <c:pt idx="1142">
                <c:v>9.5175235416618786</c:v>
              </c:pt>
              <c:pt idx="1143">
                <c:v>9.525857625323578</c:v>
              </c:pt>
              <c:pt idx="1144">
                <c:v>9.5341917089852775</c:v>
              </c:pt>
              <c:pt idx="1145">
                <c:v>9.5425257926469786</c:v>
              </c:pt>
              <c:pt idx="1146">
                <c:v>9.5508598763086798</c:v>
              </c:pt>
              <c:pt idx="1147">
                <c:v>9.5591939599703792</c:v>
              </c:pt>
              <c:pt idx="1148">
                <c:v>9.5675280436320804</c:v>
              </c:pt>
              <c:pt idx="1149">
                <c:v>9.5758621272937816</c:v>
              </c:pt>
              <c:pt idx="1150">
                <c:v>9.5841962109554792</c:v>
              </c:pt>
              <c:pt idx="1151">
                <c:v>9.5925302946171804</c:v>
              </c:pt>
              <c:pt idx="1152">
                <c:v>9.6008643782788816</c:v>
              </c:pt>
              <c:pt idx="1153">
                <c:v>9.6091984619405828</c:v>
              </c:pt>
              <c:pt idx="1154">
                <c:v>9.6175325456022822</c:v>
              </c:pt>
              <c:pt idx="1155">
                <c:v>9.6258666292639834</c:v>
              </c:pt>
              <c:pt idx="1156">
                <c:v>9.6342007129256846</c:v>
              </c:pt>
              <c:pt idx="1157">
                <c:v>9.6425347965873822</c:v>
              </c:pt>
              <c:pt idx="1158">
                <c:v>9.6508688802490834</c:v>
              </c:pt>
              <c:pt idx="1159">
                <c:v>9.6592029639107846</c:v>
              </c:pt>
              <c:pt idx="1160">
                <c:v>9.6675370475724858</c:v>
              </c:pt>
              <c:pt idx="1161">
                <c:v>9.6758711312341852</c:v>
              </c:pt>
              <c:pt idx="1162">
                <c:v>9.6842052148958864</c:v>
              </c:pt>
              <c:pt idx="1163">
                <c:v>9.6925392985575858</c:v>
              </c:pt>
              <c:pt idx="1164">
                <c:v>9.700873382219287</c:v>
              </c:pt>
              <c:pt idx="1165">
                <c:v>9.7092074658809864</c:v>
              </c:pt>
              <c:pt idx="1166">
                <c:v>9.7175415495426876</c:v>
              </c:pt>
              <c:pt idx="1167">
                <c:v>9.7258756332043887</c:v>
              </c:pt>
              <c:pt idx="1168">
                <c:v>9.7342097168660882</c:v>
              </c:pt>
              <c:pt idx="1169">
                <c:v>9.7425438005277876</c:v>
              </c:pt>
              <c:pt idx="1170">
                <c:v>9.7508778841894888</c:v>
              </c:pt>
              <c:pt idx="1171">
                <c:v>9.7592119678511899</c:v>
              </c:pt>
              <c:pt idx="1172">
                <c:v>9.7675460515128893</c:v>
              </c:pt>
              <c:pt idx="1173">
                <c:v>9.7758801351745905</c:v>
              </c:pt>
              <c:pt idx="1174">
                <c:v>9.7842142188362917</c:v>
              </c:pt>
              <c:pt idx="1175">
                <c:v>9.7925483024979929</c:v>
              </c:pt>
              <c:pt idx="1176">
                <c:v>9.8008823861596905</c:v>
              </c:pt>
              <c:pt idx="1177">
                <c:v>9.8092164698213917</c:v>
              </c:pt>
              <c:pt idx="1178">
                <c:v>9.8175505534830929</c:v>
              </c:pt>
              <c:pt idx="1179">
                <c:v>9.8258846371447923</c:v>
              </c:pt>
              <c:pt idx="1180">
                <c:v>9.8342187208064935</c:v>
              </c:pt>
              <c:pt idx="1181">
                <c:v>9.8425528044681947</c:v>
              </c:pt>
              <c:pt idx="1182">
                <c:v>9.8508868881298941</c:v>
              </c:pt>
              <c:pt idx="1183">
                <c:v>9.8592209717915935</c:v>
              </c:pt>
              <c:pt idx="1184">
                <c:v>9.8675550554532947</c:v>
              </c:pt>
              <c:pt idx="1185">
                <c:v>9.8758891391149959</c:v>
              </c:pt>
              <c:pt idx="1186">
                <c:v>9.8842232227766953</c:v>
              </c:pt>
              <c:pt idx="1187">
                <c:v>9.8925573064383965</c:v>
              </c:pt>
              <c:pt idx="1188">
                <c:v>9.9008913901000977</c:v>
              </c:pt>
              <c:pt idx="1189">
                <c:v>9.9092254737617971</c:v>
              </c:pt>
              <c:pt idx="1190">
                <c:v>9.9175595574234965</c:v>
              </c:pt>
              <c:pt idx="1191">
                <c:v>9.9258936410851977</c:v>
              </c:pt>
              <c:pt idx="1192">
                <c:v>9.9342277247468989</c:v>
              </c:pt>
              <c:pt idx="1193">
                <c:v>9.9425618084086</c:v>
              </c:pt>
              <c:pt idx="1194">
                <c:v>9.9508958920702995</c:v>
              </c:pt>
              <c:pt idx="1195">
                <c:v>9.9592299757319989</c:v>
              </c:pt>
              <c:pt idx="1196">
                <c:v>9.9675640593937</c:v>
              </c:pt>
              <c:pt idx="1197">
                <c:v>9.9758981430553995</c:v>
              </c:pt>
              <c:pt idx="1198">
                <c:v>9.9842322267171006</c:v>
              </c:pt>
              <c:pt idx="1199">
                <c:v>9.9925663103788018</c:v>
              </c:pt>
              <c:pt idx="1200">
                <c:v>10.000900394040503</c:v>
              </c:pt>
              <c:pt idx="1201">
                <c:v>10.009234477702202</c:v>
              </c:pt>
              <c:pt idx="1202">
                <c:v>10.017568561363902</c:v>
              </c:pt>
              <c:pt idx="1203">
                <c:v>10.025902645025603</c:v>
              </c:pt>
              <c:pt idx="1204">
                <c:v>10.034236728687302</c:v>
              </c:pt>
              <c:pt idx="1205">
                <c:v>10.042570812349004</c:v>
              </c:pt>
              <c:pt idx="1206">
                <c:v>10.050904896010705</c:v>
              </c:pt>
              <c:pt idx="1207">
                <c:v>10.059238979672406</c:v>
              </c:pt>
              <c:pt idx="1208">
                <c:v>10.067573063334104</c:v>
              </c:pt>
              <c:pt idx="1209">
                <c:v>10.075907146995805</c:v>
              </c:pt>
              <c:pt idx="1210">
                <c:v>10.084241230657506</c:v>
              </c:pt>
              <c:pt idx="1211">
                <c:v>10.092575314319207</c:v>
              </c:pt>
              <c:pt idx="1212">
                <c:v>10.100909397980907</c:v>
              </c:pt>
              <c:pt idx="1213">
                <c:v>10.109243481642608</c:v>
              </c:pt>
              <c:pt idx="1214">
                <c:v>10.117577565304307</c:v>
              </c:pt>
              <c:pt idx="1215">
                <c:v>10.125911648966007</c:v>
              </c:pt>
              <c:pt idx="1216">
                <c:v>10.134245732627708</c:v>
              </c:pt>
              <c:pt idx="1217">
                <c:v>10.142579816289409</c:v>
              </c:pt>
              <c:pt idx="1218">
                <c:v>10.15091389995111</c:v>
              </c:pt>
              <c:pt idx="1219">
                <c:v>10.15924798361281</c:v>
              </c:pt>
              <c:pt idx="1220">
                <c:v>10.167582067274511</c:v>
              </c:pt>
              <c:pt idx="1221">
                <c:v>10.17591615093621</c:v>
              </c:pt>
              <c:pt idx="1222">
                <c:v>10.18425023459791</c:v>
              </c:pt>
              <c:pt idx="1223">
                <c:v>10.192584318259611</c:v>
              </c:pt>
              <c:pt idx="1224">
                <c:v>10.200918401921312</c:v>
              </c:pt>
              <c:pt idx="1225">
                <c:v>10.209252485583013</c:v>
              </c:pt>
              <c:pt idx="1226">
                <c:v>10.217586569244713</c:v>
              </c:pt>
              <c:pt idx="1227">
                <c:v>10.225920652906412</c:v>
              </c:pt>
              <c:pt idx="1228">
                <c:v>10.234254736568113</c:v>
              </c:pt>
              <c:pt idx="1229">
                <c:v>10.242588820229814</c:v>
              </c:pt>
              <c:pt idx="1230">
                <c:v>10.250922903891514</c:v>
              </c:pt>
              <c:pt idx="1231">
                <c:v>10.259256987553215</c:v>
              </c:pt>
              <c:pt idx="1232">
                <c:v>10.267591071214916</c:v>
              </c:pt>
              <c:pt idx="1233">
                <c:v>10.275925154876616</c:v>
              </c:pt>
              <c:pt idx="1234">
                <c:v>10.284259238538315</c:v>
              </c:pt>
              <c:pt idx="1235">
                <c:v>10.292593322200016</c:v>
              </c:pt>
              <c:pt idx="1236">
                <c:v>10.300927405861717</c:v>
              </c:pt>
              <c:pt idx="1237">
                <c:v>10.309261489523417</c:v>
              </c:pt>
              <c:pt idx="1238">
                <c:v>10.317595573185118</c:v>
              </c:pt>
              <c:pt idx="1239">
                <c:v>10.325929656846819</c:v>
              </c:pt>
              <c:pt idx="1240">
                <c:v>10.334263740508517</c:v>
              </c:pt>
              <c:pt idx="1241">
                <c:v>10.342597824170218</c:v>
              </c:pt>
              <c:pt idx="1242">
                <c:v>10.350931907831919</c:v>
              </c:pt>
              <c:pt idx="1243">
                <c:v>10.35926599149362</c:v>
              </c:pt>
              <c:pt idx="1244">
                <c:v>10.36760007515532</c:v>
              </c:pt>
              <c:pt idx="1245">
                <c:v>10.375934158817021</c:v>
              </c:pt>
              <c:pt idx="1246">
                <c:v>10.384268242478722</c:v>
              </c:pt>
              <c:pt idx="1247">
                <c:v>10.392602326140421</c:v>
              </c:pt>
              <c:pt idx="1248">
                <c:v>10.400936409802121</c:v>
              </c:pt>
              <c:pt idx="1249">
                <c:v>10.409270493463822</c:v>
              </c:pt>
              <c:pt idx="1250">
                <c:v>10.417604577125523</c:v>
              </c:pt>
              <c:pt idx="1251">
                <c:v>10.425938660787223</c:v>
              </c:pt>
              <c:pt idx="1252">
                <c:v>10.434272744448924</c:v>
              </c:pt>
              <c:pt idx="1253">
                <c:v>10.442606828110623</c:v>
              </c:pt>
              <c:pt idx="1254">
                <c:v>10.450940911772324</c:v>
              </c:pt>
              <c:pt idx="1255">
                <c:v>10.459274995434024</c:v>
              </c:pt>
              <c:pt idx="1256">
                <c:v>10.467609079095725</c:v>
              </c:pt>
              <c:pt idx="1257">
                <c:v>10.475943162757426</c:v>
              </c:pt>
              <c:pt idx="1258">
                <c:v>10.484277246419127</c:v>
              </c:pt>
              <c:pt idx="1259">
                <c:v>10.492611330080827</c:v>
              </c:pt>
              <c:pt idx="1260">
                <c:v>10.500945413742526</c:v>
              </c:pt>
              <c:pt idx="1261">
                <c:v>10.509279497404227</c:v>
              </c:pt>
              <c:pt idx="1262">
                <c:v>10.517613581065927</c:v>
              </c:pt>
              <c:pt idx="1263">
                <c:v>10.525947664727628</c:v>
              </c:pt>
              <c:pt idx="1264">
                <c:v>10.534281748389329</c:v>
              </c:pt>
              <c:pt idx="1265">
                <c:v>10.54261583205103</c:v>
              </c:pt>
              <c:pt idx="1266">
                <c:v>10.550949915712728</c:v>
              </c:pt>
              <c:pt idx="1267">
                <c:v>10.559283999374429</c:v>
              </c:pt>
              <c:pt idx="1268">
                <c:v>10.56761808303613</c:v>
              </c:pt>
              <c:pt idx="1269">
                <c:v>10.57595216669783</c:v>
              </c:pt>
              <c:pt idx="1270">
                <c:v>10.584286250359531</c:v>
              </c:pt>
              <c:pt idx="1271">
                <c:v>10.592620334021232</c:v>
              </c:pt>
              <c:pt idx="1272">
                <c:v>10.600954417682932</c:v>
              </c:pt>
              <c:pt idx="1273">
                <c:v>10.609288501344631</c:v>
              </c:pt>
              <c:pt idx="1274">
                <c:v>10.617622585006332</c:v>
              </c:pt>
              <c:pt idx="1275">
                <c:v>10.625956668668033</c:v>
              </c:pt>
              <c:pt idx="1276">
                <c:v>10.634290752329735</c:v>
              </c:pt>
              <c:pt idx="1277">
                <c:v>10.642624835991434</c:v>
              </c:pt>
              <c:pt idx="1278">
                <c:v>10.650958919653135</c:v>
              </c:pt>
              <c:pt idx="1279">
                <c:v>10.659293003314835</c:v>
              </c:pt>
              <c:pt idx="1280">
                <c:v>10.667627086976534</c:v>
              </c:pt>
              <c:pt idx="1281">
                <c:v>10.675961170638235</c:v>
              </c:pt>
              <c:pt idx="1282">
                <c:v>10.684295254299936</c:v>
              </c:pt>
              <c:pt idx="1283">
                <c:v>10.692629337961638</c:v>
              </c:pt>
              <c:pt idx="1284">
                <c:v>10.700963421623337</c:v>
              </c:pt>
              <c:pt idx="1285">
                <c:v>10.709297505285036</c:v>
              </c:pt>
              <c:pt idx="1286">
                <c:v>10.717631588946738</c:v>
              </c:pt>
              <c:pt idx="1287">
                <c:v>10.725965672608437</c:v>
              </c:pt>
              <c:pt idx="1288">
                <c:v>10.734299756270138</c:v>
              </c:pt>
              <c:pt idx="1289">
                <c:v>10.742633839931839</c:v>
              </c:pt>
              <c:pt idx="1290">
                <c:v>10.75096792359354</c:v>
              </c:pt>
              <c:pt idx="1291">
                <c:v>10.75930200725524</c:v>
              </c:pt>
              <c:pt idx="1292">
                <c:v>10.767636090916939</c:v>
              </c:pt>
              <c:pt idx="1293">
                <c:v>10.77597017457864</c:v>
              </c:pt>
              <c:pt idx="1294">
                <c:v>10.784304258240342</c:v>
              </c:pt>
              <c:pt idx="1295">
                <c:v>10.792638341902041</c:v>
              </c:pt>
              <c:pt idx="1296">
                <c:v>10.800972425563742</c:v>
              </c:pt>
              <c:pt idx="1297">
                <c:v>10.809306509225443</c:v>
              </c:pt>
              <c:pt idx="1298">
                <c:v>10.817640592887141</c:v>
              </c:pt>
              <c:pt idx="1299">
                <c:v>10.825974676548842</c:v>
              </c:pt>
              <c:pt idx="1300">
                <c:v>10.834308760210543</c:v>
              </c:pt>
              <c:pt idx="1301">
                <c:v>10.842642843872245</c:v>
              </c:pt>
              <c:pt idx="1302">
                <c:v>10.850976927533944</c:v>
              </c:pt>
              <c:pt idx="1303">
                <c:v>10.859311011195645</c:v>
              </c:pt>
              <c:pt idx="1304">
                <c:v>10.867645094857346</c:v>
              </c:pt>
              <c:pt idx="1305">
                <c:v>10.875979178519044</c:v>
              </c:pt>
              <c:pt idx="1306">
                <c:v>10.884313262180745</c:v>
              </c:pt>
              <c:pt idx="1307">
                <c:v>10.892647345842446</c:v>
              </c:pt>
              <c:pt idx="1308">
                <c:v>10.900981429504148</c:v>
              </c:pt>
              <c:pt idx="1309">
                <c:v>10.909315513165847</c:v>
              </c:pt>
              <c:pt idx="1310">
                <c:v>10.917649596827548</c:v>
              </c:pt>
              <c:pt idx="1311">
                <c:v>10.925983680489248</c:v>
              </c:pt>
              <c:pt idx="1312">
                <c:v>10.934317764150949</c:v>
              </c:pt>
              <c:pt idx="1313">
                <c:v>10.942651847812648</c:v>
              </c:pt>
              <c:pt idx="1314">
                <c:v>10.950985931474349</c:v>
              </c:pt>
              <c:pt idx="1315">
                <c:v>10.959320015136051</c:v>
              </c:pt>
              <c:pt idx="1316">
                <c:v>10.96765409879775</c:v>
              </c:pt>
              <c:pt idx="1317">
                <c:v>10.975988182459451</c:v>
              </c:pt>
              <c:pt idx="1318">
                <c:v>10.984322266121151</c:v>
              </c:pt>
              <c:pt idx="1319">
                <c:v>10.992656349782852</c:v>
              </c:pt>
              <c:pt idx="1320">
                <c:v>11.000990433444551</c:v>
              </c:pt>
              <c:pt idx="1321">
                <c:v>11.009324517106252</c:v>
              </c:pt>
              <c:pt idx="1322">
                <c:v>11.017658600767954</c:v>
              </c:pt>
              <c:pt idx="1323">
                <c:v>11.025992684429655</c:v>
              </c:pt>
              <c:pt idx="1324">
                <c:v>11.034326768091352</c:v>
              </c:pt>
              <c:pt idx="1325">
                <c:v>11.042660851753054</c:v>
              </c:pt>
              <c:pt idx="1326">
                <c:v>11.050994935414755</c:v>
              </c:pt>
              <c:pt idx="1327">
                <c:v>11.059329019076454</c:v>
              </c:pt>
              <c:pt idx="1328">
                <c:v>11.067663102738155</c:v>
              </c:pt>
              <c:pt idx="1329">
                <c:v>11.075997186399857</c:v>
              </c:pt>
              <c:pt idx="1330">
                <c:v>11.084331270061556</c:v>
              </c:pt>
              <c:pt idx="1331">
                <c:v>11.092665353723255</c:v>
              </c:pt>
              <c:pt idx="1332">
                <c:v>11.100999437384957</c:v>
              </c:pt>
              <c:pt idx="1333">
                <c:v>11.109333521046658</c:v>
              </c:pt>
              <c:pt idx="1334">
                <c:v>11.117667604708357</c:v>
              </c:pt>
              <c:pt idx="1335">
                <c:v>11.126001688370058</c:v>
              </c:pt>
              <c:pt idx="1336">
                <c:v>11.13433577203176</c:v>
              </c:pt>
              <c:pt idx="1337">
                <c:v>11.142669855693459</c:v>
              </c:pt>
              <c:pt idx="1338">
                <c:v>11.151003939355158</c:v>
              </c:pt>
              <c:pt idx="1339">
                <c:v>11.15933802301686</c:v>
              </c:pt>
              <c:pt idx="1340">
                <c:v>11.167672106678561</c:v>
              </c:pt>
              <c:pt idx="1341">
                <c:v>11.176006190340262</c:v>
              </c:pt>
              <c:pt idx="1342">
                <c:v>11.184340274001961</c:v>
              </c:pt>
              <c:pt idx="1343">
                <c:v>11.192674357663661</c:v>
              </c:pt>
              <c:pt idx="1344">
                <c:v>11.201008441325362</c:v>
              </c:pt>
              <c:pt idx="1345">
                <c:v>11.209342524987061</c:v>
              </c:pt>
              <c:pt idx="1346">
                <c:v>11.217676608648762</c:v>
              </c:pt>
              <c:pt idx="1347">
                <c:v>11.226010692310464</c:v>
              </c:pt>
              <c:pt idx="1348">
                <c:v>11.234344775972165</c:v>
              </c:pt>
              <c:pt idx="1349">
                <c:v>11.242678859633864</c:v>
              </c:pt>
              <c:pt idx="1350">
                <c:v>11.251012943295564</c:v>
              </c:pt>
              <c:pt idx="1351">
                <c:v>11.259347026957265</c:v>
              </c:pt>
              <c:pt idx="1352">
                <c:v>11.267681110618964</c:v>
              </c:pt>
              <c:pt idx="1353">
                <c:v>11.276015194280665</c:v>
              </c:pt>
              <c:pt idx="1354">
                <c:v>11.284349277942367</c:v>
              </c:pt>
              <c:pt idx="1355">
                <c:v>11.292683361604068</c:v>
              </c:pt>
              <c:pt idx="1356">
                <c:v>11.301017445265765</c:v>
              </c:pt>
              <c:pt idx="1357">
                <c:v>11.309351528927467</c:v>
              </c:pt>
              <c:pt idx="1358">
                <c:v>11.317685612589168</c:v>
              </c:pt>
              <c:pt idx="1359">
                <c:v>11.326019696250869</c:v>
              </c:pt>
              <c:pt idx="1360">
                <c:v>11.334353779912568</c:v>
              </c:pt>
              <c:pt idx="1361">
                <c:v>11.34268786357427</c:v>
              </c:pt>
              <c:pt idx="1362">
                <c:v>11.351021947235971</c:v>
              </c:pt>
              <c:pt idx="1363">
                <c:v>11.359356030897668</c:v>
              </c:pt>
              <c:pt idx="1364">
                <c:v>11.36769011455937</c:v>
              </c:pt>
              <c:pt idx="1365">
                <c:v>11.376024198221071</c:v>
              </c:pt>
              <c:pt idx="1366">
                <c:v>11.384358281882772</c:v>
              </c:pt>
              <c:pt idx="1367">
                <c:v>11.392692365544471</c:v>
              </c:pt>
              <c:pt idx="1368">
                <c:v>11.401026449206173</c:v>
              </c:pt>
              <c:pt idx="1369">
                <c:v>11.409360532867872</c:v>
              </c:pt>
              <c:pt idx="1370">
                <c:v>11.417694616529571</c:v>
              </c:pt>
              <c:pt idx="1371">
                <c:v>11.426028700191273</c:v>
              </c:pt>
              <c:pt idx="1372">
                <c:v>11.434362783852974</c:v>
              </c:pt>
              <c:pt idx="1373">
                <c:v>11.442696867514675</c:v>
              </c:pt>
              <c:pt idx="1374">
                <c:v>11.451030951176374</c:v>
              </c:pt>
              <c:pt idx="1375">
                <c:v>11.459365034838074</c:v>
              </c:pt>
              <c:pt idx="1376">
                <c:v>11.467699118499775</c:v>
              </c:pt>
              <c:pt idx="1377">
                <c:v>11.476033202161476</c:v>
              </c:pt>
              <c:pt idx="1378">
                <c:v>11.484367285823176</c:v>
              </c:pt>
              <c:pt idx="1379">
                <c:v>11.492701369484877</c:v>
              </c:pt>
              <c:pt idx="1380">
                <c:v>11.501035453146578</c:v>
              </c:pt>
              <c:pt idx="1381">
                <c:v>11.509369536808277</c:v>
              </c:pt>
              <c:pt idx="1382">
                <c:v>11.517703620469977</c:v>
              </c:pt>
              <c:pt idx="1383">
                <c:v>11.526037704131678</c:v>
              </c:pt>
              <c:pt idx="1384">
                <c:v>11.534371787793379</c:v>
              </c:pt>
              <c:pt idx="1385">
                <c:v>11.542705871455079</c:v>
              </c:pt>
              <c:pt idx="1386">
                <c:v>11.55103995511678</c:v>
              </c:pt>
              <c:pt idx="1387">
                <c:v>11.559374038778481</c:v>
              </c:pt>
              <c:pt idx="1388">
                <c:v>11.567708122440179</c:v>
              </c:pt>
              <c:pt idx="1389">
                <c:v>11.57604220610188</c:v>
              </c:pt>
              <c:pt idx="1390">
                <c:v>11.584376289763581</c:v>
              </c:pt>
              <c:pt idx="1391">
                <c:v>11.592710373425282</c:v>
              </c:pt>
              <c:pt idx="1392">
                <c:v>11.601044457086982</c:v>
              </c:pt>
              <c:pt idx="1393">
                <c:v>11.609378540748683</c:v>
              </c:pt>
              <c:pt idx="1394">
                <c:v>11.617712624410384</c:v>
              </c:pt>
              <c:pt idx="1395">
                <c:v>11.626046708072083</c:v>
              </c:pt>
              <c:pt idx="1396">
                <c:v>11.634380791733783</c:v>
              </c:pt>
              <c:pt idx="1397">
                <c:v>11.642714875395484</c:v>
              </c:pt>
              <c:pt idx="1398">
                <c:v>11.651048959057185</c:v>
              </c:pt>
              <c:pt idx="1399">
                <c:v>11.659383042718884</c:v>
              </c:pt>
              <c:pt idx="1400">
                <c:v>11.667717126380586</c:v>
              </c:pt>
              <c:pt idx="1401">
                <c:v>11.676051210042285</c:v>
              </c:pt>
              <c:pt idx="1402">
                <c:v>11.684385293703986</c:v>
              </c:pt>
              <c:pt idx="1403">
                <c:v>11.692719377365686</c:v>
              </c:pt>
              <c:pt idx="1404">
                <c:v>11.701053461027387</c:v>
              </c:pt>
              <c:pt idx="1405">
                <c:v>11.709387544689088</c:v>
              </c:pt>
              <c:pt idx="1406">
                <c:v>11.717721628350789</c:v>
              </c:pt>
              <c:pt idx="1407">
                <c:v>11.726055712012489</c:v>
              </c:pt>
              <c:pt idx="1408">
                <c:v>11.734389795674188</c:v>
              </c:pt>
              <c:pt idx="1409">
                <c:v>11.742723879335889</c:v>
              </c:pt>
              <c:pt idx="1410">
                <c:v>11.751057962997589</c:v>
              </c:pt>
              <c:pt idx="1411">
                <c:v>11.75939204665929</c:v>
              </c:pt>
              <c:pt idx="1412">
                <c:v>11.767726130320991</c:v>
              </c:pt>
              <c:pt idx="1413">
                <c:v>11.776060213982692</c:v>
              </c:pt>
              <c:pt idx="1414">
                <c:v>11.78439429764439</c:v>
              </c:pt>
              <c:pt idx="1415">
                <c:v>11.792728381306091</c:v>
              </c:pt>
              <c:pt idx="1416">
                <c:v>11.801062464967792</c:v>
              </c:pt>
              <c:pt idx="1417">
                <c:v>11.809396548629492</c:v>
              </c:pt>
              <c:pt idx="1418">
                <c:v>11.817730632291193</c:v>
              </c:pt>
              <c:pt idx="1419">
                <c:v>11.826064715952894</c:v>
              </c:pt>
              <c:pt idx="1420">
                <c:v>11.834398799614595</c:v>
              </c:pt>
              <c:pt idx="1421">
                <c:v>11.842732883276293</c:v>
              </c:pt>
              <c:pt idx="1422">
                <c:v>11.851066966937994</c:v>
              </c:pt>
              <c:pt idx="1423">
                <c:v>11.859401050599695</c:v>
              </c:pt>
              <c:pt idx="1424">
                <c:v>11.867735134261396</c:v>
              </c:pt>
              <c:pt idx="1425">
                <c:v>11.876069217923096</c:v>
              </c:pt>
              <c:pt idx="1426">
                <c:v>11.884403301584797</c:v>
              </c:pt>
              <c:pt idx="1427">
                <c:v>11.892737385246496</c:v>
              </c:pt>
              <c:pt idx="1428">
                <c:v>11.901071468908196</c:v>
              </c:pt>
              <c:pt idx="1429">
                <c:v>11.909405552569897</c:v>
              </c:pt>
              <c:pt idx="1430">
                <c:v>11.917739636231598</c:v>
              </c:pt>
              <c:pt idx="1431">
                <c:v>11.926073719893299</c:v>
              </c:pt>
              <c:pt idx="1432">
                <c:v>11.934407803554999</c:v>
              </c:pt>
              <c:pt idx="1433">
                <c:v>11.942741887216698</c:v>
              </c:pt>
              <c:pt idx="1434">
                <c:v>11.951075970878399</c:v>
              </c:pt>
              <c:pt idx="1435">
                <c:v>11.959410054540099</c:v>
              </c:pt>
              <c:pt idx="1436">
                <c:v>11.9677441382018</c:v>
              </c:pt>
              <c:pt idx="1437">
                <c:v>11.976078221863501</c:v>
              </c:pt>
              <c:pt idx="1438">
                <c:v>11.984412305525202</c:v>
              </c:pt>
              <c:pt idx="1439">
                <c:v>11.992746389186902</c:v>
              </c:pt>
              <c:pt idx="1440">
                <c:v>12.001080472848601</c:v>
              </c:pt>
              <c:pt idx="1441">
                <c:v>12.009414556510302</c:v>
              </c:pt>
              <c:pt idx="1442">
                <c:v>12.017748640172004</c:v>
              </c:pt>
              <c:pt idx="1443">
                <c:v>12.026082723833703</c:v>
              </c:pt>
              <c:pt idx="1444">
                <c:v>12.034416807495404</c:v>
              </c:pt>
              <c:pt idx="1445">
                <c:v>12.042750891157105</c:v>
              </c:pt>
              <c:pt idx="1446">
                <c:v>12.051084974818803</c:v>
              </c:pt>
              <c:pt idx="1447">
                <c:v>12.059419058480504</c:v>
              </c:pt>
              <c:pt idx="1448">
                <c:v>12.067753142142205</c:v>
              </c:pt>
              <c:pt idx="1449">
                <c:v>12.076087225803906</c:v>
              </c:pt>
              <c:pt idx="1450">
                <c:v>12.084421309465606</c:v>
              </c:pt>
              <c:pt idx="1451">
                <c:v>12.092755393127307</c:v>
              </c:pt>
              <c:pt idx="1452">
                <c:v>12.101089476789008</c:v>
              </c:pt>
              <c:pt idx="1453">
                <c:v>12.109423560450706</c:v>
              </c:pt>
              <c:pt idx="1454">
                <c:v>12.117757644112407</c:v>
              </c:pt>
              <c:pt idx="1455">
                <c:v>12.126091727774108</c:v>
              </c:pt>
              <c:pt idx="1456">
                <c:v>12.134425811435809</c:v>
              </c:pt>
              <c:pt idx="1457">
                <c:v>12.142759895097509</c:v>
              </c:pt>
              <c:pt idx="1458">
                <c:v>12.15109397875921</c:v>
              </c:pt>
              <c:pt idx="1459">
                <c:v>12.159428062420909</c:v>
              </c:pt>
              <c:pt idx="1460">
                <c:v>12.167762146082611</c:v>
              </c:pt>
              <c:pt idx="1461">
                <c:v>12.17609622974431</c:v>
              </c:pt>
              <c:pt idx="1462">
                <c:v>12.184430313406011</c:v>
              </c:pt>
              <c:pt idx="1463">
                <c:v>12.192764397067712</c:v>
              </c:pt>
              <c:pt idx="1464">
                <c:v>12.201098480729412</c:v>
              </c:pt>
              <c:pt idx="1465">
                <c:v>12.209432564391113</c:v>
              </c:pt>
              <c:pt idx="1466">
                <c:v>12.217766648052812</c:v>
              </c:pt>
              <c:pt idx="1467">
                <c:v>12.226100731714514</c:v>
              </c:pt>
              <c:pt idx="1468">
                <c:v>12.234434815376213</c:v>
              </c:pt>
              <c:pt idx="1469">
                <c:v>12.242768899037914</c:v>
              </c:pt>
              <c:pt idx="1470">
                <c:v>12.251102982699615</c:v>
              </c:pt>
              <c:pt idx="1471">
                <c:v>12.259437066361317</c:v>
              </c:pt>
              <c:pt idx="1472">
                <c:v>12.267771150023014</c:v>
              </c:pt>
              <c:pt idx="1473">
                <c:v>12.276105233684715</c:v>
              </c:pt>
              <c:pt idx="1474">
                <c:v>12.284439317346417</c:v>
              </c:pt>
              <c:pt idx="1475">
                <c:v>12.292773401008116</c:v>
              </c:pt>
              <c:pt idx="1476">
                <c:v>12.301107484669817</c:v>
              </c:pt>
              <c:pt idx="1477">
                <c:v>12.309441568331518</c:v>
              </c:pt>
              <c:pt idx="1478">
                <c:v>12.31777565199322</c:v>
              </c:pt>
              <c:pt idx="1479">
                <c:v>12.326109735654917</c:v>
              </c:pt>
              <c:pt idx="1480">
                <c:v>12.334443819316618</c:v>
              </c:pt>
              <c:pt idx="1481">
                <c:v>12.34277790297832</c:v>
              </c:pt>
              <c:pt idx="1482">
                <c:v>12.351111986640019</c:v>
              </c:pt>
              <c:pt idx="1483">
                <c:v>12.35944607030172</c:v>
              </c:pt>
              <c:pt idx="1484">
                <c:v>12.367780153963421</c:v>
              </c:pt>
              <c:pt idx="1485">
                <c:v>12.376114237625121</c:v>
              </c:pt>
              <c:pt idx="1486">
                <c:v>12.38444832128682</c:v>
              </c:pt>
              <c:pt idx="1487">
                <c:v>12.392782404948521</c:v>
              </c:pt>
              <c:pt idx="1488">
                <c:v>12.401116488610223</c:v>
              </c:pt>
              <c:pt idx="1489">
                <c:v>12.409450572271924</c:v>
              </c:pt>
              <c:pt idx="1490">
                <c:v>12.417784655933623</c:v>
              </c:pt>
              <c:pt idx="1491">
                <c:v>12.426118739595323</c:v>
              </c:pt>
              <c:pt idx="1492">
                <c:v>12.434452823257024</c:v>
              </c:pt>
              <c:pt idx="1493">
                <c:v>12.442786906918723</c:v>
              </c:pt>
              <c:pt idx="1494">
                <c:v>12.451120990580424</c:v>
              </c:pt>
              <c:pt idx="1495">
                <c:v>12.459455074242126</c:v>
              </c:pt>
              <c:pt idx="1496">
                <c:v>12.467789157903827</c:v>
              </c:pt>
              <c:pt idx="1497">
                <c:v>12.476123241565526</c:v>
              </c:pt>
              <c:pt idx="1498">
                <c:v>12.484457325227226</c:v>
              </c:pt>
              <c:pt idx="1499">
                <c:v>12.492791408888927</c:v>
              </c:pt>
              <c:pt idx="1500">
                <c:v>12.501125492550626</c:v>
              </c:pt>
              <c:pt idx="1501">
                <c:v>12.509459576212327</c:v>
              </c:pt>
              <c:pt idx="1502">
                <c:v>12.517793659874028</c:v>
              </c:pt>
              <c:pt idx="1503">
                <c:v>12.52612774353573</c:v>
              </c:pt>
              <c:pt idx="1504">
                <c:v>12.534461827197427</c:v>
              </c:pt>
              <c:pt idx="1505">
                <c:v>12.542795910859128</c:v>
              </c:pt>
              <c:pt idx="1506">
                <c:v>12.55112999452083</c:v>
              </c:pt>
              <c:pt idx="1507">
                <c:v>12.559464078182531</c:v>
              </c:pt>
              <c:pt idx="1508">
                <c:v>12.56779816184423</c:v>
              </c:pt>
              <c:pt idx="1509">
                <c:v>12.576132245505931</c:v>
              </c:pt>
              <c:pt idx="1510">
                <c:v>12.584466329167633</c:v>
              </c:pt>
              <c:pt idx="1511">
                <c:v>12.59280041282933</c:v>
              </c:pt>
              <c:pt idx="1512">
                <c:v>12.601134496491031</c:v>
              </c:pt>
              <c:pt idx="1513">
                <c:v>12.609468580152733</c:v>
              </c:pt>
              <c:pt idx="1514">
                <c:v>12.617802663814434</c:v>
              </c:pt>
              <c:pt idx="1515">
                <c:v>12.626136747476133</c:v>
              </c:pt>
              <c:pt idx="1516">
                <c:v>12.634470831137834</c:v>
              </c:pt>
              <c:pt idx="1517">
                <c:v>12.642804914799534</c:v>
              </c:pt>
              <c:pt idx="1518">
                <c:v>12.651138998461233</c:v>
              </c:pt>
              <c:pt idx="1519">
                <c:v>12.659473082122934</c:v>
              </c:pt>
              <c:pt idx="1520">
                <c:v>12.667807165784636</c:v>
              </c:pt>
              <c:pt idx="1521">
                <c:v>12.676141249446337</c:v>
              </c:pt>
              <c:pt idx="1522">
                <c:v>12.684475333108036</c:v>
              </c:pt>
              <c:pt idx="1523">
                <c:v>12.692809416769737</c:v>
              </c:pt>
              <c:pt idx="1524">
                <c:v>12.701143500431437</c:v>
              </c:pt>
              <c:pt idx="1525">
                <c:v>12.709477584093138</c:v>
              </c:pt>
              <c:pt idx="1526">
                <c:v>12.717811667754837</c:v>
              </c:pt>
              <c:pt idx="1527">
                <c:v>12.726145751416539</c:v>
              </c:pt>
              <c:pt idx="1528">
                <c:v>12.73447983507824</c:v>
              </c:pt>
              <c:pt idx="1529">
                <c:v>12.742813918739939</c:v>
              </c:pt>
              <c:pt idx="1530">
                <c:v>12.751148002401639</c:v>
              </c:pt>
              <c:pt idx="1531">
                <c:v>12.75948208606334</c:v>
              </c:pt>
              <c:pt idx="1532">
                <c:v>12.767816169725041</c:v>
              </c:pt>
              <c:pt idx="1533">
                <c:v>12.77615025338674</c:v>
              </c:pt>
              <c:pt idx="1534">
                <c:v>12.784484337048442</c:v>
              </c:pt>
              <c:pt idx="1535">
                <c:v>12.792818420710143</c:v>
              </c:pt>
              <c:pt idx="1536">
                <c:v>12.801152504371844</c:v>
              </c:pt>
              <c:pt idx="1537">
                <c:v>12.809486588033542</c:v>
              </c:pt>
              <c:pt idx="1538">
                <c:v>12.817820671695243</c:v>
              </c:pt>
              <c:pt idx="1539">
                <c:v>12.826154755356944</c:v>
              </c:pt>
              <c:pt idx="1540">
                <c:v>12.834488839018643</c:v>
              </c:pt>
              <c:pt idx="1541">
                <c:v>12.842822922680345</c:v>
              </c:pt>
              <c:pt idx="1542">
                <c:v>12.851157006342046</c:v>
              </c:pt>
              <c:pt idx="1543">
                <c:v>12.859491090003745</c:v>
              </c:pt>
              <c:pt idx="1544">
                <c:v>12.867825173665445</c:v>
              </c:pt>
              <c:pt idx="1545">
                <c:v>12.876159257327146</c:v>
              </c:pt>
              <c:pt idx="1546">
                <c:v>12.884493340988847</c:v>
              </c:pt>
              <c:pt idx="1547">
                <c:v>12.892827424650546</c:v>
              </c:pt>
              <c:pt idx="1548">
                <c:v>12.901161508312248</c:v>
              </c:pt>
              <c:pt idx="1549">
                <c:v>12.909495591973947</c:v>
              </c:pt>
              <c:pt idx="1550">
                <c:v>12.917829675635648</c:v>
              </c:pt>
              <c:pt idx="1551">
                <c:v>12.926163759297348</c:v>
              </c:pt>
              <c:pt idx="1552">
                <c:v>12.934497842959049</c:v>
              </c:pt>
              <c:pt idx="1553">
                <c:v>12.94283192662075</c:v>
              </c:pt>
              <c:pt idx="1554">
                <c:v>12.951166010282451</c:v>
              </c:pt>
              <c:pt idx="1555">
                <c:v>12.95950009394415</c:v>
              </c:pt>
              <c:pt idx="1556">
                <c:v>12.96783417760585</c:v>
              </c:pt>
              <c:pt idx="1557">
                <c:v>12.976168261267551</c:v>
              </c:pt>
              <c:pt idx="1558">
                <c:v>12.98450234492925</c:v>
              </c:pt>
              <c:pt idx="1559">
                <c:v>12.992836428590952</c:v>
              </c:pt>
              <c:pt idx="1560">
                <c:v>13.001170512252653</c:v>
              </c:pt>
              <c:pt idx="1561">
                <c:v>13.009504595914354</c:v>
              </c:pt>
              <c:pt idx="1562">
                <c:v>13.017838679576052</c:v>
              </c:pt>
              <c:pt idx="1563">
                <c:v>13.026172763237753</c:v>
              </c:pt>
              <c:pt idx="1564">
                <c:v>13.034506846899454</c:v>
              </c:pt>
              <c:pt idx="1565">
                <c:v>13.042840930561153</c:v>
              </c:pt>
              <c:pt idx="1566">
                <c:v>13.051175014222855</c:v>
              </c:pt>
              <c:pt idx="1567">
                <c:v>13.059509097884556</c:v>
              </c:pt>
              <c:pt idx="1568">
                <c:v>13.067843181546257</c:v>
              </c:pt>
              <c:pt idx="1569">
                <c:v>13.076177265207955</c:v>
              </c:pt>
              <c:pt idx="1570">
                <c:v>13.084511348869656</c:v>
              </c:pt>
              <c:pt idx="1571">
                <c:v>13.092845432531357</c:v>
              </c:pt>
              <c:pt idx="1572">
                <c:v>13.101179516193058</c:v>
              </c:pt>
              <c:pt idx="1573">
                <c:v>13.109513599854758</c:v>
              </c:pt>
              <c:pt idx="1574">
                <c:v>13.117847683516459</c:v>
              </c:pt>
              <c:pt idx="1575">
                <c:v>13.126181767178158</c:v>
              </c:pt>
              <c:pt idx="1576">
                <c:v>13.134515850839858</c:v>
              </c:pt>
              <c:pt idx="1577">
                <c:v>13.142849934501559</c:v>
              </c:pt>
              <c:pt idx="1578">
                <c:v>13.15118401816326</c:v>
              </c:pt>
              <c:pt idx="1579">
                <c:v>13.159518101824961</c:v>
              </c:pt>
              <c:pt idx="1580">
                <c:v>13.167852185486661</c:v>
              </c:pt>
              <c:pt idx="1581">
                <c:v>13.176186269148362</c:v>
              </c:pt>
              <c:pt idx="1582">
                <c:v>13.184520352810061</c:v>
              </c:pt>
              <c:pt idx="1583">
                <c:v>13.192854436471761</c:v>
              </c:pt>
              <c:pt idx="1584">
                <c:v>13.201188520133462</c:v>
              </c:pt>
              <c:pt idx="1585">
                <c:v>13.209522603795163</c:v>
              </c:pt>
              <c:pt idx="1586">
                <c:v>13.217856687456864</c:v>
              </c:pt>
              <c:pt idx="1587">
                <c:v>13.226190771118564</c:v>
              </c:pt>
              <c:pt idx="1588">
                <c:v>13.234524854780263</c:v>
              </c:pt>
              <c:pt idx="1589">
                <c:v>13.242858938441964</c:v>
              </c:pt>
              <c:pt idx="1590">
                <c:v>13.251193022103665</c:v>
              </c:pt>
              <c:pt idx="1591">
                <c:v>13.259527105765365</c:v>
              </c:pt>
              <c:pt idx="1592">
                <c:v>13.267861189427066</c:v>
              </c:pt>
              <c:pt idx="1593">
                <c:v>13.276195273088767</c:v>
              </c:pt>
              <c:pt idx="1594">
                <c:v>13.284529356750465</c:v>
              </c:pt>
              <c:pt idx="1595">
                <c:v>13.292863440412166</c:v>
              </c:pt>
              <c:pt idx="1596">
                <c:v>13.301197524073867</c:v>
              </c:pt>
              <c:pt idx="1597">
                <c:v>13.309531607735568</c:v>
              </c:pt>
              <c:pt idx="1598">
                <c:v>13.317865691397268</c:v>
              </c:pt>
              <c:pt idx="1599">
                <c:v>13.326199775058969</c:v>
              </c:pt>
              <c:pt idx="1600">
                <c:v>13.33453385872067</c:v>
              </c:pt>
              <c:pt idx="1601">
                <c:v>13.342867942382368</c:v>
              </c:pt>
              <c:pt idx="1602">
                <c:v>13.351202026044069</c:v>
              </c:pt>
              <c:pt idx="1603">
                <c:v>13.35953610970577</c:v>
              </c:pt>
              <c:pt idx="1604">
                <c:v>13.367870193367471</c:v>
              </c:pt>
              <c:pt idx="1605">
                <c:v>13.376204277029171</c:v>
              </c:pt>
              <c:pt idx="1606">
                <c:v>13.384538360690872</c:v>
              </c:pt>
              <c:pt idx="1607">
                <c:v>13.392872444352571</c:v>
              </c:pt>
              <c:pt idx="1608">
                <c:v>13.401206528014272</c:v>
              </c:pt>
              <c:pt idx="1609">
                <c:v>13.409540611675972</c:v>
              </c:pt>
              <c:pt idx="1610">
                <c:v>13.417874695337673</c:v>
              </c:pt>
              <c:pt idx="1611">
                <c:v>13.426208778999374</c:v>
              </c:pt>
              <c:pt idx="1612">
                <c:v>13.434542862661074</c:v>
              </c:pt>
              <c:pt idx="1613">
                <c:v>13.442876946322775</c:v>
              </c:pt>
              <c:pt idx="1614">
                <c:v>13.451211029984474</c:v>
              </c:pt>
              <c:pt idx="1615">
                <c:v>13.459545113646175</c:v>
              </c:pt>
              <c:pt idx="1616">
                <c:v>13.467879197307875</c:v>
              </c:pt>
              <c:pt idx="1617">
                <c:v>13.476213280969576</c:v>
              </c:pt>
              <c:pt idx="1618">
                <c:v>13.484547364631277</c:v>
              </c:pt>
              <c:pt idx="1619">
                <c:v>13.492881448292978</c:v>
              </c:pt>
              <c:pt idx="1620">
                <c:v>13.501215531954676</c:v>
              </c:pt>
              <c:pt idx="1621">
                <c:v>13.509549615616377</c:v>
              </c:pt>
              <c:pt idx="1622">
                <c:v>13.517883699278078</c:v>
              </c:pt>
              <c:pt idx="1623">
                <c:v>13.526217782939778</c:v>
              </c:pt>
              <c:pt idx="1624">
                <c:v>13.534551866601479</c:v>
              </c:pt>
              <c:pt idx="1625">
                <c:v>13.54288595026318</c:v>
              </c:pt>
              <c:pt idx="1626">
                <c:v>13.551220033924881</c:v>
              </c:pt>
              <c:pt idx="1627">
                <c:v>13.559554117586579</c:v>
              </c:pt>
              <c:pt idx="1628">
                <c:v>13.56788820124828</c:v>
              </c:pt>
              <c:pt idx="1629">
                <c:v>13.576222284909981</c:v>
              </c:pt>
              <c:pt idx="1630">
                <c:v>13.584556368571681</c:v>
              </c:pt>
              <c:pt idx="1631">
                <c:v>13.592890452233382</c:v>
              </c:pt>
              <c:pt idx="1632">
                <c:v>13.601224535895083</c:v>
              </c:pt>
              <c:pt idx="1633">
                <c:v>13.609558619556783</c:v>
              </c:pt>
              <c:pt idx="1634">
                <c:v>13.617892703218482</c:v>
              </c:pt>
              <c:pt idx="1635">
                <c:v>13.626226786880183</c:v>
              </c:pt>
              <c:pt idx="1636">
                <c:v>13.634560870541884</c:v>
              </c:pt>
              <c:pt idx="1637">
                <c:v>13.642894954203586</c:v>
              </c:pt>
              <c:pt idx="1638">
                <c:v>13.651229037865285</c:v>
              </c:pt>
              <c:pt idx="1639">
                <c:v>13.659563121526986</c:v>
              </c:pt>
              <c:pt idx="1640">
                <c:v>13.667897205188686</c:v>
              </c:pt>
              <c:pt idx="1641">
                <c:v>13.676231288850385</c:v>
              </c:pt>
              <c:pt idx="1642">
                <c:v>13.684565372512086</c:v>
              </c:pt>
              <c:pt idx="1643">
                <c:v>13.692899456173787</c:v>
              </c:pt>
              <c:pt idx="1644">
                <c:v>13.701233539835489</c:v>
              </c:pt>
              <c:pt idx="1645">
                <c:v>13.709567623497188</c:v>
              </c:pt>
              <c:pt idx="1646">
                <c:v>13.717901707158887</c:v>
              </c:pt>
              <c:pt idx="1647">
                <c:v>13.726235790820589</c:v>
              </c:pt>
              <c:pt idx="1648">
                <c:v>13.734569874482288</c:v>
              </c:pt>
              <c:pt idx="1649">
                <c:v>13.742903958143989</c:v>
              </c:pt>
              <c:pt idx="1650">
                <c:v>13.75123804180569</c:v>
              </c:pt>
              <c:pt idx="1651">
                <c:v>13.759572125467392</c:v>
              </c:pt>
              <c:pt idx="1652">
                <c:v>13.767906209129089</c:v>
              </c:pt>
              <c:pt idx="1653">
                <c:v>13.77624029279079</c:v>
              </c:pt>
              <c:pt idx="1654">
                <c:v>13.784574376452492</c:v>
              </c:pt>
              <c:pt idx="1655">
                <c:v>13.792908460114193</c:v>
              </c:pt>
              <c:pt idx="1656">
                <c:v>13.801242543775892</c:v>
              </c:pt>
              <c:pt idx="1657">
                <c:v>13.809576627437593</c:v>
              </c:pt>
              <c:pt idx="1658">
                <c:v>13.817910711099294</c:v>
              </c:pt>
              <c:pt idx="1659">
                <c:v>13.826244794760992</c:v>
              </c:pt>
              <c:pt idx="1660">
                <c:v>13.834578878422693</c:v>
              </c:pt>
              <c:pt idx="1661">
                <c:v>13.842912962084394</c:v>
              </c:pt>
              <c:pt idx="1662">
                <c:v>13.851247045746096</c:v>
              </c:pt>
              <c:pt idx="1663">
                <c:v>13.859581129407795</c:v>
              </c:pt>
              <c:pt idx="1664">
                <c:v>13.867915213069496</c:v>
              </c:pt>
              <c:pt idx="1665">
                <c:v>13.876249296731196</c:v>
              </c:pt>
              <c:pt idx="1666">
                <c:v>13.884583380392895</c:v>
              </c:pt>
              <c:pt idx="1667">
                <c:v>13.892917464054596</c:v>
              </c:pt>
              <c:pt idx="1668">
                <c:v>13.901251547716297</c:v>
              </c:pt>
              <c:pt idx="1669">
                <c:v>13.909585631377999</c:v>
              </c:pt>
              <c:pt idx="1670">
                <c:v>13.917919715039698</c:v>
              </c:pt>
              <c:pt idx="1671">
                <c:v>13.926253798701399</c:v>
              </c:pt>
              <c:pt idx="1672">
                <c:v>13.934587882363099</c:v>
              </c:pt>
              <c:pt idx="1673">
                <c:v>13.9429219660248</c:v>
              </c:pt>
              <c:pt idx="1674">
                <c:v>13.951256049686499</c:v>
              </c:pt>
              <c:pt idx="1675">
                <c:v>13.9595901333482</c:v>
              </c:pt>
              <c:pt idx="1676">
                <c:v>13.967924217009902</c:v>
              </c:pt>
              <c:pt idx="1677">
                <c:v>13.976258300671601</c:v>
              </c:pt>
              <c:pt idx="1678">
                <c:v>13.9845923843333</c:v>
              </c:pt>
              <c:pt idx="1679">
                <c:v>13.992926467995002</c:v>
              </c:pt>
              <c:pt idx="1680">
                <c:v>14.001260551656703</c:v>
              </c:pt>
              <c:pt idx="1681">
                <c:v>14.009594635318402</c:v>
              </c:pt>
              <c:pt idx="1682">
                <c:v>14.017928718980103</c:v>
              </c:pt>
              <c:pt idx="1683">
                <c:v>14.026262802641805</c:v>
              </c:pt>
              <c:pt idx="1684">
                <c:v>14.034596886303506</c:v>
              </c:pt>
              <c:pt idx="1685">
                <c:v>14.042930969965203</c:v>
              </c:pt>
              <c:pt idx="1686">
                <c:v>14.051265053626905</c:v>
              </c:pt>
              <c:pt idx="1687">
                <c:v>14.059599137288606</c:v>
              </c:pt>
              <c:pt idx="1688">
                <c:v>14.067933220950305</c:v>
              </c:pt>
              <c:pt idx="1689">
                <c:v>14.076267304612006</c:v>
              </c:pt>
              <c:pt idx="1690">
                <c:v>14.084601388273708</c:v>
              </c:pt>
              <c:pt idx="1691">
                <c:v>14.092935471935407</c:v>
              </c:pt>
              <c:pt idx="1692">
                <c:v>14.101269555597106</c:v>
              </c:pt>
              <c:pt idx="1693">
                <c:v>14.109603639258808</c:v>
              </c:pt>
              <c:pt idx="1694">
                <c:v>14.117937722920509</c:v>
              </c:pt>
              <c:pt idx="1695">
                <c:v>14.126271806582208</c:v>
              </c:pt>
              <c:pt idx="1696">
                <c:v>14.134605890243909</c:v>
              </c:pt>
              <c:pt idx="1697">
                <c:v>14.142939973905611</c:v>
              </c:pt>
              <c:pt idx="1698">
                <c:v>14.15127405756731</c:v>
              </c:pt>
              <c:pt idx="1699">
                <c:v>14.159608141229009</c:v>
              </c:pt>
              <c:pt idx="1700">
                <c:v>14.167942224890711</c:v>
              </c:pt>
              <c:pt idx="1701">
                <c:v>14.176276308552412</c:v>
              </c:pt>
              <c:pt idx="1702">
                <c:v>14.184610392214113</c:v>
              </c:pt>
              <c:pt idx="1703">
                <c:v>14.192944475875812</c:v>
              </c:pt>
              <c:pt idx="1704">
                <c:v>14.201278559537512</c:v>
              </c:pt>
              <c:pt idx="1705">
                <c:v>14.209612643199213</c:v>
              </c:pt>
              <c:pt idx="1706">
                <c:v>14.217946726860912</c:v>
              </c:pt>
              <c:pt idx="1707">
                <c:v>14.226280810522614</c:v>
              </c:pt>
              <c:pt idx="1708">
                <c:v>14.234614894184315</c:v>
              </c:pt>
              <c:pt idx="1709">
                <c:v>14.242948977846016</c:v>
              </c:pt>
              <c:pt idx="1710">
                <c:v>14.251283061507714</c:v>
              </c:pt>
              <c:pt idx="1711">
                <c:v>14.259617145169415</c:v>
              </c:pt>
              <c:pt idx="1712">
                <c:v>14.267951228831116</c:v>
              </c:pt>
              <c:pt idx="1713">
                <c:v>14.276285312492815</c:v>
              </c:pt>
              <c:pt idx="1714">
                <c:v>14.284619396154516</c:v>
              </c:pt>
              <c:pt idx="1715">
                <c:v>14.292953479816218</c:v>
              </c:pt>
              <c:pt idx="1716">
                <c:v>14.301287563477919</c:v>
              </c:pt>
              <c:pt idx="1717">
                <c:v>14.309621647139616</c:v>
              </c:pt>
              <c:pt idx="1718">
                <c:v>14.317955730801318</c:v>
              </c:pt>
              <c:pt idx="1719">
                <c:v>14.326289814463019</c:v>
              </c:pt>
              <c:pt idx="1720">
                <c:v>14.33462389812472</c:v>
              </c:pt>
              <c:pt idx="1721">
                <c:v>14.342957981786419</c:v>
              </c:pt>
              <c:pt idx="1722">
                <c:v>14.351292065448121</c:v>
              </c:pt>
              <c:pt idx="1723">
                <c:v>14.35962614910982</c:v>
              </c:pt>
              <c:pt idx="1724">
                <c:v>14.367960232771519</c:v>
              </c:pt>
              <c:pt idx="1725">
                <c:v>14.376294316433221</c:v>
              </c:pt>
              <c:pt idx="1726">
                <c:v>14.384628400094922</c:v>
              </c:pt>
              <c:pt idx="1727">
                <c:v>14.392962483756623</c:v>
              </c:pt>
              <c:pt idx="1728">
                <c:v>14.401296567418322</c:v>
              </c:pt>
              <c:pt idx="1729">
                <c:v>14.409630651080024</c:v>
              </c:pt>
              <c:pt idx="1730">
                <c:v>14.417964734741723</c:v>
              </c:pt>
              <c:pt idx="1731">
                <c:v>14.426298818403422</c:v>
              </c:pt>
              <c:pt idx="1732">
                <c:v>14.434632902065124</c:v>
              </c:pt>
              <c:pt idx="1733">
                <c:v>14.442966985726825</c:v>
              </c:pt>
              <c:pt idx="1734">
                <c:v>14.451301069388526</c:v>
              </c:pt>
              <c:pt idx="1735">
                <c:v>14.459635153050225</c:v>
              </c:pt>
              <c:pt idx="1736">
                <c:v>14.467969236711925</c:v>
              </c:pt>
              <c:pt idx="1737">
                <c:v>14.476303320373626</c:v>
              </c:pt>
              <c:pt idx="1738">
                <c:v>14.484637404035327</c:v>
              </c:pt>
              <c:pt idx="1739">
                <c:v>14.492971487697027</c:v>
              </c:pt>
              <c:pt idx="1740">
                <c:v>14.501305571358728</c:v>
              </c:pt>
              <c:pt idx="1741">
                <c:v>14.509639655020429</c:v>
              </c:pt>
              <c:pt idx="1742">
                <c:v>14.517973738682128</c:v>
              </c:pt>
              <c:pt idx="1743">
                <c:v>14.526307822343828</c:v>
              </c:pt>
              <c:pt idx="1744">
                <c:v>14.534641906005529</c:v>
              </c:pt>
              <c:pt idx="1745">
                <c:v>14.54297598966723</c:v>
              </c:pt>
              <c:pt idx="1746">
                <c:v>14.55131007332893</c:v>
              </c:pt>
              <c:pt idx="1747">
                <c:v>14.559644156990631</c:v>
              </c:pt>
              <c:pt idx="1748">
                <c:v>14.567978240652332</c:v>
              </c:pt>
              <c:pt idx="1749">
                <c:v>14.57631232431403</c:v>
              </c:pt>
              <c:pt idx="1750">
                <c:v>14.584646407975731</c:v>
              </c:pt>
              <c:pt idx="1751">
                <c:v>14.592980491637432</c:v>
              </c:pt>
              <c:pt idx="1752">
                <c:v>14.601314575299133</c:v>
              </c:pt>
              <c:pt idx="1753">
                <c:v>14.609648658960833</c:v>
              </c:pt>
              <c:pt idx="1754">
                <c:v>14.617982742622534</c:v>
              </c:pt>
              <c:pt idx="1755">
                <c:v>14.626316826284233</c:v>
              </c:pt>
              <c:pt idx="1756">
                <c:v>14.634650909945934</c:v>
              </c:pt>
              <c:pt idx="1757">
                <c:v>14.642984993607634</c:v>
              </c:pt>
              <c:pt idx="1758">
                <c:v>14.651319077269335</c:v>
              </c:pt>
              <c:pt idx="1759">
                <c:v>14.659653160931036</c:v>
              </c:pt>
              <c:pt idx="1760">
                <c:v>14.667987244592736</c:v>
              </c:pt>
              <c:pt idx="1761">
                <c:v>14.676321328254437</c:v>
              </c:pt>
              <c:pt idx="1762">
                <c:v>14.684655411916136</c:v>
              </c:pt>
              <c:pt idx="1763">
                <c:v>14.692989495577837</c:v>
              </c:pt>
              <c:pt idx="1764">
                <c:v>14.701323579239537</c:v>
              </c:pt>
              <c:pt idx="1765">
                <c:v>14.709657662901238</c:v>
              </c:pt>
              <c:pt idx="1766">
                <c:v>14.717991746562939</c:v>
              </c:pt>
              <c:pt idx="1767">
                <c:v>14.72632583022464</c:v>
              </c:pt>
              <c:pt idx="1768">
                <c:v>14.734659913886338</c:v>
              </c:pt>
              <c:pt idx="1769">
                <c:v>14.742993997548039</c:v>
              </c:pt>
              <c:pt idx="1770">
                <c:v>14.75132808120974</c:v>
              </c:pt>
              <c:pt idx="1771">
                <c:v>14.75966216487144</c:v>
              </c:pt>
              <c:pt idx="1772">
                <c:v>14.767996248533141</c:v>
              </c:pt>
              <c:pt idx="1773">
                <c:v>14.776330332194842</c:v>
              </c:pt>
              <c:pt idx="1774">
                <c:v>14.784664415856543</c:v>
              </c:pt>
              <c:pt idx="1775">
                <c:v>14.792998499518241</c:v>
              </c:pt>
              <c:pt idx="1776">
                <c:v>14.801332583179942</c:v>
              </c:pt>
              <c:pt idx="1777">
                <c:v>14.809666666841643</c:v>
              </c:pt>
              <c:pt idx="1778">
                <c:v>14.818000750503343</c:v>
              </c:pt>
              <c:pt idx="1779">
                <c:v>14.826334834165044</c:v>
              </c:pt>
              <c:pt idx="1780">
                <c:v>14.834668917826745</c:v>
              </c:pt>
              <c:pt idx="1781">
                <c:v>14.843003001488444</c:v>
              </c:pt>
              <c:pt idx="1782">
                <c:v>14.851337085150144</c:v>
              </c:pt>
              <c:pt idx="1783">
                <c:v>14.859671168811845</c:v>
              </c:pt>
              <c:pt idx="1784">
                <c:v>14.868005252473546</c:v>
              </c:pt>
              <c:pt idx="1785">
                <c:v>14.876339336135247</c:v>
              </c:pt>
              <c:pt idx="1786">
                <c:v>14.884673419796947</c:v>
              </c:pt>
              <c:pt idx="1787">
                <c:v>14.893007503458648</c:v>
              </c:pt>
              <c:pt idx="1788">
                <c:v>14.901341587120347</c:v>
              </c:pt>
              <c:pt idx="1789">
                <c:v>14.909675670782047</c:v>
              </c:pt>
              <c:pt idx="1790">
                <c:v>14.918009754443748</c:v>
              </c:pt>
              <c:pt idx="1791">
                <c:v>14.926343838105449</c:v>
              </c:pt>
              <c:pt idx="1792">
                <c:v>14.93467792176715</c:v>
              </c:pt>
              <c:pt idx="1793">
                <c:v>14.94301200542885</c:v>
              </c:pt>
              <c:pt idx="1794">
                <c:v>14.951346089090549</c:v>
              </c:pt>
              <c:pt idx="1795">
                <c:v>14.95968017275225</c:v>
              </c:pt>
              <c:pt idx="1796">
                <c:v>14.96801425641395</c:v>
              </c:pt>
              <c:pt idx="1797">
                <c:v>14.976348340075651</c:v>
              </c:pt>
              <c:pt idx="1798">
                <c:v>14.984682423737352</c:v>
              </c:pt>
              <c:pt idx="1799">
                <c:v>14.993016507399053</c:v>
              </c:pt>
              <c:pt idx="1800">
                <c:v>15.001350591060753</c:v>
              </c:pt>
              <c:pt idx="1801">
                <c:v>15.009684674722452</c:v>
              </c:pt>
              <c:pt idx="1802">
                <c:v>15.018018758384153</c:v>
              </c:pt>
              <c:pt idx="1803">
                <c:v>15.026352842045855</c:v>
              </c:pt>
              <c:pt idx="1804">
                <c:v>15.034686925707554</c:v>
              </c:pt>
              <c:pt idx="1805">
                <c:v>15.043021009369255</c:v>
              </c:pt>
              <c:pt idx="1806">
                <c:v>15.051355093030956</c:v>
              </c:pt>
              <c:pt idx="1807">
                <c:v>15.059689176692654</c:v>
              </c:pt>
              <c:pt idx="1808">
                <c:v>15.068023260354355</c:v>
              </c:pt>
              <c:pt idx="1809">
                <c:v>15.076357344016056</c:v>
              </c:pt>
              <c:pt idx="1810">
                <c:v>15.084691427677758</c:v>
              </c:pt>
              <c:pt idx="1811">
                <c:v>15.093025511339457</c:v>
              </c:pt>
              <c:pt idx="1812">
                <c:v>15.101359595001158</c:v>
              </c:pt>
              <c:pt idx="1813">
                <c:v>15.109693678662858</c:v>
              </c:pt>
              <c:pt idx="1814">
                <c:v>15.118027762324557</c:v>
              </c:pt>
              <c:pt idx="1815">
                <c:v>15.126361845986258</c:v>
              </c:pt>
              <c:pt idx="1816">
                <c:v>15.134695929647959</c:v>
              </c:pt>
              <c:pt idx="1817">
                <c:v>15.14303001330966</c:v>
              </c:pt>
              <c:pt idx="1818">
                <c:v>15.15136409697136</c:v>
              </c:pt>
              <c:pt idx="1819">
                <c:v>15.159698180633061</c:v>
              </c:pt>
              <c:pt idx="1820">
                <c:v>15.16803226429476</c:v>
              </c:pt>
              <c:pt idx="1821">
                <c:v>15.176366347956462</c:v>
              </c:pt>
              <c:pt idx="1822">
                <c:v>15.184700431618161</c:v>
              </c:pt>
              <c:pt idx="1823">
                <c:v>15.193034515279862</c:v>
              </c:pt>
              <c:pt idx="1824">
                <c:v>15.201368598941563</c:v>
              </c:pt>
              <c:pt idx="1825">
                <c:v>15.209702682603263</c:v>
              </c:pt>
              <c:pt idx="1826">
                <c:v>15.218036766264962</c:v>
              </c:pt>
              <c:pt idx="1827">
                <c:v>15.226370849926663</c:v>
              </c:pt>
              <c:pt idx="1828">
                <c:v>15.234704933588365</c:v>
              </c:pt>
              <c:pt idx="1829">
                <c:v>15.243039017250064</c:v>
              </c:pt>
              <c:pt idx="1830">
                <c:v>15.251373100911765</c:v>
              </c:pt>
              <c:pt idx="1831">
                <c:v>15.259707184573466</c:v>
              </c:pt>
              <c:pt idx="1832">
                <c:v>15.268041268235168</c:v>
              </c:pt>
              <c:pt idx="1833">
                <c:v>15.276375351896865</c:v>
              </c:pt>
              <c:pt idx="1834">
                <c:v>15.284709435558566</c:v>
              </c:pt>
              <c:pt idx="1835">
                <c:v>15.293043519220268</c:v>
              </c:pt>
              <c:pt idx="1836">
                <c:v>15.301377602881967</c:v>
              </c:pt>
              <c:pt idx="1837">
                <c:v>15.309711686543668</c:v>
              </c:pt>
              <c:pt idx="1838">
                <c:v>15.318045770205369</c:v>
              </c:pt>
              <c:pt idx="1839">
                <c:v>15.326379853867069</c:v>
              </c:pt>
              <c:pt idx="1840">
                <c:v>15.334713937528768</c:v>
              </c:pt>
              <c:pt idx="1841">
                <c:v>15.343048021190469</c:v>
              </c:pt>
              <c:pt idx="1842">
                <c:v>15.351382104852171</c:v>
              </c:pt>
              <c:pt idx="1843">
                <c:v>15.35971618851387</c:v>
              </c:pt>
              <c:pt idx="1844">
                <c:v>15.368050272175571</c:v>
              </c:pt>
              <c:pt idx="1845">
                <c:v>15.376384355837272</c:v>
              </c:pt>
              <c:pt idx="1846">
                <c:v>15.384718439498972</c:v>
              </c:pt>
              <c:pt idx="1847">
                <c:v>15.393052523160671</c:v>
              </c:pt>
              <c:pt idx="1848">
                <c:v>15.401386606822372</c:v>
              </c:pt>
              <c:pt idx="1849">
                <c:v>15.409720690484074</c:v>
              </c:pt>
              <c:pt idx="1850">
                <c:v>15.418054774145775</c:v>
              </c:pt>
              <c:pt idx="1851">
                <c:v>15.426388857807474</c:v>
              </c:pt>
              <c:pt idx="1852">
                <c:v>15.434722941469174</c:v>
              </c:pt>
              <c:pt idx="1853">
                <c:v>15.443057025130875</c:v>
              </c:pt>
              <c:pt idx="1854">
                <c:v>15.451391108792574</c:v>
              </c:pt>
              <c:pt idx="1855">
                <c:v>15.459725192454275</c:v>
              </c:pt>
              <c:pt idx="1856">
                <c:v>15.468059276115977</c:v>
              </c:pt>
              <c:pt idx="1857">
                <c:v>15.476393359777678</c:v>
              </c:pt>
              <c:pt idx="1858">
                <c:v>15.484727443439377</c:v>
              </c:pt>
              <c:pt idx="1859">
                <c:v>15.493061527101077</c:v>
              </c:pt>
              <c:pt idx="1860">
                <c:v>15.501395610762778</c:v>
              </c:pt>
              <c:pt idx="1861">
                <c:v>15.509729694424477</c:v>
              </c:pt>
              <c:pt idx="1862">
                <c:v>15.518063778086178</c:v>
              </c:pt>
              <c:pt idx="1863">
                <c:v>15.52639786174788</c:v>
              </c:pt>
              <c:pt idx="1864">
                <c:v>15.534731945409581</c:v>
              </c:pt>
              <c:pt idx="1865">
                <c:v>15.543066029071278</c:v>
              </c:pt>
              <c:pt idx="1866">
                <c:v>15.55140011273298</c:v>
              </c:pt>
              <c:pt idx="1867">
                <c:v>15.559734196394681</c:v>
              </c:pt>
              <c:pt idx="1868">
                <c:v>15.568068280056382</c:v>
              </c:pt>
              <c:pt idx="1869">
                <c:v>15.576402363718081</c:v>
              </c:pt>
              <c:pt idx="1870">
                <c:v>15.584736447379782</c:v>
              </c:pt>
              <c:pt idx="1871">
                <c:v>15.593070531041482</c:v>
              </c:pt>
              <c:pt idx="1872">
                <c:v>15.601404614703181</c:v>
              </c:pt>
              <c:pt idx="1873">
                <c:v>15.609738698364882</c:v>
              </c:pt>
              <c:pt idx="1874">
                <c:v>15.618072782026584</c:v>
              </c:pt>
              <c:pt idx="1875">
                <c:v>15.626406865688285</c:v>
              </c:pt>
              <c:pt idx="1876">
                <c:v>15.634740949349984</c:v>
              </c:pt>
              <c:pt idx="1877">
                <c:v>15.643075033011685</c:v>
              </c:pt>
              <c:pt idx="1878">
                <c:v>15.651409116673385</c:v>
              </c:pt>
              <c:pt idx="1879">
                <c:v>15.659743200335084</c:v>
              </c:pt>
              <c:pt idx="1880">
                <c:v>15.668077283996785</c:v>
              </c:pt>
              <c:pt idx="1881">
                <c:v>15.676411367658487</c:v>
              </c:pt>
              <c:pt idx="1882">
                <c:v>15.684745451320188</c:v>
              </c:pt>
              <c:pt idx="1883">
                <c:v>15.693079534981887</c:v>
              </c:pt>
              <c:pt idx="1884">
                <c:v>15.701413618643587</c:v>
              </c:pt>
              <c:pt idx="1885">
                <c:v>15.709747702305288</c:v>
              </c:pt>
              <c:pt idx="1886">
                <c:v>15.718081785966989</c:v>
              </c:pt>
              <c:pt idx="1887">
                <c:v>15.726415869628688</c:v>
              </c:pt>
              <c:pt idx="1888">
                <c:v>15.73474995329039</c:v>
              </c:pt>
              <c:pt idx="1889">
                <c:v>15.743084036952091</c:v>
              </c:pt>
              <c:pt idx="1890">
                <c:v>15.75141812061379</c:v>
              </c:pt>
              <c:pt idx="1891">
                <c:v>15.75975220427549</c:v>
              </c:pt>
              <c:pt idx="1892">
                <c:v>15.768086287937191</c:v>
              </c:pt>
              <c:pt idx="1893">
                <c:v>15.776420371598892</c:v>
              </c:pt>
              <c:pt idx="1894">
                <c:v>15.784754455260591</c:v>
              </c:pt>
              <c:pt idx="1895">
                <c:v>15.793088538922293</c:v>
              </c:pt>
              <c:pt idx="1896">
                <c:v>15.801422622583994</c:v>
              </c:pt>
              <c:pt idx="1897">
                <c:v>15.809756706245691</c:v>
              </c:pt>
              <c:pt idx="1898">
                <c:v>15.818090789907393</c:v>
              </c:pt>
              <c:pt idx="1899">
                <c:v>15.826424873569094</c:v>
              </c:pt>
              <c:pt idx="1900">
                <c:v>15.834758957230795</c:v>
              </c:pt>
              <c:pt idx="1901">
                <c:v>15.843093040892494</c:v>
              </c:pt>
              <c:pt idx="1902">
                <c:v>15.851427124554196</c:v>
              </c:pt>
              <c:pt idx="1903">
                <c:v>15.859761208215897</c:v>
              </c:pt>
              <c:pt idx="1904">
                <c:v>15.868095291877596</c:v>
              </c:pt>
              <c:pt idx="1905">
                <c:v>15.876429375539296</c:v>
              </c:pt>
              <c:pt idx="1906">
                <c:v>15.884763459200997</c:v>
              </c:pt>
              <c:pt idx="1907">
                <c:v>15.893097542862698</c:v>
              </c:pt>
              <c:pt idx="1908">
                <c:v>15.901431626524397</c:v>
              </c:pt>
              <c:pt idx="1909">
                <c:v>15.909765710186099</c:v>
              </c:pt>
              <c:pt idx="1910">
                <c:v>15.918099793847798</c:v>
              </c:pt>
              <c:pt idx="1911">
                <c:v>15.926433877509499</c:v>
              </c:pt>
              <c:pt idx="1912">
                <c:v>15.934767961171199</c:v>
              </c:pt>
              <c:pt idx="1913">
                <c:v>15.9431020448329</c:v>
              </c:pt>
              <c:pt idx="1914">
                <c:v>15.951436128494601</c:v>
              </c:pt>
              <c:pt idx="1915">
                <c:v>15.959770212156302</c:v>
              </c:pt>
              <c:pt idx="1916">
                <c:v>15.968104295818</c:v>
              </c:pt>
              <c:pt idx="1917">
                <c:v>15.976438379479701</c:v>
              </c:pt>
              <c:pt idx="1918">
                <c:v>15.984772463141402</c:v>
              </c:pt>
              <c:pt idx="1919">
                <c:v>15.993106546803102</c:v>
              </c:pt>
              <c:pt idx="1920">
                <c:v>16.001440630464803</c:v>
              </c:pt>
              <c:pt idx="1921">
                <c:v>16.009774714126504</c:v>
              </c:pt>
              <c:pt idx="1922">
                <c:v>16.018108797788205</c:v>
              </c:pt>
              <c:pt idx="1923">
                <c:v>16.026442881449903</c:v>
              </c:pt>
              <c:pt idx="1924">
                <c:v>16.034776965111604</c:v>
              </c:pt>
              <c:pt idx="1925">
                <c:v>16.043111048773305</c:v>
              </c:pt>
              <c:pt idx="1926">
                <c:v>16.051445132435006</c:v>
              </c:pt>
              <c:pt idx="1927">
                <c:v>16.059779216096707</c:v>
              </c:pt>
              <c:pt idx="1928">
                <c:v>16.068113299758405</c:v>
              </c:pt>
              <c:pt idx="1929">
                <c:v>16.076447383420106</c:v>
              </c:pt>
              <c:pt idx="1930">
                <c:v>16.084781467081807</c:v>
              </c:pt>
              <c:pt idx="1931">
                <c:v>16.093115550743509</c:v>
              </c:pt>
              <c:pt idx="1932">
                <c:v>16.101449634405206</c:v>
              </c:pt>
              <c:pt idx="1933">
                <c:v>16.109783718066907</c:v>
              </c:pt>
              <c:pt idx="1934">
                <c:v>16.118117801728609</c:v>
              </c:pt>
              <c:pt idx="1935">
                <c:v>16.12645188539031</c:v>
              </c:pt>
              <c:pt idx="1936">
                <c:v>16.134785969052007</c:v>
              </c:pt>
              <c:pt idx="1937">
                <c:v>16.143120052713709</c:v>
              </c:pt>
              <c:pt idx="1938">
                <c:v>16.15145413637541</c:v>
              </c:pt>
              <c:pt idx="1939">
                <c:v>16.159788220037111</c:v>
              </c:pt>
              <c:pt idx="1940">
                <c:v>16.168122303698812</c:v>
              </c:pt>
              <c:pt idx="1941">
                <c:v>16.176456387360513</c:v>
              </c:pt>
              <c:pt idx="1942">
                <c:v>16.184790471022211</c:v>
              </c:pt>
              <c:pt idx="1943">
                <c:v>16.193124554683912</c:v>
              </c:pt>
              <c:pt idx="1944">
                <c:v>16.201458638345613</c:v>
              </c:pt>
              <c:pt idx="1945">
                <c:v>16.209792722007315</c:v>
              </c:pt>
              <c:pt idx="1946">
                <c:v>16.218126805669012</c:v>
              </c:pt>
              <c:pt idx="1947">
                <c:v>16.226460889330713</c:v>
              </c:pt>
              <c:pt idx="1948">
                <c:v>16.234794972992415</c:v>
              </c:pt>
              <c:pt idx="1949">
                <c:v>16.243129056654116</c:v>
              </c:pt>
              <c:pt idx="1950">
                <c:v>16.251463140315813</c:v>
              </c:pt>
              <c:pt idx="1951">
                <c:v>16.259797223977515</c:v>
              </c:pt>
              <c:pt idx="1952">
                <c:v>16.268131307639216</c:v>
              </c:pt>
              <c:pt idx="1953">
                <c:v>16.276465391300917</c:v>
              </c:pt>
              <c:pt idx="1954">
                <c:v>16.284799474962618</c:v>
              </c:pt>
              <c:pt idx="1955">
                <c:v>16.293133558624316</c:v>
              </c:pt>
              <c:pt idx="1956">
                <c:v>16.301467642286017</c:v>
              </c:pt>
              <c:pt idx="1957">
                <c:v>16.309801725947718</c:v>
              </c:pt>
              <c:pt idx="1958">
                <c:v>16.318135809609419</c:v>
              </c:pt>
              <c:pt idx="1959">
                <c:v>16.326469893271121</c:v>
              </c:pt>
              <c:pt idx="1960">
                <c:v>16.334803976932822</c:v>
              </c:pt>
              <c:pt idx="1961">
                <c:v>16.343138060594519</c:v>
              </c:pt>
              <c:pt idx="1962">
                <c:v>16.351472144256221</c:v>
              </c:pt>
              <c:pt idx="1963">
                <c:v>16.359806227917922</c:v>
              </c:pt>
              <c:pt idx="1964">
                <c:v>16.368140311579619</c:v>
              </c:pt>
              <c:pt idx="1965">
                <c:v>16.376474395241321</c:v>
              </c:pt>
              <c:pt idx="1966">
                <c:v>16.384808478903022</c:v>
              </c:pt>
              <c:pt idx="1967">
                <c:v>16.393142562564723</c:v>
              </c:pt>
              <c:pt idx="1968">
                <c:v>16.401476646226421</c:v>
              </c:pt>
              <c:pt idx="1969">
                <c:v>16.409810729888122</c:v>
              </c:pt>
              <c:pt idx="1970">
                <c:v>16.418144813549823</c:v>
              </c:pt>
              <c:pt idx="1971">
                <c:v>16.426478897211524</c:v>
              </c:pt>
              <c:pt idx="1972">
                <c:v>16.434812980873225</c:v>
              </c:pt>
              <c:pt idx="1973">
                <c:v>16.443147064534926</c:v>
              </c:pt>
              <c:pt idx="1974">
                <c:v>16.451481148196624</c:v>
              </c:pt>
              <c:pt idx="1975">
                <c:v>16.459815231858325</c:v>
              </c:pt>
              <c:pt idx="1976">
                <c:v>16.468149315520026</c:v>
              </c:pt>
              <c:pt idx="1977">
                <c:v>16.476483399181728</c:v>
              </c:pt>
              <c:pt idx="1978">
                <c:v>16.484817482843429</c:v>
              </c:pt>
              <c:pt idx="1979">
                <c:v>16.493151566505126</c:v>
              </c:pt>
              <c:pt idx="1980">
                <c:v>16.501485650166828</c:v>
              </c:pt>
              <c:pt idx="1981">
                <c:v>16.509819733828529</c:v>
              </c:pt>
              <c:pt idx="1982">
                <c:v>16.518153817490226</c:v>
              </c:pt>
              <c:pt idx="1983">
                <c:v>16.526487901151928</c:v>
              </c:pt>
              <c:pt idx="1984">
                <c:v>16.534821984813629</c:v>
              </c:pt>
              <c:pt idx="1985">
                <c:v>16.54315606847533</c:v>
              </c:pt>
              <c:pt idx="1986">
                <c:v>16.551490152137031</c:v>
              </c:pt>
              <c:pt idx="1987">
                <c:v>16.559824235798729</c:v>
              </c:pt>
              <c:pt idx="1988">
                <c:v>16.56815831946043</c:v>
              </c:pt>
              <c:pt idx="1989">
                <c:v>16.576492403122131</c:v>
              </c:pt>
              <c:pt idx="1990">
                <c:v>16.584826486783832</c:v>
              </c:pt>
              <c:pt idx="1991">
                <c:v>16.593160570445534</c:v>
              </c:pt>
              <c:pt idx="1992">
                <c:v>16.601494654107235</c:v>
              </c:pt>
              <c:pt idx="1993">
                <c:v>16.609828737768932</c:v>
              </c:pt>
              <c:pt idx="1994">
                <c:v>16.618162821430634</c:v>
              </c:pt>
              <c:pt idx="1995">
                <c:v>16.626496905092335</c:v>
              </c:pt>
              <c:pt idx="1996">
                <c:v>16.634830988754036</c:v>
              </c:pt>
              <c:pt idx="1997">
                <c:v>16.643165072415734</c:v>
              </c:pt>
              <c:pt idx="1998">
                <c:v>16.651499156077435</c:v>
              </c:pt>
              <c:pt idx="1999">
                <c:v>16.659833239739136</c:v>
              </c:pt>
              <c:pt idx="2000">
                <c:v>16.668167323400834</c:v>
              </c:pt>
              <c:pt idx="2001">
                <c:v>16.676501407062535</c:v>
              </c:pt>
              <c:pt idx="2002">
                <c:v>16.684835490724236</c:v>
              </c:pt>
              <c:pt idx="2003">
                <c:v>16.693169574385937</c:v>
              </c:pt>
              <c:pt idx="2004">
                <c:v>16.701503658047638</c:v>
              </c:pt>
              <c:pt idx="2005">
                <c:v>16.70983774170934</c:v>
              </c:pt>
              <c:pt idx="2006">
                <c:v>16.718171825371041</c:v>
              </c:pt>
              <c:pt idx="2007">
                <c:v>16.726505909032738</c:v>
              </c:pt>
              <c:pt idx="2008">
                <c:v>16.73483999269444</c:v>
              </c:pt>
              <c:pt idx="2009">
                <c:v>16.743174076356141</c:v>
              </c:pt>
              <c:pt idx="2010">
                <c:v>16.751508160017842</c:v>
              </c:pt>
              <c:pt idx="2011">
                <c:v>16.75984224367954</c:v>
              </c:pt>
              <c:pt idx="2012">
                <c:v>16.768176327341241</c:v>
              </c:pt>
              <c:pt idx="2013">
                <c:v>16.776510411002942</c:v>
              </c:pt>
              <c:pt idx="2014">
                <c:v>16.784844494664643</c:v>
              </c:pt>
              <c:pt idx="2015">
                <c:v>16.793178578326341</c:v>
              </c:pt>
              <c:pt idx="2016">
                <c:v>16.801512661988042</c:v>
              </c:pt>
              <c:pt idx="2017">
                <c:v>16.809846745649743</c:v>
              </c:pt>
              <c:pt idx="2018">
                <c:v>16.818180829311444</c:v>
              </c:pt>
              <c:pt idx="2019">
                <c:v>16.826514912973145</c:v>
              </c:pt>
              <c:pt idx="2020">
                <c:v>16.834848996634843</c:v>
              </c:pt>
              <c:pt idx="2021">
                <c:v>16.843183080296544</c:v>
              </c:pt>
              <c:pt idx="2022">
                <c:v>16.851517163958246</c:v>
              </c:pt>
              <c:pt idx="2023">
                <c:v>16.859851247619947</c:v>
              </c:pt>
              <c:pt idx="2024">
                <c:v>16.868185331281648</c:v>
              </c:pt>
              <c:pt idx="2025">
                <c:v>16.876519414943349</c:v>
              </c:pt>
              <c:pt idx="2026">
                <c:v>16.884853498605047</c:v>
              </c:pt>
              <c:pt idx="2027">
                <c:v>16.893187582266748</c:v>
              </c:pt>
              <c:pt idx="2028">
                <c:v>16.901521665928449</c:v>
              </c:pt>
              <c:pt idx="2029">
                <c:v>16.909855749590147</c:v>
              </c:pt>
              <c:pt idx="2030">
                <c:v>16.918189833251848</c:v>
              </c:pt>
              <c:pt idx="2031">
                <c:v>16.926523916913549</c:v>
              </c:pt>
              <c:pt idx="2032">
                <c:v>16.93485800057525</c:v>
              </c:pt>
              <c:pt idx="2033">
                <c:v>16.943192084236948</c:v>
              </c:pt>
              <c:pt idx="2034">
                <c:v>16.951526167898649</c:v>
              </c:pt>
              <c:pt idx="2035">
                <c:v>16.95986025156035</c:v>
              </c:pt>
              <c:pt idx="2036">
                <c:v>16.968194335222051</c:v>
              </c:pt>
              <c:pt idx="2037">
                <c:v>16.976528418883753</c:v>
              </c:pt>
              <c:pt idx="2038">
                <c:v>16.984862502545454</c:v>
              </c:pt>
              <c:pt idx="2039">
                <c:v>16.993196586207151</c:v>
              </c:pt>
              <c:pt idx="2040">
                <c:v>17.001530669868853</c:v>
              </c:pt>
              <c:pt idx="2041">
                <c:v>17.009864753530554</c:v>
              </c:pt>
              <c:pt idx="2042">
                <c:v>17.018198837192255</c:v>
              </c:pt>
              <c:pt idx="2043">
                <c:v>17.026532920853956</c:v>
              </c:pt>
              <c:pt idx="2044">
                <c:v>17.034867004515654</c:v>
              </c:pt>
              <c:pt idx="2045">
                <c:v>17.043201088177355</c:v>
              </c:pt>
              <c:pt idx="2046">
                <c:v>17.051535171839056</c:v>
              </c:pt>
              <c:pt idx="2047">
                <c:v>17.059869255500754</c:v>
              </c:pt>
              <c:pt idx="2048">
                <c:v>17.068203339162455</c:v>
              </c:pt>
              <c:pt idx="2049">
                <c:v>17.076537422824156</c:v>
              </c:pt>
              <c:pt idx="2050">
                <c:v>17.084871506485857</c:v>
              </c:pt>
              <c:pt idx="2051">
                <c:v>17.093205590147555</c:v>
              </c:pt>
              <c:pt idx="2052">
                <c:v>17.10153967380926</c:v>
              </c:pt>
              <c:pt idx="2053">
                <c:v>17.109873757470957</c:v>
              </c:pt>
              <c:pt idx="2054">
                <c:v>17.118207841132662</c:v>
              </c:pt>
              <c:pt idx="2055">
                <c:v>17.12654192479436</c:v>
              </c:pt>
              <c:pt idx="2056">
                <c:v>17.134876008456057</c:v>
              </c:pt>
              <c:pt idx="2057">
                <c:v>17.143210092117762</c:v>
              </c:pt>
              <c:pt idx="2058">
                <c:v>17.15154417577946</c:v>
              </c:pt>
              <c:pt idx="2059">
                <c:v>17.159878259441161</c:v>
              </c:pt>
              <c:pt idx="2060">
                <c:v>17.168212343102862</c:v>
              </c:pt>
              <c:pt idx="2061">
                <c:v>17.17654642676456</c:v>
              </c:pt>
              <c:pt idx="2062">
                <c:v>17.184880510426261</c:v>
              </c:pt>
              <c:pt idx="2063">
                <c:v>17.193214594087962</c:v>
              </c:pt>
              <c:pt idx="2064">
                <c:v>17.201548677749663</c:v>
              </c:pt>
              <c:pt idx="2065">
                <c:v>17.209882761411361</c:v>
              </c:pt>
              <c:pt idx="2066">
                <c:v>17.218216845073066</c:v>
              </c:pt>
              <c:pt idx="2067">
                <c:v>17.226550928734763</c:v>
              </c:pt>
              <c:pt idx="2068">
                <c:v>17.234885012396465</c:v>
              </c:pt>
              <c:pt idx="2069">
                <c:v>17.243219096058166</c:v>
              </c:pt>
              <c:pt idx="2070">
                <c:v>17.251553179719863</c:v>
              </c:pt>
              <c:pt idx="2071">
                <c:v>17.259887263381568</c:v>
              </c:pt>
              <c:pt idx="2072">
                <c:v>17.268221347043266</c:v>
              </c:pt>
              <c:pt idx="2073">
                <c:v>17.276555430704967</c:v>
              </c:pt>
              <c:pt idx="2074">
                <c:v>17.284889514366668</c:v>
              </c:pt>
              <c:pt idx="2075">
                <c:v>17.293223598028366</c:v>
              </c:pt>
              <c:pt idx="2076">
                <c:v>17.301557681690067</c:v>
              </c:pt>
              <c:pt idx="2077">
                <c:v>17.309891765351768</c:v>
              </c:pt>
              <c:pt idx="2078">
                <c:v>17.318225849013469</c:v>
              </c:pt>
              <c:pt idx="2079">
                <c:v>17.32655993267517</c:v>
              </c:pt>
              <c:pt idx="2080">
                <c:v>17.334894016336872</c:v>
              </c:pt>
              <c:pt idx="2081">
                <c:v>17.343228099998569</c:v>
              </c:pt>
              <c:pt idx="2082">
                <c:v>17.35156218366027</c:v>
              </c:pt>
              <c:pt idx="2083">
                <c:v>17.359896267321972</c:v>
              </c:pt>
              <c:pt idx="2084">
                <c:v>17.368230350983669</c:v>
              </c:pt>
              <c:pt idx="2085">
                <c:v>17.376564434645374</c:v>
              </c:pt>
              <c:pt idx="2086">
                <c:v>17.384898518307072</c:v>
              </c:pt>
              <c:pt idx="2087">
                <c:v>17.393232601968769</c:v>
              </c:pt>
              <c:pt idx="2088">
                <c:v>17.401566685630474</c:v>
              </c:pt>
              <c:pt idx="2089">
                <c:v>17.409900769292172</c:v>
              </c:pt>
              <c:pt idx="2090">
                <c:v>17.418234852953876</c:v>
              </c:pt>
              <c:pt idx="2091">
                <c:v>17.426568936615574</c:v>
              </c:pt>
              <c:pt idx="2092">
                <c:v>17.434903020277275</c:v>
              </c:pt>
              <c:pt idx="2093">
                <c:v>17.443237103938976</c:v>
              </c:pt>
              <c:pt idx="2094">
                <c:v>17.451571187600674</c:v>
              </c:pt>
              <c:pt idx="2095">
                <c:v>17.459905271262375</c:v>
              </c:pt>
              <c:pt idx="2096">
                <c:v>17.468239354924076</c:v>
              </c:pt>
              <c:pt idx="2097">
                <c:v>17.476573438585778</c:v>
              </c:pt>
              <c:pt idx="2098">
                <c:v>17.484907522247475</c:v>
              </c:pt>
              <c:pt idx="2099">
                <c:v>17.49324160590918</c:v>
              </c:pt>
              <c:pt idx="2100">
                <c:v>17.501575689570878</c:v>
              </c:pt>
              <c:pt idx="2101">
                <c:v>17.509909773232575</c:v>
              </c:pt>
              <c:pt idx="2102">
                <c:v>17.51824385689428</c:v>
              </c:pt>
              <c:pt idx="2103">
                <c:v>17.526577940555978</c:v>
              </c:pt>
              <c:pt idx="2104">
                <c:v>17.534912024217682</c:v>
              </c:pt>
              <c:pt idx="2105">
                <c:v>17.54324610787938</c:v>
              </c:pt>
              <c:pt idx="2106">
                <c:v>17.551580191541078</c:v>
              </c:pt>
              <c:pt idx="2107">
                <c:v>17.559914275202782</c:v>
              </c:pt>
              <c:pt idx="2108">
                <c:v>17.56824835886448</c:v>
              </c:pt>
              <c:pt idx="2109">
                <c:v>17.576582442526181</c:v>
              </c:pt>
              <c:pt idx="2110">
                <c:v>17.584916526187882</c:v>
              </c:pt>
              <c:pt idx="2111">
                <c:v>17.593250609849584</c:v>
              </c:pt>
              <c:pt idx="2112">
                <c:v>17.601584693511281</c:v>
              </c:pt>
              <c:pt idx="2113">
                <c:v>17.609918777172982</c:v>
              </c:pt>
              <c:pt idx="2114">
                <c:v>17.618252860834684</c:v>
              </c:pt>
              <c:pt idx="2115">
                <c:v>17.626586944496385</c:v>
              </c:pt>
              <c:pt idx="2116">
                <c:v>17.634921028158086</c:v>
              </c:pt>
              <c:pt idx="2117">
                <c:v>17.643255111819784</c:v>
              </c:pt>
              <c:pt idx="2118">
                <c:v>17.651589195481488</c:v>
              </c:pt>
              <c:pt idx="2119">
                <c:v>17.659923279143186</c:v>
              </c:pt>
              <c:pt idx="2120">
                <c:v>17.668257362804884</c:v>
              </c:pt>
              <c:pt idx="2121">
                <c:v>17.676591446466588</c:v>
              </c:pt>
              <c:pt idx="2122">
                <c:v>17.684925530128286</c:v>
              </c:pt>
              <c:pt idx="2123">
                <c:v>17.693259613789987</c:v>
              </c:pt>
              <c:pt idx="2124">
                <c:v>17.701593697451688</c:v>
              </c:pt>
              <c:pt idx="2125">
                <c:v>17.709927781113389</c:v>
              </c:pt>
              <c:pt idx="2126">
                <c:v>17.718261864775091</c:v>
              </c:pt>
              <c:pt idx="2127">
                <c:v>17.726595948436788</c:v>
              </c:pt>
              <c:pt idx="2128">
                <c:v>17.73493003209849</c:v>
              </c:pt>
              <c:pt idx="2129">
                <c:v>17.743264115760191</c:v>
              </c:pt>
              <c:pt idx="2130">
                <c:v>17.751598199421892</c:v>
              </c:pt>
              <c:pt idx="2131">
                <c:v>17.75993228308359</c:v>
              </c:pt>
              <c:pt idx="2132">
                <c:v>17.768266366745291</c:v>
              </c:pt>
              <c:pt idx="2133">
                <c:v>17.776600450406992</c:v>
              </c:pt>
              <c:pt idx="2134">
                <c:v>17.78493453406869</c:v>
              </c:pt>
              <c:pt idx="2135">
                <c:v>17.793268617730394</c:v>
              </c:pt>
              <c:pt idx="2136">
                <c:v>17.801602701392092</c:v>
              </c:pt>
              <c:pt idx="2137">
                <c:v>17.809936785053797</c:v>
              </c:pt>
              <c:pt idx="2138">
                <c:v>17.818270868715494</c:v>
              </c:pt>
              <c:pt idx="2139">
                <c:v>17.826604952377192</c:v>
              </c:pt>
              <c:pt idx="2140">
                <c:v>17.834939036038897</c:v>
              </c:pt>
              <c:pt idx="2141">
                <c:v>17.843273119700594</c:v>
              </c:pt>
              <c:pt idx="2142">
                <c:v>17.851607203362295</c:v>
              </c:pt>
              <c:pt idx="2143">
                <c:v>17.859941287023997</c:v>
              </c:pt>
              <c:pt idx="2144">
                <c:v>17.868275370685698</c:v>
              </c:pt>
              <c:pt idx="2145">
                <c:v>17.876609454347395</c:v>
              </c:pt>
              <c:pt idx="2146">
                <c:v>17.884943538009097</c:v>
              </c:pt>
              <c:pt idx="2147">
                <c:v>17.893277621670798</c:v>
              </c:pt>
              <c:pt idx="2148">
                <c:v>17.901611705332495</c:v>
              </c:pt>
              <c:pt idx="2149">
                <c:v>17.9099457889942</c:v>
              </c:pt>
              <c:pt idx="2150">
                <c:v>17.918279872655898</c:v>
              </c:pt>
              <c:pt idx="2151">
                <c:v>17.926613956317603</c:v>
              </c:pt>
              <c:pt idx="2152">
                <c:v>17.9349480399793</c:v>
              </c:pt>
              <c:pt idx="2153">
                <c:v>17.943282123640998</c:v>
              </c:pt>
              <c:pt idx="2154">
                <c:v>17.951616207302703</c:v>
              </c:pt>
              <c:pt idx="2155">
                <c:v>17.9599502909644</c:v>
              </c:pt>
              <c:pt idx="2156">
                <c:v>17.968284374626101</c:v>
              </c:pt>
              <c:pt idx="2157">
                <c:v>17.976618458287803</c:v>
              </c:pt>
              <c:pt idx="2158">
                <c:v>17.9849525419495</c:v>
              </c:pt>
              <c:pt idx="2159">
                <c:v>17.993286625611201</c:v>
              </c:pt>
              <c:pt idx="2160">
                <c:v>18.001620709272903</c:v>
              </c:pt>
              <c:pt idx="2161">
                <c:v>18.009954792934604</c:v>
              </c:pt>
              <c:pt idx="2162">
                <c:v>18.018288876596305</c:v>
              </c:pt>
              <c:pt idx="2163">
                <c:v>18.026622960258006</c:v>
              </c:pt>
              <c:pt idx="2164">
                <c:v>18.034957043919704</c:v>
              </c:pt>
              <c:pt idx="2165">
                <c:v>18.043291127581405</c:v>
              </c:pt>
              <c:pt idx="2166">
                <c:v>18.051625211243106</c:v>
              </c:pt>
              <c:pt idx="2167">
                <c:v>18.059959294904804</c:v>
              </c:pt>
              <c:pt idx="2168">
                <c:v>18.068293378566509</c:v>
              </c:pt>
              <c:pt idx="2169">
                <c:v>18.076627462228206</c:v>
              </c:pt>
              <c:pt idx="2170">
                <c:v>18.084961545889907</c:v>
              </c:pt>
              <c:pt idx="2171">
                <c:v>18.093295629551609</c:v>
              </c:pt>
              <c:pt idx="2172">
                <c:v>18.101629713213306</c:v>
              </c:pt>
              <c:pt idx="2173">
                <c:v>18.109963796875011</c:v>
              </c:pt>
              <c:pt idx="2174">
                <c:v>18.118297880536709</c:v>
              </c:pt>
              <c:pt idx="2175">
                <c:v>18.12663196419841</c:v>
              </c:pt>
              <c:pt idx="2176">
                <c:v>18.134966047860111</c:v>
              </c:pt>
              <c:pt idx="2177">
                <c:v>18.143300131521809</c:v>
              </c:pt>
              <c:pt idx="2178">
                <c:v>18.15163421518351</c:v>
              </c:pt>
              <c:pt idx="2179">
                <c:v>18.159968298845211</c:v>
              </c:pt>
              <c:pt idx="2180">
                <c:v>18.168302382506912</c:v>
              </c:pt>
              <c:pt idx="2181">
                <c:v>18.17663646616861</c:v>
              </c:pt>
              <c:pt idx="2182">
                <c:v>18.184970549830314</c:v>
              </c:pt>
              <c:pt idx="2183">
                <c:v>18.193304633492012</c:v>
              </c:pt>
              <c:pt idx="2184">
                <c:v>18.20163871715371</c:v>
              </c:pt>
              <c:pt idx="2185">
                <c:v>18.209972800815414</c:v>
              </c:pt>
              <c:pt idx="2186">
                <c:v>18.218306884477112</c:v>
              </c:pt>
              <c:pt idx="2187">
                <c:v>18.226640968138817</c:v>
              </c:pt>
              <c:pt idx="2188">
                <c:v>18.234975051800514</c:v>
              </c:pt>
              <c:pt idx="2189">
                <c:v>18.243309135462216</c:v>
              </c:pt>
              <c:pt idx="2190">
                <c:v>18.251643219123917</c:v>
              </c:pt>
              <c:pt idx="2191">
                <c:v>18.259977302785614</c:v>
              </c:pt>
              <c:pt idx="2192">
                <c:v>18.268311386447316</c:v>
              </c:pt>
              <c:pt idx="2193">
                <c:v>18.276645470109017</c:v>
              </c:pt>
              <c:pt idx="2194">
                <c:v>18.284979553770718</c:v>
              </c:pt>
              <c:pt idx="2195">
                <c:v>18.293313637432416</c:v>
              </c:pt>
              <c:pt idx="2196">
                <c:v>18.30164772109412</c:v>
              </c:pt>
              <c:pt idx="2197">
                <c:v>18.309981804755818</c:v>
              </c:pt>
              <c:pt idx="2198">
                <c:v>18.318315888417519</c:v>
              </c:pt>
              <c:pt idx="2199">
                <c:v>18.32664997207922</c:v>
              </c:pt>
              <c:pt idx="2200">
                <c:v>18.334984055740918</c:v>
              </c:pt>
              <c:pt idx="2201">
                <c:v>18.343318139402623</c:v>
              </c:pt>
              <c:pt idx="2202">
                <c:v>18.35165222306432</c:v>
              </c:pt>
              <c:pt idx="2203">
                <c:v>18.359986306726018</c:v>
              </c:pt>
              <c:pt idx="2204">
                <c:v>18.368320390387723</c:v>
              </c:pt>
              <c:pt idx="2205">
                <c:v>18.37665447404942</c:v>
              </c:pt>
              <c:pt idx="2206">
                <c:v>18.384988557711122</c:v>
              </c:pt>
              <c:pt idx="2207">
                <c:v>18.393322641372823</c:v>
              </c:pt>
              <c:pt idx="2208">
                <c:v>18.401656725034524</c:v>
              </c:pt>
              <c:pt idx="2209">
                <c:v>18.409990808696225</c:v>
              </c:pt>
              <c:pt idx="2210">
                <c:v>18.418324892357923</c:v>
              </c:pt>
              <c:pt idx="2211">
                <c:v>18.426658976019624</c:v>
              </c:pt>
              <c:pt idx="2212">
                <c:v>18.434993059681325</c:v>
              </c:pt>
              <c:pt idx="2213">
                <c:v>18.443327143343026</c:v>
              </c:pt>
              <c:pt idx="2214">
                <c:v>18.451661227004724</c:v>
              </c:pt>
              <c:pt idx="2215">
                <c:v>18.459995310666429</c:v>
              </c:pt>
              <c:pt idx="2216">
                <c:v>18.468329394328126</c:v>
              </c:pt>
              <c:pt idx="2217">
                <c:v>18.476663477989824</c:v>
              </c:pt>
              <c:pt idx="2218">
                <c:v>18.484997561651529</c:v>
              </c:pt>
              <c:pt idx="2219">
                <c:v>18.493331645313226</c:v>
              </c:pt>
              <c:pt idx="2220">
                <c:v>18.501665728974931</c:v>
              </c:pt>
              <c:pt idx="2221">
                <c:v>18.509999812636629</c:v>
              </c:pt>
              <c:pt idx="2222">
                <c:v>18.518333896298326</c:v>
              </c:pt>
              <c:pt idx="2223">
                <c:v>18.526667979960031</c:v>
              </c:pt>
              <c:pt idx="2224">
                <c:v>18.535002063621729</c:v>
              </c:pt>
              <c:pt idx="2225">
                <c:v>18.54333614728343</c:v>
              </c:pt>
              <c:pt idx="2226">
                <c:v>18.551670230945131</c:v>
              </c:pt>
              <c:pt idx="2227">
                <c:v>18.560004314606832</c:v>
              </c:pt>
              <c:pt idx="2228">
                <c:v>18.56833839826853</c:v>
              </c:pt>
              <c:pt idx="2229">
                <c:v>18.576672481930231</c:v>
              </c:pt>
              <c:pt idx="2230">
                <c:v>18.585006565591932</c:v>
              </c:pt>
              <c:pt idx="2231">
                <c:v>18.59334064925363</c:v>
              </c:pt>
              <c:pt idx="2232">
                <c:v>18.601674732915335</c:v>
              </c:pt>
              <c:pt idx="2233">
                <c:v>18.610008816577032</c:v>
              </c:pt>
              <c:pt idx="2234">
                <c:v>18.618342900238737</c:v>
              </c:pt>
              <c:pt idx="2235">
                <c:v>18.626676983900435</c:v>
              </c:pt>
              <c:pt idx="2236">
                <c:v>18.635011067562132</c:v>
              </c:pt>
              <c:pt idx="2237">
                <c:v>18.643345151223837</c:v>
              </c:pt>
              <c:pt idx="2238">
                <c:v>18.651679234885535</c:v>
              </c:pt>
              <c:pt idx="2239">
                <c:v>18.660013318547236</c:v>
              </c:pt>
              <c:pt idx="2240">
                <c:v>18.668347402208937</c:v>
              </c:pt>
              <c:pt idx="2241">
                <c:v>18.676681485870638</c:v>
              </c:pt>
              <c:pt idx="2242">
                <c:v>18.685015569532336</c:v>
              </c:pt>
              <c:pt idx="2243">
                <c:v>18.693349653194037</c:v>
              </c:pt>
              <c:pt idx="2244">
                <c:v>18.701683736855738</c:v>
              </c:pt>
              <c:pt idx="2245">
                <c:v>18.710017820517439</c:v>
              </c:pt>
              <c:pt idx="2246">
                <c:v>18.718351904179141</c:v>
              </c:pt>
              <c:pt idx="2247">
                <c:v>18.726685987840838</c:v>
              </c:pt>
              <c:pt idx="2248">
                <c:v>18.735020071502539</c:v>
              </c:pt>
              <c:pt idx="2249">
                <c:v>18.743354155164241</c:v>
              </c:pt>
              <c:pt idx="2250">
                <c:v>18.751688238825938</c:v>
              </c:pt>
              <c:pt idx="2251">
                <c:v>18.760022322487643</c:v>
              </c:pt>
              <c:pt idx="2252">
                <c:v>18.768356406149341</c:v>
              </c:pt>
              <c:pt idx="2253">
                <c:v>18.776690489811042</c:v>
              </c:pt>
              <c:pt idx="2254">
                <c:v>18.785024573472743</c:v>
              </c:pt>
              <c:pt idx="2255">
                <c:v>18.793358657134441</c:v>
              </c:pt>
              <c:pt idx="2256">
                <c:v>18.801692740796145</c:v>
              </c:pt>
              <c:pt idx="2257">
                <c:v>18.810026824457843</c:v>
              </c:pt>
              <c:pt idx="2258">
                <c:v>18.818360908119544</c:v>
              </c:pt>
              <c:pt idx="2259">
                <c:v>18.826694991781245</c:v>
              </c:pt>
              <c:pt idx="2260">
                <c:v>18.835029075442947</c:v>
              </c:pt>
              <c:pt idx="2261">
                <c:v>18.843363159104644</c:v>
              </c:pt>
              <c:pt idx="2262">
                <c:v>18.851697242766345</c:v>
              </c:pt>
              <c:pt idx="2263">
                <c:v>18.860031326428047</c:v>
              </c:pt>
              <c:pt idx="2264">
                <c:v>18.868365410089744</c:v>
              </c:pt>
              <c:pt idx="2265">
                <c:v>18.876699493751449</c:v>
              </c:pt>
              <c:pt idx="2266">
                <c:v>18.885033577413147</c:v>
              </c:pt>
              <c:pt idx="2267">
                <c:v>18.893367661074844</c:v>
              </c:pt>
              <c:pt idx="2268">
                <c:v>18.901701744736549</c:v>
              </c:pt>
              <c:pt idx="2269">
                <c:v>18.910035828398247</c:v>
              </c:pt>
              <c:pt idx="2270">
                <c:v>18.918369912059951</c:v>
              </c:pt>
              <c:pt idx="2271">
                <c:v>18.926703995721649</c:v>
              </c:pt>
              <c:pt idx="2272">
                <c:v>18.93503807938335</c:v>
              </c:pt>
              <c:pt idx="2273">
                <c:v>18.943372163045051</c:v>
              </c:pt>
              <c:pt idx="2274">
                <c:v>18.951706246706749</c:v>
              </c:pt>
              <c:pt idx="2275">
                <c:v>18.96004033036845</c:v>
              </c:pt>
              <c:pt idx="2276">
                <c:v>18.968374414030151</c:v>
              </c:pt>
              <c:pt idx="2277">
                <c:v>18.976708497691853</c:v>
              </c:pt>
              <c:pt idx="2278">
                <c:v>18.98504258135355</c:v>
              </c:pt>
              <c:pt idx="2279">
                <c:v>18.993376665015255</c:v>
              </c:pt>
              <c:pt idx="2280">
                <c:v>19.001710748676953</c:v>
              </c:pt>
              <c:pt idx="2281">
                <c:v>19.010044832338654</c:v>
              </c:pt>
              <c:pt idx="2282">
                <c:v>19.018378916000355</c:v>
              </c:pt>
              <c:pt idx="2283">
                <c:v>19.026712999662053</c:v>
              </c:pt>
              <c:pt idx="2284">
                <c:v>19.035047083323757</c:v>
              </c:pt>
              <c:pt idx="2285">
                <c:v>19.043381166985455</c:v>
              </c:pt>
              <c:pt idx="2286">
                <c:v>19.051715250647156</c:v>
              </c:pt>
              <c:pt idx="2287">
                <c:v>19.060049334308857</c:v>
              </c:pt>
              <c:pt idx="2288">
                <c:v>19.068383417970555</c:v>
              </c:pt>
              <c:pt idx="2289">
                <c:v>19.076717501632256</c:v>
              </c:pt>
              <c:pt idx="2290">
                <c:v>19.085051585293957</c:v>
              </c:pt>
              <c:pt idx="2291">
                <c:v>19.093385668955658</c:v>
              </c:pt>
              <c:pt idx="2292">
                <c:v>19.10171975261736</c:v>
              </c:pt>
              <c:pt idx="2293">
                <c:v>19.110053836279057</c:v>
              </c:pt>
              <c:pt idx="2294">
                <c:v>19.118387919940758</c:v>
              </c:pt>
              <c:pt idx="2295">
                <c:v>19.12672200360246</c:v>
              </c:pt>
              <c:pt idx="2296">
                <c:v>19.135056087264161</c:v>
              </c:pt>
              <c:pt idx="2297">
                <c:v>19.143390170925858</c:v>
              </c:pt>
              <c:pt idx="2298">
                <c:v>19.151724254587563</c:v>
              </c:pt>
              <c:pt idx="2299">
                <c:v>19.160058338249261</c:v>
              </c:pt>
              <c:pt idx="2300">
                <c:v>19.168392421910958</c:v>
              </c:pt>
              <c:pt idx="2301">
                <c:v>19.176726505572663</c:v>
              </c:pt>
              <c:pt idx="2302">
                <c:v>19.185060589234361</c:v>
              </c:pt>
              <c:pt idx="2303">
                <c:v>19.193394672896066</c:v>
              </c:pt>
              <c:pt idx="2304">
                <c:v>19.201728756557763</c:v>
              </c:pt>
              <c:pt idx="2305">
                <c:v>19.210062840219464</c:v>
              </c:pt>
              <c:pt idx="2306">
                <c:v>19.218396923881166</c:v>
              </c:pt>
              <c:pt idx="2307">
                <c:v>19.226731007542863</c:v>
              </c:pt>
              <c:pt idx="2308">
                <c:v>19.235065091204564</c:v>
              </c:pt>
              <c:pt idx="2309">
                <c:v>19.243399174866266</c:v>
              </c:pt>
              <c:pt idx="2310">
                <c:v>19.251733258527967</c:v>
              </c:pt>
              <c:pt idx="2311">
                <c:v>19.260067342189664</c:v>
              </c:pt>
              <c:pt idx="2312">
                <c:v>19.268401425851369</c:v>
              </c:pt>
              <c:pt idx="2313">
                <c:v>19.276735509513067</c:v>
              </c:pt>
              <c:pt idx="2314">
                <c:v>19.285069593174764</c:v>
              </c:pt>
              <c:pt idx="2315">
                <c:v>19.293403676836469</c:v>
              </c:pt>
              <c:pt idx="2316">
                <c:v>19.301737760498167</c:v>
              </c:pt>
              <c:pt idx="2317">
                <c:v>19.310071844159872</c:v>
              </c:pt>
              <c:pt idx="2318">
                <c:v>19.318405927821569</c:v>
              </c:pt>
              <c:pt idx="2319">
                <c:v>19.326740011483267</c:v>
              </c:pt>
              <c:pt idx="2320">
                <c:v>19.335074095144972</c:v>
              </c:pt>
              <c:pt idx="2321">
                <c:v>19.343408178806669</c:v>
              </c:pt>
              <c:pt idx="2322">
                <c:v>19.35174226246837</c:v>
              </c:pt>
              <c:pt idx="2323">
                <c:v>19.360076346130072</c:v>
              </c:pt>
              <c:pt idx="2324">
                <c:v>19.368410429791773</c:v>
              </c:pt>
              <c:pt idx="2325">
                <c:v>19.37674451345347</c:v>
              </c:pt>
              <c:pt idx="2326">
                <c:v>19.385078597115172</c:v>
              </c:pt>
              <c:pt idx="2327">
                <c:v>19.393412680776873</c:v>
              </c:pt>
              <c:pt idx="2328">
                <c:v>19.401746764438574</c:v>
              </c:pt>
              <c:pt idx="2329">
                <c:v>19.410080848100275</c:v>
              </c:pt>
              <c:pt idx="2330">
                <c:v>19.418414931761973</c:v>
              </c:pt>
              <c:pt idx="2331">
                <c:v>19.426749015423677</c:v>
              </c:pt>
              <c:pt idx="2332">
                <c:v>19.435083099085375</c:v>
              </c:pt>
              <c:pt idx="2333">
                <c:v>19.443417182747073</c:v>
              </c:pt>
              <c:pt idx="2334">
                <c:v>19.451751266408777</c:v>
              </c:pt>
              <c:pt idx="2335">
                <c:v>19.460085350070475</c:v>
              </c:pt>
              <c:pt idx="2336">
                <c:v>19.468419433732176</c:v>
              </c:pt>
              <c:pt idx="2337">
                <c:v>19.476753517393878</c:v>
              </c:pt>
              <c:pt idx="2338">
                <c:v>19.485087601055575</c:v>
              </c:pt>
              <c:pt idx="2339">
                <c:v>19.49342168471728</c:v>
              </c:pt>
              <c:pt idx="2340">
                <c:v>19.501755768378978</c:v>
              </c:pt>
              <c:pt idx="2341">
                <c:v>19.510089852040679</c:v>
              </c:pt>
              <c:pt idx="2342">
                <c:v>19.51842393570238</c:v>
              </c:pt>
              <c:pt idx="2343">
                <c:v>19.526758019364081</c:v>
              </c:pt>
              <c:pt idx="2344">
                <c:v>19.535092103025779</c:v>
              </c:pt>
              <c:pt idx="2345">
                <c:v>19.54342618668748</c:v>
              </c:pt>
              <c:pt idx="2346">
                <c:v>19.551760270349181</c:v>
              </c:pt>
              <c:pt idx="2347">
                <c:v>19.560094354010879</c:v>
              </c:pt>
              <c:pt idx="2348">
                <c:v>19.568428437672583</c:v>
              </c:pt>
              <c:pt idx="2349">
                <c:v>19.576762521334281</c:v>
              </c:pt>
              <c:pt idx="2350">
                <c:v>19.585096604995986</c:v>
              </c:pt>
              <c:pt idx="2351">
                <c:v>19.593430688657683</c:v>
              </c:pt>
              <c:pt idx="2352">
                <c:v>19.601764772319381</c:v>
              </c:pt>
              <c:pt idx="2353">
                <c:v>19.610098855981086</c:v>
              </c:pt>
              <c:pt idx="2354">
                <c:v>19.618432939642783</c:v>
              </c:pt>
              <c:pt idx="2355">
                <c:v>19.626767023304485</c:v>
              </c:pt>
              <c:pt idx="2356">
                <c:v>19.635101106966186</c:v>
              </c:pt>
              <c:pt idx="2357">
                <c:v>19.643435190627887</c:v>
              </c:pt>
              <c:pt idx="2358">
                <c:v>19.651769274289585</c:v>
              </c:pt>
              <c:pt idx="2359">
                <c:v>19.660103357951286</c:v>
              </c:pt>
              <c:pt idx="2360">
                <c:v>19.668437441612987</c:v>
              </c:pt>
              <c:pt idx="2361">
                <c:v>19.676771525274685</c:v>
              </c:pt>
              <c:pt idx="2362">
                <c:v>19.685105608936389</c:v>
              </c:pt>
              <c:pt idx="2363">
                <c:v>19.693439692598087</c:v>
              </c:pt>
              <c:pt idx="2364">
                <c:v>19.701773776259788</c:v>
              </c:pt>
              <c:pt idx="2365">
                <c:v>19.710107859921489</c:v>
              </c:pt>
              <c:pt idx="2366">
                <c:v>19.718441943583187</c:v>
              </c:pt>
              <c:pt idx="2367">
                <c:v>19.726776027244892</c:v>
              </c:pt>
              <c:pt idx="2368">
                <c:v>19.735110110906589</c:v>
              </c:pt>
              <c:pt idx="2369">
                <c:v>19.743444194568291</c:v>
              </c:pt>
              <c:pt idx="2370">
                <c:v>19.751778278229992</c:v>
              </c:pt>
              <c:pt idx="2371">
                <c:v>19.760112361891689</c:v>
              </c:pt>
              <c:pt idx="2372">
                <c:v>19.768446445553391</c:v>
              </c:pt>
              <c:pt idx="2373">
                <c:v>19.776780529215092</c:v>
              </c:pt>
              <c:pt idx="2374">
                <c:v>19.785114612876793</c:v>
              </c:pt>
              <c:pt idx="2375">
                <c:v>19.793448696538494</c:v>
              </c:pt>
              <c:pt idx="2376">
                <c:v>19.801782780200195</c:v>
              </c:pt>
              <c:pt idx="2377">
                <c:v>19.810116863861893</c:v>
              </c:pt>
              <c:pt idx="2378">
                <c:v>19.818450947523594</c:v>
              </c:pt>
              <c:pt idx="2379">
                <c:v>19.826785031185295</c:v>
              </c:pt>
              <c:pt idx="2380">
                <c:v>19.835119114846993</c:v>
              </c:pt>
              <c:pt idx="2381">
                <c:v>19.843453198508698</c:v>
              </c:pt>
              <c:pt idx="2382">
                <c:v>19.851787282170395</c:v>
              </c:pt>
              <c:pt idx="2383">
                <c:v>19.860121365832093</c:v>
              </c:pt>
              <c:pt idx="2384">
                <c:v>19.868455449493798</c:v>
              </c:pt>
              <c:pt idx="2385">
                <c:v>19.876789533155495</c:v>
              </c:pt>
              <c:pt idx="2386">
                <c:v>19.8851236168172</c:v>
              </c:pt>
              <c:pt idx="2387">
                <c:v>19.893457700478898</c:v>
              </c:pt>
              <c:pt idx="2388">
                <c:v>19.901791784140599</c:v>
              </c:pt>
              <c:pt idx="2389">
                <c:v>19.9101258678023</c:v>
              </c:pt>
              <c:pt idx="2390">
                <c:v>19.918459951463998</c:v>
              </c:pt>
              <c:pt idx="2391">
                <c:v>19.926794035125699</c:v>
              </c:pt>
              <c:pt idx="2392">
                <c:v>19.9351281187874</c:v>
              </c:pt>
              <c:pt idx="2393">
                <c:v>19.943462202449101</c:v>
              </c:pt>
              <c:pt idx="2394">
                <c:v>19.951796286110799</c:v>
              </c:pt>
              <c:pt idx="2395">
                <c:v>19.960130369772504</c:v>
              </c:pt>
              <c:pt idx="2396">
                <c:v>19.968464453434201</c:v>
              </c:pt>
              <c:pt idx="2397">
                <c:v>19.976798537095899</c:v>
              </c:pt>
              <c:pt idx="2398">
                <c:v>19.985132620757604</c:v>
              </c:pt>
              <c:pt idx="2399">
                <c:v>19.993466704419301</c:v>
              </c:pt>
              <c:pt idx="2400">
                <c:v>20.001800788081006</c:v>
              </c:pt>
              <c:pt idx="2401">
                <c:v>20.010134871742704</c:v>
              </c:pt>
              <c:pt idx="2402">
                <c:v>20.018468955404405</c:v>
              </c:pt>
              <c:pt idx="2403">
                <c:v>20.026803039066106</c:v>
              </c:pt>
              <c:pt idx="2404">
                <c:v>20.035137122727804</c:v>
              </c:pt>
              <c:pt idx="2405">
                <c:v>20.043471206389505</c:v>
              </c:pt>
              <c:pt idx="2406">
                <c:v>20.051805290051206</c:v>
              </c:pt>
              <c:pt idx="2407">
                <c:v>20.060139373712907</c:v>
              </c:pt>
              <c:pt idx="2408">
                <c:v>20.068473457374605</c:v>
              </c:pt>
              <c:pt idx="2409">
                <c:v>20.076807541036306</c:v>
              </c:pt>
              <c:pt idx="2410">
                <c:v>20.085141624698007</c:v>
              </c:pt>
              <c:pt idx="2411">
                <c:v>20.093475708359708</c:v>
              </c:pt>
              <c:pt idx="2412">
                <c:v>20.10180979202141</c:v>
              </c:pt>
              <c:pt idx="2413">
                <c:v>20.110143875683107</c:v>
              </c:pt>
              <c:pt idx="2414">
                <c:v>20.118477959344812</c:v>
              </c:pt>
              <c:pt idx="2415">
                <c:v>20.12681204300651</c:v>
              </c:pt>
              <c:pt idx="2416">
                <c:v>20.135146126668207</c:v>
              </c:pt>
              <c:pt idx="2417">
                <c:v>20.143480210329912</c:v>
              </c:pt>
              <c:pt idx="2418">
                <c:v>20.15181429399161</c:v>
              </c:pt>
              <c:pt idx="2419">
                <c:v>20.160148377653311</c:v>
              </c:pt>
              <c:pt idx="2420">
                <c:v>20.168482461315012</c:v>
              </c:pt>
              <c:pt idx="2421">
                <c:v>20.176816544976713</c:v>
              </c:pt>
              <c:pt idx="2422">
                <c:v>20.185150628638414</c:v>
              </c:pt>
              <c:pt idx="2423">
                <c:v>20.193484712300112</c:v>
              </c:pt>
              <c:pt idx="2424">
                <c:v>20.201818795961813</c:v>
              </c:pt>
              <c:pt idx="2425">
                <c:v>20.210152879623514</c:v>
              </c:pt>
              <c:pt idx="2426">
                <c:v>20.218486963285216</c:v>
              </c:pt>
              <c:pt idx="2427">
                <c:v>20.226821046946913</c:v>
              </c:pt>
              <c:pt idx="2428">
                <c:v>20.235155130608614</c:v>
              </c:pt>
              <c:pt idx="2429">
                <c:v>20.243489214270316</c:v>
              </c:pt>
              <c:pt idx="2430">
                <c:v>20.251823297932013</c:v>
              </c:pt>
              <c:pt idx="2431">
                <c:v>20.260157381593718</c:v>
              </c:pt>
              <c:pt idx="2432">
                <c:v>20.268491465255416</c:v>
              </c:pt>
              <c:pt idx="2433">
                <c:v>20.27682554891712</c:v>
              </c:pt>
              <c:pt idx="2434">
                <c:v>20.285159632578818</c:v>
              </c:pt>
              <c:pt idx="2435">
                <c:v>20.293493716240516</c:v>
              </c:pt>
              <c:pt idx="2436">
                <c:v>20.30182779990222</c:v>
              </c:pt>
              <c:pt idx="2437">
                <c:v>20.310161883563918</c:v>
              </c:pt>
              <c:pt idx="2438">
                <c:v>20.318495967225619</c:v>
              </c:pt>
              <c:pt idx="2439">
                <c:v>20.32683005088732</c:v>
              </c:pt>
              <c:pt idx="2440">
                <c:v>20.335164134549021</c:v>
              </c:pt>
              <c:pt idx="2441">
                <c:v>20.343498218210719</c:v>
              </c:pt>
              <c:pt idx="2442">
                <c:v>20.35183230187242</c:v>
              </c:pt>
              <c:pt idx="2443">
                <c:v>20.360166385534122</c:v>
              </c:pt>
              <c:pt idx="2444">
                <c:v>20.368500469195819</c:v>
              </c:pt>
              <c:pt idx="2445">
                <c:v>20.376834552857524</c:v>
              </c:pt>
              <c:pt idx="2446">
                <c:v>20.385168636519222</c:v>
              </c:pt>
              <c:pt idx="2447">
                <c:v>20.393502720180926</c:v>
              </c:pt>
              <c:pt idx="2448">
                <c:v>20.401836803842624</c:v>
              </c:pt>
              <c:pt idx="2449">
                <c:v>20.410170887504322</c:v>
              </c:pt>
              <c:pt idx="2450">
                <c:v>20.418504971166026</c:v>
              </c:pt>
              <c:pt idx="2451">
                <c:v>20.426839054827724</c:v>
              </c:pt>
              <c:pt idx="2452">
                <c:v>20.435173138489425</c:v>
              </c:pt>
              <c:pt idx="2453">
                <c:v>20.443507222151126</c:v>
              </c:pt>
              <c:pt idx="2454">
                <c:v>20.451841305812824</c:v>
              </c:pt>
              <c:pt idx="2455">
                <c:v>20.460175389474525</c:v>
              </c:pt>
              <c:pt idx="2456">
                <c:v>20.468509473136226</c:v>
              </c:pt>
              <c:pt idx="2457">
                <c:v>20.476843556797927</c:v>
              </c:pt>
              <c:pt idx="2458">
                <c:v>20.485177640459629</c:v>
              </c:pt>
              <c:pt idx="2459">
                <c:v>20.49351172412133</c:v>
              </c:pt>
              <c:pt idx="2460">
                <c:v>20.501845807783027</c:v>
              </c:pt>
              <c:pt idx="2461">
                <c:v>20.510179891444729</c:v>
              </c:pt>
              <c:pt idx="2462">
                <c:v>20.51851397510643</c:v>
              </c:pt>
              <c:pt idx="2463">
                <c:v>20.526848058768127</c:v>
              </c:pt>
              <c:pt idx="2464">
                <c:v>20.535182142429832</c:v>
              </c:pt>
              <c:pt idx="2465">
                <c:v>20.54351622609153</c:v>
              </c:pt>
              <c:pt idx="2466">
                <c:v>20.551850309753231</c:v>
              </c:pt>
              <c:pt idx="2467">
                <c:v>20.560184393414932</c:v>
              </c:pt>
              <c:pt idx="2468">
                <c:v>20.56851847707663</c:v>
              </c:pt>
              <c:pt idx="2469">
                <c:v>20.576852560738335</c:v>
              </c:pt>
              <c:pt idx="2470">
                <c:v>20.585186644400032</c:v>
              </c:pt>
              <c:pt idx="2471">
                <c:v>20.593520728061733</c:v>
              </c:pt>
              <c:pt idx="2472">
                <c:v>20.601854811723435</c:v>
              </c:pt>
              <c:pt idx="2473">
                <c:v>20.610188895385136</c:v>
              </c:pt>
              <c:pt idx="2474">
                <c:v>20.618522979046833</c:v>
              </c:pt>
              <c:pt idx="2475">
                <c:v>20.626857062708535</c:v>
              </c:pt>
              <c:pt idx="2476">
                <c:v>20.635191146370236</c:v>
              </c:pt>
              <c:pt idx="2477">
                <c:v>20.643525230031933</c:v>
              </c:pt>
              <c:pt idx="2478">
                <c:v>20.651859313693638</c:v>
              </c:pt>
              <c:pt idx="2479">
                <c:v>20.660193397355336</c:v>
              </c:pt>
              <c:pt idx="2480">
                <c:v>20.668527481017033</c:v>
              </c:pt>
              <c:pt idx="2481">
                <c:v>20.676861564678738</c:v>
              </c:pt>
              <c:pt idx="2482">
                <c:v>20.685195648340436</c:v>
              </c:pt>
              <c:pt idx="2483">
                <c:v>20.693529732002141</c:v>
              </c:pt>
              <c:pt idx="2484">
                <c:v>20.701863815663838</c:v>
              </c:pt>
              <c:pt idx="2485">
                <c:v>20.710197899325539</c:v>
              </c:pt>
              <c:pt idx="2486">
                <c:v>20.718531982987241</c:v>
              </c:pt>
              <c:pt idx="2487">
                <c:v>20.726866066648938</c:v>
              </c:pt>
              <c:pt idx="2488">
                <c:v>20.735200150310639</c:v>
              </c:pt>
              <c:pt idx="2489">
                <c:v>20.743534233972341</c:v>
              </c:pt>
              <c:pt idx="2490">
                <c:v>20.751868317634042</c:v>
              </c:pt>
              <c:pt idx="2491">
                <c:v>20.760202401295739</c:v>
              </c:pt>
              <c:pt idx="2492">
                <c:v>20.768536484957444</c:v>
              </c:pt>
              <c:pt idx="2493">
                <c:v>20.776870568619142</c:v>
              </c:pt>
              <c:pt idx="2494">
                <c:v>20.785204652280843</c:v>
              </c:pt>
              <c:pt idx="2495">
                <c:v>20.793538735942544</c:v>
              </c:pt>
              <c:pt idx="2496">
                <c:v>20.801872819604242</c:v>
              </c:pt>
              <c:pt idx="2497">
                <c:v>20.810206903265946</c:v>
              </c:pt>
              <c:pt idx="2498">
                <c:v>20.818540986927644</c:v>
              </c:pt>
              <c:pt idx="2499">
                <c:v>20.826875070589342</c:v>
              </c:pt>
              <c:pt idx="2500">
                <c:v>20.835209154251046</c:v>
              </c:pt>
              <c:pt idx="2501">
                <c:v>20.843543237912744</c:v>
              </c:pt>
              <c:pt idx="2502">
                <c:v>20.851877321574445</c:v>
              </c:pt>
              <c:pt idx="2503">
                <c:v>20.860211405236146</c:v>
              </c:pt>
              <c:pt idx="2504">
                <c:v>20.868545488897848</c:v>
              </c:pt>
              <c:pt idx="2505">
                <c:v>20.876879572559549</c:v>
              </c:pt>
              <c:pt idx="2506">
                <c:v>20.885213656221246</c:v>
              </c:pt>
              <c:pt idx="2507">
                <c:v>20.893547739882948</c:v>
              </c:pt>
              <c:pt idx="2508">
                <c:v>20.901881823544649</c:v>
              </c:pt>
              <c:pt idx="2509">
                <c:v>20.91021590720635</c:v>
              </c:pt>
              <c:pt idx="2510">
                <c:v>20.918549990868048</c:v>
              </c:pt>
              <c:pt idx="2511">
                <c:v>20.926884074529752</c:v>
              </c:pt>
              <c:pt idx="2512">
                <c:v>20.93521815819145</c:v>
              </c:pt>
              <c:pt idx="2513">
                <c:v>20.943552241853148</c:v>
              </c:pt>
              <c:pt idx="2514">
                <c:v>20.951886325514852</c:v>
              </c:pt>
              <c:pt idx="2515">
                <c:v>20.96022040917655</c:v>
              </c:pt>
              <c:pt idx="2516">
                <c:v>20.968554492838255</c:v>
              </c:pt>
              <c:pt idx="2517">
                <c:v>20.976888576499952</c:v>
              </c:pt>
              <c:pt idx="2518">
                <c:v>20.985222660161654</c:v>
              </c:pt>
              <c:pt idx="2519">
                <c:v>20.993556743823355</c:v>
              </c:pt>
              <c:pt idx="2520">
                <c:v>21.001890827485052</c:v>
              </c:pt>
              <c:pt idx="2521">
                <c:v>21.010224911146754</c:v>
              </c:pt>
              <c:pt idx="2522">
                <c:v>21.018558994808455</c:v>
              </c:pt>
              <c:pt idx="2523">
                <c:v>21.026893078470156</c:v>
              </c:pt>
              <c:pt idx="2524">
                <c:v>21.035227162131854</c:v>
              </c:pt>
              <c:pt idx="2525">
                <c:v>21.043561245793555</c:v>
              </c:pt>
              <c:pt idx="2526">
                <c:v>21.051895329455256</c:v>
              </c:pt>
              <c:pt idx="2527">
                <c:v>21.060229413116954</c:v>
              </c:pt>
              <c:pt idx="2528">
                <c:v>21.068563496778658</c:v>
              </c:pt>
              <c:pt idx="2529">
                <c:v>21.076897580440356</c:v>
              </c:pt>
              <c:pt idx="2530">
                <c:v>21.085231664102061</c:v>
              </c:pt>
              <c:pt idx="2531">
                <c:v>21.093565747763758</c:v>
              </c:pt>
              <c:pt idx="2532">
                <c:v>21.101899831425456</c:v>
              </c:pt>
              <c:pt idx="2533">
                <c:v>21.110233915087161</c:v>
              </c:pt>
              <c:pt idx="2534">
                <c:v>21.118567998748858</c:v>
              </c:pt>
              <c:pt idx="2535">
                <c:v>21.12690208241056</c:v>
              </c:pt>
              <c:pt idx="2536">
                <c:v>21.135236166072261</c:v>
              </c:pt>
              <c:pt idx="2537">
                <c:v>21.143570249733962</c:v>
              </c:pt>
              <c:pt idx="2538">
                <c:v>21.15190433339566</c:v>
              </c:pt>
              <c:pt idx="2539">
                <c:v>21.160238417057361</c:v>
              </c:pt>
              <c:pt idx="2540">
                <c:v>21.168572500719062</c:v>
              </c:pt>
              <c:pt idx="2541">
                <c:v>21.176906584380763</c:v>
              </c:pt>
              <c:pt idx="2542">
                <c:v>21.185240668042464</c:v>
              </c:pt>
              <c:pt idx="2543">
                <c:v>21.193574751704162</c:v>
              </c:pt>
              <c:pt idx="2544">
                <c:v>21.201908835365863</c:v>
              </c:pt>
              <c:pt idx="2545">
                <c:v>21.210242919027564</c:v>
              </c:pt>
              <c:pt idx="2546">
                <c:v>21.218577002689262</c:v>
              </c:pt>
              <c:pt idx="2547">
                <c:v>21.226911086350967</c:v>
              </c:pt>
              <c:pt idx="2548">
                <c:v>21.235245170012664</c:v>
              </c:pt>
              <c:pt idx="2549">
                <c:v>21.243579253674366</c:v>
              </c:pt>
              <c:pt idx="2550">
                <c:v>21.251913337336067</c:v>
              </c:pt>
              <c:pt idx="2551">
                <c:v>21.260247420997764</c:v>
              </c:pt>
              <c:pt idx="2552">
                <c:v>21.268581504659469</c:v>
              </c:pt>
              <c:pt idx="2553">
                <c:v>21.276915588321167</c:v>
              </c:pt>
              <c:pt idx="2554">
                <c:v>21.285249671982868</c:v>
              </c:pt>
              <c:pt idx="2555">
                <c:v>21.293583755644569</c:v>
              </c:pt>
              <c:pt idx="2556">
                <c:v>21.30191783930627</c:v>
              </c:pt>
              <c:pt idx="2557">
                <c:v>21.310251922967968</c:v>
              </c:pt>
              <c:pt idx="2558">
                <c:v>21.318586006629669</c:v>
              </c:pt>
              <c:pt idx="2559">
                <c:v>21.32692009029137</c:v>
              </c:pt>
              <c:pt idx="2560">
                <c:v>21.335254173953068</c:v>
              </c:pt>
              <c:pt idx="2561">
                <c:v>21.343588257614773</c:v>
              </c:pt>
              <c:pt idx="2562">
                <c:v>21.35192234127647</c:v>
              </c:pt>
              <c:pt idx="2563">
                <c:v>21.360256424938175</c:v>
              </c:pt>
              <c:pt idx="2564">
                <c:v>21.368590508599873</c:v>
              </c:pt>
              <c:pt idx="2565">
                <c:v>21.37692459226157</c:v>
              </c:pt>
              <c:pt idx="2566">
                <c:v>21.385258675923275</c:v>
              </c:pt>
              <c:pt idx="2567">
                <c:v>21.393592759584973</c:v>
              </c:pt>
              <c:pt idx="2568">
                <c:v>21.401926843246674</c:v>
              </c:pt>
              <c:pt idx="2569">
                <c:v>21.410260926908375</c:v>
              </c:pt>
              <c:pt idx="2570">
                <c:v>21.418595010570073</c:v>
              </c:pt>
              <c:pt idx="2571">
                <c:v>21.426929094231774</c:v>
              </c:pt>
              <c:pt idx="2572">
                <c:v>21.435263177893475</c:v>
              </c:pt>
              <c:pt idx="2573">
                <c:v>21.443597261555176</c:v>
              </c:pt>
              <c:pt idx="2574">
                <c:v>21.451931345216874</c:v>
              </c:pt>
              <c:pt idx="2575">
                <c:v>21.460265428878579</c:v>
              </c:pt>
              <c:pt idx="2576">
                <c:v>21.468599512540276</c:v>
              </c:pt>
              <c:pt idx="2577">
                <c:v>21.476933596201977</c:v>
              </c:pt>
              <c:pt idx="2578">
                <c:v>21.485267679863679</c:v>
              </c:pt>
              <c:pt idx="2579">
                <c:v>21.493601763525376</c:v>
              </c:pt>
              <c:pt idx="2580">
                <c:v>21.501935847187081</c:v>
              </c:pt>
              <c:pt idx="2581">
                <c:v>21.510269930848779</c:v>
              </c:pt>
              <c:pt idx="2582">
                <c:v>21.51860401451048</c:v>
              </c:pt>
              <c:pt idx="2583">
                <c:v>21.526938098172181</c:v>
              </c:pt>
              <c:pt idx="2584">
                <c:v>21.535272181833879</c:v>
              </c:pt>
              <c:pt idx="2585">
                <c:v>21.54360626549558</c:v>
              </c:pt>
              <c:pt idx="2586">
                <c:v>21.551940349157281</c:v>
              </c:pt>
              <c:pt idx="2587">
                <c:v>21.560274432818982</c:v>
              </c:pt>
              <c:pt idx="2588">
                <c:v>21.568608516480683</c:v>
              </c:pt>
              <c:pt idx="2589">
                <c:v>21.576942600142381</c:v>
              </c:pt>
              <c:pt idx="2590">
                <c:v>21.585276683804082</c:v>
              </c:pt>
              <c:pt idx="2591">
                <c:v>21.593610767465783</c:v>
              </c:pt>
              <c:pt idx="2592">
                <c:v>21.601944851127485</c:v>
              </c:pt>
              <c:pt idx="2593">
                <c:v>21.610278934789182</c:v>
              </c:pt>
              <c:pt idx="2594">
                <c:v>21.618613018450887</c:v>
              </c:pt>
              <c:pt idx="2595">
                <c:v>21.626947102112585</c:v>
              </c:pt>
              <c:pt idx="2596">
                <c:v>21.635281185774282</c:v>
              </c:pt>
              <c:pt idx="2597">
                <c:v>21.643615269435987</c:v>
              </c:pt>
              <c:pt idx="2598">
                <c:v>21.651949353097685</c:v>
              </c:pt>
              <c:pt idx="2599">
                <c:v>21.660283436759389</c:v>
              </c:pt>
              <c:pt idx="2600">
                <c:v>21.668617520421087</c:v>
              </c:pt>
              <c:pt idx="2601">
                <c:v>21.676951604082788</c:v>
              </c:pt>
              <c:pt idx="2602">
                <c:v>21.685285687744489</c:v>
              </c:pt>
              <c:pt idx="2603">
                <c:v>21.693619771406187</c:v>
              </c:pt>
              <c:pt idx="2604">
                <c:v>21.701953855067888</c:v>
              </c:pt>
              <c:pt idx="2605">
                <c:v>21.710287938729589</c:v>
              </c:pt>
              <c:pt idx="2606">
                <c:v>21.71862202239129</c:v>
              </c:pt>
              <c:pt idx="2607">
                <c:v>21.726956106052988</c:v>
              </c:pt>
              <c:pt idx="2608">
                <c:v>21.735290189714693</c:v>
              </c:pt>
              <c:pt idx="2609">
                <c:v>21.74362427337639</c:v>
              </c:pt>
              <c:pt idx="2610">
                <c:v>21.751958357038088</c:v>
              </c:pt>
              <c:pt idx="2611">
                <c:v>21.760292440699793</c:v>
              </c:pt>
              <c:pt idx="2612">
                <c:v>21.76862652436149</c:v>
              </c:pt>
              <c:pt idx="2613">
                <c:v>21.776960608023195</c:v>
              </c:pt>
              <c:pt idx="2614">
                <c:v>21.785294691684893</c:v>
              </c:pt>
              <c:pt idx="2615">
                <c:v>21.79362877534659</c:v>
              </c:pt>
              <c:pt idx="2616">
                <c:v>21.801962859008295</c:v>
              </c:pt>
              <c:pt idx="2617">
                <c:v>21.810296942669993</c:v>
              </c:pt>
              <c:pt idx="2618">
                <c:v>21.818631026331694</c:v>
              </c:pt>
              <c:pt idx="2619">
                <c:v>21.826965109993395</c:v>
              </c:pt>
              <c:pt idx="2620">
                <c:v>21.835299193655096</c:v>
              </c:pt>
              <c:pt idx="2621">
                <c:v>21.843633277316794</c:v>
              </c:pt>
              <c:pt idx="2622">
                <c:v>21.851967360978495</c:v>
              </c:pt>
              <c:pt idx="2623">
                <c:v>21.860301444640196</c:v>
              </c:pt>
              <c:pt idx="2624">
                <c:v>21.868635528301898</c:v>
              </c:pt>
              <c:pt idx="2625">
                <c:v>21.876969611963599</c:v>
              </c:pt>
              <c:pt idx="2626">
                <c:v>21.885303695625296</c:v>
              </c:pt>
              <c:pt idx="2627">
                <c:v>21.893637779287001</c:v>
              </c:pt>
              <c:pt idx="2628">
                <c:v>21.901971862948699</c:v>
              </c:pt>
              <c:pt idx="2629">
                <c:v>21.910305946610396</c:v>
              </c:pt>
              <c:pt idx="2630">
                <c:v>21.918640030272101</c:v>
              </c:pt>
              <c:pt idx="2631">
                <c:v>21.926974113933799</c:v>
              </c:pt>
              <c:pt idx="2632">
                <c:v>21.9353081975955</c:v>
              </c:pt>
              <c:pt idx="2633">
                <c:v>21.943642281257201</c:v>
              </c:pt>
              <c:pt idx="2634">
                <c:v>21.951976364918902</c:v>
              </c:pt>
              <c:pt idx="2635">
                <c:v>21.960310448580604</c:v>
              </c:pt>
              <c:pt idx="2636">
                <c:v>21.968644532242301</c:v>
              </c:pt>
              <c:pt idx="2637">
                <c:v>21.976978615904002</c:v>
              </c:pt>
              <c:pt idx="2638">
                <c:v>21.985312699565704</c:v>
              </c:pt>
              <c:pt idx="2639">
                <c:v>21.993646783227405</c:v>
              </c:pt>
              <c:pt idx="2640">
                <c:v>22.001980866889102</c:v>
              </c:pt>
              <c:pt idx="2641">
                <c:v>22.010314950550804</c:v>
              </c:pt>
              <c:pt idx="2642">
                <c:v>22.018649034212505</c:v>
              </c:pt>
              <c:pt idx="2643">
                <c:v>22.026983117874202</c:v>
              </c:pt>
              <c:pt idx="2644">
                <c:v>22.035317201535907</c:v>
              </c:pt>
              <c:pt idx="2645">
                <c:v>22.043651285197605</c:v>
              </c:pt>
              <c:pt idx="2646">
                <c:v>22.051985368859309</c:v>
              </c:pt>
              <c:pt idx="2647">
                <c:v>22.060319452521007</c:v>
              </c:pt>
              <c:pt idx="2648">
                <c:v>22.068653536182705</c:v>
              </c:pt>
              <c:pt idx="2649">
                <c:v>22.076987619844409</c:v>
              </c:pt>
              <c:pt idx="2650">
                <c:v>22.085321703506107</c:v>
              </c:pt>
              <c:pt idx="2651">
                <c:v>22.093655787167808</c:v>
              </c:pt>
              <c:pt idx="2652">
                <c:v>22.101989870829509</c:v>
              </c:pt>
              <c:pt idx="2653">
                <c:v>22.110323954491211</c:v>
              </c:pt>
              <c:pt idx="2654">
                <c:v>22.118658038152908</c:v>
              </c:pt>
              <c:pt idx="2655">
                <c:v>22.12699212181461</c:v>
              </c:pt>
              <c:pt idx="2656">
                <c:v>22.135326205476311</c:v>
              </c:pt>
              <c:pt idx="2657">
                <c:v>22.143660289138008</c:v>
              </c:pt>
              <c:pt idx="2658">
                <c:v>22.151994372799713</c:v>
              </c:pt>
              <c:pt idx="2659">
                <c:v>22.160328456461411</c:v>
              </c:pt>
              <c:pt idx="2660">
                <c:v>22.168662540123112</c:v>
              </c:pt>
              <c:pt idx="2661">
                <c:v>22.176996623784813</c:v>
              </c:pt>
              <c:pt idx="2662">
                <c:v>22.185330707446511</c:v>
              </c:pt>
              <c:pt idx="2663">
                <c:v>22.193664791108215</c:v>
              </c:pt>
              <c:pt idx="2664">
                <c:v>22.201998874769913</c:v>
              </c:pt>
              <c:pt idx="2665">
                <c:v>22.210332958431614</c:v>
              </c:pt>
              <c:pt idx="2666">
                <c:v>22.218667042093315</c:v>
              </c:pt>
              <c:pt idx="2667">
                <c:v>22.227001125755013</c:v>
              </c:pt>
              <c:pt idx="2668">
                <c:v>22.235335209416714</c:v>
              </c:pt>
              <c:pt idx="2669">
                <c:v>22.243669293078415</c:v>
              </c:pt>
              <c:pt idx="2670">
                <c:v>22.252003376740117</c:v>
              </c:pt>
              <c:pt idx="2671">
                <c:v>22.260337460401818</c:v>
              </c:pt>
              <c:pt idx="2672">
                <c:v>22.268671544063519</c:v>
              </c:pt>
              <c:pt idx="2673">
                <c:v>22.277005627725217</c:v>
              </c:pt>
              <c:pt idx="2674">
                <c:v>22.285339711386918</c:v>
              </c:pt>
              <c:pt idx="2675">
                <c:v>22.293673795048619</c:v>
              </c:pt>
              <c:pt idx="2676">
                <c:v>22.302007878710317</c:v>
              </c:pt>
              <c:pt idx="2677">
                <c:v>22.310341962372021</c:v>
              </c:pt>
              <c:pt idx="2678">
                <c:v>22.318676046033719</c:v>
              </c:pt>
              <c:pt idx="2679">
                <c:v>22.32701012969542</c:v>
              </c:pt>
              <c:pt idx="2680">
                <c:v>22.335344213357121</c:v>
              </c:pt>
              <c:pt idx="2681">
                <c:v>22.343678297018819</c:v>
              </c:pt>
              <c:pt idx="2682">
                <c:v>22.352012380680524</c:v>
              </c:pt>
              <c:pt idx="2683">
                <c:v>22.360346464342221</c:v>
              </c:pt>
              <c:pt idx="2684">
                <c:v>22.368680548003923</c:v>
              </c:pt>
              <c:pt idx="2685">
                <c:v>22.377014631665624</c:v>
              </c:pt>
              <c:pt idx="2686">
                <c:v>22.385348715327321</c:v>
              </c:pt>
              <c:pt idx="2687">
                <c:v>22.393682798989023</c:v>
              </c:pt>
              <c:pt idx="2688">
                <c:v>22.402016882650724</c:v>
              </c:pt>
              <c:pt idx="2689">
                <c:v>22.410350966312425</c:v>
              </c:pt>
              <c:pt idx="2690">
                <c:v>22.418685049974123</c:v>
              </c:pt>
              <c:pt idx="2691">
                <c:v>22.427019133635827</c:v>
              </c:pt>
              <c:pt idx="2692">
                <c:v>22.435353217297525</c:v>
              </c:pt>
              <c:pt idx="2693">
                <c:v>22.443687300959223</c:v>
              </c:pt>
              <c:pt idx="2694">
                <c:v>22.452021384620927</c:v>
              </c:pt>
              <c:pt idx="2695">
                <c:v>22.460355468282625</c:v>
              </c:pt>
              <c:pt idx="2696">
                <c:v>22.46868955194433</c:v>
              </c:pt>
              <c:pt idx="2697">
                <c:v>22.477023635606027</c:v>
              </c:pt>
              <c:pt idx="2698">
                <c:v>22.485357719267729</c:v>
              </c:pt>
              <c:pt idx="2699">
                <c:v>22.49369180292943</c:v>
              </c:pt>
              <c:pt idx="2700">
                <c:v>22.502025886591127</c:v>
              </c:pt>
              <c:pt idx="2701">
                <c:v>22.510359970252829</c:v>
              </c:pt>
              <c:pt idx="2702">
                <c:v>22.51869405391453</c:v>
              </c:pt>
              <c:pt idx="2703">
                <c:v>22.527028137576231</c:v>
              </c:pt>
              <c:pt idx="2704">
                <c:v>22.535362221237929</c:v>
              </c:pt>
              <c:pt idx="2705">
                <c:v>22.54369630489963</c:v>
              </c:pt>
              <c:pt idx="2706">
                <c:v>22.552030388561331</c:v>
              </c:pt>
              <c:pt idx="2707">
                <c:v>22.560364472223032</c:v>
              </c:pt>
              <c:pt idx="2708">
                <c:v>22.568698555884733</c:v>
              </c:pt>
              <c:pt idx="2709">
                <c:v>22.577032639546431</c:v>
              </c:pt>
              <c:pt idx="2710">
                <c:v>22.585366723208136</c:v>
              </c:pt>
              <c:pt idx="2711">
                <c:v>22.593700806869833</c:v>
              </c:pt>
              <c:pt idx="2712">
                <c:v>22.602034890531531</c:v>
              </c:pt>
              <c:pt idx="2713">
                <c:v>22.610368974193236</c:v>
              </c:pt>
              <c:pt idx="2714">
                <c:v>22.618703057854933</c:v>
              </c:pt>
              <c:pt idx="2715">
                <c:v>22.627037141516634</c:v>
              </c:pt>
              <c:pt idx="2716">
                <c:v>22.635371225178336</c:v>
              </c:pt>
              <c:pt idx="2717">
                <c:v>22.643705308840037</c:v>
              </c:pt>
              <c:pt idx="2718">
                <c:v>22.652039392501738</c:v>
              </c:pt>
              <c:pt idx="2719">
                <c:v>22.660373476163436</c:v>
              </c:pt>
              <c:pt idx="2720">
                <c:v>22.668707559825137</c:v>
              </c:pt>
              <c:pt idx="2721">
                <c:v>22.677041643486838</c:v>
              </c:pt>
              <c:pt idx="2722">
                <c:v>22.685375727148539</c:v>
              </c:pt>
              <c:pt idx="2723">
                <c:v>22.693709810810237</c:v>
              </c:pt>
              <c:pt idx="2724">
                <c:v>22.702043894471942</c:v>
              </c:pt>
              <c:pt idx="2725">
                <c:v>22.710377978133639</c:v>
              </c:pt>
              <c:pt idx="2726">
                <c:v>22.718712061795337</c:v>
              </c:pt>
              <c:pt idx="2727">
                <c:v>22.727046145457042</c:v>
              </c:pt>
              <c:pt idx="2728">
                <c:v>22.735380229118739</c:v>
              </c:pt>
              <c:pt idx="2729">
                <c:v>22.743714312780444</c:v>
              </c:pt>
              <c:pt idx="2730">
                <c:v>22.752048396442142</c:v>
              </c:pt>
              <c:pt idx="2731">
                <c:v>22.760382480103839</c:v>
              </c:pt>
              <c:pt idx="2732">
                <c:v>22.768716563765544</c:v>
              </c:pt>
              <c:pt idx="2733">
                <c:v>22.777050647427242</c:v>
              </c:pt>
              <c:pt idx="2734">
                <c:v>22.785384731088943</c:v>
              </c:pt>
              <c:pt idx="2735">
                <c:v>22.793718814750644</c:v>
              </c:pt>
              <c:pt idx="2736">
                <c:v>22.802052898412345</c:v>
              </c:pt>
              <c:pt idx="2737">
                <c:v>22.810386982074043</c:v>
              </c:pt>
              <c:pt idx="2738">
                <c:v>22.818721065735744</c:v>
              </c:pt>
              <c:pt idx="2739">
                <c:v>22.827055149397445</c:v>
              </c:pt>
              <c:pt idx="2740">
                <c:v>22.835389233059143</c:v>
              </c:pt>
              <c:pt idx="2741">
                <c:v>22.843723316720848</c:v>
              </c:pt>
              <c:pt idx="2742">
                <c:v>22.852057400382545</c:v>
              </c:pt>
              <c:pt idx="2743">
                <c:v>22.86039148404425</c:v>
              </c:pt>
              <c:pt idx="2744">
                <c:v>22.868725567705948</c:v>
              </c:pt>
              <c:pt idx="2745">
                <c:v>22.877059651367645</c:v>
              </c:pt>
              <c:pt idx="2746">
                <c:v>22.88539373502935</c:v>
              </c:pt>
              <c:pt idx="2747">
                <c:v>22.893727818691048</c:v>
              </c:pt>
              <c:pt idx="2748">
                <c:v>22.902061902352749</c:v>
              </c:pt>
              <c:pt idx="2749">
                <c:v>22.91039598601445</c:v>
              </c:pt>
              <c:pt idx="2750">
                <c:v>22.918730069676148</c:v>
              </c:pt>
              <c:pt idx="2751">
                <c:v>22.927064153337849</c:v>
              </c:pt>
              <c:pt idx="2752">
                <c:v>22.93539823699955</c:v>
              </c:pt>
              <c:pt idx="2753">
                <c:v>22.943732320661251</c:v>
              </c:pt>
              <c:pt idx="2754">
                <c:v>22.952066404322952</c:v>
              </c:pt>
              <c:pt idx="2755">
                <c:v>22.960400487984653</c:v>
              </c:pt>
              <c:pt idx="2756">
                <c:v>22.968734571646351</c:v>
              </c:pt>
              <c:pt idx="2757">
                <c:v>22.977068655308052</c:v>
              </c:pt>
              <c:pt idx="2758">
                <c:v>22.985402738969753</c:v>
              </c:pt>
              <c:pt idx="2759">
                <c:v>22.993736822631451</c:v>
              </c:pt>
              <c:pt idx="2760">
                <c:v>23.002070906293156</c:v>
              </c:pt>
              <c:pt idx="2761">
                <c:v>23.010404989954854</c:v>
              </c:pt>
              <c:pt idx="2762">
                <c:v>23.018739073616555</c:v>
              </c:pt>
              <c:pt idx="2763">
                <c:v>23.027073157278256</c:v>
              </c:pt>
              <c:pt idx="2764">
                <c:v>23.035407240939954</c:v>
              </c:pt>
              <c:pt idx="2765">
                <c:v>23.043741324601658</c:v>
              </c:pt>
              <c:pt idx="2766">
                <c:v>23.052075408263356</c:v>
              </c:pt>
              <c:pt idx="2767">
                <c:v>23.060409491925057</c:v>
              </c:pt>
              <c:pt idx="2768">
                <c:v>23.068743575586758</c:v>
              </c:pt>
              <c:pt idx="2769">
                <c:v>23.077077659248459</c:v>
              </c:pt>
              <c:pt idx="2770">
                <c:v>23.085411742910157</c:v>
              </c:pt>
              <c:pt idx="2771">
                <c:v>23.093745826571858</c:v>
              </c:pt>
              <c:pt idx="2772">
                <c:v>23.102079910233559</c:v>
              </c:pt>
              <c:pt idx="2773">
                <c:v>23.110413993895257</c:v>
              </c:pt>
              <c:pt idx="2774">
                <c:v>23.118748077556962</c:v>
              </c:pt>
              <c:pt idx="2775">
                <c:v>23.127082161218659</c:v>
              </c:pt>
              <c:pt idx="2776">
                <c:v>23.135416244880357</c:v>
              </c:pt>
              <c:pt idx="2777">
                <c:v>23.143750328542062</c:v>
              </c:pt>
              <c:pt idx="2778">
                <c:v>23.152084412203759</c:v>
              </c:pt>
              <c:pt idx="2779">
                <c:v>23.160418495865464</c:v>
              </c:pt>
              <c:pt idx="2780">
                <c:v>23.168752579527162</c:v>
              </c:pt>
              <c:pt idx="2781">
                <c:v>23.177086663188863</c:v>
              </c:pt>
              <c:pt idx="2782">
                <c:v>23.185420746850564</c:v>
              </c:pt>
              <c:pt idx="2783">
                <c:v>23.193754830512262</c:v>
              </c:pt>
              <c:pt idx="2784">
                <c:v>23.202088914173963</c:v>
              </c:pt>
              <c:pt idx="2785">
                <c:v>23.210422997835664</c:v>
              </c:pt>
              <c:pt idx="2786">
                <c:v>23.218757081497365</c:v>
              </c:pt>
              <c:pt idx="2787">
                <c:v>23.227091165159063</c:v>
              </c:pt>
              <c:pt idx="2788">
                <c:v>23.235425248820768</c:v>
              </c:pt>
              <c:pt idx="2789">
                <c:v>23.243759332482465</c:v>
              </c:pt>
              <c:pt idx="2790">
                <c:v>23.252093416144167</c:v>
              </c:pt>
              <c:pt idx="2791">
                <c:v>23.260427499805868</c:v>
              </c:pt>
              <c:pt idx="2792">
                <c:v>23.268761583467565</c:v>
              </c:pt>
              <c:pt idx="2793">
                <c:v>23.27709566712927</c:v>
              </c:pt>
              <c:pt idx="2794">
                <c:v>23.285429750790968</c:v>
              </c:pt>
              <c:pt idx="2795">
                <c:v>23.293763834452669</c:v>
              </c:pt>
              <c:pt idx="2796">
                <c:v>23.30209791811437</c:v>
              </c:pt>
              <c:pt idx="2797">
                <c:v>23.310432001776068</c:v>
              </c:pt>
              <c:pt idx="2798">
                <c:v>23.318766085437769</c:v>
              </c:pt>
              <c:pt idx="2799">
                <c:v>23.32710016909947</c:v>
              </c:pt>
              <c:pt idx="2800">
                <c:v>23.335434252761171</c:v>
              </c:pt>
              <c:pt idx="2801">
                <c:v>23.343768336422873</c:v>
              </c:pt>
              <c:pt idx="2802">
                <c:v>23.35210242008457</c:v>
              </c:pt>
              <c:pt idx="2803">
                <c:v>23.360436503746271</c:v>
              </c:pt>
              <c:pt idx="2804">
                <c:v>23.368770587407973</c:v>
              </c:pt>
              <c:pt idx="2805">
                <c:v>23.377104671069674</c:v>
              </c:pt>
              <c:pt idx="2806">
                <c:v>23.385438754731371</c:v>
              </c:pt>
              <c:pt idx="2807">
                <c:v>23.393772838393076</c:v>
              </c:pt>
              <c:pt idx="2808">
                <c:v>23.402106922054774</c:v>
              </c:pt>
              <c:pt idx="2809">
                <c:v>23.410441005716471</c:v>
              </c:pt>
              <c:pt idx="2810">
                <c:v>23.418775089378176</c:v>
              </c:pt>
              <c:pt idx="2811">
                <c:v>23.427109173039874</c:v>
              </c:pt>
              <c:pt idx="2812">
                <c:v>23.435443256701578</c:v>
              </c:pt>
              <c:pt idx="2813">
                <c:v>23.443777340363276</c:v>
              </c:pt>
              <c:pt idx="2814">
                <c:v>23.452111424024977</c:v>
              </c:pt>
              <c:pt idx="2815">
                <c:v>23.460445507686678</c:v>
              </c:pt>
              <c:pt idx="2816">
                <c:v>23.468779591348376</c:v>
              </c:pt>
              <c:pt idx="2817">
                <c:v>23.477113675010077</c:v>
              </c:pt>
              <c:pt idx="2818">
                <c:v>23.485447758671778</c:v>
              </c:pt>
              <c:pt idx="2819">
                <c:v>23.49378184233348</c:v>
              </c:pt>
              <c:pt idx="2820">
                <c:v>23.502115925995177</c:v>
              </c:pt>
              <c:pt idx="2821">
                <c:v>23.510450009656878</c:v>
              </c:pt>
              <c:pt idx="2822">
                <c:v>23.51878409331858</c:v>
              </c:pt>
              <c:pt idx="2823">
                <c:v>23.527118176980277</c:v>
              </c:pt>
              <c:pt idx="2824">
                <c:v>23.535452260641982</c:v>
              </c:pt>
              <c:pt idx="2825">
                <c:v>23.54378634430368</c:v>
              </c:pt>
              <c:pt idx="2826">
                <c:v>23.552120427965384</c:v>
              </c:pt>
              <c:pt idx="2827">
                <c:v>23.560454511627082</c:v>
              </c:pt>
              <c:pt idx="2828">
                <c:v>23.56878859528878</c:v>
              </c:pt>
              <c:pt idx="2829">
                <c:v>23.577122678950484</c:v>
              </c:pt>
              <c:pt idx="2830">
                <c:v>23.585456762612182</c:v>
              </c:pt>
              <c:pt idx="2831">
                <c:v>23.593790846273883</c:v>
              </c:pt>
              <c:pt idx="2832">
                <c:v>23.602124929935584</c:v>
              </c:pt>
              <c:pt idx="2833">
                <c:v>23.610459013597286</c:v>
              </c:pt>
              <c:pt idx="2834">
                <c:v>23.618793097258983</c:v>
              </c:pt>
              <c:pt idx="2835">
                <c:v>23.627127180920684</c:v>
              </c:pt>
              <c:pt idx="2836">
                <c:v>23.635461264582386</c:v>
              </c:pt>
              <c:pt idx="2837">
                <c:v>23.643795348244087</c:v>
              </c:pt>
              <c:pt idx="2838">
                <c:v>23.652129431905788</c:v>
              </c:pt>
              <c:pt idx="2839">
                <c:v>23.660463515567486</c:v>
              </c:pt>
              <c:pt idx="2840">
                <c:v>23.66879759922919</c:v>
              </c:pt>
              <c:pt idx="2841">
                <c:v>23.677131682890888</c:v>
              </c:pt>
              <c:pt idx="2842">
                <c:v>23.685465766552586</c:v>
              </c:pt>
              <c:pt idx="2843">
                <c:v>23.69379985021429</c:v>
              </c:pt>
              <c:pt idx="2844">
                <c:v>23.702133933875988</c:v>
              </c:pt>
              <c:pt idx="2845">
                <c:v>23.710468017537689</c:v>
              </c:pt>
              <c:pt idx="2846">
                <c:v>23.71880210119939</c:v>
              </c:pt>
              <c:pt idx="2847">
                <c:v>23.727136184861088</c:v>
              </c:pt>
              <c:pt idx="2848">
                <c:v>23.735470268522793</c:v>
              </c:pt>
              <c:pt idx="2849">
                <c:v>23.74380435218449</c:v>
              </c:pt>
              <c:pt idx="2850">
                <c:v>23.752138435846192</c:v>
              </c:pt>
              <c:pt idx="2851">
                <c:v>23.760472519507893</c:v>
              </c:pt>
              <c:pt idx="2852">
                <c:v>23.768806603169594</c:v>
              </c:pt>
              <c:pt idx="2853">
                <c:v>23.777140686831292</c:v>
              </c:pt>
              <c:pt idx="2854">
                <c:v>23.785474770492993</c:v>
              </c:pt>
              <c:pt idx="2855">
                <c:v>23.793808854154694</c:v>
              </c:pt>
              <c:pt idx="2856">
                <c:v>23.802142937816392</c:v>
              </c:pt>
              <c:pt idx="2857">
                <c:v>23.810477021478096</c:v>
              </c:pt>
              <c:pt idx="2858">
                <c:v>23.818811105139794</c:v>
              </c:pt>
              <c:pt idx="2859">
                <c:v>23.827145188801499</c:v>
              </c:pt>
              <c:pt idx="2860">
                <c:v>23.835479272463196</c:v>
              </c:pt>
              <c:pt idx="2861">
                <c:v>23.843813356124894</c:v>
              </c:pt>
              <c:pt idx="2862">
                <c:v>23.852147439786599</c:v>
              </c:pt>
              <c:pt idx="2863">
                <c:v>23.860481523448296</c:v>
              </c:pt>
              <c:pt idx="2864">
                <c:v>23.868815607109998</c:v>
              </c:pt>
              <c:pt idx="2865">
                <c:v>23.877149690771699</c:v>
              </c:pt>
              <c:pt idx="2866">
                <c:v>23.885483774433396</c:v>
              </c:pt>
              <c:pt idx="2867">
                <c:v>23.893817858095098</c:v>
              </c:pt>
              <c:pt idx="2868">
                <c:v>23.902151941756799</c:v>
              </c:pt>
              <c:pt idx="2869">
                <c:v>23.9104860254185</c:v>
              </c:pt>
              <c:pt idx="2870">
                <c:v>23.918820109080198</c:v>
              </c:pt>
              <c:pt idx="2871">
                <c:v>23.927154192741902</c:v>
              </c:pt>
              <c:pt idx="2872">
                <c:v>23.9354882764036</c:v>
              </c:pt>
              <c:pt idx="2873">
                <c:v>23.943822360065301</c:v>
              </c:pt>
              <c:pt idx="2874">
                <c:v>23.952156443727002</c:v>
              </c:pt>
              <c:pt idx="2875">
                <c:v>23.9604905273887</c:v>
              </c:pt>
              <c:pt idx="2876">
                <c:v>23.968824611050405</c:v>
              </c:pt>
              <c:pt idx="2877">
                <c:v>23.977158694712102</c:v>
              </c:pt>
              <c:pt idx="2878">
                <c:v>23.985492778373803</c:v>
              </c:pt>
              <c:pt idx="2879">
                <c:v>23.993826862035505</c:v>
              </c:pt>
              <c:pt idx="2880">
                <c:v>24.002160945697202</c:v>
              </c:pt>
              <c:pt idx="2881">
                <c:v>24.010495029358903</c:v>
              </c:pt>
              <c:pt idx="2882">
                <c:v>24.018829113020605</c:v>
              </c:pt>
              <c:pt idx="2883">
                <c:v>24.027163196682306</c:v>
              </c:pt>
              <c:pt idx="2884">
                <c:v>24.035497280344007</c:v>
              </c:pt>
              <c:pt idx="2885">
                <c:v>24.043831364005708</c:v>
              </c:pt>
              <c:pt idx="2886">
                <c:v>24.052165447667406</c:v>
              </c:pt>
              <c:pt idx="2887">
                <c:v>24.060499531329107</c:v>
              </c:pt>
              <c:pt idx="2888">
                <c:v>24.068833614990808</c:v>
              </c:pt>
              <c:pt idx="2889">
                <c:v>24.077167698652506</c:v>
              </c:pt>
              <c:pt idx="2890">
                <c:v>24.085501782314211</c:v>
              </c:pt>
              <c:pt idx="2891">
                <c:v>24.093835865975908</c:v>
              </c:pt>
              <c:pt idx="2892">
                <c:v>24.102169949637606</c:v>
              </c:pt>
              <c:pt idx="2893">
                <c:v>24.110504033299311</c:v>
              </c:pt>
              <c:pt idx="2894">
                <c:v>24.118838116961008</c:v>
              </c:pt>
              <c:pt idx="2895">
                <c:v>24.127172200622713</c:v>
              </c:pt>
              <c:pt idx="2896">
                <c:v>24.135506284284411</c:v>
              </c:pt>
              <c:pt idx="2897">
                <c:v>24.143840367946112</c:v>
              </c:pt>
              <c:pt idx="2898">
                <c:v>24.152174451607813</c:v>
              </c:pt>
              <c:pt idx="2899">
                <c:v>24.160508535269511</c:v>
              </c:pt>
              <c:pt idx="2900">
                <c:v>24.168842618931212</c:v>
              </c:pt>
              <c:pt idx="2901">
                <c:v>24.177176702592913</c:v>
              </c:pt>
              <c:pt idx="2902">
                <c:v>24.185510786254614</c:v>
              </c:pt>
              <c:pt idx="2903">
                <c:v>24.193844869916312</c:v>
              </c:pt>
              <c:pt idx="2904">
                <c:v>24.202178953578017</c:v>
              </c:pt>
              <c:pt idx="2905">
                <c:v>24.210513037239714</c:v>
              </c:pt>
              <c:pt idx="2906">
                <c:v>24.218847120901412</c:v>
              </c:pt>
              <c:pt idx="2907">
                <c:v>24.227181204563117</c:v>
              </c:pt>
              <c:pt idx="2908">
                <c:v>24.235515288224814</c:v>
              </c:pt>
              <c:pt idx="2909">
                <c:v>24.243849371886519</c:v>
              </c:pt>
              <c:pt idx="2910">
                <c:v>24.252183455548217</c:v>
              </c:pt>
              <c:pt idx="2911">
                <c:v>24.260517539209914</c:v>
              </c:pt>
              <c:pt idx="2912">
                <c:v>24.268851622871619</c:v>
              </c:pt>
              <c:pt idx="2913">
                <c:v>24.277185706533317</c:v>
              </c:pt>
              <c:pt idx="2914">
                <c:v>24.285519790195018</c:v>
              </c:pt>
              <c:pt idx="2915">
                <c:v>24.293853873856719</c:v>
              </c:pt>
              <c:pt idx="2916">
                <c:v>24.30218795751842</c:v>
              </c:pt>
              <c:pt idx="2917">
                <c:v>24.310522041180118</c:v>
              </c:pt>
              <c:pt idx="2918">
                <c:v>24.318856124841819</c:v>
              </c:pt>
              <c:pt idx="2919">
                <c:v>24.32719020850352</c:v>
              </c:pt>
              <c:pt idx="2920">
                <c:v>24.335524292165221</c:v>
              </c:pt>
              <c:pt idx="2921">
                <c:v>24.343858375826922</c:v>
              </c:pt>
              <c:pt idx="2922">
                <c:v>24.35219245948862</c:v>
              </c:pt>
              <c:pt idx="2923">
                <c:v>24.360526543150325</c:v>
              </c:pt>
              <c:pt idx="2924">
                <c:v>24.368860626812022</c:v>
              </c:pt>
              <c:pt idx="2925">
                <c:v>24.37719471047372</c:v>
              </c:pt>
              <c:pt idx="2926">
                <c:v>24.385528794135425</c:v>
              </c:pt>
              <c:pt idx="2927">
                <c:v>24.393862877797122</c:v>
              </c:pt>
              <c:pt idx="2928">
                <c:v>24.402196961458824</c:v>
              </c:pt>
              <c:pt idx="2929">
                <c:v>24.410531045120525</c:v>
              </c:pt>
              <c:pt idx="2930">
                <c:v>24.418865128782226</c:v>
              </c:pt>
              <c:pt idx="2931">
                <c:v>24.427199212443927</c:v>
              </c:pt>
              <c:pt idx="2932">
                <c:v>24.435533296105625</c:v>
              </c:pt>
              <c:pt idx="2933">
                <c:v>24.443867379767326</c:v>
              </c:pt>
              <c:pt idx="2934">
                <c:v>24.452201463429027</c:v>
              </c:pt>
              <c:pt idx="2935">
                <c:v>24.460535547090728</c:v>
              </c:pt>
              <c:pt idx="2936">
                <c:v>24.468869630752426</c:v>
              </c:pt>
              <c:pt idx="2937">
                <c:v>24.477203714414127</c:v>
              </c:pt>
              <c:pt idx="2938">
                <c:v>24.485537798075828</c:v>
              </c:pt>
              <c:pt idx="2939">
                <c:v>24.493871881737526</c:v>
              </c:pt>
              <c:pt idx="2940">
                <c:v>24.502205965399231</c:v>
              </c:pt>
              <c:pt idx="2941">
                <c:v>24.510540049060928</c:v>
              </c:pt>
              <c:pt idx="2942">
                <c:v>24.518874132722633</c:v>
              </c:pt>
              <c:pt idx="2943">
                <c:v>24.527208216384331</c:v>
              </c:pt>
              <c:pt idx="2944">
                <c:v>24.535542300046028</c:v>
              </c:pt>
              <c:pt idx="2945">
                <c:v>24.543876383707733</c:v>
              </c:pt>
              <c:pt idx="2946">
                <c:v>24.552210467369431</c:v>
              </c:pt>
              <c:pt idx="2947">
                <c:v>24.560544551031132</c:v>
              </c:pt>
              <c:pt idx="2948">
                <c:v>24.568878634692833</c:v>
              </c:pt>
              <c:pt idx="2949">
                <c:v>24.577212718354534</c:v>
              </c:pt>
              <c:pt idx="2950">
                <c:v>24.585546802016232</c:v>
              </c:pt>
              <c:pt idx="2951">
                <c:v>24.593880885677933</c:v>
              </c:pt>
              <c:pt idx="2952">
                <c:v>24.602214969339634</c:v>
              </c:pt>
              <c:pt idx="2953">
                <c:v>24.610549053001332</c:v>
              </c:pt>
              <c:pt idx="2954">
                <c:v>24.618883136663037</c:v>
              </c:pt>
              <c:pt idx="2955">
                <c:v>24.627217220324734</c:v>
              </c:pt>
              <c:pt idx="2956">
                <c:v>24.635551303986439</c:v>
              </c:pt>
              <c:pt idx="2957">
                <c:v>24.643885387648137</c:v>
              </c:pt>
              <c:pt idx="2958">
                <c:v>24.652219471309834</c:v>
              </c:pt>
              <c:pt idx="2959">
                <c:v>24.660553554971539</c:v>
              </c:pt>
              <c:pt idx="2960">
                <c:v>24.668887638633237</c:v>
              </c:pt>
              <c:pt idx="2961">
                <c:v>24.677221722294938</c:v>
              </c:pt>
              <c:pt idx="2962">
                <c:v>24.685555805956639</c:v>
              </c:pt>
              <c:pt idx="2963">
                <c:v>24.693889889618337</c:v>
              </c:pt>
              <c:pt idx="2964">
                <c:v>24.702223973280038</c:v>
              </c:pt>
              <c:pt idx="2965">
                <c:v>24.710558056941739</c:v>
              </c:pt>
              <c:pt idx="2966">
                <c:v>24.71889214060344</c:v>
              </c:pt>
              <c:pt idx="2967">
                <c:v>24.727226224265141</c:v>
              </c:pt>
              <c:pt idx="2968">
                <c:v>24.735560307926843</c:v>
              </c:pt>
              <c:pt idx="2969">
                <c:v>24.74389439158854</c:v>
              </c:pt>
              <c:pt idx="2970">
                <c:v>24.752228475250242</c:v>
              </c:pt>
              <c:pt idx="2971">
                <c:v>24.760562558911943</c:v>
              </c:pt>
              <c:pt idx="2972">
                <c:v>24.76889664257364</c:v>
              </c:pt>
              <c:pt idx="2973">
                <c:v>24.777230726235345</c:v>
              </c:pt>
              <c:pt idx="2974">
                <c:v>24.785564809897043</c:v>
              </c:pt>
              <c:pt idx="2975">
                <c:v>24.793898893558744</c:v>
              </c:pt>
              <c:pt idx="2976">
                <c:v>24.802232977220445</c:v>
              </c:pt>
              <c:pt idx="2977">
                <c:v>24.810567060882143</c:v>
              </c:pt>
              <c:pt idx="2978">
                <c:v>24.818901144543847</c:v>
              </c:pt>
              <c:pt idx="2979">
                <c:v>24.827235228205545</c:v>
              </c:pt>
              <c:pt idx="2980">
                <c:v>24.835569311867246</c:v>
              </c:pt>
              <c:pt idx="2981">
                <c:v>24.843903395528947</c:v>
              </c:pt>
              <c:pt idx="2982">
                <c:v>24.852237479190645</c:v>
              </c:pt>
              <c:pt idx="2983">
                <c:v>24.860571562852346</c:v>
              </c:pt>
              <c:pt idx="2984">
                <c:v>24.868905646514047</c:v>
              </c:pt>
              <c:pt idx="2985">
                <c:v>24.877239730175749</c:v>
              </c:pt>
              <c:pt idx="2986">
                <c:v>24.885573813837446</c:v>
              </c:pt>
              <c:pt idx="2987">
                <c:v>24.893907897499151</c:v>
              </c:pt>
              <c:pt idx="2988">
                <c:v>24.902241981160849</c:v>
              </c:pt>
              <c:pt idx="2989">
                <c:v>24.910576064822546</c:v>
              </c:pt>
              <c:pt idx="2990">
                <c:v>24.918910148484251</c:v>
              </c:pt>
              <c:pt idx="2991">
                <c:v>24.927244232145949</c:v>
              </c:pt>
              <c:pt idx="2992">
                <c:v>24.935578315807653</c:v>
              </c:pt>
              <c:pt idx="2993">
                <c:v>24.943912399469351</c:v>
              </c:pt>
              <c:pt idx="2994">
                <c:v>24.952246483131052</c:v>
              </c:pt>
              <c:pt idx="2995">
                <c:v>24.960580566792753</c:v>
              </c:pt>
              <c:pt idx="2996">
                <c:v>24.968914650454451</c:v>
              </c:pt>
              <c:pt idx="2997">
                <c:v>24.977248734116152</c:v>
              </c:pt>
              <c:pt idx="2998">
                <c:v>24.985582817777853</c:v>
              </c:pt>
              <c:pt idx="2999">
                <c:v>24.993916901439555</c:v>
              </c:pt>
              <c:pt idx="3000">
                <c:v>25.002250985101252</c:v>
              </c:pt>
              <c:pt idx="3001">
                <c:v>25.010585068762957</c:v>
              </c:pt>
              <c:pt idx="3002">
                <c:v>25.018919152424655</c:v>
              </c:pt>
              <c:pt idx="3003">
                <c:v>25.027253236086356</c:v>
              </c:pt>
              <c:pt idx="3004">
                <c:v>25.035587319748057</c:v>
              </c:pt>
              <c:pt idx="3005">
                <c:v>25.043921403409755</c:v>
              </c:pt>
              <c:pt idx="3006">
                <c:v>25.052255487071459</c:v>
              </c:pt>
              <c:pt idx="3007">
                <c:v>25.060589570733157</c:v>
              </c:pt>
              <c:pt idx="3008">
                <c:v>25.068923654394855</c:v>
              </c:pt>
              <c:pt idx="3009">
                <c:v>25.077257738056559</c:v>
              </c:pt>
              <c:pt idx="3010">
                <c:v>25.085591821718257</c:v>
              </c:pt>
              <c:pt idx="3011">
                <c:v>25.093925905379958</c:v>
              </c:pt>
              <c:pt idx="3012">
                <c:v>25.102259989041659</c:v>
              </c:pt>
              <c:pt idx="3013">
                <c:v>25.110594072703361</c:v>
              </c:pt>
              <c:pt idx="3014">
                <c:v>25.118928156365062</c:v>
              </c:pt>
              <c:pt idx="3015">
                <c:v>25.127262240026759</c:v>
              </c:pt>
              <c:pt idx="3016">
                <c:v>25.135596323688461</c:v>
              </c:pt>
              <c:pt idx="3017">
                <c:v>25.143930407350162</c:v>
              </c:pt>
              <c:pt idx="3018">
                <c:v>25.152264491011863</c:v>
              </c:pt>
              <c:pt idx="3019">
                <c:v>25.160598574673561</c:v>
              </c:pt>
              <c:pt idx="3020">
                <c:v>25.168932658335265</c:v>
              </c:pt>
              <c:pt idx="3021">
                <c:v>25.177266741996963</c:v>
              </c:pt>
              <c:pt idx="3022">
                <c:v>25.185600825658661</c:v>
              </c:pt>
              <c:pt idx="3023">
                <c:v>25.193934909320365</c:v>
              </c:pt>
              <c:pt idx="3024">
                <c:v>25.202268992982063</c:v>
              </c:pt>
              <c:pt idx="3025">
                <c:v>25.210603076643768</c:v>
              </c:pt>
              <c:pt idx="3026">
                <c:v>25.218937160305465</c:v>
              </c:pt>
              <c:pt idx="3027">
                <c:v>25.227271243967163</c:v>
              </c:pt>
              <c:pt idx="3028">
                <c:v>25.235605327628868</c:v>
              </c:pt>
              <c:pt idx="3029">
                <c:v>25.243939411290565</c:v>
              </c:pt>
              <c:pt idx="3030">
                <c:v>25.252273494952266</c:v>
              </c:pt>
              <c:pt idx="3031">
                <c:v>25.260607578613968</c:v>
              </c:pt>
              <c:pt idx="3032">
                <c:v>25.268941662275669</c:v>
              </c:pt>
              <c:pt idx="3033">
                <c:v>25.277275745937366</c:v>
              </c:pt>
              <c:pt idx="3034">
                <c:v>25.285609829599068</c:v>
              </c:pt>
              <c:pt idx="3035">
                <c:v>25.293943913260769</c:v>
              </c:pt>
              <c:pt idx="3036">
                <c:v>25.302277996922466</c:v>
              </c:pt>
              <c:pt idx="3037">
                <c:v>25.310612080584171</c:v>
              </c:pt>
              <c:pt idx="3038">
                <c:v>25.318946164245869</c:v>
              </c:pt>
              <c:pt idx="3039">
                <c:v>25.327280247907574</c:v>
              </c:pt>
              <c:pt idx="3040">
                <c:v>25.335614331569271</c:v>
              </c:pt>
              <c:pt idx="3041">
                <c:v>25.343948415230969</c:v>
              </c:pt>
              <c:pt idx="3042">
                <c:v>25.352282498892674</c:v>
              </c:pt>
              <c:pt idx="3043">
                <c:v>25.360616582554371</c:v>
              </c:pt>
              <c:pt idx="3044">
                <c:v>25.368950666216072</c:v>
              </c:pt>
              <c:pt idx="3045">
                <c:v>25.377284749877774</c:v>
              </c:pt>
              <c:pt idx="3046">
                <c:v>25.385618833539475</c:v>
              </c:pt>
              <c:pt idx="3047">
                <c:v>25.393952917201172</c:v>
              </c:pt>
              <c:pt idx="3048">
                <c:v>25.402287000862874</c:v>
              </c:pt>
              <c:pt idx="3049">
                <c:v>25.410621084524575</c:v>
              </c:pt>
              <c:pt idx="3050">
                <c:v>25.418955168186276</c:v>
              </c:pt>
              <c:pt idx="3051">
                <c:v>25.427289251847977</c:v>
              </c:pt>
              <c:pt idx="3052">
                <c:v>25.435623335509675</c:v>
              </c:pt>
              <c:pt idx="3053">
                <c:v>25.443957419171376</c:v>
              </c:pt>
              <c:pt idx="3054">
                <c:v>25.452291502833077</c:v>
              </c:pt>
              <c:pt idx="3055">
                <c:v>25.460625586494775</c:v>
              </c:pt>
              <c:pt idx="3056">
                <c:v>25.46895967015648</c:v>
              </c:pt>
              <c:pt idx="3057">
                <c:v>25.477293753818177</c:v>
              </c:pt>
              <c:pt idx="3058">
                <c:v>25.485627837479878</c:v>
              </c:pt>
              <c:pt idx="3059">
                <c:v>25.49396192114158</c:v>
              </c:pt>
              <c:pt idx="3060">
                <c:v>25.502296004803277</c:v>
              </c:pt>
              <c:pt idx="3061">
                <c:v>25.510630088464982</c:v>
              </c:pt>
              <c:pt idx="3062">
                <c:v>25.51896417212668</c:v>
              </c:pt>
              <c:pt idx="3063">
                <c:v>25.527298255788381</c:v>
              </c:pt>
              <c:pt idx="3064">
                <c:v>25.535632339450082</c:v>
              </c:pt>
              <c:pt idx="3065">
                <c:v>25.543966423111783</c:v>
              </c:pt>
              <c:pt idx="3066">
                <c:v>25.552300506773481</c:v>
              </c:pt>
              <c:pt idx="3067">
                <c:v>25.560634590435182</c:v>
              </c:pt>
              <c:pt idx="3068">
                <c:v>25.568968674096883</c:v>
              </c:pt>
              <c:pt idx="3069">
                <c:v>25.577302757758581</c:v>
              </c:pt>
              <c:pt idx="3070">
                <c:v>25.585636841420285</c:v>
              </c:pt>
              <c:pt idx="3071">
                <c:v>25.593970925081983</c:v>
              </c:pt>
              <c:pt idx="3072">
                <c:v>25.602305008743688</c:v>
              </c:pt>
              <c:pt idx="3073">
                <c:v>25.610639092405385</c:v>
              </c:pt>
              <c:pt idx="3074">
                <c:v>25.618973176067083</c:v>
              </c:pt>
              <c:pt idx="3075">
                <c:v>25.627307259728788</c:v>
              </c:pt>
              <c:pt idx="3076">
                <c:v>25.635641343390486</c:v>
              </c:pt>
              <c:pt idx="3077">
                <c:v>25.643975427052187</c:v>
              </c:pt>
              <c:pt idx="3078">
                <c:v>25.652309510713888</c:v>
              </c:pt>
              <c:pt idx="3079">
                <c:v>25.660643594375586</c:v>
              </c:pt>
              <c:pt idx="3080">
                <c:v>25.668977678037287</c:v>
              </c:pt>
              <c:pt idx="3081">
                <c:v>25.677311761698988</c:v>
              </c:pt>
              <c:pt idx="3082">
                <c:v>25.685645845360689</c:v>
              </c:pt>
              <c:pt idx="3083">
                <c:v>25.693979929022387</c:v>
              </c:pt>
              <c:pt idx="3084">
                <c:v>25.702314012684091</c:v>
              </c:pt>
              <c:pt idx="3085">
                <c:v>25.710648096345789</c:v>
              </c:pt>
              <c:pt idx="3086">
                <c:v>25.71898218000749</c:v>
              </c:pt>
              <c:pt idx="3087">
                <c:v>25.727316263669191</c:v>
              </c:pt>
              <c:pt idx="3088">
                <c:v>25.735650347330889</c:v>
              </c:pt>
              <c:pt idx="3089">
                <c:v>25.743984430992594</c:v>
              </c:pt>
              <c:pt idx="3090">
                <c:v>25.752318514654291</c:v>
              </c:pt>
              <c:pt idx="3091">
                <c:v>25.760652598315993</c:v>
              </c:pt>
              <c:pt idx="3092">
                <c:v>25.768986681977694</c:v>
              </c:pt>
              <c:pt idx="3093">
                <c:v>25.777320765639391</c:v>
              </c:pt>
              <c:pt idx="3094">
                <c:v>25.785654849301093</c:v>
              </c:pt>
              <c:pt idx="3095">
                <c:v>25.793988932962794</c:v>
              </c:pt>
              <c:pt idx="3096">
                <c:v>25.802323016624495</c:v>
              </c:pt>
              <c:pt idx="3097">
                <c:v>25.810657100286196</c:v>
              </c:pt>
              <c:pt idx="3098">
                <c:v>25.818991183947894</c:v>
              </c:pt>
              <c:pt idx="3099">
                <c:v>25.827325267609595</c:v>
              </c:pt>
              <c:pt idx="3100">
                <c:v>25.835659351271296</c:v>
              </c:pt>
              <c:pt idx="3101">
                <c:v>25.843993434932997</c:v>
              </c:pt>
              <c:pt idx="3102">
                <c:v>25.852327518594695</c:v>
              </c:pt>
              <c:pt idx="3103">
                <c:v>25.8606616022564</c:v>
              </c:pt>
              <c:pt idx="3104">
                <c:v>25.868995685918097</c:v>
              </c:pt>
              <c:pt idx="3105">
                <c:v>25.877329769579795</c:v>
              </c:pt>
              <c:pt idx="3106">
                <c:v>25.8856638532415</c:v>
              </c:pt>
              <c:pt idx="3107">
                <c:v>25.893997936903197</c:v>
              </c:pt>
              <c:pt idx="3108">
                <c:v>25.902332020564902</c:v>
              </c:pt>
              <c:pt idx="3109">
                <c:v>25.9106661042266</c:v>
              </c:pt>
              <c:pt idx="3110">
                <c:v>25.919000187888301</c:v>
              </c:pt>
              <c:pt idx="3111">
                <c:v>25.927334271550002</c:v>
              </c:pt>
              <c:pt idx="3112">
                <c:v>25.9356683552117</c:v>
              </c:pt>
              <c:pt idx="3113">
                <c:v>25.944002438873401</c:v>
              </c:pt>
              <c:pt idx="3114">
                <c:v>25.952336522535102</c:v>
              </c:pt>
              <c:pt idx="3115">
                <c:v>25.960670606196803</c:v>
              </c:pt>
              <c:pt idx="3116">
                <c:v>25.969004689858501</c:v>
              </c:pt>
              <c:pt idx="3117">
                <c:v>25.977338773520206</c:v>
              </c:pt>
              <c:pt idx="3118">
                <c:v>25.985672857181903</c:v>
              </c:pt>
              <c:pt idx="3119">
                <c:v>25.994006940843601</c:v>
              </c:pt>
              <c:pt idx="3120">
                <c:v>26.002341024505306</c:v>
              </c:pt>
              <c:pt idx="3121">
                <c:v>26.010675108167003</c:v>
              </c:pt>
              <c:pt idx="3122">
                <c:v>26.019009191828708</c:v>
              </c:pt>
              <c:pt idx="3123">
                <c:v>26.027343275490406</c:v>
              </c:pt>
              <c:pt idx="3124">
                <c:v>26.035677359152103</c:v>
              </c:pt>
              <c:pt idx="3125">
                <c:v>26.044011442813808</c:v>
              </c:pt>
              <c:pt idx="3126">
                <c:v>26.052345526475506</c:v>
              </c:pt>
              <c:pt idx="3127">
                <c:v>26.060679610137207</c:v>
              </c:pt>
              <c:pt idx="3128">
                <c:v>26.069013693798908</c:v>
              </c:pt>
              <c:pt idx="3129">
                <c:v>26.077347777460609</c:v>
              </c:pt>
              <c:pt idx="3130">
                <c:v>26.085681861122307</c:v>
              </c:pt>
              <c:pt idx="3131">
                <c:v>26.094015944784008</c:v>
              </c:pt>
              <c:pt idx="3132">
                <c:v>26.102350028445709</c:v>
              </c:pt>
              <c:pt idx="3133">
                <c:v>26.11068411210741</c:v>
              </c:pt>
              <c:pt idx="3134">
                <c:v>26.119018195769112</c:v>
              </c:pt>
              <c:pt idx="3135">
                <c:v>26.127352279430809</c:v>
              </c:pt>
              <c:pt idx="3136">
                <c:v>26.135686363092514</c:v>
              </c:pt>
              <c:pt idx="3137">
                <c:v>26.144020446754212</c:v>
              </c:pt>
              <c:pt idx="3138">
                <c:v>26.152354530415909</c:v>
              </c:pt>
              <c:pt idx="3139">
                <c:v>26.160688614077614</c:v>
              </c:pt>
              <c:pt idx="3140">
                <c:v>26.169022697739312</c:v>
              </c:pt>
              <c:pt idx="3141">
                <c:v>26.177356781401013</c:v>
              </c:pt>
              <c:pt idx="3142">
                <c:v>26.185690865062714</c:v>
              </c:pt>
              <c:pt idx="3143">
                <c:v>26.194024948724412</c:v>
              </c:pt>
              <c:pt idx="3144">
                <c:v>26.202359032386116</c:v>
              </c:pt>
              <c:pt idx="3145">
                <c:v>26.210693116047814</c:v>
              </c:pt>
              <c:pt idx="3146">
                <c:v>26.219027199709515</c:v>
              </c:pt>
              <c:pt idx="3147">
                <c:v>26.227361283371216</c:v>
              </c:pt>
              <c:pt idx="3148">
                <c:v>26.235695367032918</c:v>
              </c:pt>
              <c:pt idx="3149">
                <c:v>26.244029450694615</c:v>
              </c:pt>
              <c:pt idx="3150">
                <c:v>26.252363534356316</c:v>
              </c:pt>
              <c:pt idx="3151">
                <c:v>26.260697618018018</c:v>
              </c:pt>
              <c:pt idx="3152">
                <c:v>26.269031701679715</c:v>
              </c:pt>
              <c:pt idx="3153">
                <c:v>26.27736578534142</c:v>
              </c:pt>
              <c:pt idx="3154">
                <c:v>26.285699869003118</c:v>
              </c:pt>
              <c:pt idx="3155">
                <c:v>26.294033952664822</c:v>
              </c:pt>
              <c:pt idx="3156">
                <c:v>26.30236803632652</c:v>
              </c:pt>
              <c:pt idx="3157">
                <c:v>26.310702119988218</c:v>
              </c:pt>
              <c:pt idx="3158">
                <c:v>26.319036203649922</c:v>
              </c:pt>
              <c:pt idx="3159">
                <c:v>26.32737028731162</c:v>
              </c:pt>
              <c:pt idx="3160">
                <c:v>26.335704370973321</c:v>
              </c:pt>
              <c:pt idx="3161">
                <c:v>26.344038454635022</c:v>
              </c:pt>
              <c:pt idx="3162">
                <c:v>26.352372538296724</c:v>
              </c:pt>
              <c:pt idx="3163">
                <c:v>26.360706621958421</c:v>
              </c:pt>
              <c:pt idx="3164">
                <c:v>26.369040705620122</c:v>
              </c:pt>
              <c:pt idx="3165">
                <c:v>26.377374789281824</c:v>
              </c:pt>
              <c:pt idx="3166">
                <c:v>26.385708872943521</c:v>
              </c:pt>
              <c:pt idx="3167">
                <c:v>26.394042956605226</c:v>
              </c:pt>
              <c:pt idx="3168">
                <c:v>26.402377040266924</c:v>
              </c:pt>
              <c:pt idx="3169">
                <c:v>26.410711123928625</c:v>
              </c:pt>
              <c:pt idx="3170">
                <c:v>26.419045207590326</c:v>
              </c:pt>
              <c:pt idx="3171">
                <c:v>26.427379291252024</c:v>
              </c:pt>
              <c:pt idx="3172">
                <c:v>26.435713374913728</c:v>
              </c:pt>
              <c:pt idx="3173">
                <c:v>26.444047458575426</c:v>
              </c:pt>
              <c:pt idx="3174">
                <c:v>26.452381542237127</c:v>
              </c:pt>
              <c:pt idx="3175">
                <c:v>26.460715625898828</c:v>
              </c:pt>
              <c:pt idx="3176">
                <c:v>26.469049709560526</c:v>
              </c:pt>
              <c:pt idx="3177">
                <c:v>26.477383793222227</c:v>
              </c:pt>
              <c:pt idx="3178">
                <c:v>26.485717876883928</c:v>
              </c:pt>
              <c:pt idx="3179">
                <c:v>26.494051960545629</c:v>
              </c:pt>
              <c:pt idx="3180">
                <c:v>26.502386044207331</c:v>
              </c:pt>
              <c:pt idx="3181">
                <c:v>26.510720127869032</c:v>
              </c:pt>
              <c:pt idx="3182">
                <c:v>26.51905421153073</c:v>
              </c:pt>
              <c:pt idx="3183">
                <c:v>26.527388295192431</c:v>
              </c:pt>
              <c:pt idx="3184">
                <c:v>26.535722378854132</c:v>
              </c:pt>
              <c:pt idx="3185">
                <c:v>26.54405646251583</c:v>
              </c:pt>
              <c:pt idx="3186">
                <c:v>26.552390546177534</c:v>
              </c:pt>
              <c:pt idx="3187">
                <c:v>26.560724629839232</c:v>
              </c:pt>
              <c:pt idx="3188">
                <c:v>26.56905871350093</c:v>
              </c:pt>
              <c:pt idx="3189">
                <c:v>26.577392797162634</c:v>
              </c:pt>
              <c:pt idx="3190">
                <c:v>26.585726880824332</c:v>
              </c:pt>
              <c:pt idx="3191">
                <c:v>26.594060964486037</c:v>
              </c:pt>
              <c:pt idx="3192">
                <c:v>26.602395048147734</c:v>
              </c:pt>
              <c:pt idx="3193">
                <c:v>26.610729131809435</c:v>
              </c:pt>
              <c:pt idx="3194">
                <c:v>26.619063215471137</c:v>
              </c:pt>
              <c:pt idx="3195">
                <c:v>26.627397299132834</c:v>
              </c:pt>
              <c:pt idx="3196">
                <c:v>26.635731382794535</c:v>
              </c:pt>
              <c:pt idx="3197">
                <c:v>26.644065466456237</c:v>
              </c:pt>
              <c:pt idx="3198">
                <c:v>26.652399550117938</c:v>
              </c:pt>
              <c:pt idx="3199">
                <c:v>26.660733633779635</c:v>
              </c:pt>
              <c:pt idx="3200">
                <c:v>26.66906771744134</c:v>
              </c:pt>
              <c:pt idx="3201">
                <c:v>26.677401801103038</c:v>
              </c:pt>
              <c:pt idx="3202">
                <c:v>26.685735884764735</c:v>
              </c:pt>
              <c:pt idx="3203">
                <c:v>26.69406996842644</c:v>
              </c:pt>
              <c:pt idx="3204">
                <c:v>26.702404052088138</c:v>
              </c:pt>
              <c:pt idx="3205">
                <c:v>26.710738135749843</c:v>
              </c:pt>
              <c:pt idx="3206">
                <c:v>26.71907221941154</c:v>
              </c:pt>
              <c:pt idx="3207">
                <c:v>26.727406303073241</c:v>
              </c:pt>
              <c:pt idx="3208">
                <c:v>26.735740386734943</c:v>
              </c:pt>
              <c:pt idx="3209">
                <c:v>26.74407447039664</c:v>
              </c:pt>
              <c:pt idx="3210">
                <c:v>26.752408554058341</c:v>
              </c:pt>
              <c:pt idx="3211">
                <c:v>26.760742637720043</c:v>
              </c:pt>
              <c:pt idx="3212">
                <c:v>26.769076721381744</c:v>
              </c:pt>
              <c:pt idx="3213">
                <c:v>26.777410805043441</c:v>
              </c:pt>
              <c:pt idx="3214">
                <c:v>26.785744888705143</c:v>
              </c:pt>
              <c:pt idx="3215">
                <c:v>26.794078972366844</c:v>
              </c:pt>
              <c:pt idx="3216">
                <c:v>26.802413056028545</c:v>
              </c:pt>
              <c:pt idx="3217">
                <c:v>26.810747139690246</c:v>
              </c:pt>
              <c:pt idx="3218">
                <c:v>26.819081223351944</c:v>
              </c:pt>
              <c:pt idx="3219">
                <c:v>26.827415307013649</c:v>
              </c:pt>
              <c:pt idx="3220">
                <c:v>26.835749390675346</c:v>
              </c:pt>
              <c:pt idx="3221">
                <c:v>26.844083474337044</c:v>
              </c:pt>
              <c:pt idx="3222">
                <c:v>26.852417557998749</c:v>
              </c:pt>
              <c:pt idx="3223">
                <c:v>26.860751641660446</c:v>
              </c:pt>
              <c:pt idx="3224">
                <c:v>26.869085725322147</c:v>
              </c:pt>
              <c:pt idx="3225">
                <c:v>26.877419808983849</c:v>
              </c:pt>
              <c:pt idx="3226">
                <c:v>26.88575389264555</c:v>
              </c:pt>
              <c:pt idx="3227">
                <c:v>26.894087976307251</c:v>
              </c:pt>
              <c:pt idx="3228">
                <c:v>26.902422059968949</c:v>
              </c:pt>
              <c:pt idx="3229">
                <c:v>26.91075614363065</c:v>
              </c:pt>
              <c:pt idx="3230">
                <c:v>26.919090227292351</c:v>
              </c:pt>
              <c:pt idx="3231">
                <c:v>26.927424310954052</c:v>
              </c:pt>
              <c:pt idx="3232">
                <c:v>26.93575839461575</c:v>
              </c:pt>
              <c:pt idx="3233">
                <c:v>26.944092478277454</c:v>
              </c:pt>
              <c:pt idx="3234">
                <c:v>26.952426561939152</c:v>
              </c:pt>
              <c:pt idx="3235">
                <c:v>26.96076064560085</c:v>
              </c:pt>
              <c:pt idx="3236">
                <c:v>26.969094729262554</c:v>
              </c:pt>
              <c:pt idx="3237">
                <c:v>26.977428812924252</c:v>
              </c:pt>
              <c:pt idx="3238">
                <c:v>26.985762896585957</c:v>
              </c:pt>
              <c:pt idx="3239">
                <c:v>26.994096980247654</c:v>
              </c:pt>
              <c:pt idx="3240">
                <c:v>27.002431063909352</c:v>
              </c:pt>
              <c:pt idx="3241">
                <c:v>27.010765147571057</c:v>
              </c:pt>
              <c:pt idx="3242">
                <c:v>27.019099231232754</c:v>
              </c:pt>
              <c:pt idx="3243">
                <c:v>27.027433314894456</c:v>
              </c:pt>
              <c:pt idx="3244">
                <c:v>27.035767398556157</c:v>
              </c:pt>
              <c:pt idx="3245">
                <c:v>27.044101482217858</c:v>
              </c:pt>
              <c:pt idx="3246">
                <c:v>27.052435565879556</c:v>
              </c:pt>
              <c:pt idx="3247">
                <c:v>27.060769649541257</c:v>
              </c:pt>
              <c:pt idx="3248">
                <c:v>27.069103733202958</c:v>
              </c:pt>
              <c:pt idx="3249">
                <c:v>27.077437816864656</c:v>
              </c:pt>
              <c:pt idx="3250">
                <c:v>27.08577190052636</c:v>
              </c:pt>
              <c:pt idx="3251">
                <c:v>27.094105984188058</c:v>
              </c:pt>
              <c:pt idx="3252">
                <c:v>27.102440067849763</c:v>
              </c:pt>
              <c:pt idx="3253">
                <c:v>27.11077415151146</c:v>
              </c:pt>
              <c:pt idx="3254">
                <c:v>27.119108235173158</c:v>
              </c:pt>
              <c:pt idx="3255">
                <c:v>27.127442318834863</c:v>
              </c:pt>
              <c:pt idx="3256">
                <c:v>27.13577640249656</c:v>
              </c:pt>
              <c:pt idx="3257">
                <c:v>27.144110486158262</c:v>
              </c:pt>
              <c:pt idx="3258">
                <c:v>27.152444569819963</c:v>
              </c:pt>
              <c:pt idx="3259">
                <c:v>27.16077865348166</c:v>
              </c:pt>
              <c:pt idx="3260">
                <c:v>27.169112737143362</c:v>
              </c:pt>
              <c:pt idx="3261">
                <c:v>27.177446820805063</c:v>
              </c:pt>
              <c:pt idx="3262">
                <c:v>27.185780904466764</c:v>
              </c:pt>
              <c:pt idx="3263">
                <c:v>27.194114988128465</c:v>
              </c:pt>
              <c:pt idx="3264">
                <c:v>27.202449071790166</c:v>
              </c:pt>
              <c:pt idx="3265">
                <c:v>27.210783155451864</c:v>
              </c:pt>
              <c:pt idx="3266">
                <c:v>27.219117239113565</c:v>
              </c:pt>
              <c:pt idx="3267">
                <c:v>27.227451322775266</c:v>
              </c:pt>
              <c:pt idx="3268">
                <c:v>27.235785406436964</c:v>
              </c:pt>
              <c:pt idx="3269">
                <c:v>27.244119490098669</c:v>
              </c:pt>
              <c:pt idx="3270">
                <c:v>27.252453573760366</c:v>
              </c:pt>
              <c:pt idx="3271">
                <c:v>27.260787657422068</c:v>
              </c:pt>
              <c:pt idx="3272">
                <c:v>27.269121741083769</c:v>
              </c:pt>
              <c:pt idx="3273">
                <c:v>27.277455824745466</c:v>
              </c:pt>
              <c:pt idx="3274">
                <c:v>27.285789908407171</c:v>
              </c:pt>
              <c:pt idx="3275">
                <c:v>27.294123992068869</c:v>
              </c:pt>
              <c:pt idx="3276">
                <c:v>27.30245807573057</c:v>
              </c:pt>
              <c:pt idx="3277">
                <c:v>27.310792159392271</c:v>
              </c:pt>
              <c:pt idx="3278">
                <c:v>27.319126243053972</c:v>
              </c:pt>
              <c:pt idx="3279">
                <c:v>27.32746032671567</c:v>
              </c:pt>
              <c:pt idx="3280">
                <c:v>27.335794410377371</c:v>
              </c:pt>
              <c:pt idx="3281">
                <c:v>27.344128494039072</c:v>
              </c:pt>
              <c:pt idx="3282">
                <c:v>27.35246257770077</c:v>
              </c:pt>
              <c:pt idx="3283">
                <c:v>27.360796661362475</c:v>
              </c:pt>
              <c:pt idx="3284">
                <c:v>27.369130745024172</c:v>
              </c:pt>
              <c:pt idx="3285">
                <c:v>27.37746482868587</c:v>
              </c:pt>
              <c:pt idx="3286">
                <c:v>27.385798912347575</c:v>
              </c:pt>
              <c:pt idx="3287">
                <c:v>27.394132996009272</c:v>
              </c:pt>
              <c:pt idx="3288">
                <c:v>27.402467079670977</c:v>
              </c:pt>
              <c:pt idx="3289">
                <c:v>27.410801163332675</c:v>
              </c:pt>
              <c:pt idx="3290">
                <c:v>27.419135246994376</c:v>
              </c:pt>
              <c:pt idx="3291">
                <c:v>27.427469330656077</c:v>
              </c:pt>
              <c:pt idx="3292">
                <c:v>27.435803414317775</c:v>
              </c:pt>
              <c:pt idx="3293">
                <c:v>27.444137497979476</c:v>
              </c:pt>
              <c:pt idx="3294">
                <c:v>27.452471581641177</c:v>
              </c:pt>
              <c:pt idx="3295">
                <c:v>27.460805665302878</c:v>
              </c:pt>
              <c:pt idx="3296">
                <c:v>27.469139748964576</c:v>
              </c:pt>
              <c:pt idx="3297">
                <c:v>27.477473832626281</c:v>
              </c:pt>
              <c:pt idx="3298">
                <c:v>27.485807916287978</c:v>
              </c:pt>
              <c:pt idx="3299">
                <c:v>27.494141999949679</c:v>
              </c:pt>
              <c:pt idx="3300">
                <c:v>27.502476083611381</c:v>
              </c:pt>
              <c:pt idx="3301">
                <c:v>27.510810167273078</c:v>
              </c:pt>
              <c:pt idx="3302">
                <c:v>27.519144250934783</c:v>
              </c:pt>
              <c:pt idx="3303">
                <c:v>27.527478334596481</c:v>
              </c:pt>
              <c:pt idx="3304">
                <c:v>27.535812418258178</c:v>
              </c:pt>
              <c:pt idx="3305">
                <c:v>27.544146501919883</c:v>
              </c:pt>
              <c:pt idx="3306">
                <c:v>27.552480585581581</c:v>
              </c:pt>
              <c:pt idx="3307">
                <c:v>27.560814669243282</c:v>
              </c:pt>
              <c:pt idx="3308">
                <c:v>27.569148752904983</c:v>
              </c:pt>
              <c:pt idx="3309">
                <c:v>27.577482836566684</c:v>
              </c:pt>
              <c:pt idx="3310">
                <c:v>27.585816920228385</c:v>
              </c:pt>
              <c:pt idx="3311">
                <c:v>27.594151003890083</c:v>
              </c:pt>
              <c:pt idx="3312">
                <c:v>27.602485087551784</c:v>
              </c:pt>
              <c:pt idx="3313">
                <c:v>27.610819171213485</c:v>
              </c:pt>
              <c:pt idx="3314">
                <c:v>27.619153254875187</c:v>
              </c:pt>
              <c:pt idx="3315">
                <c:v>27.627487338536884</c:v>
              </c:pt>
              <c:pt idx="3316">
                <c:v>27.635821422198589</c:v>
              </c:pt>
              <c:pt idx="3317">
                <c:v>27.644155505860287</c:v>
              </c:pt>
              <c:pt idx="3318">
                <c:v>27.652489589521984</c:v>
              </c:pt>
              <c:pt idx="3319">
                <c:v>27.660823673183689</c:v>
              </c:pt>
              <c:pt idx="3320">
                <c:v>27.669157756845387</c:v>
              </c:pt>
              <c:pt idx="3321">
                <c:v>27.677491840507091</c:v>
              </c:pt>
              <c:pt idx="3322">
                <c:v>27.685825924168789</c:v>
              </c:pt>
              <c:pt idx="3323">
                <c:v>27.69416000783049</c:v>
              </c:pt>
              <c:pt idx="3324">
                <c:v>27.702494091492191</c:v>
              </c:pt>
              <c:pt idx="3325">
                <c:v>27.710828175153889</c:v>
              </c:pt>
              <c:pt idx="3326">
                <c:v>27.71916225881559</c:v>
              </c:pt>
              <c:pt idx="3327">
                <c:v>27.727496342477291</c:v>
              </c:pt>
              <c:pt idx="3328">
                <c:v>27.735830426138993</c:v>
              </c:pt>
              <c:pt idx="3329">
                <c:v>27.74416450980069</c:v>
              </c:pt>
              <c:pt idx="3330">
                <c:v>27.752498593462391</c:v>
              </c:pt>
              <c:pt idx="3331">
                <c:v>27.760832677124093</c:v>
              </c:pt>
              <c:pt idx="3332">
                <c:v>27.76916676078579</c:v>
              </c:pt>
              <c:pt idx="3333">
                <c:v>27.777500844447495</c:v>
              </c:pt>
              <c:pt idx="3334">
                <c:v>27.785834928109193</c:v>
              </c:pt>
              <c:pt idx="3335">
                <c:v>27.794169011770897</c:v>
              </c:pt>
              <c:pt idx="3336">
                <c:v>27.802503095432595</c:v>
              </c:pt>
              <c:pt idx="3337">
                <c:v>27.810837179094293</c:v>
              </c:pt>
              <c:pt idx="3338">
                <c:v>27.819171262755997</c:v>
              </c:pt>
              <c:pt idx="3339">
                <c:v>27.827505346417695</c:v>
              </c:pt>
              <c:pt idx="3340">
                <c:v>27.835839430079396</c:v>
              </c:pt>
              <c:pt idx="3341">
                <c:v>27.844173513741097</c:v>
              </c:pt>
              <c:pt idx="3342">
                <c:v>27.852507597402798</c:v>
              </c:pt>
              <c:pt idx="3343">
                <c:v>27.860841681064496</c:v>
              </c:pt>
              <c:pt idx="3344">
                <c:v>27.869175764726197</c:v>
              </c:pt>
              <c:pt idx="3345">
                <c:v>27.877509848387898</c:v>
              </c:pt>
              <c:pt idx="3346">
                <c:v>27.8858439320496</c:v>
              </c:pt>
              <c:pt idx="3347">
                <c:v>27.894178015711301</c:v>
              </c:pt>
              <c:pt idx="3348">
                <c:v>27.902512099372998</c:v>
              </c:pt>
              <c:pt idx="3349">
                <c:v>27.9108461830347</c:v>
              </c:pt>
              <c:pt idx="3350">
                <c:v>27.919180266696401</c:v>
              </c:pt>
              <c:pt idx="3351">
                <c:v>27.927514350358098</c:v>
              </c:pt>
              <c:pt idx="3352">
                <c:v>27.935848434019803</c:v>
              </c:pt>
              <c:pt idx="3353">
                <c:v>27.944182517681501</c:v>
              </c:pt>
              <c:pt idx="3354">
                <c:v>27.952516601343202</c:v>
              </c:pt>
              <c:pt idx="3355">
                <c:v>27.960850685004903</c:v>
              </c:pt>
              <c:pt idx="3356">
                <c:v>27.969184768666601</c:v>
              </c:pt>
              <c:pt idx="3357">
                <c:v>27.977518852328306</c:v>
              </c:pt>
              <c:pt idx="3358">
                <c:v>27.985852935990003</c:v>
              </c:pt>
              <c:pt idx="3359">
                <c:v>27.994187019651704</c:v>
              </c:pt>
              <c:pt idx="3360">
                <c:v>28.002521103313406</c:v>
              </c:pt>
              <c:pt idx="3361">
                <c:v>28.010855186975107</c:v>
              </c:pt>
              <c:pt idx="3362">
                <c:v>28.019189270636804</c:v>
              </c:pt>
              <c:pt idx="3363">
                <c:v>28.027523354298506</c:v>
              </c:pt>
              <c:pt idx="3364">
                <c:v>28.035857437960207</c:v>
              </c:pt>
              <c:pt idx="3365">
                <c:v>28.044191521621904</c:v>
              </c:pt>
              <c:pt idx="3366">
                <c:v>28.052525605283609</c:v>
              </c:pt>
              <c:pt idx="3367">
                <c:v>28.060859688945307</c:v>
              </c:pt>
              <c:pt idx="3368">
                <c:v>28.069193772607012</c:v>
              </c:pt>
              <c:pt idx="3369">
                <c:v>28.077527856268709</c:v>
              </c:pt>
              <c:pt idx="3370">
                <c:v>28.085861939930407</c:v>
              </c:pt>
              <c:pt idx="3371">
                <c:v>28.094196023592112</c:v>
              </c:pt>
              <c:pt idx="3372">
                <c:v>28.102530107253809</c:v>
              </c:pt>
              <c:pt idx="3373">
                <c:v>28.11086419091551</c:v>
              </c:pt>
              <c:pt idx="3374">
                <c:v>28.119198274577212</c:v>
              </c:pt>
              <c:pt idx="3375">
                <c:v>28.127532358238909</c:v>
              </c:pt>
              <c:pt idx="3376">
                <c:v>28.13586644190061</c:v>
              </c:pt>
              <c:pt idx="3377">
                <c:v>28.144200525562312</c:v>
              </c:pt>
              <c:pt idx="3378">
                <c:v>28.152534609224013</c:v>
              </c:pt>
              <c:pt idx="3379">
                <c:v>28.16086869288571</c:v>
              </c:pt>
              <c:pt idx="3380">
                <c:v>28.169202776547415</c:v>
              </c:pt>
              <c:pt idx="3381">
                <c:v>28.177536860209113</c:v>
              </c:pt>
              <c:pt idx="3382">
                <c:v>28.185870943870814</c:v>
              </c:pt>
              <c:pt idx="3383">
                <c:v>28.194205027532515</c:v>
              </c:pt>
              <c:pt idx="3384">
                <c:v>28.202539111194213</c:v>
              </c:pt>
              <c:pt idx="3385">
                <c:v>28.210873194855917</c:v>
              </c:pt>
              <c:pt idx="3386">
                <c:v>28.219207278517615</c:v>
              </c:pt>
              <c:pt idx="3387">
                <c:v>28.227541362179316</c:v>
              </c:pt>
              <c:pt idx="3388">
                <c:v>28.235875445841017</c:v>
              </c:pt>
              <c:pt idx="3389">
                <c:v>28.244209529502715</c:v>
              </c:pt>
              <c:pt idx="3390">
                <c:v>28.252543613164416</c:v>
              </c:pt>
              <c:pt idx="3391">
                <c:v>28.260877696826117</c:v>
              </c:pt>
              <c:pt idx="3392">
                <c:v>28.269211780487819</c:v>
              </c:pt>
              <c:pt idx="3393">
                <c:v>28.27754586414952</c:v>
              </c:pt>
              <c:pt idx="3394">
                <c:v>28.285879947811221</c:v>
              </c:pt>
              <c:pt idx="3395">
                <c:v>28.294214031472919</c:v>
              </c:pt>
              <c:pt idx="3396">
                <c:v>28.30254811513462</c:v>
              </c:pt>
              <c:pt idx="3397">
                <c:v>28.310882198796321</c:v>
              </c:pt>
              <c:pt idx="3398">
                <c:v>28.319216282458019</c:v>
              </c:pt>
              <c:pt idx="3399">
                <c:v>28.327550366119723</c:v>
              </c:pt>
              <c:pt idx="3400">
                <c:v>28.335884449781421</c:v>
              </c:pt>
              <c:pt idx="3401">
                <c:v>28.344218533443119</c:v>
              </c:pt>
              <c:pt idx="3402">
                <c:v>28.352552617104823</c:v>
              </c:pt>
              <c:pt idx="3403">
                <c:v>28.360886700766521</c:v>
              </c:pt>
              <c:pt idx="3404">
                <c:v>28.369220784428226</c:v>
              </c:pt>
              <c:pt idx="3405">
                <c:v>28.377554868089923</c:v>
              </c:pt>
              <c:pt idx="3406">
                <c:v>28.385888951751625</c:v>
              </c:pt>
              <c:pt idx="3407">
                <c:v>28.394223035413326</c:v>
              </c:pt>
              <c:pt idx="3408">
                <c:v>28.402557119075023</c:v>
              </c:pt>
              <c:pt idx="3409">
                <c:v>28.410891202736725</c:v>
              </c:pt>
              <c:pt idx="3410">
                <c:v>28.419225286398426</c:v>
              </c:pt>
              <c:pt idx="3411">
                <c:v>28.427559370060127</c:v>
              </c:pt>
              <c:pt idx="3412">
                <c:v>28.435893453721825</c:v>
              </c:pt>
              <c:pt idx="3413">
                <c:v>28.444227537383529</c:v>
              </c:pt>
              <c:pt idx="3414">
                <c:v>28.452561621045227</c:v>
              </c:pt>
              <c:pt idx="3415">
                <c:v>28.460895704706925</c:v>
              </c:pt>
              <c:pt idx="3416">
                <c:v>28.469229788368629</c:v>
              </c:pt>
              <c:pt idx="3417">
                <c:v>28.477563872030327</c:v>
              </c:pt>
              <c:pt idx="3418">
                <c:v>28.485897955692032</c:v>
              </c:pt>
              <c:pt idx="3419">
                <c:v>28.494232039353729</c:v>
              </c:pt>
              <c:pt idx="3420">
                <c:v>28.502566123015427</c:v>
              </c:pt>
              <c:pt idx="3421">
                <c:v>28.510900206677132</c:v>
              </c:pt>
              <c:pt idx="3422">
                <c:v>28.519234290338829</c:v>
              </c:pt>
              <c:pt idx="3423">
                <c:v>28.527568374000531</c:v>
              </c:pt>
              <c:pt idx="3424">
                <c:v>28.535902457662232</c:v>
              </c:pt>
              <c:pt idx="3425">
                <c:v>28.544236541323933</c:v>
              </c:pt>
              <c:pt idx="3426">
                <c:v>28.552570624985631</c:v>
              </c:pt>
              <c:pt idx="3427">
                <c:v>28.560904708647332</c:v>
              </c:pt>
              <c:pt idx="3428">
                <c:v>28.569238792309033</c:v>
              </c:pt>
              <c:pt idx="3429">
                <c:v>28.577572875970734</c:v>
              </c:pt>
              <c:pt idx="3430">
                <c:v>28.585906959632435</c:v>
              </c:pt>
              <c:pt idx="3431">
                <c:v>28.594241043294133</c:v>
              </c:pt>
              <c:pt idx="3432">
                <c:v>28.602575126955838</c:v>
              </c:pt>
              <c:pt idx="3433">
                <c:v>28.610909210617535</c:v>
              </c:pt>
              <c:pt idx="3434">
                <c:v>28.619243294279233</c:v>
              </c:pt>
              <c:pt idx="3435">
                <c:v>28.627577377940938</c:v>
              </c:pt>
              <c:pt idx="3436">
                <c:v>28.635911461602635</c:v>
              </c:pt>
              <c:pt idx="3437">
                <c:v>28.644245545264337</c:v>
              </c:pt>
              <c:pt idx="3438">
                <c:v>28.652579628926038</c:v>
              </c:pt>
              <c:pt idx="3439">
                <c:v>28.660913712587739</c:v>
              </c:pt>
              <c:pt idx="3440">
                <c:v>28.66924779624944</c:v>
              </c:pt>
              <c:pt idx="3441">
                <c:v>28.677581879911138</c:v>
              </c:pt>
              <c:pt idx="3442">
                <c:v>28.685915963572839</c:v>
              </c:pt>
              <c:pt idx="3443">
                <c:v>28.69425004723454</c:v>
              </c:pt>
              <c:pt idx="3444">
                <c:v>28.702584130896241</c:v>
              </c:pt>
              <c:pt idx="3445">
                <c:v>28.710918214557939</c:v>
              </c:pt>
              <c:pt idx="3446">
                <c:v>28.71925229821964</c:v>
              </c:pt>
              <c:pt idx="3447">
                <c:v>28.727586381881341</c:v>
              </c:pt>
              <c:pt idx="3448">
                <c:v>28.735920465543039</c:v>
              </c:pt>
              <c:pt idx="3449">
                <c:v>28.744254549204744</c:v>
              </c:pt>
              <c:pt idx="3450">
                <c:v>28.752588632866441</c:v>
              </c:pt>
              <c:pt idx="3451">
                <c:v>28.760922716528146</c:v>
              </c:pt>
              <c:pt idx="3452">
                <c:v>28.769256800189844</c:v>
              </c:pt>
              <c:pt idx="3453">
                <c:v>28.777590883851541</c:v>
              </c:pt>
              <c:pt idx="3454">
                <c:v>28.785924967513246</c:v>
              </c:pt>
              <c:pt idx="3455">
                <c:v>28.794259051174944</c:v>
              </c:pt>
              <c:pt idx="3456">
                <c:v>28.802593134836645</c:v>
              </c:pt>
              <c:pt idx="3457">
                <c:v>28.810927218498346</c:v>
              </c:pt>
              <c:pt idx="3458">
                <c:v>28.819261302160047</c:v>
              </c:pt>
              <c:pt idx="3459">
                <c:v>28.827595385821745</c:v>
              </c:pt>
              <c:pt idx="3460">
                <c:v>28.835929469483446</c:v>
              </c:pt>
              <c:pt idx="3461">
                <c:v>28.844263553145147</c:v>
              </c:pt>
              <c:pt idx="3462">
                <c:v>28.852597636806845</c:v>
              </c:pt>
              <c:pt idx="3463">
                <c:v>28.86093172046855</c:v>
              </c:pt>
              <c:pt idx="3464">
                <c:v>28.869265804130247</c:v>
              </c:pt>
              <c:pt idx="3465">
                <c:v>28.877599887791948</c:v>
              </c:pt>
              <c:pt idx="3466">
                <c:v>28.88593397145365</c:v>
              </c:pt>
              <c:pt idx="3467">
                <c:v>28.894268055115347</c:v>
              </c:pt>
              <c:pt idx="3468">
                <c:v>28.902602138777052</c:v>
              </c:pt>
              <c:pt idx="3469">
                <c:v>28.91093622243875</c:v>
              </c:pt>
              <c:pt idx="3470">
                <c:v>28.919270306100451</c:v>
              </c:pt>
              <c:pt idx="3471">
                <c:v>28.927604389762152</c:v>
              </c:pt>
              <c:pt idx="3472">
                <c:v>28.93593847342385</c:v>
              </c:pt>
              <c:pt idx="3473">
                <c:v>28.944272557085551</c:v>
              </c:pt>
              <c:pt idx="3474">
                <c:v>28.952606640747252</c:v>
              </c:pt>
              <c:pt idx="3475">
                <c:v>28.960940724408953</c:v>
              </c:pt>
              <c:pt idx="3476">
                <c:v>28.969274808070654</c:v>
              </c:pt>
              <c:pt idx="3477">
                <c:v>28.977608891732356</c:v>
              </c:pt>
              <c:pt idx="3478">
                <c:v>28.985942975394053</c:v>
              </c:pt>
              <c:pt idx="3479">
                <c:v>28.994277059055754</c:v>
              </c:pt>
              <c:pt idx="3480">
                <c:v>29.002611142717456</c:v>
              </c:pt>
              <c:pt idx="3481">
                <c:v>29.010945226379153</c:v>
              </c:pt>
              <c:pt idx="3482">
                <c:v>29.019279310040858</c:v>
              </c:pt>
              <c:pt idx="3483">
                <c:v>29.027613393702556</c:v>
              </c:pt>
              <c:pt idx="3484">
                <c:v>29.035947477364257</c:v>
              </c:pt>
              <c:pt idx="3485">
                <c:v>29.044281561025958</c:v>
              </c:pt>
              <c:pt idx="3486">
                <c:v>29.052615644687656</c:v>
              </c:pt>
              <c:pt idx="3487">
                <c:v>29.06094972834936</c:v>
              </c:pt>
              <c:pt idx="3488">
                <c:v>29.069283812011058</c:v>
              </c:pt>
              <c:pt idx="3489">
                <c:v>29.077617895672759</c:v>
              </c:pt>
              <c:pt idx="3490">
                <c:v>29.08595197933446</c:v>
              </c:pt>
              <c:pt idx="3491">
                <c:v>29.094286062996158</c:v>
              </c:pt>
              <c:pt idx="3492">
                <c:v>29.102620146657859</c:v>
              </c:pt>
              <c:pt idx="3493">
                <c:v>29.11095423031956</c:v>
              </c:pt>
              <c:pt idx="3494">
                <c:v>29.119288313981261</c:v>
              </c:pt>
              <c:pt idx="3495">
                <c:v>29.127622397642959</c:v>
              </c:pt>
              <c:pt idx="3496">
                <c:v>29.135956481304664</c:v>
              </c:pt>
              <c:pt idx="3497">
                <c:v>29.144290564966362</c:v>
              </c:pt>
              <c:pt idx="3498">
                <c:v>29.152624648628059</c:v>
              </c:pt>
              <c:pt idx="3499">
                <c:v>29.160958732289764</c:v>
              </c:pt>
              <c:pt idx="3500">
                <c:v>29.169292815951462</c:v>
              </c:pt>
              <c:pt idx="3501">
                <c:v>29.177626899613166</c:v>
              </c:pt>
              <c:pt idx="3502">
                <c:v>29.185960983274864</c:v>
              </c:pt>
              <c:pt idx="3503">
                <c:v>29.194295066936565</c:v>
              </c:pt>
              <c:pt idx="3504">
                <c:v>29.202629150598266</c:v>
              </c:pt>
              <c:pt idx="3505">
                <c:v>29.210963234259964</c:v>
              </c:pt>
              <c:pt idx="3506">
                <c:v>29.219297317921665</c:v>
              </c:pt>
              <c:pt idx="3507">
                <c:v>29.227631401583366</c:v>
              </c:pt>
              <c:pt idx="3508">
                <c:v>29.235965485245067</c:v>
              </c:pt>
              <c:pt idx="3509">
                <c:v>29.244299568906765</c:v>
              </c:pt>
              <c:pt idx="3510">
                <c:v>29.252633652568466</c:v>
              </c:pt>
              <c:pt idx="3511">
                <c:v>29.260967736230167</c:v>
              </c:pt>
              <c:pt idx="3512">
                <c:v>29.269301819891869</c:v>
              </c:pt>
              <c:pt idx="3513">
                <c:v>29.27763590355357</c:v>
              </c:pt>
              <c:pt idx="3514">
                <c:v>29.285969987215267</c:v>
              </c:pt>
              <c:pt idx="3515">
                <c:v>29.294304070876972</c:v>
              </c:pt>
              <c:pt idx="3516">
                <c:v>29.30263815453867</c:v>
              </c:pt>
              <c:pt idx="3517">
                <c:v>29.310972238200367</c:v>
              </c:pt>
              <c:pt idx="3518">
                <c:v>29.319306321862072</c:v>
              </c:pt>
              <c:pt idx="3519">
                <c:v>29.32764040552377</c:v>
              </c:pt>
              <c:pt idx="3520">
                <c:v>29.335974489185471</c:v>
              </c:pt>
              <c:pt idx="3521">
                <c:v>29.344308572847172</c:v>
              </c:pt>
              <c:pt idx="3522">
                <c:v>29.352642656508873</c:v>
              </c:pt>
              <c:pt idx="3523">
                <c:v>29.360976740170575</c:v>
              </c:pt>
              <c:pt idx="3524">
                <c:v>29.369310823832272</c:v>
              </c:pt>
              <c:pt idx="3525">
                <c:v>29.377644907493973</c:v>
              </c:pt>
              <c:pt idx="3526">
                <c:v>29.385978991155675</c:v>
              </c:pt>
              <c:pt idx="3527">
                <c:v>29.394313074817376</c:v>
              </c:pt>
              <c:pt idx="3528">
                <c:v>29.402647158479073</c:v>
              </c:pt>
              <c:pt idx="3529">
                <c:v>29.410981242140778</c:v>
              </c:pt>
              <c:pt idx="3530">
                <c:v>29.419315325802476</c:v>
              </c:pt>
              <c:pt idx="3531">
                <c:v>29.427649409464173</c:v>
              </c:pt>
              <c:pt idx="3532">
                <c:v>29.435983493125878</c:v>
              </c:pt>
              <c:pt idx="3533">
                <c:v>29.444317576787576</c:v>
              </c:pt>
              <c:pt idx="3534">
                <c:v>29.452651660449281</c:v>
              </c:pt>
              <c:pt idx="3535">
                <c:v>29.460985744110978</c:v>
              </c:pt>
              <c:pt idx="3536">
                <c:v>29.469319827772676</c:v>
              </c:pt>
              <c:pt idx="3537">
                <c:v>29.477653911434381</c:v>
              </c:pt>
              <c:pt idx="3538">
                <c:v>29.485987995096078</c:v>
              </c:pt>
              <c:pt idx="3539">
                <c:v>29.494322078757779</c:v>
              </c:pt>
              <c:pt idx="3540">
                <c:v>29.502656162419481</c:v>
              </c:pt>
              <c:pt idx="3541">
                <c:v>29.510990246081182</c:v>
              </c:pt>
              <c:pt idx="3542">
                <c:v>29.519324329742879</c:v>
              </c:pt>
              <c:pt idx="3543">
                <c:v>29.527658413404581</c:v>
              </c:pt>
              <c:pt idx="3544">
                <c:v>29.535992497066282</c:v>
              </c:pt>
              <c:pt idx="3545">
                <c:v>29.544326580727979</c:v>
              </c:pt>
              <c:pt idx="3546">
                <c:v>29.552660664389684</c:v>
              </c:pt>
              <c:pt idx="3547">
                <c:v>29.560994748051382</c:v>
              </c:pt>
              <c:pt idx="3548">
                <c:v>29.569328831713086</c:v>
              </c:pt>
              <c:pt idx="3549">
                <c:v>29.577662915374784</c:v>
              </c:pt>
              <c:pt idx="3550">
                <c:v>29.585996999036482</c:v>
              </c:pt>
              <c:pt idx="3551">
                <c:v>29.594331082698186</c:v>
              </c:pt>
              <c:pt idx="3552">
                <c:v>29.602665166359884</c:v>
              </c:pt>
              <c:pt idx="3553">
                <c:v>29.610999250021585</c:v>
              </c:pt>
              <c:pt idx="3554">
                <c:v>29.619333333683286</c:v>
              </c:pt>
              <c:pt idx="3555">
                <c:v>29.627667417344988</c:v>
              </c:pt>
              <c:pt idx="3556">
                <c:v>29.636001501006685</c:v>
              </c:pt>
              <c:pt idx="3557">
                <c:v>29.644335584668386</c:v>
              </c:pt>
              <c:pt idx="3558">
                <c:v>29.652669668330088</c:v>
              </c:pt>
              <c:pt idx="3559">
                <c:v>29.661003751991789</c:v>
              </c:pt>
              <c:pt idx="3560">
                <c:v>29.66933783565349</c:v>
              </c:pt>
              <c:pt idx="3561">
                <c:v>29.677671919315188</c:v>
              </c:pt>
              <c:pt idx="3562">
                <c:v>29.686006002976889</c:v>
              </c:pt>
              <c:pt idx="3563">
                <c:v>29.69434008663859</c:v>
              </c:pt>
              <c:pt idx="3564">
                <c:v>29.702674170300288</c:v>
              </c:pt>
              <c:pt idx="3565">
                <c:v>29.711008253961992</c:v>
              </c:pt>
              <c:pt idx="3566">
                <c:v>29.71934233762369</c:v>
              </c:pt>
              <c:pt idx="3567">
                <c:v>29.727676421285391</c:v>
              </c:pt>
              <c:pt idx="3568">
                <c:v>29.736010504947092</c:v>
              </c:pt>
              <c:pt idx="3569">
                <c:v>29.74434458860879</c:v>
              </c:pt>
              <c:pt idx="3570">
                <c:v>29.752678672270495</c:v>
              </c:pt>
              <c:pt idx="3571">
                <c:v>29.761012755932192</c:v>
              </c:pt>
              <c:pt idx="3572">
                <c:v>29.769346839593894</c:v>
              </c:pt>
              <c:pt idx="3573">
                <c:v>29.777680923255595</c:v>
              </c:pt>
              <c:pt idx="3574">
                <c:v>29.786015006917296</c:v>
              </c:pt>
              <c:pt idx="3575">
                <c:v>29.794349090578994</c:v>
              </c:pt>
              <c:pt idx="3576">
                <c:v>29.802683174240695</c:v>
              </c:pt>
              <c:pt idx="3577">
                <c:v>29.811017257902396</c:v>
              </c:pt>
              <c:pt idx="3578">
                <c:v>29.819351341564094</c:v>
              </c:pt>
              <c:pt idx="3579">
                <c:v>29.827685425225798</c:v>
              </c:pt>
              <c:pt idx="3580">
                <c:v>29.836019508887496</c:v>
              </c:pt>
              <c:pt idx="3581">
                <c:v>29.844353592549194</c:v>
              </c:pt>
              <c:pt idx="3582">
                <c:v>29.852687676210898</c:v>
              </c:pt>
              <c:pt idx="3583">
                <c:v>29.861021759872596</c:v>
              </c:pt>
              <c:pt idx="3584">
                <c:v>29.869355843534301</c:v>
              </c:pt>
              <c:pt idx="3585">
                <c:v>29.877689927195998</c:v>
              </c:pt>
              <c:pt idx="3586">
                <c:v>29.8860240108577</c:v>
              </c:pt>
              <c:pt idx="3587">
                <c:v>29.894358094519401</c:v>
              </c:pt>
              <c:pt idx="3588">
                <c:v>29.902692178181098</c:v>
              </c:pt>
              <c:pt idx="3589">
                <c:v>29.9110262618428</c:v>
              </c:pt>
              <c:pt idx="3590">
                <c:v>29.919360345504501</c:v>
              </c:pt>
              <c:pt idx="3591">
                <c:v>29.927694429166202</c:v>
              </c:pt>
              <c:pt idx="3592">
                <c:v>29.9360285128279</c:v>
              </c:pt>
              <c:pt idx="3593">
                <c:v>29.944362596489604</c:v>
              </c:pt>
              <c:pt idx="3594">
                <c:v>29.952696680151302</c:v>
              </c:pt>
              <c:pt idx="3595">
                <c:v>29.961030763813003</c:v>
              </c:pt>
              <c:pt idx="3596">
                <c:v>29.969364847474704</c:v>
              </c:pt>
              <c:pt idx="3597">
                <c:v>29.977698931136402</c:v>
              </c:pt>
              <c:pt idx="3598">
                <c:v>29.986033014798107</c:v>
              </c:pt>
              <c:pt idx="3599">
                <c:v>29.994367098459804</c:v>
              </c:pt>
              <c:pt idx="3600">
                <c:v>30.002701182121505</c:v>
              </c:pt>
              <c:pt idx="3601">
                <c:v>30.011035265783207</c:v>
              </c:pt>
              <c:pt idx="3602">
                <c:v>30.019369349444904</c:v>
              </c:pt>
              <c:pt idx="3603">
                <c:v>30.027703433106606</c:v>
              </c:pt>
              <c:pt idx="3604">
                <c:v>30.036037516768307</c:v>
              </c:pt>
              <c:pt idx="3605">
                <c:v>30.044371600430008</c:v>
              </c:pt>
              <c:pt idx="3606">
                <c:v>30.052705684091709</c:v>
              </c:pt>
              <c:pt idx="3607">
                <c:v>30.061039767753407</c:v>
              </c:pt>
              <c:pt idx="3608">
                <c:v>30.069373851415108</c:v>
              </c:pt>
              <c:pt idx="3609">
                <c:v>30.077707935076809</c:v>
              </c:pt>
              <c:pt idx="3610">
                <c:v>30.08604201873851</c:v>
              </c:pt>
              <c:pt idx="3611">
                <c:v>30.094376102400208</c:v>
              </c:pt>
              <c:pt idx="3612">
                <c:v>30.102710186061913</c:v>
              </c:pt>
              <c:pt idx="3613">
                <c:v>30.11104426972361</c:v>
              </c:pt>
              <c:pt idx="3614">
                <c:v>30.119378353385308</c:v>
              </c:pt>
              <c:pt idx="3615">
                <c:v>30.127712437047013</c:v>
              </c:pt>
              <c:pt idx="3616">
                <c:v>30.13604652070871</c:v>
              </c:pt>
              <c:pt idx="3617">
                <c:v>30.144380604370415</c:v>
              </c:pt>
              <c:pt idx="3618">
                <c:v>30.152714688032113</c:v>
              </c:pt>
              <c:pt idx="3619">
                <c:v>30.161048771693814</c:v>
              </c:pt>
              <c:pt idx="3620">
                <c:v>30.169382855355515</c:v>
              </c:pt>
              <c:pt idx="3621">
                <c:v>30.177716939017213</c:v>
              </c:pt>
              <c:pt idx="3622">
                <c:v>30.186051022678914</c:v>
              </c:pt>
              <c:pt idx="3623">
                <c:v>30.194385106340615</c:v>
              </c:pt>
              <c:pt idx="3624">
                <c:v>30.202719190002316</c:v>
              </c:pt>
              <c:pt idx="3625">
                <c:v>30.211053273664014</c:v>
              </c:pt>
              <c:pt idx="3626">
                <c:v>30.219387357325715</c:v>
              </c:pt>
              <c:pt idx="3627">
                <c:v>30.227721440987416</c:v>
              </c:pt>
              <c:pt idx="3628">
                <c:v>30.236055524649114</c:v>
              </c:pt>
              <c:pt idx="3629">
                <c:v>30.244389608310819</c:v>
              </c:pt>
              <c:pt idx="3630">
                <c:v>30.252723691972516</c:v>
              </c:pt>
              <c:pt idx="3631">
                <c:v>30.261057775634221</c:v>
              </c:pt>
              <c:pt idx="3632">
                <c:v>30.269391859295919</c:v>
              </c:pt>
              <c:pt idx="3633">
                <c:v>30.277725942957616</c:v>
              </c:pt>
              <c:pt idx="3634">
                <c:v>30.286060026619321</c:v>
              </c:pt>
              <c:pt idx="3635">
                <c:v>30.294394110281019</c:v>
              </c:pt>
              <c:pt idx="3636">
                <c:v>30.30272819394272</c:v>
              </c:pt>
              <c:pt idx="3637">
                <c:v>30.311062277604421</c:v>
              </c:pt>
              <c:pt idx="3638">
                <c:v>30.319396361266122</c:v>
              </c:pt>
              <c:pt idx="3639">
                <c:v>30.32773044492782</c:v>
              </c:pt>
              <c:pt idx="3640">
                <c:v>30.336064528589521</c:v>
              </c:pt>
              <c:pt idx="3641">
                <c:v>30.344398612251222</c:v>
              </c:pt>
              <c:pt idx="3642">
                <c:v>30.352732695912923</c:v>
              </c:pt>
              <c:pt idx="3643">
                <c:v>30.361066779574625</c:v>
              </c:pt>
              <c:pt idx="3644">
                <c:v>30.369400863236322</c:v>
              </c:pt>
              <c:pt idx="3645">
                <c:v>30.377734946898027</c:v>
              </c:pt>
              <c:pt idx="3646">
                <c:v>30.386069030559725</c:v>
              </c:pt>
              <c:pt idx="3647">
                <c:v>30.394403114221422</c:v>
              </c:pt>
              <c:pt idx="3648">
                <c:v>30.402737197883127</c:v>
              </c:pt>
              <c:pt idx="3649">
                <c:v>30.411071281544825</c:v>
              </c:pt>
              <c:pt idx="3650">
                <c:v>30.419405365206526</c:v>
              </c:pt>
              <c:pt idx="3651">
                <c:v>30.427739448868227</c:v>
              </c:pt>
              <c:pt idx="3652">
                <c:v>30.436073532529925</c:v>
              </c:pt>
              <c:pt idx="3653">
                <c:v>30.444407616191629</c:v>
              </c:pt>
              <c:pt idx="3654">
                <c:v>30.452741699853327</c:v>
              </c:pt>
              <c:pt idx="3655">
                <c:v>30.461075783515028</c:v>
              </c:pt>
              <c:pt idx="3656">
                <c:v>30.469409867176729</c:v>
              </c:pt>
              <c:pt idx="3657">
                <c:v>30.47774395083843</c:v>
              </c:pt>
              <c:pt idx="3658">
                <c:v>30.486078034500128</c:v>
              </c:pt>
              <c:pt idx="3659">
                <c:v>30.494412118161829</c:v>
              </c:pt>
              <c:pt idx="3660">
                <c:v>30.50274620182353</c:v>
              </c:pt>
              <c:pt idx="3661">
                <c:v>30.511080285485228</c:v>
              </c:pt>
              <c:pt idx="3662">
                <c:v>30.519414369146933</c:v>
              </c:pt>
              <c:pt idx="3663">
                <c:v>30.52774845280863</c:v>
              </c:pt>
              <c:pt idx="3664">
                <c:v>30.536082536470335</c:v>
              </c:pt>
              <c:pt idx="3665">
                <c:v>30.544416620132033</c:v>
              </c:pt>
              <c:pt idx="3666">
                <c:v>30.55275070379373</c:v>
              </c:pt>
              <c:pt idx="3667">
                <c:v>30.561084787455435</c:v>
              </c:pt>
              <c:pt idx="3668">
                <c:v>30.569418871117133</c:v>
              </c:pt>
              <c:pt idx="3669">
                <c:v>30.577752954778834</c:v>
              </c:pt>
              <c:pt idx="3670">
                <c:v>30.586087038440535</c:v>
              </c:pt>
              <c:pt idx="3671">
                <c:v>30.594421122102233</c:v>
              </c:pt>
              <c:pt idx="3672">
                <c:v>30.602755205763934</c:v>
              </c:pt>
              <c:pt idx="3673">
                <c:v>30.611089289425635</c:v>
              </c:pt>
              <c:pt idx="3674">
                <c:v>30.619423373087336</c:v>
              </c:pt>
              <c:pt idx="3675">
                <c:v>30.627757456749034</c:v>
              </c:pt>
              <c:pt idx="3676">
                <c:v>30.636091540410739</c:v>
              </c:pt>
              <c:pt idx="3677">
                <c:v>30.644425624072436</c:v>
              </c:pt>
              <c:pt idx="3678">
                <c:v>30.652759707734138</c:v>
              </c:pt>
              <c:pt idx="3679">
                <c:v>30.661093791395839</c:v>
              </c:pt>
              <c:pt idx="3680">
                <c:v>30.669427875057536</c:v>
              </c:pt>
              <c:pt idx="3681">
                <c:v>30.677761958719241</c:v>
              </c:pt>
              <c:pt idx="3682">
                <c:v>30.686096042380939</c:v>
              </c:pt>
              <c:pt idx="3683">
                <c:v>30.69443012604264</c:v>
              </c:pt>
              <c:pt idx="3684">
                <c:v>30.702764209704341</c:v>
              </c:pt>
              <c:pt idx="3685">
                <c:v>30.711098293366039</c:v>
              </c:pt>
              <c:pt idx="3686">
                <c:v>30.71943237702774</c:v>
              </c:pt>
              <c:pt idx="3687">
                <c:v>30.727766460689441</c:v>
              </c:pt>
              <c:pt idx="3688">
                <c:v>30.736100544351142</c:v>
              </c:pt>
              <c:pt idx="3689">
                <c:v>30.744434628012844</c:v>
              </c:pt>
              <c:pt idx="3690">
                <c:v>30.752768711674545</c:v>
              </c:pt>
              <c:pt idx="3691">
                <c:v>30.761102795336242</c:v>
              </c:pt>
              <c:pt idx="3692">
                <c:v>30.769436878997944</c:v>
              </c:pt>
              <c:pt idx="3693">
                <c:v>30.777770962659645</c:v>
              </c:pt>
              <c:pt idx="3694">
                <c:v>30.786105046321342</c:v>
              </c:pt>
              <c:pt idx="3695">
                <c:v>30.794439129983047</c:v>
              </c:pt>
              <c:pt idx="3696">
                <c:v>30.802773213644745</c:v>
              </c:pt>
              <c:pt idx="3697">
                <c:v>30.811107297306442</c:v>
              </c:pt>
              <c:pt idx="3698">
                <c:v>30.819441380968147</c:v>
              </c:pt>
              <c:pt idx="3699">
                <c:v>30.827775464629845</c:v>
              </c:pt>
              <c:pt idx="3700">
                <c:v>30.836109548291549</c:v>
              </c:pt>
              <c:pt idx="3701">
                <c:v>30.844443631953247</c:v>
              </c:pt>
              <c:pt idx="3702">
                <c:v>30.852777715614948</c:v>
              </c:pt>
              <c:pt idx="3703">
                <c:v>30.861111799276649</c:v>
              </c:pt>
              <c:pt idx="3704">
                <c:v>30.869445882938347</c:v>
              </c:pt>
              <c:pt idx="3705">
                <c:v>30.877779966600048</c:v>
              </c:pt>
              <c:pt idx="3706">
                <c:v>30.886114050261749</c:v>
              </c:pt>
              <c:pt idx="3707">
                <c:v>30.894448133923451</c:v>
              </c:pt>
              <c:pt idx="3708">
                <c:v>30.902782217585148</c:v>
              </c:pt>
              <c:pt idx="3709">
                <c:v>30.911116301246853</c:v>
              </c:pt>
              <c:pt idx="3710">
                <c:v>30.919450384908551</c:v>
              </c:pt>
              <c:pt idx="3711">
                <c:v>30.927784468570248</c:v>
              </c:pt>
              <c:pt idx="3712">
                <c:v>30.936118552231953</c:v>
              </c:pt>
              <c:pt idx="3713">
                <c:v>30.944452635893651</c:v>
              </c:pt>
              <c:pt idx="3714">
                <c:v>30.952786719555355</c:v>
              </c:pt>
              <c:pt idx="3715">
                <c:v>30.961120803217053</c:v>
              </c:pt>
              <c:pt idx="3716">
                <c:v>30.969454886878754</c:v>
              </c:pt>
              <c:pt idx="3717">
                <c:v>30.977788970540455</c:v>
              </c:pt>
              <c:pt idx="3718">
                <c:v>30.986123054202153</c:v>
              </c:pt>
              <c:pt idx="3719">
                <c:v>30.994457137863854</c:v>
              </c:pt>
              <c:pt idx="3720">
                <c:v>31.002791221525555</c:v>
              </c:pt>
              <c:pt idx="3721">
                <c:v>31.011125305187257</c:v>
              </c:pt>
              <c:pt idx="3722">
                <c:v>31.019459388848954</c:v>
              </c:pt>
              <c:pt idx="3723">
                <c:v>31.027793472510655</c:v>
              </c:pt>
              <c:pt idx="3724">
                <c:v>31.036127556172357</c:v>
              </c:pt>
              <c:pt idx="3725">
                <c:v>31.044461639834058</c:v>
              </c:pt>
              <c:pt idx="3726">
                <c:v>31.052795723495759</c:v>
              </c:pt>
              <c:pt idx="3727">
                <c:v>31.061129807157457</c:v>
              </c:pt>
              <c:pt idx="3728">
                <c:v>31.069463890819161</c:v>
              </c:pt>
              <c:pt idx="3729">
                <c:v>31.077797974480859</c:v>
              </c:pt>
              <c:pt idx="3730">
                <c:v>31.086132058142557</c:v>
              </c:pt>
              <c:pt idx="3731">
                <c:v>31.094466141804261</c:v>
              </c:pt>
              <c:pt idx="3732">
                <c:v>31.102800225465959</c:v>
              </c:pt>
              <c:pt idx="3733">
                <c:v>31.11113430912766</c:v>
              </c:pt>
              <c:pt idx="3734">
                <c:v>31.119468392789361</c:v>
              </c:pt>
              <c:pt idx="3735">
                <c:v>31.127802476451063</c:v>
              </c:pt>
              <c:pt idx="3736">
                <c:v>31.136136560112764</c:v>
              </c:pt>
              <c:pt idx="3737">
                <c:v>31.144470643774461</c:v>
              </c:pt>
              <c:pt idx="3738">
                <c:v>31.152804727436163</c:v>
              </c:pt>
              <c:pt idx="3739">
                <c:v>31.161138811097864</c:v>
              </c:pt>
              <c:pt idx="3740">
                <c:v>31.169472894759565</c:v>
              </c:pt>
              <c:pt idx="3741">
                <c:v>31.177806978421263</c:v>
              </c:pt>
              <c:pt idx="3742">
                <c:v>31.186141062082964</c:v>
              </c:pt>
              <c:pt idx="3743">
                <c:v>31.194475145744665</c:v>
              </c:pt>
              <c:pt idx="3744">
                <c:v>31.202809229406363</c:v>
              </c:pt>
              <c:pt idx="3745">
                <c:v>31.211143313068067</c:v>
              </c:pt>
              <c:pt idx="3746">
                <c:v>31.219477396729765</c:v>
              </c:pt>
              <c:pt idx="3747">
                <c:v>31.22781148039147</c:v>
              </c:pt>
              <c:pt idx="3748">
                <c:v>31.236145564053167</c:v>
              </c:pt>
              <c:pt idx="3749">
                <c:v>31.244479647714865</c:v>
              </c:pt>
              <c:pt idx="3750">
                <c:v>31.25281373137657</c:v>
              </c:pt>
              <c:pt idx="3751">
                <c:v>31.261147815038267</c:v>
              </c:pt>
              <c:pt idx="3752">
                <c:v>31.269481898699969</c:v>
              </c:pt>
              <c:pt idx="3753">
                <c:v>31.27781598236167</c:v>
              </c:pt>
              <c:pt idx="3754">
                <c:v>31.286150066023371</c:v>
              </c:pt>
              <c:pt idx="3755">
                <c:v>31.294484149685069</c:v>
              </c:pt>
              <c:pt idx="3756">
                <c:v>31.30281823334677</c:v>
              </c:pt>
              <c:pt idx="3757">
                <c:v>31.311152317008471</c:v>
              </c:pt>
              <c:pt idx="3758">
                <c:v>31.319486400670169</c:v>
              </c:pt>
              <c:pt idx="3759">
                <c:v>31.327820484331873</c:v>
              </c:pt>
              <c:pt idx="3760">
                <c:v>31.336154567993571</c:v>
              </c:pt>
              <c:pt idx="3761">
                <c:v>31.344488651655276</c:v>
              </c:pt>
              <c:pt idx="3762">
                <c:v>31.352822735316973</c:v>
              </c:pt>
              <c:pt idx="3763">
                <c:v>31.361156818978671</c:v>
              </c:pt>
              <c:pt idx="3764">
                <c:v>31.369490902640376</c:v>
              </c:pt>
              <c:pt idx="3765">
                <c:v>31.377824986302073</c:v>
              </c:pt>
              <c:pt idx="3766">
                <c:v>31.386159069963774</c:v>
              </c:pt>
              <c:pt idx="3767">
                <c:v>31.394493153625476</c:v>
              </c:pt>
              <c:pt idx="3768">
                <c:v>31.402827237287173</c:v>
              </c:pt>
              <c:pt idx="3769">
                <c:v>31.411161320948874</c:v>
              </c:pt>
              <c:pt idx="3770">
                <c:v>31.419495404610576</c:v>
              </c:pt>
              <c:pt idx="3771">
                <c:v>31.427829488272277</c:v>
              </c:pt>
              <c:pt idx="3772">
                <c:v>31.436163571933978</c:v>
              </c:pt>
              <c:pt idx="3773">
                <c:v>31.444497655595679</c:v>
              </c:pt>
              <c:pt idx="3774">
                <c:v>31.452831739257377</c:v>
              </c:pt>
              <c:pt idx="3775">
                <c:v>31.461165822919078</c:v>
              </c:pt>
              <c:pt idx="3776">
                <c:v>31.469499906580779</c:v>
              </c:pt>
              <c:pt idx="3777">
                <c:v>31.477833990242477</c:v>
              </c:pt>
              <c:pt idx="3778">
                <c:v>31.486168073904182</c:v>
              </c:pt>
              <c:pt idx="3779">
                <c:v>31.494502157565879</c:v>
              </c:pt>
              <c:pt idx="3780">
                <c:v>31.50283624122758</c:v>
              </c:pt>
              <c:pt idx="3781">
                <c:v>31.511170324889282</c:v>
              </c:pt>
              <c:pt idx="3782">
                <c:v>31.519504408550979</c:v>
              </c:pt>
              <c:pt idx="3783">
                <c:v>31.527838492212684</c:v>
              </c:pt>
              <c:pt idx="3784">
                <c:v>31.536172575874382</c:v>
              </c:pt>
              <c:pt idx="3785">
                <c:v>31.544506659536083</c:v>
              </c:pt>
              <c:pt idx="3786">
                <c:v>31.552840743197784</c:v>
              </c:pt>
              <c:pt idx="3787">
                <c:v>31.561174826859482</c:v>
              </c:pt>
              <c:pt idx="3788">
                <c:v>31.569508910521183</c:v>
              </c:pt>
              <c:pt idx="3789">
                <c:v>31.577842994182884</c:v>
              </c:pt>
              <c:pt idx="3790">
                <c:v>31.586177077844585</c:v>
              </c:pt>
              <c:pt idx="3791">
                <c:v>31.594511161506283</c:v>
              </c:pt>
              <c:pt idx="3792">
                <c:v>31.602845245167988</c:v>
              </c:pt>
              <c:pt idx="3793">
                <c:v>31.611179328829685</c:v>
              </c:pt>
              <c:pt idx="3794">
                <c:v>31.619513412491383</c:v>
              </c:pt>
              <c:pt idx="3795">
                <c:v>31.627847496153088</c:v>
              </c:pt>
              <c:pt idx="3796">
                <c:v>31.636181579814785</c:v>
              </c:pt>
              <c:pt idx="3797">
                <c:v>31.64451566347649</c:v>
              </c:pt>
              <c:pt idx="3798">
                <c:v>31.652849747138188</c:v>
              </c:pt>
              <c:pt idx="3799">
                <c:v>31.661183830799889</c:v>
              </c:pt>
              <c:pt idx="3800">
                <c:v>31.66951791446159</c:v>
              </c:pt>
              <c:pt idx="3801">
                <c:v>31.677851998123288</c:v>
              </c:pt>
              <c:pt idx="3802">
                <c:v>31.686186081784989</c:v>
              </c:pt>
              <c:pt idx="3803">
                <c:v>31.69452016544669</c:v>
              </c:pt>
              <c:pt idx="3804">
                <c:v>31.702854249108391</c:v>
              </c:pt>
              <c:pt idx="3805">
                <c:v>31.711188332770089</c:v>
              </c:pt>
              <c:pt idx="3806">
                <c:v>31.719522416431793</c:v>
              </c:pt>
              <c:pt idx="3807">
                <c:v>31.727856500093491</c:v>
              </c:pt>
              <c:pt idx="3808">
                <c:v>31.736190583755192</c:v>
              </c:pt>
              <c:pt idx="3809">
                <c:v>31.744524667416893</c:v>
              </c:pt>
              <c:pt idx="3810">
                <c:v>31.752858751078591</c:v>
              </c:pt>
              <c:pt idx="3811">
                <c:v>31.761192834740296</c:v>
              </c:pt>
              <c:pt idx="3812">
                <c:v>31.769526918401993</c:v>
              </c:pt>
              <c:pt idx="3813">
                <c:v>31.777861002063691</c:v>
              </c:pt>
              <c:pt idx="3814">
                <c:v>31.786195085725396</c:v>
              </c:pt>
              <c:pt idx="3815">
                <c:v>31.794529169387094</c:v>
              </c:pt>
              <c:pt idx="3816">
                <c:v>31.802863253048795</c:v>
              </c:pt>
              <c:pt idx="3817">
                <c:v>31.811197336710496</c:v>
              </c:pt>
              <c:pt idx="3818">
                <c:v>31.819531420372197</c:v>
              </c:pt>
              <c:pt idx="3819">
                <c:v>31.827865504033898</c:v>
              </c:pt>
              <c:pt idx="3820">
                <c:v>31.836199587695596</c:v>
              </c:pt>
              <c:pt idx="3821">
                <c:v>31.844533671357297</c:v>
              </c:pt>
              <c:pt idx="3822">
                <c:v>31.852867755018998</c:v>
              </c:pt>
              <c:pt idx="3823">
                <c:v>31.861201838680699</c:v>
              </c:pt>
              <c:pt idx="3824">
                <c:v>31.869535922342397</c:v>
              </c:pt>
              <c:pt idx="3825">
                <c:v>31.877870006004102</c:v>
              </c:pt>
              <c:pt idx="3826">
                <c:v>31.886204089665799</c:v>
              </c:pt>
              <c:pt idx="3827">
                <c:v>31.894538173327497</c:v>
              </c:pt>
              <c:pt idx="3828">
                <c:v>31.902872256989202</c:v>
              </c:pt>
              <c:pt idx="3829">
                <c:v>31.911206340650899</c:v>
              </c:pt>
              <c:pt idx="3830">
                <c:v>31.919540424312604</c:v>
              </c:pt>
              <c:pt idx="3831">
                <c:v>31.927874507974302</c:v>
              </c:pt>
              <c:pt idx="3832">
                <c:v>31.936208591635999</c:v>
              </c:pt>
              <c:pt idx="3833">
                <c:v>31.944542675297704</c:v>
              </c:pt>
              <c:pt idx="3834">
                <c:v>31.952876758959402</c:v>
              </c:pt>
              <c:pt idx="3835">
                <c:v>31.961210842621103</c:v>
              </c:pt>
              <c:pt idx="3836">
                <c:v>31.969544926282804</c:v>
              </c:pt>
              <c:pt idx="3837">
                <c:v>31.977879009944505</c:v>
              </c:pt>
              <c:pt idx="3838">
                <c:v>31.986213093606203</c:v>
              </c:pt>
              <c:pt idx="3839">
                <c:v>31.994547177267904</c:v>
              </c:pt>
              <c:pt idx="3840">
                <c:v>32.002881260929605</c:v>
              </c:pt>
              <c:pt idx="3841">
                <c:v>32.011215344591307</c:v>
              </c:pt>
              <c:pt idx="3842">
                <c:v>32.019549428253008</c:v>
              </c:pt>
              <c:pt idx="3843">
                <c:v>32.027883511914709</c:v>
              </c:pt>
              <c:pt idx="3844">
                <c:v>32.03621759557641</c:v>
              </c:pt>
              <c:pt idx="3845">
                <c:v>32.044551679238104</c:v>
              </c:pt>
              <c:pt idx="3846">
                <c:v>32.052885762899805</c:v>
              </c:pt>
              <c:pt idx="3847">
                <c:v>32.061219846561507</c:v>
              </c:pt>
              <c:pt idx="3848">
                <c:v>32.069553930223208</c:v>
              </c:pt>
              <c:pt idx="3849">
                <c:v>32.077888013884909</c:v>
              </c:pt>
              <c:pt idx="3850">
                <c:v>32.08622209754661</c:v>
              </c:pt>
              <c:pt idx="3851">
                <c:v>32.094556181208311</c:v>
              </c:pt>
              <c:pt idx="3852">
                <c:v>32.102890264870013</c:v>
              </c:pt>
              <c:pt idx="3853">
                <c:v>32.111224348531707</c:v>
              </c:pt>
              <c:pt idx="3854">
                <c:v>32.119558432193415</c:v>
              </c:pt>
              <c:pt idx="3855">
                <c:v>32.127892515855109</c:v>
              </c:pt>
              <c:pt idx="3856">
                <c:v>32.13622659951681</c:v>
              </c:pt>
              <c:pt idx="3857">
                <c:v>32.144560683178511</c:v>
              </c:pt>
              <c:pt idx="3858">
                <c:v>32.152894766840213</c:v>
              </c:pt>
              <c:pt idx="3859">
                <c:v>32.161228850501914</c:v>
              </c:pt>
              <c:pt idx="3860">
                <c:v>32.169562934163615</c:v>
              </c:pt>
              <c:pt idx="3861">
                <c:v>32.177897017825316</c:v>
              </c:pt>
              <c:pt idx="3862">
                <c:v>32.186231101487017</c:v>
              </c:pt>
              <c:pt idx="3863">
                <c:v>32.194565185148718</c:v>
              </c:pt>
              <c:pt idx="3864">
                <c:v>32.202899268810413</c:v>
              </c:pt>
              <c:pt idx="3865">
                <c:v>32.211233352472114</c:v>
              </c:pt>
              <c:pt idx="3866">
                <c:v>32.219567436133815</c:v>
              </c:pt>
              <c:pt idx="3867">
                <c:v>32.227901519795516</c:v>
              </c:pt>
              <c:pt idx="3868">
                <c:v>32.236235603457217</c:v>
              </c:pt>
              <c:pt idx="3869">
                <c:v>32.244569687118918</c:v>
              </c:pt>
              <c:pt idx="3870">
                <c:v>32.25290377078062</c:v>
              </c:pt>
              <c:pt idx="3871">
                <c:v>32.261237854442321</c:v>
              </c:pt>
              <c:pt idx="3872">
                <c:v>32.269571938104015</c:v>
              </c:pt>
              <c:pt idx="3873">
                <c:v>32.277906021765723</c:v>
              </c:pt>
              <c:pt idx="3874">
                <c:v>32.286240105427417</c:v>
              </c:pt>
              <c:pt idx="3875">
                <c:v>32.294574189089118</c:v>
              </c:pt>
              <c:pt idx="3876">
                <c:v>32.30290827275082</c:v>
              </c:pt>
              <c:pt idx="3877">
                <c:v>32.311242356412521</c:v>
              </c:pt>
              <c:pt idx="3878">
                <c:v>32.319576440074222</c:v>
              </c:pt>
              <c:pt idx="3879">
                <c:v>32.327910523735923</c:v>
              </c:pt>
              <c:pt idx="3880">
                <c:v>32.336244607397624</c:v>
              </c:pt>
              <c:pt idx="3881">
                <c:v>32.344578691059318</c:v>
              </c:pt>
              <c:pt idx="3882">
                <c:v>32.352912774721027</c:v>
              </c:pt>
              <c:pt idx="3883">
                <c:v>32.361246858382721</c:v>
              </c:pt>
              <c:pt idx="3884">
                <c:v>32.369580942044422</c:v>
              </c:pt>
              <c:pt idx="3885">
                <c:v>32.377915025706123</c:v>
              </c:pt>
              <c:pt idx="3886">
                <c:v>32.386249109367824</c:v>
              </c:pt>
              <c:pt idx="3887">
                <c:v>32.394583193029526</c:v>
              </c:pt>
              <c:pt idx="3888">
                <c:v>32.402917276691227</c:v>
              </c:pt>
              <c:pt idx="3889">
                <c:v>32.411251360352928</c:v>
              </c:pt>
              <c:pt idx="3890">
                <c:v>32.419585444014629</c:v>
              </c:pt>
              <c:pt idx="3891">
                <c:v>32.427919527676323</c:v>
              </c:pt>
              <c:pt idx="3892">
                <c:v>32.436253611338024</c:v>
              </c:pt>
              <c:pt idx="3893">
                <c:v>32.444587694999726</c:v>
              </c:pt>
              <c:pt idx="3894">
                <c:v>32.452921778661427</c:v>
              </c:pt>
              <c:pt idx="3895">
                <c:v>32.461255862323128</c:v>
              </c:pt>
              <c:pt idx="3896">
                <c:v>32.469589945984829</c:v>
              </c:pt>
              <c:pt idx="3897">
                <c:v>32.47792402964653</c:v>
              </c:pt>
              <c:pt idx="3898">
                <c:v>32.486258113308232</c:v>
              </c:pt>
              <c:pt idx="3899">
                <c:v>32.494592196969933</c:v>
              </c:pt>
              <c:pt idx="3900">
                <c:v>32.502926280631627</c:v>
              </c:pt>
              <c:pt idx="3901">
                <c:v>32.511260364293335</c:v>
              </c:pt>
              <c:pt idx="3902">
                <c:v>32.519594447955029</c:v>
              </c:pt>
              <c:pt idx="3903">
                <c:v>32.52792853161673</c:v>
              </c:pt>
              <c:pt idx="3904">
                <c:v>32.536262615278432</c:v>
              </c:pt>
              <c:pt idx="3905">
                <c:v>32.544596698940133</c:v>
              </c:pt>
              <c:pt idx="3906">
                <c:v>32.552930782601834</c:v>
              </c:pt>
              <c:pt idx="3907">
                <c:v>32.561264866263535</c:v>
              </c:pt>
              <c:pt idx="3908">
                <c:v>32.569598949925236</c:v>
              </c:pt>
              <c:pt idx="3909">
                <c:v>32.577933033586937</c:v>
              </c:pt>
              <c:pt idx="3910">
                <c:v>32.586267117248632</c:v>
              </c:pt>
              <c:pt idx="3911">
                <c:v>32.594601200910333</c:v>
              </c:pt>
              <c:pt idx="3912">
                <c:v>32.602935284572034</c:v>
              </c:pt>
              <c:pt idx="3913">
                <c:v>32.611269368233735</c:v>
              </c:pt>
              <c:pt idx="3914">
                <c:v>32.619603451895436</c:v>
              </c:pt>
              <c:pt idx="3915">
                <c:v>32.627937535557137</c:v>
              </c:pt>
              <c:pt idx="3916">
                <c:v>32.636271619218839</c:v>
              </c:pt>
              <c:pt idx="3917">
                <c:v>32.644605702880533</c:v>
              </c:pt>
              <c:pt idx="3918">
                <c:v>32.652939786542241</c:v>
              </c:pt>
              <c:pt idx="3919">
                <c:v>32.661273870203935</c:v>
              </c:pt>
              <c:pt idx="3920">
                <c:v>32.669607953865643</c:v>
              </c:pt>
              <c:pt idx="3921">
                <c:v>32.677942037527338</c:v>
              </c:pt>
              <c:pt idx="3922">
                <c:v>32.686276121189039</c:v>
              </c:pt>
              <c:pt idx="3923">
                <c:v>32.69461020485074</c:v>
              </c:pt>
              <c:pt idx="3924">
                <c:v>32.702944288512441</c:v>
              </c:pt>
              <c:pt idx="3925">
                <c:v>32.711278372174142</c:v>
              </c:pt>
              <c:pt idx="3926">
                <c:v>32.719612455835843</c:v>
              </c:pt>
              <c:pt idx="3927">
                <c:v>32.727946539497545</c:v>
              </c:pt>
              <c:pt idx="3928">
                <c:v>32.736280623159239</c:v>
              </c:pt>
              <c:pt idx="3929">
                <c:v>32.74461470682094</c:v>
              </c:pt>
              <c:pt idx="3930">
                <c:v>32.752948790482641</c:v>
              </c:pt>
              <c:pt idx="3931">
                <c:v>32.761282874144342</c:v>
              </c:pt>
              <c:pt idx="3932">
                <c:v>32.769616957806043</c:v>
              </c:pt>
              <c:pt idx="3933">
                <c:v>32.777951041467745</c:v>
              </c:pt>
              <c:pt idx="3934">
                <c:v>32.786285125129446</c:v>
              </c:pt>
              <c:pt idx="3935">
                <c:v>32.794619208791147</c:v>
              </c:pt>
              <c:pt idx="3936">
                <c:v>32.802953292452841</c:v>
              </c:pt>
              <c:pt idx="3937">
                <c:v>32.811287376114549</c:v>
              </c:pt>
              <c:pt idx="3938">
                <c:v>32.819621459776243</c:v>
              </c:pt>
              <c:pt idx="3939">
                <c:v>32.827955543437945</c:v>
              </c:pt>
              <c:pt idx="3940">
                <c:v>32.836289627099646</c:v>
              </c:pt>
              <c:pt idx="3941">
                <c:v>32.844623710761347</c:v>
              </c:pt>
              <c:pt idx="3942">
                <c:v>32.852957794423048</c:v>
              </c:pt>
              <c:pt idx="3943">
                <c:v>32.861291878084749</c:v>
              </c:pt>
              <c:pt idx="3944">
                <c:v>32.869625961746451</c:v>
              </c:pt>
              <c:pt idx="3945">
                <c:v>32.877960045408152</c:v>
              </c:pt>
              <c:pt idx="3946">
                <c:v>32.886294129069853</c:v>
              </c:pt>
              <c:pt idx="3947">
                <c:v>32.894628212731547</c:v>
              </c:pt>
              <c:pt idx="3948">
                <c:v>32.902962296393248</c:v>
              </c:pt>
              <c:pt idx="3949">
                <c:v>32.911296380054949</c:v>
              </c:pt>
              <c:pt idx="3950">
                <c:v>32.919630463716651</c:v>
              </c:pt>
              <c:pt idx="3951">
                <c:v>32.927964547378352</c:v>
              </c:pt>
              <c:pt idx="3952">
                <c:v>32.936298631040053</c:v>
              </c:pt>
              <c:pt idx="3953">
                <c:v>32.944632714701754</c:v>
              </c:pt>
              <c:pt idx="3954">
                <c:v>32.952966798363455</c:v>
              </c:pt>
              <c:pt idx="3955">
                <c:v>32.961300882025149</c:v>
              </c:pt>
              <c:pt idx="3956">
                <c:v>32.969634965686858</c:v>
              </c:pt>
              <c:pt idx="3957">
                <c:v>32.977969049348552</c:v>
              </c:pt>
              <c:pt idx="3958">
                <c:v>32.986303133010253</c:v>
              </c:pt>
              <c:pt idx="3959">
                <c:v>32.994637216671954</c:v>
              </c:pt>
              <c:pt idx="3960">
                <c:v>33.002971300333655</c:v>
              </c:pt>
              <c:pt idx="3961">
                <c:v>33.011305383995357</c:v>
              </c:pt>
              <c:pt idx="3962">
                <c:v>33.019639467657058</c:v>
              </c:pt>
              <c:pt idx="3963">
                <c:v>33.027973551318759</c:v>
              </c:pt>
              <c:pt idx="3964">
                <c:v>33.036307634980453</c:v>
              </c:pt>
              <c:pt idx="3965">
                <c:v>33.044641718642161</c:v>
              </c:pt>
              <c:pt idx="3966">
                <c:v>33.052975802303855</c:v>
              </c:pt>
              <c:pt idx="3967">
                <c:v>33.061309885965564</c:v>
              </c:pt>
              <c:pt idx="3968">
                <c:v>33.069643969627258</c:v>
              </c:pt>
              <c:pt idx="3969">
                <c:v>33.077978053288959</c:v>
              </c:pt>
              <c:pt idx="3970">
                <c:v>33.08631213695066</c:v>
              </c:pt>
              <c:pt idx="3971">
                <c:v>33.094646220612361</c:v>
              </c:pt>
              <c:pt idx="3972">
                <c:v>33.102980304274062</c:v>
              </c:pt>
              <c:pt idx="3973">
                <c:v>33.111314387935764</c:v>
              </c:pt>
              <c:pt idx="3974">
                <c:v>33.119648471597458</c:v>
              </c:pt>
              <c:pt idx="3975">
                <c:v>33.127982555259159</c:v>
              </c:pt>
              <c:pt idx="3976">
                <c:v>33.13631663892086</c:v>
              </c:pt>
              <c:pt idx="3977">
                <c:v>33.144650722582561</c:v>
              </c:pt>
              <c:pt idx="3978">
                <c:v>33.152984806244262</c:v>
              </c:pt>
              <c:pt idx="3979">
                <c:v>33.161318889905964</c:v>
              </c:pt>
              <c:pt idx="3980">
                <c:v>33.169652973567665</c:v>
              </c:pt>
              <c:pt idx="3981">
                <c:v>33.177987057229366</c:v>
              </c:pt>
              <c:pt idx="3982">
                <c:v>33.186321140891067</c:v>
              </c:pt>
              <c:pt idx="3983">
                <c:v>33.194655224552761</c:v>
              </c:pt>
              <c:pt idx="3984">
                <c:v>33.20298930821447</c:v>
              </c:pt>
              <c:pt idx="3985">
                <c:v>33.211323391876164</c:v>
              </c:pt>
              <c:pt idx="3986">
                <c:v>33.219657475537865</c:v>
              </c:pt>
              <c:pt idx="3987">
                <c:v>33.227991559199566</c:v>
              </c:pt>
              <c:pt idx="3988">
                <c:v>33.236325642861267</c:v>
              </c:pt>
              <c:pt idx="3989">
                <c:v>33.244659726522968</c:v>
              </c:pt>
              <c:pt idx="3990">
                <c:v>33.25299381018467</c:v>
              </c:pt>
              <c:pt idx="3991">
                <c:v>33.261327893846371</c:v>
              </c:pt>
              <c:pt idx="3992">
                <c:v>33.269661977508072</c:v>
              </c:pt>
              <c:pt idx="3993">
                <c:v>33.277996061169766</c:v>
              </c:pt>
              <c:pt idx="3994">
                <c:v>33.286330144831467</c:v>
              </c:pt>
              <c:pt idx="3995">
                <c:v>33.294664228493168</c:v>
              </c:pt>
              <c:pt idx="3996">
                <c:v>33.30299831215487</c:v>
              </c:pt>
              <c:pt idx="3997">
                <c:v>33.311332395816571</c:v>
              </c:pt>
              <c:pt idx="3998">
                <c:v>33.319666479478272</c:v>
              </c:pt>
              <c:pt idx="3999">
                <c:v>33.328000563139973</c:v>
              </c:pt>
              <c:pt idx="4000">
                <c:v>33.336334646801667</c:v>
              </c:pt>
              <c:pt idx="4001">
                <c:v>33.344668730463376</c:v>
              </c:pt>
              <c:pt idx="4002">
                <c:v>33.35300281412507</c:v>
              </c:pt>
              <c:pt idx="4003">
                <c:v>33.361336897786778</c:v>
              </c:pt>
              <c:pt idx="4004">
                <c:v>33.369670981448472</c:v>
              </c:pt>
              <c:pt idx="4005">
                <c:v>33.378005065110173</c:v>
              </c:pt>
              <c:pt idx="4006">
                <c:v>33.386339148771874</c:v>
              </c:pt>
              <c:pt idx="4007">
                <c:v>33.394673232433576</c:v>
              </c:pt>
              <c:pt idx="4008">
                <c:v>33.403007316095277</c:v>
              </c:pt>
              <c:pt idx="4009">
                <c:v>33.411341399756978</c:v>
              </c:pt>
              <c:pt idx="4010">
                <c:v>33.419675483418679</c:v>
              </c:pt>
              <c:pt idx="4011">
                <c:v>33.428009567080373</c:v>
              </c:pt>
              <c:pt idx="4012">
                <c:v>33.436343650742081</c:v>
              </c:pt>
              <c:pt idx="4013">
                <c:v>33.444677734403776</c:v>
              </c:pt>
              <c:pt idx="4014">
                <c:v>33.453011818065477</c:v>
              </c:pt>
              <c:pt idx="4015">
                <c:v>33.461345901727178</c:v>
              </c:pt>
              <c:pt idx="4016">
                <c:v>33.469679985388879</c:v>
              </c:pt>
              <c:pt idx="4017">
                <c:v>33.47801406905058</c:v>
              </c:pt>
              <c:pt idx="4018">
                <c:v>33.486348152712281</c:v>
              </c:pt>
              <c:pt idx="4019">
                <c:v>33.494682236373976</c:v>
              </c:pt>
              <c:pt idx="4020">
                <c:v>33.503016320035684</c:v>
              </c:pt>
              <c:pt idx="4021">
                <c:v>33.511350403697378</c:v>
              </c:pt>
              <c:pt idx="4022">
                <c:v>33.519684487359079</c:v>
              </c:pt>
              <c:pt idx="4023">
                <c:v>33.52801857102078</c:v>
              </c:pt>
              <c:pt idx="4024">
                <c:v>33.536352654682482</c:v>
              </c:pt>
              <c:pt idx="4025">
                <c:v>33.544686738344183</c:v>
              </c:pt>
              <c:pt idx="4026">
                <c:v>33.553020822005884</c:v>
              </c:pt>
              <c:pt idx="4027">
                <c:v>33.561354905667585</c:v>
              </c:pt>
              <c:pt idx="4028">
                <c:v>33.569688989329286</c:v>
              </c:pt>
              <c:pt idx="4029">
                <c:v>33.578023072990987</c:v>
              </c:pt>
              <c:pt idx="4030">
                <c:v>33.586357156652682</c:v>
              </c:pt>
              <c:pt idx="4031">
                <c:v>33.59469124031439</c:v>
              </c:pt>
              <c:pt idx="4032">
                <c:v>33.603025323976084</c:v>
              </c:pt>
              <c:pt idx="4033">
                <c:v>33.611359407637785</c:v>
              </c:pt>
              <c:pt idx="4034">
                <c:v>33.619693491299486</c:v>
              </c:pt>
              <c:pt idx="4035">
                <c:v>33.628027574961187</c:v>
              </c:pt>
              <c:pt idx="4036">
                <c:v>33.636361658622889</c:v>
              </c:pt>
              <c:pt idx="4037">
                <c:v>33.64469574228459</c:v>
              </c:pt>
              <c:pt idx="4038">
                <c:v>33.653029825946291</c:v>
              </c:pt>
              <c:pt idx="4039">
                <c:v>33.661363909607992</c:v>
              </c:pt>
              <c:pt idx="4040">
                <c:v>33.669697993269686</c:v>
              </c:pt>
              <c:pt idx="4041">
                <c:v>33.678032076931387</c:v>
              </c:pt>
              <c:pt idx="4042">
                <c:v>33.686366160593089</c:v>
              </c:pt>
              <c:pt idx="4043">
                <c:v>33.69470024425479</c:v>
              </c:pt>
              <c:pt idx="4044">
                <c:v>33.703034327916491</c:v>
              </c:pt>
              <c:pt idx="4045">
                <c:v>33.711368411578192</c:v>
              </c:pt>
              <c:pt idx="4046">
                <c:v>33.719702495239893</c:v>
              </c:pt>
              <c:pt idx="4047">
                <c:v>33.728036578901587</c:v>
              </c:pt>
              <c:pt idx="4048">
                <c:v>33.736370662563296</c:v>
              </c:pt>
              <c:pt idx="4049">
                <c:v>33.74470474622499</c:v>
              </c:pt>
              <c:pt idx="4050">
                <c:v>33.753038829886698</c:v>
              </c:pt>
              <c:pt idx="4051">
                <c:v>33.761372913548392</c:v>
              </c:pt>
              <c:pt idx="4052">
                <c:v>33.769706997210093</c:v>
              </c:pt>
              <c:pt idx="4053">
                <c:v>33.778041080871795</c:v>
              </c:pt>
              <c:pt idx="4054">
                <c:v>33.786375164533496</c:v>
              </c:pt>
              <c:pt idx="4055">
                <c:v>33.794709248195197</c:v>
              </c:pt>
              <c:pt idx="4056">
                <c:v>33.803043331856898</c:v>
              </c:pt>
              <c:pt idx="4057">
                <c:v>33.811377415518599</c:v>
              </c:pt>
              <c:pt idx="4058">
                <c:v>33.819711499180293</c:v>
              </c:pt>
              <c:pt idx="4059">
                <c:v>33.828045582841995</c:v>
              </c:pt>
              <c:pt idx="4060">
                <c:v>33.836379666503696</c:v>
              </c:pt>
              <c:pt idx="4061">
                <c:v>33.844713750165397</c:v>
              </c:pt>
              <c:pt idx="4062">
                <c:v>33.853047833827098</c:v>
              </c:pt>
              <c:pt idx="4063">
                <c:v>33.861381917488799</c:v>
              </c:pt>
              <c:pt idx="4064">
                <c:v>33.869716001150501</c:v>
              </c:pt>
              <c:pt idx="4065">
                <c:v>33.878050084812202</c:v>
              </c:pt>
              <c:pt idx="4066">
                <c:v>33.886384168473896</c:v>
              </c:pt>
              <c:pt idx="4067">
                <c:v>33.894718252135604</c:v>
              </c:pt>
              <c:pt idx="4068">
                <c:v>33.903052335797298</c:v>
              </c:pt>
              <c:pt idx="4069">
                <c:v>33.911386419458999</c:v>
              </c:pt>
              <c:pt idx="4070">
                <c:v>33.919720503120701</c:v>
              </c:pt>
              <c:pt idx="4071">
                <c:v>33.928054586782402</c:v>
              </c:pt>
              <c:pt idx="4072">
                <c:v>33.936388670444103</c:v>
              </c:pt>
              <c:pt idx="4073">
                <c:v>33.944722754105804</c:v>
              </c:pt>
              <c:pt idx="4074">
                <c:v>33.953056837767505</c:v>
              </c:pt>
              <c:pt idx="4075">
                <c:v>33.961390921429206</c:v>
              </c:pt>
              <c:pt idx="4076">
                <c:v>33.969725005090908</c:v>
              </c:pt>
              <c:pt idx="4077">
                <c:v>33.978059088752602</c:v>
              </c:pt>
              <c:pt idx="4078">
                <c:v>33.986393172414303</c:v>
              </c:pt>
              <c:pt idx="4079">
                <c:v>33.994727256076004</c:v>
              </c:pt>
              <c:pt idx="4080">
                <c:v>34.003061339737705</c:v>
              </c:pt>
              <c:pt idx="4081">
                <c:v>34.011395423399406</c:v>
              </c:pt>
              <c:pt idx="4082">
                <c:v>34.019729507061108</c:v>
              </c:pt>
              <c:pt idx="4083">
                <c:v>34.028063590722809</c:v>
              </c:pt>
              <c:pt idx="4084">
                <c:v>34.03639767438451</c:v>
              </c:pt>
              <c:pt idx="4085">
                <c:v>34.044731758046204</c:v>
              </c:pt>
              <c:pt idx="4086">
                <c:v>34.053065841707912</c:v>
              </c:pt>
              <c:pt idx="4087">
                <c:v>34.061399925369606</c:v>
              </c:pt>
              <c:pt idx="4088">
                <c:v>34.069734009031308</c:v>
              </c:pt>
              <c:pt idx="4089">
                <c:v>34.078068092693009</c:v>
              </c:pt>
              <c:pt idx="4090">
                <c:v>34.08640217635471</c:v>
              </c:pt>
              <c:pt idx="4091">
                <c:v>34.094736260016411</c:v>
              </c:pt>
              <c:pt idx="4092">
                <c:v>34.103070343678112</c:v>
              </c:pt>
              <c:pt idx="4093">
                <c:v>34.111404427339814</c:v>
              </c:pt>
              <c:pt idx="4094">
                <c:v>34.119738511001508</c:v>
              </c:pt>
              <c:pt idx="4095">
                <c:v>34.128072594663216</c:v>
              </c:pt>
              <c:pt idx="4096">
                <c:v>34.13640667832491</c:v>
              </c:pt>
              <c:pt idx="4097">
                <c:v>34.144740761986618</c:v>
              </c:pt>
              <c:pt idx="4098">
                <c:v>34.153074845648312</c:v>
              </c:pt>
              <c:pt idx="4099">
                <c:v>34.161408929310014</c:v>
              </c:pt>
              <c:pt idx="4100">
                <c:v>34.169743012971715</c:v>
              </c:pt>
              <c:pt idx="4101">
                <c:v>34.178077096633416</c:v>
              </c:pt>
              <c:pt idx="4102">
                <c:v>34.18641118029511</c:v>
              </c:pt>
              <c:pt idx="4103">
                <c:v>34.194745263956818</c:v>
              </c:pt>
              <c:pt idx="4104">
                <c:v>34.20307934761852</c:v>
              </c:pt>
              <c:pt idx="4105">
                <c:v>34.211413431280214</c:v>
              </c:pt>
              <c:pt idx="4106">
                <c:v>34.219747514941915</c:v>
              </c:pt>
              <c:pt idx="4107">
                <c:v>34.228081598603616</c:v>
              </c:pt>
              <c:pt idx="4108">
                <c:v>34.236415682265324</c:v>
              </c:pt>
              <c:pt idx="4109">
                <c:v>34.244749765927018</c:v>
              </c:pt>
              <c:pt idx="4110">
                <c:v>34.25308384958872</c:v>
              </c:pt>
              <c:pt idx="4111">
                <c:v>34.261417933250421</c:v>
              </c:pt>
              <c:pt idx="4112">
                <c:v>34.269752016912115</c:v>
              </c:pt>
              <c:pt idx="4113">
                <c:v>34.278086100573816</c:v>
              </c:pt>
              <c:pt idx="4114">
                <c:v>34.286420184235524</c:v>
              </c:pt>
              <c:pt idx="4115">
                <c:v>34.294754267897225</c:v>
              </c:pt>
              <c:pt idx="4116">
                <c:v>34.30308835155892</c:v>
              </c:pt>
              <c:pt idx="4117">
                <c:v>34.311422435220621</c:v>
              </c:pt>
              <c:pt idx="4118">
                <c:v>34.319756518882322</c:v>
              </c:pt>
              <c:pt idx="4119">
                <c:v>34.328090602544016</c:v>
              </c:pt>
              <c:pt idx="4120">
                <c:v>34.336424686205724</c:v>
              </c:pt>
              <c:pt idx="4121">
                <c:v>34.344758769867425</c:v>
              </c:pt>
              <c:pt idx="4122">
                <c:v>34.35309285352912</c:v>
              </c:pt>
              <c:pt idx="4123">
                <c:v>34.361426937190821</c:v>
              </c:pt>
              <c:pt idx="4124">
                <c:v>34.369761020852522</c:v>
              </c:pt>
              <c:pt idx="4125">
                <c:v>34.37809510451423</c:v>
              </c:pt>
              <c:pt idx="4126">
                <c:v>34.386429188175924</c:v>
              </c:pt>
              <c:pt idx="4127">
                <c:v>34.394763271837625</c:v>
              </c:pt>
              <c:pt idx="4128">
                <c:v>34.403097355499327</c:v>
              </c:pt>
              <c:pt idx="4129">
                <c:v>34.411431439161021</c:v>
              </c:pt>
              <c:pt idx="4130">
                <c:v>34.419765522822722</c:v>
              </c:pt>
              <c:pt idx="4131">
                <c:v>34.42809960648443</c:v>
              </c:pt>
              <c:pt idx="4132">
                <c:v>34.436433690146131</c:v>
              </c:pt>
              <c:pt idx="4133">
                <c:v>34.444767773807826</c:v>
              </c:pt>
              <c:pt idx="4134">
                <c:v>34.453101857469527</c:v>
              </c:pt>
              <c:pt idx="4135">
                <c:v>34.461435941131228</c:v>
              </c:pt>
              <c:pt idx="4136">
                <c:v>34.469770024792929</c:v>
              </c:pt>
              <c:pt idx="4137">
                <c:v>34.47810410845463</c:v>
              </c:pt>
              <c:pt idx="4138">
                <c:v>34.486438192116331</c:v>
              </c:pt>
              <c:pt idx="4139">
                <c:v>34.494772275778033</c:v>
              </c:pt>
              <c:pt idx="4140">
                <c:v>34.503106359439727</c:v>
              </c:pt>
              <c:pt idx="4141">
                <c:v>34.511440443101428</c:v>
              </c:pt>
              <c:pt idx="4142">
                <c:v>34.519774526763136</c:v>
              </c:pt>
              <c:pt idx="4143">
                <c:v>34.52810861042483</c:v>
              </c:pt>
              <c:pt idx="4144">
                <c:v>34.536442694086531</c:v>
              </c:pt>
              <c:pt idx="4145">
                <c:v>34.544776777748233</c:v>
              </c:pt>
              <c:pt idx="4146">
                <c:v>34.553110861409934</c:v>
              </c:pt>
              <c:pt idx="4147">
                <c:v>34.561444945071635</c:v>
              </c:pt>
              <c:pt idx="4148">
                <c:v>34.569779028733336</c:v>
              </c:pt>
              <c:pt idx="4149">
                <c:v>34.578113112395037</c:v>
              </c:pt>
              <c:pt idx="4150">
                <c:v>34.586447196056731</c:v>
              </c:pt>
              <c:pt idx="4151">
                <c:v>34.594781279718433</c:v>
              </c:pt>
              <c:pt idx="4152">
                <c:v>34.603115363380134</c:v>
              </c:pt>
              <c:pt idx="4153">
                <c:v>34.611449447041842</c:v>
              </c:pt>
              <c:pt idx="4154">
                <c:v>34.619783530703536</c:v>
              </c:pt>
              <c:pt idx="4155">
                <c:v>34.628117614365237</c:v>
              </c:pt>
              <c:pt idx="4156">
                <c:v>34.636451698026939</c:v>
              </c:pt>
              <c:pt idx="4157">
                <c:v>34.644785781688633</c:v>
              </c:pt>
              <c:pt idx="4158">
                <c:v>34.653119865350341</c:v>
              </c:pt>
              <c:pt idx="4159">
                <c:v>34.661453949012042</c:v>
              </c:pt>
              <c:pt idx="4160">
                <c:v>34.669788032673743</c:v>
              </c:pt>
              <c:pt idx="4161">
                <c:v>34.678122116335437</c:v>
              </c:pt>
              <c:pt idx="4162">
                <c:v>34.686456199997139</c:v>
              </c:pt>
              <c:pt idx="4163">
                <c:v>34.69479028365884</c:v>
              </c:pt>
              <c:pt idx="4164">
                <c:v>34.703124367320541</c:v>
              </c:pt>
              <c:pt idx="4165">
                <c:v>34.711458450982242</c:v>
              </c:pt>
              <c:pt idx="4166">
                <c:v>34.719792534643943</c:v>
              </c:pt>
              <c:pt idx="4167">
                <c:v>34.728126618305637</c:v>
              </c:pt>
              <c:pt idx="4168">
                <c:v>34.736460701967339</c:v>
              </c:pt>
              <c:pt idx="4169">
                <c:v>34.744794785629047</c:v>
              </c:pt>
              <c:pt idx="4170">
                <c:v>34.753128869290748</c:v>
              </c:pt>
              <c:pt idx="4171">
                <c:v>34.761462952952442</c:v>
              </c:pt>
              <c:pt idx="4172">
                <c:v>34.769797036614143</c:v>
              </c:pt>
              <c:pt idx="4173">
                <c:v>34.778131120275845</c:v>
              </c:pt>
              <c:pt idx="4174">
                <c:v>34.786465203937539</c:v>
              </c:pt>
              <c:pt idx="4175">
                <c:v>34.794799287599247</c:v>
              </c:pt>
              <c:pt idx="4176">
                <c:v>34.803133371260948</c:v>
              </c:pt>
              <c:pt idx="4177">
                <c:v>34.811467454922649</c:v>
              </c:pt>
              <c:pt idx="4178">
                <c:v>34.819801538584343</c:v>
              </c:pt>
              <c:pt idx="4179">
                <c:v>34.828135622246045</c:v>
              </c:pt>
              <c:pt idx="4180">
                <c:v>34.836469705907753</c:v>
              </c:pt>
              <c:pt idx="4181">
                <c:v>34.844803789569447</c:v>
              </c:pt>
              <c:pt idx="4182">
                <c:v>34.853137873231148</c:v>
              </c:pt>
              <c:pt idx="4183">
                <c:v>34.861471956892849</c:v>
              </c:pt>
              <c:pt idx="4184">
                <c:v>34.86980604055455</c:v>
              </c:pt>
              <c:pt idx="4185">
                <c:v>34.878140124216245</c:v>
              </c:pt>
              <c:pt idx="4186">
                <c:v>34.886474207877953</c:v>
              </c:pt>
              <c:pt idx="4187">
                <c:v>34.894808291539654</c:v>
              </c:pt>
              <c:pt idx="4188">
                <c:v>34.903142375201348</c:v>
              </c:pt>
              <c:pt idx="4189">
                <c:v>34.911476458863049</c:v>
              </c:pt>
              <c:pt idx="4190">
                <c:v>34.91981054252475</c:v>
              </c:pt>
              <c:pt idx="4191">
                <c:v>34.928144626186459</c:v>
              </c:pt>
              <c:pt idx="4192">
                <c:v>34.936478709848153</c:v>
              </c:pt>
              <c:pt idx="4193">
                <c:v>34.944812793509854</c:v>
              </c:pt>
              <c:pt idx="4194">
                <c:v>34.953146877171555</c:v>
              </c:pt>
              <c:pt idx="4195">
                <c:v>34.961480960833249</c:v>
              </c:pt>
              <c:pt idx="4196">
                <c:v>34.96981504449495</c:v>
              </c:pt>
              <c:pt idx="4197">
                <c:v>34.978149128156659</c:v>
              </c:pt>
              <c:pt idx="4198">
                <c:v>34.98648321181836</c:v>
              </c:pt>
              <c:pt idx="4199">
                <c:v>34.994817295480054</c:v>
              </c:pt>
              <c:pt idx="4200">
                <c:v>35.003151379141755</c:v>
              </c:pt>
              <c:pt idx="4201">
                <c:v>35.011485462803456</c:v>
              </c:pt>
              <c:pt idx="4202">
                <c:v>35.01981954646515</c:v>
              </c:pt>
              <c:pt idx="4203">
                <c:v>35.028153630126859</c:v>
              </c:pt>
              <c:pt idx="4204">
                <c:v>35.03648771378856</c:v>
              </c:pt>
              <c:pt idx="4205">
                <c:v>35.044821797450261</c:v>
              </c:pt>
              <c:pt idx="4206">
                <c:v>35.053155881111955</c:v>
              </c:pt>
              <c:pt idx="4207">
                <c:v>35.061489964773656</c:v>
              </c:pt>
              <c:pt idx="4208">
                <c:v>35.069824048435365</c:v>
              </c:pt>
              <c:pt idx="4209">
                <c:v>35.078158132097059</c:v>
              </c:pt>
              <c:pt idx="4210">
                <c:v>35.08649221575876</c:v>
              </c:pt>
              <c:pt idx="4211">
                <c:v>35.094826299420461</c:v>
              </c:pt>
              <c:pt idx="4212">
                <c:v>35.103160383082155</c:v>
              </c:pt>
              <c:pt idx="4213">
                <c:v>35.111494466743856</c:v>
              </c:pt>
              <c:pt idx="4214">
                <c:v>35.119828550405565</c:v>
              </c:pt>
              <c:pt idx="4215">
                <c:v>35.128162634067266</c:v>
              </c:pt>
              <c:pt idx="4216">
                <c:v>35.13649671772896</c:v>
              </c:pt>
              <c:pt idx="4217">
                <c:v>35.144830801390661</c:v>
              </c:pt>
              <c:pt idx="4218">
                <c:v>35.153164885052362</c:v>
              </c:pt>
              <c:pt idx="4219">
                <c:v>35.161498968714064</c:v>
              </c:pt>
              <c:pt idx="4220">
                <c:v>35.169833052375765</c:v>
              </c:pt>
              <c:pt idx="4221">
                <c:v>35.178167136037466</c:v>
              </c:pt>
              <c:pt idx="4222">
                <c:v>35.186501219699167</c:v>
              </c:pt>
              <c:pt idx="4223">
                <c:v>35.194835303360861</c:v>
              </c:pt>
              <c:pt idx="4224">
                <c:v>35.203169387022562</c:v>
              </c:pt>
              <c:pt idx="4225">
                <c:v>35.211503470684271</c:v>
              </c:pt>
              <c:pt idx="4226">
                <c:v>35.219837554345965</c:v>
              </c:pt>
              <c:pt idx="4227">
                <c:v>35.228171638007666</c:v>
              </c:pt>
              <c:pt idx="4228">
                <c:v>35.236505721669367</c:v>
              </c:pt>
              <c:pt idx="4229">
                <c:v>35.244839805331068</c:v>
              </c:pt>
              <c:pt idx="4230">
                <c:v>35.253173888992769</c:v>
              </c:pt>
              <c:pt idx="4231">
                <c:v>35.261507972654471</c:v>
              </c:pt>
              <c:pt idx="4232">
                <c:v>35.269842056316172</c:v>
              </c:pt>
              <c:pt idx="4233">
                <c:v>35.278176139977866</c:v>
              </c:pt>
              <c:pt idx="4234">
                <c:v>35.286510223639567</c:v>
              </c:pt>
              <c:pt idx="4235">
                <c:v>35.294844307301268</c:v>
              </c:pt>
              <c:pt idx="4236">
                <c:v>35.303178390962977</c:v>
              </c:pt>
              <c:pt idx="4237">
                <c:v>35.311512474624671</c:v>
              </c:pt>
              <c:pt idx="4238">
                <c:v>35.319846558286372</c:v>
              </c:pt>
              <c:pt idx="4239">
                <c:v>35.328180641948073</c:v>
              </c:pt>
              <c:pt idx="4240">
                <c:v>35.336514725609767</c:v>
              </c:pt>
              <c:pt idx="4241">
                <c:v>35.344848809271475</c:v>
              </c:pt>
              <c:pt idx="4242">
                <c:v>35.353182892933177</c:v>
              </c:pt>
              <c:pt idx="4243">
                <c:v>35.361516976594878</c:v>
              </c:pt>
              <c:pt idx="4244">
                <c:v>35.369851060256572</c:v>
              </c:pt>
              <c:pt idx="4245">
                <c:v>35.378185143918273</c:v>
              </c:pt>
              <c:pt idx="4246">
                <c:v>35.386519227579974</c:v>
              </c:pt>
              <c:pt idx="4247">
                <c:v>35.394853311241675</c:v>
              </c:pt>
              <c:pt idx="4248">
                <c:v>35.403187394903377</c:v>
              </c:pt>
              <c:pt idx="4249">
                <c:v>35.411521478565078</c:v>
              </c:pt>
              <c:pt idx="4250">
                <c:v>35.419855562226779</c:v>
              </c:pt>
              <c:pt idx="4251">
                <c:v>35.428189645888473</c:v>
              </c:pt>
              <c:pt idx="4252">
                <c:v>35.436523729550181</c:v>
              </c:pt>
              <c:pt idx="4253">
                <c:v>35.444857813211883</c:v>
              </c:pt>
              <c:pt idx="4254">
                <c:v>35.453191896873577</c:v>
              </c:pt>
              <c:pt idx="4255">
                <c:v>35.461525980535278</c:v>
              </c:pt>
              <c:pt idx="4256">
                <c:v>35.469860064196979</c:v>
              </c:pt>
              <c:pt idx="4257">
                <c:v>35.478194147858673</c:v>
              </c:pt>
              <c:pt idx="4258">
                <c:v>35.486528231520381</c:v>
              </c:pt>
              <c:pt idx="4259">
                <c:v>35.494862315182083</c:v>
              </c:pt>
              <c:pt idx="4260">
                <c:v>35.503196398843784</c:v>
              </c:pt>
              <c:pt idx="4261">
                <c:v>35.511530482505478</c:v>
              </c:pt>
              <c:pt idx="4262">
                <c:v>35.519864566167179</c:v>
              </c:pt>
              <c:pt idx="4263">
                <c:v>35.528198649828887</c:v>
              </c:pt>
              <c:pt idx="4264">
                <c:v>35.536532733490581</c:v>
              </c:pt>
              <c:pt idx="4265">
                <c:v>35.544866817152283</c:v>
              </c:pt>
              <c:pt idx="4266">
                <c:v>35.553200900813984</c:v>
              </c:pt>
              <c:pt idx="4267">
                <c:v>35.561534984475685</c:v>
              </c:pt>
              <c:pt idx="4268">
                <c:v>35.569869068137379</c:v>
              </c:pt>
              <c:pt idx="4269">
                <c:v>35.578203151799087</c:v>
              </c:pt>
              <c:pt idx="4270">
                <c:v>35.586537235460789</c:v>
              </c:pt>
              <c:pt idx="4271">
                <c:v>35.594871319122483</c:v>
              </c:pt>
              <c:pt idx="4272">
                <c:v>35.603205402784184</c:v>
              </c:pt>
              <c:pt idx="4273">
                <c:v>35.611539486445885</c:v>
              </c:pt>
              <c:pt idx="4274">
                <c:v>35.619873570107593</c:v>
              </c:pt>
              <c:pt idx="4275">
                <c:v>35.628207653769287</c:v>
              </c:pt>
              <c:pt idx="4276">
                <c:v>35.636541737430989</c:v>
              </c:pt>
              <c:pt idx="4277">
                <c:v>35.64487582109269</c:v>
              </c:pt>
              <c:pt idx="4278">
                <c:v>35.653209904754384</c:v>
              </c:pt>
              <c:pt idx="4279">
                <c:v>35.661543988416085</c:v>
              </c:pt>
              <c:pt idx="4280">
                <c:v>35.669878072077793</c:v>
              </c:pt>
              <c:pt idx="4281">
                <c:v>35.678212155739494</c:v>
              </c:pt>
              <c:pt idx="4282">
                <c:v>35.686546239401189</c:v>
              </c:pt>
              <c:pt idx="4283">
                <c:v>35.69488032306289</c:v>
              </c:pt>
              <c:pt idx="4284">
                <c:v>35.703214406724591</c:v>
              </c:pt>
              <c:pt idx="4285">
                <c:v>35.711548490386285</c:v>
              </c:pt>
              <c:pt idx="4286">
                <c:v>35.719882574047993</c:v>
              </c:pt>
              <c:pt idx="4287">
                <c:v>35.728216657709694</c:v>
              </c:pt>
              <c:pt idx="4288">
                <c:v>35.736550741371396</c:v>
              </c:pt>
              <c:pt idx="4289">
                <c:v>35.74488482503309</c:v>
              </c:pt>
              <c:pt idx="4290">
                <c:v>35.753218908694791</c:v>
              </c:pt>
              <c:pt idx="4291">
                <c:v>35.761552992356499</c:v>
              </c:pt>
              <c:pt idx="4292">
                <c:v>35.769887076018193</c:v>
              </c:pt>
              <c:pt idx="4293">
                <c:v>35.778221159679894</c:v>
              </c:pt>
              <c:pt idx="4294">
                <c:v>35.786555243341596</c:v>
              </c:pt>
              <c:pt idx="4295">
                <c:v>35.794889327003297</c:v>
              </c:pt>
              <c:pt idx="4296">
                <c:v>35.803223410664991</c:v>
              </c:pt>
              <c:pt idx="4297">
                <c:v>35.811557494326699</c:v>
              </c:pt>
              <c:pt idx="4298">
                <c:v>35.8198915779884</c:v>
              </c:pt>
              <c:pt idx="4299">
                <c:v>35.828225661650094</c:v>
              </c:pt>
              <c:pt idx="4300">
                <c:v>35.836559745311796</c:v>
              </c:pt>
              <c:pt idx="4301">
                <c:v>35.844893828973497</c:v>
              </c:pt>
              <c:pt idx="4302">
                <c:v>35.853227912635205</c:v>
              </c:pt>
              <c:pt idx="4303">
                <c:v>35.861561996296899</c:v>
              </c:pt>
              <c:pt idx="4304">
                <c:v>35.8698960799586</c:v>
              </c:pt>
              <c:pt idx="4305">
                <c:v>35.878230163620302</c:v>
              </c:pt>
              <c:pt idx="4306">
                <c:v>35.886564247281996</c:v>
              </c:pt>
              <c:pt idx="4307">
                <c:v>35.894898330943697</c:v>
              </c:pt>
              <c:pt idx="4308">
                <c:v>35.903232414605405</c:v>
              </c:pt>
              <c:pt idx="4309">
                <c:v>35.911566498267099</c:v>
              </c:pt>
              <c:pt idx="4310">
                <c:v>35.9199005819288</c:v>
              </c:pt>
              <c:pt idx="4311">
                <c:v>35.928234665590502</c:v>
              </c:pt>
              <c:pt idx="4312">
                <c:v>35.936568749252203</c:v>
              </c:pt>
              <c:pt idx="4313">
                <c:v>35.944902832913904</c:v>
              </c:pt>
              <c:pt idx="4314">
                <c:v>35.953236916575605</c:v>
              </c:pt>
              <c:pt idx="4315">
                <c:v>35.961571000237306</c:v>
              </c:pt>
              <c:pt idx="4316">
                <c:v>35.969905083899</c:v>
              </c:pt>
              <c:pt idx="4317">
                <c:v>35.978239167560702</c:v>
              </c:pt>
              <c:pt idx="4318">
                <c:v>35.986573251222403</c:v>
              </c:pt>
              <c:pt idx="4319">
                <c:v>35.994907334884111</c:v>
              </c:pt>
              <c:pt idx="4320">
                <c:v>36.003241418545805</c:v>
              </c:pt>
              <c:pt idx="4321">
                <c:v>36.011575502207506</c:v>
              </c:pt>
              <c:pt idx="4322">
                <c:v>36.019909585869208</c:v>
              </c:pt>
              <c:pt idx="4323">
                <c:v>36.028243669530902</c:v>
              </c:pt>
              <c:pt idx="4324">
                <c:v>36.03657775319261</c:v>
              </c:pt>
              <c:pt idx="4325">
                <c:v>36.044911836854311</c:v>
              </c:pt>
              <c:pt idx="4326">
                <c:v>36.053245920516012</c:v>
              </c:pt>
              <c:pt idx="4327">
                <c:v>36.061580004177706</c:v>
              </c:pt>
              <c:pt idx="4328">
                <c:v>36.069914087839408</c:v>
              </c:pt>
              <c:pt idx="4329">
                <c:v>36.078248171501109</c:v>
              </c:pt>
              <c:pt idx="4330">
                <c:v>36.08658225516281</c:v>
              </c:pt>
              <c:pt idx="4331">
                <c:v>36.094916338824511</c:v>
              </c:pt>
              <c:pt idx="4332">
                <c:v>36.103250422486212</c:v>
              </c:pt>
              <c:pt idx="4333">
                <c:v>36.111584506147913</c:v>
              </c:pt>
              <c:pt idx="4334">
                <c:v>36.119918589809608</c:v>
              </c:pt>
              <c:pt idx="4335">
                <c:v>36.128252673471316</c:v>
              </c:pt>
              <c:pt idx="4336">
                <c:v>36.136586757133017</c:v>
              </c:pt>
              <c:pt idx="4337">
                <c:v>36.144920840794711</c:v>
              </c:pt>
              <c:pt idx="4338">
                <c:v>36.153254924456412</c:v>
              </c:pt>
              <c:pt idx="4339">
                <c:v>36.161589008118113</c:v>
              </c:pt>
              <c:pt idx="4340">
                <c:v>36.169923091779815</c:v>
              </c:pt>
              <c:pt idx="4341">
                <c:v>36.178257175441516</c:v>
              </c:pt>
              <c:pt idx="4342">
                <c:v>36.186591259103217</c:v>
              </c:pt>
              <c:pt idx="4343">
                <c:v>36.194925342764918</c:v>
              </c:pt>
              <c:pt idx="4344">
                <c:v>36.203259426426612</c:v>
              </c:pt>
              <c:pt idx="4345">
                <c:v>36.211593510088314</c:v>
              </c:pt>
              <c:pt idx="4346">
                <c:v>36.219927593750022</c:v>
              </c:pt>
              <c:pt idx="4347">
                <c:v>36.228261677411723</c:v>
              </c:pt>
              <c:pt idx="4348">
                <c:v>36.236595761073417</c:v>
              </c:pt>
              <c:pt idx="4349">
                <c:v>36.244929844735118</c:v>
              </c:pt>
              <c:pt idx="4350">
                <c:v>36.253263928396819</c:v>
              </c:pt>
              <c:pt idx="4351">
                <c:v>36.261598012058514</c:v>
              </c:pt>
              <c:pt idx="4352">
                <c:v>36.269932095720222</c:v>
              </c:pt>
              <c:pt idx="4353">
                <c:v>36.278266179381923</c:v>
              </c:pt>
              <c:pt idx="4354">
                <c:v>36.286600263043617</c:v>
              </c:pt>
              <c:pt idx="4355">
                <c:v>36.294934346705318</c:v>
              </c:pt>
              <c:pt idx="4356">
                <c:v>36.303268430367019</c:v>
              </c:pt>
              <c:pt idx="4357">
                <c:v>36.311602514028728</c:v>
              </c:pt>
              <c:pt idx="4358">
                <c:v>36.319936597690422</c:v>
              </c:pt>
              <c:pt idx="4359">
                <c:v>36.328270681352123</c:v>
              </c:pt>
              <c:pt idx="4360">
                <c:v>36.336604765013824</c:v>
              </c:pt>
              <c:pt idx="4361">
                <c:v>36.344938848675518</c:v>
              </c:pt>
              <c:pt idx="4362">
                <c:v>36.353272932337219</c:v>
              </c:pt>
              <c:pt idx="4363">
                <c:v>36.361607015998928</c:v>
              </c:pt>
              <c:pt idx="4364">
                <c:v>36.369941099660629</c:v>
              </c:pt>
              <c:pt idx="4365">
                <c:v>36.378275183322323</c:v>
              </c:pt>
              <c:pt idx="4366">
                <c:v>36.386609266984024</c:v>
              </c:pt>
              <c:pt idx="4367">
                <c:v>36.394943350645725</c:v>
              </c:pt>
              <c:pt idx="4368">
                <c:v>36.403277434307419</c:v>
              </c:pt>
              <c:pt idx="4369">
                <c:v>36.411611517969128</c:v>
              </c:pt>
              <c:pt idx="4370">
                <c:v>36.419945601630829</c:v>
              </c:pt>
              <c:pt idx="4371">
                <c:v>36.42827968529253</c:v>
              </c:pt>
              <c:pt idx="4372">
                <c:v>36.436613768954224</c:v>
              </c:pt>
              <c:pt idx="4373">
                <c:v>36.444947852615925</c:v>
              </c:pt>
              <c:pt idx="4374">
                <c:v>36.453281936277634</c:v>
              </c:pt>
              <c:pt idx="4375">
                <c:v>36.461616019939328</c:v>
              </c:pt>
              <c:pt idx="4376">
                <c:v>36.469950103601029</c:v>
              </c:pt>
              <c:pt idx="4377">
                <c:v>36.47828418726273</c:v>
              </c:pt>
              <c:pt idx="4378">
                <c:v>36.486618270924431</c:v>
              </c:pt>
              <c:pt idx="4379">
                <c:v>36.494952354586125</c:v>
              </c:pt>
              <c:pt idx="4380">
                <c:v>36.503286438247834</c:v>
              </c:pt>
              <c:pt idx="4381">
                <c:v>36.511620521909535</c:v>
              </c:pt>
              <c:pt idx="4382">
                <c:v>36.519954605571229</c:v>
              </c:pt>
              <c:pt idx="4383">
                <c:v>36.52828868923293</c:v>
              </c:pt>
              <c:pt idx="4384">
                <c:v>36.536622772894631</c:v>
              </c:pt>
              <c:pt idx="4385">
                <c:v>36.54495685655634</c:v>
              </c:pt>
              <c:pt idx="4386">
                <c:v>36.553290940218034</c:v>
              </c:pt>
              <c:pt idx="4387">
                <c:v>36.561625023879735</c:v>
              </c:pt>
              <c:pt idx="4388">
                <c:v>36.569959107541436</c:v>
              </c:pt>
              <c:pt idx="4389">
                <c:v>36.57829319120313</c:v>
              </c:pt>
              <c:pt idx="4390">
                <c:v>36.586627274864831</c:v>
              </c:pt>
              <c:pt idx="4391">
                <c:v>36.59496135852654</c:v>
              </c:pt>
              <c:pt idx="4392">
                <c:v>36.603295442188241</c:v>
              </c:pt>
              <c:pt idx="4393">
                <c:v>36.611629525849935</c:v>
              </c:pt>
              <c:pt idx="4394">
                <c:v>36.619963609511636</c:v>
              </c:pt>
              <c:pt idx="4395">
                <c:v>36.628297693173337</c:v>
              </c:pt>
              <c:pt idx="4396">
                <c:v>36.636631776835038</c:v>
              </c:pt>
              <c:pt idx="4397">
                <c:v>36.64496586049674</c:v>
              </c:pt>
              <c:pt idx="4398">
                <c:v>36.653299944158441</c:v>
              </c:pt>
              <c:pt idx="4399">
                <c:v>36.661634027820135</c:v>
              </c:pt>
              <c:pt idx="4400">
                <c:v>36.669968111481836</c:v>
              </c:pt>
              <c:pt idx="4401">
                <c:v>36.678302195143537</c:v>
              </c:pt>
              <c:pt idx="4402">
                <c:v>36.686636278805246</c:v>
              </c:pt>
              <c:pt idx="4403">
                <c:v>36.69497036246694</c:v>
              </c:pt>
              <c:pt idx="4404">
                <c:v>36.703304446128641</c:v>
              </c:pt>
              <c:pt idx="4405">
                <c:v>36.711638529790342</c:v>
              </c:pt>
              <c:pt idx="4406">
                <c:v>36.719972613452036</c:v>
              </c:pt>
              <c:pt idx="4407">
                <c:v>36.728306697113744</c:v>
              </c:pt>
              <c:pt idx="4408">
                <c:v>36.736640780775446</c:v>
              </c:pt>
              <c:pt idx="4409">
                <c:v>36.744974864437147</c:v>
              </c:pt>
              <c:pt idx="4410">
                <c:v>36.753308948098841</c:v>
              </c:pt>
              <c:pt idx="4411">
                <c:v>36.761643031760542</c:v>
              </c:pt>
              <c:pt idx="4412">
                <c:v>36.769977115422243</c:v>
              </c:pt>
              <c:pt idx="4413">
                <c:v>36.778311199083944</c:v>
              </c:pt>
              <c:pt idx="4414">
                <c:v>36.786645282745646</c:v>
              </c:pt>
              <c:pt idx="4415">
                <c:v>36.794979366407347</c:v>
              </c:pt>
              <c:pt idx="4416">
                <c:v>36.803313450069048</c:v>
              </c:pt>
              <c:pt idx="4417">
                <c:v>36.811647533730742</c:v>
              </c:pt>
              <c:pt idx="4418">
                <c:v>36.81998161739245</c:v>
              </c:pt>
              <c:pt idx="4419">
                <c:v>36.828315701054152</c:v>
              </c:pt>
              <c:pt idx="4420">
                <c:v>36.836649784715846</c:v>
              </c:pt>
              <c:pt idx="4421">
                <c:v>36.844983868377547</c:v>
              </c:pt>
              <c:pt idx="4422">
                <c:v>36.853317952039248</c:v>
              </c:pt>
              <c:pt idx="4423">
                <c:v>36.861652035700949</c:v>
              </c:pt>
              <c:pt idx="4424">
                <c:v>36.86998611936265</c:v>
              </c:pt>
              <c:pt idx="4425">
                <c:v>36.878320203024352</c:v>
              </c:pt>
              <c:pt idx="4426">
                <c:v>36.886654286686053</c:v>
              </c:pt>
              <c:pt idx="4427">
                <c:v>36.894988370347747</c:v>
              </c:pt>
              <c:pt idx="4428">
                <c:v>36.903322454009448</c:v>
              </c:pt>
              <c:pt idx="4429">
                <c:v>36.911656537671156</c:v>
              </c:pt>
              <c:pt idx="4430">
                <c:v>36.919990621332857</c:v>
              </c:pt>
              <c:pt idx="4431">
                <c:v>36.928324704994552</c:v>
              </c:pt>
              <c:pt idx="4432">
                <c:v>36.936658788656253</c:v>
              </c:pt>
              <c:pt idx="4433">
                <c:v>36.944992872317954</c:v>
              </c:pt>
              <c:pt idx="4434">
                <c:v>36.953326955979648</c:v>
              </c:pt>
              <c:pt idx="4435">
                <c:v>36.961661039641356</c:v>
              </c:pt>
              <c:pt idx="4436">
                <c:v>36.969995123303057</c:v>
              </c:pt>
              <c:pt idx="4437">
                <c:v>36.978329206964759</c:v>
              </c:pt>
              <c:pt idx="4438">
                <c:v>36.986663290626453</c:v>
              </c:pt>
              <c:pt idx="4439">
                <c:v>36.994997374288154</c:v>
              </c:pt>
              <c:pt idx="4440">
                <c:v>37.003331457949862</c:v>
              </c:pt>
              <c:pt idx="4441">
                <c:v>37.011665541611556</c:v>
              </c:pt>
              <c:pt idx="4442">
                <c:v>37.019999625273257</c:v>
              </c:pt>
              <c:pt idx="4443">
                <c:v>37.028333708934959</c:v>
              </c:pt>
              <c:pt idx="4444">
                <c:v>37.036667792596653</c:v>
              </c:pt>
              <c:pt idx="4445">
                <c:v>37.045001876258354</c:v>
              </c:pt>
              <c:pt idx="4446">
                <c:v>37.053335959920062</c:v>
              </c:pt>
              <c:pt idx="4447">
                <c:v>37.061670043581763</c:v>
              </c:pt>
              <c:pt idx="4448">
                <c:v>37.070004127243458</c:v>
              </c:pt>
              <c:pt idx="4449">
                <c:v>37.078338210905159</c:v>
              </c:pt>
              <c:pt idx="4450">
                <c:v>37.08667229456686</c:v>
              </c:pt>
              <c:pt idx="4451">
                <c:v>37.095006378228554</c:v>
              </c:pt>
              <c:pt idx="4452">
                <c:v>37.103340461890262</c:v>
              </c:pt>
              <c:pt idx="4453">
                <c:v>37.111674545551963</c:v>
              </c:pt>
              <c:pt idx="4454">
                <c:v>37.120008629213665</c:v>
              </c:pt>
              <c:pt idx="4455">
                <c:v>37.128342712875359</c:v>
              </c:pt>
              <c:pt idx="4456">
                <c:v>37.13667679653706</c:v>
              </c:pt>
              <c:pt idx="4457">
                <c:v>37.145010880198768</c:v>
              </c:pt>
              <c:pt idx="4458">
                <c:v>37.153344963860462</c:v>
              </c:pt>
              <c:pt idx="4459">
                <c:v>37.161679047522163</c:v>
              </c:pt>
              <c:pt idx="4460">
                <c:v>37.170013131183865</c:v>
              </c:pt>
              <c:pt idx="4461">
                <c:v>37.178347214845566</c:v>
              </c:pt>
              <c:pt idx="4462">
                <c:v>37.18668129850726</c:v>
              </c:pt>
              <c:pt idx="4463">
                <c:v>37.195015382168968</c:v>
              </c:pt>
              <c:pt idx="4464">
                <c:v>37.203349465830669</c:v>
              </c:pt>
              <c:pt idx="4465">
                <c:v>37.211683549492363</c:v>
              </c:pt>
              <c:pt idx="4466">
                <c:v>37.220017633154065</c:v>
              </c:pt>
              <c:pt idx="4467">
                <c:v>37.228351716815766</c:v>
              </c:pt>
              <c:pt idx="4468">
                <c:v>37.236685800477474</c:v>
              </c:pt>
              <c:pt idx="4469">
                <c:v>37.245019884139168</c:v>
              </c:pt>
              <c:pt idx="4470">
                <c:v>37.253353967800869</c:v>
              </c:pt>
              <c:pt idx="4471">
                <c:v>37.261688051462571</c:v>
              </c:pt>
              <c:pt idx="4472">
                <c:v>37.270022135124265</c:v>
              </c:pt>
              <c:pt idx="4473">
                <c:v>37.278356218785966</c:v>
              </c:pt>
              <c:pt idx="4474">
                <c:v>37.286690302447674</c:v>
              </c:pt>
              <c:pt idx="4475">
                <c:v>37.295024386109375</c:v>
              </c:pt>
              <c:pt idx="4476">
                <c:v>37.303358469771069</c:v>
              </c:pt>
              <c:pt idx="4477">
                <c:v>37.311692553432771</c:v>
              </c:pt>
              <c:pt idx="4478">
                <c:v>37.320026637094472</c:v>
              </c:pt>
              <c:pt idx="4479">
                <c:v>37.328360720756173</c:v>
              </c:pt>
              <c:pt idx="4480">
                <c:v>37.336694804417874</c:v>
              </c:pt>
              <c:pt idx="4481">
                <c:v>37.345028888079575</c:v>
              </c:pt>
              <c:pt idx="4482">
                <c:v>37.353362971741277</c:v>
              </c:pt>
              <c:pt idx="4483">
                <c:v>37.361697055402971</c:v>
              </c:pt>
              <c:pt idx="4484">
                <c:v>37.370031139064672</c:v>
              </c:pt>
              <c:pt idx="4485">
                <c:v>37.37836522272638</c:v>
              </c:pt>
              <c:pt idx="4486">
                <c:v>37.386699306388074</c:v>
              </c:pt>
              <c:pt idx="4487">
                <c:v>37.395033390049775</c:v>
              </c:pt>
              <c:pt idx="4488">
                <c:v>37.403367473711477</c:v>
              </c:pt>
              <c:pt idx="4489">
                <c:v>37.411701557373171</c:v>
              </c:pt>
              <c:pt idx="4490">
                <c:v>37.420035641034879</c:v>
              </c:pt>
              <c:pt idx="4491">
                <c:v>37.42836972469658</c:v>
              </c:pt>
              <c:pt idx="4492">
                <c:v>37.436703808358281</c:v>
              </c:pt>
              <c:pt idx="4493">
                <c:v>37.445037892019975</c:v>
              </c:pt>
              <c:pt idx="4494">
                <c:v>37.453371975681677</c:v>
              </c:pt>
              <c:pt idx="4495">
                <c:v>37.461706059343378</c:v>
              </c:pt>
              <c:pt idx="4496">
                <c:v>37.470040143005079</c:v>
              </c:pt>
              <c:pt idx="4497">
                <c:v>37.47837422666678</c:v>
              </c:pt>
              <c:pt idx="4498">
                <c:v>37.486708310328481</c:v>
              </c:pt>
              <c:pt idx="4499">
                <c:v>37.495042393990182</c:v>
              </c:pt>
              <c:pt idx="4500">
                <c:v>37.503376477651877</c:v>
              </c:pt>
              <c:pt idx="4501">
                <c:v>37.511710561313585</c:v>
              </c:pt>
              <c:pt idx="4502">
                <c:v>37.520044644975286</c:v>
              </c:pt>
              <c:pt idx="4503">
                <c:v>37.52837872863698</c:v>
              </c:pt>
              <c:pt idx="4504">
                <c:v>37.536712812298681</c:v>
              </c:pt>
              <c:pt idx="4505">
                <c:v>37.545046895960382</c:v>
              </c:pt>
              <c:pt idx="4506">
                <c:v>37.553380979622084</c:v>
              </c:pt>
              <c:pt idx="4507">
                <c:v>37.561715063283785</c:v>
              </c:pt>
              <c:pt idx="4508">
                <c:v>37.570049146945486</c:v>
              </c:pt>
              <c:pt idx="4509">
                <c:v>37.578383230607187</c:v>
              </c:pt>
              <c:pt idx="4510">
                <c:v>37.586717314268881</c:v>
              </c:pt>
              <c:pt idx="4511">
                <c:v>37.595051397930582</c:v>
              </c:pt>
              <c:pt idx="4512">
                <c:v>37.603385481592291</c:v>
              </c:pt>
              <c:pt idx="4513">
                <c:v>37.611719565253992</c:v>
              </c:pt>
              <c:pt idx="4514">
                <c:v>37.620053648915686</c:v>
              </c:pt>
              <c:pt idx="4515">
                <c:v>37.628387732577387</c:v>
              </c:pt>
              <c:pt idx="4516">
                <c:v>37.636721816239088</c:v>
              </c:pt>
              <c:pt idx="4517">
                <c:v>37.645055899900782</c:v>
              </c:pt>
              <c:pt idx="4518">
                <c:v>37.653389983562491</c:v>
              </c:pt>
              <c:pt idx="4519">
                <c:v>37.661724067224192</c:v>
              </c:pt>
              <c:pt idx="4520">
                <c:v>37.670058150885893</c:v>
              </c:pt>
              <c:pt idx="4521">
                <c:v>37.678392234547587</c:v>
              </c:pt>
              <c:pt idx="4522">
                <c:v>37.686726318209288</c:v>
              </c:pt>
              <c:pt idx="4523">
                <c:v>37.695060401870997</c:v>
              </c:pt>
              <c:pt idx="4524">
                <c:v>37.703394485532691</c:v>
              </c:pt>
              <c:pt idx="4525">
                <c:v>37.711728569194392</c:v>
              </c:pt>
              <c:pt idx="4526">
                <c:v>37.720062652856093</c:v>
              </c:pt>
              <c:pt idx="4527">
                <c:v>37.728396736517794</c:v>
              </c:pt>
              <c:pt idx="4528">
                <c:v>37.736730820179488</c:v>
              </c:pt>
              <c:pt idx="4529">
                <c:v>37.745064903841197</c:v>
              </c:pt>
              <c:pt idx="4530">
                <c:v>37.753398987502898</c:v>
              </c:pt>
              <c:pt idx="4531">
                <c:v>37.761733071164592</c:v>
              </c:pt>
              <c:pt idx="4532">
                <c:v>37.770067154826293</c:v>
              </c:pt>
              <c:pt idx="4533">
                <c:v>37.778401238487994</c:v>
              </c:pt>
              <c:pt idx="4534">
                <c:v>37.786735322149688</c:v>
              </c:pt>
              <c:pt idx="4535">
                <c:v>37.795069405811397</c:v>
              </c:pt>
              <c:pt idx="4536">
                <c:v>37.803403489473098</c:v>
              </c:pt>
              <c:pt idx="4537">
                <c:v>37.811737573134799</c:v>
              </c:pt>
              <c:pt idx="4538">
                <c:v>37.820071656796493</c:v>
              </c:pt>
              <c:pt idx="4539">
                <c:v>37.828405740458194</c:v>
              </c:pt>
              <c:pt idx="4540">
                <c:v>37.836739824119903</c:v>
              </c:pt>
              <c:pt idx="4541">
                <c:v>37.845073907781597</c:v>
              </c:pt>
              <c:pt idx="4542">
                <c:v>37.853407991443298</c:v>
              </c:pt>
              <c:pt idx="4543">
                <c:v>37.861742075104999</c:v>
              </c:pt>
              <c:pt idx="4544">
                <c:v>37.8700761587667</c:v>
              </c:pt>
              <c:pt idx="4545">
                <c:v>37.878410242428394</c:v>
              </c:pt>
              <c:pt idx="4546">
                <c:v>37.886744326090103</c:v>
              </c:pt>
              <c:pt idx="4547">
                <c:v>37.895078409751804</c:v>
              </c:pt>
              <c:pt idx="4548">
                <c:v>37.903412493413498</c:v>
              </c:pt>
              <c:pt idx="4549">
                <c:v>37.911746577075199</c:v>
              </c:pt>
              <c:pt idx="4550">
                <c:v>37.9200806607369</c:v>
              </c:pt>
              <c:pt idx="4551">
                <c:v>37.928414744398609</c:v>
              </c:pt>
              <c:pt idx="4552">
                <c:v>37.936748828060303</c:v>
              </c:pt>
              <c:pt idx="4553">
                <c:v>37.945082911722004</c:v>
              </c:pt>
              <c:pt idx="4554">
                <c:v>37.953416995383705</c:v>
              </c:pt>
              <c:pt idx="4555">
                <c:v>37.961751079045399</c:v>
              </c:pt>
              <c:pt idx="4556">
                <c:v>37.9700851627071</c:v>
              </c:pt>
              <c:pt idx="4557">
                <c:v>37.978419246368809</c:v>
              </c:pt>
              <c:pt idx="4558">
                <c:v>37.98675333003051</c:v>
              </c:pt>
              <c:pt idx="4559">
                <c:v>37.995087413692204</c:v>
              </c:pt>
              <c:pt idx="4560">
                <c:v>38.003421497353905</c:v>
              </c:pt>
              <c:pt idx="4561">
                <c:v>38.011755581015606</c:v>
              </c:pt>
              <c:pt idx="4562">
                <c:v>38.020089664677307</c:v>
              </c:pt>
              <c:pt idx="4563">
                <c:v>38.028423748339009</c:v>
              </c:pt>
              <c:pt idx="4564">
                <c:v>38.03675783200071</c:v>
              </c:pt>
              <c:pt idx="4565">
                <c:v>38.045091915662411</c:v>
              </c:pt>
              <c:pt idx="4566">
                <c:v>38.053425999324105</c:v>
              </c:pt>
              <c:pt idx="4567">
                <c:v>38.061760082985806</c:v>
              </c:pt>
              <c:pt idx="4568">
                <c:v>38.070094166647515</c:v>
              </c:pt>
              <c:pt idx="4569">
                <c:v>38.078428250309209</c:v>
              </c:pt>
              <c:pt idx="4570">
                <c:v>38.08676233397091</c:v>
              </c:pt>
              <c:pt idx="4571">
                <c:v>38.095096417632611</c:v>
              </c:pt>
              <c:pt idx="4572">
                <c:v>38.103430501294312</c:v>
              </c:pt>
              <c:pt idx="4573">
                <c:v>38.111764584956013</c:v>
              </c:pt>
              <c:pt idx="4574">
                <c:v>38.120098668617715</c:v>
              </c:pt>
              <c:pt idx="4575">
                <c:v>38.128432752279416</c:v>
              </c:pt>
              <c:pt idx="4576">
                <c:v>38.13676683594111</c:v>
              </c:pt>
              <c:pt idx="4577">
                <c:v>38.145100919602811</c:v>
              </c:pt>
              <c:pt idx="4578">
                <c:v>38.153435003264512</c:v>
              </c:pt>
              <c:pt idx="4579">
                <c:v>38.16176908692622</c:v>
              </c:pt>
              <c:pt idx="4580">
                <c:v>38.170103170587915</c:v>
              </c:pt>
              <c:pt idx="4581">
                <c:v>38.178437254249616</c:v>
              </c:pt>
              <c:pt idx="4582">
                <c:v>38.186771337911317</c:v>
              </c:pt>
              <c:pt idx="4583">
                <c:v>38.195105421573011</c:v>
              </c:pt>
              <c:pt idx="4584">
                <c:v>38.203439505234719</c:v>
              </c:pt>
              <c:pt idx="4585">
                <c:v>38.211773588896421</c:v>
              </c:pt>
              <c:pt idx="4586">
                <c:v>38.220107672558115</c:v>
              </c:pt>
              <c:pt idx="4587">
                <c:v>38.228441756219816</c:v>
              </c:pt>
              <c:pt idx="4588">
                <c:v>38.236775839881517</c:v>
              </c:pt>
              <c:pt idx="4589">
                <c:v>38.245109923543218</c:v>
              </c:pt>
              <c:pt idx="4590">
                <c:v>38.253444007204919</c:v>
              </c:pt>
              <c:pt idx="4591">
                <c:v>38.261778090866621</c:v>
              </c:pt>
              <c:pt idx="4592">
                <c:v>38.270112174528322</c:v>
              </c:pt>
              <c:pt idx="4593">
                <c:v>38.278446258190016</c:v>
              </c:pt>
              <c:pt idx="4594">
                <c:v>38.286780341851717</c:v>
              </c:pt>
              <c:pt idx="4595">
                <c:v>38.295114425513425</c:v>
              </c:pt>
              <c:pt idx="4596">
                <c:v>38.303448509175126</c:v>
              </c:pt>
              <c:pt idx="4597">
                <c:v>38.311782592836821</c:v>
              </c:pt>
              <c:pt idx="4598">
                <c:v>38.320116676498522</c:v>
              </c:pt>
              <c:pt idx="4599">
                <c:v>38.328450760160223</c:v>
              </c:pt>
              <c:pt idx="4600">
                <c:v>38.336784843821917</c:v>
              </c:pt>
              <c:pt idx="4601">
                <c:v>38.345118927483625</c:v>
              </c:pt>
              <c:pt idx="4602">
                <c:v>38.353453011145326</c:v>
              </c:pt>
              <c:pt idx="4603">
                <c:v>38.361787094807028</c:v>
              </c:pt>
              <c:pt idx="4604">
                <c:v>38.370121178468722</c:v>
              </c:pt>
              <c:pt idx="4605">
                <c:v>38.378455262130423</c:v>
              </c:pt>
              <c:pt idx="4606">
                <c:v>38.386789345792131</c:v>
              </c:pt>
              <c:pt idx="4607">
                <c:v>38.395123429453825</c:v>
              </c:pt>
              <c:pt idx="4608">
                <c:v>38.403457513115526</c:v>
              </c:pt>
              <c:pt idx="4609">
                <c:v>38.411791596777228</c:v>
              </c:pt>
              <c:pt idx="4610">
                <c:v>38.420125680438929</c:v>
              </c:pt>
              <c:pt idx="4611">
                <c:v>38.428459764100623</c:v>
              </c:pt>
              <c:pt idx="4612">
                <c:v>38.436793847762331</c:v>
              </c:pt>
              <c:pt idx="4613">
                <c:v>38.445127931424032</c:v>
              </c:pt>
              <c:pt idx="4614">
                <c:v>38.453462015085726</c:v>
              </c:pt>
              <c:pt idx="4615">
                <c:v>38.461796098747428</c:v>
              </c:pt>
              <c:pt idx="4616">
                <c:v>38.470130182409129</c:v>
              </c:pt>
              <c:pt idx="4617">
                <c:v>38.478464266070837</c:v>
              </c:pt>
              <c:pt idx="4618">
                <c:v>38.486798349732531</c:v>
              </c:pt>
              <c:pt idx="4619">
                <c:v>38.495132433394232</c:v>
              </c:pt>
              <c:pt idx="4620">
                <c:v>38.503466517055934</c:v>
              </c:pt>
              <c:pt idx="4621">
                <c:v>38.511800600717628</c:v>
              </c:pt>
              <c:pt idx="4622">
                <c:v>38.520134684379329</c:v>
              </c:pt>
              <c:pt idx="4623">
                <c:v>38.528468768041037</c:v>
              </c:pt>
              <c:pt idx="4624">
                <c:v>38.536802851702738</c:v>
              </c:pt>
              <c:pt idx="4625">
                <c:v>38.545136935364432</c:v>
              </c:pt>
              <c:pt idx="4626">
                <c:v>38.553471019026134</c:v>
              </c:pt>
              <c:pt idx="4627">
                <c:v>38.561805102687835</c:v>
              </c:pt>
              <c:pt idx="4628">
                <c:v>38.570139186349529</c:v>
              </c:pt>
              <c:pt idx="4629">
                <c:v>38.578473270011237</c:v>
              </c:pt>
              <c:pt idx="4630">
                <c:v>38.586807353672938</c:v>
              </c:pt>
              <c:pt idx="4631">
                <c:v>38.595141437334632</c:v>
              </c:pt>
              <c:pt idx="4632">
                <c:v>38.603475520996334</c:v>
              </c:pt>
              <c:pt idx="4633">
                <c:v>38.611809604658035</c:v>
              </c:pt>
              <c:pt idx="4634">
                <c:v>38.620143688319743</c:v>
              </c:pt>
              <c:pt idx="4635">
                <c:v>38.628477771981437</c:v>
              </c:pt>
              <c:pt idx="4636">
                <c:v>38.636811855643138</c:v>
              </c:pt>
              <c:pt idx="4637">
                <c:v>38.64514593930484</c:v>
              </c:pt>
              <c:pt idx="4638">
                <c:v>38.653480022966534</c:v>
              </c:pt>
              <c:pt idx="4639">
                <c:v>38.661814106628235</c:v>
              </c:pt>
              <c:pt idx="4640">
                <c:v>38.670148190289943</c:v>
              </c:pt>
              <c:pt idx="4641">
                <c:v>38.678482273951644</c:v>
              </c:pt>
              <c:pt idx="4642">
                <c:v>38.686816357613338</c:v>
              </c:pt>
              <c:pt idx="4643">
                <c:v>38.69515044127504</c:v>
              </c:pt>
              <c:pt idx="4644">
                <c:v>38.703484524936741</c:v>
              </c:pt>
              <c:pt idx="4645">
                <c:v>38.711818608598442</c:v>
              </c:pt>
              <c:pt idx="4646">
                <c:v>38.720152692260143</c:v>
              </c:pt>
              <c:pt idx="4647">
                <c:v>38.728486775921844</c:v>
              </c:pt>
              <c:pt idx="4648">
                <c:v>38.736820859583545</c:v>
              </c:pt>
              <c:pt idx="4649">
                <c:v>38.74515494324524</c:v>
              </c:pt>
              <c:pt idx="4650">
                <c:v>38.753489026906941</c:v>
              </c:pt>
              <c:pt idx="4651">
                <c:v>38.761823110568649</c:v>
              </c:pt>
              <c:pt idx="4652">
                <c:v>38.770157194230343</c:v>
              </c:pt>
              <c:pt idx="4653">
                <c:v>38.778491277892044</c:v>
              </c:pt>
              <c:pt idx="4654">
                <c:v>38.786825361553745</c:v>
              </c:pt>
              <c:pt idx="4655">
                <c:v>38.795159445215447</c:v>
              </c:pt>
              <c:pt idx="4656">
                <c:v>38.803493528877148</c:v>
              </c:pt>
              <c:pt idx="4657">
                <c:v>38.811827612538849</c:v>
              </c:pt>
              <c:pt idx="4658">
                <c:v>38.82016169620055</c:v>
              </c:pt>
              <c:pt idx="4659">
                <c:v>38.828495779862244</c:v>
              </c:pt>
              <c:pt idx="4660">
                <c:v>38.836829863523946</c:v>
              </c:pt>
              <c:pt idx="4661">
                <c:v>38.845163947185647</c:v>
              </c:pt>
              <c:pt idx="4662">
                <c:v>38.853498030847355</c:v>
              </c:pt>
              <c:pt idx="4663">
                <c:v>38.861832114509049</c:v>
              </c:pt>
              <c:pt idx="4664">
                <c:v>38.87016619817075</c:v>
              </c:pt>
              <c:pt idx="4665">
                <c:v>38.878500281832451</c:v>
              </c:pt>
              <c:pt idx="4666">
                <c:v>38.886834365494146</c:v>
              </c:pt>
              <c:pt idx="4667">
                <c:v>38.895168449155854</c:v>
              </c:pt>
              <c:pt idx="4668">
                <c:v>38.903502532817555</c:v>
              </c:pt>
              <c:pt idx="4669">
                <c:v>38.911836616479256</c:v>
              </c:pt>
              <c:pt idx="4670">
                <c:v>38.92017070014095</c:v>
              </c:pt>
              <c:pt idx="4671">
                <c:v>38.928504783802651</c:v>
              </c:pt>
              <c:pt idx="4672">
                <c:v>38.936838867464353</c:v>
              </c:pt>
              <c:pt idx="4673">
                <c:v>38.945172951126054</c:v>
              </c:pt>
              <c:pt idx="4674">
                <c:v>38.953507034787755</c:v>
              </c:pt>
              <c:pt idx="4675">
                <c:v>38.961841118449456</c:v>
              </c:pt>
              <c:pt idx="4676">
                <c:v>38.97017520211115</c:v>
              </c:pt>
              <c:pt idx="4677">
                <c:v>38.978509285772851</c:v>
              </c:pt>
              <c:pt idx="4678">
                <c:v>38.98684336943456</c:v>
              </c:pt>
              <c:pt idx="4679">
                <c:v>38.995177453096261</c:v>
              </c:pt>
              <c:pt idx="4680">
                <c:v>39.003511536757955</c:v>
              </c:pt>
              <c:pt idx="4681">
                <c:v>39.011845620419656</c:v>
              </c:pt>
              <c:pt idx="4682">
                <c:v>39.020179704081357</c:v>
              </c:pt>
              <c:pt idx="4683">
                <c:v>39.028513787743051</c:v>
              </c:pt>
              <c:pt idx="4684">
                <c:v>39.03684787140476</c:v>
              </c:pt>
              <c:pt idx="4685">
                <c:v>39.045181955066461</c:v>
              </c:pt>
              <c:pt idx="4686">
                <c:v>39.053516038728162</c:v>
              </c:pt>
              <c:pt idx="4687">
                <c:v>39.061850122389856</c:v>
              </c:pt>
              <c:pt idx="4688">
                <c:v>39.070184206051557</c:v>
              </c:pt>
              <c:pt idx="4689">
                <c:v>39.078518289713266</c:v>
              </c:pt>
              <c:pt idx="4690">
                <c:v>39.08685237337496</c:v>
              </c:pt>
              <c:pt idx="4691">
                <c:v>39.095186457036661</c:v>
              </c:pt>
              <c:pt idx="4692">
                <c:v>39.103520540698362</c:v>
              </c:pt>
              <c:pt idx="4693">
                <c:v>39.111854624360063</c:v>
              </c:pt>
              <c:pt idx="4694">
                <c:v>39.120188708021757</c:v>
              </c:pt>
              <c:pt idx="4695">
                <c:v>39.128522791683466</c:v>
              </c:pt>
              <c:pt idx="4696">
                <c:v>39.136856875345167</c:v>
              </c:pt>
              <c:pt idx="4697">
                <c:v>39.145190959006861</c:v>
              </c:pt>
              <c:pt idx="4698">
                <c:v>39.153525042668562</c:v>
              </c:pt>
              <c:pt idx="4699">
                <c:v>39.161859126330263</c:v>
              </c:pt>
              <c:pt idx="4700">
                <c:v>39.170193209991972</c:v>
              </c:pt>
              <c:pt idx="4701">
                <c:v>39.178527293653666</c:v>
              </c:pt>
              <c:pt idx="4702">
                <c:v>39.186861377315367</c:v>
              </c:pt>
              <c:pt idx="4703">
                <c:v>39.195195460977068</c:v>
              </c:pt>
              <c:pt idx="4704">
                <c:v>39.203529544638762</c:v>
              </c:pt>
              <c:pt idx="4705">
                <c:v>39.211863628300463</c:v>
              </c:pt>
              <c:pt idx="4706">
                <c:v>39.220197711962172</c:v>
              </c:pt>
              <c:pt idx="4707">
                <c:v>39.228531795623873</c:v>
              </c:pt>
              <c:pt idx="4708">
                <c:v>39.236865879285567</c:v>
              </c:pt>
              <c:pt idx="4709">
                <c:v>39.245199962947268</c:v>
              </c:pt>
              <c:pt idx="4710">
                <c:v>39.253534046608969</c:v>
              </c:pt>
              <c:pt idx="4711">
                <c:v>39.261868130270663</c:v>
              </c:pt>
              <c:pt idx="4712">
                <c:v>39.270202213932372</c:v>
              </c:pt>
              <c:pt idx="4713">
                <c:v>39.278536297594073</c:v>
              </c:pt>
              <c:pt idx="4714">
                <c:v>39.286870381255774</c:v>
              </c:pt>
              <c:pt idx="4715">
                <c:v>39.295204464917468</c:v>
              </c:pt>
              <c:pt idx="4716">
                <c:v>39.303538548579169</c:v>
              </c:pt>
              <c:pt idx="4717">
                <c:v>39.311872632240878</c:v>
              </c:pt>
              <c:pt idx="4718">
                <c:v>39.320206715902572</c:v>
              </c:pt>
              <c:pt idx="4719">
                <c:v>39.328540799564273</c:v>
              </c:pt>
              <c:pt idx="4720">
                <c:v>39.336874883225974</c:v>
              </c:pt>
              <c:pt idx="4721">
                <c:v>39.345208966887668</c:v>
              </c:pt>
              <c:pt idx="4722">
                <c:v>39.353543050549369</c:v>
              </c:pt>
              <c:pt idx="4723">
                <c:v>39.361877134211078</c:v>
              </c:pt>
              <c:pt idx="4724">
                <c:v>39.370211217872779</c:v>
              </c:pt>
              <c:pt idx="4725">
                <c:v>39.378545301534473</c:v>
              </c:pt>
              <c:pt idx="4726">
                <c:v>39.386879385196174</c:v>
              </c:pt>
              <c:pt idx="4727">
                <c:v>39.395213468857875</c:v>
              </c:pt>
              <c:pt idx="4728">
                <c:v>39.403547552519576</c:v>
              </c:pt>
              <c:pt idx="4729">
                <c:v>39.411881636181278</c:v>
              </c:pt>
              <c:pt idx="4730">
                <c:v>39.420215719842979</c:v>
              </c:pt>
              <c:pt idx="4731">
                <c:v>39.42854980350468</c:v>
              </c:pt>
              <c:pt idx="4732">
                <c:v>39.436883887166374</c:v>
              </c:pt>
              <c:pt idx="4733">
                <c:v>39.445217970828075</c:v>
              </c:pt>
              <c:pt idx="4734">
                <c:v>39.453552054489784</c:v>
              </c:pt>
              <c:pt idx="4735">
                <c:v>39.461886138151478</c:v>
              </c:pt>
              <c:pt idx="4736">
                <c:v>39.470220221813179</c:v>
              </c:pt>
              <c:pt idx="4737">
                <c:v>39.47855430547488</c:v>
              </c:pt>
              <c:pt idx="4738">
                <c:v>39.486888389136581</c:v>
              </c:pt>
              <c:pt idx="4739">
                <c:v>39.495222472798282</c:v>
              </c:pt>
              <c:pt idx="4740">
                <c:v>39.503556556459984</c:v>
              </c:pt>
              <c:pt idx="4741">
                <c:v>39.511890640121685</c:v>
              </c:pt>
              <c:pt idx="4742">
                <c:v>39.520224723783379</c:v>
              </c:pt>
              <c:pt idx="4743">
                <c:v>39.52855880744508</c:v>
              </c:pt>
              <c:pt idx="4744">
                <c:v>39.536892891106781</c:v>
              </c:pt>
              <c:pt idx="4745">
                <c:v>39.545226974768489</c:v>
              </c:pt>
              <c:pt idx="4746">
                <c:v>39.553561058430184</c:v>
              </c:pt>
              <c:pt idx="4747">
                <c:v>39.561895142091885</c:v>
              </c:pt>
              <c:pt idx="4748">
                <c:v>39.570229225753586</c:v>
              </c:pt>
              <c:pt idx="4749">
                <c:v>39.57856330941528</c:v>
              </c:pt>
              <c:pt idx="4750">
                <c:v>39.586897393076988</c:v>
              </c:pt>
              <c:pt idx="4751">
                <c:v>39.595231476738689</c:v>
              </c:pt>
              <c:pt idx="4752">
                <c:v>39.603565560400391</c:v>
              </c:pt>
              <c:pt idx="4753">
                <c:v>39.611899644062085</c:v>
              </c:pt>
              <c:pt idx="4754">
                <c:v>39.620233727723786</c:v>
              </c:pt>
              <c:pt idx="4755">
                <c:v>39.628567811385487</c:v>
              </c:pt>
              <c:pt idx="4756">
                <c:v>39.636901895047188</c:v>
              </c:pt>
              <c:pt idx="4757">
                <c:v>39.645235978708889</c:v>
              </c:pt>
              <c:pt idx="4758">
                <c:v>39.653570062370591</c:v>
              </c:pt>
              <c:pt idx="4759">
                <c:v>39.661904146032292</c:v>
              </c:pt>
              <c:pt idx="4760">
                <c:v>39.670238229693986</c:v>
              </c:pt>
              <c:pt idx="4761">
                <c:v>39.678572313355694</c:v>
              </c:pt>
              <c:pt idx="4762">
                <c:v>39.686906397017395</c:v>
              </c:pt>
              <c:pt idx="4763">
                <c:v>39.69524048067909</c:v>
              </c:pt>
              <c:pt idx="4764">
                <c:v>39.703574564340791</c:v>
              </c:pt>
              <c:pt idx="4765">
                <c:v>39.711908648002492</c:v>
              </c:pt>
              <c:pt idx="4766">
                <c:v>39.720242731664186</c:v>
              </c:pt>
              <c:pt idx="4767">
                <c:v>39.728576815325894</c:v>
              </c:pt>
              <c:pt idx="4768">
                <c:v>39.736910898987595</c:v>
              </c:pt>
              <c:pt idx="4769">
                <c:v>39.745244982649297</c:v>
              </c:pt>
              <c:pt idx="4770">
                <c:v>39.753579066310991</c:v>
              </c:pt>
              <c:pt idx="4771">
                <c:v>39.761913149972692</c:v>
              </c:pt>
              <c:pt idx="4772">
                <c:v>39.7702472336344</c:v>
              </c:pt>
              <c:pt idx="4773">
                <c:v>39.778581317296094</c:v>
              </c:pt>
              <c:pt idx="4774">
                <c:v>39.786915400957795</c:v>
              </c:pt>
              <c:pt idx="4775">
                <c:v>39.795249484619497</c:v>
              </c:pt>
              <c:pt idx="4776">
                <c:v>39.803583568281198</c:v>
              </c:pt>
              <c:pt idx="4777">
                <c:v>39.811917651942892</c:v>
              </c:pt>
              <c:pt idx="4778">
                <c:v>39.8202517356046</c:v>
              </c:pt>
              <c:pt idx="4779">
                <c:v>39.828585819266301</c:v>
              </c:pt>
              <c:pt idx="4780">
                <c:v>39.836919902927995</c:v>
              </c:pt>
              <c:pt idx="4781">
                <c:v>39.845253986589697</c:v>
              </c:pt>
              <c:pt idx="4782">
                <c:v>39.853588070251398</c:v>
              </c:pt>
              <c:pt idx="4783">
                <c:v>39.861922153913106</c:v>
              </c:pt>
              <c:pt idx="4784">
                <c:v>39.8702562375748</c:v>
              </c:pt>
              <c:pt idx="4785">
                <c:v>39.878590321236501</c:v>
              </c:pt>
              <c:pt idx="4786">
                <c:v>39.886924404898203</c:v>
              </c:pt>
              <c:pt idx="4787">
                <c:v>39.895258488559897</c:v>
              </c:pt>
              <c:pt idx="4788">
                <c:v>39.903592572221598</c:v>
              </c:pt>
              <c:pt idx="4789">
                <c:v>39.911926655883306</c:v>
              </c:pt>
              <c:pt idx="4790">
                <c:v>39.920260739545007</c:v>
              </c:pt>
              <c:pt idx="4791">
                <c:v>39.928594823206701</c:v>
              </c:pt>
              <c:pt idx="4792">
                <c:v>39.936928906868403</c:v>
              </c:pt>
              <c:pt idx="4793">
                <c:v>39.945262990530104</c:v>
              </c:pt>
              <c:pt idx="4794">
                <c:v>39.953597074191798</c:v>
              </c:pt>
              <c:pt idx="4795">
                <c:v>39.961931157853506</c:v>
              </c:pt>
              <c:pt idx="4796">
                <c:v>39.970265241515207</c:v>
              </c:pt>
              <c:pt idx="4797">
                <c:v>39.978599325176909</c:v>
              </c:pt>
              <c:pt idx="4798">
                <c:v>39.986933408838603</c:v>
              </c:pt>
              <c:pt idx="4799">
                <c:v>39.995267492500304</c:v>
              </c:pt>
              <c:pt idx="4800">
                <c:v>40.003601576162012</c:v>
              </c:pt>
              <c:pt idx="4801">
                <c:v>40.011935659823706</c:v>
              </c:pt>
              <c:pt idx="4802">
                <c:v>40.020269743485407</c:v>
              </c:pt>
              <c:pt idx="4803">
                <c:v>40.028603827147109</c:v>
              </c:pt>
              <c:pt idx="4804">
                <c:v>40.03693791080881</c:v>
              </c:pt>
              <c:pt idx="4805">
                <c:v>40.045271994470504</c:v>
              </c:pt>
              <c:pt idx="4806">
                <c:v>40.053606078132212</c:v>
              </c:pt>
              <c:pt idx="4807">
                <c:v>40.061940161793913</c:v>
              </c:pt>
              <c:pt idx="4808">
                <c:v>40.070274245455607</c:v>
              </c:pt>
              <c:pt idx="4809">
                <c:v>40.078608329117309</c:v>
              </c:pt>
              <c:pt idx="4810">
                <c:v>40.08694241277901</c:v>
              </c:pt>
              <c:pt idx="4811">
                <c:v>40.095276496440711</c:v>
              </c:pt>
              <c:pt idx="4812">
                <c:v>40.103610580102412</c:v>
              </c:pt>
              <c:pt idx="4813">
                <c:v>40.111944663764113</c:v>
              </c:pt>
              <c:pt idx="4814">
                <c:v>40.120278747425814</c:v>
              </c:pt>
              <c:pt idx="4815">
                <c:v>40.128612831087509</c:v>
              </c:pt>
              <c:pt idx="4816">
                <c:v>40.13694691474921</c:v>
              </c:pt>
              <c:pt idx="4817">
                <c:v>40.145280998410918</c:v>
              </c:pt>
              <c:pt idx="4818">
                <c:v>40.153615082072612</c:v>
              </c:pt>
              <c:pt idx="4819">
                <c:v>40.161949165734313</c:v>
              </c:pt>
              <c:pt idx="4820">
                <c:v>40.170283249396014</c:v>
              </c:pt>
              <c:pt idx="4821">
                <c:v>40.178617333057716</c:v>
              </c:pt>
              <c:pt idx="4822">
                <c:v>40.186951416719417</c:v>
              </c:pt>
              <c:pt idx="4823">
                <c:v>40.195285500381118</c:v>
              </c:pt>
              <c:pt idx="4824">
                <c:v>40.203619584042819</c:v>
              </c:pt>
              <c:pt idx="4825">
                <c:v>40.211953667704513</c:v>
              </c:pt>
              <c:pt idx="4826">
                <c:v>40.220287751366214</c:v>
              </c:pt>
              <c:pt idx="4827">
                <c:v>40.228621835027916</c:v>
              </c:pt>
              <c:pt idx="4828">
                <c:v>40.236955918689624</c:v>
              </c:pt>
              <c:pt idx="4829">
                <c:v>40.245290002351318</c:v>
              </c:pt>
              <c:pt idx="4830">
                <c:v>40.253624086013019</c:v>
              </c:pt>
              <c:pt idx="4831">
                <c:v>40.26195816967472</c:v>
              </c:pt>
              <c:pt idx="4832">
                <c:v>40.270292253336414</c:v>
              </c:pt>
              <c:pt idx="4833">
                <c:v>40.278626336998123</c:v>
              </c:pt>
              <c:pt idx="4834">
                <c:v>40.286960420659824</c:v>
              </c:pt>
              <c:pt idx="4835">
                <c:v>40.295294504321525</c:v>
              </c:pt>
              <c:pt idx="4836">
                <c:v>40.303628587983219</c:v>
              </c:pt>
              <c:pt idx="4837">
                <c:v>40.31196267164492</c:v>
              </c:pt>
              <c:pt idx="4838">
                <c:v>40.320296755306622</c:v>
              </c:pt>
              <c:pt idx="4839">
                <c:v>40.328630838968323</c:v>
              </c:pt>
              <c:pt idx="4840">
                <c:v>40.336964922630024</c:v>
              </c:pt>
              <c:pt idx="4841">
                <c:v>40.345299006291725</c:v>
              </c:pt>
              <c:pt idx="4842">
                <c:v>40.353633089953426</c:v>
              </c:pt>
              <c:pt idx="4843">
                <c:v>40.36196717361512</c:v>
              </c:pt>
              <c:pt idx="4844">
                <c:v>40.370301257276829</c:v>
              </c:pt>
              <c:pt idx="4845">
                <c:v>40.37863534093853</c:v>
              </c:pt>
              <c:pt idx="4846">
                <c:v>40.386969424600224</c:v>
              </c:pt>
              <c:pt idx="4847">
                <c:v>40.395303508261925</c:v>
              </c:pt>
              <c:pt idx="4848">
                <c:v>40.403637591923626</c:v>
              </c:pt>
              <c:pt idx="4849">
                <c:v>40.411971675585328</c:v>
              </c:pt>
              <c:pt idx="4850">
                <c:v>40.420305759247029</c:v>
              </c:pt>
              <c:pt idx="4851">
                <c:v>40.42863984290873</c:v>
              </c:pt>
              <c:pt idx="4852">
                <c:v>40.436973926570431</c:v>
              </c:pt>
              <c:pt idx="4853">
                <c:v>40.445308010232125</c:v>
              </c:pt>
              <c:pt idx="4854">
                <c:v>40.453642093893826</c:v>
              </c:pt>
              <c:pt idx="4855">
                <c:v>40.461976177555535</c:v>
              </c:pt>
              <c:pt idx="4856">
                <c:v>40.470310261217229</c:v>
              </c:pt>
              <c:pt idx="4857">
                <c:v>40.47864434487893</c:v>
              </c:pt>
              <c:pt idx="4858">
                <c:v>40.486978428540631</c:v>
              </c:pt>
              <c:pt idx="4859">
                <c:v>40.495312512202332</c:v>
              </c:pt>
              <c:pt idx="4860">
                <c:v>40.503646595864026</c:v>
              </c:pt>
              <c:pt idx="4861">
                <c:v>40.511980679525735</c:v>
              </c:pt>
              <c:pt idx="4862">
                <c:v>40.520314763187436</c:v>
              </c:pt>
              <c:pt idx="4863">
                <c:v>40.52864884684913</c:v>
              </c:pt>
              <c:pt idx="4864">
                <c:v>40.536982930510831</c:v>
              </c:pt>
              <c:pt idx="4865">
                <c:v>40.545317014172532</c:v>
              </c:pt>
              <c:pt idx="4866">
                <c:v>40.553651097834241</c:v>
              </c:pt>
              <c:pt idx="4867">
                <c:v>40.561985181495935</c:v>
              </c:pt>
              <c:pt idx="4868">
                <c:v>40.570319265157636</c:v>
              </c:pt>
              <c:pt idx="4869">
                <c:v>40.578653348819337</c:v>
              </c:pt>
              <c:pt idx="4870">
                <c:v>40.586987432481031</c:v>
              </c:pt>
              <c:pt idx="4871">
                <c:v>40.595321516142732</c:v>
              </c:pt>
              <c:pt idx="4872">
                <c:v>40.603655599804441</c:v>
              </c:pt>
              <c:pt idx="4873">
                <c:v>40.611989683466142</c:v>
              </c:pt>
              <c:pt idx="4874">
                <c:v>40.620323767127836</c:v>
              </c:pt>
              <c:pt idx="4875">
                <c:v>40.628657850789537</c:v>
              </c:pt>
              <c:pt idx="4876">
                <c:v>40.636991934451238</c:v>
              </c:pt>
              <c:pt idx="4877">
                <c:v>40.645326018112932</c:v>
              </c:pt>
              <c:pt idx="4878">
                <c:v>40.653660101774641</c:v>
              </c:pt>
              <c:pt idx="4879">
                <c:v>40.661994185436342</c:v>
              </c:pt>
              <c:pt idx="4880">
                <c:v>40.670328269098043</c:v>
              </c:pt>
              <c:pt idx="4881">
                <c:v>40.678662352759737</c:v>
              </c:pt>
              <c:pt idx="4882">
                <c:v>40.686996436421438</c:v>
              </c:pt>
              <c:pt idx="4883">
                <c:v>40.695330520083147</c:v>
              </c:pt>
              <c:pt idx="4884">
                <c:v>40.703664603744841</c:v>
              </c:pt>
              <c:pt idx="4885">
                <c:v>40.711998687406542</c:v>
              </c:pt>
              <c:pt idx="4886">
                <c:v>40.720332771068243</c:v>
              </c:pt>
              <c:pt idx="4887">
                <c:v>40.728666854729944</c:v>
              </c:pt>
              <c:pt idx="4888">
                <c:v>40.737000938391638</c:v>
              </c:pt>
              <c:pt idx="4889">
                <c:v>40.745335022053347</c:v>
              </c:pt>
              <c:pt idx="4890">
                <c:v>40.753669105715048</c:v>
              </c:pt>
              <c:pt idx="4891">
                <c:v>40.762003189376742</c:v>
              </c:pt>
              <c:pt idx="4892">
                <c:v>40.770337273038443</c:v>
              </c:pt>
              <c:pt idx="4893">
                <c:v>40.778671356700144</c:v>
              </c:pt>
              <c:pt idx="4894">
                <c:v>40.787005440361852</c:v>
              </c:pt>
              <c:pt idx="4895">
                <c:v>40.795339524023547</c:v>
              </c:pt>
              <c:pt idx="4896">
                <c:v>40.803673607685248</c:v>
              </c:pt>
              <c:pt idx="4897">
                <c:v>40.812007691346949</c:v>
              </c:pt>
              <c:pt idx="4898">
                <c:v>40.820341775008643</c:v>
              </c:pt>
              <c:pt idx="4899">
                <c:v>40.828675858670344</c:v>
              </c:pt>
              <c:pt idx="4900">
                <c:v>40.837009942332053</c:v>
              </c:pt>
              <c:pt idx="4901">
                <c:v>40.845344025993754</c:v>
              </c:pt>
              <c:pt idx="4902">
                <c:v>40.853678109655448</c:v>
              </c:pt>
              <c:pt idx="4903">
                <c:v>40.862012193317149</c:v>
              </c:pt>
              <c:pt idx="4904">
                <c:v>40.87034627697885</c:v>
              </c:pt>
              <c:pt idx="4905">
                <c:v>40.878680360640551</c:v>
              </c:pt>
              <c:pt idx="4906">
                <c:v>40.887014444302253</c:v>
              </c:pt>
              <c:pt idx="4907">
                <c:v>40.895348527963954</c:v>
              </c:pt>
              <c:pt idx="4908">
                <c:v>40.903682611625648</c:v>
              </c:pt>
              <c:pt idx="4909">
                <c:v>40.912016695287349</c:v>
              </c:pt>
              <c:pt idx="4910">
                <c:v>40.92035077894905</c:v>
              </c:pt>
              <c:pt idx="4911">
                <c:v>40.928684862610758</c:v>
              </c:pt>
              <c:pt idx="4912">
                <c:v>40.937018946272453</c:v>
              </c:pt>
              <c:pt idx="4913">
                <c:v>40.945353029934154</c:v>
              </c:pt>
              <c:pt idx="4914">
                <c:v>40.953687113595855</c:v>
              </c:pt>
              <c:pt idx="4915">
                <c:v>40.962021197257549</c:v>
              </c:pt>
              <c:pt idx="4916">
                <c:v>40.970355280919257</c:v>
              </c:pt>
              <c:pt idx="4917">
                <c:v>40.978689364580958</c:v>
              </c:pt>
              <c:pt idx="4918">
                <c:v>40.98702344824266</c:v>
              </c:pt>
              <c:pt idx="4919">
                <c:v>40.995357531904354</c:v>
              </c:pt>
              <c:pt idx="4920">
                <c:v>41.003691615566055</c:v>
              </c:pt>
              <c:pt idx="4921">
                <c:v>41.012025699227756</c:v>
              </c:pt>
              <c:pt idx="4922">
                <c:v>41.020359782889457</c:v>
              </c:pt>
              <c:pt idx="4923">
                <c:v>41.028693866551158</c:v>
              </c:pt>
              <c:pt idx="4924">
                <c:v>41.03702795021286</c:v>
              </c:pt>
              <c:pt idx="4925">
                <c:v>41.045362033874561</c:v>
              </c:pt>
              <c:pt idx="4926">
                <c:v>41.053696117536255</c:v>
              </c:pt>
              <c:pt idx="4927">
                <c:v>41.062030201197963</c:v>
              </c:pt>
              <c:pt idx="4928">
                <c:v>41.070364284859664</c:v>
              </c:pt>
              <c:pt idx="4929">
                <c:v>41.078698368521358</c:v>
              </c:pt>
              <c:pt idx="4930">
                <c:v>41.08703245218306</c:v>
              </c:pt>
              <c:pt idx="4931">
                <c:v>41.095366535844761</c:v>
              </c:pt>
              <c:pt idx="4932">
                <c:v>41.103700619506462</c:v>
              </c:pt>
              <c:pt idx="4933">
                <c:v>41.112034703168163</c:v>
              </c:pt>
              <c:pt idx="4934">
                <c:v>41.120368786829864</c:v>
              </c:pt>
              <c:pt idx="4935">
                <c:v>41.128702870491566</c:v>
              </c:pt>
              <c:pt idx="4936">
                <c:v>41.13703695415326</c:v>
              </c:pt>
              <c:pt idx="4937">
                <c:v>41.145371037814961</c:v>
              </c:pt>
              <c:pt idx="4938">
                <c:v>41.153705121476669</c:v>
              </c:pt>
              <c:pt idx="4939">
                <c:v>41.16203920513837</c:v>
              </c:pt>
              <c:pt idx="4940">
                <c:v>41.170373288800064</c:v>
              </c:pt>
              <c:pt idx="4941">
                <c:v>41.178707372461766</c:v>
              </c:pt>
              <c:pt idx="4942">
                <c:v>41.187041456123467</c:v>
              </c:pt>
              <c:pt idx="4943">
                <c:v>41.195375539785161</c:v>
              </c:pt>
              <c:pt idx="4944">
                <c:v>41.203709623446869</c:v>
              </c:pt>
              <c:pt idx="4945">
                <c:v>41.21204370710857</c:v>
              </c:pt>
              <c:pt idx="4946">
                <c:v>41.220377790770272</c:v>
              </c:pt>
              <c:pt idx="4947">
                <c:v>41.228711874431966</c:v>
              </c:pt>
              <c:pt idx="4948">
                <c:v>41.237045958093667</c:v>
              </c:pt>
              <c:pt idx="4949">
                <c:v>41.245380041755375</c:v>
              </c:pt>
              <c:pt idx="4950">
                <c:v>41.253714125417069</c:v>
              </c:pt>
              <c:pt idx="4951">
                <c:v>41.26204820907877</c:v>
              </c:pt>
              <c:pt idx="4952">
                <c:v>41.270382292740472</c:v>
              </c:pt>
              <c:pt idx="4953">
                <c:v>41.278716376402166</c:v>
              </c:pt>
              <c:pt idx="4954">
                <c:v>41.287050460063867</c:v>
              </c:pt>
              <c:pt idx="4955">
                <c:v>41.295384543725575</c:v>
              </c:pt>
              <c:pt idx="4956">
                <c:v>41.303718627387276</c:v>
              </c:pt>
              <c:pt idx="4957">
                <c:v>41.31205271104897</c:v>
              </c:pt>
              <c:pt idx="4958">
                <c:v>41.320386794710672</c:v>
              </c:pt>
              <c:pt idx="4959">
                <c:v>41.328720878372373</c:v>
              </c:pt>
              <c:pt idx="4960">
                <c:v>41.337054962034067</c:v>
              </c:pt>
              <c:pt idx="4961">
                <c:v>41.345389045695775</c:v>
              </c:pt>
              <c:pt idx="4962">
                <c:v>41.353723129357476</c:v>
              </c:pt>
              <c:pt idx="4963">
                <c:v>41.362057213019177</c:v>
              </c:pt>
              <c:pt idx="4964">
                <c:v>41.370391296680872</c:v>
              </c:pt>
              <c:pt idx="4965">
                <c:v>41.378725380342573</c:v>
              </c:pt>
              <c:pt idx="4966">
                <c:v>41.387059464004281</c:v>
              </c:pt>
              <c:pt idx="4967">
                <c:v>41.395393547665975</c:v>
              </c:pt>
              <c:pt idx="4968">
                <c:v>41.403727631327676</c:v>
              </c:pt>
              <c:pt idx="4969">
                <c:v>41.412061714989377</c:v>
              </c:pt>
              <c:pt idx="4970">
                <c:v>41.420395798651079</c:v>
              </c:pt>
              <c:pt idx="4971">
                <c:v>41.428729882312773</c:v>
              </c:pt>
              <c:pt idx="4972">
                <c:v>41.437063965974481</c:v>
              </c:pt>
              <c:pt idx="4973">
                <c:v>41.445398049636182</c:v>
              </c:pt>
              <c:pt idx="4974">
                <c:v>41.453732133297876</c:v>
              </c:pt>
              <c:pt idx="4975">
                <c:v>41.462066216959578</c:v>
              </c:pt>
              <c:pt idx="4976">
                <c:v>41.470400300621279</c:v>
              </c:pt>
              <c:pt idx="4977">
                <c:v>41.478734384282987</c:v>
              </c:pt>
              <c:pt idx="4978">
                <c:v>41.487068467944681</c:v>
              </c:pt>
              <c:pt idx="4979">
                <c:v>41.495402551606382</c:v>
              </c:pt>
              <c:pt idx="4980">
                <c:v>41.503736635268083</c:v>
              </c:pt>
              <c:pt idx="4981">
                <c:v>41.512070718929778</c:v>
              </c:pt>
              <c:pt idx="4982">
                <c:v>41.520404802591479</c:v>
              </c:pt>
              <c:pt idx="4983">
                <c:v>41.528738886253187</c:v>
              </c:pt>
              <c:pt idx="4984">
                <c:v>41.537072969914888</c:v>
              </c:pt>
              <c:pt idx="4985">
                <c:v>41.545407053576582</c:v>
              </c:pt>
              <c:pt idx="4986">
                <c:v>41.553741137238283</c:v>
              </c:pt>
              <c:pt idx="4987">
                <c:v>41.562075220899985</c:v>
              </c:pt>
              <c:pt idx="4988">
                <c:v>41.570409304561686</c:v>
              </c:pt>
              <c:pt idx="4989">
                <c:v>41.578743388223387</c:v>
              </c:pt>
              <c:pt idx="4990">
                <c:v>41.587077471885088</c:v>
              </c:pt>
              <c:pt idx="4991">
                <c:v>41.595411555546789</c:v>
              </c:pt>
              <c:pt idx="4992">
                <c:v>41.603745639208483</c:v>
              </c:pt>
              <c:pt idx="4993">
                <c:v>41.612079722870185</c:v>
              </c:pt>
              <c:pt idx="4994">
                <c:v>41.620413806531893</c:v>
              </c:pt>
              <c:pt idx="4995">
                <c:v>41.628747890193587</c:v>
              </c:pt>
              <c:pt idx="4996">
                <c:v>41.637081973855288</c:v>
              </c:pt>
              <c:pt idx="4997">
                <c:v>41.645416057516989</c:v>
              </c:pt>
              <c:pt idx="4998">
                <c:v>41.653750141178683</c:v>
              </c:pt>
              <c:pt idx="4999">
                <c:v>41.662084224840392</c:v>
              </c:pt>
              <c:pt idx="5000">
                <c:v>41.670418308502093</c:v>
              </c:pt>
              <c:pt idx="5001">
                <c:v>41.678752392163794</c:v>
              </c:pt>
              <c:pt idx="5002">
                <c:v>41.687086475825488</c:v>
              </c:pt>
              <c:pt idx="5003">
                <c:v>41.695420559487189</c:v>
              </c:pt>
              <c:pt idx="5004">
                <c:v>41.703754643148891</c:v>
              </c:pt>
              <c:pt idx="5005">
                <c:v>41.712088726810592</c:v>
              </c:pt>
              <c:pt idx="5006">
                <c:v>41.720422810472293</c:v>
              </c:pt>
              <c:pt idx="5007">
                <c:v>41.728756894133994</c:v>
              </c:pt>
              <c:pt idx="5008">
                <c:v>41.737090977795695</c:v>
              </c:pt>
              <c:pt idx="5009">
                <c:v>41.745425061457389</c:v>
              </c:pt>
              <c:pt idx="5010">
                <c:v>41.753759145119098</c:v>
              </c:pt>
              <c:pt idx="5011">
                <c:v>41.762093228780799</c:v>
              </c:pt>
              <c:pt idx="5012">
                <c:v>41.770427312442493</c:v>
              </c:pt>
              <c:pt idx="5013">
                <c:v>41.778761396104194</c:v>
              </c:pt>
              <c:pt idx="5014">
                <c:v>41.787095479765895</c:v>
              </c:pt>
              <c:pt idx="5015">
                <c:v>41.795429563427597</c:v>
              </c:pt>
              <c:pt idx="5016">
                <c:v>41.803763647089298</c:v>
              </c:pt>
              <c:pt idx="5017">
                <c:v>41.812097730750999</c:v>
              </c:pt>
              <c:pt idx="5018">
                <c:v>41.8204318144127</c:v>
              </c:pt>
              <c:pt idx="5019">
                <c:v>41.828765898074394</c:v>
              </c:pt>
              <c:pt idx="5020">
                <c:v>41.837099981736095</c:v>
              </c:pt>
              <c:pt idx="5021">
                <c:v>41.845434065397804</c:v>
              </c:pt>
              <c:pt idx="5022">
                <c:v>41.853768149059505</c:v>
              </c:pt>
              <c:pt idx="5023">
                <c:v>41.862102232721199</c:v>
              </c:pt>
              <c:pt idx="5024">
                <c:v>41.8704363163829</c:v>
              </c:pt>
              <c:pt idx="5025">
                <c:v>41.878770400044601</c:v>
              </c:pt>
              <c:pt idx="5026">
                <c:v>41.887104483706295</c:v>
              </c:pt>
              <c:pt idx="5027">
                <c:v>41.895438567368004</c:v>
              </c:pt>
              <c:pt idx="5028">
                <c:v>41.903772651029705</c:v>
              </c:pt>
              <c:pt idx="5029">
                <c:v>41.912106734691406</c:v>
              </c:pt>
              <c:pt idx="5030">
                <c:v>41.9204408183531</c:v>
              </c:pt>
              <c:pt idx="5031">
                <c:v>41.928774902014801</c:v>
              </c:pt>
              <c:pt idx="5032">
                <c:v>41.93710898567651</c:v>
              </c:pt>
              <c:pt idx="5033">
                <c:v>41.945443069338204</c:v>
              </c:pt>
              <c:pt idx="5034">
                <c:v>41.953777152999905</c:v>
              </c:pt>
              <c:pt idx="5035">
                <c:v>41.962111236661606</c:v>
              </c:pt>
              <c:pt idx="5036">
                <c:v>41.970445320323307</c:v>
              </c:pt>
              <c:pt idx="5037">
                <c:v>41.978779403985001</c:v>
              </c:pt>
              <c:pt idx="5038">
                <c:v>41.98711348764671</c:v>
              </c:pt>
              <c:pt idx="5039">
                <c:v>41.995447571308411</c:v>
              </c:pt>
              <c:pt idx="5040">
                <c:v>42.003781654970105</c:v>
              </c:pt>
              <c:pt idx="5041">
                <c:v>42.012115738631806</c:v>
              </c:pt>
              <c:pt idx="5042">
                <c:v>42.020449822293507</c:v>
              </c:pt>
              <c:pt idx="5043">
                <c:v>42.028783905955201</c:v>
              </c:pt>
              <c:pt idx="5044">
                <c:v>42.03711798961691</c:v>
              </c:pt>
              <c:pt idx="5045">
                <c:v>42.045452073278611</c:v>
              </c:pt>
              <c:pt idx="5046">
                <c:v>42.053786156940312</c:v>
              </c:pt>
              <c:pt idx="5047">
                <c:v>42.062120240602006</c:v>
              </c:pt>
              <c:pt idx="5048">
                <c:v>42.070454324263707</c:v>
              </c:pt>
              <c:pt idx="5049">
                <c:v>42.078788407925416</c:v>
              </c:pt>
              <c:pt idx="5050">
                <c:v>42.08712249158711</c:v>
              </c:pt>
              <c:pt idx="5051">
                <c:v>42.095456575248811</c:v>
              </c:pt>
              <c:pt idx="5052">
                <c:v>42.103790658910512</c:v>
              </c:pt>
              <c:pt idx="5053">
                <c:v>42.112124742572213</c:v>
              </c:pt>
              <c:pt idx="5054">
                <c:v>42.120458826233907</c:v>
              </c:pt>
              <c:pt idx="5055">
                <c:v>42.128792909895616</c:v>
              </c:pt>
              <c:pt idx="5056">
                <c:v>42.137126993557317</c:v>
              </c:pt>
              <c:pt idx="5057">
                <c:v>42.145461077219011</c:v>
              </c:pt>
              <c:pt idx="5058">
                <c:v>42.153795160880712</c:v>
              </c:pt>
              <c:pt idx="5059">
                <c:v>42.162129244542413</c:v>
              </c:pt>
              <c:pt idx="5060">
                <c:v>42.170463328204121</c:v>
              </c:pt>
              <c:pt idx="5061">
                <c:v>42.178797411865816</c:v>
              </c:pt>
              <c:pt idx="5062">
                <c:v>42.187131495527517</c:v>
              </c:pt>
              <c:pt idx="5063">
                <c:v>42.195465579189218</c:v>
              </c:pt>
              <c:pt idx="5064">
                <c:v>42.203799662850912</c:v>
              </c:pt>
              <c:pt idx="5065">
                <c:v>42.212133746512613</c:v>
              </c:pt>
              <c:pt idx="5066">
                <c:v>42.220467830174321</c:v>
              </c:pt>
              <c:pt idx="5067">
                <c:v>42.228801913836023</c:v>
              </c:pt>
              <c:pt idx="5068">
                <c:v>42.237135997497717</c:v>
              </c:pt>
              <c:pt idx="5069">
                <c:v>42.245470081159418</c:v>
              </c:pt>
              <c:pt idx="5070">
                <c:v>42.253804164821119</c:v>
              </c:pt>
              <c:pt idx="5071">
                <c:v>42.26213824848282</c:v>
              </c:pt>
              <c:pt idx="5072">
                <c:v>42.270472332144521</c:v>
              </c:pt>
              <c:pt idx="5073">
                <c:v>42.278806415806223</c:v>
              </c:pt>
              <c:pt idx="5074">
                <c:v>42.287140499467924</c:v>
              </c:pt>
              <c:pt idx="5075">
                <c:v>42.295474583129618</c:v>
              </c:pt>
              <c:pt idx="5076">
                <c:v>42.303808666791319</c:v>
              </c:pt>
              <c:pt idx="5077">
                <c:v>42.312142750453027</c:v>
              </c:pt>
              <c:pt idx="5078">
                <c:v>42.320476834114721</c:v>
              </c:pt>
              <c:pt idx="5079">
                <c:v>42.328810917776423</c:v>
              </c:pt>
              <c:pt idx="5080">
                <c:v>42.337145001438124</c:v>
              </c:pt>
              <c:pt idx="5081">
                <c:v>42.345479085099825</c:v>
              </c:pt>
              <c:pt idx="5082">
                <c:v>42.353813168761526</c:v>
              </c:pt>
              <c:pt idx="5083">
                <c:v>42.362147252423227</c:v>
              </c:pt>
              <c:pt idx="5084">
                <c:v>42.370481336084929</c:v>
              </c:pt>
              <c:pt idx="5085">
                <c:v>42.378815419746623</c:v>
              </c:pt>
              <c:pt idx="5086">
                <c:v>42.387149503408324</c:v>
              </c:pt>
              <c:pt idx="5087">
                <c:v>42.395483587070025</c:v>
              </c:pt>
              <c:pt idx="5088">
                <c:v>42.403817670731726</c:v>
              </c:pt>
              <c:pt idx="5089">
                <c:v>42.412151754393427</c:v>
              </c:pt>
              <c:pt idx="5090">
                <c:v>42.420485838055129</c:v>
              </c:pt>
              <c:pt idx="5091">
                <c:v>42.42881992171683</c:v>
              </c:pt>
              <c:pt idx="5092">
                <c:v>42.437154005378524</c:v>
              </c:pt>
              <c:pt idx="5093">
                <c:v>42.445488089040232</c:v>
              </c:pt>
              <c:pt idx="5094">
                <c:v>42.453822172701933</c:v>
              </c:pt>
              <c:pt idx="5095">
                <c:v>42.462156256363627</c:v>
              </c:pt>
              <c:pt idx="5096">
                <c:v>42.470490340025329</c:v>
              </c:pt>
              <c:pt idx="5097">
                <c:v>42.47882442368703</c:v>
              </c:pt>
              <c:pt idx="5098">
                <c:v>42.487158507348731</c:v>
              </c:pt>
              <c:pt idx="5099">
                <c:v>42.495492591010432</c:v>
              </c:pt>
              <c:pt idx="5100">
                <c:v>42.503826674672133</c:v>
              </c:pt>
              <c:pt idx="5101">
                <c:v>42.512160758333835</c:v>
              </c:pt>
              <c:pt idx="5102">
                <c:v>42.520494841995529</c:v>
              </c:pt>
              <c:pt idx="5103">
                <c:v>42.52882892565723</c:v>
              </c:pt>
              <c:pt idx="5104">
                <c:v>42.537163009318938</c:v>
              </c:pt>
              <c:pt idx="5105">
                <c:v>42.545497092980639</c:v>
              </c:pt>
              <c:pt idx="5106">
                <c:v>42.553831176642333</c:v>
              </c:pt>
              <c:pt idx="5107">
                <c:v>42.562165260304035</c:v>
              </c:pt>
              <c:pt idx="5108">
                <c:v>42.570499343965736</c:v>
              </c:pt>
              <c:pt idx="5109">
                <c:v>42.57883342762743</c:v>
              </c:pt>
              <c:pt idx="5110">
                <c:v>42.587167511289138</c:v>
              </c:pt>
              <c:pt idx="5111">
                <c:v>42.595501594950839</c:v>
              </c:pt>
              <c:pt idx="5112">
                <c:v>42.603835678612541</c:v>
              </c:pt>
              <c:pt idx="5113">
                <c:v>42.612169762274235</c:v>
              </c:pt>
              <c:pt idx="5114">
                <c:v>42.620503845935936</c:v>
              </c:pt>
              <c:pt idx="5115">
                <c:v>42.628837929597644</c:v>
              </c:pt>
              <c:pt idx="5116">
                <c:v>42.637172013259338</c:v>
              </c:pt>
              <c:pt idx="5117">
                <c:v>42.645506096921039</c:v>
              </c:pt>
              <c:pt idx="5118">
                <c:v>42.653840180582741</c:v>
              </c:pt>
              <c:pt idx="5119">
                <c:v>42.662174264244442</c:v>
              </c:pt>
              <c:pt idx="5120">
                <c:v>42.670508347906136</c:v>
              </c:pt>
              <c:pt idx="5121">
                <c:v>42.678842431567844</c:v>
              </c:pt>
              <c:pt idx="5122">
                <c:v>42.687176515229545</c:v>
              </c:pt>
              <c:pt idx="5123">
                <c:v>42.695510598891239</c:v>
              </c:pt>
              <c:pt idx="5124">
                <c:v>42.703844682552941</c:v>
              </c:pt>
              <c:pt idx="5125">
                <c:v>42.712178766214642</c:v>
              </c:pt>
              <c:pt idx="5126">
                <c:v>42.72051284987635</c:v>
              </c:pt>
              <c:pt idx="5127">
                <c:v>42.728846933538044</c:v>
              </c:pt>
              <c:pt idx="5128">
                <c:v>42.737181017199745</c:v>
              </c:pt>
              <c:pt idx="5129">
                <c:v>42.745515100861446</c:v>
              </c:pt>
              <c:pt idx="5130">
                <c:v>42.753849184523141</c:v>
              </c:pt>
              <c:pt idx="5131">
                <c:v>42.762183268184842</c:v>
              </c:pt>
              <c:pt idx="5132">
                <c:v>42.77051735184655</c:v>
              </c:pt>
              <c:pt idx="5133">
                <c:v>42.778851435508244</c:v>
              </c:pt>
              <c:pt idx="5134">
                <c:v>42.787185519169945</c:v>
              </c:pt>
              <c:pt idx="5135">
                <c:v>42.795519602831646</c:v>
              </c:pt>
              <c:pt idx="5136">
                <c:v>42.803853686493348</c:v>
              </c:pt>
              <c:pt idx="5137">
                <c:v>42.812187770155042</c:v>
              </c:pt>
              <c:pt idx="5138">
                <c:v>42.82052185381675</c:v>
              </c:pt>
              <c:pt idx="5139">
                <c:v>42.828855937478451</c:v>
              </c:pt>
              <c:pt idx="5140">
                <c:v>42.837190021140145</c:v>
              </c:pt>
              <c:pt idx="5141">
                <c:v>42.845524104801846</c:v>
              </c:pt>
              <c:pt idx="5142">
                <c:v>42.853858188463548</c:v>
              </c:pt>
              <c:pt idx="5143">
                <c:v>42.862192272125256</c:v>
              </c:pt>
              <c:pt idx="5144">
                <c:v>42.87052635578695</c:v>
              </c:pt>
              <c:pt idx="5145">
                <c:v>42.878860439448651</c:v>
              </c:pt>
              <c:pt idx="5146">
                <c:v>42.887194523110352</c:v>
              </c:pt>
              <c:pt idx="5147">
                <c:v>42.895528606772046</c:v>
              </c:pt>
              <c:pt idx="5148">
                <c:v>42.903862690433748</c:v>
              </c:pt>
              <c:pt idx="5149">
                <c:v>42.912196774095456</c:v>
              </c:pt>
              <c:pt idx="5150">
                <c:v>42.920530857757157</c:v>
              </c:pt>
              <c:pt idx="5151">
                <c:v>42.928864941418851</c:v>
              </c:pt>
              <c:pt idx="5152">
                <c:v>42.937199025080552</c:v>
              </c:pt>
              <c:pt idx="5153">
                <c:v>42.945533108742254</c:v>
              </c:pt>
              <c:pt idx="5154">
                <c:v>42.953867192403955</c:v>
              </c:pt>
              <c:pt idx="5155">
                <c:v>42.962201276065656</c:v>
              </c:pt>
              <c:pt idx="5156">
                <c:v>42.970535359727357</c:v>
              </c:pt>
              <c:pt idx="5157">
                <c:v>42.978869443389058</c:v>
              </c:pt>
              <c:pt idx="5158">
                <c:v>42.987203527050752</c:v>
              </c:pt>
              <c:pt idx="5159">
                <c:v>42.995537610712454</c:v>
              </c:pt>
              <c:pt idx="5160">
                <c:v>43.003871694374162</c:v>
              </c:pt>
              <c:pt idx="5161">
                <c:v>43.012205778035856</c:v>
              </c:pt>
              <c:pt idx="5162">
                <c:v>43.020539861697557</c:v>
              </c:pt>
              <c:pt idx="5163">
                <c:v>43.028873945359258</c:v>
              </c:pt>
              <c:pt idx="5164">
                <c:v>43.03720802902096</c:v>
              </c:pt>
              <c:pt idx="5165">
                <c:v>43.045542112682661</c:v>
              </c:pt>
              <c:pt idx="5166">
                <c:v>43.053876196344362</c:v>
              </c:pt>
              <c:pt idx="5167">
                <c:v>43.062210280006063</c:v>
              </c:pt>
              <c:pt idx="5168">
                <c:v>43.070544363667757</c:v>
              </c:pt>
              <c:pt idx="5169">
                <c:v>43.078878447329458</c:v>
              </c:pt>
              <c:pt idx="5170">
                <c:v>43.08721253099116</c:v>
              </c:pt>
              <c:pt idx="5171">
                <c:v>43.095546614652868</c:v>
              </c:pt>
              <c:pt idx="5172">
                <c:v>43.103880698314562</c:v>
              </c:pt>
              <c:pt idx="5173">
                <c:v>43.112214781976263</c:v>
              </c:pt>
              <c:pt idx="5174">
                <c:v>43.120548865637964</c:v>
              </c:pt>
              <c:pt idx="5175">
                <c:v>43.128882949299658</c:v>
              </c:pt>
              <c:pt idx="5176">
                <c:v>43.137217032961367</c:v>
              </c:pt>
              <c:pt idx="5177">
                <c:v>43.145551116623068</c:v>
              </c:pt>
              <c:pt idx="5178">
                <c:v>43.153885200284762</c:v>
              </c:pt>
              <c:pt idx="5179">
                <c:v>43.162219283946463</c:v>
              </c:pt>
              <c:pt idx="5180">
                <c:v>43.170553367608164</c:v>
              </c:pt>
              <c:pt idx="5181">
                <c:v>43.178887451269865</c:v>
              </c:pt>
              <c:pt idx="5182">
                <c:v>43.187221534931567</c:v>
              </c:pt>
              <c:pt idx="5183">
                <c:v>43.195555618593268</c:v>
              </c:pt>
              <c:pt idx="5184">
                <c:v>43.203889702254969</c:v>
              </c:pt>
              <c:pt idx="5185">
                <c:v>43.212223785916663</c:v>
              </c:pt>
              <c:pt idx="5186">
                <c:v>43.220557869578364</c:v>
              </c:pt>
              <c:pt idx="5187">
                <c:v>43.228891953240073</c:v>
              </c:pt>
              <c:pt idx="5188">
                <c:v>43.237226036901774</c:v>
              </c:pt>
              <c:pt idx="5189">
                <c:v>43.245560120563468</c:v>
              </c:pt>
              <c:pt idx="5190">
                <c:v>43.253894204225169</c:v>
              </c:pt>
              <c:pt idx="5191">
                <c:v>43.26222828788687</c:v>
              </c:pt>
              <c:pt idx="5192">
                <c:v>43.270562371548564</c:v>
              </c:pt>
              <c:pt idx="5193">
                <c:v>43.278896455210273</c:v>
              </c:pt>
              <c:pt idx="5194">
                <c:v>43.287230538871974</c:v>
              </c:pt>
              <c:pt idx="5195">
                <c:v>43.295564622533675</c:v>
              </c:pt>
              <c:pt idx="5196">
                <c:v>43.303898706195369</c:v>
              </c:pt>
              <c:pt idx="5197">
                <c:v>43.31223278985707</c:v>
              </c:pt>
              <c:pt idx="5198">
                <c:v>43.320566873518779</c:v>
              </c:pt>
              <c:pt idx="5199">
                <c:v>43.328900957180473</c:v>
              </c:pt>
              <c:pt idx="5200">
                <c:v>43.337235040842174</c:v>
              </c:pt>
              <c:pt idx="5201">
                <c:v>43.345569124503875</c:v>
              </c:pt>
              <c:pt idx="5202">
                <c:v>43.353903208165576</c:v>
              </c:pt>
              <c:pt idx="5203">
                <c:v>43.36223729182727</c:v>
              </c:pt>
              <c:pt idx="5204">
                <c:v>43.370571375488979</c:v>
              </c:pt>
              <c:pt idx="5205">
                <c:v>43.37890545915068</c:v>
              </c:pt>
              <c:pt idx="5206">
                <c:v>43.387239542812374</c:v>
              </c:pt>
              <c:pt idx="5207">
                <c:v>43.395573626474075</c:v>
              </c:pt>
              <c:pt idx="5208">
                <c:v>43.403907710135776</c:v>
              </c:pt>
              <c:pt idx="5209">
                <c:v>43.412241793797484</c:v>
              </c:pt>
              <c:pt idx="5210">
                <c:v>43.420575877459179</c:v>
              </c:pt>
              <c:pt idx="5211">
                <c:v>43.42890996112088</c:v>
              </c:pt>
              <c:pt idx="5212">
                <c:v>43.437244044782581</c:v>
              </c:pt>
              <c:pt idx="5213">
                <c:v>43.445578128444275</c:v>
              </c:pt>
              <c:pt idx="5214">
                <c:v>43.453912212105976</c:v>
              </c:pt>
              <c:pt idx="5215">
                <c:v>43.462246295767685</c:v>
              </c:pt>
              <c:pt idx="5216">
                <c:v>43.470580379429386</c:v>
              </c:pt>
              <c:pt idx="5217">
                <c:v>43.47891446309108</c:v>
              </c:pt>
              <c:pt idx="5218">
                <c:v>43.487248546752781</c:v>
              </c:pt>
              <c:pt idx="5219">
                <c:v>43.495582630414482</c:v>
              </c:pt>
              <c:pt idx="5220">
                <c:v>43.503916714076176</c:v>
              </c:pt>
              <c:pt idx="5221">
                <c:v>43.512250797737885</c:v>
              </c:pt>
              <c:pt idx="5222">
                <c:v>43.520584881399586</c:v>
              </c:pt>
              <c:pt idx="5223">
                <c:v>43.528918965061287</c:v>
              </c:pt>
              <c:pt idx="5224">
                <c:v>43.537253048722981</c:v>
              </c:pt>
              <c:pt idx="5225">
                <c:v>43.545587132384682</c:v>
              </c:pt>
              <c:pt idx="5226">
                <c:v>43.55392121604639</c:v>
              </c:pt>
              <c:pt idx="5227">
                <c:v>43.562255299708085</c:v>
              </c:pt>
              <c:pt idx="5228">
                <c:v>43.570589383369786</c:v>
              </c:pt>
              <c:pt idx="5229">
                <c:v>43.578923467031487</c:v>
              </c:pt>
              <c:pt idx="5230">
                <c:v>43.587257550693181</c:v>
              </c:pt>
              <c:pt idx="5231">
                <c:v>43.595591634354882</c:v>
              </c:pt>
              <c:pt idx="5232">
                <c:v>43.60392571801659</c:v>
              </c:pt>
              <c:pt idx="5233">
                <c:v>43.612259801678292</c:v>
              </c:pt>
              <c:pt idx="5234">
                <c:v>43.620593885339986</c:v>
              </c:pt>
              <c:pt idx="5235">
                <c:v>43.628927969001687</c:v>
              </c:pt>
              <c:pt idx="5236">
                <c:v>43.637262052663388</c:v>
              </c:pt>
              <c:pt idx="5237">
                <c:v>43.645596136325089</c:v>
              </c:pt>
              <c:pt idx="5238">
                <c:v>43.65393021998679</c:v>
              </c:pt>
              <c:pt idx="5239">
                <c:v>43.662264303648492</c:v>
              </c:pt>
              <c:pt idx="5240">
                <c:v>43.670598387310193</c:v>
              </c:pt>
              <c:pt idx="5241">
                <c:v>43.678932470971887</c:v>
              </c:pt>
              <c:pt idx="5242">
                <c:v>43.687266554633588</c:v>
              </c:pt>
              <c:pt idx="5243">
                <c:v>43.695600638295296</c:v>
              </c:pt>
              <c:pt idx="5244">
                <c:v>43.70393472195699</c:v>
              </c:pt>
              <c:pt idx="5245">
                <c:v>43.712268805618692</c:v>
              </c:pt>
              <c:pt idx="5246">
                <c:v>43.720602889280393</c:v>
              </c:pt>
              <c:pt idx="5247">
                <c:v>43.728936972942094</c:v>
              </c:pt>
              <c:pt idx="5248">
                <c:v>43.737271056603795</c:v>
              </c:pt>
              <c:pt idx="5249">
                <c:v>43.745605140265496</c:v>
              </c:pt>
              <c:pt idx="5250">
                <c:v>43.753939223927198</c:v>
              </c:pt>
              <c:pt idx="5251">
                <c:v>43.762273307588892</c:v>
              </c:pt>
              <c:pt idx="5252">
                <c:v>43.770607391250593</c:v>
              </c:pt>
              <c:pt idx="5253">
                <c:v>43.778941474912294</c:v>
              </c:pt>
              <c:pt idx="5254">
                <c:v>43.787275558574002</c:v>
              </c:pt>
              <c:pt idx="5255">
                <c:v>43.795609642235696</c:v>
              </c:pt>
              <c:pt idx="5256">
                <c:v>43.803943725897398</c:v>
              </c:pt>
              <c:pt idx="5257">
                <c:v>43.812277809559099</c:v>
              </c:pt>
              <c:pt idx="5258">
                <c:v>43.820611893220793</c:v>
              </c:pt>
              <c:pt idx="5259">
                <c:v>43.828945976882501</c:v>
              </c:pt>
              <c:pt idx="5260">
                <c:v>43.837280060544202</c:v>
              </c:pt>
              <c:pt idx="5261">
                <c:v>43.845614144205904</c:v>
              </c:pt>
              <c:pt idx="5262">
                <c:v>43.853948227867598</c:v>
              </c:pt>
              <c:pt idx="5263">
                <c:v>43.862282311529299</c:v>
              </c:pt>
              <c:pt idx="5264">
                <c:v>43.870616395191</c:v>
              </c:pt>
              <c:pt idx="5265">
                <c:v>43.878950478852701</c:v>
              </c:pt>
              <c:pt idx="5266">
                <c:v>43.887284562514402</c:v>
              </c:pt>
              <c:pt idx="5267">
                <c:v>43.895618646176104</c:v>
              </c:pt>
              <c:pt idx="5268">
                <c:v>43.903952729837805</c:v>
              </c:pt>
              <c:pt idx="5269">
                <c:v>43.912286813499499</c:v>
              </c:pt>
              <c:pt idx="5270">
                <c:v>43.920620897161207</c:v>
              </c:pt>
              <c:pt idx="5271">
                <c:v>43.928954980822908</c:v>
              </c:pt>
              <c:pt idx="5272">
                <c:v>43.937289064484602</c:v>
              </c:pt>
              <c:pt idx="5273">
                <c:v>43.945623148146304</c:v>
              </c:pt>
              <c:pt idx="5274">
                <c:v>43.953957231808005</c:v>
              </c:pt>
              <c:pt idx="5275">
                <c:v>43.962291315469699</c:v>
              </c:pt>
              <c:pt idx="5276">
                <c:v>43.970625399131407</c:v>
              </c:pt>
              <c:pt idx="5277">
                <c:v>43.978959482793108</c:v>
              </c:pt>
              <c:pt idx="5278">
                <c:v>43.987293566454809</c:v>
              </c:pt>
              <c:pt idx="5279">
                <c:v>43.995627650116504</c:v>
              </c:pt>
              <c:pt idx="5280">
                <c:v>44.003961733778205</c:v>
              </c:pt>
              <c:pt idx="5281">
                <c:v>44.012295817439913</c:v>
              </c:pt>
              <c:pt idx="5282">
                <c:v>44.020629901101607</c:v>
              </c:pt>
              <c:pt idx="5283">
                <c:v>44.028963984763308</c:v>
              </c:pt>
              <c:pt idx="5284">
                <c:v>44.037298068425009</c:v>
              </c:pt>
              <c:pt idx="5285">
                <c:v>44.045632152086711</c:v>
              </c:pt>
              <c:pt idx="5286">
                <c:v>44.053966235748405</c:v>
              </c:pt>
              <c:pt idx="5287">
                <c:v>44.062300319410113</c:v>
              </c:pt>
              <c:pt idx="5288">
                <c:v>44.070634403071814</c:v>
              </c:pt>
              <c:pt idx="5289">
                <c:v>44.078968486733508</c:v>
              </c:pt>
              <c:pt idx="5290">
                <c:v>44.08730257039521</c:v>
              </c:pt>
              <c:pt idx="5291">
                <c:v>44.095636654056911</c:v>
              </c:pt>
              <c:pt idx="5292">
                <c:v>44.103970737718619</c:v>
              </c:pt>
              <c:pt idx="5293">
                <c:v>44.112304821380313</c:v>
              </c:pt>
              <c:pt idx="5294">
                <c:v>44.120638905042014</c:v>
              </c:pt>
              <c:pt idx="5295">
                <c:v>44.128972988703715</c:v>
              </c:pt>
              <c:pt idx="5296">
                <c:v>44.13730707236541</c:v>
              </c:pt>
              <c:pt idx="5297">
                <c:v>44.145641156027111</c:v>
              </c:pt>
              <c:pt idx="5298">
                <c:v>44.153975239688819</c:v>
              </c:pt>
              <c:pt idx="5299">
                <c:v>44.16230932335052</c:v>
              </c:pt>
              <c:pt idx="5300">
                <c:v>44.170643407012214</c:v>
              </c:pt>
              <c:pt idx="5301">
                <c:v>44.178977490673915</c:v>
              </c:pt>
              <c:pt idx="5302">
                <c:v>44.187311574335617</c:v>
              </c:pt>
              <c:pt idx="5303">
                <c:v>44.195645657997311</c:v>
              </c:pt>
              <c:pt idx="5304">
                <c:v>44.203979741659019</c:v>
              </c:pt>
              <c:pt idx="5305">
                <c:v>44.21231382532072</c:v>
              </c:pt>
              <c:pt idx="5306">
                <c:v>44.220647908982421</c:v>
              </c:pt>
              <c:pt idx="5307">
                <c:v>44.228981992644115</c:v>
              </c:pt>
              <c:pt idx="5308">
                <c:v>44.237316076305817</c:v>
              </c:pt>
              <c:pt idx="5309">
                <c:v>44.245650159967525</c:v>
              </c:pt>
              <c:pt idx="5310">
                <c:v>44.253984243629219</c:v>
              </c:pt>
              <c:pt idx="5311">
                <c:v>44.26231832729092</c:v>
              </c:pt>
              <c:pt idx="5312">
                <c:v>44.270652410952621</c:v>
              </c:pt>
              <c:pt idx="5313">
                <c:v>44.278986494614323</c:v>
              </c:pt>
              <c:pt idx="5314">
                <c:v>44.287320578276017</c:v>
              </c:pt>
              <c:pt idx="5315">
                <c:v>44.295654661937725</c:v>
              </c:pt>
              <c:pt idx="5316">
                <c:v>44.303988745599426</c:v>
              </c:pt>
              <c:pt idx="5317">
                <c:v>44.31232282926112</c:v>
              </c:pt>
              <c:pt idx="5318">
                <c:v>44.320656912922821</c:v>
              </c:pt>
              <c:pt idx="5319">
                <c:v>44.328990996584523</c:v>
              </c:pt>
              <c:pt idx="5320">
                <c:v>44.337325080246224</c:v>
              </c:pt>
              <c:pt idx="5321">
                <c:v>44.345659163907925</c:v>
              </c:pt>
              <c:pt idx="5322">
                <c:v>44.353993247569626</c:v>
              </c:pt>
              <c:pt idx="5323">
                <c:v>44.362327331231327</c:v>
              </c:pt>
              <c:pt idx="5324">
                <c:v>44.370661414893021</c:v>
              </c:pt>
              <c:pt idx="5325">
                <c:v>44.378995498554723</c:v>
              </c:pt>
              <c:pt idx="5326">
                <c:v>44.387329582216431</c:v>
              </c:pt>
              <c:pt idx="5327">
                <c:v>44.395663665878125</c:v>
              </c:pt>
              <c:pt idx="5328">
                <c:v>44.403997749539826</c:v>
              </c:pt>
              <c:pt idx="5329">
                <c:v>44.412331833201527</c:v>
              </c:pt>
              <c:pt idx="5330">
                <c:v>44.420665916863229</c:v>
              </c:pt>
              <c:pt idx="5331">
                <c:v>44.42900000052493</c:v>
              </c:pt>
              <c:pt idx="5332">
                <c:v>44.437334084186631</c:v>
              </c:pt>
              <c:pt idx="5333">
                <c:v>44.445668167848332</c:v>
              </c:pt>
              <c:pt idx="5334">
                <c:v>44.454002251510026</c:v>
              </c:pt>
              <c:pt idx="5335">
                <c:v>44.462336335171727</c:v>
              </c:pt>
              <c:pt idx="5336">
                <c:v>44.470670418833429</c:v>
              </c:pt>
              <c:pt idx="5337">
                <c:v>44.479004502495137</c:v>
              </c:pt>
              <c:pt idx="5338">
                <c:v>44.487338586156831</c:v>
              </c:pt>
              <c:pt idx="5339">
                <c:v>44.495672669818532</c:v>
              </c:pt>
              <c:pt idx="5340">
                <c:v>44.504006753480233</c:v>
              </c:pt>
              <c:pt idx="5341">
                <c:v>44.512340837141927</c:v>
              </c:pt>
              <c:pt idx="5342">
                <c:v>44.520674920803636</c:v>
              </c:pt>
              <c:pt idx="5343">
                <c:v>44.529009004465337</c:v>
              </c:pt>
              <c:pt idx="5344">
                <c:v>44.537343088127038</c:v>
              </c:pt>
              <c:pt idx="5345">
                <c:v>44.545677171788732</c:v>
              </c:pt>
              <c:pt idx="5346">
                <c:v>44.554011255450433</c:v>
              </c:pt>
              <c:pt idx="5347">
                <c:v>44.562345339112134</c:v>
              </c:pt>
              <c:pt idx="5348">
                <c:v>44.570679422773836</c:v>
              </c:pt>
              <c:pt idx="5349">
                <c:v>44.579013506435537</c:v>
              </c:pt>
              <c:pt idx="5350">
                <c:v>44.587347590097238</c:v>
              </c:pt>
              <c:pt idx="5351">
                <c:v>44.595681673758939</c:v>
              </c:pt>
              <c:pt idx="5352">
                <c:v>44.604015757420633</c:v>
              </c:pt>
              <c:pt idx="5353">
                <c:v>44.612349841082342</c:v>
              </c:pt>
              <c:pt idx="5354">
                <c:v>44.620683924744043</c:v>
              </c:pt>
              <c:pt idx="5355">
                <c:v>44.629018008405737</c:v>
              </c:pt>
              <c:pt idx="5356">
                <c:v>44.637352092067438</c:v>
              </c:pt>
              <c:pt idx="5357">
                <c:v>44.645686175729139</c:v>
              </c:pt>
              <c:pt idx="5358">
                <c:v>44.65402025939084</c:v>
              </c:pt>
              <c:pt idx="5359">
                <c:v>44.662354343052542</c:v>
              </c:pt>
              <c:pt idx="5360">
                <c:v>44.670688426714243</c:v>
              </c:pt>
              <c:pt idx="5361">
                <c:v>44.679022510375944</c:v>
              </c:pt>
              <c:pt idx="5362">
                <c:v>44.687356594037638</c:v>
              </c:pt>
              <c:pt idx="5363">
                <c:v>44.695690677699339</c:v>
              </c:pt>
              <c:pt idx="5364">
                <c:v>44.704024761361048</c:v>
              </c:pt>
              <c:pt idx="5365">
                <c:v>44.712358845022742</c:v>
              </c:pt>
              <c:pt idx="5366">
                <c:v>44.720692928684443</c:v>
              </c:pt>
              <c:pt idx="5367">
                <c:v>44.729027012346144</c:v>
              </c:pt>
              <c:pt idx="5368">
                <c:v>44.737361096007845</c:v>
              </c:pt>
              <c:pt idx="5369">
                <c:v>44.745695179669539</c:v>
              </c:pt>
              <c:pt idx="5370">
                <c:v>44.754029263331248</c:v>
              </c:pt>
              <c:pt idx="5371">
                <c:v>44.762363346992949</c:v>
              </c:pt>
              <c:pt idx="5372">
                <c:v>44.770697430654643</c:v>
              </c:pt>
              <c:pt idx="5373">
                <c:v>44.779031514316344</c:v>
              </c:pt>
              <c:pt idx="5374">
                <c:v>44.787365597978045</c:v>
              </c:pt>
              <c:pt idx="5375">
                <c:v>44.795699681639753</c:v>
              </c:pt>
              <c:pt idx="5376">
                <c:v>44.804033765301448</c:v>
              </c:pt>
              <c:pt idx="5377">
                <c:v>44.812367848963149</c:v>
              </c:pt>
              <c:pt idx="5378">
                <c:v>44.82070193262485</c:v>
              </c:pt>
              <c:pt idx="5379">
                <c:v>44.829036016286544</c:v>
              </c:pt>
              <c:pt idx="5380">
                <c:v>44.837370099948245</c:v>
              </c:pt>
              <c:pt idx="5381">
                <c:v>44.845704183609953</c:v>
              </c:pt>
              <c:pt idx="5382">
                <c:v>44.854038267271655</c:v>
              </c:pt>
              <c:pt idx="5383">
                <c:v>44.862372350933349</c:v>
              </c:pt>
              <c:pt idx="5384">
                <c:v>44.87070643459505</c:v>
              </c:pt>
              <c:pt idx="5385">
                <c:v>44.879040518256751</c:v>
              </c:pt>
              <c:pt idx="5386">
                <c:v>44.887374601918445</c:v>
              </c:pt>
              <c:pt idx="5387">
                <c:v>44.895708685580153</c:v>
              </c:pt>
              <c:pt idx="5388">
                <c:v>44.904042769241855</c:v>
              </c:pt>
              <c:pt idx="5389">
                <c:v>44.912376852903556</c:v>
              </c:pt>
              <c:pt idx="5390">
                <c:v>44.92071093656525</c:v>
              </c:pt>
              <c:pt idx="5391">
                <c:v>44.929045020226951</c:v>
              </c:pt>
              <c:pt idx="5392">
                <c:v>44.937379103888659</c:v>
              </c:pt>
              <c:pt idx="5393">
                <c:v>44.945713187550353</c:v>
              </c:pt>
              <c:pt idx="5394">
                <c:v>44.954047271212055</c:v>
              </c:pt>
              <c:pt idx="5395">
                <c:v>44.962381354873756</c:v>
              </c:pt>
              <c:pt idx="5396">
                <c:v>44.970715438535457</c:v>
              </c:pt>
              <c:pt idx="5397">
                <c:v>44.979049522197151</c:v>
              </c:pt>
              <c:pt idx="5398">
                <c:v>44.987383605858859</c:v>
              </c:pt>
              <c:pt idx="5399">
                <c:v>44.995717689520561</c:v>
              </c:pt>
              <c:pt idx="5400">
                <c:v>45.004051773182255</c:v>
              </c:pt>
              <c:pt idx="5401">
                <c:v>45.012385856843956</c:v>
              </c:pt>
              <c:pt idx="5402">
                <c:v>45.020719940505657</c:v>
              </c:pt>
              <c:pt idx="5403">
                <c:v>45.029054024167365</c:v>
              </c:pt>
              <c:pt idx="5404">
                <c:v>45.037388107829059</c:v>
              </c:pt>
              <c:pt idx="5405">
                <c:v>45.045722191490761</c:v>
              </c:pt>
              <c:pt idx="5406">
                <c:v>45.054056275152462</c:v>
              </c:pt>
              <c:pt idx="5407">
                <c:v>45.062390358814156</c:v>
              </c:pt>
              <c:pt idx="5408">
                <c:v>45.070724442475857</c:v>
              </c:pt>
              <c:pt idx="5409">
                <c:v>45.079058526137565</c:v>
              </c:pt>
              <c:pt idx="5410">
                <c:v>45.087392609799259</c:v>
              </c:pt>
              <c:pt idx="5411">
                <c:v>45.095726693460961</c:v>
              </c:pt>
              <c:pt idx="5412">
                <c:v>45.104060777122662</c:v>
              </c:pt>
              <c:pt idx="5413">
                <c:v>45.112394860784363</c:v>
              </c:pt>
              <c:pt idx="5414">
                <c:v>45.120728944446064</c:v>
              </c:pt>
              <c:pt idx="5415">
                <c:v>45.129063028107765</c:v>
              </c:pt>
              <c:pt idx="5416">
                <c:v>45.137397111769467</c:v>
              </c:pt>
              <c:pt idx="5417">
                <c:v>45.145731195431161</c:v>
              </c:pt>
              <c:pt idx="5418">
                <c:v>45.154065279092862</c:v>
              </c:pt>
              <c:pt idx="5419">
                <c:v>45.162399362754563</c:v>
              </c:pt>
              <c:pt idx="5420">
                <c:v>45.170733446416271</c:v>
              </c:pt>
              <c:pt idx="5421">
                <c:v>45.179067530077965</c:v>
              </c:pt>
              <c:pt idx="5422">
                <c:v>45.187401613739667</c:v>
              </c:pt>
              <c:pt idx="5423">
                <c:v>45.195735697401368</c:v>
              </c:pt>
              <c:pt idx="5424">
                <c:v>45.204069781063062</c:v>
              </c:pt>
              <c:pt idx="5425">
                <c:v>45.21240386472477</c:v>
              </c:pt>
              <c:pt idx="5426">
                <c:v>45.220737948386471</c:v>
              </c:pt>
              <c:pt idx="5427">
                <c:v>45.229072032048173</c:v>
              </c:pt>
              <c:pt idx="5428">
                <c:v>45.237406115709867</c:v>
              </c:pt>
              <c:pt idx="5429">
                <c:v>45.245740199371568</c:v>
              </c:pt>
              <c:pt idx="5430">
                <c:v>45.254074283033269</c:v>
              </c:pt>
              <c:pt idx="5431">
                <c:v>45.26240836669497</c:v>
              </c:pt>
              <c:pt idx="5432">
                <c:v>45.270742450356671</c:v>
              </c:pt>
              <c:pt idx="5433">
                <c:v>45.279076534018373</c:v>
              </c:pt>
              <c:pt idx="5434">
                <c:v>45.287410617680074</c:v>
              </c:pt>
              <c:pt idx="5435">
                <c:v>45.295744701341768</c:v>
              </c:pt>
              <c:pt idx="5436">
                <c:v>45.304078785003476</c:v>
              </c:pt>
              <c:pt idx="5437">
                <c:v>45.312412868665177</c:v>
              </c:pt>
              <c:pt idx="5438">
                <c:v>45.320746952326871</c:v>
              </c:pt>
              <c:pt idx="5439">
                <c:v>45.329081035988573</c:v>
              </c:pt>
              <c:pt idx="5440">
                <c:v>45.337415119650274</c:v>
              </c:pt>
              <c:pt idx="5441">
                <c:v>45.345749203311975</c:v>
              </c:pt>
              <c:pt idx="5442">
                <c:v>45.354083286973676</c:v>
              </c:pt>
              <c:pt idx="5443">
                <c:v>45.362417370635377</c:v>
              </c:pt>
              <c:pt idx="5444">
                <c:v>45.370751454297078</c:v>
              </c:pt>
              <c:pt idx="5445">
                <c:v>45.379085537958773</c:v>
              </c:pt>
              <c:pt idx="5446">
                <c:v>45.387419621620474</c:v>
              </c:pt>
              <c:pt idx="5447">
                <c:v>45.395753705282182</c:v>
              </c:pt>
              <c:pt idx="5448">
                <c:v>45.404087788943883</c:v>
              </c:pt>
              <c:pt idx="5449">
                <c:v>45.412421872605577</c:v>
              </c:pt>
              <c:pt idx="5450">
                <c:v>45.420755956267278</c:v>
              </c:pt>
              <c:pt idx="5451">
                <c:v>45.42909003992898</c:v>
              </c:pt>
              <c:pt idx="5452">
                <c:v>45.437424123590674</c:v>
              </c:pt>
              <c:pt idx="5453">
                <c:v>45.445758207252382</c:v>
              </c:pt>
              <c:pt idx="5454">
                <c:v>45.454092290914083</c:v>
              </c:pt>
              <c:pt idx="5455">
                <c:v>45.462426374575777</c:v>
              </c:pt>
              <c:pt idx="5456">
                <c:v>45.470760458237478</c:v>
              </c:pt>
              <c:pt idx="5457">
                <c:v>45.47909454189918</c:v>
              </c:pt>
              <c:pt idx="5458">
                <c:v>45.487428625560888</c:v>
              </c:pt>
              <c:pt idx="5459">
                <c:v>45.495762709222582</c:v>
              </c:pt>
              <c:pt idx="5460">
                <c:v>45.504096792884283</c:v>
              </c:pt>
              <c:pt idx="5461">
                <c:v>45.512430876545984</c:v>
              </c:pt>
              <c:pt idx="5462">
                <c:v>45.520764960207678</c:v>
              </c:pt>
              <c:pt idx="5463">
                <c:v>45.52909904386938</c:v>
              </c:pt>
              <c:pt idx="5464">
                <c:v>45.537433127531088</c:v>
              </c:pt>
              <c:pt idx="5465">
                <c:v>45.545767211192789</c:v>
              </c:pt>
              <c:pt idx="5466">
                <c:v>45.554101294854483</c:v>
              </c:pt>
              <c:pt idx="5467">
                <c:v>45.562435378516184</c:v>
              </c:pt>
              <c:pt idx="5468">
                <c:v>45.570769462177886</c:v>
              </c:pt>
              <c:pt idx="5469">
                <c:v>45.57910354583958</c:v>
              </c:pt>
              <c:pt idx="5470">
                <c:v>45.587437629501288</c:v>
              </c:pt>
              <c:pt idx="5471">
                <c:v>45.595771713162989</c:v>
              </c:pt>
              <c:pt idx="5472">
                <c:v>45.60410579682469</c:v>
              </c:pt>
              <c:pt idx="5473">
                <c:v>45.612439880486384</c:v>
              </c:pt>
              <c:pt idx="5474">
                <c:v>45.620773964148086</c:v>
              </c:pt>
              <c:pt idx="5475">
                <c:v>45.629108047809794</c:v>
              </c:pt>
              <c:pt idx="5476">
                <c:v>45.637442131471488</c:v>
              </c:pt>
              <c:pt idx="5477">
                <c:v>45.645776215133189</c:v>
              </c:pt>
              <c:pt idx="5478">
                <c:v>45.65411029879489</c:v>
              </c:pt>
              <c:pt idx="5479">
                <c:v>45.662444382456592</c:v>
              </c:pt>
              <c:pt idx="5480">
                <c:v>45.670778466118286</c:v>
              </c:pt>
              <c:pt idx="5481">
                <c:v>45.679112549779994</c:v>
              </c:pt>
              <c:pt idx="5482">
                <c:v>45.687446633441695</c:v>
              </c:pt>
              <c:pt idx="5483">
                <c:v>45.695780717103389</c:v>
              </c:pt>
              <c:pt idx="5484">
                <c:v>45.70411480076509</c:v>
              </c:pt>
              <c:pt idx="5485">
                <c:v>45.712448884426792</c:v>
              </c:pt>
              <c:pt idx="5486">
                <c:v>45.7207829680885</c:v>
              </c:pt>
              <c:pt idx="5487">
                <c:v>45.729117051750194</c:v>
              </c:pt>
              <c:pt idx="5488">
                <c:v>45.737451135411895</c:v>
              </c:pt>
              <c:pt idx="5489">
                <c:v>45.745785219073596</c:v>
              </c:pt>
              <c:pt idx="5490">
                <c:v>45.75411930273529</c:v>
              </c:pt>
              <c:pt idx="5491">
                <c:v>45.762453386396992</c:v>
              </c:pt>
              <c:pt idx="5492">
                <c:v>45.7707874700587</c:v>
              </c:pt>
              <c:pt idx="5493">
                <c:v>45.779121553720401</c:v>
              </c:pt>
              <c:pt idx="5494">
                <c:v>45.787455637382095</c:v>
              </c:pt>
              <c:pt idx="5495">
                <c:v>45.795789721043796</c:v>
              </c:pt>
              <c:pt idx="5496">
                <c:v>45.804123804705497</c:v>
              </c:pt>
              <c:pt idx="5497">
                <c:v>45.812457888367199</c:v>
              </c:pt>
              <c:pt idx="5498">
                <c:v>45.8207919720289</c:v>
              </c:pt>
              <c:pt idx="5499">
                <c:v>45.829126055690601</c:v>
              </c:pt>
              <c:pt idx="5500">
                <c:v>45.837460139352295</c:v>
              </c:pt>
              <c:pt idx="5501">
                <c:v>45.845794223013996</c:v>
              </c:pt>
              <c:pt idx="5502">
                <c:v>45.854128306675698</c:v>
              </c:pt>
              <c:pt idx="5503">
                <c:v>45.862462390337406</c:v>
              </c:pt>
              <c:pt idx="5504">
                <c:v>45.8707964739991</c:v>
              </c:pt>
              <c:pt idx="5505">
                <c:v>45.879130557660801</c:v>
              </c:pt>
              <c:pt idx="5506">
                <c:v>45.887464641322502</c:v>
              </c:pt>
              <c:pt idx="5507">
                <c:v>45.895798724984196</c:v>
              </c:pt>
              <c:pt idx="5508">
                <c:v>45.904132808645905</c:v>
              </c:pt>
              <c:pt idx="5509">
                <c:v>45.912466892307606</c:v>
              </c:pt>
              <c:pt idx="5510">
                <c:v>45.920800975969307</c:v>
              </c:pt>
              <c:pt idx="5511">
                <c:v>45.929135059631001</c:v>
              </c:pt>
              <c:pt idx="5512">
                <c:v>45.937469143292702</c:v>
              </c:pt>
              <c:pt idx="5513">
                <c:v>45.945803226954403</c:v>
              </c:pt>
              <c:pt idx="5514">
                <c:v>45.954137310616105</c:v>
              </c:pt>
              <c:pt idx="5515">
                <c:v>45.962471394277806</c:v>
              </c:pt>
              <c:pt idx="5516">
                <c:v>45.970805477939507</c:v>
              </c:pt>
              <c:pt idx="5517">
                <c:v>45.979139561601208</c:v>
              </c:pt>
              <c:pt idx="5518">
                <c:v>45.987473645262902</c:v>
              </c:pt>
              <c:pt idx="5519">
                <c:v>45.995807728924611</c:v>
              </c:pt>
              <c:pt idx="5520">
                <c:v>46.004141812586312</c:v>
              </c:pt>
              <c:pt idx="5521">
                <c:v>46.012475896248006</c:v>
              </c:pt>
              <c:pt idx="5522">
                <c:v>46.020809979909707</c:v>
              </c:pt>
              <c:pt idx="5523">
                <c:v>46.029144063571408</c:v>
              </c:pt>
              <c:pt idx="5524">
                <c:v>46.037478147233109</c:v>
              </c:pt>
              <c:pt idx="5525">
                <c:v>46.045812230894811</c:v>
              </c:pt>
              <c:pt idx="5526">
                <c:v>46.054146314556512</c:v>
              </c:pt>
              <c:pt idx="5527">
                <c:v>46.062480398218213</c:v>
              </c:pt>
              <c:pt idx="5528">
                <c:v>46.070814481879907</c:v>
              </c:pt>
              <c:pt idx="5529">
                <c:v>46.079148565541608</c:v>
              </c:pt>
              <c:pt idx="5530">
                <c:v>46.087482649203316</c:v>
              </c:pt>
              <c:pt idx="5531">
                <c:v>46.095816732865018</c:v>
              </c:pt>
              <c:pt idx="5532">
                <c:v>46.104150816526712</c:v>
              </c:pt>
              <c:pt idx="5533">
                <c:v>46.112484900188413</c:v>
              </c:pt>
              <c:pt idx="5534">
                <c:v>46.120818983850114</c:v>
              </c:pt>
              <c:pt idx="5535">
                <c:v>46.129153067511808</c:v>
              </c:pt>
              <c:pt idx="5536">
                <c:v>46.137487151173517</c:v>
              </c:pt>
              <c:pt idx="5537">
                <c:v>46.145821234835218</c:v>
              </c:pt>
              <c:pt idx="5538">
                <c:v>46.154155318496919</c:v>
              </c:pt>
              <c:pt idx="5539">
                <c:v>46.162489402158613</c:v>
              </c:pt>
              <c:pt idx="5540">
                <c:v>46.170823485820314</c:v>
              </c:pt>
              <c:pt idx="5541">
                <c:v>46.179157569482022</c:v>
              </c:pt>
              <c:pt idx="5542">
                <c:v>46.187491653143717</c:v>
              </c:pt>
              <c:pt idx="5543">
                <c:v>46.195825736805418</c:v>
              </c:pt>
              <c:pt idx="5544">
                <c:v>46.204159820467119</c:v>
              </c:pt>
              <c:pt idx="5545">
                <c:v>46.21249390412882</c:v>
              </c:pt>
              <c:pt idx="5546">
                <c:v>46.220827987790514</c:v>
              </c:pt>
              <c:pt idx="5547">
                <c:v>46.229162071452222</c:v>
              </c:pt>
              <c:pt idx="5548">
                <c:v>46.237496155113924</c:v>
              </c:pt>
              <c:pt idx="5549">
                <c:v>46.245830238775618</c:v>
              </c:pt>
              <c:pt idx="5550">
                <c:v>46.254164322437319</c:v>
              </c:pt>
              <c:pt idx="5551">
                <c:v>46.26249840609902</c:v>
              </c:pt>
              <c:pt idx="5552">
                <c:v>46.270832489760714</c:v>
              </c:pt>
              <c:pt idx="5553">
                <c:v>46.279166573422422</c:v>
              </c:pt>
              <c:pt idx="5554">
                <c:v>46.287500657084124</c:v>
              </c:pt>
              <c:pt idx="5555">
                <c:v>46.295834740745825</c:v>
              </c:pt>
              <c:pt idx="5556">
                <c:v>46.304168824407519</c:v>
              </c:pt>
              <c:pt idx="5557">
                <c:v>46.31250290806922</c:v>
              </c:pt>
              <c:pt idx="5558">
                <c:v>46.320836991730928</c:v>
              </c:pt>
              <c:pt idx="5559">
                <c:v>46.329171075392622</c:v>
              </c:pt>
              <c:pt idx="5560">
                <c:v>46.337505159054324</c:v>
              </c:pt>
              <c:pt idx="5561">
                <c:v>46.345839242716025</c:v>
              </c:pt>
              <c:pt idx="5562">
                <c:v>46.354173326377726</c:v>
              </c:pt>
              <c:pt idx="5563">
                <c:v>46.36250741003942</c:v>
              </c:pt>
              <c:pt idx="5564">
                <c:v>46.370841493701128</c:v>
              </c:pt>
              <c:pt idx="5565">
                <c:v>46.37917557736283</c:v>
              </c:pt>
              <c:pt idx="5566">
                <c:v>46.387509661024524</c:v>
              </c:pt>
              <c:pt idx="5567">
                <c:v>46.395843744686225</c:v>
              </c:pt>
              <c:pt idx="5568">
                <c:v>46.404177828347926</c:v>
              </c:pt>
              <c:pt idx="5569">
                <c:v>46.412511912009634</c:v>
              </c:pt>
              <c:pt idx="5570">
                <c:v>46.420845995671328</c:v>
              </c:pt>
              <c:pt idx="5571">
                <c:v>46.42918007933303</c:v>
              </c:pt>
              <c:pt idx="5572">
                <c:v>46.437514162994731</c:v>
              </c:pt>
              <c:pt idx="5573">
                <c:v>46.445848246656425</c:v>
              </c:pt>
              <c:pt idx="5574">
                <c:v>46.454182330318126</c:v>
              </c:pt>
              <c:pt idx="5575">
                <c:v>46.462516413979834</c:v>
              </c:pt>
              <c:pt idx="5576">
                <c:v>46.470850497641536</c:v>
              </c:pt>
              <c:pt idx="5577">
                <c:v>46.47918458130323</c:v>
              </c:pt>
              <c:pt idx="5578">
                <c:v>46.487518664964931</c:v>
              </c:pt>
              <c:pt idx="5579">
                <c:v>46.495852748626632</c:v>
              </c:pt>
              <c:pt idx="5580">
                <c:v>46.504186832288333</c:v>
              </c:pt>
              <c:pt idx="5581">
                <c:v>46.512520915950034</c:v>
              </c:pt>
              <c:pt idx="5582">
                <c:v>46.520854999611736</c:v>
              </c:pt>
              <c:pt idx="5583">
                <c:v>46.529189083273437</c:v>
              </c:pt>
              <c:pt idx="5584">
                <c:v>46.537523166935131</c:v>
              </c:pt>
              <c:pt idx="5585">
                <c:v>46.545857250596832</c:v>
              </c:pt>
              <c:pt idx="5586">
                <c:v>46.55419133425854</c:v>
              </c:pt>
              <c:pt idx="5587">
                <c:v>46.562525417920234</c:v>
              </c:pt>
              <c:pt idx="5588">
                <c:v>46.570859501581936</c:v>
              </c:pt>
              <c:pt idx="5589">
                <c:v>46.579193585243637</c:v>
              </c:pt>
              <c:pt idx="5590">
                <c:v>46.587527668905338</c:v>
              </c:pt>
              <c:pt idx="5591">
                <c:v>46.595861752567039</c:v>
              </c:pt>
              <c:pt idx="5592">
                <c:v>46.60419583622874</c:v>
              </c:pt>
              <c:pt idx="5593">
                <c:v>46.612529919890441</c:v>
              </c:pt>
              <c:pt idx="5594">
                <c:v>46.620864003552136</c:v>
              </c:pt>
              <c:pt idx="5595">
                <c:v>46.629198087213837</c:v>
              </c:pt>
              <c:pt idx="5596">
                <c:v>46.637532170875538</c:v>
              </c:pt>
              <c:pt idx="5597">
                <c:v>46.645866254537239</c:v>
              </c:pt>
              <c:pt idx="5598">
                <c:v>46.65420033819894</c:v>
              </c:pt>
              <c:pt idx="5599">
                <c:v>46.662534421860641</c:v>
              </c:pt>
              <c:pt idx="5600">
                <c:v>46.670868505522343</c:v>
              </c:pt>
              <c:pt idx="5601">
                <c:v>46.679202589184037</c:v>
              </c:pt>
              <c:pt idx="5602">
                <c:v>46.687536672845745</c:v>
              </c:pt>
              <c:pt idx="5603">
                <c:v>46.695870756507446</c:v>
              </c:pt>
              <c:pt idx="5604">
                <c:v>46.70420484016914</c:v>
              </c:pt>
              <c:pt idx="5605">
                <c:v>46.712538923830841</c:v>
              </c:pt>
              <c:pt idx="5606">
                <c:v>46.720873007492543</c:v>
              </c:pt>
              <c:pt idx="5607">
                <c:v>46.729207091154244</c:v>
              </c:pt>
              <c:pt idx="5608">
                <c:v>46.737541174815945</c:v>
              </c:pt>
              <c:pt idx="5609">
                <c:v>46.745875258477646</c:v>
              </c:pt>
              <c:pt idx="5610">
                <c:v>46.754209342139347</c:v>
              </c:pt>
              <c:pt idx="5611">
                <c:v>46.762543425801042</c:v>
              </c:pt>
              <c:pt idx="5612">
                <c:v>46.770877509462743</c:v>
              </c:pt>
              <c:pt idx="5613">
                <c:v>46.779211593124451</c:v>
              </c:pt>
              <c:pt idx="5614">
                <c:v>46.787545676786152</c:v>
              </c:pt>
              <c:pt idx="5615">
                <c:v>46.795879760447846</c:v>
              </c:pt>
              <c:pt idx="5616">
                <c:v>46.804213844109547</c:v>
              </c:pt>
              <c:pt idx="5617">
                <c:v>46.812547927771249</c:v>
              </c:pt>
              <c:pt idx="5618">
                <c:v>46.820882011432943</c:v>
              </c:pt>
              <c:pt idx="5619">
                <c:v>46.829216095094651</c:v>
              </c:pt>
              <c:pt idx="5620">
                <c:v>46.837550178756352</c:v>
              </c:pt>
              <c:pt idx="5621">
                <c:v>46.845884262418053</c:v>
              </c:pt>
              <c:pt idx="5622">
                <c:v>46.854218346079747</c:v>
              </c:pt>
              <c:pt idx="5623">
                <c:v>46.862552429741449</c:v>
              </c:pt>
              <c:pt idx="5624">
                <c:v>46.870886513403157</c:v>
              </c:pt>
              <c:pt idx="5625">
                <c:v>46.879220597064851</c:v>
              </c:pt>
              <c:pt idx="5626">
                <c:v>46.887554680726552</c:v>
              </c:pt>
              <c:pt idx="5627">
                <c:v>46.895888764388253</c:v>
              </c:pt>
              <c:pt idx="5628">
                <c:v>46.904222848049955</c:v>
              </c:pt>
              <c:pt idx="5629">
                <c:v>46.912556931711649</c:v>
              </c:pt>
              <c:pt idx="5630">
                <c:v>46.920891015373357</c:v>
              </c:pt>
              <c:pt idx="5631">
                <c:v>46.929225099035058</c:v>
              </c:pt>
              <c:pt idx="5632">
                <c:v>46.937559182696752</c:v>
              </c:pt>
              <c:pt idx="5633">
                <c:v>46.945893266358453</c:v>
              </c:pt>
              <c:pt idx="5634">
                <c:v>46.954227350020155</c:v>
              </c:pt>
              <c:pt idx="5635">
                <c:v>46.962561433681863</c:v>
              </c:pt>
              <c:pt idx="5636">
                <c:v>46.970895517343557</c:v>
              </c:pt>
              <c:pt idx="5637">
                <c:v>46.979229601005258</c:v>
              </c:pt>
              <c:pt idx="5638">
                <c:v>46.987563684666959</c:v>
              </c:pt>
              <c:pt idx="5639">
                <c:v>46.995897768328653</c:v>
              </c:pt>
              <c:pt idx="5640">
                <c:v>47.004231851990355</c:v>
              </c:pt>
              <c:pt idx="5641">
                <c:v>47.012565935652063</c:v>
              </c:pt>
              <c:pt idx="5642">
                <c:v>47.020900019313757</c:v>
              </c:pt>
              <c:pt idx="5643">
                <c:v>47.029234102975458</c:v>
              </c:pt>
              <c:pt idx="5644">
                <c:v>47.037568186637159</c:v>
              </c:pt>
              <c:pt idx="5645">
                <c:v>47.045902270298861</c:v>
              </c:pt>
              <c:pt idx="5646">
                <c:v>47.054236353960555</c:v>
              </c:pt>
              <c:pt idx="5647">
                <c:v>47.062570437622263</c:v>
              </c:pt>
              <c:pt idx="5648">
                <c:v>47.070904521283964</c:v>
              </c:pt>
              <c:pt idx="5649">
                <c:v>47.079238604945658</c:v>
              </c:pt>
              <c:pt idx="5650">
                <c:v>47.087572688607359</c:v>
              </c:pt>
              <c:pt idx="5651">
                <c:v>47.095906772269061</c:v>
              </c:pt>
              <c:pt idx="5652">
                <c:v>47.104240855930769</c:v>
              </c:pt>
              <c:pt idx="5653">
                <c:v>47.112574939592463</c:v>
              </c:pt>
              <c:pt idx="5654">
                <c:v>47.120909023254164</c:v>
              </c:pt>
              <c:pt idx="5655">
                <c:v>47.129243106915865</c:v>
              </c:pt>
              <c:pt idx="5656">
                <c:v>47.137577190577559</c:v>
              </c:pt>
              <c:pt idx="5657">
                <c:v>47.145911274239261</c:v>
              </c:pt>
              <c:pt idx="5658">
                <c:v>47.154245357900969</c:v>
              </c:pt>
              <c:pt idx="5659">
                <c:v>47.16257944156267</c:v>
              </c:pt>
              <c:pt idx="5660">
                <c:v>47.170913525224364</c:v>
              </c:pt>
              <c:pt idx="5661">
                <c:v>47.179247608886065</c:v>
              </c:pt>
              <c:pt idx="5662">
                <c:v>47.187581692547766</c:v>
              </c:pt>
              <c:pt idx="5663">
                <c:v>47.195915776209468</c:v>
              </c:pt>
              <c:pt idx="5664">
                <c:v>47.204249859871169</c:v>
              </c:pt>
              <c:pt idx="5665">
                <c:v>47.21258394353287</c:v>
              </c:pt>
              <c:pt idx="5666">
                <c:v>47.220918027194571</c:v>
              </c:pt>
              <c:pt idx="5667">
                <c:v>47.229252110856265</c:v>
              </c:pt>
              <c:pt idx="5668">
                <c:v>47.237586194517966</c:v>
              </c:pt>
              <c:pt idx="5669">
                <c:v>47.245920278179675</c:v>
              </c:pt>
              <c:pt idx="5670">
                <c:v>47.254254361841369</c:v>
              </c:pt>
              <c:pt idx="5671">
                <c:v>47.26258844550307</c:v>
              </c:pt>
              <c:pt idx="5672">
                <c:v>47.270922529164771</c:v>
              </c:pt>
              <c:pt idx="5673">
                <c:v>47.279256612826472</c:v>
              </c:pt>
              <c:pt idx="5674">
                <c:v>47.287590696488174</c:v>
              </c:pt>
              <c:pt idx="5675">
                <c:v>47.295924780149875</c:v>
              </c:pt>
              <c:pt idx="5676">
                <c:v>47.304258863811576</c:v>
              </c:pt>
              <c:pt idx="5677">
                <c:v>47.31259294747327</c:v>
              </c:pt>
              <c:pt idx="5678">
                <c:v>47.320927031134971</c:v>
              </c:pt>
              <c:pt idx="5679">
                <c:v>47.329261114796672</c:v>
              </c:pt>
              <c:pt idx="5680">
                <c:v>47.337595198458381</c:v>
              </c:pt>
              <c:pt idx="5681">
                <c:v>47.345929282120075</c:v>
              </c:pt>
              <c:pt idx="5682">
                <c:v>47.354263365781776</c:v>
              </c:pt>
              <c:pt idx="5683">
                <c:v>47.362597449443477</c:v>
              </c:pt>
              <c:pt idx="5684">
                <c:v>47.370931533105171</c:v>
              </c:pt>
              <c:pt idx="5685">
                <c:v>47.37926561676688</c:v>
              </c:pt>
              <c:pt idx="5686">
                <c:v>47.387599700428581</c:v>
              </c:pt>
              <c:pt idx="5687">
                <c:v>47.395933784090275</c:v>
              </c:pt>
              <c:pt idx="5688">
                <c:v>47.404267867751976</c:v>
              </c:pt>
              <c:pt idx="5689">
                <c:v>47.412601951413677</c:v>
              </c:pt>
              <c:pt idx="5690">
                <c:v>47.420936035075378</c:v>
              </c:pt>
              <c:pt idx="5691">
                <c:v>47.42927011873708</c:v>
              </c:pt>
              <c:pt idx="5692">
                <c:v>47.437604202398781</c:v>
              </c:pt>
              <c:pt idx="5693">
                <c:v>47.445938286060482</c:v>
              </c:pt>
              <c:pt idx="5694">
                <c:v>47.454272369722176</c:v>
              </c:pt>
              <c:pt idx="5695">
                <c:v>47.462606453383877</c:v>
              </c:pt>
              <c:pt idx="5696">
                <c:v>47.470940537045585</c:v>
              </c:pt>
              <c:pt idx="5697">
                <c:v>47.479274620707287</c:v>
              </c:pt>
              <c:pt idx="5698">
                <c:v>47.487608704368981</c:v>
              </c:pt>
              <c:pt idx="5699">
                <c:v>47.495942788030682</c:v>
              </c:pt>
              <c:pt idx="5700">
                <c:v>47.504276871692383</c:v>
              </c:pt>
              <c:pt idx="5701">
                <c:v>47.512610955354077</c:v>
              </c:pt>
              <c:pt idx="5702">
                <c:v>47.520945039015785</c:v>
              </c:pt>
              <c:pt idx="5703">
                <c:v>47.529279122677487</c:v>
              </c:pt>
              <c:pt idx="5704">
                <c:v>47.537613206339188</c:v>
              </c:pt>
              <c:pt idx="5705">
                <c:v>47.545947290000882</c:v>
              </c:pt>
              <c:pt idx="5706">
                <c:v>47.554281373662583</c:v>
              </c:pt>
              <c:pt idx="5707">
                <c:v>47.562615457324291</c:v>
              </c:pt>
              <c:pt idx="5708">
                <c:v>47.570949540985985</c:v>
              </c:pt>
              <c:pt idx="5709">
                <c:v>47.579283624647687</c:v>
              </c:pt>
              <c:pt idx="5710">
                <c:v>47.587617708309388</c:v>
              </c:pt>
              <c:pt idx="5711">
                <c:v>47.595951791971089</c:v>
              </c:pt>
              <c:pt idx="5712">
                <c:v>47.604285875632783</c:v>
              </c:pt>
              <c:pt idx="5713">
                <c:v>47.612619959294491</c:v>
              </c:pt>
              <c:pt idx="5714">
                <c:v>47.620954042956193</c:v>
              </c:pt>
              <c:pt idx="5715">
                <c:v>47.629288126617887</c:v>
              </c:pt>
              <c:pt idx="5716">
                <c:v>47.637622210279588</c:v>
              </c:pt>
              <c:pt idx="5717">
                <c:v>47.645956293941289</c:v>
              </c:pt>
              <c:pt idx="5718">
                <c:v>47.654290377602997</c:v>
              </c:pt>
              <c:pt idx="5719">
                <c:v>47.662624461264691</c:v>
              </c:pt>
              <c:pt idx="5720">
                <c:v>47.670958544926393</c:v>
              </c:pt>
              <c:pt idx="5721">
                <c:v>47.679292628588094</c:v>
              </c:pt>
              <c:pt idx="5722">
                <c:v>47.687626712249788</c:v>
              </c:pt>
              <c:pt idx="5723">
                <c:v>47.695960795911489</c:v>
              </c:pt>
              <c:pt idx="5724">
                <c:v>47.704294879573197</c:v>
              </c:pt>
              <c:pt idx="5725">
                <c:v>47.712628963234899</c:v>
              </c:pt>
              <c:pt idx="5726">
                <c:v>47.720963046896593</c:v>
              </c:pt>
              <c:pt idx="5727">
                <c:v>47.729297130558294</c:v>
              </c:pt>
              <c:pt idx="5728">
                <c:v>47.737631214219995</c:v>
              </c:pt>
              <c:pt idx="5729">
                <c:v>47.745965297881689</c:v>
              </c:pt>
              <c:pt idx="5730">
                <c:v>47.754299381543397</c:v>
              </c:pt>
              <c:pt idx="5731">
                <c:v>47.762633465205099</c:v>
              </c:pt>
              <c:pt idx="5732">
                <c:v>47.770967548866793</c:v>
              </c:pt>
              <c:pt idx="5733">
                <c:v>47.779301632528494</c:v>
              </c:pt>
              <c:pt idx="5734">
                <c:v>47.787635716190195</c:v>
              </c:pt>
              <c:pt idx="5735">
                <c:v>47.795969799851903</c:v>
              </c:pt>
              <c:pt idx="5736">
                <c:v>47.804303883513597</c:v>
              </c:pt>
              <c:pt idx="5737">
                <c:v>47.812637967175299</c:v>
              </c:pt>
              <c:pt idx="5738">
                <c:v>47.820972050837</c:v>
              </c:pt>
              <c:pt idx="5739">
                <c:v>47.829306134498694</c:v>
              </c:pt>
              <c:pt idx="5740">
                <c:v>47.837640218160395</c:v>
              </c:pt>
              <c:pt idx="5741">
                <c:v>47.845974301822103</c:v>
              </c:pt>
              <c:pt idx="5742">
                <c:v>47.854308385483804</c:v>
              </c:pt>
              <c:pt idx="5743">
                <c:v>47.862642469145499</c:v>
              </c:pt>
              <c:pt idx="5744">
                <c:v>47.8709765528072</c:v>
              </c:pt>
              <c:pt idx="5745">
                <c:v>47.879310636468901</c:v>
              </c:pt>
              <c:pt idx="5746">
                <c:v>47.887644720130602</c:v>
              </c:pt>
              <c:pt idx="5747">
                <c:v>47.895978803792303</c:v>
              </c:pt>
              <c:pt idx="5748">
                <c:v>47.904312887454005</c:v>
              </c:pt>
              <c:pt idx="5749">
                <c:v>47.912646971115706</c:v>
              </c:pt>
              <c:pt idx="5750">
                <c:v>47.9209810547774</c:v>
              </c:pt>
              <c:pt idx="5751">
                <c:v>47.929315138439101</c:v>
              </c:pt>
              <c:pt idx="5752">
                <c:v>47.937649222100809</c:v>
              </c:pt>
              <c:pt idx="5753">
                <c:v>47.945983305762503</c:v>
              </c:pt>
              <c:pt idx="5754">
                <c:v>47.954317389424205</c:v>
              </c:pt>
              <c:pt idx="5755">
                <c:v>47.962651473085906</c:v>
              </c:pt>
              <c:pt idx="5756">
                <c:v>47.970985556747607</c:v>
              </c:pt>
              <c:pt idx="5757">
                <c:v>47.979319640409308</c:v>
              </c:pt>
              <c:pt idx="5758">
                <c:v>47.987653724071009</c:v>
              </c:pt>
              <c:pt idx="5759">
                <c:v>47.99598780773271</c:v>
              </c:pt>
              <c:pt idx="5760">
                <c:v>48.004321891394405</c:v>
              </c:pt>
              <c:pt idx="5761">
                <c:v>48.012655975056106</c:v>
              </c:pt>
              <c:pt idx="5762">
                <c:v>48.020990058717807</c:v>
              </c:pt>
              <c:pt idx="5763">
                <c:v>48.029324142379515</c:v>
              </c:pt>
              <c:pt idx="5764">
                <c:v>48.037658226041209</c:v>
              </c:pt>
              <c:pt idx="5765">
                <c:v>48.04599230970291</c:v>
              </c:pt>
              <c:pt idx="5766">
                <c:v>48.054326393364612</c:v>
              </c:pt>
              <c:pt idx="5767">
                <c:v>48.062660477026306</c:v>
              </c:pt>
              <c:pt idx="5768">
                <c:v>48.070994560688014</c:v>
              </c:pt>
              <c:pt idx="5769">
                <c:v>48.079328644349715</c:v>
              </c:pt>
              <c:pt idx="5770">
                <c:v>48.087662728011416</c:v>
              </c:pt>
              <c:pt idx="5771">
                <c:v>48.09599681167311</c:v>
              </c:pt>
              <c:pt idx="5772">
                <c:v>48.104330895334812</c:v>
              </c:pt>
              <c:pt idx="5773">
                <c:v>48.112664978996513</c:v>
              </c:pt>
              <c:pt idx="5774">
                <c:v>48.120999062658214</c:v>
              </c:pt>
              <c:pt idx="5775">
                <c:v>48.129333146319915</c:v>
              </c:pt>
              <c:pt idx="5776">
                <c:v>48.137667229981616</c:v>
              </c:pt>
              <c:pt idx="5777">
                <c:v>48.14600131364331</c:v>
              </c:pt>
              <c:pt idx="5778">
                <c:v>48.154335397305012</c:v>
              </c:pt>
              <c:pt idx="5779">
                <c:v>48.16266948096672</c:v>
              </c:pt>
              <c:pt idx="5780">
                <c:v>48.171003564628421</c:v>
              </c:pt>
              <c:pt idx="5781">
                <c:v>48.179337648290115</c:v>
              </c:pt>
              <c:pt idx="5782">
                <c:v>48.187671731951816</c:v>
              </c:pt>
              <c:pt idx="5783">
                <c:v>48.196005815613518</c:v>
              </c:pt>
              <c:pt idx="5784">
                <c:v>48.204339899275212</c:v>
              </c:pt>
              <c:pt idx="5785">
                <c:v>48.21267398293692</c:v>
              </c:pt>
              <c:pt idx="5786">
                <c:v>48.221008066598621</c:v>
              </c:pt>
              <c:pt idx="5787">
                <c:v>48.229342150260322</c:v>
              </c:pt>
              <c:pt idx="5788">
                <c:v>48.237676233922016</c:v>
              </c:pt>
              <c:pt idx="5789">
                <c:v>48.246010317583718</c:v>
              </c:pt>
              <c:pt idx="5790">
                <c:v>48.254344401245426</c:v>
              </c:pt>
              <c:pt idx="5791">
                <c:v>48.26267848490712</c:v>
              </c:pt>
              <c:pt idx="5792">
                <c:v>48.271012568568821</c:v>
              </c:pt>
              <c:pt idx="5793">
                <c:v>48.279346652230522</c:v>
              </c:pt>
              <c:pt idx="5794">
                <c:v>48.287680735892224</c:v>
              </c:pt>
              <c:pt idx="5795">
                <c:v>48.296014819553918</c:v>
              </c:pt>
              <c:pt idx="5796">
                <c:v>48.304348903215626</c:v>
              </c:pt>
              <c:pt idx="5797">
                <c:v>48.312682986877327</c:v>
              </c:pt>
              <c:pt idx="5798">
                <c:v>48.321017070539021</c:v>
              </c:pt>
              <c:pt idx="5799">
                <c:v>48.329351154200722</c:v>
              </c:pt>
              <c:pt idx="5800">
                <c:v>48.337685237862424</c:v>
              </c:pt>
              <c:pt idx="5801">
                <c:v>48.346019321524132</c:v>
              </c:pt>
              <c:pt idx="5802">
                <c:v>48.354353405185826</c:v>
              </c:pt>
              <c:pt idx="5803">
                <c:v>48.362687488847527</c:v>
              </c:pt>
              <c:pt idx="5804">
                <c:v>48.371021572509228</c:v>
              </c:pt>
              <c:pt idx="5805">
                <c:v>48.379355656170922</c:v>
              </c:pt>
              <c:pt idx="5806">
                <c:v>48.387689739832624</c:v>
              </c:pt>
              <c:pt idx="5807">
                <c:v>48.396023823494332</c:v>
              </c:pt>
              <c:pt idx="5808">
                <c:v>48.404357907156033</c:v>
              </c:pt>
              <c:pt idx="5809">
                <c:v>48.412691990817727</c:v>
              </c:pt>
              <c:pt idx="5810">
                <c:v>48.421026074479428</c:v>
              </c:pt>
              <c:pt idx="5811">
                <c:v>48.429360158141129</c:v>
              </c:pt>
              <c:pt idx="5812">
                <c:v>48.437694241802824</c:v>
              </c:pt>
              <c:pt idx="5813">
                <c:v>48.446028325464532</c:v>
              </c:pt>
              <c:pt idx="5814">
                <c:v>48.454362409126233</c:v>
              </c:pt>
              <c:pt idx="5815">
                <c:v>48.462696492787934</c:v>
              </c:pt>
              <c:pt idx="5816">
                <c:v>48.471030576449628</c:v>
              </c:pt>
              <c:pt idx="5817">
                <c:v>48.479364660111329</c:v>
              </c:pt>
              <c:pt idx="5818">
                <c:v>48.487698743773038</c:v>
              </c:pt>
              <c:pt idx="5819">
                <c:v>48.496032827434732</c:v>
              </c:pt>
              <c:pt idx="5820">
                <c:v>48.504366911096433</c:v>
              </c:pt>
              <c:pt idx="5821">
                <c:v>48.512700994758134</c:v>
              </c:pt>
              <c:pt idx="5822">
                <c:v>48.521035078419828</c:v>
              </c:pt>
              <c:pt idx="5823">
                <c:v>48.52936916208153</c:v>
              </c:pt>
              <c:pt idx="5824">
                <c:v>48.537703245743238</c:v>
              </c:pt>
              <c:pt idx="5825">
                <c:v>48.546037329404939</c:v>
              </c:pt>
              <c:pt idx="5826">
                <c:v>48.554371413066633</c:v>
              </c:pt>
              <c:pt idx="5827">
                <c:v>48.562705496728334</c:v>
              </c:pt>
              <c:pt idx="5828">
                <c:v>48.571039580390035</c:v>
              </c:pt>
              <c:pt idx="5829">
                <c:v>48.579373664051737</c:v>
              </c:pt>
              <c:pt idx="5830">
                <c:v>48.587707747713438</c:v>
              </c:pt>
              <c:pt idx="5831">
                <c:v>48.596041831375139</c:v>
              </c:pt>
              <c:pt idx="5832">
                <c:v>48.60437591503684</c:v>
              </c:pt>
              <c:pt idx="5833">
                <c:v>48.612709998698534</c:v>
              </c:pt>
              <c:pt idx="5834">
                <c:v>48.621044082360235</c:v>
              </c:pt>
              <c:pt idx="5835">
                <c:v>48.629378166021944</c:v>
              </c:pt>
              <c:pt idx="5836">
                <c:v>48.637712249683638</c:v>
              </c:pt>
              <c:pt idx="5837">
                <c:v>48.646046333345339</c:v>
              </c:pt>
              <c:pt idx="5838">
                <c:v>48.65438041700704</c:v>
              </c:pt>
              <c:pt idx="5839">
                <c:v>48.662714500668741</c:v>
              </c:pt>
              <c:pt idx="5840">
                <c:v>48.671048584330443</c:v>
              </c:pt>
              <c:pt idx="5841">
                <c:v>48.679382667992144</c:v>
              </c:pt>
              <c:pt idx="5842">
                <c:v>48.687716751653845</c:v>
              </c:pt>
              <c:pt idx="5843">
                <c:v>48.696050835315539</c:v>
              </c:pt>
              <c:pt idx="5844">
                <c:v>48.70438491897724</c:v>
              </c:pt>
              <c:pt idx="5845">
                <c:v>48.712719002638941</c:v>
              </c:pt>
              <c:pt idx="5846">
                <c:v>48.72105308630065</c:v>
              </c:pt>
              <c:pt idx="5847">
                <c:v>48.729387169962344</c:v>
              </c:pt>
              <c:pt idx="5848">
                <c:v>48.737721253624045</c:v>
              </c:pt>
              <c:pt idx="5849">
                <c:v>48.746055337285746</c:v>
              </c:pt>
              <c:pt idx="5850">
                <c:v>48.75438942094744</c:v>
              </c:pt>
              <c:pt idx="5851">
                <c:v>48.762723504609149</c:v>
              </c:pt>
              <c:pt idx="5852">
                <c:v>48.77105758827085</c:v>
              </c:pt>
              <c:pt idx="5853">
                <c:v>48.779391671932551</c:v>
              </c:pt>
              <c:pt idx="5854">
                <c:v>48.787725755594245</c:v>
              </c:pt>
              <c:pt idx="5855">
                <c:v>48.796059839255946</c:v>
              </c:pt>
              <c:pt idx="5856">
                <c:v>48.804393922917647</c:v>
              </c:pt>
              <c:pt idx="5857">
                <c:v>48.812728006579349</c:v>
              </c:pt>
              <c:pt idx="5858">
                <c:v>48.82106209024105</c:v>
              </c:pt>
              <c:pt idx="5859">
                <c:v>48.829396173902751</c:v>
              </c:pt>
              <c:pt idx="5860">
                <c:v>48.837730257564452</c:v>
              </c:pt>
              <c:pt idx="5861">
                <c:v>48.846064341226146</c:v>
              </c:pt>
              <c:pt idx="5862">
                <c:v>48.854398424887854</c:v>
              </c:pt>
              <c:pt idx="5863">
                <c:v>48.862732508549556</c:v>
              </c:pt>
              <c:pt idx="5864">
                <c:v>48.87106659221125</c:v>
              </c:pt>
              <c:pt idx="5865">
                <c:v>48.879400675872951</c:v>
              </c:pt>
              <c:pt idx="5866">
                <c:v>48.887734759534652</c:v>
              </c:pt>
              <c:pt idx="5867">
                <c:v>48.896068843196353</c:v>
              </c:pt>
              <c:pt idx="5868">
                <c:v>48.904402926858054</c:v>
              </c:pt>
              <c:pt idx="5869">
                <c:v>48.912737010519756</c:v>
              </c:pt>
              <c:pt idx="5870">
                <c:v>48.921071094181457</c:v>
              </c:pt>
              <c:pt idx="5871">
                <c:v>48.929405177843151</c:v>
              </c:pt>
              <c:pt idx="5872">
                <c:v>48.937739261504852</c:v>
              </c:pt>
              <c:pt idx="5873">
                <c:v>48.94607334516656</c:v>
              </c:pt>
              <c:pt idx="5874">
                <c:v>48.954407428828254</c:v>
              </c:pt>
              <c:pt idx="5875">
                <c:v>48.962741512489956</c:v>
              </c:pt>
              <c:pt idx="5876">
                <c:v>48.971075596151657</c:v>
              </c:pt>
              <c:pt idx="5877">
                <c:v>48.979409679813358</c:v>
              </c:pt>
              <c:pt idx="5878">
                <c:v>48.987743763475052</c:v>
              </c:pt>
              <c:pt idx="5879">
                <c:v>48.99607784713676</c:v>
              </c:pt>
              <c:pt idx="5880">
                <c:v>49.004411930798462</c:v>
              </c:pt>
              <c:pt idx="5881">
                <c:v>49.012746014460156</c:v>
              </c:pt>
              <c:pt idx="5882">
                <c:v>49.021080098121857</c:v>
              </c:pt>
              <c:pt idx="5883">
                <c:v>49.029414181783558</c:v>
              </c:pt>
              <c:pt idx="5884">
                <c:v>49.037748265445266</c:v>
              </c:pt>
              <c:pt idx="5885">
                <c:v>49.04608234910696</c:v>
              </c:pt>
              <c:pt idx="5886">
                <c:v>49.054416432768662</c:v>
              </c:pt>
              <c:pt idx="5887">
                <c:v>49.062750516430363</c:v>
              </c:pt>
              <c:pt idx="5888">
                <c:v>49.071084600092057</c:v>
              </c:pt>
              <c:pt idx="5889">
                <c:v>49.079418683753758</c:v>
              </c:pt>
              <c:pt idx="5890">
                <c:v>49.087752767415466</c:v>
              </c:pt>
              <c:pt idx="5891">
                <c:v>49.096086851077168</c:v>
              </c:pt>
              <c:pt idx="5892">
                <c:v>49.104420934738862</c:v>
              </c:pt>
              <c:pt idx="5893">
                <c:v>49.112755018400563</c:v>
              </c:pt>
              <c:pt idx="5894">
                <c:v>49.121089102062264</c:v>
              </c:pt>
              <c:pt idx="5895">
                <c:v>49.129423185723958</c:v>
              </c:pt>
              <c:pt idx="5896">
                <c:v>49.137757269385666</c:v>
              </c:pt>
              <c:pt idx="5897">
                <c:v>49.146091353047368</c:v>
              </c:pt>
              <c:pt idx="5898">
                <c:v>49.154425436709069</c:v>
              </c:pt>
              <c:pt idx="5899">
                <c:v>49.162759520370763</c:v>
              </c:pt>
              <c:pt idx="5900">
                <c:v>49.171093604032464</c:v>
              </c:pt>
              <c:pt idx="5901">
                <c:v>49.179427687694172</c:v>
              </c:pt>
              <c:pt idx="5902">
                <c:v>49.187761771355866</c:v>
              </c:pt>
              <c:pt idx="5903">
                <c:v>49.196095855017568</c:v>
              </c:pt>
              <c:pt idx="5904">
                <c:v>49.204429938679269</c:v>
              </c:pt>
              <c:pt idx="5905">
                <c:v>49.21276402234097</c:v>
              </c:pt>
              <c:pt idx="5906">
                <c:v>49.221098106002664</c:v>
              </c:pt>
              <c:pt idx="5907">
                <c:v>49.229432189664372</c:v>
              </c:pt>
              <c:pt idx="5908">
                <c:v>49.237766273326073</c:v>
              </c:pt>
              <c:pt idx="5909">
                <c:v>49.246100356987768</c:v>
              </c:pt>
              <c:pt idx="5910">
                <c:v>49.254434440649469</c:v>
              </c:pt>
              <c:pt idx="5911">
                <c:v>49.26276852431117</c:v>
              </c:pt>
              <c:pt idx="5912">
                <c:v>49.271102607972878</c:v>
              </c:pt>
              <c:pt idx="5913">
                <c:v>49.279436691634572</c:v>
              </c:pt>
              <c:pt idx="5914">
                <c:v>49.287770775296273</c:v>
              </c:pt>
              <c:pt idx="5915">
                <c:v>49.296104858957975</c:v>
              </c:pt>
              <c:pt idx="5916">
                <c:v>49.304438942619669</c:v>
              </c:pt>
              <c:pt idx="5917">
                <c:v>49.31277302628137</c:v>
              </c:pt>
              <c:pt idx="5918">
                <c:v>49.321107109943078</c:v>
              </c:pt>
              <c:pt idx="5919">
                <c:v>49.329441193604772</c:v>
              </c:pt>
              <c:pt idx="5920">
                <c:v>49.337775277266473</c:v>
              </c:pt>
              <c:pt idx="5921">
                <c:v>49.346109360928175</c:v>
              </c:pt>
              <c:pt idx="5922">
                <c:v>49.354443444589876</c:v>
              </c:pt>
              <c:pt idx="5923">
                <c:v>49.362777528251577</c:v>
              </c:pt>
              <c:pt idx="5924">
                <c:v>49.371111611913278</c:v>
              </c:pt>
              <c:pt idx="5925">
                <c:v>49.379445695574979</c:v>
              </c:pt>
              <c:pt idx="5926">
                <c:v>49.387779779236674</c:v>
              </c:pt>
              <c:pt idx="5927">
                <c:v>49.396113862898375</c:v>
              </c:pt>
              <c:pt idx="5928">
                <c:v>49.404447946560076</c:v>
              </c:pt>
              <c:pt idx="5929">
                <c:v>49.412782030221784</c:v>
              </c:pt>
              <c:pt idx="5930">
                <c:v>49.421116113883478</c:v>
              </c:pt>
              <c:pt idx="5931">
                <c:v>49.429450197545179</c:v>
              </c:pt>
              <c:pt idx="5932">
                <c:v>49.437784281206881</c:v>
              </c:pt>
              <c:pt idx="5933">
                <c:v>49.446118364868575</c:v>
              </c:pt>
              <c:pt idx="5934">
                <c:v>49.454452448530283</c:v>
              </c:pt>
              <c:pt idx="5935">
                <c:v>49.462786532191984</c:v>
              </c:pt>
              <c:pt idx="5936">
                <c:v>49.471120615853685</c:v>
              </c:pt>
              <c:pt idx="5937">
                <c:v>49.479454699515379</c:v>
              </c:pt>
              <c:pt idx="5938">
                <c:v>49.487788783177081</c:v>
              </c:pt>
              <c:pt idx="5939">
                <c:v>49.496122866838782</c:v>
              </c:pt>
              <c:pt idx="5940">
                <c:v>49.504456950500483</c:v>
              </c:pt>
              <c:pt idx="5941">
                <c:v>49.512791034162184</c:v>
              </c:pt>
              <c:pt idx="5942">
                <c:v>49.521125117823885</c:v>
              </c:pt>
              <c:pt idx="5943">
                <c:v>49.529459201485587</c:v>
              </c:pt>
              <c:pt idx="5944">
                <c:v>49.537793285147281</c:v>
              </c:pt>
              <c:pt idx="5945">
                <c:v>49.546127368808989</c:v>
              </c:pt>
              <c:pt idx="5946">
                <c:v>49.55446145247069</c:v>
              </c:pt>
              <c:pt idx="5947">
                <c:v>49.562795536132384</c:v>
              </c:pt>
              <c:pt idx="5948">
                <c:v>49.571129619794085</c:v>
              </c:pt>
              <c:pt idx="5949">
                <c:v>49.579463703455787</c:v>
              </c:pt>
              <c:pt idx="5950">
                <c:v>49.587797787117488</c:v>
              </c:pt>
              <c:pt idx="5951">
                <c:v>49.596131870779189</c:v>
              </c:pt>
              <c:pt idx="5952">
                <c:v>49.60446595444089</c:v>
              </c:pt>
              <c:pt idx="5953">
                <c:v>49.612800038102591</c:v>
              </c:pt>
              <c:pt idx="5954">
                <c:v>49.621134121764285</c:v>
              </c:pt>
              <c:pt idx="5955">
                <c:v>49.629468205425987</c:v>
              </c:pt>
              <c:pt idx="5956">
                <c:v>49.637802289087695</c:v>
              </c:pt>
              <c:pt idx="5957">
                <c:v>49.646136372749396</c:v>
              </c:pt>
              <c:pt idx="5958">
                <c:v>49.65447045641109</c:v>
              </c:pt>
              <c:pt idx="5959">
                <c:v>49.662804540072791</c:v>
              </c:pt>
              <c:pt idx="5960">
                <c:v>49.671138623734493</c:v>
              </c:pt>
              <c:pt idx="5961">
                <c:v>49.679472707396187</c:v>
              </c:pt>
              <c:pt idx="5962">
                <c:v>49.687806791057895</c:v>
              </c:pt>
              <c:pt idx="5963">
                <c:v>49.696140874719596</c:v>
              </c:pt>
              <c:pt idx="5964">
                <c:v>49.70447495838129</c:v>
              </c:pt>
              <c:pt idx="5965">
                <c:v>49.712809042042991</c:v>
              </c:pt>
              <c:pt idx="5966">
                <c:v>49.721143125704693</c:v>
              </c:pt>
              <c:pt idx="5967">
                <c:v>49.729477209366401</c:v>
              </c:pt>
              <c:pt idx="5968">
                <c:v>49.737811293028095</c:v>
              </c:pt>
              <c:pt idx="5969">
                <c:v>49.746145376689796</c:v>
              </c:pt>
              <c:pt idx="5970">
                <c:v>49.754479460351497</c:v>
              </c:pt>
              <c:pt idx="5971">
                <c:v>49.762813544013191</c:v>
              </c:pt>
              <c:pt idx="5972">
                <c:v>49.771147627674893</c:v>
              </c:pt>
              <c:pt idx="5973">
                <c:v>49.779481711336601</c:v>
              </c:pt>
              <c:pt idx="5974">
                <c:v>49.787815794998302</c:v>
              </c:pt>
              <c:pt idx="5975">
                <c:v>49.796149878659996</c:v>
              </c:pt>
              <c:pt idx="5976">
                <c:v>49.804483962321697</c:v>
              </c:pt>
              <c:pt idx="5977">
                <c:v>49.812818045983398</c:v>
              </c:pt>
              <c:pt idx="5978">
                <c:v>49.821152129645093</c:v>
              </c:pt>
              <c:pt idx="5979">
                <c:v>49.829486213306801</c:v>
              </c:pt>
              <c:pt idx="5980">
                <c:v>49.837820296968502</c:v>
              </c:pt>
              <c:pt idx="5981">
                <c:v>49.846154380630203</c:v>
              </c:pt>
              <c:pt idx="5982">
                <c:v>49.854488464291897</c:v>
              </c:pt>
              <c:pt idx="5983">
                <c:v>49.862822547953598</c:v>
              </c:pt>
              <c:pt idx="5984">
                <c:v>49.871156631615307</c:v>
              </c:pt>
              <c:pt idx="5985">
                <c:v>49.879490715277001</c:v>
              </c:pt>
              <c:pt idx="5986">
                <c:v>49.887824798938702</c:v>
              </c:pt>
              <c:pt idx="5987">
                <c:v>49.896158882600403</c:v>
              </c:pt>
              <c:pt idx="5988">
                <c:v>49.904492966262104</c:v>
              </c:pt>
              <c:pt idx="5989">
                <c:v>49.912827049923798</c:v>
              </c:pt>
              <c:pt idx="5990">
                <c:v>49.921161133585507</c:v>
              </c:pt>
              <c:pt idx="5991">
                <c:v>49.929495217247208</c:v>
              </c:pt>
              <c:pt idx="5992">
                <c:v>49.937829300908902</c:v>
              </c:pt>
              <c:pt idx="5993">
                <c:v>49.946163384570603</c:v>
              </c:pt>
              <c:pt idx="5994">
                <c:v>49.954497468232304</c:v>
              </c:pt>
              <c:pt idx="5995">
                <c:v>49.962831551894013</c:v>
              </c:pt>
              <c:pt idx="5996">
                <c:v>49.971165635555707</c:v>
              </c:pt>
              <c:pt idx="5997">
                <c:v>49.979499719217408</c:v>
              </c:pt>
              <c:pt idx="5998">
                <c:v>49.987833802879109</c:v>
              </c:pt>
              <c:pt idx="5999">
                <c:v>49.996167886540803</c:v>
              </c:pt>
              <c:pt idx="6000">
                <c:v>50.004501970202504</c:v>
              </c:pt>
              <c:pt idx="6001">
                <c:v>50.012836053864213</c:v>
              </c:pt>
              <c:pt idx="6002">
                <c:v>50.021170137525914</c:v>
              </c:pt>
              <c:pt idx="6003">
                <c:v>50.029504221187608</c:v>
              </c:pt>
              <c:pt idx="6004">
                <c:v>50.037838304849309</c:v>
              </c:pt>
              <c:pt idx="6005">
                <c:v>50.04617238851101</c:v>
              </c:pt>
              <c:pt idx="6006">
                <c:v>50.054506472172712</c:v>
              </c:pt>
              <c:pt idx="6007">
                <c:v>50.062840555834413</c:v>
              </c:pt>
              <c:pt idx="6008">
                <c:v>50.071174639496114</c:v>
              </c:pt>
              <c:pt idx="6009">
                <c:v>50.079508723157808</c:v>
              </c:pt>
              <c:pt idx="6010">
                <c:v>50.087842806819509</c:v>
              </c:pt>
              <c:pt idx="6011">
                <c:v>50.09617689048121</c:v>
              </c:pt>
              <c:pt idx="6012">
                <c:v>50.104510974142919</c:v>
              </c:pt>
              <c:pt idx="6013">
                <c:v>50.112845057804613</c:v>
              </c:pt>
              <c:pt idx="6014">
                <c:v>50.121179141466314</c:v>
              </c:pt>
              <c:pt idx="6015">
                <c:v>50.129513225128015</c:v>
              </c:pt>
              <c:pt idx="6016">
                <c:v>50.137847308789709</c:v>
              </c:pt>
              <c:pt idx="6017">
                <c:v>50.146181392451417</c:v>
              </c:pt>
              <c:pt idx="6018">
                <c:v>50.154515476113119</c:v>
              </c:pt>
              <c:pt idx="6019">
                <c:v>50.16284955977482</c:v>
              </c:pt>
              <c:pt idx="6020">
                <c:v>50.171183643436514</c:v>
              </c:pt>
              <c:pt idx="6021">
                <c:v>50.179517727098215</c:v>
              </c:pt>
              <c:pt idx="6022">
                <c:v>50.187851810759916</c:v>
              </c:pt>
              <c:pt idx="6023">
                <c:v>50.196185894421617</c:v>
              </c:pt>
              <c:pt idx="6024">
                <c:v>50.204519978083319</c:v>
              </c:pt>
              <c:pt idx="6025">
                <c:v>50.21285406174502</c:v>
              </c:pt>
              <c:pt idx="6026">
                <c:v>50.221188145406721</c:v>
              </c:pt>
              <c:pt idx="6027">
                <c:v>50.229522229068415</c:v>
              </c:pt>
              <c:pt idx="6028">
                <c:v>50.237856312730123</c:v>
              </c:pt>
              <c:pt idx="6029">
                <c:v>50.246190396391825</c:v>
              </c:pt>
              <c:pt idx="6030">
                <c:v>50.254524480053519</c:v>
              </c:pt>
              <c:pt idx="6031">
                <c:v>50.26285856371522</c:v>
              </c:pt>
              <c:pt idx="6032">
                <c:v>50.271192647376921</c:v>
              </c:pt>
              <c:pt idx="6033">
                <c:v>50.279526731038622</c:v>
              </c:pt>
              <c:pt idx="6034">
                <c:v>50.287860814700323</c:v>
              </c:pt>
              <c:pt idx="6035">
                <c:v>50.296194898362025</c:v>
              </c:pt>
              <c:pt idx="6036">
                <c:v>50.304528982023726</c:v>
              </c:pt>
              <c:pt idx="6037">
                <c:v>50.31286306568542</c:v>
              </c:pt>
              <c:pt idx="6038">
                <c:v>50.321197149347121</c:v>
              </c:pt>
              <c:pt idx="6039">
                <c:v>50.329531233008829</c:v>
              </c:pt>
              <c:pt idx="6040">
                <c:v>50.337865316670531</c:v>
              </c:pt>
              <c:pt idx="6041">
                <c:v>50.346199400332225</c:v>
              </c:pt>
              <c:pt idx="6042">
                <c:v>50.354533483993926</c:v>
              </c:pt>
              <c:pt idx="6043">
                <c:v>50.362867567655627</c:v>
              </c:pt>
              <c:pt idx="6044">
                <c:v>50.371201651317321</c:v>
              </c:pt>
              <c:pt idx="6045">
                <c:v>50.379535734979029</c:v>
              </c:pt>
              <c:pt idx="6046">
                <c:v>50.387869818640731</c:v>
              </c:pt>
              <c:pt idx="6047">
                <c:v>50.396203902302432</c:v>
              </c:pt>
              <c:pt idx="6048">
                <c:v>50.404537985964126</c:v>
              </c:pt>
              <c:pt idx="6049">
                <c:v>50.412872069625827</c:v>
              </c:pt>
              <c:pt idx="6050">
                <c:v>50.421206153287535</c:v>
              </c:pt>
              <c:pt idx="6051">
                <c:v>50.429540236949229</c:v>
              </c:pt>
              <c:pt idx="6052">
                <c:v>50.437874320610931</c:v>
              </c:pt>
              <c:pt idx="6053">
                <c:v>50.446208404272632</c:v>
              </c:pt>
              <c:pt idx="6054">
                <c:v>50.454542487934326</c:v>
              </c:pt>
              <c:pt idx="6055">
                <c:v>50.462876571596027</c:v>
              </c:pt>
              <c:pt idx="6056">
                <c:v>50.471210655257735</c:v>
              </c:pt>
              <c:pt idx="6057">
                <c:v>50.479544738919436</c:v>
              </c:pt>
              <c:pt idx="6058">
                <c:v>50.487878822581131</c:v>
              </c:pt>
              <c:pt idx="6059">
                <c:v>50.496212906242832</c:v>
              </c:pt>
              <c:pt idx="6060">
                <c:v>50.504546989904533</c:v>
              </c:pt>
              <c:pt idx="6061">
                <c:v>50.512881073566227</c:v>
              </c:pt>
              <c:pt idx="6062">
                <c:v>50.521215157227935</c:v>
              </c:pt>
              <c:pt idx="6063">
                <c:v>50.529549240889637</c:v>
              </c:pt>
              <c:pt idx="6064">
                <c:v>50.537883324551338</c:v>
              </c:pt>
              <c:pt idx="6065">
                <c:v>50.546217408213032</c:v>
              </c:pt>
              <c:pt idx="6066">
                <c:v>50.554551491874733</c:v>
              </c:pt>
              <c:pt idx="6067">
                <c:v>50.562885575536441</c:v>
              </c:pt>
              <c:pt idx="6068">
                <c:v>50.571219659198135</c:v>
              </c:pt>
              <c:pt idx="6069">
                <c:v>50.579553742859837</c:v>
              </c:pt>
              <c:pt idx="6070">
                <c:v>50.587887826521538</c:v>
              </c:pt>
              <c:pt idx="6071">
                <c:v>50.596221910183239</c:v>
              </c:pt>
              <c:pt idx="6072">
                <c:v>50.604555993844933</c:v>
              </c:pt>
              <c:pt idx="6073">
                <c:v>50.612890077506641</c:v>
              </c:pt>
              <c:pt idx="6074">
                <c:v>50.621224161168342</c:v>
              </c:pt>
              <c:pt idx="6075">
                <c:v>50.629558244830037</c:v>
              </c:pt>
              <c:pt idx="6076">
                <c:v>50.637892328491738</c:v>
              </c:pt>
              <c:pt idx="6077">
                <c:v>50.646226412153439</c:v>
              </c:pt>
              <c:pt idx="6078">
                <c:v>50.654560495815147</c:v>
              </c:pt>
              <c:pt idx="6079">
                <c:v>50.662894579476841</c:v>
              </c:pt>
              <c:pt idx="6080">
                <c:v>50.671228663138542</c:v>
              </c:pt>
              <c:pt idx="6081">
                <c:v>50.679562746800244</c:v>
              </c:pt>
              <c:pt idx="6082">
                <c:v>50.687896830461938</c:v>
              </c:pt>
              <c:pt idx="6083">
                <c:v>50.696230914123639</c:v>
              </c:pt>
              <c:pt idx="6084">
                <c:v>50.704564997785347</c:v>
              </c:pt>
              <c:pt idx="6085">
                <c:v>50.712899081447048</c:v>
              </c:pt>
              <c:pt idx="6086">
                <c:v>50.721233165108742</c:v>
              </c:pt>
              <c:pt idx="6087">
                <c:v>50.729567248770444</c:v>
              </c:pt>
              <c:pt idx="6088">
                <c:v>50.737901332432145</c:v>
              </c:pt>
              <c:pt idx="6089">
                <c:v>50.746235416093846</c:v>
              </c:pt>
              <c:pt idx="6090">
                <c:v>50.754569499755547</c:v>
              </c:pt>
              <c:pt idx="6091">
                <c:v>50.762903583417248</c:v>
              </c:pt>
              <c:pt idx="6092">
                <c:v>50.77123766707895</c:v>
              </c:pt>
              <c:pt idx="6093">
                <c:v>50.779571750740644</c:v>
              </c:pt>
              <c:pt idx="6094">
                <c:v>50.787905834402345</c:v>
              </c:pt>
              <c:pt idx="6095">
                <c:v>50.796239918064053</c:v>
              </c:pt>
              <c:pt idx="6096">
                <c:v>50.804574001725747</c:v>
              </c:pt>
              <c:pt idx="6097">
                <c:v>50.812908085387448</c:v>
              </c:pt>
              <c:pt idx="6098">
                <c:v>50.82124216904915</c:v>
              </c:pt>
              <c:pt idx="6099">
                <c:v>50.829576252710844</c:v>
              </c:pt>
              <c:pt idx="6100">
                <c:v>50.837910336372552</c:v>
              </c:pt>
              <c:pt idx="6101">
                <c:v>50.846244420034253</c:v>
              </c:pt>
              <c:pt idx="6102">
                <c:v>50.854578503695954</c:v>
              </c:pt>
              <c:pt idx="6103">
                <c:v>50.862912587357648</c:v>
              </c:pt>
              <c:pt idx="6104">
                <c:v>50.87124667101935</c:v>
              </c:pt>
              <c:pt idx="6105">
                <c:v>50.879580754681051</c:v>
              </c:pt>
              <c:pt idx="6106">
                <c:v>50.887914838342752</c:v>
              </c:pt>
              <c:pt idx="6107">
                <c:v>50.896248922004453</c:v>
              </c:pt>
              <c:pt idx="6108">
                <c:v>50.904583005666154</c:v>
              </c:pt>
              <c:pt idx="6109">
                <c:v>50.912917089327856</c:v>
              </c:pt>
              <c:pt idx="6110">
                <c:v>50.92125117298955</c:v>
              </c:pt>
              <c:pt idx="6111">
                <c:v>50.929585256651258</c:v>
              </c:pt>
              <c:pt idx="6112">
                <c:v>50.937919340312959</c:v>
              </c:pt>
              <c:pt idx="6113">
                <c:v>50.946253423974653</c:v>
              </c:pt>
              <c:pt idx="6114">
                <c:v>50.954587507636354</c:v>
              </c:pt>
              <c:pt idx="6115">
                <c:v>50.962921591298056</c:v>
              </c:pt>
              <c:pt idx="6116">
                <c:v>50.971255674959757</c:v>
              </c:pt>
              <c:pt idx="6117">
                <c:v>50.979589758621458</c:v>
              </c:pt>
              <c:pt idx="6118">
                <c:v>50.987923842283159</c:v>
              </c:pt>
              <c:pt idx="6119">
                <c:v>50.99625792594486</c:v>
              </c:pt>
              <c:pt idx="6120">
                <c:v>51.004592009606554</c:v>
              </c:pt>
              <c:pt idx="6121">
                <c:v>51.012926093268256</c:v>
              </c:pt>
              <c:pt idx="6122">
                <c:v>51.021260176929964</c:v>
              </c:pt>
              <c:pt idx="6123">
                <c:v>51.029594260591665</c:v>
              </c:pt>
              <c:pt idx="6124">
                <c:v>51.037928344253359</c:v>
              </c:pt>
              <c:pt idx="6125">
                <c:v>51.04626242791506</c:v>
              </c:pt>
              <c:pt idx="6126">
                <c:v>51.054596511576761</c:v>
              </c:pt>
              <c:pt idx="6127">
                <c:v>51.062930595238456</c:v>
              </c:pt>
              <c:pt idx="6128">
                <c:v>51.071264678900164</c:v>
              </c:pt>
              <c:pt idx="6129">
                <c:v>51.079598762561865</c:v>
              </c:pt>
              <c:pt idx="6130">
                <c:v>51.087932846223566</c:v>
              </c:pt>
              <c:pt idx="6131">
                <c:v>51.09626692988526</c:v>
              </c:pt>
              <c:pt idx="6132">
                <c:v>51.104601013546961</c:v>
              </c:pt>
              <c:pt idx="6133">
                <c:v>51.11293509720867</c:v>
              </c:pt>
              <c:pt idx="6134">
                <c:v>51.121269180870364</c:v>
              </c:pt>
              <c:pt idx="6135">
                <c:v>51.129603264532065</c:v>
              </c:pt>
              <c:pt idx="6136">
                <c:v>51.137937348193766</c:v>
              </c:pt>
              <c:pt idx="6137">
                <c:v>51.146271431855467</c:v>
              </c:pt>
              <c:pt idx="6138">
                <c:v>51.154605515517162</c:v>
              </c:pt>
              <c:pt idx="6139">
                <c:v>51.16293959917887</c:v>
              </c:pt>
              <c:pt idx="6140">
                <c:v>51.171273682840571</c:v>
              </c:pt>
              <c:pt idx="6141">
                <c:v>51.179607766502265</c:v>
              </c:pt>
              <c:pt idx="6142">
                <c:v>51.187941850163966</c:v>
              </c:pt>
              <c:pt idx="6143">
                <c:v>51.196275933825667</c:v>
              </c:pt>
              <c:pt idx="6144">
                <c:v>51.204610017487376</c:v>
              </c:pt>
              <c:pt idx="6145">
                <c:v>51.21294410114907</c:v>
              </c:pt>
              <c:pt idx="6146">
                <c:v>51.221278184810771</c:v>
              </c:pt>
              <c:pt idx="6147">
                <c:v>51.229612268472472</c:v>
              </c:pt>
              <c:pt idx="6148">
                <c:v>51.237946352134166</c:v>
              </c:pt>
              <c:pt idx="6149">
                <c:v>51.246280435795867</c:v>
              </c:pt>
              <c:pt idx="6150">
                <c:v>51.254614519457576</c:v>
              </c:pt>
              <c:pt idx="6151">
                <c:v>51.26294860311927</c:v>
              </c:pt>
              <c:pt idx="6152">
                <c:v>51.271282686780971</c:v>
              </c:pt>
              <c:pt idx="6153">
                <c:v>51.279616770442672</c:v>
              </c:pt>
              <c:pt idx="6154">
                <c:v>51.287950854104373</c:v>
              </c:pt>
              <c:pt idx="6155">
                <c:v>51.296284937766067</c:v>
              </c:pt>
              <c:pt idx="6156">
                <c:v>51.304619021427776</c:v>
              </c:pt>
              <c:pt idx="6157">
                <c:v>51.312953105089477</c:v>
              </c:pt>
              <c:pt idx="6158">
                <c:v>51.321287188751171</c:v>
              </c:pt>
              <c:pt idx="6159">
                <c:v>51.329621272412872</c:v>
              </c:pt>
              <c:pt idx="6160">
                <c:v>51.337955356074573</c:v>
              </c:pt>
              <c:pt idx="6161">
                <c:v>51.346289439736282</c:v>
              </c:pt>
              <c:pt idx="6162">
                <c:v>51.354623523397976</c:v>
              </c:pt>
              <c:pt idx="6163">
                <c:v>51.362957607059677</c:v>
              </c:pt>
              <c:pt idx="6164">
                <c:v>51.371291690721378</c:v>
              </c:pt>
              <c:pt idx="6165">
                <c:v>51.379625774383072</c:v>
              </c:pt>
              <c:pt idx="6166">
                <c:v>51.387959858044773</c:v>
              </c:pt>
              <c:pt idx="6167">
                <c:v>51.396293941706482</c:v>
              </c:pt>
              <c:pt idx="6168">
                <c:v>51.404628025368183</c:v>
              </c:pt>
              <c:pt idx="6169">
                <c:v>51.412962109029877</c:v>
              </c:pt>
              <c:pt idx="6170">
                <c:v>51.421296192691578</c:v>
              </c:pt>
              <c:pt idx="6171">
                <c:v>51.429630276353279</c:v>
              </c:pt>
              <c:pt idx="6172">
                <c:v>51.437964360014981</c:v>
              </c:pt>
              <c:pt idx="6173">
                <c:v>51.446298443676682</c:v>
              </c:pt>
              <c:pt idx="6174">
                <c:v>51.454632527338383</c:v>
              </c:pt>
              <c:pt idx="6175">
                <c:v>51.462966611000084</c:v>
              </c:pt>
              <c:pt idx="6176">
                <c:v>51.471300694661778</c:v>
              </c:pt>
              <c:pt idx="6177">
                <c:v>51.479634778323479</c:v>
              </c:pt>
              <c:pt idx="6178">
                <c:v>51.487968861985188</c:v>
              </c:pt>
              <c:pt idx="6179">
                <c:v>51.496302945646882</c:v>
              </c:pt>
              <c:pt idx="6180">
                <c:v>51.504637029308583</c:v>
              </c:pt>
              <c:pt idx="6181">
                <c:v>51.512971112970284</c:v>
              </c:pt>
              <c:pt idx="6182">
                <c:v>51.521305196631985</c:v>
              </c:pt>
              <c:pt idx="6183">
                <c:v>51.529639280293686</c:v>
              </c:pt>
              <c:pt idx="6184">
                <c:v>51.537973363955388</c:v>
              </c:pt>
              <c:pt idx="6185">
                <c:v>51.546307447617089</c:v>
              </c:pt>
              <c:pt idx="6186">
                <c:v>51.554641531278783</c:v>
              </c:pt>
              <c:pt idx="6187">
                <c:v>51.562975614940484</c:v>
              </c:pt>
              <c:pt idx="6188">
                <c:v>51.571309698602185</c:v>
              </c:pt>
              <c:pt idx="6189">
                <c:v>51.579643782263894</c:v>
              </c:pt>
              <c:pt idx="6190">
                <c:v>51.587977865925588</c:v>
              </c:pt>
              <c:pt idx="6191">
                <c:v>51.596311949587289</c:v>
              </c:pt>
              <c:pt idx="6192">
                <c:v>51.60464603324899</c:v>
              </c:pt>
              <c:pt idx="6193">
                <c:v>51.612980116910684</c:v>
              </c:pt>
              <c:pt idx="6194">
                <c:v>51.621314200572392</c:v>
              </c:pt>
              <c:pt idx="6195">
                <c:v>51.629648284234094</c:v>
              </c:pt>
              <c:pt idx="6196">
                <c:v>51.637982367895788</c:v>
              </c:pt>
              <c:pt idx="6197">
                <c:v>51.646316451557489</c:v>
              </c:pt>
              <c:pt idx="6198">
                <c:v>51.65465053521919</c:v>
              </c:pt>
              <c:pt idx="6199">
                <c:v>51.662984618880891</c:v>
              </c:pt>
              <c:pt idx="6200">
                <c:v>51.671318702542592</c:v>
              </c:pt>
              <c:pt idx="6201">
                <c:v>51.679652786204294</c:v>
              </c:pt>
              <c:pt idx="6202">
                <c:v>51.687986869865995</c:v>
              </c:pt>
              <c:pt idx="6203">
                <c:v>51.696320953527689</c:v>
              </c:pt>
              <c:pt idx="6204">
                <c:v>51.70465503718939</c:v>
              </c:pt>
              <c:pt idx="6205">
                <c:v>51.712989120851098</c:v>
              </c:pt>
              <c:pt idx="6206">
                <c:v>51.7213232045128</c:v>
              </c:pt>
              <c:pt idx="6207">
                <c:v>51.729657288174494</c:v>
              </c:pt>
              <c:pt idx="6208">
                <c:v>51.737991371836195</c:v>
              </c:pt>
              <c:pt idx="6209">
                <c:v>51.746325455497896</c:v>
              </c:pt>
              <c:pt idx="6210">
                <c:v>51.75465953915959</c:v>
              </c:pt>
              <c:pt idx="6211">
                <c:v>51.762993622821298</c:v>
              </c:pt>
              <c:pt idx="6212">
                <c:v>51.771327706483</c:v>
              </c:pt>
              <c:pt idx="6213">
                <c:v>51.779661790144701</c:v>
              </c:pt>
              <c:pt idx="6214">
                <c:v>51.787995873806395</c:v>
              </c:pt>
              <c:pt idx="6215">
                <c:v>51.796329957468096</c:v>
              </c:pt>
              <c:pt idx="6216">
                <c:v>51.804664041129804</c:v>
              </c:pt>
              <c:pt idx="6217">
                <c:v>51.812998124791498</c:v>
              </c:pt>
              <c:pt idx="6218">
                <c:v>51.8213322084532</c:v>
              </c:pt>
              <c:pt idx="6219">
                <c:v>51.829666292114901</c:v>
              </c:pt>
              <c:pt idx="6220">
                <c:v>51.838000375776602</c:v>
              </c:pt>
              <c:pt idx="6221">
                <c:v>51.846334459438296</c:v>
              </c:pt>
              <c:pt idx="6222">
                <c:v>51.854668543100004</c:v>
              </c:pt>
              <c:pt idx="6223">
                <c:v>51.863002626761705</c:v>
              </c:pt>
              <c:pt idx="6224">
                <c:v>51.8713367104234</c:v>
              </c:pt>
              <c:pt idx="6225">
                <c:v>51.879670794085101</c:v>
              </c:pt>
              <c:pt idx="6226">
                <c:v>51.888004877746802</c:v>
              </c:pt>
              <c:pt idx="6227">
                <c:v>51.89633896140851</c:v>
              </c:pt>
              <c:pt idx="6228">
                <c:v>51.904673045070204</c:v>
              </c:pt>
              <c:pt idx="6229">
                <c:v>51.913007128731905</c:v>
              </c:pt>
              <c:pt idx="6230">
                <c:v>51.921341212393607</c:v>
              </c:pt>
              <c:pt idx="6231">
                <c:v>51.929675296055301</c:v>
              </c:pt>
              <c:pt idx="6232">
                <c:v>51.938009379717002</c:v>
              </c:pt>
              <c:pt idx="6233">
                <c:v>51.94634346337871</c:v>
              </c:pt>
              <c:pt idx="6234">
                <c:v>51.954677547040411</c:v>
              </c:pt>
              <c:pt idx="6235">
                <c:v>51.963011630702105</c:v>
              </c:pt>
              <c:pt idx="6236">
                <c:v>51.971345714363807</c:v>
              </c:pt>
              <c:pt idx="6237">
                <c:v>51.979679798025508</c:v>
              </c:pt>
              <c:pt idx="6238">
                <c:v>51.988013881687202</c:v>
              </c:pt>
              <c:pt idx="6239">
                <c:v>51.99634796534891</c:v>
              </c:pt>
              <c:pt idx="6240">
                <c:v>52.004682049010611</c:v>
              </c:pt>
              <c:pt idx="6241">
                <c:v>52.013016132672306</c:v>
              </c:pt>
              <c:pt idx="6242">
                <c:v>52.021350216334007</c:v>
              </c:pt>
              <c:pt idx="6243">
                <c:v>52.029684299995708</c:v>
              </c:pt>
              <c:pt idx="6244">
                <c:v>52.038018383657416</c:v>
              </c:pt>
              <c:pt idx="6245">
                <c:v>52.04635246731911</c:v>
              </c:pt>
              <c:pt idx="6246">
                <c:v>52.054686550980811</c:v>
              </c:pt>
              <c:pt idx="6247">
                <c:v>52.063020634642513</c:v>
              </c:pt>
              <c:pt idx="6248">
                <c:v>52.071354718304207</c:v>
              </c:pt>
              <c:pt idx="6249">
                <c:v>52.079688801965908</c:v>
              </c:pt>
              <c:pt idx="6250">
                <c:v>52.088022885627616</c:v>
              </c:pt>
              <c:pt idx="6251">
                <c:v>52.096356969289317</c:v>
              </c:pt>
              <c:pt idx="6252">
                <c:v>52.104691052951011</c:v>
              </c:pt>
              <c:pt idx="6253">
                <c:v>52.113025136612713</c:v>
              </c:pt>
              <c:pt idx="6254">
                <c:v>52.121359220274414</c:v>
              </c:pt>
              <c:pt idx="6255">
                <c:v>52.129693303936115</c:v>
              </c:pt>
              <c:pt idx="6256">
                <c:v>52.138027387597816</c:v>
              </c:pt>
              <c:pt idx="6257">
                <c:v>52.146361471259517</c:v>
              </c:pt>
              <c:pt idx="6258">
                <c:v>52.154695554921219</c:v>
              </c:pt>
              <c:pt idx="6259">
                <c:v>52.163029638582913</c:v>
              </c:pt>
              <c:pt idx="6260">
                <c:v>52.171363722244614</c:v>
              </c:pt>
              <c:pt idx="6261">
                <c:v>52.179697805906322</c:v>
              </c:pt>
              <c:pt idx="6262">
                <c:v>52.188031889568016</c:v>
              </c:pt>
              <c:pt idx="6263">
                <c:v>52.196365973229717</c:v>
              </c:pt>
              <c:pt idx="6264">
                <c:v>52.204700056891419</c:v>
              </c:pt>
              <c:pt idx="6265">
                <c:v>52.21303414055312</c:v>
              </c:pt>
              <c:pt idx="6266">
                <c:v>52.221368224214821</c:v>
              </c:pt>
              <c:pt idx="6267">
                <c:v>52.229702307876522</c:v>
              </c:pt>
              <c:pt idx="6268">
                <c:v>52.238036391538223</c:v>
              </c:pt>
              <c:pt idx="6269">
                <c:v>52.246370475199917</c:v>
              </c:pt>
              <c:pt idx="6270">
                <c:v>52.254704558861619</c:v>
              </c:pt>
              <c:pt idx="6271">
                <c:v>52.26303864252332</c:v>
              </c:pt>
              <c:pt idx="6272">
                <c:v>52.271372726185028</c:v>
              </c:pt>
              <c:pt idx="6273">
                <c:v>52.279706809846722</c:v>
              </c:pt>
              <c:pt idx="6274">
                <c:v>52.288040893508423</c:v>
              </c:pt>
              <c:pt idx="6275">
                <c:v>52.296374977170125</c:v>
              </c:pt>
              <c:pt idx="6276">
                <c:v>52.304709060831819</c:v>
              </c:pt>
              <c:pt idx="6277">
                <c:v>52.313043144493527</c:v>
              </c:pt>
              <c:pt idx="6278">
                <c:v>52.321377228155228</c:v>
              </c:pt>
              <c:pt idx="6279">
                <c:v>52.329711311816929</c:v>
              </c:pt>
              <c:pt idx="6280">
                <c:v>52.338045395478623</c:v>
              </c:pt>
              <c:pt idx="6281">
                <c:v>52.346379479140325</c:v>
              </c:pt>
              <c:pt idx="6282">
                <c:v>52.354713562802026</c:v>
              </c:pt>
              <c:pt idx="6283">
                <c:v>52.363047646463727</c:v>
              </c:pt>
              <c:pt idx="6284">
                <c:v>52.371381730125428</c:v>
              </c:pt>
              <c:pt idx="6285">
                <c:v>52.379715813787129</c:v>
              </c:pt>
              <c:pt idx="6286">
                <c:v>52.388049897448823</c:v>
              </c:pt>
              <c:pt idx="6287">
                <c:v>52.396383981110525</c:v>
              </c:pt>
              <c:pt idx="6288">
                <c:v>52.404718064772233</c:v>
              </c:pt>
              <c:pt idx="6289">
                <c:v>52.413052148433934</c:v>
              </c:pt>
              <c:pt idx="6290">
                <c:v>52.421386232095628</c:v>
              </c:pt>
              <c:pt idx="6291">
                <c:v>52.429720315757329</c:v>
              </c:pt>
              <c:pt idx="6292">
                <c:v>52.43805439941903</c:v>
              </c:pt>
              <c:pt idx="6293">
                <c:v>52.446388483080725</c:v>
              </c:pt>
              <c:pt idx="6294">
                <c:v>52.454722566742433</c:v>
              </c:pt>
              <c:pt idx="6295">
                <c:v>52.463056650404134</c:v>
              </c:pt>
              <c:pt idx="6296">
                <c:v>52.471390734065835</c:v>
              </c:pt>
              <c:pt idx="6297">
                <c:v>52.479724817727529</c:v>
              </c:pt>
              <c:pt idx="6298">
                <c:v>52.48805890138923</c:v>
              </c:pt>
              <c:pt idx="6299">
                <c:v>52.496392985050939</c:v>
              </c:pt>
              <c:pt idx="6300">
                <c:v>52.504727068712633</c:v>
              </c:pt>
              <c:pt idx="6301">
                <c:v>52.513061152374334</c:v>
              </c:pt>
              <c:pt idx="6302">
                <c:v>52.521395236036035</c:v>
              </c:pt>
              <c:pt idx="6303">
                <c:v>52.529729319697736</c:v>
              </c:pt>
              <c:pt idx="6304">
                <c:v>52.53806340335943</c:v>
              </c:pt>
              <c:pt idx="6305">
                <c:v>52.546397487021139</c:v>
              </c:pt>
              <c:pt idx="6306">
                <c:v>52.55473157068284</c:v>
              </c:pt>
              <c:pt idx="6307">
                <c:v>52.563065654344534</c:v>
              </c:pt>
              <c:pt idx="6308">
                <c:v>52.571399738006235</c:v>
              </c:pt>
              <c:pt idx="6309">
                <c:v>52.579733821667936</c:v>
              </c:pt>
              <c:pt idx="6310">
                <c:v>52.588067905329645</c:v>
              </c:pt>
              <c:pt idx="6311">
                <c:v>52.596401988991339</c:v>
              </c:pt>
              <c:pt idx="6312">
                <c:v>52.60473607265304</c:v>
              </c:pt>
              <c:pt idx="6313">
                <c:v>52.613070156314741</c:v>
              </c:pt>
              <c:pt idx="6314">
                <c:v>52.621404239976435</c:v>
              </c:pt>
              <c:pt idx="6315">
                <c:v>52.629738323638136</c:v>
              </c:pt>
              <c:pt idx="6316">
                <c:v>52.638072407299845</c:v>
              </c:pt>
              <c:pt idx="6317">
                <c:v>52.646406490961546</c:v>
              </c:pt>
              <c:pt idx="6318">
                <c:v>52.65474057462324</c:v>
              </c:pt>
              <c:pt idx="6319">
                <c:v>52.663074658284941</c:v>
              </c:pt>
              <c:pt idx="6320">
                <c:v>52.671408741946642</c:v>
              </c:pt>
              <c:pt idx="6321">
                <c:v>52.679742825608336</c:v>
              </c:pt>
              <c:pt idx="6322">
                <c:v>52.688076909270045</c:v>
              </c:pt>
              <c:pt idx="6323">
                <c:v>52.696410992931746</c:v>
              </c:pt>
              <c:pt idx="6324">
                <c:v>52.704745076593447</c:v>
              </c:pt>
              <c:pt idx="6325">
                <c:v>52.713079160255141</c:v>
              </c:pt>
              <c:pt idx="6326">
                <c:v>52.721413243916842</c:v>
              </c:pt>
              <c:pt idx="6327">
                <c:v>52.729747327578551</c:v>
              </c:pt>
              <c:pt idx="6328">
                <c:v>52.738081411240245</c:v>
              </c:pt>
              <c:pt idx="6329">
                <c:v>52.746415494901946</c:v>
              </c:pt>
              <c:pt idx="6330">
                <c:v>52.754749578563647</c:v>
              </c:pt>
              <c:pt idx="6331">
                <c:v>52.763083662225341</c:v>
              </c:pt>
              <c:pt idx="6332">
                <c:v>52.771417745887042</c:v>
              </c:pt>
              <c:pt idx="6333">
                <c:v>52.779751829548751</c:v>
              </c:pt>
              <c:pt idx="6334">
                <c:v>52.788085913210452</c:v>
              </c:pt>
              <c:pt idx="6335">
                <c:v>52.796419996872146</c:v>
              </c:pt>
              <c:pt idx="6336">
                <c:v>52.804754080533847</c:v>
              </c:pt>
              <c:pt idx="6337">
                <c:v>52.813088164195548</c:v>
              </c:pt>
              <c:pt idx="6338">
                <c:v>52.821422247857249</c:v>
              </c:pt>
              <c:pt idx="6339">
                <c:v>52.829756331518951</c:v>
              </c:pt>
              <c:pt idx="6340">
                <c:v>52.838090415180652</c:v>
              </c:pt>
              <c:pt idx="6341">
                <c:v>52.846424498842353</c:v>
              </c:pt>
              <c:pt idx="6342">
                <c:v>52.854758582504047</c:v>
              </c:pt>
              <c:pt idx="6343">
                <c:v>52.863092666165748</c:v>
              </c:pt>
              <c:pt idx="6344">
                <c:v>52.871426749827457</c:v>
              </c:pt>
              <c:pt idx="6345">
                <c:v>52.879760833489151</c:v>
              </c:pt>
              <c:pt idx="6346">
                <c:v>52.888094917150852</c:v>
              </c:pt>
              <c:pt idx="6347">
                <c:v>52.896429000812553</c:v>
              </c:pt>
              <c:pt idx="6348">
                <c:v>52.904763084474254</c:v>
              </c:pt>
              <c:pt idx="6349">
                <c:v>52.913097168135955</c:v>
              </c:pt>
              <c:pt idx="6350">
                <c:v>52.921431251797657</c:v>
              </c:pt>
              <c:pt idx="6351">
                <c:v>52.929765335459358</c:v>
              </c:pt>
              <c:pt idx="6352">
                <c:v>52.938099419121052</c:v>
              </c:pt>
              <c:pt idx="6353">
                <c:v>52.946433502782753</c:v>
              </c:pt>
              <c:pt idx="6354">
                <c:v>52.954767586444454</c:v>
              </c:pt>
              <c:pt idx="6355">
                <c:v>52.963101670106163</c:v>
              </c:pt>
              <c:pt idx="6356">
                <c:v>52.971435753767857</c:v>
              </c:pt>
              <c:pt idx="6357">
                <c:v>52.979769837429558</c:v>
              </c:pt>
              <c:pt idx="6358">
                <c:v>52.988103921091259</c:v>
              </c:pt>
              <c:pt idx="6359">
                <c:v>52.996438004752953</c:v>
              </c:pt>
              <c:pt idx="6360">
                <c:v>53.004772088414661</c:v>
              </c:pt>
              <c:pt idx="6361">
                <c:v>53.013106172076363</c:v>
              </c:pt>
              <c:pt idx="6362">
                <c:v>53.021440255738064</c:v>
              </c:pt>
              <c:pt idx="6363">
                <c:v>53.029774339399758</c:v>
              </c:pt>
              <c:pt idx="6364">
                <c:v>53.038108423061459</c:v>
              </c:pt>
              <c:pt idx="6365">
                <c:v>53.04644250672316</c:v>
              </c:pt>
              <c:pt idx="6366">
                <c:v>53.054776590384861</c:v>
              </c:pt>
              <c:pt idx="6367">
                <c:v>53.063110674046563</c:v>
              </c:pt>
              <c:pt idx="6368">
                <c:v>53.071444757708264</c:v>
              </c:pt>
              <c:pt idx="6369">
                <c:v>53.079778841369965</c:v>
              </c:pt>
              <c:pt idx="6370">
                <c:v>53.088112925031659</c:v>
              </c:pt>
              <c:pt idx="6371">
                <c:v>53.096447008693367</c:v>
              </c:pt>
              <c:pt idx="6372">
                <c:v>53.104781092355068</c:v>
              </c:pt>
              <c:pt idx="6373">
                <c:v>53.113115176016763</c:v>
              </c:pt>
              <c:pt idx="6374">
                <c:v>53.121449259678464</c:v>
              </c:pt>
              <c:pt idx="6375">
                <c:v>53.129783343340165</c:v>
              </c:pt>
              <c:pt idx="6376">
                <c:v>53.138117427001859</c:v>
              </c:pt>
              <c:pt idx="6377">
                <c:v>53.146451510663567</c:v>
              </c:pt>
              <c:pt idx="6378">
                <c:v>53.154785594325269</c:v>
              </c:pt>
              <c:pt idx="6379">
                <c:v>53.16311967798697</c:v>
              </c:pt>
              <c:pt idx="6380">
                <c:v>53.171453761648664</c:v>
              </c:pt>
              <c:pt idx="6381">
                <c:v>53.179787845310365</c:v>
              </c:pt>
              <c:pt idx="6382">
                <c:v>53.188121928972073</c:v>
              </c:pt>
              <c:pt idx="6383">
                <c:v>53.196456012633767</c:v>
              </c:pt>
              <c:pt idx="6384">
                <c:v>53.204790096295469</c:v>
              </c:pt>
              <c:pt idx="6385">
                <c:v>53.21312417995717</c:v>
              </c:pt>
              <c:pt idx="6386">
                <c:v>53.221458263618871</c:v>
              </c:pt>
              <c:pt idx="6387">
                <c:v>53.229792347280565</c:v>
              </c:pt>
              <c:pt idx="6388">
                <c:v>53.238126430942273</c:v>
              </c:pt>
              <c:pt idx="6389">
                <c:v>53.246460514603974</c:v>
              </c:pt>
              <c:pt idx="6390">
                <c:v>53.254794598265669</c:v>
              </c:pt>
              <c:pt idx="6391">
                <c:v>53.26312868192737</c:v>
              </c:pt>
              <c:pt idx="6392">
                <c:v>53.271462765589071</c:v>
              </c:pt>
              <c:pt idx="6393">
                <c:v>53.279796849250779</c:v>
              </c:pt>
              <c:pt idx="6394">
                <c:v>53.288130932912473</c:v>
              </c:pt>
              <c:pt idx="6395">
                <c:v>53.296465016574174</c:v>
              </c:pt>
              <c:pt idx="6396">
                <c:v>53.304799100235876</c:v>
              </c:pt>
              <c:pt idx="6397">
                <c:v>53.31313318389757</c:v>
              </c:pt>
              <c:pt idx="6398">
                <c:v>53.321467267559271</c:v>
              </c:pt>
              <c:pt idx="6399">
                <c:v>53.329801351220979</c:v>
              </c:pt>
              <c:pt idx="6400">
                <c:v>53.33813543488268</c:v>
              </c:pt>
              <c:pt idx="6401">
                <c:v>53.346469518544374</c:v>
              </c:pt>
              <c:pt idx="6402">
                <c:v>53.354803602206076</c:v>
              </c:pt>
              <c:pt idx="6403">
                <c:v>53.363137685867777</c:v>
              </c:pt>
              <c:pt idx="6404">
                <c:v>53.371471769529471</c:v>
              </c:pt>
              <c:pt idx="6405">
                <c:v>53.379805853191179</c:v>
              </c:pt>
              <c:pt idx="6406">
                <c:v>53.38813993685288</c:v>
              </c:pt>
              <c:pt idx="6407">
                <c:v>53.396474020514582</c:v>
              </c:pt>
              <c:pt idx="6408">
                <c:v>53.404808104176276</c:v>
              </c:pt>
              <c:pt idx="6409">
                <c:v>53.413142187837977</c:v>
              </c:pt>
              <c:pt idx="6410">
                <c:v>53.421476271499685</c:v>
              </c:pt>
              <c:pt idx="6411">
                <c:v>53.429810355161379</c:v>
              </c:pt>
              <c:pt idx="6412">
                <c:v>53.43814443882308</c:v>
              </c:pt>
              <c:pt idx="6413">
                <c:v>53.446478522484782</c:v>
              </c:pt>
              <c:pt idx="6414">
                <c:v>53.454812606146483</c:v>
              </c:pt>
              <c:pt idx="6415">
                <c:v>53.463146689808177</c:v>
              </c:pt>
              <c:pt idx="6416">
                <c:v>53.471480773469885</c:v>
              </c:pt>
              <c:pt idx="6417">
                <c:v>53.479814857131586</c:v>
              </c:pt>
              <c:pt idx="6418">
                <c:v>53.48814894079328</c:v>
              </c:pt>
              <c:pt idx="6419">
                <c:v>53.496483024454982</c:v>
              </c:pt>
              <c:pt idx="6420">
                <c:v>53.504817108116683</c:v>
              </c:pt>
              <c:pt idx="6421">
                <c:v>53.513151191778384</c:v>
              </c:pt>
              <c:pt idx="6422">
                <c:v>53.521485275440085</c:v>
              </c:pt>
              <c:pt idx="6423">
                <c:v>53.529819359101786</c:v>
              </c:pt>
              <c:pt idx="6424">
                <c:v>53.538153442763488</c:v>
              </c:pt>
              <c:pt idx="6425">
                <c:v>53.546487526425182</c:v>
              </c:pt>
              <c:pt idx="6426">
                <c:v>53.554821610086883</c:v>
              </c:pt>
              <c:pt idx="6427">
                <c:v>53.563155693748591</c:v>
              </c:pt>
              <c:pt idx="6428">
                <c:v>53.571489777410285</c:v>
              </c:pt>
              <c:pt idx="6429">
                <c:v>53.579823861071986</c:v>
              </c:pt>
              <c:pt idx="6430">
                <c:v>53.588157944733688</c:v>
              </c:pt>
              <c:pt idx="6431">
                <c:v>53.596492028395389</c:v>
              </c:pt>
              <c:pt idx="6432">
                <c:v>53.60482611205709</c:v>
              </c:pt>
              <c:pt idx="6433">
                <c:v>53.613160195718791</c:v>
              </c:pt>
              <c:pt idx="6434">
                <c:v>53.621494279380492</c:v>
              </c:pt>
              <c:pt idx="6435">
                <c:v>53.629828363042186</c:v>
              </c:pt>
              <c:pt idx="6436">
                <c:v>53.638162446703888</c:v>
              </c:pt>
              <c:pt idx="6437">
                <c:v>53.646496530365589</c:v>
              </c:pt>
              <c:pt idx="6438">
                <c:v>53.654830614027297</c:v>
              </c:pt>
              <c:pt idx="6439">
                <c:v>53.663164697688991</c:v>
              </c:pt>
              <c:pt idx="6440">
                <c:v>53.671498781350692</c:v>
              </c:pt>
              <c:pt idx="6441">
                <c:v>53.679832865012393</c:v>
              </c:pt>
              <c:pt idx="6442">
                <c:v>53.688166948674088</c:v>
              </c:pt>
              <c:pt idx="6443">
                <c:v>53.696501032335796</c:v>
              </c:pt>
              <c:pt idx="6444">
                <c:v>53.704835115997497</c:v>
              </c:pt>
              <c:pt idx="6445">
                <c:v>53.713169199659198</c:v>
              </c:pt>
              <c:pt idx="6446">
                <c:v>53.721503283320892</c:v>
              </c:pt>
              <c:pt idx="6447">
                <c:v>53.729837366982593</c:v>
              </c:pt>
              <c:pt idx="6448">
                <c:v>53.738171450644295</c:v>
              </c:pt>
              <c:pt idx="6449">
                <c:v>53.746505534305996</c:v>
              </c:pt>
              <c:pt idx="6450">
                <c:v>53.754839617967697</c:v>
              </c:pt>
              <c:pt idx="6451">
                <c:v>53.763173701629398</c:v>
              </c:pt>
              <c:pt idx="6452">
                <c:v>53.771507785291099</c:v>
              </c:pt>
              <c:pt idx="6453">
                <c:v>53.779841868952794</c:v>
              </c:pt>
              <c:pt idx="6454">
                <c:v>53.788175952614502</c:v>
              </c:pt>
              <c:pt idx="6455">
                <c:v>53.796510036276203</c:v>
              </c:pt>
              <c:pt idx="6456">
                <c:v>53.804844119937897</c:v>
              </c:pt>
              <c:pt idx="6457">
                <c:v>53.813178203599598</c:v>
              </c:pt>
              <c:pt idx="6458">
                <c:v>53.821512287261299</c:v>
              </c:pt>
              <c:pt idx="6459">
                <c:v>53.829846370923001</c:v>
              </c:pt>
              <c:pt idx="6460">
                <c:v>53.838180454584702</c:v>
              </c:pt>
              <c:pt idx="6461">
                <c:v>53.846514538246403</c:v>
              </c:pt>
              <c:pt idx="6462">
                <c:v>53.854848621908104</c:v>
              </c:pt>
              <c:pt idx="6463">
                <c:v>53.863182705569798</c:v>
              </c:pt>
              <c:pt idx="6464">
                <c:v>53.871516789231499</c:v>
              </c:pt>
              <c:pt idx="6465">
                <c:v>53.879850872893208</c:v>
              </c:pt>
              <c:pt idx="6466">
                <c:v>53.888184956554909</c:v>
              </c:pt>
              <c:pt idx="6467">
                <c:v>53.896519040216603</c:v>
              </c:pt>
              <c:pt idx="6468">
                <c:v>53.904853123878304</c:v>
              </c:pt>
              <c:pt idx="6469">
                <c:v>53.913187207540005</c:v>
              </c:pt>
              <c:pt idx="6470">
                <c:v>53.921521291201699</c:v>
              </c:pt>
              <c:pt idx="6471">
                <c:v>53.929855374863408</c:v>
              </c:pt>
              <c:pt idx="6472">
                <c:v>53.938189458525109</c:v>
              </c:pt>
              <c:pt idx="6473">
                <c:v>53.946523542186803</c:v>
              </c:pt>
              <c:pt idx="6474">
                <c:v>53.954857625848504</c:v>
              </c:pt>
              <c:pt idx="6475">
                <c:v>53.963191709510205</c:v>
              </c:pt>
              <c:pt idx="6476">
                <c:v>53.971525793171914</c:v>
              </c:pt>
              <c:pt idx="6477">
                <c:v>53.979859876833608</c:v>
              </c:pt>
              <c:pt idx="6478">
                <c:v>53.988193960495309</c:v>
              </c:pt>
              <c:pt idx="6479">
                <c:v>53.99652804415701</c:v>
              </c:pt>
              <c:pt idx="6480">
                <c:v>54.004862127818704</c:v>
              </c:pt>
              <c:pt idx="6481">
                <c:v>54.013196211480405</c:v>
              </c:pt>
              <c:pt idx="6482">
                <c:v>54.021530295142114</c:v>
              </c:pt>
              <c:pt idx="6483">
                <c:v>54.029864378803815</c:v>
              </c:pt>
              <c:pt idx="6484">
                <c:v>54.038198462465509</c:v>
              </c:pt>
              <c:pt idx="6485">
                <c:v>54.04653254612721</c:v>
              </c:pt>
              <c:pt idx="6486">
                <c:v>54.054866629788911</c:v>
              </c:pt>
              <c:pt idx="6487">
                <c:v>54.063200713450605</c:v>
              </c:pt>
              <c:pt idx="6488">
                <c:v>54.071534797112314</c:v>
              </c:pt>
              <c:pt idx="6489">
                <c:v>54.079868880774015</c:v>
              </c:pt>
              <c:pt idx="6490">
                <c:v>54.088202964435716</c:v>
              </c:pt>
              <c:pt idx="6491">
                <c:v>54.09653704809741</c:v>
              </c:pt>
              <c:pt idx="6492">
                <c:v>54.104871131759111</c:v>
              </c:pt>
              <c:pt idx="6493">
                <c:v>54.11320521542082</c:v>
              </c:pt>
              <c:pt idx="6494">
                <c:v>54.121539299082514</c:v>
              </c:pt>
              <c:pt idx="6495">
                <c:v>54.129873382744215</c:v>
              </c:pt>
              <c:pt idx="6496">
                <c:v>54.138207466405916</c:v>
              </c:pt>
              <c:pt idx="6497">
                <c:v>54.146541550067617</c:v>
              </c:pt>
              <c:pt idx="6498">
                <c:v>54.154875633729311</c:v>
              </c:pt>
              <c:pt idx="6499">
                <c:v>54.16320971739102</c:v>
              </c:pt>
              <c:pt idx="6500">
                <c:v>54.171543801052721</c:v>
              </c:pt>
              <c:pt idx="6501">
                <c:v>54.179877884714415</c:v>
              </c:pt>
              <c:pt idx="6502">
                <c:v>54.188211968376116</c:v>
              </c:pt>
              <c:pt idx="6503">
                <c:v>54.196546052037817</c:v>
              </c:pt>
              <c:pt idx="6504">
                <c:v>54.204880135699526</c:v>
              </c:pt>
              <c:pt idx="6505">
                <c:v>54.21321421936122</c:v>
              </c:pt>
              <c:pt idx="6506">
                <c:v>54.221548303022921</c:v>
              </c:pt>
              <c:pt idx="6507">
                <c:v>54.229882386684622</c:v>
              </c:pt>
              <c:pt idx="6508">
                <c:v>54.238216470346316</c:v>
              </c:pt>
              <c:pt idx="6509">
                <c:v>54.246550554008017</c:v>
              </c:pt>
              <c:pt idx="6510">
                <c:v>54.254884637669726</c:v>
              </c:pt>
              <c:pt idx="6511">
                <c:v>54.263218721331427</c:v>
              </c:pt>
              <c:pt idx="6512">
                <c:v>54.271552804993121</c:v>
              </c:pt>
              <c:pt idx="6513">
                <c:v>54.279886888654822</c:v>
              </c:pt>
              <c:pt idx="6514">
                <c:v>54.288220972316523</c:v>
              </c:pt>
              <c:pt idx="6515">
                <c:v>54.296555055978224</c:v>
              </c:pt>
              <c:pt idx="6516">
                <c:v>54.304889139639926</c:v>
              </c:pt>
              <c:pt idx="6517">
                <c:v>54.313223223301627</c:v>
              </c:pt>
              <c:pt idx="6518">
                <c:v>54.321557306963321</c:v>
              </c:pt>
              <c:pt idx="6519">
                <c:v>54.329891390625022</c:v>
              </c:pt>
              <c:pt idx="6520">
                <c:v>54.338225474286723</c:v>
              </c:pt>
              <c:pt idx="6521">
                <c:v>54.346559557948432</c:v>
              </c:pt>
              <c:pt idx="6522">
                <c:v>54.354893641610126</c:v>
              </c:pt>
              <c:pt idx="6523">
                <c:v>54.363227725271827</c:v>
              </c:pt>
              <c:pt idx="6524">
                <c:v>54.371561808933528</c:v>
              </c:pt>
              <c:pt idx="6525">
                <c:v>54.379895892595222</c:v>
              </c:pt>
              <c:pt idx="6526">
                <c:v>54.38822997625693</c:v>
              </c:pt>
              <c:pt idx="6527">
                <c:v>54.396564059918632</c:v>
              </c:pt>
              <c:pt idx="6528">
                <c:v>54.404898143580333</c:v>
              </c:pt>
              <c:pt idx="6529">
                <c:v>54.413232227242027</c:v>
              </c:pt>
              <c:pt idx="6530">
                <c:v>54.421566310903728</c:v>
              </c:pt>
              <c:pt idx="6531">
                <c:v>54.429900394565429</c:v>
              </c:pt>
              <c:pt idx="6532">
                <c:v>54.43823447822713</c:v>
              </c:pt>
              <c:pt idx="6533">
                <c:v>54.446568561888832</c:v>
              </c:pt>
              <c:pt idx="6534">
                <c:v>54.454902645550533</c:v>
              </c:pt>
              <c:pt idx="6535">
                <c:v>54.463236729212234</c:v>
              </c:pt>
              <c:pt idx="6536">
                <c:v>54.471570812873928</c:v>
              </c:pt>
              <c:pt idx="6537">
                <c:v>54.479904896535636</c:v>
              </c:pt>
              <c:pt idx="6538">
                <c:v>54.488238980197337</c:v>
              </c:pt>
              <c:pt idx="6539">
                <c:v>54.496573063859032</c:v>
              </c:pt>
              <c:pt idx="6540">
                <c:v>54.504907147520733</c:v>
              </c:pt>
              <c:pt idx="6541">
                <c:v>54.513241231182434</c:v>
              </c:pt>
              <c:pt idx="6542">
                <c:v>54.521575314844135</c:v>
              </c:pt>
              <c:pt idx="6543">
                <c:v>54.529909398505836</c:v>
              </c:pt>
              <c:pt idx="6544">
                <c:v>54.538243482167537</c:v>
              </c:pt>
              <c:pt idx="6545">
                <c:v>54.546577565829239</c:v>
              </c:pt>
              <c:pt idx="6546">
                <c:v>54.554911649490933</c:v>
              </c:pt>
              <c:pt idx="6547">
                <c:v>54.563245733152634</c:v>
              </c:pt>
              <c:pt idx="6548">
                <c:v>54.571579816814342</c:v>
              </c:pt>
              <c:pt idx="6549">
                <c:v>54.579913900476043</c:v>
              </c:pt>
              <c:pt idx="6550">
                <c:v>54.588247984137737</c:v>
              </c:pt>
              <c:pt idx="6551">
                <c:v>54.596582067799439</c:v>
              </c:pt>
              <c:pt idx="6552">
                <c:v>54.60491615146114</c:v>
              </c:pt>
              <c:pt idx="6553">
                <c:v>54.613250235122834</c:v>
              </c:pt>
              <c:pt idx="6554">
                <c:v>54.621584318784542</c:v>
              </c:pt>
              <c:pt idx="6555">
                <c:v>54.629918402446243</c:v>
              </c:pt>
              <c:pt idx="6556">
                <c:v>54.638252486107945</c:v>
              </c:pt>
              <c:pt idx="6557">
                <c:v>54.646586569769639</c:v>
              </c:pt>
              <c:pt idx="6558">
                <c:v>54.65492065343134</c:v>
              </c:pt>
              <c:pt idx="6559">
                <c:v>54.663254737093048</c:v>
              </c:pt>
              <c:pt idx="6560">
                <c:v>54.671588820754742</c:v>
              </c:pt>
              <c:pt idx="6561">
                <c:v>54.679922904416443</c:v>
              </c:pt>
              <c:pt idx="6562">
                <c:v>54.688256988078145</c:v>
              </c:pt>
              <c:pt idx="6563">
                <c:v>54.696591071739839</c:v>
              </c:pt>
              <c:pt idx="6564">
                <c:v>54.70492515540154</c:v>
              </c:pt>
              <c:pt idx="6565">
                <c:v>54.713259239063248</c:v>
              </c:pt>
              <c:pt idx="6566">
                <c:v>54.721593322724949</c:v>
              </c:pt>
              <c:pt idx="6567">
                <c:v>54.729927406386643</c:v>
              </c:pt>
              <c:pt idx="6568">
                <c:v>54.738261490048345</c:v>
              </c:pt>
              <c:pt idx="6569">
                <c:v>54.746595573710046</c:v>
              </c:pt>
              <c:pt idx="6570">
                <c:v>54.75492965737174</c:v>
              </c:pt>
              <c:pt idx="6571">
                <c:v>54.763263741033448</c:v>
              </c:pt>
              <c:pt idx="6572">
                <c:v>54.771597824695149</c:v>
              </c:pt>
              <c:pt idx="6573">
                <c:v>54.779931908356851</c:v>
              </c:pt>
              <c:pt idx="6574">
                <c:v>54.788265992018545</c:v>
              </c:pt>
              <c:pt idx="6575">
                <c:v>54.796600075680246</c:v>
              </c:pt>
              <c:pt idx="6576">
                <c:v>54.804934159341954</c:v>
              </c:pt>
              <c:pt idx="6577">
                <c:v>54.813268243003648</c:v>
              </c:pt>
              <c:pt idx="6578">
                <c:v>54.821602326665349</c:v>
              </c:pt>
              <c:pt idx="6579">
                <c:v>54.829936410327051</c:v>
              </c:pt>
              <c:pt idx="6580">
                <c:v>54.838270493988752</c:v>
              </c:pt>
              <c:pt idx="6581">
                <c:v>54.846604577650446</c:v>
              </c:pt>
              <c:pt idx="6582">
                <c:v>54.854938661312154</c:v>
              </c:pt>
              <c:pt idx="6583">
                <c:v>54.863272744973855</c:v>
              </c:pt>
              <c:pt idx="6584">
                <c:v>54.871606828635549</c:v>
              </c:pt>
              <c:pt idx="6585">
                <c:v>54.879940912297251</c:v>
              </c:pt>
              <c:pt idx="6586">
                <c:v>54.888274995958952</c:v>
              </c:pt>
              <c:pt idx="6587">
                <c:v>54.89660907962066</c:v>
              </c:pt>
              <c:pt idx="6588">
                <c:v>54.904943163282354</c:v>
              </c:pt>
              <c:pt idx="6589">
                <c:v>54.913277246944055</c:v>
              </c:pt>
              <c:pt idx="6590">
                <c:v>54.921611330605757</c:v>
              </c:pt>
              <c:pt idx="6591">
                <c:v>54.929945414267451</c:v>
              </c:pt>
              <c:pt idx="6592">
                <c:v>54.938279497929152</c:v>
              </c:pt>
              <c:pt idx="6593">
                <c:v>54.94661358159086</c:v>
              </c:pt>
              <c:pt idx="6594">
                <c:v>54.954947665252561</c:v>
              </c:pt>
              <c:pt idx="6595">
                <c:v>54.963281748914255</c:v>
              </c:pt>
              <c:pt idx="6596">
                <c:v>54.971615832575957</c:v>
              </c:pt>
              <c:pt idx="6597">
                <c:v>54.979949916237658</c:v>
              </c:pt>
              <c:pt idx="6598">
                <c:v>54.988283999899359</c:v>
              </c:pt>
              <c:pt idx="6599">
                <c:v>54.99661808356106</c:v>
              </c:pt>
              <c:pt idx="6600">
                <c:v>55.004952167222761</c:v>
              </c:pt>
              <c:pt idx="6601">
                <c:v>55.013286250884462</c:v>
              </c:pt>
              <c:pt idx="6602">
                <c:v>55.021620334546157</c:v>
              </c:pt>
              <c:pt idx="6603">
                <c:v>55.029954418207858</c:v>
              </c:pt>
              <c:pt idx="6604">
                <c:v>55.038288501869566</c:v>
              </c:pt>
              <c:pt idx="6605">
                <c:v>55.04662258553126</c:v>
              </c:pt>
              <c:pt idx="6606">
                <c:v>55.054956669192961</c:v>
              </c:pt>
              <c:pt idx="6607">
                <c:v>55.063290752854662</c:v>
              </c:pt>
              <c:pt idx="6608">
                <c:v>55.071624836516357</c:v>
              </c:pt>
              <c:pt idx="6609">
                <c:v>55.079958920178065</c:v>
              </c:pt>
              <c:pt idx="6610">
                <c:v>55.088293003839766</c:v>
              </c:pt>
              <c:pt idx="6611">
                <c:v>55.096627087501467</c:v>
              </c:pt>
              <c:pt idx="6612">
                <c:v>55.104961171163161</c:v>
              </c:pt>
              <c:pt idx="6613">
                <c:v>55.113295254824862</c:v>
              </c:pt>
              <c:pt idx="6614">
                <c:v>55.121629338486564</c:v>
              </c:pt>
              <c:pt idx="6615">
                <c:v>55.129963422148265</c:v>
              </c:pt>
              <c:pt idx="6616">
                <c:v>55.138297505809966</c:v>
              </c:pt>
              <c:pt idx="6617">
                <c:v>55.146631589471667</c:v>
              </c:pt>
              <c:pt idx="6618">
                <c:v>55.154965673133368</c:v>
              </c:pt>
              <c:pt idx="6619">
                <c:v>55.163299756795062</c:v>
              </c:pt>
              <c:pt idx="6620">
                <c:v>55.171633840456771</c:v>
              </c:pt>
              <c:pt idx="6621">
                <c:v>55.179967924118472</c:v>
              </c:pt>
              <c:pt idx="6622">
                <c:v>55.188302007780166</c:v>
              </c:pt>
              <c:pt idx="6623">
                <c:v>55.196636091441867</c:v>
              </c:pt>
              <c:pt idx="6624">
                <c:v>55.204970175103568</c:v>
              </c:pt>
              <c:pt idx="6625">
                <c:v>55.21330425876527</c:v>
              </c:pt>
              <c:pt idx="6626">
                <c:v>55.221638342426971</c:v>
              </c:pt>
              <c:pt idx="6627">
                <c:v>55.229972426088672</c:v>
              </c:pt>
              <c:pt idx="6628">
                <c:v>55.238306509750373</c:v>
              </c:pt>
              <c:pt idx="6629">
                <c:v>55.246640593412067</c:v>
              </c:pt>
              <c:pt idx="6630">
                <c:v>55.254974677073768</c:v>
              </c:pt>
              <c:pt idx="6631">
                <c:v>55.263308760735477</c:v>
              </c:pt>
              <c:pt idx="6632">
                <c:v>55.271642844397178</c:v>
              </c:pt>
              <c:pt idx="6633">
                <c:v>55.279976928058872</c:v>
              </c:pt>
              <c:pt idx="6634">
                <c:v>55.288311011720573</c:v>
              </c:pt>
              <c:pt idx="6635">
                <c:v>55.296645095382274</c:v>
              </c:pt>
              <c:pt idx="6636">
                <c:v>55.304979179043968</c:v>
              </c:pt>
              <c:pt idx="6637">
                <c:v>55.313313262705677</c:v>
              </c:pt>
              <c:pt idx="6638">
                <c:v>55.321647346367378</c:v>
              </c:pt>
              <c:pt idx="6639">
                <c:v>55.329981430029079</c:v>
              </c:pt>
              <c:pt idx="6640">
                <c:v>55.338315513690773</c:v>
              </c:pt>
              <c:pt idx="6641">
                <c:v>55.346649597352474</c:v>
              </c:pt>
              <c:pt idx="6642">
                <c:v>55.354983681014183</c:v>
              </c:pt>
              <c:pt idx="6643">
                <c:v>55.363317764675877</c:v>
              </c:pt>
              <c:pt idx="6644">
                <c:v>55.371651848337578</c:v>
              </c:pt>
              <c:pt idx="6645">
                <c:v>55.379985931999279</c:v>
              </c:pt>
              <c:pt idx="6646">
                <c:v>55.38832001566098</c:v>
              </c:pt>
              <c:pt idx="6647">
                <c:v>55.396654099322674</c:v>
              </c:pt>
              <c:pt idx="6648">
                <c:v>55.404988182984383</c:v>
              </c:pt>
              <c:pt idx="6649">
                <c:v>55.413322266646084</c:v>
              </c:pt>
              <c:pt idx="6650">
                <c:v>55.421656350307778</c:v>
              </c:pt>
              <c:pt idx="6651">
                <c:v>55.429990433969479</c:v>
              </c:pt>
              <c:pt idx="6652">
                <c:v>55.43832451763118</c:v>
              </c:pt>
              <c:pt idx="6653">
                <c:v>55.446658601292874</c:v>
              </c:pt>
              <c:pt idx="6654">
                <c:v>55.454992684954583</c:v>
              </c:pt>
              <c:pt idx="6655">
                <c:v>55.463326768616284</c:v>
              </c:pt>
              <c:pt idx="6656">
                <c:v>55.471660852277985</c:v>
              </c:pt>
              <c:pt idx="6657">
                <c:v>55.479994935939679</c:v>
              </c:pt>
              <c:pt idx="6658">
                <c:v>55.48832901960138</c:v>
              </c:pt>
              <c:pt idx="6659">
                <c:v>55.496663103263089</c:v>
              </c:pt>
              <c:pt idx="6660">
                <c:v>55.504997186924783</c:v>
              </c:pt>
              <c:pt idx="6661">
                <c:v>55.513331270586484</c:v>
              </c:pt>
              <c:pt idx="6662">
                <c:v>55.521665354248185</c:v>
              </c:pt>
              <c:pt idx="6663">
                <c:v>55.529999437909886</c:v>
              </c:pt>
              <c:pt idx="6664">
                <c:v>55.53833352157158</c:v>
              </c:pt>
              <c:pt idx="6665">
                <c:v>55.546667605233289</c:v>
              </c:pt>
              <c:pt idx="6666">
                <c:v>55.55500168889499</c:v>
              </c:pt>
              <c:pt idx="6667">
                <c:v>55.563335772556684</c:v>
              </c:pt>
              <c:pt idx="6668">
                <c:v>55.571669856218385</c:v>
              </c:pt>
              <c:pt idx="6669">
                <c:v>55.580003939880086</c:v>
              </c:pt>
              <c:pt idx="6670">
                <c:v>55.588338023541795</c:v>
              </c:pt>
              <c:pt idx="6671">
                <c:v>55.596672107203489</c:v>
              </c:pt>
              <c:pt idx="6672">
                <c:v>55.60500619086519</c:v>
              </c:pt>
              <c:pt idx="6673">
                <c:v>55.613340274526891</c:v>
              </c:pt>
              <c:pt idx="6674">
                <c:v>55.621674358188585</c:v>
              </c:pt>
              <c:pt idx="6675">
                <c:v>55.630008441850286</c:v>
              </c:pt>
              <c:pt idx="6676">
                <c:v>55.638342525511995</c:v>
              </c:pt>
              <c:pt idx="6677">
                <c:v>55.646676609173696</c:v>
              </c:pt>
              <c:pt idx="6678">
                <c:v>55.65501069283539</c:v>
              </c:pt>
              <c:pt idx="6679">
                <c:v>55.663344776497091</c:v>
              </c:pt>
              <c:pt idx="6680">
                <c:v>55.671678860158792</c:v>
              </c:pt>
              <c:pt idx="6681">
                <c:v>55.680012943820493</c:v>
              </c:pt>
              <c:pt idx="6682">
                <c:v>55.688347027482195</c:v>
              </c:pt>
              <c:pt idx="6683">
                <c:v>55.696681111143896</c:v>
              </c:pt>
              <c:pt idx="6684">
                <c:v>55.705015194805597</c:v>
              </c:pt>
              <c:pt idx="6685">
                <c:v>55.713349278467291</c:v>
              </c:pt>
              <c:pt idx="6686">
                <c:v>55.721683362128992</c:v>
              </c:pt>
              <c:pt idx="6687">
                <c:v>55.7300174457907</c:v>
              </c:pt>
              <c:pt idx="6688">
                <c:v>55.738351529452395</c:v>
              </c:pt>
              <c:pt idx="6689">
                <c:v>55.746685613114096</c:v>
              </c:pt>
              <c:pt idx="6690">
                <c:v>55.755019696775797</c:v>
              </c:pt>
              <c:pt idx="6691">
                <c:v>55.763353780437498</c:v>
              </c:pt>
              <c:pt idx="6692">
                <c:v>55.771687864099199</c:v>
              </c:pt>
              <c:pt idx="6693">
                <c:v>55.780021947760901</c:v>
              </c:pt>
              <c:pt idx="6694">
                <c:v>55.788356031422602</c:v>
              </c:pt>
              <c:pt idx="6695">
                <c:v>55.796690115084296</c:v>
              </c:pt>
              <c:pt idx="6696">
                <c:v>55.805024198745997</c:v>
              </c:pt>
              <c:pt idx="6697">
                <c:v>55.813358282407698</c:v>
              </c:pt>
              <c:pt idx="6698">
                <c:v>55.821692366069399</c:v>
              </c:pt>
              <c:pt idx="6699">
                <c:v>55.830026449731101</c:v>
              </c:pt>
              <c:pt idx="6700">
                <c:v>55.838360533392802</c:v>
              </c:pt>
              <c:pt idx="6701">
                <c:v>55.846694617054503</c:v>
              </c:pt>
              <c:pt idx="6702">
                <c:v>55.855028700716197</c:v>
              </c:pt>
              <c:pt idx="6703">
                <c:v>55.863362784377905</c:v>
              </c:pt>
              <c:pt idx="6704">
                <c:v>55.871696868039606</c:v>
              </c:pt>
              <c:pt idx="6705">
                <c:v>55.880030951701301</c:v>
              </c:pt>
              <c:pt idx="6706">
                <c:v>55.888365035363002</c:v>
              </c:pt>
              <c:pt idx="6707">
                <c:v>55.896699119024703</c:v>
              </c:pt>
              <c:pt idx="6708">
                <c:v>55.905033202686404</c:v>
              </c:pt>
              <c:pt idx="6709">
                <c:v>55.913367286348105</c:v>
              </c:pt>
              <c:pt idx="6710">
                <c:v>55.921701370009806</c:v>
              </c:pt>
              <c:pt idx="6711">
                <c:v>55.930035453671508</c:v>
              </c:pt>
              <c:pt idx="6712">
                <c:v>55.938369537333202</c:v>
              </c:pt>
              <c:pt idx="6713">
                <c:v>55.946703620994903</c:v>
              </c:pt>
              <c:pt idx="6714">
                <c:v>55.955037704656611</c:v>
              </c:pt>
              <c:pt idx="6715">
                <c:v>55.963371788318312</c:v>
              </c:pt>
              <c:pt idx="6716">
                <c:v>55.971705871980006</c:v>
              </c:pt>
              <c:pt idx="6717">
                <c:v>55.980039955641708</c:v>
              </c:pt>
              <c:pt idx="6718">
                <c:v>55.988374039303409</c:v>
              </c:pt>
              <c:pt idx="6719">
                <c:v>55.996708122965103</c:v>
              </c:pt>
              <c:pt idx="6720">
                <c:v>56.005042206626811</c:v>
              </c:pt>
              <c:pt idx="6721">
                <c:v>56.013376290288512</c:v>
              </c:pt>
              <c:pt idx="6722">
                <c:v>56.021710373950214</c:v>
              </c:pt>
              <c:pt idx="6723">
                <c:v>56.030044457611908</c:v>
              </c:pt>
              <c:pt idx="6724">
                <c:v>56.038378541273609</c:v>
              </c:pt>
              <c:pt idx="6725">
                <c:v>56.046712624935317</c:v>
              </c:pt>
              <c:pt idx="6726">
                <c:v>56.055046708597011</c:v>
              </c:pt>
              <c:pt idx="6727">
                <c:v>56.063380792258712</c:v>
              </c:pt>
              <c:pt idx="6728">
                <c:v>56.071714875920414</c:v>
              </c:pt>
              <c:pt idx="6729">
                <c:v>56.080048959582115</c:v>
              </c:pt>
              <c:pt idx="6730">
                <c:v>56.088383043243809</c:v>
              </c:pt>
              <c:pt idx="6731">
                <c:v>56.096717126905517</c:v>
              </c:pt>
              <c:pt idx="6732">
                <c:v>56.105051210567218</c:v>
              </c:pt>
              <c:pt idx="6733">
                <c:v>56.113385294228912</c:v>
              </c:pt>
              <c:pt idx="6734">
                <c:v>56.121719377890614</c:v>
              </c:pt>
              <c:pt idx="6735">
                <c:v>56.130053461552315</c:v>
              </c:pt>
              <c:pt idx="6736">
                <c:v>56.138387545214023</c:v>
              </c:pt>
              <c:pt idx="6737">
                <c:v>56.146721628875717</c:v>
              </c:pt>
              <c:pt idx="6738">
                <c:v>56.155055712537418</c:v>
              </c:pt>
              <c:pt idx="6739">
                <c:v>56.16338979619912</c:v>
              </c:pt>
              <c:pt idx="6740">
                <c:v>56.171723879860814</c:v>
              </c:pt>
              <c:pt idx="6741">
                <c:v>56.180057963522515</c:v>
              </c:pt>
              <c:pt idx="6742">
                <c:v>56.188392047184223</c:v>
              </c:pt>
              <c:pt idx="6743">
                <c:v>56.196726130845917</c:v>
              </c:pt>
              <c:pt idx="6744">
                <c:v>56.205060214507618</c:v>
              </c:pt>
              <c:pt idx="6745">
                <c:v>56.21339429816932</c:v>
              </c:pt>
              <c:pt idx="6746">
                <c:v>56.221728381831021</c:v>
              </c:pt>
              <c:pt idx="6747">
                <c:v>56.230062465492715</c:v>
              </c:pt>
              <c:pt idx="6748">
                <c:v>56.238396549154423</c:v>
              </c:pt>
              <c:pt idx="6749">
                <c:v>56.246730632816124</c:v>
              </c:pt>
              <c:pt idx="6750">
                <c:v>56.255064716477818</c:v>
              </c:pt>
              <c:pt idx="6751">
                <c:v>56.26339880013952</c:v>
              </c:pt>
              <c:pt idx="6752">
                <c:v>56.271732883801221</c:v>
              </c:pt>
              <c:pt idx="6753">
                <c:v>56.280066967462929</c:v>
              </c:pt>
              <c:pt idx="6754">
                <c:v>56.288401051124623</c:v>
              </c:pt>
              <c:pt idx="6755">
                <c:v>56.296735134786324</c:v>
              </c:pt>
              <c:pt idx="6756">
                <c:v>56.305069218448025</c:v>
              </c:pt>
              <c:pt idx="6757">
                <c:v>56.31340330210972</c:v>
              </c:pt>
              <c:pt idx="6758">
                <c:v>56.321737385771421</c:v>
              </c:pt>
              <c:pt idx="6759">
                <c:v>56.330071469433129</c:v>
              </c:pt>
              <c:pt idx="6760">
                <c:v>56.33840555309483</c:v>
              </c:pt>
              <c:pt idx="6761">
                <c:v>56.346739636756524</c:v>
              </c:pt>
              <c:pt idx="6762">
                <c:v>56.355073720418225</c:v>
              </c:pt>
              <c:pt idx="6763">
                <c:v>56.363407804079927</c:v>
              </c:pt>
              <c:pt idx="6764">
                <c:v>56.371741887741628</c:v>
              </c:pt>
              <c:pt idx="6765">
                <c:v>56.380075971403329</c:v>
              </c:pt>
              <c:pt idx="6766">
                <c:v>56.38841005506503</c:v>
              </c:pt>
              <c:pt idx="6767">
                <c:v>56.396744138726731</c:v>
              </c:pt>
              <c:pt idx="6768">
                <c:v>56.405078222388426</c:v>
              </c:pt>
              <c:pt idx="6769">
                <c:v>56.413412306050127</c:v>
              </c:pt>
              <c:pt idx="6770">
                <c:v>56.421746389711835</c:v>
              </c:pt>
              <c:pt idx="6771">
                <c:v>56.430080473373529</c:v>
              </c:pt>
              <c:pt idx="6772">
                <c:v>56.43841455703523</c:v>
              </c:pt>
              <c:pt idx="6773">
                <c:v>56.446748640696931</c:v>
              </c:pt>
              <c:pt idx="6774">
                <c:v>56.455082724358633</c:v>
              </c:pt>
              <c:pt idx="6775">
                <c:v>56.463416808020334</c:v>
              </c:pt>
              <c:pt idx="6776">
                <c:v>56.471750891682035</c:v>
              </c:pt>
              <c:pt idx="6777">
                <c:v>56.480084975343736</c:v>
              </c:pt>
              <c:pt idx="6778">
                <c:v>56.48841905900543</c:v>
              </c:pt>
              <c:pt idx="6779">
                <c:v>56.496753142667131</c:v>
              </c:pt>
              <c:pt idx="6780">
                <c:v>56.505087226328833</c:v>
              </c:pt>
              <c:pt idx="6781">
                <c:v>56.513421309990541</c:v>
              </c:pt>
              <c:pt idx="6782">
                <c:v>56.521755393652235</c:v>
              </c:pt>
              <c:pt idx="6783">
                <c:v>56.530089477313936</c:v>
              </c:pt>
              <c:pt idx="6784">
                <c:v>56.538423560975637</c:v>
              </c:pt>
              <c:pt idx="6785">
                <c:v>56.546757644637331</c:v>
              </c:pt>
              <c:pt idx="6786">
                <c:v>56.55509172829904</c:v>
              </c:pt>
              <c:pt idx="6787">
                <c:v>56.563425811960741</c:v>
              </c:pt>
              <c:pt idx="6788">
                <c:v>56.571759895622442</c:v>
              </c:pt>
              <c:pt idx="6789">
                <c:v>56.580093979284136</c:v>
              </c:pt>
              <c:pt idx="6790">
                <c:v>56.588428062945837</c:v>
              </c:pt>
              <c:pt idx="6791">
                <c:v>56.596762146607539</c:v>
              </c:pt>
              <c:pt idx="6792">
                <c:v>56.60509623026924</c:v>
              </c:pt>
              <c:pt idx="6793">
                <c:v>56.613430313930941</c:v>
              </c:pt>
              <c:pt idx="6794">
                <c:v>56.621764397592642</c:v>
              </c:pt>
              <c:pt idx="6795">
                <c:v>56.630098481254336</c:v>
              </c:pt>
              <c:pt idx="6796">
                <c:v>56.638432564916037</c:v>
              </c:pt>
              <c:pt idx="6797">
                <c:v>56.646766648577746</c:v>
              </c:pt>
              <c:pt idx="6798">
                <c:v>56.655100732239447</c:v>
              </c:pt>
              <c:pt idx="6799">
                <c:v>56.663434815901141</c:v>
              </c:pt>
              <c:pt idx="6800">
                <c:v>56.671768899562842</c:v>
              </c:pt>
              <c:pt idx="6801">
                <c:v>56.680102983224543</c:v>
              </c:pt>
              <c:pt idx="6802">
                <c:v>56.688437066886237</c:v>
              </c:pt>
              <c:pt idx="6803">
                <c:v>56.696771150547946</c:v>
              </c:pt>
              <c:pt idx="6804">
                <c:v>56.705105234209647</c:v>
              </c:pt>
              <c:pt idx="6805">
                <c:v>56.713439317871348</c:v>
              </c:pt>
              <c:pt idx="6806">
                <c:v>56.721773401533042</c:v>
              </c:pt>
              <c:pt idx="6807">
                <c:v>56.730107485194743</c:v>
              </c:pt>
              <c:pt idx="6808">
                <c:v>56.738441568856452</c:v>
              </c:pt>
              <c:pt idx="6809">
                <c:v>56.746775652518146</c:v>
              </c:pt>
              <c:pt idx="6810">
                <c:v>56.755109736179847</c:v>
              </c:pt>
              <c:pt idx="6811">
                <c:v>56.763443819841548</c:v>
              </c:pt>
              <c:pt idx="6812">
                <c:v>56.771777903503249</c:v>
              </c:pt>
              <c:pt idx="6813">
                <c:v>56.780111987164943</c:v>
              </c:pt>
              <c:pt idx="6814">
                <c:v>56.788446070826652</c:v>
              </c:pt>
              <c:pt idx="6815">
                <c:v>56.796780154488353</c:v>
              </c:pt>
              <c:pt idx="6816">
                <c:v>56.805114238150047</c:v>
              </c:pt>
              <c:pt idx="6817">
                <c:v>56.813448321811748</c:v>
              </c:pt>
              <c:pt idx="6818">
                <c:v>56.821782405473449</c:v>
              </c:pt>
              <c:pt idx="6819">
                <c:v>56.830116489135158</c:v>
              </c:pt>
              <c:pt idx="6820">
                <c:v>56.838450572796852</c:v>
              </c:pt>
              <c:pt idx="6821">
                <c:v>56.846784656458553</c:v>
              </c:pt>
              <c:pt idx="6822">
                <c:v>56.855118740120254</c:v>
              </c:pt>
              <c:pt idx="6823">
                <c:v>56.863452823781948</c:v>
              </c:pt>
              <c:pt idx="6824">
                <c:v>56.871786907443649</c:v>
              </c:pt>
              <c:pt idx="6825">
                <c:v>56.880120991105358</c:v>
              </c:pt>
              <c:pt idx="6826">
                <c:v>56.888455074767059</c:v>
              </c:pt>
              <c:pt idx="6827">
                <c:v>56.896789158428753</c:v>
              </c:pt>
              <c:pt idx="6828">
                <c:v>56.905123242090454</c:v>
              </c:pt>
              <c:pt idx="6829">
                <c:v>56.913457325752155</c:v>
              </c:pt>
              <c:pt idx="6830">
                <c:v>56.921791409413849</c:v>
              </c:pt>
              <c:pt idx="6831">
                <c:v>56.930125493075558</c:v>
              </c:pt>
              <c:pt idx="6832">
                <c:v>56.938459576737259</c:v>
              </c:pt>
              <c:pt idx="6833">
                <c:v>56.94679366039896</c:v>
              </c:pt>
              <c:pt idx="6834">
                <c:v>56.955127744060654</c:v>
              </c:pt>
              <c:pt idx="6835">
                <c:v>56.963461827722355</c:v>
              </c:pt>
              <c:pt idx="6836">
                <c:v>56.971795911384064</c:v>
              </c:pt>
              <c:pt idx="6837">
                <c:v>56.980129995045758</c:v>
              </c:pt>
              <c:pt idx="6838">
                <c:v>56.988464078707459</c:v>
              </c:pt>
              <c:pt idx="6839">
                <c:v>56.99679816236916</c:v>
              </c:pt>
              <c:pt idx="6840">
                <c:v>57.005132246030854</c:v>
              </c:pt>
              <c:pt idx="6841">
                <c:v>57.013466329692555</c:v>
              </c:pt>
              <c:pt idx="6842">
                <c:v>57.021800413354264</c:v>
              </c:pt>
              <c:pt idx="6843">
                <c:v>57.030134497015965</c:v>
              </c:pt>
              <c:pt idx="6844">
                <c:v>57.038468580677659</c:v>
              </c:pt>
              <c:pt idx="6845">
                <c:v>57.04680266433936</c:v>
              </c:pt>
              <c:pt idx="6846">
                <c:v>57.055136748001061</c:v>
              </c:pt>
              <c:pt idx="6847">
                <c:v>57.063470831662762</c:v>
              </c:pt>
              <c:pt idx="6848">
                <c:v>57.071804915324464</c:v>
              </c:pt>
              <c:pt idx="6849">
                <c:v>57.080138998986165</c:v>
              </c:pt>
              <c:pt idx="6850">
                <c:v>57.088473082647866</c:v>
              </c:pt>
              <c:pt idx="6851">
                <c:v>57.09680716630956</c:v>
              </c:pt>
              <c:pt idx="6852">
                <c:v>57.105141249971261</c:v>
              </c:pt>
              <c:pt idx="6853">
                <c:v>57.113475333632969</c:v>
              </c:pt>
              <c:pt idx="6854">
                <c:v>57.121809417294664</c:v>
              </c:pt>
              <c:pt idx="6855">
                <c:v>57.130143500956365</c:v>
              </c:pt>
              <c:pt idx="6856">
                <c:v>57.138477584618066</c:v>
              </c:pt>
              <c:pt idx="6857">
                <c:v>57.146811668279767</c:v>
              </c:pt>
              <c:pt idx="6858">
                <c:v>57.155145751941468</c:v>
              </c:pt>
              <c:pt idx="6859">
                <c:v>57.163479835603169</c:v>
              </c:pt>
              <c:pt idx="6860">
                <c:v>57.171813919264871</c:v>
              </c:pt>
              <c:pt idx="6861">
                <c:v>57.180148002926565</c:v>
              </c:pt>
              <c:pt idx="6862">
                <c:v>57.188482086588266</c:v>
              </c:pt>
              <c:pt idx="6863">
                <c:v>57.196816170249967</c:v>
              </c:pt>
              <c:pt idx="6864">
                <c:v>57.205150253911675</c:v>
              </c:pt>
              <c:pt idx="6865">
                <c:v>57.213484337573369</c:v>
              </c:pt>
              <c:pt idx="6866">
                <c:v>57.221818421235071</c:v>
              </c:pt>
              <c:pt idx="6867">
                <c:v>57.230152504896772</c:v>
              </c:pt>
              <c:pt idx="6868">
                <c:v>57.238486588558466</c:v>
              </c:pt>
              <c:pt idx="6869">
                <c:v>57.246820672220174</c:v>
              </c:pt>
              <c:pt idx="6870">
                <c:v>57.255154755881875</c:v>
              </c:pt>
              <c:pt idx="6871">
                <c:v>57.263488839543577</c:v>
              </c:pt>
              <c:pt idx="6872">
                <c:v>57.271822923205271</c:v>
              </c:pt>
              <c:pt idx="6873">
                <c:v>57.280157006866972</c:v>
              </c:pt>
              <c:pt idx="6874">
                <c:v>57.288491090528673</c:v>
              </c:pt>
              <c:pt idx="6875">
                <c:v>57.296825174190374</c:v>
              </c:pt>
              <c:pt idx="6876">
                <c:v>57.305159257852075</c:v>
              </c:pt>
              <c:pt idx="6877">
                <c:v>57.313493341513777</c:v>
              </c:pt>
              <c:pt idx="6878">
                <c:v>57.321827425175478</c:v>
              </c:pt>
              <c:pt idx="6879">
                <c:v>57.330161508837172</c:v>
              </c:pt>
              <c:pt idx="6880">
                <c:v>57.33849559249888</c:v>
              </c:pt>
              <c:pt idx="6881">
                <c:v>57.346829676160581</c:v>
              </c:pt>
              <c:pt idx="6882">
                <c:v>57.355163759822275</c:v>
              </c:pt>
              <c:pt idx="6883">
                <c:v>57.363497843483977</c:v>
              </c:pt>
              <c:pt idx="6884">
                <c:v>57.371831927145678</c:v>
              </c:pt>
              <c:pt idx="6885">
                <c:v>57.380166010807372</c:v>
              </c:pt>
              <c:pt idx="6886">
                <c:v>57.38850009446908</c:v>
              </c:pt>
              <c:pt idx="6887">
                <c:v>57.396834178130781</c:v>
              </c:pt>
              <c:pt idx="6888">
                <c:v>57.405168261792483</c:v>
              </c:pt>
              <c:pt idx="6889">
                <c:v>57.413502345454177</c:v>
              </c:pt>
              <c:pt idx="6890">
                <c:v>57.421836429115878</c:v>
              </c:pt>
              <c:pt idx="6891">
                <c:v>57.430170512777586</c:v>
              </c:pt>
              <c:pt idx="6892">
                <c:v>57.43850459643928</c:v>
              </c:pt>
              <c:pt idx="6893">
                <c:v>57.446838680100981</c:v>
              </c:pt>
              <c:pt idx="6894">
                <c:v>57.455172763762683</c:v>
              </c:pt>
              <c:pt idx="6895">
                <c:v>57.463506847424384</c:v>
              </c:pt>
              <c:pt idx="6896">
                <c:v>57.471840931086078</c:v>
              </c:pt>
              <c:pt idx="6897">
                <c:v>57.480175014747786</c:v>
              </c:pt>
              <c:pt idx="6898">
                <c:v>57.488509098409487</c:v>
              </c:pt>
              <c:pt idx="6899">
                <c:v>57.496843182071181</c:v>
              </c:pt>
              <c:pt idx="6900">
                <c:v>57.505177265732883</c:v>
              </c:pt>
              <c:pt idx="6901">
                <c:v>57.513511349394584</c:v>
              </c:pt>
              <c:pt idx="6902">
                <c:v>57.521845433056292</c:v>
              </c:pt>
              <c:pt idx="6903">
                <c:v>57.530179516717986</c:v>
              </c:pt>
              <c:pt idx="6904">
                <c:v>57.538513600379687</c:v>
              </c:pt>
              <c:pt idx="6905">
                <c:v>57.546847684041389</c:v>
              </c:pt>
              <c:pt idx="6906">
                <c:v>57.555181767703083</c:v>
              </c:pt>
              <c:pt idx="6907">
                <c:v>57.563515851364784</c:v>
              </c:pt>
              <c:pt idx="6908">
                <c:v>57.571849935026492</c:v>
              </c:pt>
              <c:pt idx="6909">
                <c:v>57.580184018688193</c:v>
              </c:pt>
              <c:pt idx="6910">
                <c:v>57.588518102349887</c:v>
              </c:pt>
              <c:pt idx="6911">
                <c:v>57.596852186011589</c:v>
              </c:pt>
              <c:pt idx="6912">
                <c:v>57.60518626967329</c:v>
              </c:pt>
              <c:pt idx="6913">
                <c:v>57.613520353334984</c:v>
              </c:pt>
              <c:pt idx="6914">
                <c:v>57.621854436996692</c:v>
              </c:pt>
              <c:pt idx="6915">
                <c:v>57.630188520658393</c:v>
              </c:pt>
              <c:pt idx="6916">
                <c:v>57.638522604320094</c:v>
              </c:pt>
              <c:pt idx="6917">
                <c:v>57.646856687981789</c:v>
              </c:pt>
              <c:pt idx="6918">
                <c:v>57.65519077164349</c:v>
              </c:pt>
              <c:pt idx="6919">
                <c:v>57.663524855305198</c:v>
              </c:pt>
              <c:pt idx="6920">
                <c:v>57.671858938966892</c:v>
              </c:pt>
              <c:pt idx="6921">
                <c:v>57.680193022628593</c:v>
              </c:pt>
              <c:pt idx="6922">
                <c:v>57.688527106290294</c:v>
              </c:pt>
              <c:pt idx="6923">
                <c:v>57.696861189951996</c:v>
              </c:pt>
              <c:pt idx="6924">
                <c:v>57.70519527361369</c:v>
              </c:pt>
              <c:pt idx="6925">
                <c:v>57.713529357275398</c:v>
              </c:pt>
              <c:pt idx="6926">
                <c:v>57.721863440937099</c:v>
              </c:pt>
              <c:pt idx="6927">
                <c:v>57.730197524598793</c:v>
              </c:pt>
              <c:pt idx="6928">
                <c:v>57.738531608260494</c:v>
              </c:pt>
              <c:pt idx="6929">
                <c:v>57.746865691922196</c:v>
              </c:pt>
              <c:pt idx="6930">
                <c:v>57.755199775583897</c:v>
              </c:pt>
              <c:pt idx="6931">
                <c:v>57.763533859245598</c:v>
              </c:pt>
              <c:pt idx="6932">
                <c:v>57.771867942907299</c:v>
              </c:pt>
              <c:pt idx="6933">
                <c:v>57.780202026569</c:v>
              </c:pt>
              <c:pt idx="6934">
                <c:v>57.788536110230694</c:v>
              </c:pt>
              <c:pt idx="6935">
                <c:v>57.796870193892396</c:v>
              </c:pt>
              <c:pt idx="6936">
                <c:v>57.805204277554104</c:v>
              </c:pt>
              <c:pt idx="6937">
                <c:v>57.813538361215798</c:v>
              </c:pt>
              <c:pt idx="6938">
                <c:v>57.821872444877499</c:v>
              </c:pt>
              <c:pt idx="6939">
                <c:v>57.8302065285392</c:v>
              </c:pt>
              <c:pt idx="6940">
                <c:v>57.838540612200902</c:v>
              </c:pt>
              <c:pt idx="6941">
                <c:v>57.846874695862603</c:v>
              </c:pt>
              <c:pt idx="6942">
                <c:v>57.855208779524304</c:v>
              </c:pt>
              <c:pt idx="6943">
                <c:v>57.863542863186005</c:v>
              </c:pt>
              <c:pt idx="6944">
                <c:v>57.871876946847699</c:v>
              </c:pt>
              <c:pt idx="6945">
                <c:v>57.8802110305094</c:v>
              </c:pt>
              <c:pt idx="6946">
                <c:v>57.888545114171102</c:v>
              </c:pt>
              <c:pt idx="6947">
                <c:v>57.89687919783281</c:v>
              </c:pt>
              <c:pt idx="6948">
                <c:v>57.905213281494504</c:v>
              </c:pt>
              <c:pt idx="6949">
                <c:v>57.913547365156205</c:v>
              </c:pt>
              <c:pt idx="6950">
                <c:v>57.921881448817906</c:v>
              </c:pt>
              <c:pt idx="6951">
                <c:v>57.9302155324796</c:v>
              </c:pt>
              <c:pt idx="6952">
                <c:v>57.938549616141309</c:v>
              </c:pt>
              <c:pt idx="6953">
                <c:v>57.94688369980301</c:v>
              </c:pt>
              <c:pt idx="6954">
                <c:v>57.955217783464711</c:v>
              </c:pt>
              <c:pt idx="6955">
                <c:v>57.963551867126405</c:v>
              </c:pt>
              <c:pt idx="6956">
                <c:v>57.971885950788106</c:v>
              </c:pt>
              <c:pt idx="6957">
                <c:v>57.980220034449808</c:v>
              </c:pt>
              <c:pt idx="6958">
                <c:v>57.988554118111509</c:v>
              </c:pt>
              <c:pt idx="6959">
                <c:v>57.99688820177321</c:v>
              </c:pt>
              <c:pt idx="6960">
                <c:v>58.005222285434911</c:v>
              </c:pt>
              <c:pt idx="6961">
                <c:v>58.013556369096612</c:v>
              </c:pt>
              <c:pt idx="6962">
                <c:v>58.021890452758306</c:v>
              </c:pt>
              <c:pt idx="6963">
                <c:v>58.030224536420015</c:v>
              </c:pt>
              <c:pt idx="6964">
                <c:v>58.038558620081716</c:v>
              </c:pt>
              <c:pt idx="6965">
                <c:v>58.04689270374341</c:v>
              </c:pt>
              <c:pt idx="6966">
                <c:v>58.055226787405111</c:v>
              </c:pt>
              <c:pt idx="6967">
                <c:v>58.063560871066812</c:v>
              </c:pt>
              <c:pt idx="6968">
                <c:v>58.071894954728513</c:v>
              </c:pt>
              <c:pt idx="6969">
                <c:v>58.080229038390215</c:v>
              </c:pt>
              <c:pt idx="6970">
                <c:v>58.088563122051916</c:v>
              </c:pt>
              <c:pt idx="6971">
                <c:v>58.096897205713617</c:v>
              </c:pt>
              <c:pt idx="6972">
                <c:v>58.105231289375311</c:v>
              </c:pt>
              <c:pt idx="6973">
                <c:v>58.113565373037012</c:v>
              </c:pt>
              <c:pt idx="6974">
                <c:v>58.121899456698721</c:v>
              </c:pt>
              <c:pt idx="6975">
                <c:v>58.130233540360415</c:v>
              </c:pt>
              <c:pt idx="6976">
                <c:v>58.138567624022116</c:v>
              </c:pt>
              <c:pt idx="6977">
                <c:v>58.146901707683817</c:v>
              </c:pt>
              <c:pt idx="6978">
                <c:v>58.155235791345518</c:v>
              </c:pt>
              <c:pt idx="6979">
                <c:v>58.163569875007212</c:v>
              </c:pt>
              <c:pt idx="6980">
                <c:v>58.171903958668921</c:v>
              </c:pt>
              <c:pt idx="6981">
                <c:v>58.180238042330622</c:v>
              </c:pt>
              <c:pt idx="6982">
                <c:v>58.188572125992316</c:v>
              </c:pt>
              <c:pt idx="6983">
                <c:v>58.196906209654017</c:v>
              </c:pt>
              <c:pt idx="6984">
                <c:v>58.205240293315718</c:v>
              </c:pt>
              <c:pt idx="6985">
                <c:v>58.213574376977427</c:v>
              </c:pt>
              <c:pt idx="6986">
                <c:v>58.221908460639121</c:v>
              </c:pt>
              <c:pt idx="6987">
                <c:v>58.230242544300822</c:v>
              </c:pt>
              <c:pt idx="6988">
                <c:v>58.238576627962523</c:v>
              </c:pt>
              <c:pt idx="6989">
                <c:v>58.246910711624217</c:v>
              </c:pt>
              <c:pt idx="6990">
                <c:v>58.255244795285918</c:v>
              </c:pt>
              <c:pt idx="6991">
                <c:v>58.263578878947627</c:v>
              </c:pt>
              <c:pt idx="6992">
                <c:v>58.271912962609328</c:v>
              </c:pt>
              <c:pt idx="6993">
                <c:v>58.280247046271022</c:v>
              </c:pt>
              <c:pt idx="6994">
                <c:v>58.288581129932723</c:v>
              </c:pt>
              <c:pt idx="6995">
                <c:v>58.296915213594424</c:v>
              </c:pt>
              <c:pt idx="6996">
                <c:v>58.305249297256118</c:v>
              </c:pt>
              <c:pt idx="6997">
                <c:v>58.313583380917827</c:v>
              </c:pt>
              <c:pt idx="6998">
                <c:v>58.321917464579528</c:v>
              </c:pt>
              <c:pt idx="6999">
                <c:v>58.330251548241229</c:v>
              </c:pt>
              <c:pt idx="7000">
                <c:v>58.338585631902923</c:v>
              </c:pt>
              <c:pt idx="7001">
                <c:v>58.346919715564624</c:v>
              </c:pt>
              <c:pt idx="7002">
                <c:v>58.355253799226332</c:v>
              </c:pt>
              <c:pt idx="7003">
                <c:v>58.363587882888027</c:v>
              </c:pt>
              <c:pt idx="7004">
                <c:v>58.371921966549728</c:v>
              </c:pt>
              <c:pt idx="7005">
                <c:v>58.380256050211429</c:v>
              </c:pt>
              <c:pt idx="7006">
                <c:v>58.38859013387313</c:v>
              </c:pt>
              <c:pt idx="7007">
                <c:v>58.396924217534824</c:v>
              </c:pt>
              <c:pt idx="7008">
                <c:v>58.405258301196532</c:v>
              </c:pt>
              <c:pt idx="7009">
                <c:v>58.413592384858234</c:v>
              </c:pt>
              <c:pt idx="7010">
                <c:v>58.421926468519928</c:v>
              </c:pt>
              <c:pt idx="7011">
                <c:v>58.430260552181629</c:v>
              </c:pt>
              <c:pt idx="7012">
                <c:v>58.43859463584333</c:v>
              </c:pt>
              <c:pt idx="7013">
                <c:v>58.446928719505038</c:v>
              </c:pt>
              <c:pt idx="7014">
                <c:v>58.455262803166733</c:v>
              </c:pt>
              <c:pt idx="7015">
                <c:v>58.463596886828434</c:v>
              </c:pt>
              <c:pt idx="7016">
                <c:v>58.471930970490135</c:v>
              </c:pt>
              <c:pt idx="7017">
                <c:v>58.480265054151829</c:v>
              </c:pt>
              <c:pt idx="7018">
                <c:v>58.48859913781353</c:v>
              </c:pt>
              <c:pt idx="7019">
                <c:v>58.496933221475238</c:v>
              </c:pt>
              <c:pt idx="7020">
                <c:v>58.505267305136933</c:v>
              </c:pt>
              <c:pt idx="7021">
                <c:v>58.513601388798634</c:v>
              </c:pt>
              <c:pt idx="7022">
                <c:v>58.521935472460335</c:v>
              </c:pt>
              <c:pt idx="7023">
                <c:v>58.530269556122036</c:v>
              </c:pt>
              <c:pt idx="7024">
                <c:v>58.538603639783737</c:v>
              </c:pt>
              <c:pt idx="7025">
                <c:v>58.546937723445438</c:v>
              </c:pt>
              <c:pt idx="7026">
                <c:v>58.55527180710714</c:v>
              </c:pt>
              <c:pt idx="7027">
                <c:v>58.563605890768834</c:v>
              </c:pt>
              <c:pt idx="7028">
                <c:v>58.571939974430535</c:v>
              </c:pt>
              <c:pt idx="7029">
                <c:v>58.580274058092236</c:v>
              </c:pt>
              <c:pt idx="7030">
                <c:v>58.588608141753944</c:v>
              </c:pt>
              <c:pt idx="7031">
                <c:v>58.596942225415638</c:v>
              </c:pt>
              <c:pt idx="7032">
                <c:v>58.60527630907734</c:v>
              </c:pt>
              <c:pt idx="7033">
                <c:v>58.613610392739041</c:v>
              </c:pt>
              <c:pt idx="7034">
                <c:v>58.621944476400735</c:v>
              </c:pt>
              <c:pt idx="7035">
                <c:v>58.630278560062443</c:v>
              </c:pt>
              <c:pt idx="7036">
                <c:v>58.638612643724144</c:v>
              </c:pt>
              <c:pt idx="7037">
                <c:v>58.646946727385846</c:v>
              </c:pt>
              <c:pt idx="7038">
                <c:v>58.65528081104754</c:v>
              </c:pt>
              <c:pt idx="7039">
                <c:v>58.663614894709241</c:v>
              </c:pt>
              <c:pt idx="7040">
                <c:v>58.671948978370942</c:v>
              </c:pt>
              <c:pt idx="7041">
                <c:v>58.680283062032643</c:v>
              </c:pt>
              <c:pt idx="7042">
                <c:v>58.688617145694344</c:v>
              </c:pt>
              <c:pt idx="7043">
                <c:v>58.696951229356046</c:v>
              </c:pt>
              <c:pt idx="7044">
                <c:v>58.705285313017747</c:v>
              </c:pt>
              <c:pt idx="7045">
                <c:v>58.713619396679441</c:v>
              </c:pt>
              <c:pt idx="7046">
                <c:v>58.721953480341149</c:v>
              </c:pt>
              <c:pt idx="7047">
                <c:v>58.73028756400285</c:v>
              </c:pt>
              <c:pt idx="7048">
                <c:v>58.738621647664544</c:v>
              </c:pt>
              <c:pt idx="7049">
                <c:v>58.746955731326246</c:v>
              </c:pt>
              <c:pt idx="7050">
                <c:v>58.755289814987947</c:v>
              </c:pt>
              <c:pt idx="7051">
                <c:v>58.763623898649648</c:v>
              </c:pt>
              <c:pt idx="7052">
                <c:v>58.771957982311349</c:v>
              </c:pt>
              <c:pt idx="7053">
                <c:v>58.78029206597305</c:v>
              </c:pt>
              <c:pt idx="7054">
                <c:v>58.788626149634752</c:v>
              </c:pt>
              <c:pt idx="7055">
                <c:v>58.796960233296446</c:v>
              </c:pt>
              <c:pt idx="7056">
                <c:v>58.805294316958147</c:v>
              </c:pt>
              <c:pt idx="7057">
                <c:v>58.813628400619855</c:v>
              </c:pt>
              <c:pt idx="7058">
                <c:v>58.821962484281556</c:v>
              </c:pt>
              <c:pt idx="7059">
                <c:v>58.83029656794325</c:v>
              </c:pt>
              <c:pt idx="7060">
                <c:v>58.838630651604952</c:v>
              </c:pt>
              <c:pt idx="7061">
                <c:v>58.846964735266653</c:v>
              </c:pt>
              <c:pt idx="7062">
                <c:v>58.855298818928347</c:v>
              </c:pt>
              <c:pt idx="7063">
                <c:v>58.863632902590055</c:v>
              </c:pt>
              <c:pt idx="7064">
                <c:v>58.871966986251756</c:v>
              </c:pt>
              <c:pt idx="7065">
                <c:v>58.88030106991345</c:v>
              </c:pt>
              <c:pt idx="7066">
                <c:v>58.888635153575152</c:v>
              </c:pt>
              <c:pt idx="7067">
                <c:v>58.896969237236853</c:v>
              </c:pt>
              <c:pt idx="7068">
                <c:v>58.905303320898561</c:v>
              </c:pt>
              <c:pt idx="7069">
                <c:v>58.913637404560255</c:v>
              </c:pt>
              <c:pt idx="7070">
                <c:v>58.921971488221956</c:v>
              </c:pt>
              <c:pt idx="7071">
                <c:v>58.930305571883657</c:v>
              </c:pt>
              <c:pt idx="7072">
                <c:v>58.938639655545352</c:v>
              </c:pt>
              <c:pt idx="7073">
                <c:v>58.946973739207053</c:v>
              </c:pt>
              <c:pt idx="7074">
                <c:v>58.955307822868761</c:v>
              </c:pt>
              <c:pt idx="7075">
                <c:v>58.963641906530462</c:v>
              </c:pt>
              <c:pt idx="7076">
                <c:v>58.971975990192156</c:v>
              </c:pt>
              <c:pt idx="7077">
                <c:v>58.980310073853857</c:v>
              </c:pt>
              <c:pt idx="7078">
                <c:v>58.988644157515559</c:v>
              </c:pt>
              <c:pt idx="7079">
                <c:v>58.996978241177253</c:v>
              </c:pt>
              <c:pt idx="7080">
                <c:v>59.005312324838961</c:v>
              </c:pt>
              <c:pt idx="7081">
                <c:v>59.013646408500662</c:v>
              </c:pt>
              <c:pt idx="7082">
                <c:v>59.021980492162363</c:v>
              </c:pt>
              <c:pt idx="7083">
                <c:v>59.030314575824057</c:v>
              </c:pt>
              <c:pt idx="7084">
                <c:v>59.038648659485759</c:v>
              </c:pt>
              <c:pt idx="7085">
                <c:v>59.046982743147467</c:v>
              </c:pt>
              <c:pt idx="7086">
                <c:v>59.055316826809161</c:v>
              </c:pt>
              <c:pt idx="7087">
                <c:v>59.063650910470862</c:v>
              </c:pt>
              <c:pt idx="7088">
                <c:v>59.071984994132563</c:v>
              </c:pt>
              <c:pt idx="7089">
                <c:v>59.080319077794265</c:v>
              </c:pt>
              <c:pt idx="7090">
                <c:v>59.088653161455959</c:v>
              </c:pt>
              <c:pt idx="7091">
                <c:v>59.096987245117667</c:v>
              </c:pt>
              <c:pt idx="7092">
                <c:v>59.105321328779368</c:v>
              </c:pt>
              <c:pt idx="7093">
                <c:v>59.113655412441062</c:v>
              </c:pt>
              <c:pt idx="7094">
                <c:v>59.121989496102763</c:v>
              </c:pt>
              <c:pt idx="7095">
                <c:v>59.130323579764465</c:v>
              </c:pt>
              <c:pt idx="7096">
                <c:v>59.138657663426173</c:v>
              </c:pt>
              <c:pt idx="7097">
                <c:v>59.146991747087867</c:v>
              </c:pt>
              <c:pt idx="7098">
                <c:v>59.155325830749568</c:v>
              </c:pt>
              <c:pt idx="7099">
                <c:v>59.163659914411269</c:v>
              </c:pt>
              <c:pt idx="7100">
                <c:v>59.171993998072963</c:v>
              </c:pt>
              <c:pt idx="7101">
                <c:v>59.180328081734665</c:v>
              </c:pt>
              <c:pt idx="7102">
                <c:v>59.188662165396373</c:v>
              </c:pt>
              <c:pt idx="7103">
                <c:v>59.196996249058074</c:v>
              </c:pt>
              <c:pt idx="7104">
                <c:v>59.205330332719768</c:v>
              </c:pt>
              <c:pt idx="7105">
                <c:v>59.213664416381469</c:v>
              </c:pt>
              <c:pt idx="7106">
                <c:v>59.221998500043171</c:v>
              </c:pt>
              <c:pt idx="7107">
                <c:v>59.230332583704872</c:v>
              </c:pt>
              <c:pt idx="7108">
                <c:v>59.238666667366573</c:v>
              </c:pt>
              <c:pt idx="7109">
                <c:v>59.247000751028274</c:v>
              </c:pt>
              <c:pt idx="7110">
                <c:v>59.255334834689975</c:v>
              </c:pt>
              <c:pt idx="7111">
                <c:v>59.263668918351669</c:v>
              </c:pt>
              <c:pt idx="7112">
                <c:v>59.272003002013371</c:v>
              </c:pt>
              <c:pt idx="7113">
                <c:v>59.280337085675079</c:v>
              </c:pt>
              <c:pt idx="7114">
                <c:v>59.288671169336773</c:v>
              </c:pt>
              <c:pt idx="7115">
                <c:v>59.297005252998474</c:v>
              </c:pt>
              <c:pt idx="7116">
                <c:v>59.305339336660175</c:v>
              </c:pt>
              <c:pt idx="7117">
                <c:v>59.313673420321869</c:v>
              </c:pt>
              <c:pt idx="7118">
                <c:v>59.322007503983578</c:v>
              </c:pt>
              <c:pt idx="7119">
                <c:v>59.330341587645279</c:v>
              </c:pt>
              <c:pt idx="7120">
                <c:v>59.33867567130698</c:v>
              </c:pt>
              <c:pt idx="7121">
                <c:v>59.347009754968674</c:v>
              </c:pt>
              <c:pt idx="7122">
                <c:v>59.355343838630375</c:v>
              </c:pt>
              <c:pt idx="7123">
                <c:v>59.363677922292077</c:v>
              </c:pt>
              <c:pt idx="7124">
                <c:v>59.372012005953778</c:v>
              </c:pt>
              <c:pt idx="7125">
                <c:v>59.380346089615479</c:v>
              </c:pt>
              <c:pt idx="7126">
                <c:v>59.38868017327718</c:v>
              </c:pt>
              <c:pt idx="7127">
                <c:v>59.397014256938881</c:v>
              </c:pt>
              <c:pt idx="7128">
                <c:v>59.405348340600575</c:v>
              </c:pt>
              <c:pt idx="7129">
                <c:v>59.413682424262284</c:v>
              </c:pt>
              <c:pt idx="7130">
                <c:v>59.422016507923985</c:v>
              </c:pt>
              <c:pt idx="7131">
                <c:v>59.430350591585679</c:v>
              </c:pt>
              <c:pt idx="7132">
                <c:v>59.43868467524738</c:v>
              </c:pt>
              <c:pt idx="7133">
                <c:v>59.447018758909081</c:v>
              </c:pt>
              <c:pt idx="7134">
                <c:v>59.455352842570782</c:v>
              </c:pt>
              <c:pt idx="7135">
                <c:v>59.463686926232484</c:v>
              </c:pt>
              <c:pt idx="7136">
                <c:v>59.472021009894185</c:v>
              </c:pt>
              <c:pt idx="7137">
                <c:v>59.480355093555886</c:v>
              </c:pt>
              <c:pt idx="7138">
                <c:v>59.48868917721758</c:v>
              </c:pt>
              <c:pt idx="7139">
                <c:v>59.497023260879281</c:v>
              </c:pt>
              <c:pt idx="7140">
                <c:v>59.50535734454099</c:v>
              </c:pt>
              <c:pt idx="7141">
                <c:v>59.513691428202691</c:v>
              </c:pt>
              <c:pt idx="7142">
                <c:v>59.522025511864385</c:v>
              </c:pt>
              <c:pt idx="7143">
                <c:v>59.530359595526086</c:v>
              </c:pt>
              <c:pt idx="7144">
                <c:v>59.538693679187787</c:v>
              </c:pt>
              <c:pt idx="7145">
                <c:v>59.547027762849481</c:v>
              </c:pt>
              <c:pt idx="7146">
                <c:v>59.55536184651119</c:v>
              </c:pt>
              <c:pt idx="7147">
                <c:v>59.563695930172891</c:v>
              </c:pt>
              <c:pt idx="7148">
                <c:v>59.572030013834592</c:v>
              </c:pt>
              <c:pt idx="7149">
                <c:v>59.580364097496286</c:v>
              </c:pt>
              <c:pt idx="7150">
                <c:v>59.588698181157987</c:v>
              </c:pt>
              <c:pt idx="7151">
                <c:v>59.597032264819696</c:v>
              </c:pt>
              <c:pt idx="7152">
                <c:v>59.60536634848139</c:v>
              </c:pt>
              <c:pt idx="7153">
                <c:v>59.613700432143091</c:v>
              </c:pt>
              <c:pt idx="7154">
                <c:v>59.622034515804792</c:v>
              </c:pt>
              <c:pt idx="7155">
                <c:v>59.630368599466493</c:v>
              </c:pt>
              <c:pt idx="7156">
                <c:v>59.638702683128187</c:v>
              </c:pt>
              <c:pt idx="7157">
                <c:v>59.647036766789896</c:v>
              </c:pt>
              <c:pt idx="7158">
                <c:v>59.655370850451597</c:v>
              </c:pt>
              <c:pt idx="7159">
                <c:v>59.663704934113291</c:v>
              </c:pt>
              <c:pt idx="7160">
                <c:v>59.672039017774992</c:v>
              </c:pt>
              <c:pt idx="7161">
                <c:v>59.680373101436693</c:v>
              </c:pt>
              <c:pt idx="7162">
                <c:v>59.688707185098387</c:v>
              </c:pt>
              <c:pt idx="7163">
                <c:v>59.697041268760096</c:v>
              </c:pt>
              <c:pt idx="7164">
                <c:v>59.705375352421797</c:v>
              </c:pt>
              <c:pt idx="7165">
                <c:v>59.713709436083498</c:v>
              </c:pt>
              <c:pt idx="7166">
                <c:v>59.722043519745192</c:v>
              </c:pt>
              <c:pt idx="7167">
                <c:v>59.730377603406893</c:v>
              </c:pt>
              <c:pt idx="7168">
                <c:v>59.738711687068601</c:v>
              </c:pt>
              <c:pt idx="7169">
                <c:v>59.747045770730296</c:v>
              </c:pt>
              <c:pt idx="7170">
                <c:v>59.755379854391997</c:v>
              </c:pt>
              <c:pt idx="7171">
                <c:v>59.763713938053698</c:v>
              </c:pt>
              <c:pt idx="7172">
                <c:v>59.772048021715399</c:v>
              </c:pt>
              <c:pt idx="7173">
                <c:v>59.780382105377093</c:v>
              </c:pt>
              <c:pt idx="7174">
                <c:v>59.788716189038801</c:v>
              </c:pt>
              <c:pt idx="7175">
                <c:v>59.797050272700503</c:v>
              </c:pt>
              <c:pt idx="7176">
                <c:v>59.805384356362197</c:v>
              </c:pt>
              <c:pt idx="7177">
                <c:v>59.813718440023898</c:v>
              </c:pt>
              <c:pt idx="7178">
                <c:v>59.822052523685599</c:v>
              </c:pt>
              <c:pt idx="7179">
                <c:v>59.830386607347307</c:v>
              </c:pt>
              <c:pt idx="7180">
                <c:v>59.838720691009001</c:v>
              </c:pt>
              <c:pt idx="7181">
                <c:v>59.847054774670703</c:v>
              </c:pt>
              <c:pt idx="7182">
                <c:v>59.855388858332404</c:v>
              </c:pt>
              <c:pt idx="7183">
                <c:v>59.863722941994098</c:v>
              </c:pt>
              <c:pt idx="7184">
                <c:v>59.872057025655799</c:v>
              </c:pt>
              <c:pt idx="7185">
                <c:v>59.880391109317507</c:v>
              </c:pt>
              <c:pt idx="7186">
                <c:v>59.888725192979209</c:v>
              </c:pt>
              <c:pt idx="7187">
                <c:v>59.897059276640903</c:v>
              </c:pt>
              <c:pt idx="7188">
                <c:v>59.905393360302604</c:v>
              </c:pt>
              <c:pt idx="7189">
                <c:v>59.913727443964305</c:v>
              </c:pt>
              <c:pt idx="7190">
                <c:v>59.922061527626006</c:v>
              </c:pt>
              <c:pt idx="7191">
                <c:v>59.930395611287707</c:v>
              </c:pt>
              <c:pt idx="7192">
                <c:v>59.938729694949409</c:v>
              </c:pt>
              <c:pt idx="7193">
                <c:v>59.94706377861111</c:v>
              </c:pt>
              <c:pt idx="7194">
                <c:v>59.955397862272804</c:v>
              </c:pt>
              <c:pt idx="7195">
                <c:v>59.963731945934505</c:v>
              </c:pt>
              <c:pt idx="7196">
                <c:v>59.972066029596213</c:v>
              </c:pt>
              <c:pt idx="7197">
                <c:v>59.980400113257907</c:v>
              </c:pt>
              <c:pt idx="7198">
                <c:v>59.988734196919609</c:v>
              </c:pt>
              <c:pt idx="7199">
                <c:v>59.99706828058131</c:v>
              </c:pt>
              <c:pt idx="7200">
                <c:v>60.005402364243011</c:v>
              </c:pt>
              <c:pt idx="7201">
                <c:v>60.013736447904712</c:v>
              </c:pt>
              <c:pt idx="7202">
                <c:v>60.022070531566413</c:v>
              </c:pt>
              <c:pt idx="7203">
                <c:v>60.030404615228115</c:v>
              </c:pt>
              <c:pt idx="7204">
                <c:v>60.038738698889809</c:v>
              </c:pt>
              <c:pt idx="7205">
                <c:v>60.04707278255151</c:v>
              </c:pt>
              <c:pt idx="7206">
                <c:v>60.055406866213211</c:v>
              </c:pt>
              <c:pt idx="7207">
                <c:v>60.063740949874912</c:v>
              </c:pt>
              <c:pt idx="7208">
                <c:v>60.072075033536613</c:v>
              </c:pt>
              <c:pt idx="7209">
                <c:v>60.080409117198315</c:v>
              </c:pt>
              <c:pt idx="7210">
                <c:v>60.088743200860016</c:v>
              </c:pt>
              <c:pt idx="7211">
                <c:v>60.09707728452171</c:v>
              </c:pt>
              <c:pt idx="7212">
                <c:v>60.105411368183418</c:v>
              </c:pt>
              <c:pt idx="7213">
                <c:v>60.113745451845119</c:v>
              </c:pt>
              <c:pt idx="7214">
                <c:v>60.122079535506813</c:v>
              </c:pt>
              <c:pt idx="7215">
                <c:v>60.130413619168515</c:v>
              </c:pt>
              <c:pt idx="7216">
                <c:v>60.138747702830216</c:v>
              </c:pt>
              <c:pt idx="7217">
                <c:v>60.147081786491917</c:v>
              </c:pt>
              <c:pt idx="7218">
                <c:v>60.155415870153618</c:v>
              </c:pt>
              <c:pt idx="7219">
                <c:v>60.163749953815319</c:v>
              </c:pt>
              <c:pt idx="7220">
                <c:v>60.172084037477021</c:v>
              </c:pt>
              <c:pt idx="7221">
                <c:v>60.180418121138715</c:v>
              </c:pt>
              <c:pt idx="7222">
                <c:v>60.188752204800416</c:v>
              </c:pt>
              <c:pt idx="7223">
                <c:v>60.197086288462124</c:v>
              </c:pt>
              <c:pt idx="7224">
                <c:v>60.205420372123825</c:v>
              </c:pt>
              <c:pt idx="7225">
                <c:v>60.213754455785519</c:v>
              </c:pt>
              <c:pt idx="7226">
                <c:v>60.222088539447221</c:v>
              </c:pt>
              <c:pt idx="7227">
                <c:v>60.230422623108922</c:v>
              </c:pt>
              <c:pt idx="7228">
                <c:v>60.238756706770616</c:v>
              </c:pt>
              <c:pt idx="7229">
                <c:v>60.247090790432324</c:v>
              </c:pt>
              <c:pt idx="7230">
                <c:v>60.255424874094025</c:v>
              </c:pt>
              <c:pt idx="7231">
                <c:v>60.263758957755726</c:v>
              </c:pt>
              <c:pt idx="7232">
                <c:v>60.272093041417421</c:v>
              </c:pt>
              <c:pt idx="7233">
                <c:v>60.280427125079122</c:v>
              </c:pt>
              <c:pt idx="7234">
                <c:v>60.28876120874083</c:v>
              </c:pt>
              <c:pt idx="7235">
                <c:v>60.297095292402524</c:v>
              </c:pt>
              <c:pt idx="7236">
                <c:v>60.305429376064225</c:v>
              </c:pt>
              <c:pt idx="7237">
                <c:v>60.313763459725926</c:v>
              </c:pt>
              <c:pt idx="7238">
                <c:v>60.322097543387628</c:v>
              </c:pt>
              <c:pt idx="7239">
                <c:v>60.330431627049322</c:v>
              </c:pt>
              <c:pt idx="7240">
                <c:v>60.33876571071103</c:v>
              </c:pt>
              <c:pt idx="7241">
                <c:v>60.347099794372731</c:v>
              </c:pt>
              <c:pt idx="7242">
                <c:v>60.355433878034425</c:v>
              </c:pt>
              <c:pt idx="7243">
                <c:v>60.363767961696126</c:v>
              </c:pt>
              <c:pt idx="7244">
                <c:v>60.372102045357828</c:v>
              </c:pt>
              <c:pt idx="7245">
                <c:v>60.380436129019536</c:v>
              </c:pt>
              <c:pt idx="7246">
                <c:v>60.38877021268123</c:v>
              </c:pt>
              <c:pt idx="7247">
                <c:v>60.397104296342931</c:v>
              </c:pt>
              <c:pt idx="7248">
                <c:v>60.405438380004632</c:v>
              </c:pt>
              <c:pt idx="7249">
                <c:v>60.413772463666326</c:v>
              </c:pt>
              <c:pt idx="7250">
                <c:v>60.422106547328028</c:v>
              </c:pt>
              <c:pt idx="7251">
                <c:v>60.430440630989736</c:v>
              </c:pt>
              <c:pt idx="7252">
                <c:v>60.43877471465143</c:v>
              </c:pt>
              <c:pt idx="7253">
                <c:v>60.447108798313131</c:v>
              </c:pt>
              <c:pt idx="7254">
                <c:v>60.455442881974832</c:v>
              </c:pt>
              <c:pt idx="7255">
                <c:v>60.463776965636534</c:v>
              </c:pt>
              <c:pt idx="7256">
                <c:v>60.472111049298228</c:v>
              </c:pt>
              <c:pt idx="7257">
                <c:v>60.480445132959936</c:v>
              </c:pt>
              <c:pt idx="7258">
                <c:v>60.488779216621637</c:v>
              </c:pt>
              <c:pt idx="7259">
                <c:v>60.497113300283331</c:v>
              </c:pt>
              <c:pt idx="7260">
                <c:v>60.505447383945032</c:v>
              </c:pt>
              <c:pt idx="7261">
                <c:v>60.513781467606734</c:v>
              </c:pt>
              <c:pt idx="7262">
                <c:v>60.522115551268442</c:v>
              </c:pt>
              <c:pt idx="7263">
                <c:v>60.530449634930136</c:v>
              </c:pt>
              <c:pt idx="7264">
                <c:v>60.538783718591837</c:v>
              </c:pt>
              <c:pt idx="7265">
                <c:v>60.547117802253538</c:v>
              </c:pt>
              <c:pt idx="7266">
                <c:v>60.555451885915232</c:v>
              </c:pt>
              <c:pt idx="7267">
                <c:v>60.563785969576934</c:v>
              </c:pt>
              <c:pt idx="7268">
                <c:v>60.572120053238642</c:v>
              </c:pt>
              <c:pt idx="7269">
                <c:v>60.580454136900343</c:v>
              </c:pt>
              <c:pt idx="7270">
                <c:v>60.588788220562037</c:v>
              </c:pt>
              <c:pt idx="7271">
                <c:v>60.597122304223738</c:v>
              </c:pt>
              <c:pt idx="7272">
                <c:v>60.60545638788544</c:v>
              </c:pt>
              <c:pt idx="7273">
                <c:v>60.613790471547141</c:v>
              </c:pt>
              <c:pt idx="7274">
                <c:v>60.622124555208842</c:v>
              </c:pt>
              <c:pt idx="7275">
                <c:v>60.630458638870543</c:v>
              </c:pt>
              <c:pt idx="7276">
                <c:v>60.638792722532244</c:v>
              </c:pt>
              <c:pt idx="7277">
                <c:v>60.647126806193938</c:v>
              </c:pt>
              <c:pt idx="7278">
                <c:v>60.65546088985564</c:v>
              </c:pt>
              <c:pt idx="7279">
                <c:v>60.663794973517348</c:v>
              </c:pt>
              <c:pt idx="7280">
                <c:v>60.672129057179042</c:v>
              </c:pt>
              <c:pt idx="7281">
                <c:v>60.680463140840743</c:v>
              </c:pt>
              <c:pt idx="7282">
                <c:v>60.688797224502444</c:v>
              </c:pt>
              <c:pt idx="7283">
                <c:v>60.697131308164145</c:v>
              </c:pt>
              <c:pt idx="7284">
                <c:v>60.705465391825847</c:v>
              </c:pt>
              <c:pt idx="7285">
                <c:v>60.713799475487548</c:v>
              </c:pt>
              <c:pt idx="7286">
                <c:v>60.722133559149249</c:v>
              </c:pt>
              <c:pt idx="7287">
                <c:v>60.730467642810943</c:v>
              </c:pt>
              <c:pt idx="7288">
                <c:v>60.738801726472644</c:v>
              </c:pt>
              <c:pt idx="7289">
                <c:v>60.747135810134345</c:v>
              </c:pt>
              <c:pt idx="7290">
                <c:v>60.755469893796054</c:v>
              </c:pt>
              <c:pt idx="7291">
                <c:v>60.763803977457748</c:v>
              </c:pt>
              <c:pt idx="7292">
                <c:v>60.772138061119449</c:v>
              </c:pt>
              <c:pt idx="7293">
                <c:v>60.78047214478115</c:v>
              </c:pt>
              <c:pt idx="7294">
                <c:v>60.788806228442844</c:v>
              </c:pt>
              <c:pt idx="7295">
                <c:v>60.797140312104553</c:v>
              </c:pt>
              <c:pt idx="7296">
                <c:v>60.805474395766254</c:v>
              </c:pt>
              <c:pt idx="7297">
                <c:v>60.813808479427948</c:v>
              </c:pt>
              <c:pt idx="7298">
                <c:v>60.822142563089649</c:v>
              </c:pt>
              <c:pt idx="7299">
                <c:v>60.83047664675135</c:v>
              </c:pt>
              <c:pt idx="7300">
                <c:v>60.838810730413051</c:v>
              </c:pt>
              <c:pt idx="7301">
                <c:v>60.847144814074753</c:v>
              </c:pt>
              <c:pt idx="7302">
                <c:v>60.855478897736454</c:v>
              </c:pt>
              <c:pt idx="7303">
                <c:v>60.863812981398155</c:v>
              </c:pt>
              <c:pt idx="7304">
                <c:v>60.872147065059849</c:v>
              </c:pt>
              <c:pt idx="7305">
                <c:v>60.88048114872155</c:v>
              </c:pt>
              <c:pt idx="7306">
                <c:v>60.888815232383259</c:v>
              </c:pt>
              <c:pt idx="7307">
                <c:v>60.89714931604496</c:v>
              </c:pt>
              <c:pt idx="7308">
                <c:v>60.905483399706654</c:v>
              </c:pt>
              <c:pt idx="7309">
                <c:v>60.913817483368355</c:v>
              </c:pt>
              <c:pt idx="7310">
                <c:v>60.922151567030056</c:v>
              </c:pt>
              <c:pt idx="7311">
                <c:v>60.93048565069175</c:v>
              </c:pt>
              <c:pt idx="7312">
                <c:v>60.938819734353459</c:v>
              </c:pt>
              <c:pt idx="7313">
                <c:v>60.94715381801516</c:v>
              </c:pt>
              <c:pt idx="7314">
                <c:v>60.955487901676861</c:v>
              </c:pt>
              <c:pt idx="7315">
                <c:v>60.963821985338555</c:v>
              </c:pt>
              <c:pt idx="7316">
                <c:v>60.972156069000256</c:v>
              </c:pt>
              <c:pt idx="7317">
                <c:v>60.980490152661964</c:v>
              </c:pt>
              <c:pt idx="7318">
                <c:v>60.988824236323659</c:v>
              </c:pt>
              <c:pt idx="7319">
                <c:v>60.99715831998536</c:v>
              </c:pt>
              <c:pt idx="7320">
                <c:v>61.005492403647061</c:v>
              </c:pt>
              <c:pt idx="7321">
                <c:v>61.013826487308762</c:v>
              </c:pt>
              <c:pt idx="7322">
                <c:v>61.022160570970456</c:v>
              </c:pt>
              <c:pt idx="7323">
                <c:v>61.030494654632164</c:v>
              </c:pt>
              <c:pt idx="7324">
                <c:v>61.038828738293866</c:v>
              </c:pt>
              <c:pt idx="7325">
                <c:v>61.04716282195556</c:v>
              </c:pt>
              <c:pt idx="7326">
                <c:v>61.055496905617261</c:v>
              </c:pt>
              <c:pt idx="7327">
                <c:v>61.063830989278962</c:v>
              </c:pt>
              <c:pt idx="7328">
                <c:v>61.07216507294067</c:v>
              </c:pt>
              <c:pt idx="7329">
                <c:v>61.080499156602365</c:v>
              </c:pt>
              <c:pt idx="7330">
                <c:v>61.088833240264066</c:v>
              </c:pt>
              <c:pt idx="7331">
                <c:v>61.097167323925767</c:v>
              </c:pt>
              <c:pt idx="7332">
                <c:v>61.105501407587461</c:v>
              </c:pt>
              <c:pt idx="7333">
                <c:v>61.113835491249162</c:v>
              </c:pt>
              <c:pt idx="7334">
                <c:v>61.12216957491087</c:v>
              </c:pt>
              <c:pt idx="7335">
                <c:v>61.130503658572572</c:v>
              </c:pt>
              <c:pt idx="7336">
                <c:v>61.138837742234266</c:v>
              </c:pt>
              <c:pt idx="7337">
                <c:v>61.147171825895967</c:v>
              </c:pt>
              <c:pt idx="7338">
                <c:v>61.155505909557668</c:v>
              </c:pt>
              <c:pt idx="7339">
                <c:v>61.163839993219362</c:v>
              </c:pt>
              <c:pt idx="7340">
                <c:v>61.17217407688107</c:v>
              </c:pt>
              <c:pt idx="7341">
                <c:v>61.180508160542772</c:v>
              </c:pt>
              <c:pt idx="7342">
                <c:v>61.188842244204466</c:v>
              </c:pt>
              <c:pt idx="7343">
                <c:v>61.197176327866167</c:v>
              </c:pt>
              <c:pt idx="7344">
                <c:v>61.205510411527868</c:v>
              </c:pt>
              <c:pt idx="7345">
                <c:v>61.213844495189576</c:v>
              </c:pt>
              <c:pt idx="7346">
                <c:v>61.22217857885127</c:v>
              </c:pt>
              <c:pt idx="7347">
                <c:v>61.230512662512972</c:v>
              </c:pt>
              <c:pt idx="7348">
                <c:v>61.238846746174673</c:v>
              </c:pt>
              <c:pt idx="7349">
                <c:v>61.247180829836367</c:v>
              </c:pt>
              <c:pt idx="7350">
                <c:v>61.255514913498068</c:v>
              </c:pt>
              <c:pt idx="7351">
                <c:v>61.263848997159776</c:v>
              </c:pt>
              <c:pt idx="7352">
                <c:v>61.272183080821478</c:v>
              </c:pt>
              <c:pt idx="7353">
                <c:v>61.280517164483172</c:v>
              </c:pt>
              <c:pt idx="7354">
                <c:v>61.288851248144873</c:v>
              </c:pt>
              <c:pt idx="7355">
                <c:v>61.297185331806574</c:v>
              </c:pt>
              <c:pt idx="7356">
                <c:v>61.305519415468275</c:v>
              </c:pt>
              <c:pt idx="7357">
                <c:v>61.313853499129976</c:v>
              </c:pt>
              <c:pt idx="7358">
                <c:v>61.322187582791678</c:v>
              </c:pt>
              <c:pt idx="7359">
                <c:v>61.330521666453379</c:v>
              </c:pt>
              <c:pt idx="7360">
                <c:v>61.338855750115073</c:v>
              </c:pt>
              <c:pt idx="7361">
                <c:v>61.347189833776774</c:v>
              </c:pt>
              <c:pt idx="7362">
                <c:v>61.355523917438482</c:v>
              </c:pt>
              <c:pt idx="7363">
                <c:v>61.363858001100176</c:v>
              </c:pt>
              <c:pt idx="7364">
                <c:v>61.372192084761878</c:v>
              </c:pt>
              <c:pt idx="7365">
                <c:v>61.380526168423579</c:v>
              </c:pt>
              <c:pt idx="7366">
                <c:v>61.38886025208528</c:v>
              </c:pt>
              <c:pt idx="7367">
                <c:v>61.397194335746981</c:v>
              </c:pt>
              <c:pt idx="7368">
                <c:v>61.405528419408682</c:v>
              </c:pt>
              <c:pt idx="7369">
                <c:v>61.413862503070384</c:v>
              </c:pt>
              <c:pt idx="7370">
                <c:v>61.422196586732078</c:v>
              </c:pt>
              <c:pt idx="7371">
                <c:v>61.430530670393779</c:v>
              </c:pt>
              <c:pt idx="7372">
                <c:v>61.43886475405548</c:v>
              </c:pt>
              <c:pt idx="7373">
                <c:v>61.447198837717188</c:v>
              </c:pt>
              <c:pt idx="7374">
                <c:v>61.455532921378882</c:v>
              </c:pt>
              <c:pt idx="7375">
                <c:v>61.463867005040584</c:v>
              </c:pt>
              <c:pt idx="7376">
                <c:v>61.472201088702285</c:v>
              </c:pt>
              <c:pt idx="7377">
                <c:v>61.480535172363979</c:v>
              </c:pt>
              <c:pt idx="7378">
                <c:v>61.488869256025687</c:v>
              </c:pt>
              <c:pt idx="7379">
                <c:v>61.497203339687388</c:v>
              </c:pt>
              <c:pt idx="7380">
                <c:v>61.505537423349089</c:v>
              </c:pt>
              <c:pt idx="7381">
                <c:v>61.513871507010784</c:v>
              </c:pt>
              <c:pt idx="7382">
                <c:v>61.522205590672485</c:v>
              </c:pt>
              <c:pt idx="7383">
                <c:v>61.530539674334186</c:v>
              </c:pt>
              <c:pt idx="7384">
                <c:v>61.538873757995887</c:v>
              </c:pt>
              <c:pt idx="7385">
                <c:v>61.547207841657588</c:v>
              </c:pt>
              <c:pt idx="7386">
                <c:v>61.555541925319289</c:v>
              </c:pt>
              <c:pt idx="7387">
                <c:v>61.563876008980984</c:v>
              </c:pt>
              <c:pt idx="7388">
                <c:v>61.572210092642685</c:v>
              </c:pt>
              <c:pt idx="7389">
                <c:v>61.580544176304393</c:v>
              </c:pt>
              <c:pt idx="7390">
                <c:v>61.588878259966094</c:v>
              </c:pt>
              <c:pt idx="7391">
                <c:v>61.597212343627788</c:v>
              </c:pt>
              <c:pt idx="7392">
                <c:v>61.605546427289489</c:v>
              </c:pt>
              <c:pt idx="7393">
                <c:v>61.613880510951191</c:v>
              </c:pt>
              <c:pt idx="7394">
                <c:v>61.622214594612885</c:v>
              </c:pt>
              <c:pt idx="7395">
                <c:v>61.630548678274593</c:v>
              </c:pt>
              <c:pt idx="7396">
                <c:v>61.638882761936294</c:v>
              </c:pt>
              <c:pt idx="7397">
                <c:v>61.647216845597995</c:v>
              </c:pt>
              <c:pt idx="7398">
                <c:v>61.655550929259689</c:v>
              </c:pt>
              <c:pt idx="7399">
                <c:v>61.663885012921391</c:v>
              </c:pt>
              <c:pt idx="7400">
                <c:v>61.672219096583099</c:v>
              </c:pt>
              <c:pt idx="7401">
                <c:v>61.680553180244793</c:v>
              </c:pt>
              <c:pt idx="7402">
                <c:v>61.688887263906494</c:v>
              </c:pt>
              <c:pt idx="7403">
                <c:v>61.697221347568195</c:v>
              </c:pt>
              <c:pt idx="7404">
                <c:v>61.705555431229897</c:v>
              </c:pt>
              <c:pt idx="7405">
                <c:v>61.713889514891591</c:v>
              </c:pt>
              <c:pt idx="7406">
                <c:v>61.722223598553299</c:v>
              </c:pt>
              <c:pt idx="7407">
                <c:v>61.730557682215</c:v>
              </c:pt>
              <c:pt idx="7408">
                <c:v>61.738891765876694</c:v>
              </c:pt>
              <c:pt idx="7409">
                <c:v>61.747225849538395</c:v>
              </c:pt>
              <c:pt idx="7410">
                <c:v>61.755559933200097</c:v>
              </c:pt>
              <c:pt idx="7411">
                <c:v>61.763894016861805</c:v>
              </c:pt>
              <c:pt idx="7412">
                <c:v>61.772228100523499</c:v>
              </c:pt>
              <c:pt idx="7413">
                <c:v>61.7805621841852</c:v>
              </c:pt>
              <c:pt idx="7414">
                <c:v>61.788896267846901</c:v>
              </c:pt>
              <c:pt idx="7415">
                <c:v>61.797230351508595</c:v>
              </c:pt>
              <c:pt idx="7416">
                <c:v>61.805564435170297</c:v>
              </c:pt>
              <c:pt idx="7417">
                <c:v>61.813898518832005</c:v>
              </c:pt>
              <c:pt idx="7418">
                <c:v>61.822232602493706</c:v>
              </c:pt>
              <c:pt idx="7419">
                <c:v>61.8305666861554</c:v>
              </c:pt>
              <c:pt idx="7420">
                <c:v>61.838900769817101</c:v>
              </c:pt>
              <c:pt idx="7421">
                <c:v>61.847234853478803</c:v>
              </c:pt>
              <c:pt idx="7422">
                <c:v>61.855568937140497</c:v>
              </c:pt>
              <c:pt idx="7423">
                <c:v>61.863903020802205</c:v>
              </c:pt>
              <c:pt idx="7424">
                <c:v>61.872237104463906</c:v>
              </c:pt>
              <c:pt idx="7425">
                <c:v>61.880571188125607</c:v>
              </c:pt>
              <c:pt idx="7426">
                <c:v>61.888905271787301</c:v>
              </c:pt>
              <c:pt idx="7427">
                <c:v>61.897239355449003</c:v>
              </c:pt>
              <c:pt idx="7428">
                <c:v>61.905573439110711</c:v>
              </c:pt>
              <c:pt idx="7429">
                <c:v>61.913907522772405</c:v>
              </c:pt>
              <c:pt idx="7430">
                <c:v>61.922241606434106</c:v>
              </c:pt>
              <c:pt idx="7431">
                <c:v>61.930575690095807</c:v>
              </c:pt>
              <c:pt idx="7432">
                <c:v>61.938909773757509</c:v>
              </c:pt>
              <c:pt idx="7433">
                <c:v>61.947243857419203</c:v>
              </c:pt>
              <c:pt idx="7434">
                <c:v>61.955577941080911</c:v>
              </c:pt>
              <c:pt idx="7435">
                <c:v>61.963912024742612</c:v>
              </c:pt>
              <c:pt idx="7436">
                <c:v>61.972246108404306</c:v>
              </c:pt>
              <c:pt idx="7437">
                <c:v>61.980580192066007</c:v>
              </c:pt>
              <c:pt idx="7438">
                <c:v>61.988914275727709</c:v>
              </c:pt>
              <c:pt idx="7439">
                <c:v>61.99724835938941</c:v>
              </c:pt>
              <c:pt idx="7440">
                <c:v>62.005582443051111</c:v>
              </c:pt>
              <c:pt idx="7441">
                <c:v>62.013916526712812</c:v>
              </c:pt>
              <c:pt idx="7442">
                <c:v>62.022250610374513</c:v>
              </c:pt>
              <c:pt idx="7443">
                <c:v>62.030584694036207</c:v>
              </c:pt>
              <c:pt idx="7444">
                <c:v>62.038918777697909</c:v>
              </c:pt>
              <c:pt idx="7445">
                <c:v>62.047252861359617</c:v>
              </c:pt>
              <c:pt idx="7446">
                <c:v>62.055586945021311</c:v>
              </c:pt>
              <c:pt idx="7447">
                <c:v>62.063921028683012</c:v>
              </c:pt>
              <c:pt idx="7448">
                <c:v>62.072255112344713</c:v>
              </c:pt>
              <c:pt idx="7449">
                <c:v>62.080589196006414</c:v>
              </c:pt>
              <c:pt idx="7450">
                <c:v>62.088923279668116</c:v>
              </c:pt>
              <c:pt idx="7451">
                <c:v>62.097257363329817</c:v>
              </c:pt>
              <c:pt idx="7452">
                <c:v>62.105591446991518</c:v>
              </c:pt>
              <c:pt idx="7453">
                <c:v>62.113925530653212</c:v>
              </c:pt>
              <c:pt idx="7454">
                <c:v>62.122259614314913</c:v>
              </c:pt>
              <c:pt idx="7455">
                <c:v>62.130593697976614</c:v>
              </c:pt>
              <c:pt idx="7456">
                <c:v>62.138927781638323</c:v>
              </c:pt>
              <c:pt idx="7457">
                <c:v>62.147261865300017</c:v>
              </c:pt>
              <c:pt idx="7458">
                <c:v>62.155595948961718</c:v>
              </c:pt>
              <c:pt idx="7459">
                <c:v>62.163930032623419</c:v>
              </c:pt>
              <c:pt idx="7460">
                <c:v>62.172264116285113</c:v>
              </c:pt>
              <c:pt idx="7461">
                <c:v>62.180598199946822</c:v>
              </c:pt>
              <c:pt idx="7462">
                <c:v>62.188932283608523</c:v>
              </c:pt>
              <c:pt idx="7463">
                <c:v>62.197266367270224</c:v>
              </c:pt>
              <c:pt idx="7464">
                <c:v>62.205600450931918</c:v>
              </c:pt>
              <c:pt idx="7465">
                <c:v>62.213934534593619</c:v>
              </c:pt>
              <c:pt idx="7466">
                <c:v>62.22226861825532</c:v>
              </c:pt>
              <c:pt idx="7467">
                <c:v>62.230602701917022</c:v>
              </c:pt>
              <c:pt idx="7468">
                <c:v>62.238936785578723</c:v>
              </c:pt>
              <c:pt idx="7469">
                <c:v>62.247270869240424</c:v>
              </c:pt>
              <c:pt idx="7470">
                <c:v>62.255604952902125</c:v>
              </c:pt>
              <c:pt idx="7471">
                <c:v>62.263939036563819</c:v>
              </c:pt>
              <c:pt idx="7472">
                <c:v>62.272273120225528</c:v>
              </c:pt>
              <c:pt idx="7473">
                <c:v>62.280607203887229</c:v>
              </c:pt>
              <c:pt idx="7474">
                <c:v>62.288941287548923</c:v>
              </c:pt>
              <c:pt idx="7475">
                <c:v>62.297275371210624</c:v>
              </c:pt>
              <c:pt idx="7476">
                <c:v>62.305609454872325</c:v>
              </c:pt>
              <c:pt idx="7477">
                <c:v>62.313943538534026</c:v>
              </c:pt>
              <c:pt idx="7478">
                <c:v>62.322277622195728</c:v>
              </c:pt>
              <c:pt idx="7479">
                <c:v>62.330611705857429</c:v>
              </c:pt>
              <c:pt idx="7480">
                <c:v>62.33894578951913</c:v>
              </c:pt>
              <c:pt idx="7481">
                <c:v>62.347279873180824</c:v>
              </c:pt>
              <c:pt idx="7482">
                <c:v>62.355613956842525</c:v>
              </c:pt>
              <c:pt idx="7483">
                <c:v>62.363948040504233</c:v>
              </c:pt>
              <c:pt idx="7484">
                <c:v>62.372282124165928</c:v>
              </c:pt>
              <c:pt idx="7485">
                <c:v>62.380616207827629</c:v>
              </c:pt>
              <c:pt idx="7486">
                <c:v>62.38895029148933</c:v>
              </c:pt>
              <c:pt idx="7487">
                <c:v>62.397284375151031</c:v>
              </c:pt>
              <c:pt idx="7488">
                <c:v>62.405618458812725</c:v>
              </c:pt>
              <c:pt idx="7489">
                <c:v>62.413952542474433</c:v>
              </c:pt>
              <c:pt idx="7490">
                <c:v>62.422286626136135</c:v>
              </c:pt>
              <c:pt idx="7491">
                <c:v>62.430620709797829</c:v>
              </c:pt>
              <c:pt idx="7492">
                <c:v>62.43895479345953</c:v>
              </c:pt>
              <c:pt idx="7493">
                <c:v>62.447288877121231</c:v>
              </c:pt>
              <c:pt idx="7494">
                <c:v>62.455622960782939</c:v>
              </c:pt>
              <c:pt idx="7495">
                <c:v>62.463957044444633</c:v>
              </c:pt>
              <c:pt idx="7496">
                <c:v>62.472291128106335</c:v>
              </c:pt>
              <c:pt idx="7497">
                <c:v>62.480625211768036</c:v>
              </c:pt>
              <c:pt idx="7498">
                <c:v>62.48895929542973</c:v>
              </c:pt>
              <c:pt idx="7499">
                <c:v>62.497293379091431</c:v>
              </c:pt>
              <c:pt idx="7500">
                <c:v>62.505627462753139</c:v>
              </c:pt>
              <c:pt idx="7501">
                <c:v>62.513961546414841</c:v>
              </c:pt>
              <c:pt idx="7502">
                <c:v>62.522295630076535</c:v>
              </c:pt>
              <c:pt idx="7503">
                <c:v>62.530629713738236</c:v>
              </c:pt>
              <c:pt idx="7504">
                <c:v>62.538963797399937</c:v>
              </c:pt>
              <c:pt idx="7505">
                <c:v>62.547297881061631</c:v>
              </c:pt>
              <c:pt idx="7506">
                <c:v>62.555631964723339</c:v>
              </c:pt>
              <c:pt idx="7507">
                <c:v>62.563966048385041</c:v>
              </c:pt>
              <c:pt idx="7508">
                <c:v>62.572300132046742</c:v>
              </c:pt>
              <c:pt idx="7509">
                <c:v>62.580634215708436</c:v>
              </c:pt>
              <c:pt idx="7510">
                <c:v>62.588968299370137</c:v>
              </c:pt>
              <c:pt idx="7511">
                <c:v>62.597302383031845</c:v>
              </c:pt>
              <c:pt idx="7512">
                <c:v>62.605636466693539</c:v>
              </c:pt>
              <c:pt idx="7513">
                <c:v>62.613970550355241</c:v>
              </c:pt>
              <c:pt idx="7514">
                <c:v>62.622304634016942</c:v>
              </c:pt>
              <c:pt idx="7515">
                <c:v>62.630638717678643</c:v>
              </c:pt>
              <c:pt idx="7516">
                <c:v>62.638972801340337</c:v>
              </c:pt>
              <c:pt idx="7517">
                <c:v>62.647306885002045</c:v>
              </c:pt>
              <c:pt idx="7518">
                <c:v>62.655640968663747</c:v>
              </c:pt>
              <c:pt idx="7519">
                <c:v>62.663975052325441</c:v>
              </c:pt>
              <c:pt idx="7520">
                <c:v>62.672309135987142</c:v>
              </c:pt>
              <c:pt idx="7521">
                <c:v>62.680643219648843</c:v>
              </c:pt>
              <c:pt idx="7522">
                <c:v>62.688977303310551</c:v>
              </c:pt>
              <c:pt idx="7523">
                <c:v>62.697311386972245</c:v>
              </c:pt>
              <c:pt idx="7524">
                <c:v>62.705645470633947</c:v>
              </c:pt>
              <c:pt idx="7525">
                <c:v>62.713979554295648</c:v>
              </c:pt>
              <c:pt idx="7526">
                <c:v>62.722313637957342</c:v>
              </c:pt>
              <c:pt idx="7527">
                <c:v>62.730647721619043</c:v>
              </c:pt>
              <c:pt idx="7528">
                <c:v>62.738981805280751</c:v>
              </c:pt>
              <c:pt idx="7529">
                <c:v>62.747315888942445</c:v>
              </c:pt>
              <c:pt idx="7530">
                <c:v>62.755649972604147</c:v>
              </c:pt>
              <c:pt idx="7531">
                <c:v>62.763984056265848</c:v>
              </c:pt>
              <c:pt idx="7532">
                <c:v>62.772318139927549</c:v>
              </c:pt>
              <c:pt idx="7533">
                <c:v>62.78065222358925</c:v>
              </c:pt>
              <c:pt idx="7534">
                <c:v>62.788986307250951</c:v>
              </c:pt>
              <c:pt idx="7535">
                <c:v>62.797320390912652</c:v>
              </c:pt>
              <c:pt idx="7536">
                <c:v>62.805654474574347</c:v>
              </c:pt>
              <c:pt idx="7537">
                <c:v>62.813988558236048</c:v>
              </c:pt>
              <c:pt idx="7538">
                <c:v>62.822322641897749</c:v>
              </c:pt>
              <c:pt idx="7539">
                <c:v>62.830656725559457</c:v>
              </c:pt>
              <c:pt idx="7540">
                <c:v>62.838990809221151</c:v>
              </c:pt>
              <c:pt idx="7541">
                <c:v>62.847324892882853</c:v>
              </c:pt>
              <c:pt idx="7542">
                <c:v>62.855658976544554</c:v>
              </c:pt>
              <c:pt idx="7543">
                <c:v>62.863993060206248</c:v>
              </c:pt>
              <c:pt idx="7544">
                <c:v>62.872327143867956</c:v>
              </c:pt>
              <c:pt idx="7545">
                <c:v>62.880661227529657</c:v>
              </c:pt>
              <c:pt idx="7546">
                <c:v>62.888995311191358</c:v>
              </c:pt>
              <c:pt idx="7547">
                <c:v>62.897329394853053</c:v>
              </c:pt>
              <c:pt idx="7548">
                <c:v>62.905663478514754</c:v>
              </c:pt>
              <c:pt idx="7549">
                <c:v>62.913997562176455</c:v>
              </c:pt>
              <c:pt idx="7550">
                <c:v>62.922331645838156</c:v>
              </c:pt>
              <c:pt idx="7551">
                <c:v>62.930665729499857</c:v>
              </c:pt>
              <c:pt idx="7552">
                <c:v>62.938999813161558</c:v>
              </c:pt>
              <c:pt idx="7553">
                <c:v>62.94733389682326</c:v>
              </c:pt>
              <c:pt idx="7554">
                <c:v>62.955667980484954</c:v>
              </c:pt>
              <c:pt idx="7555">
                <c:v>62.964002064146662</c:v>
              </c:pt>
              <c:pt idx="7556">
                <c:v>62.972336147808363</c:v>
              </c:pt>
              <c:pt idx="7557">
                <c:v>62.980670231470057</c:v>
              </c:pt>
              <c:pt idx="7558">
                <c:v>62.989004315131758</c:v>
              </c:pt>
              <c:pt idx="7559">
                <c:v>62.99733839879346</c:v>
              </c:pt>
              <c:pt idx="7560">
                <c:v>63.005672482455161</c:v>
              </c:pt>
              <c:pt idx="7561">
                <c:v>63.014006566116862</c:v>
              </c:pt>
              <c:pt idx="7562">
                <c:v>63.022340649778563</c:v>
              </c:pt>
              <c:pt idx="7563">
                <c:v>63.030674733440264</c:v>
              </c:pt>
              <c:pt idx="7564">
                <c:v>63.039008817101958</c:v>
              </c:pt>
              <c:pt idx="7565">
                <c:v>63.04734290076366</c:v>
              </c:pt>
              <c:pt idx="7566">
                <c:v>63.055676984425368</c:v>
              </c:pt>
              <c:pt idx="7567">
                <c:v>63.064011068087069</c:v>
              </c:pt>
              <c:pt idx="7568">
                <c:v>63.072345151748763</c:v>
              </c:pt>
              <c:pt idx="7569">
                <c:v>63.080679235410464</c:v>
              </c:pt>
              <c:pt idx="7570">
                <c:v>63.089013319072166</c:v>
              </c:pt>
              <c:pt idx="7571">
                <c:v>63.09734740273386</c:v>
              </c:pt>
              <c:pt idx="7572">
                <c:v>63.105681486395568</c:v>
              </c:pt>
              <c:pt idx="7573">
                <c:v>63.114015570057269</c:v>
              </c:pt>
              <c:pt idx="7574">
                <c:v>63.122349653718963</c:v>
              </c:pt>
              <c:pt idx="7575">
                <c:v>63.130683737380664</c:v>
              </c:pt>
              <c:pt idx="7576">
                <c:v>63.139017821042366</c:v>
              </c:pt>
              <c:pt idx="7577">
                <c:v>63.147351904704074</c:v>
              </c:pt>
              <c:pt idx="7578">
                <c:v>63.155685988365768</c:v>
              </c:pt>
              <c:pt idx="7579">
                <c:v>63.164020072027469</c:v>
              </c:pt>
              <c:pt idx="7580">
                <c:v>63.17235415568917</c:v>
              </c:pt>
              <c:pt idx="7581">
                <c:v>63.180688239350864</c:v>
              </c:pt>
              <c:pt idx="7582">
                <c:v>63.189022323012566</c:v>
              </c:pt>
              <c:pt idx="7583">
                <c:v>63.197356406674274</c:v>
              </c:pt>
              <c:pt idx="7584">
                <c:v>63.205690490335975</c:v>
              </c:pt>
              <c:pt idx="7585">
                <c:v>63.214024573997669</c:v>
              </c:pt>
              <c:pt idx="7586">
                <c:v>63.22235865765937</c:v>
              </c:pt>
              <c:pt idx="7587">
                <c:v>63.230692741321072</c:v>
              </c:pt>
              <c:pt idx="7588">
                <c:v>63.239026824982766</c:v>
              </c:pt>
              <c:pt idx="7589">
                <c:v>63.247360908644474</c:v>
              </c:pt>
              <c:pt idx="7590">
                <c:v>63.255694992306175</c:v>
              </c:pt>
              <c:pt idx="7591">
                <c:v>63.264029075967876</c:v>
              </c:pt>
              <c:pt idx="7592">
                <c:v>63.27236315962957</c:v>
              </c:pt>
              <c:pt idx="7593">
                <c:v>63.280697243291272</c:v>
              </c:pt>
              <c:pt idx="7594">
                <c:v>63.28903132695298</c:v>
              </c:pt>
              <c:pt idx="7595">
                <c:v>63.297365410614674</c:v>
              </c:pt>
              <c:pt idx="7596">
                <c:v>63.305699494276375</c:v>
              </c:pt>
              <c:pt idx="7597">
                <c:v>63.314033577938076</c:v>
              </c:pt>
              <c:pt idx="7598">
                <c:v>63.322367661599777</c:v>
              </c:pt>
              <c:pt idx="7599">
                <c:v>63.330701745261472</c:v>
              </c:pt>
              <c:pt idx="7600">
                <c:v>63.33903582892318</c:v>
              </c:pt>
              <c:pt idx="7601">
                <c:v>63.347369912584881</c:v>
              </c:pt>
              <c:pt idx="7602">
                <c:v>63.355703996246575</c:v>
              </c:pt>
              <c:pt idx="7603">
                <c:v>63.364038079908276</c:v>
              </c:pt>
              <c:pt idx="7604">
                <c:v>63.372372163569977</c:v>
              </c:pt>
              <c:pt idx="7605">
                <c:v>63.380706247231686</c:v>
              </c:pt>
              <c:pt idx="7606">
                <c:v>63.38904033089338</c:v>
              </c:pt>
              <c:pt idx="7607">
                <c:v>63.397374414555081</c:v>
              </c:pt>
              <c:pt idx="7608">
                <c:v>63.405708498216782</c:v>
              </c:pt>
              <c:pt idx="7609">
                <c:v>63.414042581878476</c:v>
              </c:pt>
              <c:pt idx="7610">
                <c:v>63.422376665540177</c:v>
              </c:pt>
              <c:pt idx="7611">
                <c:v>63.430710749201886</c:v>
              </c:pt>
              <c:pt idx="7612">
                <c:v>63.439044832863587</c:v>
              </c:pt>
              <c:pt idx="7613">
                <c:v>63.447378916525281</c:v>
              </c:pt>
              <c:pt idx="7614">
                <c:v>63.455713000186982</c:v>
              </c:pt>
              <c:pt idx="7615">
                <c:v>63.464047083848683</c:v>
              </c:pt>
              <c:pt idx="7616">
                <c:v>63.472381167510385</c:v>
              </c:pt>
              <c:pt idx="7617">
                <c:v>63.480715251172086</c:v>
              </c:pt>
              <c:pt idx="7618">
                <c:v>63.489049334833787</c:v>
              </c:pt>
              <c:pt idx="7619">
                <c:v>63.497383418495481</c:v>
              </c:pt>
              <c:pt idx="7620">
                <c:v>63.505717502157182</c:v>
              </c:pt>
              <c:pt idx="7621">
                <c:v>63.514051585818883</c:v>
              </c:pt>
              <c:pt idx="7622">
                <c:v>63.522385669480592</c:v>
              </c:pt>
              <c:pt idx="7623">
                <c:v>63.530719753142286</c:v>
              </c:pt>
              <c:pt idx="7624">
                <c:v>63.539053836803987</c:v>
              </c:pt>
              <c:pt idx="7625">
                <c:v>63.547387920465688</c:v>
              </c:pt>
              <c:pt idx="7626">
                <c:v>63.555722004127382</c:v>
              </c:pt>
              <c:pt idx="7627">
                <c:v>63.564056087789091</c:v>
              </c:pt>
              <c:pt idx="7628">
                <c:v>63.572390171450792</c:v>
              </c:pt>
              <c:pt idx="7629">
                <c:v>63.580724255112493</c:v>
              </c:pt>
              <c:pt idx="7630">
                <c:v>63.589058338774187</c:v>
              </c:pt>
              <c:pt idx="7631">
                <c:v>63.597392422435888</c:v>
              </c:pt>
              <c:pt idx="7632">
                <c:v>63.605726506097589</c:v>
              </c:pt>
              <c:pt idx="7633">
                <c:v>63.614060589759291</c:v>
              </c:pt>
              <c:pt idx="7634">
                <c:v>63.622394673420992</c:v>
              </c:pt>
              <c:pt idx="7635">
                <c:v>63.630728757082693</c:v>
              </c:pt>
              <c:pt idx="7636">
                <c:v>63.639062840744394</c:v>
              </c:pt>
              <c:pt idx="7637">
                <c:v>63.647396924406088</c:v>
              </c:pt>
              <c:pt idx="7638">
                <c:v>63.655731008067796</c:v>
              </c:pt>
              <c:pt idx="7639">
                <c:v>63.664065091729498</c:v>
              </c:pt>
              <c:pt idx="7640">
                <c:v>63.672399175391192</c:v>
              </c:pt>
              <c:pt idx="7641">
                <c:v>63.680733259052893</c:v>
              </c:pt>
              <c:pt idx="7642">
                <c:v>63.689067342714594</c:v>
              </c:pt>
              <c:pt idx="7643">
                <c:v>63.697401426376295</c:v>
              </c:pt>
              <c:pt idx="7644">
                <c:v>63.705735510037997</c:v>
              </c:pt>
              <c:pt idx="7645">
                <c:v>63.714069593699698</c:v>
              </c:pt>
              <c:pt idx="7646">
                <c:v>63.722403677361399</c:v>
              </c:pt>
              <c:pt idx="7647">
                <c:v>63.730737761023093</c:v>
              </c:pt>
              <c:pt idx="7648">
                <c:v>63.739071844684794</c:v>
              </c:pt>
              <c:pt idx="7649">
                <c:v>63.747405928346502</c:v>
              </c:pt>
              <c:pt idx="7650">
                <c:v>63.755740012008204</c:v>
              </c:pt>
              <c:pt idx="7651">
                <c:v>63.764074095669898</c:v>
              </c:pt>
              <c:pt idx="7652">
                <c:v>63.772408179331599</c:v>
              </c:pt>
              <c:pt idx="7653">
                <c:v>63.7807422629933</c:v>
              </c:pt>
              <c:pt idx="7654">
                <c:v>63.789076346654994</c:v>
              </c:pt>
              <c:pt idx="7655">
                <c:v>63.797410430316702</c:v>
              </c:pt>
              <c:pt idx="7656">
                <c:v>63.805744513978404</c:v>
              </c:pt>
              <c:pt idx="7657">
                <c:v>63.814078597640105</c:v>
              </c:pt>
              <c:pt idx="7658">
                <c:v>63.822412681301799</c:v>
              </c:pt>
              <c:pt idx="7659">
                <c:v>63.8307467649635</c:v>
              </c:pt>
              <c:pt idx="7660">
                <c:v>63.839080848625208</c:v>
              </c:pt>
              <c:pt idx="7661">
                <c:v>63.847414932286902</c:v>
              </c:pt>
              <c:pt idx="7662">
                <c:v>63.855749015948604</c:v>
              </c:pt>
              <c:pt idx="7663">
                <c:v>63.864083099610305</c:v>
              </c:pt>
              <c:pt idx="7664">
                <c:v>63.872417183271999</c:v>
              </c:pt>
              <c:pt idx="7665">
                <c:v>63.8807512669337</c:v>
              </c:pt>
              <c:pt idx="7666">
                <c:v>63.889085350595408</c:v>
              </c:pt>
              <c:pt idx="7667">
                <c:v>63.89741943425711</c:v>
              </c:pt>
              <c:pt idx="7668">
                <c:v>63.905753517918804</c:v>
              </c:pt>
              <c:pt idx="7669">
                <c:v>63.914087601580505</c:v>
              </c:pt>
              <c:pt idx="7670">
                <c:v>63.922421685242206</c:v>
              </c:pt>
              <c:pt idx="7671">
                <c:v>63.9307557689039</c:v>
              </c:pt>
              <c:pt idx="7672">
                <c:v>63.939089852565608</c:v>
              </c:pt>
              <c:pt idx="7673">
                <c:v>63.94742393622731</c:v>
              </c:pt>
              <c:pt idx="7674">
                <c:v>63.955758019889011</c:v>
              </c:pt>
              <c:pt idx="7675">
                <c:v>63.964092103550705</c:v>
              </c:pt>
              <c:pt idx="7676">
                <c:v>63.972426187212406</c:v>
              </c:pt>
              <c:pt idx="7677">
                <c:v>63.980760270874114</c:v>
              </c:pt>
              <c:pt idx="7678">
                <c:v>63.989094354535808</c:v>
              </c:pt>
              <c:pt idx="7679">
                <c:v>63.99742843819751</c:v>
              </c:pt>
              <c:pt idx="7680">
                <c:v>64.005762521859211</c:v>
              </c:pt>
              <c:pt idx="7681">
                <c:v>64.014096605520919</c:v>
              </c:pt>
              <c:pt idx="7682">
                <c:v>64.022430689182613</c:v>
              </c:pt>
              <c:pt idx="7683">
                <c:v>64.030764772844307</c:v>
              </c:pt>
              <c:pt idx="7684">
                <c:v>64.039098856506016</c:v>
              </c:pt>
              <c:pt idx="7685">
                <c:v>64.04743294016771</c:v>
              </c:pt>
              <c:pt idx="7686">
                <c:v>64.055767023829418</c:v>
              </c:pt>
              <c:pt idx="7687">
                <c:v>64.064101107491112</c:v>
              </c:pt>
              <c:pt idx="7688">
                <c:v>64.07243519115282</c:v>
              </c:pt>
              <c:pt idx="7689">
                <c:v>64.080769274814514</c:v>
              </c:pt>
              <c:pt idx="7690">
                <c:v>64.089103358476208</c:v>
              </c:pt>
              <c:pt idx="7691">
                <c:v>64.097437442137917</c:v>
              </c:pt>
              <c:pt idx="7692">
                <c:v>64.105771525799611</c:v>
              </c:pt>
              <c:pt idx="7693">
                <c:v>64.114105609461319</c:v>
              </c:pt>
              <c:pt idx="7694">
                <c:v>64.122439693123013</c:v>
              </c:pt>
              <c:pt idx="7695">
                <c:v>64.130773776784721</c:v>
              </c:pt>
              <c:pt idx="7696">
                <c:v>64.139107860446416</c:v>
              </c:pt>
              <c:pt idx="7697">
                <c:v>64.147441944108124</c:v>
              </c:pt>
              <c:pt idx="7698">
                <c:v>64.155776027769818</c:v>
              </c:pt>
              <c:pt idx="7699">
                <c:v>64.164110111431512</c:v>
              </c:pt>
              <c:pt idx="7700">
                <c:v>64.17244419509322</c:v>
              </c:pt>
              <c:pt idx="7701">
                <c:v>64.180778278754914</c:v>
              </c:pt>
              <c:pt idx="7702">
                <c:v>64.189112362416623</c:v>
              </c:pt>
              <c:pt idx="7703">
                <c:v>64.197446446078317</c:v>
              </c:pt>
              <c:pt idx="7704">
                <c:v>64.205780529740025</c:v>
              </c:pt>
              <c:pt idx="7705">
                <c:v>64.214114613401719</c:v>
              </c:pt>
              <c:pt idx="7706">
                <c:v>64.222448697063413</c:v>
              </c:pt>
              <c:pt idx="7707">
                <c:v>64.230782780725121</c:v>
              </c:pt>
              <c:pt idx="7708">
                <c:v>64.23911686438683</c:v>
              </c:pt>
              <c:pt idx="7709">
                <c:v>64.247450948048524</c:v>
              </c:pt>
              <c:pt idx="7710">
                <c:v>64.255785031710218</c:v>
              </c:pt>
              <c:pt idx="7711">
                <c:v>64.264119115371926</c:v>
              </c:pt>
              <c:pt idx="7712">
                <c:v>64.27245319903362</c:v>
              </c:pt>
              <c:pt idx="7713">
                <c:v>64.280787282695329</c:v>
              </c:pt>
              <c:pt idx="7714">
                <c:v>64.289121366357023</c:v>
              </c:pt>
              <c:pt idx="7715">
                <c:v>64.297455450018731</c:v>
              </c:pt>
              <c:pt idx="7716">
                <c:v>64.305789533680425</c:v>
              </c:pt>
              <c:pt idx="7717">
                <c:v>64.314123617342119</c:v>
              </c:pt>
              <c:pt idx="7718">
                <c:v>64.322457701003827</c:v>
              </c:pt>
              <c:pt idx="7719">
                <c:v>64.330791784665536</c:v>
              </c:pt>
              <c:pt idx="7720">
                <c:v>64.33912586832723</c:v>
              </c:pt>
              <c:pt idx="7721">
                <c:v>64.347459951988924</c:v>
              </c:pt>
              <c:pt idx="7722">
                <c:v>64.355794035650632</c:v>
              </c:pt>
              <c:pt idx="7723">
                <c:v>64.364128119312326</c:v>
              </c:pt>
              <c:pt idx="7724">
                <c:v>64.372462202974035</c:v>
              </c:pt>
              <c:pt idx="7725">
                <c:v>64.380796286635729</c:v>
              </c:pt>
              <c:pt idx="7726">
                <c:v>64.389130370297437</c:v>
              </c:pt>
              <c:pt idx="7727">
                <c:v>64.397464453959131</c:v>
              </c:pt>
              <c:pt idx="7728">
                <c:v>64.405798537620825</c:v>
              </c:pt>
              <c:pt idx="7729">
                <c:v>64.414132621282533</c:v>
              </c:pt>
              <c:pt idx="7730">
                <c:v>64.422466704944227</c:v>
              </c:pt>
              <c:pt idx="7731">
                <c:v>64.430800788605936</c:v>
              </c:pt>
              <c:pt idx="7732">
                <c:v>64.43913487226763</c:v>
              </c:pt>
              <c:pt idx="7733">
                <c:v>64.447468955929338</c:v>
              </c:pt>
              <c:pt idx="7734">
                <c:v>64.455803039591032</c:v>
              </c:pt>
              <c:pt idx="7735">
                <c:v>64.46413712325274</c:v>
              </c:pt>
              <c:pt idx="7736">
                <c:v>64.472471206914435</c:v>
              </c:pt>
              <c:pt idx="7737">
                <c:v>64.480805290576129</c:v>
              </c:pt>
              <c:pt idx="7738">
                <c:v>64.489139374237837</c:v>
              </c:pt>
              <c:pt idx="7739">
                <c:v>64.497473457899531</c:v>
              </c:pt>
              <c:pt idx="7740">
                <c:v>64.505807541561239</c:v>
              </c:pt>
              <c:pt idx="7741">
                <c:v>64.514141625222933</c:v>
              </c:pt>
              <c:pt idx="7742">
                <c:v>64.522475708884642</c:v>
              </c:pt>
              <c:pt idx="7743">
                <c:v>64.530809792546336</c:v>
              </c:pt>
              <c:pt idx="7744">
                <c:v>64.53914387620803</c:v>
              </c:pt>
              <c:pt idx="7745">
                <c:v>64.547477959869738</c:v>
              </c:pt>
              <c:pt idx="7746">
                <c:v>64.555812043531446</c:v>
              </c:pt>
              <c:pt idx="7747">
                <c:v>64.564146127193141</c:v>
              </c:pt>
              <c:pt idx="7748">
                <c:v>64.572480210854835</c:v>
              </c:pt>
              <c:pt idx="7749">
                <c:v>64.580814294516543</c:v>
              </c:pt>
              <c:pt idx="7750">
                <c:v>64.589148378178237</c:v>
              </c:pt>
              <c:pt idx="7751">
                <c:v>64.597482461839931</c:v>
              </c:pt>
              <c:pt idx="7752">
                <c:v>64.605816545501639</c:v>
              </c:pt>
              <c:pt idx="7753">
                <c:v>64.614150629163348</c:v>
              </c:pt>
              <c:pt idx="7754">
                <c:v>64.622484712825042</c:v>
              </c:pt>
              <c:pt idx="7755">
                <c:v>64.630818796486736</c:v>
              </c:pt>
              <c:pt idx="7756">
                <c:v>64.639152880148444</c:v>
              </c:pt>
              <c:pt idx="7757">
                <c:v>64.647486963810152</c:v>
              </c:pt>
              <c:pt idx="7758">
                <c:v>64.655821047471846</c:v>
              </c:pt>
              <c:pt idx="7759">
                <c:v>64.664155131133541</c:v>
              </c:pt>
              <c:pt idx="7760">
                <c:v>64.672489214795249</c:v>
              </c:pt>
              <c:pt idx="7761">
                <c:v>64.680823298456943</c:v>
              </c:pt>
              <c:pt idx="7762">
                <c:v>64.689157382118637</c:v>
              </c:pt>
              <c:pt idx="7763">
                <c:v>64.697491465780345</c:v>
              </c:pt>
              <c:pt idx="7764">
                <c:v>64.705825549442054</c:v>
              </c:pt>
              <c:pt idx="7765">
                <c:v>64.714159633103748</c:v>
              </c:pt>
              <c:pt idx="7766">
                <c:v>64.722493716765442</c:v>
              </c:pt>
              <c:pt idx="7767">
                <c:v>64.73082780042715</c:v>
              </c:pt>
              <c:pt idx="7768">
                <c:v>64.739161884088844</c:v>
              </c:pt>
              <c:pt idx="7769">
                <c:v>64.747495967750552</c:v>
              </c:pt>
              <c:pt idx="7770">
                <c:v>64.755830051412246</c:v>
              </c:pt>
              <c:pt idx="7771">
                <c:v>64.764164135073955</c:v>
              </c:pt>
              <c:pt idx="7772">
                <c:v>64.772498218735649</c:v>
              </c:pt>
              <c:pt idx="7773">
                <c:v>64.780832302397343</c:v>
              </c:pt>
              <c:pt idx="7774">
                <c:v>64.789166386059051</c:v>
              </c:pt>
              <c:pt idx="7775">
                <c:v>64.797500469720745</c:v>
              </c:pt>
              <c:pt idx="7776">
                <c:v>64.805834553382454</c:v>
              </c:pt>
              <c:pt idx="7777">
                <c:v>64.814168637044148</c:v>
              </c:pt>
              <c:pt idx="7778">
                <c:v>64.822502720705856</c:v>
              </c:pt>
              <c:pt idx="7779">
                <c:v>64.83083680436755</c:v>
              </c:pt>
              <c:pt idx="7780">
                <c:v>64.839170888029258</c:v>
              </c:pt>
              <c:pt idx="7781">
                <c:v>64.847504971690952</c:v>
              </c:pt>
              <c:pt idx="7782">
                <c:v>64.855839055352646</c:v>
              </c:pt>
              <c:pt idx="7783">
                <c:v>64.864173139014355</c:v>
              </c:pt>
              <c:pt idx="7784">
                <c:v>64.872507222676049</c:v>
              </c:pt>
              <c:pt idx="7785">
                <c:v>64.880841306337757</c:v>
              </c:pt>
              <c:pt idx="7786">
                <c:v>64.889175389999451</c:v>
              </c:pt>
              <c:pt idx="7787">
                <c:v>64.89750947366116</c:v>
              </c:pt>
              <c:pt idx="7788">
                <c:v>64.905843557322854</c:v>
              </c:pt>
              <c:pt idx="7789">
                <c:v>64.914177640984548</c:v>
              </c:pt>
              <c:pt idx="7790">
                <c:v>64.922511724646256</c:v>
              </c:pt>
              <c:pt idx="7791">
                <c:v>64.930845808307964</c:v>
              </c:pt>
              <c:pt idx="7792">
                <c:v>64.939179891969658</c:v>
              </c:pt>
              <c:pt idx="7793">
                <c:v>64.947513975631352</c:v>
              </c:pt>
              <c:pt idx="7794">
                <c:v>64.955848059293061</c:v>
              </c:pt>
              <c:pt idx="7795">
                <c:v>64.964182142954755</c:v>
              </c:pt>
              <c:pt idx="7796">
                <c:v>64.972516226616463</c:v>
              </c:pt>
              <c:pt idx="7797">
                <c:v>64.980850310278157</c:v>
              </c:pt>
              <c:pt idx="7798">
                <c:v>64.989184393939865</c:v>
              </c:pt>
              <c:pt idx="7799">
                <c:v>64.99751847760156</c:v>
              </c:pt>
              <c:pt idx="7800">
                <c:v>65.005852561263254</c:v>
              </c:pt>
              <c:pt idx="7801">
                <c:v>65.014186644924962</c:v>
              </c:pt>
              <c:pt idx="7802">
                <c:v>65.02252072858667</c:v>
              </c:pt>
              <c:pt idx="7803">
                <c:v>65.030854812248364</c:v>
              </c:pt>
              <c:pt idx="7804">
                <c:v>65.039188895910058</c:v>
              </c:pt>
              <c:pt idx="7805">
                <c:v>65.047522979571767</c:v>
              </c:pt>
              <c:pt idx="7806">
                <c:v>65.055857063233461</c:v>
              </c:pt>
              <c:pt idx="7807">
                <c:v>65.064191146895169</c:v>
              </c:pt>
              <c:pt idx="7808">
                <c:v>65.072525230556863</c:v>
              </c:pt>
              <c:pt idx="7809">
                <c:v>65.080859314218571</c:v>
              </c:pt>
              <c:pt idx="7810">
                <c:v>65.089193397880265</c:v>
              </c:pt>
              <c:pt idx="7811">
                <c:v>65.09752748154196</c:v>
              </c:pt>
              <c:pt idx="7812">
                <c:v>65.105861565203668</c:v>
              </c:pt>
              <c:pt idx="7813">
                <c:v>65.114195648865362</c:v>
              </c:pt>
              <c:pt idx="7814">
                <c:v>65.12252973252707</c:v>
              </c:pt>
              <c:pt idx="7815">
                <c:v>65.130863816188764</c:v>
              </c:pt>
              <c:pt idx="7816">
                <c:v>65.139197899850473</c:v>
              </c:pt>
              <c:pt idx="7817">
                <c:v>65.147531983512167</c:v>
              </c:pt>
              <c:pt idx="7818">
                <c:v>65.155866067173875</c:v>
              </c:pt>
              <c:pt idx="7819">
                <c:v>65.164200150835569</c:v>
              </c:pt>
              <c:pt idx="7820">
                <c:v>65.172534234497263</c:v>
              </c:pt>
              <c:pt idx="7821">
                <c:v>65.180868318158971</c:v>
              </c:pt>
              <c:pt idx="7822">
                <c:v>65.189202401820666</c:v>
              </c:pt>
              <c:pt idx="7823">
                <c:v>65.197536485482374</c:v>
              </c:pt>
              <c:pt idx="7824">
                <c:v>65.205870569144068</c:v>
              </c:pt>
              <c:pt idx="7825">
                <c:v>65.214204652805776</c:v>
              </c:pt>
              <c:pt idx="7826">
                <c:v>65.22253873646747</c:v>
              </c:pt>
              <c:pt idx="7827">
                <c:v>65.230872820129164</c:v>
              </c:pt>
              <c:pt idx="7828">
                <c:v>65.239206903790873</c:v>
              </c:pt>
              <c:pt idx="7829">
                <c:v>65.247540987452581</c:v>
              </c:pt>
              <c:pt idx="7830">
                <c:v>65.255875071114275</c:v>
              </c:pt>
              <c:pt idx="7831">
                <c:v>65.264209154775969</c:v>
              </c:pt>
              <c:pt idx="7832">
                <c:v>65.272543238437677</c:v>
              </c:pt>
              <c:pt idx="7833">
                <c:v>65.280877322099371</c:v>
              </c:pt>
              <c:pt idx="7834">
                <c:v>65.289211405761066</c:v>
              </c:pt>
              <c:pt idx="7835">
                <c:v>65.297545489422774</c:v>
              </c:pt>
              <c:pt idx="7836">
                <c:v>65.305879573084482</c:v>
              </c:pt>
              <c:pt idx="7837">
                <c:v>65.314213656746176</c:v>
              </c:pt>
              <c:pt idx="7838">
                <c:v>65.32254774040787</c:v>
              </c:pt>
              <c:pt idx="7839">
                <c:v>65.330881824069579</c:v>
              </c:pt>
              <c:pt idx="7840">
                <c:v>65.339215907731287</c:v>
              </c:pt>
              <c:pt idx="7841">
                <c:v>65.347549991392981</c:v>
              </c:pt>
              <c:pt idx="7842">
                <c:v>65.355884075054675</c:v>
              </c:pt>
              <c:pt idx="7843">
                <c:v>65.364218158716383</c:v>
              </c:pt>
              <c:pt idx="7844">
                <c:v>65.372552242378077</c:v>
              </c:pt>
              <c:pt idx="7845">
                <c:v>65.380886326039771</c:v>
              </c:pt>
              <c:pt idx="7846">
                <c:v>65.38922040970148</c:v>
              </c:pt>
              <c:pt idx="7847">
                <c:v>65.397554493363188</c:v>
              </c:pt>
              <c:pt idx="7848">
                <c:v>65.405888577024882</c:v>
              </c:pt>
              <c:pt idx="7849">
                <c:v>65.414222660686576</c:v>
              </c:pt>
              <c:pt idx="7850">
                <c:v>65.422556744348284</c:v>
              </c:pt>
              <c:pt idx="7851">
                <c:v>65.430890828009979</c:v>
              </c:pt>
              <c:pt idx="7852">
                <c:v>65.439224911671687</c:v>
              </c:pt>
              <c:pt idx="7853">
                <c:v>65.447558995333381</c:v>
              </c:pt>
              <c:pt idx="7854">
                <c:v>65.455893078995089</c:v>
              </c:pt>
              <c:pt idx="7855">
                <c:v>65.464227162656783</c:v>
              </c:pt>
              <c:pt idx="7856">
                <c:v>65.472561246318477</c:v>
              </c:pt>
              <c:pt idx="7857">
                <c:v>65.480895329980186</c:v>
              </c:pt>
              <c:pt idx="7858">
                <c:v>65.48922941364188</c:v>
              </c:pt>
              <c:pt idx="7859">
                <c:v>65.497563497303588</c:v>
              </c:pt>
              <c:pt idx="7860">
                <c:v>65.505897580965282</c:v>
              </c:pt>
              <c:pt idx="7861">
                <c:v>65.51423166462699</c:v>
              </c:pt>
              <c:pt idx="7862">
                <c:v>65.522565748288685</c:v>
              </c:pt>
              <c:pt idx="7863">
                <c:v>65.530899831950393</c:v>
              </c:pt>
              <c:pt idx="7864">
                <c:v>65.539233915612087</c:v>
              </c:pt>
              <c:pt idx="7865">
                <c:v>65.547567999273781</c:v>
              </c:pt>
              <c:pt idx="7866">
                <c:v>65.555902082935489</c:v>
              </c:pt>
              <c:pt idx="7867">
                <c:v>65.564236166597183</c:v>
              </c:pt>
              <c:pt idx="7868">
                <c:v>65.572570250258892</c:v>
              </c:pt>
              <c:pt idx="7869">
                <c:v>65.580904333920586</c:v>
              </c:pt>
              <c:pt idx="7870">
                <c:v>65.589238417582294</c:v>
              </c:pt>
              <c:pt idx="7871">
                <c:v>65.597572501243988</c:v>
              </c:pt>
              <c:pt idx="7872">
                <c:v>65.605906584905682</c:v>
              </c:pt>
              <c:pt idx="7873">
                <c:v>65.61424066856739</c:v>
              </c:pt>
              <c:pt idx="7874">
                <c:v>65.622574752229099</c:v>
              </c:pt>
              <c:pt idx="7875">
                <c:v>65.630908835890793</c:v>
              </c:pt>
              <c:pt idx="7876">
                <c:v>65.639242919552487</c:v>
              </c:pt>
              <c:pt idx="7877">
                <c:v>65.647577003214195</c:v>
              </c:pt>
              <c:pt idx="7878">
                <c:v>65.655911086875889</c:v>
              </c:pt>
              <c:pt idx="7879">
                <c:v>65.664245170537598</c:v>
              </c:pt>
              <c:pt idx="7880">
                <c:v>65.672579254199292</c:v>
              </c:pt>
              <c:pt idx="7881">
                <c:v>65.680913337861</c:v>
              </c:pt>
              <c:pt idx="7882">
                <c:v>65.689247421522694</c:v>
              </c:pt>
              <c:pt idx="7883">
                <c:v>65.697581505184388</c:v>
              </c:pt>
              <c:pt idx="7884">
                <c:v>65.705915588846096</c:v>
              </c:pt>
              <c:pt idx="7885">
                <c:v>65.714249672507805</c:v>
              </c:pt>
              <c:pt idx="7886">
                <c:v>65.722583756169499</c:v>
              </c:pt>
              <c:pt idx="7887">
                <c:v>65.730917839831193</c:v>
              </c:pt>
              <c:pt idx="7888">
                <c:v>65.739251923492901</c:v>
              </c:pt>
              <c:pt idx="7889">
                <c:v>65.747586007154595</c:v>
              </c:pt>
              <c:pt idx="7890">
                <c:v>65.755920090816304</c:v>
              </c:pt>
              <c:pt idx="7891">
                <c:v>65.764254174477998</c:v>
              </c:pt>
              <c:pt idx="7892">
                <c:v>65.772588258139706</c:v>
              </c:pt>
              <c:pt idx="7893">
                <c:v>65.7809223418014</c:v>
              </c:pt>
              <c:pt idx="7894">
                <c:v>65.789256425463094</c:v>
              </c:pt>
              <c:pt idx="7895">
                <c:v>65.797590509124802</c:v>
              </c:pt>
              <c:pt idx="7896">
                <c:v>65.805924592786496</c:v>
              </c:pt>
              <c:pt idx="7897">
                <c:v>65.814258676448205</c:v>
              </c:pt>
              <c:pt idx="7898">
                <c:v>65.822592760109899</c:v>
              </c:pt>
              <c:pt idx="7899">
                <c:v>65.830926843771607</c:v>
              </c:pt>
              <c:pt idx="7900">
                <c:v>65.839260927433301</c:v>
              </c:pt>
              <c:pt idx="7901">
                <c:v>65.847595011095009</c:v>
              </c:pt>
              <c:pt idx="7902">
                <c:v>65.855929094756704</c:v>
              </c:pt>
              <c:pt idx="7903">
                <c:v>65.864263178418398</c:v>
              </c:pt>
              <c:pt idx="7904">
                <c:v>65.872597262080106</c:v>
              </c:pt>
              <c:pt idx="7905">
                <c:v>65.8809313457418</c:v>
              </c:pt>
              <c:pt idx="7906">
                <c:v>65.889265429403508</c:v>
              </c:pt>
              <c:pt idx="7907">
                <c:v>65.897599513065202</c:v>
              </c:pt>
              <c:pt idx="7908">
                <c:v>65.905933596726911</c:v>
              </c:pt>
              <c:pt idx="7909">
                <c:v>65.914267680388605</c:v>
              </c:pt>
              <c:pt idx="7910">
                <c:v>65.922601764050299</c:v>
              </c:pt>
              <c:pt idx="7911">
                <c:v>65.930935847712007</c:v>
              </c:pt>
              <c:pt idx="7912">
                <c:v>65.939269931373715</c:v>
              </c:pt>
              <c:pt idx="7913">
                <c:v>65.947604015035409</c:v>
              </c:pt>
              <c:pt idx="7914">
                <c:v>65.955938098697104</c:v>
              </c:pt>
              <c:pt idx="7915">
                <c:v>65.964272182358812</c:v>
              </c:pt>
              <c:pt idx="7916">
                <c:v>65.972606266020506</c:v>
              </c:pt>
              <c:pt idx="7917">
                <c:v>65.9809403496822</c:v>
              </c:pt>
              <c:pt idx="7918">
                <c:v>65.989274433343908</c:v>
              </c:pt>
              <c:pt idx="7919">
                <c:v>65.997608517005617</c:v>
              </c:pt>
              <c:pt idx="7920">
                <c:v>66.005942600667311</c:v>
              </c:pt>
              <c:pt idx="7921">
                <c:v>66.014276684329005</c:v>
              </c:pt>
              <c:pt idx="7922">
                <c:v>66.022610767990713</c:v>
              </c:pt>
              <c:pt idx="7923">
                <c:v>66.030944851652421</c:v>
              </c:pt>
              <c:pt idx="7924">
                <c:v>66.039278935314115</c:v>
              </c:pt>
              <c:pt idx="7925">
                <c:v>66.047613018975809</c:v>
              </c:pt>
              <c:pt idx="7926">
                <c:v>66.055947102637518</c:v>
              </c:pt>
              <c:pt idx="7927">
                <c:v>66.064281186299212</c:v>
              </c:pt>
              <c:pt idx="7928">
                <c:v>66.072615269960906</c:v>
              </c:pt>
              <c:pt idx="7929">
                <c:v>66.080949353622614</c:v>
              </c:pt>
              <c:pt idx="7930">
                <c:v>66.089283437284323</c:v>
              </c:pt>
              <c:pt idx="7931">
                <c:v>66.097617520946017</c:v>
              </c:pt>
              <c:pt idx="7932">
                <c:v>66.105951604607711</c:v>
              </c:pt>
              <c:pt idx="7933">
                <c:v>66.114285688269419</c:v>
              </c:pt>
              <c:pt idx="7934">
                <c:v>66.122619771931127</c:v>
              </c:pt>
              <c:pt idx="7935">
                <c:v>66.130953855592821</c:v>
              </c:pt>
              <c:pt idx="7936">
                <c:v>66.139287939254515</c:v>
              </c:pt>
              <c:pt idx="7937">
                <c:v>66.147622022916224</c:v>
              </c:pt>
              <c:pt idx="7938">
                <c:v>66.155956106577918</c:v>
              </c:pt>
              <c:pt idx="7939">
                <c:v>66.164290190239612</c:v>
              </c:pt>
              <c:pt idx="7940">
                <c:v>66.17262427390132</c:v>
              </c:pt>
              <c:pt idx="7941">
                <c:v>66.180958357563014</c:v>
              </c:pt>
              <c:pt idx="7942">
                <c:v>66.189292441224723</c:v>
              </c:pt>
              <c:pt idx="7943">
                <c:v>66.197626524886417</c:v>
              </c:pt>
              <c:pt idx="7944">
                <c:v>66.205960608548125</c:v>
              </c:pt>
              <c:pt idx="7945">
                <c:v>66.214294692209819</c:v>
              </c:pt>
              <c:pt idx="7946">
                <c:v>66.222628775871527</c:v>
              </c:pt>
              <c:pt idx="7947">
                <c:v>66.230962859533221</c:v>
              </c:pt>
              <c:pt idx="7948">
                <c:v>66.239296943194915</c:v>
              </c:pt>
              <c:pt idx="7949">
                <c:v>66.247631026856624</c:v>
              </c:pt>
              <c:pt idx="7950">
                <c:v>66.255965110518318</c:v>
              </c:pt>
              <c:pt idx="7951">
                <c:v>66.264299194180026</c:v>
              </c:pt>
              <c:pt idx="7952">
                <c:v>66.27263327784172</c:v>
              </c:pt>
              <c:pt idx="7953">
                <c:v>66.280967361503428</c:v>
              </c:pt>
              <c:pt idx="7954">
                <c:v>66.289301445165123</c:v>
              </c:pt>
              <c:pt idx="7955">
                <c:v>66.297635528826817</c:v>
              </c:pt>
              <c:pt idx="7956">
                <c:v>66.305969612488525</c:v>
              </c:pt>
              <c:pt idx="7957">
                <c:v>66.314303696150233</c:v>
              </c:pt>
              <c:pt idx="7958">
                <c:v>66.322637779811927</c:v>
              </c:pt>
              <c:pt idx="7959">
                <c:v>66.330971863473621</c:v>
              </c:pt>
              <c:pt idx="7960">
                <c:v>66.33930594713533</c:v>
              </c:pt>
              <c:pt idx="7961">
                <c:v>66.347640030797024</c:v>
              </c:pt>
              <c:pt idx="7962">
                <c:v>66.355974114458732</c:v>
              </c:pt>
              <c:pt idx="7963">
                <c:v>66.364308198120426</c:v>
              </c:pt>
              <c:pt idx="7964">
                <c:v>66.372642281782134</c:v>
              </c:pt>
              <c:pt idx="7965">
                <c:v>66.380976365443829</c:v>
              </c:pt>
              <c:pt idx="7966">
                <c:v>66.389310449105523</c:v>
              </c:pt>
              <c:pt idx="7967">
                <c:v>66.397644532767231</c:v>
              </c:pt>
              <c:pt idx="7968">
                <c:v>66.405978616428939</c:v>
              </c:pt>
              <c:pt idx="7969">
                <c:v>66.414312700090633</c:v>
              </c:pt>
              <c:pt idx="7970">
                <c:v>66.422646783752327</c:v>
              </c:pt>
              <c:pt idx="7971">
                <c:v>66.430980867414036</c:v>
              </c:pt>
              <c:pt idx="7972">
                <c:v>66.43931495107573</c:v>
              </c:pt>
              <c:pt idx="7973">
                <c:v>66.447649034737438</c:v>
              </c:pt>
              <c:pt idx="7974">
                <c:v>66.455983118399132</c:v>
              </c:pt>
              <c:pt idx="7975">
                <c:v>66.46431720206084</c:v>
              </c:pt>
              <c:pt idx="7976">
                <c:v>66.472651285722534</c:v>
              </c:pt>
              <c:pt idx="7977">
                <c:v>66.480985369384229</c:v>
              </c:pt>
              <c:pt idx="7978">
                <c:v>66.489319453045937</c:v>
              </c:pt>
              <c:pt idx="7979">
                <c:v>66.497653536707645</c:v>
              </c:pt>
              <c:pt idx="7980">
                <c:v>66.505987620369339</c:v>
              </c:pt>
              <c:pt idx="7981">
                <c:v>66.514321704031033</c:v>
              </c:pt>
              <c:pt idx="7982">
                <c:v>66.522655787692742</c:v>
              </c:pt>
              <c:pt idx="7983">
                <c:v>66.530989871354436</c:v>
              </c:pt>
              <c:pt idx="7984">
                <c:v>66.539323955016144</c:v>
              </c:pt>
              <c:pt idx="7985">
                <c:v>66.547658038677838</c:v>
              </c:pt>
              <c:pt idx="7986">
                <c:v>66.555992122339532</c:v>
              </c:pt>
              <c:pt idx="7987">
                <c:v>66.56432620600124</c:v>
              </c:pt>
              <c:pt idx="7988">
                <c:v>66.572660289662934</c:v>
              </c:pt>
              <c:pt idx="7989">
                <c:v>66.580994373324643</c:v>
              </c:pt>
              <c:pt idx="7990">
                <c:v>66.589328456986337</c:v>
              </c:pt>
              <c:pt idx="7991">
                <c:v>66.597662540648045</c:v>
              </c:pt>
              <c:pt idx="7992">
                <c:v>66.605996624309739</c:v>
              </c:pt>
              <c:pt idx="7993">
                <c:v>66.614330707971433</c:v>
              </c:pt>
              <c:pt idx="7994">
                <c:v>66.622664791633142</c:v>
              </c:pt>
              <c:pt idx="7995">
                <c:v>66.63099887529485</c:v>
              </c:pt>
              <c:pt idx="7996">
                <c:v>66.639332958956544</c:v>
              </c:pt>
              <c:pt idx="7997">
                <c:v>66.647667042618238</c:v>
              </c:pt>
              <c:pt idx="7998">
                <c:v>66.656001126279946</c:v>
              </c:pt>
              <c:pt idx="7999">
                <c:v>66.66433520994164</c:v>
              </c:pt>
              <c:pt idx="8000">
                <c:v>66.672669293603334</c:v>
              </c:pt>
              <c:pt idx="8001">
                <c:v>66.681003377265043</c:v>
              </c:pt>
              <c:pt idx="8002">
                <c:v>66.689337460926751</c:v>
              </c:pt>
              <c:pt idx="8003">
                <c:v>66.697671544588445</c:v>
              </c:pt>
              <c:pt idx="8004">
                <c:v>66.706005628250139</c:v>
              </c:pt>
              <c:pt idx="8005">
                <c:v>66.714339711911848</c:v>
              </c:pt>
              <c:pt idx="8006">
                <c:v>66.722673795573556</c:v>
              </c:pt>
              <c:pt idx="8007">
                <c:v>66.73100787923525</c:v>
              </c:pt>
              <c:pt idx="8008">
                <c:v>66.739341962896944</c:v>
              </c:pt>
              <c:pt idx="8009">
                <c:v>66.747676046558652</c:v>
              </c:pt>
              <c:pt idx="8010">
                <c:v>66.756010130220346</c:v>
              </c:pt>
              <c:pt idx="8011">
                <c:v>66.76434421388204</c:v>
              </c:pt>
              <c:pt idx="8012">
                <c:v>66.772678297543749</c:v>
              </c:pt>
              <c:pt idx="8013">
                <c:v>66.781012381205457</c:v>
              </c:pt>
              <c:pt idx="8014">
                <c:v>66.789346464867151</c:v>
              </c:pt>
              <c:pt idx="8015">
                <c:v>66.797680548528845</c:v>
              </c:pt>
              <c:pt idx="8016">
                <c:v>66.806014632190553</c:v>
              </c:pt>
              <c:pt idx="8017">
                <c:v>66.814348715852262</c:v>
              </c:pt>
              <c:pt idx="8018">
                <c:v>66.822682799513956</c:v>
              </c:pt>
              <c:pt idx="8019">
                <c:v>66.83101688317565</c:v>
              </c:pt>
              <c:pt idx="8020">
                <c:v>66.839350966837358</c:v>
              </c:pt>
              <c:pt idx="8021">
                <c:v>66.847685050499052</c:v>
              </c:pt>
              <c:pt idx="8022">
                <c:v>66.856019134160746</c:v>
              </c:pt>
              <c:pt idx="8023">
                <c:v>66.864353217822455</c:v>
              </c:pt>
              <c:pt idx="8024">
                <c:v>66.872687301484163</c:v>
              </c:pt>
              <c:pt idx="8025">
                <c:v>66.881021385145857</c:v>
              </c:pt>
              <c:pt idx="8026">
                <c:v>66.889355468807551</c:v>
              </c:pt>
              <c:pt idx="8027">
                <c:v>66.897689552469259</c:v>
              </c:pt>
              <c:pt idx="8028">
                <c:v>66.906023636130953</c:v>
              </c:pt>
              <c:pt idx="8029">
                <c:v>66.914357719792662</c:v>
              </c:pt>
              <c:pt idx="8030">
                <c:v>66.922691803454356</c:v>
              </c:pt>
              <c:pt idx="8031">
                <c:v>66.93102588711605</c:v>
              </c:pt>
              <c:pt idx="8032">
                <c:v>66.939359970777758</c:v>
              </c:pt>
              <c:pt idx="8033">
                <c:v>66.947694054439452</c:v>
              </c:pt>
              <c:pt idx="8034">
                <c:v>66.956028138101161</c:v>
              </c:pt>
              <c:pt idx="8035">
                <c:v>66.964362221762855</c:v>
              </c:pt>
              <c:pt idx="8036">
                <c:v>66.972696305424563</c:v>
              </c:pt>
              <c:pt idx="8037">
                <c:v>66.981030389086257</c:v>
              </c:pt>
              <c:pt idx="8038">
                <c:v>66.989364472747951</c:v>
              </c:pt>
              <c:pt idx="8039">
                <c:v>66.997698556409659</c:v>
              </c:pt>
              <c:pt idx="8040">
                <c:v>67.006032640071368</c:v>
              </c:pt>
              <c:pt idx="8041">
                <c:v>67.014366723733062</c:v>
              </c:pt>
              <c:pt idx="8042">
                <c:v>67.022700807394756</c:v>
              </c:pt>
              <c:pt idx="8043">
                <c:v>67.031034891056464</c:v>
              </c:pt>
              <c:pt idx="8044">
                <c:v>67.039368974718158</c:v>
              </c:pt>
              <c:pt idx="8045">
                <c:v>67.047703058379867</c:v>
              </c:pt>
              <c:pt idx="8046">
                <c:v>67.056037142041561</c:v>
              </c:pt>
              <c:pt idx="8047">
                <c:v>67.064371225703269</c:v>
              </c:pt>
              <c:pt idx="8048">
                <c:v>67.072705309364963</c:v>
              </c:pt>
              <c:pt idx="8049">
                <c:v>67.081039393026657</c:v>
              </c:pt>
              <c:pt idx="8050">
                <c:v>67.089373476688365</c:v>
              </c:pt>
              <c:pt idx="8051">
                <c:v>67.097707560350074</c:v>
              </c:pt>
              <c:pt idx="8052">
                <c:v>67.106041644011768</c:v>
              </c:pt>
              <c:pt idx="8053">
                <c:v>67.114375727673462</c:v>
              </c:pt>
              <c:pt idx="8054">
                <c:v>67.12270981133517</c:v>
              </c:pt>
              <c:pt idx="8055">
                <c:v>67.131043894996864</c:v>
              </c:pt>
              <c:pt idx="8056">
                <c:v>67.139377978658572</c:v>
              </c:pt>
              <c:pt idx="8057">
                <c:v>67.147712062320267</c:v>
              </c:pt>
              <c:pt idx="8058">
                <c:v>67.156046145981975</c:v>
              </c:pt>
              <c:pt idx="8059">
                <c:v>67.164380229643669</c:v>
              </c:pt>
              <c:pt idx="8060">
                <c:v>67.172714313305363</c:v>
              </c:pt>
              <c:pt idx="8061">
                <c:v>67.181048396967071</c:v>
              </c:pt>
              <c:pt idx="8062">
                <c:v>67.18938248062878</c:v>
              </c:pt>
              <c:pt idx="8063">
                <c:v>67.197716564290474</c:v>
              </c:pt>
              <c:pt idx="8064">
                <c:v>67.206050647952168</c:v>
              </c:pt>
              <c:pt idx="8065">
                <c:v>67.214384731613876</c:v>
              </c:pt>
              <c:pt idx="8066">
                <c:v>67.22271881527557</c:v>
              </c:pt>
              <c:pt idx="8067">
                <c:v>67.231052898937278</c:v>
              </c:pt>
              <c:pt idx="8068">
                <c:v>67.239386982598973</c:v>
              </c:pt>
              <c:pt idx="8069">
                <c:v>67.247721066260681</c:v>
              </c:pt>
              <c:pt idx="8070">
                <c:v>67.256055149922375</c:v>
              </c:pt>
              <c:pt idx="8071">
                <c:v>67.264389233584069</c:v>
              </c:pt>
              <c:pt idx="8072">
                <c:v>67.272723317245777</c:v>
              </c:pt>
              <c:pt idx="8073">
                <c:v>67.281057400907471</c:v>
              </c:pt>
              <c:pt idx="8074">
                <c:v>67.28939148456918</c:v>
              </c:pt>
              <c:pt idx="8075">
                <c:v>67.297725568230874</c:v>
              </c:pt>
              <c:pt idx="8076">
                <c:v>67.306059651892582</c:v>
              </c:pt>
              <c:pt idx="8077">
                <c:v>67.314393735554276</c:v>
              </c:pt>
              <c:pt idx="8078">
                <c:v>67.322727819215984</c:v>
              </c:pt>
              <c:pt idx="8079">
                <c:v>67.331061902877678</c:v>
              </c:pt>
              <c:pt idx="8080">
                <c:v>67.339395986539373</c:v>
              </c:pt>
              <c:pt idx="8081">
                <c:v>67.347730070201081</c:v>
              </c:pt>
              <c:pt idx="8082">
                <c:v>67.356064153862775</c:v>
              </c:pt>
              <c:pt idx="8083">
                <c:v>67.364398237524469</c:v>
              </c:pt>
              <c:pt idx="8084">
                <c:v>67.372732321186177</c:v>
              </c:pt>
              <c:pt idx="8085">
                <c:v>67.381066404847886</c:v>
              </c:pt>
              <c:pt idx="8086">
                <c:v>67.38940048850958</c:v>
              </c:pt>
              <c:pt idx="8087">
                <c:v>67.397734572171274</c:v>
              </c:pt>
              <c:pt idx="8088">
                <c:v>67.406068655832982</c:v>
              </c:pt>
              <c:pt idx="8089">
                <c:v>67.41440273949469</c:v>
              </c:pt>
              <c:pt idx="8090">
                <c:v>67.422736823156384</c:v>
              </c:pt>
              <c:pt idx="8091">
                <c:v>67.431070906818078</c:v>
              </c:pt>
              <c:pt idx="8092">
                <c:v>67.439404990479787</c:v>
              </c:pt>
              <c:pt idx="8093">
                <c:v>67.447739074141481</c:v>
              </c:pt>
              <c:pt idx="8094">
                <c:v>67.456073157803175</c:v>
              </c:pt>
              <c:pt idx="8095">
                <c:v>67.464407241464883</c:v>
              </c:pt>
              <c:pt idx="8096">
                <c:v>67.472741325126592</c:v>
              </c:pt>
              <c:pt idx="8097">
                <c:v>67.481075408788286</c:v>
              </c:pt>
              <c:pt idx="8098">
                <c:v>67.48940949244998</c:v>
              </c:pt>
              <c:pt idx="8099">
                <c:v>67.497743576111688</c:v>
              </c:pt>
              <c:pt idx="8100">
                <c:v>67.506077659773396</c:v>
              </c:pt>
              <c:pt idx="8101">
                <c:v>67.51441174343509</c:v>
              </c:pt>
              <c:pt idx="8102">
                <c:v>67.522745827096784</c:v>
              </c:pt>
              <c:pt idx="8103">
                <c:v>67.531079910758493</c:v>
              </c:pt>
              <c:pt idx="8104">
                <c:v>67.539413994420187</c:v>
              </c:pt>
              <c:pt idx="8105">
                <c:v>67.547748078081881</c:v>
              </c:pt>
              <c:pt idx="8106">
                <c:v>67.556082161743589</c:v>
              </c:pt>
              <c:pt idx="8107">
                <c:v>67.564416245405297</c:v>
              </c:pt>
              <c:pt idx="8108">
                <c:v>67.572750329066992</c:v>
              </c:pt>
              <c:pt idx="8109">
                <c:v>67.581084412728686</c:v>
              </c:pt>
              <c:pt idx="8110">
                <c:v>67.589418496390394</c:v>
              </c:pt>
              <c:pt idx="8111">
                <c:v>67.597752580052088</c:v>
              </c:pt>
              <c:pt idx="8112">
                <c:v>67.606086663713796</c:v>
              </c:pt>
              <c:pt idx="8113">
                <c:v>67.61442074737549</c:v>
              </c:pt>
              <c:pt idx="8114">
                <c:v>67.622754831037199</c:v>
              </c:pt>
              <c:pt idx="8115">
                <c:v>67.631088914698893</c:v>
              </c:pt>
              <c:pt idx="8116">
                <c:v>67.639422998360587</c:v>
              </c:pt>
              <c:pt idx="8117">
                <c:v>67.647757082022295</c:v>
              </c:pt>
              <c:pt idx="8118">
                <c:v>67.656091165683989</c:v>
              </c:pt>
              <c:pt idx="8119">
                <c:v>67.664425249345697</c:v>
              </c:pt>
              <c:pt idx="8120">
                <c:v>67.672759333007392</c:v>
              </c:pt>
              <c:pt idx="8121">
                <c:v>67.6810934166691</c:v>
              </c:pt>
              <c:pt idx="8122">
                <c:v>67.689427500330794</c:v>
              </c:pt>
              <c:pt idx="8123">
                <c:v>67.697761583992502</c:v>
              </c:pt>
              <c:pt idx="8124">
                <c:v>67.706095667654196</c:v>
              </c:pt>
              <c:pt idx="8125">
                <c:v>67.71442975131589</c:v>
              </c:pt>
              <c:pt idx="8126">
                <c:v>67.722763834977599</c:v>
              </c:pt>
              <c:pt idx="8127">
                <c:v>67.731097918639293</c:v>
              </c:pt>
              <c:pt idx="8128">
                <c:v>67.739432002301001</c:v>
              </c:pt>
              <c:pt idx="8129">
                <c:v>67.747766085962695</c:v>
              </c:pt>
              <c:pt idx="8130">
                <c:v>67.756100169624403</c:v>
              </c:pt>
              <c:pt idx="8131">
                <c:v>67.764434253286097</c:v>
              </c:pt>
              <c:pt idx="8132">
                <c:v>67.772768336947792</c:v>
              </c:pt>
              <c:pt idx="8133">
                <c:v>67.7811024206095</c:v>
              </c:pt>
              <c:pt idx="8134">
                <c:v>67.789436504271208</c:v>
              </c:pt>
              <c:pt idx="8135">
                <c:v>67.797770587932902</c:v>
              </c:pt>
              <c:pt idx="8136">
                <c:v>67.806104671594596</c:v>
              </c:pt>
              <c:pt idx="8137">
                <c:v>67.814438755256305</c:v>
              </c:pt>
              <c:pt idx="8138">
                <c:v>67.822772838917999</c:v>
              </c:pt>
              <c:pt idx="8139">
                <c:v>67.831106922579707</c:v>
              </c:pt>
              <c:pt idx="8140">
                <c:v>67.839441006241401</c:v>
              </c:pt>
              <c:pt idx="8141">
                <c:v>67.847775089903109</c:v>
              </c:pt>
              <c:pt idx="8142">
                <c:v>67.856109173564803</c:v>
              </c:pt>
              <c:pt idx="8143">
                <c:v>67.864443257226498</c:v>
              </c:pt>
              <c:pt idx="8144">
                <c:v>67.872777340888206</c:v>
              </c:pt>
              <c:pt idx="8145">
                <c:v>67.881111424549914</c:v>
              </c:pt>
              <c:pt idx="8146">
                <c:v>67.889445508211608</c:v>
              </c:pt>
              <c:pt idx="8147">
                <c:v>67.897779591873302</c:v>
              </c:pt>
              <c:pt idx="8148">
                <c:v>67.906113675535011</c:v>
              </c:pt>
              <c:pt idx="8149">
                <c:v>67.914447759196705</c:v>
              </c:pt>
              <c:pt idx="8150">
                <c:v>67.922781842858413</c:v>
              </c:pt>
              <c:pt idx="8151">
                <c:v>67.931115926520107</c:v>
              </c:pt>
              <c:pt idx="8152">
                <c:v>67.939450010181815</c:v>
              </c:pt>
              <c:pt idx="8153">
                <c:v>67.947784093843509</c:v>
              </c:pt>
              <c:pt idx="8154">
                <c:v>67.956118177505203</c:v>
              </c:pt>
              <c:pt idx="8155">
                <c:v>67.964452261166912</c:v>
              </c:pt>
              <c:pt idx="8156">
                <c:v>67.972786344828606</c:v>
              </c:pt>
              <c:pt idx="8157">
                <c:v>67.981120428490314</c:v>
              </c:pt>
              <c:pt idx="8158">
                <c:v>67.989454512152008</c:v>
              </c:pt>
              <c:pt idx="8159">
                <c:v>67.997788595813716</c:v>
              </c:pt>
              <c:pt idx="8160">
                <c:v>68.006122679475411</c:v>
              </c:pt>
              <c:pt idx="8161">
                <c:v>68.014456763137119</c:v>
              </c:pt>
              <c:pt idx="8162">
                <c:v>68.022790846798813</c:v>
              </c:pt>
              <c:pt idx="8163">
                <c:v>68.031124930460507</c:v>
              </c:pt>
              <c:pt idx="8164">
                <c:v>68.039459014122215</c:v>
              </c:pt>
              <c:pt idx="8165">
                <c:v>68.047793097783909</c:v>
              </c:pt>
              <c:pt idx="8166">
                <c:v>68.056127181445618</c:v>
              </c:pt>
              <c:pt idx="8167">
                <c:v>68.064461265107312</c:v>
              </c:pt>
              <c:pt idx="8168">
                <c:v>68.07279534876902</c:v>
              </c:pt>
              <c:pt idx="8169">
                <c:v>68.081129432430714</c:v>
              </c:pt>
              <c:pt idx="8170">
                <c:v>68.089463516092408</c:v>
              </c:pt>
              <c:pt idx="8171">
                <c:v>68.097797599754117</c:v>
              </c:pt>
              <c:pt idx="8172">
                <c:v>68.106131683415825</c:v>
              </c:pt>
              <c:pt idx="8173">
                <c:v>68.114465767077519</c:v>
              </c:pt>
              <c:pt idx="8174">
                <c:v>68.122799850739213</c:v>
              </c:pt>
              <c:pt idx="8175">
                <c:v>68.131133934400921</c:v>
              </c:pt>
              <c:pt idx="8176">
                <c:v>68.139468018062615</c:v>
              </c:pt>
              <c:pt idx="8177">
                <c:v>68.147802101724309</c:v>
              </c:pt>
              <c:pt idx="8178">
                <c:v>68.156136185386018</c:v>
              </c:pt>
              <c:pt idx="8179">
                <c:v>68.164470269047726</c:v>
              </c:pt>
              <c:pt idx="8180">
                <c:v>68.17280435270942</c:v>
              </c:pt>
              <c:pt idx="8181">
                <c:v>68.181138436371114</c:v>
              </c:pt>
              <c:pt idx="8182">
                <c:v>68.189472520032822</c:v>
              </c:pt>
              <c:pt idx="8183">
                <c:v>68.197806603694531</c:v>
              </c:pt>
              <c:pt idx="8184">
                <c:v>68.206140687356225</c:v>
              </c:pt>
              <c:pt idx="8185">
                <c:v>68.214474771017919</c:v>
              </c:pt>
              <c:pt idx="8186">
                <c:v>68.222808854679627</c:v>
              </c:pt>
              <c:pt idx="8187">
                <c:v>68.231142938341321</c:v>
              </c:pt>
              <c:pt idx="8188">
                <c:v>68.239477022003015</c:v>
              </c:pt>
              <c:pt idx="8189">
                <c:v>68.247811105664724</c:v>
              </c:pt>
              <c:pt idx="8190">
                <c:v>68.256145189326432</c:v>
              </c:pt>
              <c:pt idx="8191">
                <c:v>68.264479272988126</c:v>
              </c:pt>
              <c:pt idx="8192">
                <c:v>68.27281335664982</c:v>
              </c:pt>
              <c:pt idx="8193">
                <c:v>68.281147440311528</c:v>
              </c:pt>
              <c:pt idx="8194">
                <c:v>68.289481523973237</c:v>
              </c:pt>
              <c:pt idx="8195">
                <c:v>68.297815607634931</c:v>
              </c:pt>
              <c:pt idx="8196">
                <c:v>68.306149691296625</c:v>
              </c:pt>
              <c:pt idx="8197">
                <c:v>68.314483774958319</c:v>
              </c:pt>
              <c:pt idx="8198">
                <c:v>68.322817858620027</c:v>
              </c:pt>
              <c:pt idx="8199">
                <c:v>68.331151942281721</c:v>
              </c:pt>
              <c:pt idx="8200">
                <c:v>68.33948602594343</c:v>
              </c:pt>
              <c:pt idx="8201">
                <c:v>68.347820109605138</c:v>
              </c:pt>
              <c:pt idx="8202">
                <c:v>68.356154193266832</c:v>
              </c:pt>
              <c:pt idx="8203">
                <c:v>68.364488276928526</c:v>
              </c:pt>
              <c:pt idx="8204">
                <c:v>68.37282236059022</c:v>
              </c:pt>
              <c:pt idx="8205">
                <c:v>68.381156444251928</c:v>
              </c:pt>
              <c:pt idx="8206">
                <c:v>68.389490527913637</c:v>
              </c:pt>
              <c:pt idx="8207">
                <c:v>68.397824611575331</c:v>
              </c:pt>
              <c:pt idx="8208">
                <c:v>68.406158695237039</c:v>
              </c:pt>
              <c:pt idx="8209">
                <c:v>68.414492778898733</c:v>
              </c:pt>
              <c:pt idx="8210">
                <c:v>68.422826862560427</c:v>
              </c:pt>
              <c:pt idx="8211">
                <c:v>68.431160946222136</c:v>
              </c:pt>
              <c:pt idx="8212">
                <c:v>68.43949502988383</c:v>
              </c:pt>
              <c:pt idx="8213">
                <c:v>68.447829113545538</c:v>
              </c:pt>
              <c:pt idx="8214">
                <c:v>68.456163197207232</c:v>
              </c:pt>
              <c:pt idx="8215">
                <c:v>68.46449728086894</c:v>
              </c:pt>
              <c:pt idx="8216">
                <c:v>68.472831364530649</c:v>
              </c:pt>
              <c:pt idx="8217">
                <c:v>68.481165448192328</c:v>
              </c:pt>
              <c:pt idx="8218">
                <c:v>68.489499531854037</c:v>
              </c:pt>
              <c:pt idx="8219">
                <c:v>68.497833615515731</c:v>
              </c:pt>
              <c:pt idx="8220">
                <c:v>68.506167699177439</c:v>
              </c:pt>
              <c:pt idx="8221">
                <c:v>68.514501782839133</c:v>
              </c:pt>
              <c:pt idx="8222">
                <c:v>68.522835866500841</c:v>
              </c:pt>
              <c:pt idx="8223">
                <c:v>68.53116995016255</c:v>
              </c:pt>
              <c:pt idx="8224">
                <c:v>68.53950403382423</c:v>
              </c:pt>
              <c:pt idx="8225">
                <c:v>68.547838117485938</c:v>
              </c:pt>
              <c:pt idx="8226">
                <c:v>68.556172201147632</c:v>
              </c:pt>
              <c:pt idx="8227">
                <c:v>68.56450628480934</c:v>
              </c:pt>
              <c:pt idx="8228">
                <c:v>68.572840368471049</c:v>
              </c:pt>
              <c:pt idx="8229">
                <c:v>68.581174452132743</c:v>
              </c:pt>
              <c:pt idx="8230">
                <c:v>68.589508535794451</c:v>
              </c:pt>
              <c:pt idx="8231">
                <c:v>68.597842619456131</c:v>
              </c:pt>
              <c:pt idx="8232">
                <c:v>68.606176703117839</c:v>
              </c:pt>
              <c:pt idx="8233">
                <c:v>68.614510786779547</c:v>
              </c:pt>
              <c:pt idx="8234">
                <c:v>68.622844870441241</c:v>
              </c:pt>
              <c:pt idx="8235">
                <c:v>68.63117895410295</c:v>
              </c:pt>
              <c:pt idx="8236">
                <c:v>68.639513037764644</c:v>
              </c:pt>
              <c:pt idx="8237">
                <c:v>68.647847121426352</c:v>
              </c:pt>
              <c:pt idx="8238">
                <c:v>68.656181205088032</c:v>
              </c:pt>
              <c:pt idx="8239">
                <c:v>68.66451528874974</c:v>
              </c:pt>
              <c:pt idx="8240">
                <c:v>68.672849372411449</c:v>
              </c:pt>
              <c:pt idx="8241">
                <c:v>68.681183456073143</c:v>
              </c:pt>
              <c:pt idx="8242">
                <c:v>68.689517539734851</c:v>
              </c:pt>
              <c:pt idx="8243">
                <c:v>68.697851623396545</c:v>
              </c:pt>
              <c:pt idx="8244">
                <c:v>68.706185707058239</c:v>
              </c:pt>
              <c:pt idx="8245">
                <c:v>68.714519790719947</c:v>
              </c:pt>
              <c:pt idx="8246">
                <c:v>68.722853874381642</c:v>
              </c:pt>
              <c:pt idx="8247">
                <c:v>68.73118795804335</c:v>
              </c:pt>
              <c:pt idx="8248">
                <c:v>68.739522041705044</c:v>
              </c:pt>
              <c:pt idx="8249">
                <c:v>68.747856125366752</c:v>
              </c:pt>
              <c:pt idx="8250">
                <c:v>68.75619020902846</c:v>
              </c:pt>
              <c:pt idx="8251">
                <c:v>68.76452429269014</c:v>
              </c:pt>
              <c:pt idx="8252">
                <c:v>68.772858376351849</c:v>
              </c:pt>
              <c:pt idx="8253">
                <c:v>68.781192460013543</c:v>
              </c:pt>
              <c:pt idx="8254">
                <c:v>68.789526543675251</c:v>
              </c:pt>
              <c:pt idx="8255">
                <c:v>68.797860627336959</c:v>
              </c:pt>
              <c:pt idx="8256">
                <c:v>68.806194710998653</c:v>
              </c:pt>
              <c:pt idx="8257">
                <c:v>68.814528794660362</c:v>
              </c:pt>
              <c:pt idx="8258">
                <c:v>68.822862878322042</c:v>
              </c:pt>
              <c:pt idx="8259">
                <c:v>68.83119696198375</c:v>
              </c:pt>
              <c:pt idx="8260">
                <c:v>68.839531045645444</c:v>
              </c:pt>
              <c:pt idx="8261">
                <c:v>68.847865129307152</c:v>
              </c:pt>
              <c:pt idx="8262">
                <c:v>68.85619921296886</c:v>
              </c:pt>
              <c:pt idx="8263">
                <c:v>68.864533296630555</c:v>
              </c:pt>
              <c:pt idx="8264">
                <c:v>68.872867380292263</c:v>
              </c:pt>
              <c:pt idx="8265">
                <c:v>68.881201463953943</c:v>
              </c:pt>
              <c:pt idx="8266">
                <c:v>68.889535547615651</c:v>
              </c:pt>
              <c:pt idx="8267">
                <c:v>68.897869631277359</c:v>
              </c:pt>
              <c:pt idx="8268">
                <c:v>68.906203714939053</c:v>
              </c:pt>
              <c:pt idx="8269">
                <c:v>68.914537798600762</c:v>
              </c:pt>
              <c:pt idx="8270">
                <c:v>68.922871882262456</c:v>
              </c:pt>
              <c:pt idx="8271">
                <c:v>68.931205965924164</c:v>
              </c:pt>
              <c:pt idx="8272">
                <c:v>68.939540049585858</c:v>
              </c:pt>
              <c:pt idx="8273">
                <c:v>68.947874133247552</c:v>
              </c:pt>
              <c:pt idx="8274">
                <c:v>68.95620821690926</c:v>
              </c:pt>
              <c:pt idx="8275">
                <c:v>68.964542300570955</c:v>
              </c:pt>
              <c:pt idx="8276">
                <c:v>68.972876384232663</c:v>
              </c:pt>
              <c:pt idx="8277">
                <c:v>68.981210467894371</c:v>
              </c:pt>
              <c:pt idx="8278">
                <c:v>68.989544551556065</c:v>
              </c:pt>
              <c:pt idx="8279">
                <c:v>68.997878635217759</c:v>
              </c:pt>
              <c:pt idx="8280">
                <c:v>69.006212718879453</c:v>
              </c:pt>
              <c:pt idx="8281">
                <c:v>69.014546802541162</c:v>
              </c:pt>
              <c:pt idx="8282">
                <c:v>69.022880886202856</c:v>
              </c:pt>
              <c:pt idx="8283">
                <c:v>69.031214969864564</c:v>
              </c:pt>
              <c:pt idx="8284">
                <c:v>69.039549053526272</c:v>
              </c:pt>
              <c:pt idx="8285">
                <c:v>69.047883137187966</c:v>
              </c:pt>
              <c:pt idx="8286">
                <c:v>69.056217220849661</c:v>
              </c:pt>
              <c:pt idx="8287">
                <c:v>69.064551304511355</c:v>
              </c:pt>
              <c:pt idx="8288">
                <c:v>69.072885388173063</c:v>
              </c:pt>
              <c:pt idx="8289">
                <c:v>69.081219471834771</c:v>
              </c:pt>
              <c:pt idx="8290">
                <c:v>69.089553555496465</c:v>
              </c:pt>
              <c:pt idx="8291">
                <c:v>69.097887639158174</c:v>
              </c:pt>
              <c:pt idx="8292">
                <c:v>69.106221722819868</c:v>
              </c:pt>
              <c:pt idx="8293">
                <c:v>69.114555806481562</c:v>
              </c:pt>
              <c:pt idx="8294">
                <c:v>69.12288989014327</c:v>
              </c:pt>
              <c:pt idx="8295">
                <c:v>69.131223973804964</c:v>
              </c:pt>
              <c:pt idx="8296">
                <c:v>69.139558057466672</c:v>
              </c:pt>
              <c:pt idx="8297">
                <c:v>69.147892141128366</c:v>
              </c:pt>
              <c:pt idx="8298">
                <c:v>69.156226224790075</c:v>
              </c:pt>
              <c:pt idx="8299">
                <c:v>69.164560308451783</c:v>
              </c:pt>
              <c:pt idx="8300">
                <c:v>69.172894392113463</c:v>
              </c:pt>
              <c:pt idx="8301">
                <c:v>69.181228475775171</c:v>
              </c:pt>
              <c:pt idx="8302">
                <c:v>69.189562559436865</c:v>
              </c:pt>
              <c:pt idx="8303">
                <c:v>69.197896643098574</c:v>
              </c:pt>
              <c:pt idx="8304">
                <c:v>69.206230726760268</c:v>
              </c:pt>
              <c:pt idx="8305">
                <c:v>69.214564810421976</c:v>
              </c:pt>
              <c:pt idx="8306">
                <c:v>69.222898894083684</c:v>
              </c:pt>
              <c:pt idx="8307">
                <c:v>69.231232977745364</c:v>
              </c:pt>
              <c:pt idx="8308">
                <c:v>69.239567061407072</c:v>
              </c:pt>
              <c:pt idx="8309">
                <c:v>69.247901145068766</c:v>
              </c:pt>
              <c:pt idx="8310">
                <c:v>69.256235228730475</c:v>
              </c:pt>
              <c:pt idx="8311">
                <c:v>69.264569312392183</c:v>
              </c:pt>
              <c:pt idx="8312">
                <c:v>69.272903396053877</c:v>
              </c:pt>
              <c:pt idx="8313">
                <c:v>69.281237479715585</c:v>
              </c:pt>
              <c:pt idx="8314">
                <c:v>69.289571563377265</c:v>
              </c:pt>
              <c:pt idx="8315">
                <c:v>69.297905647038974</c:v>
              </c:pt>
              <c:pt idx="8316">
                <c:v>69.306239730700682</c:v>
              </c:pt>
              <c:pt idx="8317">
                <c:v>69.314573814362376</c:v>
              </c:pt>
              <c:pt idx="8318">
                <c:v>69.322907898024084</c:v>
              </c:pt>
              <c:pt idx="8319">
                <c:v>69.331241981685778</c:v>
              </c:pt>
              <c:pt idx="8320">
                <c:v>69.339576065347487</c:v>
              </c:pt>
              <c:pt idx="8321">
                <c:v>69.347910149009167</c:v>
              </c:pt>
              <c:pt idx="8322">
                <c:v>69.356244232670875</c:v>
              </c:pt>
              <c:pt idx="8323">
                <c:v>69.364578316332583</c:v>
              </c:pt>
              <c:pt idx="8324">
                <c:v>69.372912399994277</c:v>
              </c:pt>
              <c:pt idx="8325">
                <c:v>69.381246483655985</c:v>
              </c:pt>
              <c:pt idx="8326">
                <c:v>69.38958056731768</c:v>
              </c:pt>
              <c:pt idx="8327">
                <c:v>69.397914650979388</c:v>
              </c:pt>
              <c:pt idx="8328">
                <c:v>69.406248734641082</c:v>
              </c:pt>
              <c:pt idx="8329">
                <c:v>69.414582818302776</c:v>
              </c:pt>
              <c:pt idx="8330">
                <c:v>69.422916901964484</c:v>
              </c:pt>
              <c:pt idx="8331">
                <c:v>69.431250985626178</c:v>
              </c:pt>
              <c:pt idx="8332">
                <c:v>69.439585069287887</c:v>
              </c:pt>
              <c:pt idx="8333">
                <c:v>69.447919152949595</c:v>
              </c:pt>
              <c:pt idx="8334">
                <c:v>69.456253236611275</c:v>
              </c:pt>
              <c:pt idx="8335">
                <c:v>69.464587320272983</c:v>
              </c:pt>
              <c:pt idx="8336">
                <c:v>69.472921403934677</c:v>
              </c:pt>
              <c:pt idx="8337">
                <c:v>69.481255487596385</c:v>
              </c:pt>
              <c:pt idx="8338">
                <c:v>69.489589571258094</c:v>
              </c:pt>
              <c:pt idx="8339">
                <c:v>69.497923654919788</c:v>
              </c:pt>
              <c:pt idx="8340">
                <c:v>69.506257738581496</c:v>
              </c:pt>
              <c:pt idx="8341">
                <c:v>69.514591822243176</c:v>
              </c:pt>
              <c:pt idx="8342">
                <c:v>69.522925905904884</c:v>
              </c:pt>
              <c:pt idx="8343">
                <c:v>69.531259989566578</c:v>
              </c:pt>
              <c:pt idx="8344">
                <c:v>69.539594073228287</c:v>
              </c:pt>
              <c:pt idx="8345">
                <c:v>69.547928156889995</c:v>
              </c:pt>
              <c:pt idx="8346">
                <c:v>69.556262240551689</c:v>
              </c:pt>
              <c:pt idx="8347">
                <c:v>69.564596324213397</c:v>
              </c:pt>
              <c:pt idx="8348">
                <c:v>69.572930407875077</c:v>
              </c:pt>
              <c:pt idx="8349">
                <c:v>69.581264491536785</c:v>
              </c:pt>
              <c:pt idx="8350">
                <c:v>69.589598575198494</c:v>
              </c:pt>
              <c:pt idx="8351">
                <c:v>69.597932658860188</c:v>
              </c:pt>
              <c:pt idx="8352">
                <c:v>69.606266742521896</c:v>
              </c:pt>
              <c:pt idx="8353">
                <c:v>69.61460082618359</c:v>
              </c:pt>
              <c:pt idx="8354">
                <c:v>69.622934909845299</c:v>
              </c:pt>
              <c:pt idx="8355">
                <c:v>69.631268993506993</c:v>
              </c:pt>
              <c:pt idx="8356">
                <c:v>69.639603077168687</c:v>
              </c:pt>
              <c:pt idx="8357">
                <c:v>69.647937160830395</c:v>
              </c:pt>
              <c:pt idx="8358">
                <c:v>69.656271244492089</c:v>
              </c:pt>
              <c:pt idx="8359">
                <c:v>69.664605328153797</c:v>
              </c:pt>
              <c:pt idx="8360">
                <c:v>69.672939411815506</c:v>
              </c:pt>
              <c:pt idx="8361">
                <c:v>69.6812734954772</c:v>
              </c:pt>
              <c:pt idx="8362">
                <c:v>69.689607579138894</c:v>
              </c:pt>
              <c:pt idx="8363">
                <c:v>69.697941662800588</c:v>
              </c:pt>
              <c:pt idx="8364">
                <c:v>69.706275746462296</c:v>
              </c:pt>
              <c:pt idx="8365">
                <c:v>69.71460983012399</c:v>
              </c:pt>
              <c:pt idx="8366">
                <c:v>69.722943913785699</c:v>
              </c:pt>
              <c:pt idx="8367">
                <c:v>69.731277997447407</c:v>
              </c:pt>
              <c:pt idx="8368">
                <c:v>69.739612081109101</c:v>
              </c:pt>
              <c:pt idx="8369">
                <c:v>69.747946164770795</c:v>
              </c:pt>
              <c:pt idx="8370">
                <c:v>69.756280248432489</c:v>
              </c:pt>
              <c:pt idx="8371">
                <c:v>69.764614332094197</c:v>
              </c:pt>
              <c:pt idx="8372">
                <c:v>69.772948415755906</c:v>
              </c:pt>
              <c:pt idx="8373">
                <c:v>69.7812824994176</c:v>
              </c:pt>
              <c:pt idx="8374">
                <c:v>69.789616583079308</c:v>
              </c:pt>
              <c:pt idx="8375">
                <c:v>69.797950666741002</c:v>
              </c:pt>
              <c:pt idx="8376">
                <c:v>69.806284750402696</c:v>
              </c:pt>
              <c:pt idx="8377">
                <c:v>69.814618834064404</c:v>
              </c:pt>
              <c:pt idx="8378">
                <c:v>69.822952917726099</c:v>
              </c:pt>
              <c:pt idx="8379">
                <c:v>69.831287001387807</c:v>
              </c:pt>
              <c:pt idx="8380">
                <c:v>69.839621085049501</c:v>
              </c:pt>
              <c:pt idx="8381">
                <c:v>69.847955168711209</c:v>
              </c:pt>
              <c:pt idx="8382">
                <c:v>69.856289252372918</c:v>
              </c:pt>
              <c:pt idx="8383">
                <c:v>69.864623336034597</c:v>
              </c:pt>
              <c:pt idx="8384">
                <c:v>69.872957419696306</c:v>
              </c:pt>
              <c:pt idx="8385">
                <c:v>69.881291503358</c:v>
              </c:pt>
              <c:pt idx="8386">
                <c:v>69.889625587019708</c:v>
              </c:pt>
              <c:pt idx="8387">
                <c:v>69.897959670681402</c:v>
              </c:pt>
              <c:pt idx="8388">
                <c:v>69.90629375434311</c:v>
              </c:pt>
              <c:pt idx="8389">
                <c:v>69.914627838004819</c:v>
              </c:pt>
              <c:pt idx="8390">
                <c:v>69.922961921666499</c:v>
              </c:pt>
              <c:pt idx="8391">
                <c:v>69.931296005328207</c:v>
              </c:pt>
              <c:pt idx="8392">
                <c:v>69.939630088989901</c:v>
              </c:pt>
              <c:pt idx="8393">
                <c:v>69.947964172651609</c:v>
              </c:pt>
              <c:pt idx="8394">
                <c:v>69.956298256313318</c:v>
              </c:pt>
              <c:pt idx="8395">
                <c:v>69.964632339975012</c:v>
              </c:pt>
              <c:pt idx="8396">
                <c:v>69.97296642363672</c:v>
              </c:pt>
              <c:pt idx="8397">
                <c:v>69.9813005072984</c:v>
              </c:pt>
              <c:pt idx="8398">
                <c:v>69.989634590960108</c:v>
              </c:pt>
              <c:pt idx="8399">
                <c:v>69.997968674621816</c:v>
              </c:pt>
              <c:pt idx="8400">
                <c:v>70.00630275828351</c:v>
              </c:pt>
              <c:pt idx="8401">
                <c:v>70.014636841945219</c:v>
              </c:pt>
              <c:pt idx="8402">
                <c:v>70.022970925606913</c:v>
              </c:pt>
              <c:pt idx="8403">
                <c:v>70.031305009268621</c:v>
              </c:pt>
              <c:pt idx="8404">
                <c:v>70.039639092930301</c:v>
              </c:pt>
              <c:pt idx="8405">
                <c:v>70.047973176592009</c:v>
              </c:pt>
              <c:pt idx="8406">
                <c:v>70.056307260253718</c:v>
              </c:pt>
              <c:pt idx="8407">
                <c:v>70.064641343915412</c:v>
              </c:pt>
              <c:pt idx="8408">
                <c:v>70.07297542757712</c:v>
              </c:pt>
              <c:pt idx="8409">
                <c:v>70.081309511238814</c:v>
              </c:pt>
              <c:pt idx="8410">
                <c:v>70.089643594900522</c:v>
              </c:pt>
              <c:pt idx="8411">
                <c:v>70.097977678562216</c:v>
              </c:pt>
              <c:pt idx="8412">
                <c:v>70.10631176222391</c:v>
              </c:pt>
              <c:pt idx="8413">
                <c:v>70.114645845885619</c:v>
              </c:pt>
              <c:pt idx="8414">
                <c:v>70.122979929547313</c:v>
              </c:pt>
              <c:pt idx="8415">
                <c:v>70.131314013209021</c:v>
              </c:pt>
              <c:pt idx="8416">
                <c:v>70.139648096870729</c:v>
              </c:pt>
              <c:pt idx="8417">
                <c:v>70.147982180532424</c:v>
              </c:pt>
              <c:pt idx="8418">
                <c:v>70.156316264194118</c:v>
              </c:pt>
              <c:pt idx="8419">
                <c:v>70.164650347855812</c:v>
              </c:pt>
              <c:pt idx="8420">
                <c:v>70.17298443151752</c:v>
              </c:pt>
              <c:pt idx="8421">
                <c:v>70.181318515179228</c:v>
              </c:pt>
              <c:pt idx="8422">
                <c:v>70.189652598840922</c:v>
              </c:pt>
              <c:pt idx="8423">
                <c:v>70.197986682502631</c:v>
              </c:pt>
              <c:pt idx="8424">
                <c:v>70.20632076616431</c:v>
              </c:pt>
              <c:pt idx="8425">
                <c:v>70.214654849826019</c:v>
              </c:pt>
              <c:pt idx="8426">
                <c:v>70.222988933487713</c:v>
              </c:pt>
              <c:pt idx="8427">
                <c:v>70.231323017149421</c:v>
              </c:pt>
              <c:pt idx="8428">
                <c:v>70.239657100811129</c:v>
              </c:pt>
              <c:pt idx="8429">
                <c:v>70.247991184472824</c:v>
              </c:pt>
              <c:pt idx="8430">
                <c:v>70.256325268134532</c:v>
              </c:pt>
              <c:pt idx="8431">
                <c:v>70.264659351796212</c:v>
              </c:pt>
              <c:pt idx="8432">
                <c:v>70.27299343545792</c:v>
              </c:pt>
              <c:pt idx="8433">
                <c:v>70.281327519119628</c:v>
              </c:pt>
              <c:pt idx="8434">
                <c:v>70.289661602781322</c:v>
              </c:pt>
              <c:pt idx="8435">
                <c:v>70.297995686443031</c:v>
              </c:pt>
              <c:pt idx="8436">
                <c:v>70.306329770104725</c:v>
              </c:pt>
              <c:pt idx="8437">
                <c:v>70.314663853766433</c:v>
              </c:pt>
              <c:pt idx="8438">
                <c:v>70.322997937428127</c:v>
              </c:pt>
              <c:pt idx="8439">
                <c:v>70.331332021089821</c:v>
              </c:pt>
              <c:pt idx="8440">
                <c:v>70.339666104751529</c:v>
              </c:pt>
              <c:pt idx="8441">
                <c:v>70.348000188413224</c:v>
              </c:pt>
              <c:pt idx="8442">
                <c:v>70.356334272074932</c:v>
              </c:pt>
              <c:pt idx="8443">
                <c:v>70.36466835573664</c:v>
              </c:pt>
              <c:pt idx="8444">
                <c:v>70.373002439398334</c:v>
              </c:pt>
              <c:pt idx="8445">
                <c:v>70.381336523060028</c:v>
              </c:pt>
              <c:pt idx="8446">
                <c:v>70.389670606721722</c:v>
              </c:pt>
              <c:pt idx="8447">
                <c:v>70.398004690383431</c:v>
              </c:pt>
              <c:pt idx="8448">
                <c:v>70.406338774045125</c:v>
              </c:pt>
              <c:pt idx="8449">
                <c:v>70.414672857706833</c:v>
              </c:pt>
              <c:pt idx="8450">
                <c:v>70.423006941368541</c:v>
              </c:pt>
              <c:pt idx="8451">
                <c:v>70.431341025030235</c:v>
              </c:pt>
              <c:pt idx="8452">
                <c:v>70.439675108691929</c:v>
              </c:pt>
              <c:pt idx="8453">
                <c:v>70.448009192353624</c:v>
              </c:pt>
              <c:pt idx="8454">
                <c:v>70.456343276015332</c:v>
              </c:pt>
              <c:pt idx="8455">
                <c:v>70.46467735967704</c:v>
              </c:pt>
              <c:pt idx="8456">
                <c:v>70.473011443338734</c:v>
              </c:pt>
              <c:pt idx="8457">
                <c:v>70.481345527000443</c:v>
              </c:pt>
              <c:pt idx="8458">
                <c:v>70.489679610662137</c:v>
              </c:pt>
              <c:pt idx="8459">
                <c:v>70.498013694323831</c:v>
              </c:pt>
              <c:pt idx="8460">
                <c:v>70.506347777985539</c:v>
              </c:pt>
              <c:pt idx="8461">
                <c:v>70.514681861647233</c:v>
              </c:pt>
              <c:pt idx="8462">
                <c:v>70.523015945308941</c:v>
              </c:pt>
              <c:pt idx="8463">
                <c:v>70.531350028970635</c:v>
              </c:pt>
              <c:pt idx="8464">
                <c:v>70.539684112632344</c:v>
              </c:pt>
              <c:pt idx="8465">
                <c:v>70.548018196294052</c:v>
              </c:pt>
              <c:pt idx="8466">
                <c:v>70.556352279955732</c:v>
              </c:pt>
              <c:pt idx="8467">
                <c:v>70.56468636361744</c:v>
              </c:pt>
              <c:pt idx="8468">
                <c:v>70.573020447279134</c:v>
              </c:pt>
              <c:pt idx="8469">
                <c:v>70.581354530940843</c:v>
              </c:pt>
              <c:pt idx="8470">
                <c:v>70.589688614602537</c:v>
              </c:pt>
              <c:pt idx="8471">
                <c:v>70.598022698264245</c:v>
              </c:pt>
              <c:pt idx="8472">
                <c:v>70.606356781925953</c:v>
              </c:pt>
              <c:pt idx="8473">
                <c:v>70.614690865587633</c:v>
              </c:pt>
              <c:pt idx="8474">
                <c:v>70.623024949249341</c:v>
              </c:pt>
              <c:pt idx="8475">
                <c:v>70.631359032911035</c:v>
              </c:pt>
              <c:pt idx="8476">
                <c:v>70.639693116572744</c:v>
              </c:pt>
              <c:pt idx="8477">
                <c:v>70.648027200234452</c:v>
              </c:pt>
              <c:pt idx="8478">
                <c:v>70.656361283896146</c:v>
              </c:pt>
              <c:pt idx="8479">
                <c:v>70.664695367557854</c:v>
              </c:pt>
              <c:pt idx="8480">
                <c:v>70.673029451219534</c:v>
              </c:pt>
              <c:pt idx="8481">
                <c:v>70.681363534881243</c:v>
              </c:pt>
              <c:pt idx="8482">
                <c:v>70.689697618542951</c:v>
              </c:pt>
              <c:pt idx="8483">
                <c:v>70.698031702204645</c:v>
              </c:pt>
              <c:pt idx="8484">
                <c:v>70.706365785866353</c:v>
              </c:pt>
              <c:pt idx="8485">
                <c:v>70.714699869528047</c:v>
              </c:pt>
              <c:pt idx="8486">
                <c:v>70.723033953189756</c:v>
              </c:pt>
              <c:pt idx="8487">
                <c:v>70.731368036851435</c:v>
              </c:pt>
              <c:pt idx="8488">
                <c:v>70.739702120513144</c:v>
              </c:pt>
              <c:pt idx="8489">
                <c:v>70.748036204174852</c:v>
              </c:pt>
              <c:pt idx="8490">
                <c:v>70.756370287836546</c:v>
              </c:pt>
              <c:pt idx="8491">
                <c:v>70.764704371498254</c:v>
              </c:pt>
              <c:pt idx="8492">
                <c:v>70.773038455159949</c:v>
              </c:pt>
              <c:pt idx="8493">
                <c:v>70.781372538821657</c:v>
              </c:pt>
              <c:pt idx="8494">
                <c:v>70.789706622483351</c:v>
              </c:pt>
              <c:pt idx="8495">
                <c:v>70.798040706145045</c:v>
              </c:pt>
              <c:pt idx="8496">
                <c:v>70.806374789806753</c:v>
              </c:pt>
              <c:pt idx="8497">
                <c:v>70.814708873468447</c:v>
              </c:pt>
              <c:pt idx="8498">
                <c:v>70.823042957130156</c:v>
              </c:pt>
              <c:pt idx="8499">
                <c:v>70.831377040791864</c:v>
              </c:pt>
              <c:pt idx="8500">
                <c:v>70.839711124453558</c:v>
              </c:pt>
              <c:pt idx="8501">
                <c:v>70.848045208115252</c:v>
              </c:pt>
              <c:pt idx="8502">
                <c:v>70.856379291776946</c:v>
              </c:pt>
              <c:pt idx="8503">
                <c:v>70.864713375438654</c:v>
              </c:pt>
              <c:pt idx="8504">
                <c:v>70.873047459100363</c:v>
              </c:pt>
              <c:pt idx="8505">
                <c:v>70.881381542762057</c:v>
              </c:pt>
              <c:pt idx="8506">
                <c:v>70.889715626423765</c:v>
              </c:pt>
              <c:pt idx="8507">
                <c:v>70.898049710085459</c:v>
              </c:pt>
              <c:pt idx="8508">
                <c:v>70.906383793747153</c:v>
              </c:pt>
              <c:pt idx="8509">
                <c:v>70.914717877408847</c:v>
              </c:pt>
              <c:pt idx="8510">
                <c:v>70.923051961070556</c:v>
              </c:pt>
              <c:pt idx="8511">
                <c:v>70.931386044732264</c:v>
              </c:pt>
              <c:pt idx="8512">
                <c:v>70.939720128393958</c:v>
              </c:pt>
              <c:pt idx="8513">
                <c:v>70.948054212055666</c:v>
              </c:pt>
              <c:pt idx="8514">
                <c:v>70.956388295717346</c:v>
              </c:pt>
              <c:pt idx="8515">
                <c:v>70.964722379379054</c:v>
              </c:pt>
              <c:pt idx="8516">
                <c:v>70.973056463040763</c:v>
              </c:pt>
              <c:pt idx="8517">
                <c:v>70.981390546702457</c:v>
              </c:pt>
              <c:pt idx="8518">
                <c:v>70.989724630364165</c:v>
              </c:pt>
              <c:pt idx="8519">
                <c:v>70.998058714025859</c:v>
              </c:pt>
              <c:pt idx="8520">
                <c:v>71.006392797687568</c:v>
              </c:pt>
              <c:pt idx="8521">
                <c:v>71.014726881349262</c:v>
              </c:pt>
              <c:pt idx="8522">
                <c:v>71.023060965010956</c:v>
              </c:pt>
              <c:pt idx="8523">
                <c:v>71.031395048672664</c:v>
              </c:pt>
              <c:pt idx="8524">
                <c:v>71.039729132334358</c:v>
              </c:pt>
              <c:pt idx="8525">
                <c:v>71.048063215996066</c:v>
              </c:pt>
              <c:pt idx="8526">
                <c:v>71.056397299657775</c:v>
              </c:pt>
              <c:pt idx="8527">
                <c:v>71.064731383319469</c:v>
              </c:pt>
              <c:pt idx="8528">
                <c:v>71.073065466981163</c:v>
              </c:pt>
              <c:pt idx="8529">
                <c:v>71.081399550642857</c:v>
              </c:pt>
              <c:pt idx="8530">
                <c:v>71.089733634304565</c:v>
              </c:pt>
              <c:pt idx="8531">
                <c:v>71.098067717966259</c:v>
              </c:pt>
              <c:pt idx="8532">
                <c:v>71.106401801627968</c:v>
              </c:pt>
              <c:pt idx="8533">
                <c:v>71.114735885289676</c:v>
              </c:pt>
              <c:pt idx="8534">
                <c:v>71.12306996895137</c:v>
              </c:pt>
              <c:pt idx="8535">
                <c:v>71.131404052613064</c:v>
              </c:pt>
              <c:pt idx="8536">
                <c:v>71.139738136274758</c:v>
              </c:pt>
              <c:pt idx="8537">
                <c:v>71.148072219936466</c:v>
              </c:pt>
              <c:pt idx="8538">
                <c:v>71.156406303598175</c:v>
              </c:pt>
              <c:pt idx="8539">
                <c:v>71.164740387259869</c:v>
              </c:pt>
              <c:pt idx="8540">
                <c:v>71.173074470921577</c:v>
              </c:pt>
              <c:pt idx="8541">
                <c:v>71.181408554583271</c:v>
              </c:pt>
              <c:pt idx="8542">
                <c:v>71.189742638244965</c:v>
              </c:pt>
              <c:pt idx="8543">
                <c:v>71.198076721906673</c:v>
              </c:pt>
              <c:pt idx="8544">
                <c:v>71.206410805568368</c:v>
              </c:pt>
              <c:pt idx="8545">
                <c:v>71.214744889230076</c:v>
              </c:pt>
              <c:pt idx="8546">
                <c:v>71.22307897289177</c:v>
              </c:pt>
              <c:pt idx="8547">
                <c:v>71.231413056553478</c:v>
              </c:pt>
              <c:pt idx="8548">
                <c:v>71.239747140215187</c:v>
              </c:pt>
              <c:pt idx="8549">
                <c:v>71.248081223876866</c:v>
              </c:pt>
              <c:pt idx="8550">
                <c:v>71.256415307538575</c:v>
              </c:pt>
              <c:pt idx="8551">
                <c:v>71.264749391200269</c:v>
              </c:pt>
              <c:pt idx="8552">
                <c:v>71.273083474861977</c:v>
              </c:pt>
              <c:pt idx="8553">
                <c:v>71.281417558523671</c:v>
              </c:pt>
              <c:pt idx="8554">
                <c:v>71.289751642185379</c:v>
              </c:pt>
              <c:pt idx="8555">
                <c:v>71.298085725847088</c:v>
              </c:pt>
              <c:pt idx="8556">
                <c:v>71.306419809508768</c:v>
              </c:pt>
              <c:pt idx="8557">
                <c:v>71.314753893170476</c:v>
              </c:pt>
              <c:pt idx="8558">
                <c:v>71.32308797683217</c:v>
              </c:pt>
              <c:pt idx="8559">
                <c:v>71.331422060493878</c:v>
              </c:pt>
              <c:pt idx="8560">
                <c:v>71.339756144155587</c:v>
              </c:pt>
              <c:pt idx="8561">
                <c:v>71.348090227817281</c:v>
              </c:pt>
              <c:pt idx="8562">
                <c:v>71.356424311478989</c:v>
              </c:pt>
              <c:pt idx="8563">
                <c:v>71.364758395140669</c:v>
              </c:pt>
              <c:pt idx="8564">
                <c:v>71.373092478802377</c:v>
              </c:pt>
              <c:pt idx="8565">
                <c:v>71.381426562464085</c:v>
              </c:pt>
              <c:pt idx="8566">
                <c:v>71.389760646125779</c:v>
              </c:pt>
              <c:pt idx="8567">
                <c:v>71.398094729787488</c:v>
              </c:pt>
              <c:pt idx="8568">
                <c:v>71.406428813449182</c:v>
              </c:pt>
              <c:pt idx="8569">
                <c:v>71.41476289711089</c:v>
              </c:pt>
              <c:pt idx="8570">
                <c:v>71.42309698077257</c:v>
              </c:pt>
              <c:pt idx="8571">
                <c:v>71.431431064434278</c:v>
              </c:pt>
              <c:pt idx="8572">
                <c:v>71.439765148095987</c:v>
              </c:pt>
              <c:pt idx="8573">
                <c:v>71.448099231757681</c:v>
              </c:pt>
              <c:pt idx="8574">
                <c:v>71.456433315419389</c:v>
              </c:pt>
              <c:pt idx="8575">
                <c:v>71.464767399081083</c:v>
              </c:pt>
              <c:pt idx="8576">
                <c:v>71.473101482742791</c:v>
              </c:pt>
              <c:pt idx="8577">
                <c:v>71.481435566404485</c:v>
              </c:pt>
              <c:pt idx="8578">
                <c:v>71.489769650066179</c:v>
              </c:pt>
              <c:pt idx="8579">
                <c:v>71.498103733727888</c:v>
              </c:pt>
              <c:pt idx="8580">
                <c:v>71.506437817389582</c:v>
              </c:pt>
              <c:pt idx="8581">
                <c:v>71.51477190105129</c:v>
              </c:pt>
              <c:pt idx="8582">
                <c:v>71.523105984712998</c:v>
              </c:pt>
              <c:pt idx="8583">
                <c:v>71.531440068374692</c:v>
              </c:pt>
              <c:pt idx="8584">
                <c:v>71.539774152036387</c:v>
              </c:pt>
              <c:pt idx="8585">
                <c:v>71.548108235698081</c:v>
              </c:pt>
              <c:pt idx="8586">
                <c:v>71.556442319359789</c:v>
              </c:pt>
              <c:pt idx="8587">
                <c:v>71.564776403021497</c:v>
              </c:pt>
              <c:pt idx="8588">
                <c:v>71.573110486683191</c:v>
              </c:pt>
              <c:pt idx="8589">
                <c:v>71.5814445703449</c:v>
              </c:pt>
              <c:pt idx="8590">
                <c:v>71.589778654006594</c:v>
              </c:pt>
              <c:pt idx="8591">
                <c:v>71.598112737668288</c:v>
              </c:pt>
              <c:pt idx="8592">
                <c:v>71.606446821329982</c:v>
              </c:pt>
              <c:pt idx="8593">
                <c:v>71.61478090499169</c:v>
              </c:pt>
              <c:pt idx="8594">
                <c:v>71.623114988653398</c:v>
              </c:pt>
              <c:pt idx="8595">
                <c:v>71.631449072315093</c:v>
              </c:pt>
              <c:pt idx="8596">
                <c:v>71.639783155976801</c:v>
              </c:pt>
              <c:pt idx="8597">
                <c:v>71.648117239638495</c:v>
              </c:pt>
              <c:pt idx="8598">
                <c:v>71.656451323300189</c:v>
              </c:pt>
              <c:pt idx="8599">
                <c:v>71.664785406961897</c:v>
              </c:pt>
              <c:pt idx="8600">
                <c:v>71.673119490623591</c:v>
              </c:pt>
              <c:pt idx="8601">
                <c:v>71.6814535742853</c:v>
              </c:pt>
              <c:pt idx="8602">
                <c:v>71.689787657946994</c:v>
              </c:pt>
              <c:pt idx="8603">
                <c:v>71.698121741608702</c:v>
              </c:pt>
              <c:pt idx="8604">
                <c:v>71.70645582527041</c:v>
              </c:pt>
              <c:pt idx="8605">
                <c:v>71.71478990893209</c:v>
              </c:pt>
              <c:pt idx="8606">
                <c:v>71.723123992593798</c:v>
              </c:pt>
              <c:pt idx="8607">
                <c:v>71.731458076255493</c:v>
              </c:pt>
              <c:pt idx="8608">
                <c:v>71.739792159917201</c:v>
              </c:pt>
              <c:pt idx="8609">
                <c:v>71.748126243578909</c:v>
              </c:pt>
              <c:pt idx="8610">
                <c:v>71.756460327240603</c:v>
              </c:pt>
              <c:pt idx="8611">
                <c:v>71.764794410902297</c:v>
              </c:pt>
              <c:pt idx="8612">
                <c:v>71.773128494563991</c:v>
              </c:pt>
              <c:pt idx="8613">
                <c:v>71.7814625782257</c:v>
              </c:pt>
              <c:pt idx="8614">
                <c:v>71.789796661887394</c:v>
              </c:pt>
              <c:pt idx="8615">
                <c:v>71.798130745549102</c:v>
              </c:pt>
              <c:pt idx="8616">
                <c:v>71.80646482921081</c:v>
              </c:pt>
              <c:pt idx="8617">
                <c:v>71.814798912872504</c:v>
              </c:pt>
              <c:pt idx="8618">
                <c:v>71.823132996534198</c:v>
              </c:pt>
              <c:pt idx="8619">
                <c:v>71.831467080195893</c:v>
              </c:pt>
              <c:pt idx="8620">
                <c:v>71.839801163857601</c:v>
              </c:pt>
              <c:pt idx="8621">
                <c:v>71.848135247519309</c:v>
              </c:pt>
              <c:pt idx="8622">
                <c:v>71.856469331181003</c:v>
              </c:pt>
              <c:pt idx="8623">
                <c:v>71.864803414842712</c:v>
              </c:pt>
              <c:pt idx="8624">
                <c:v>71.873137498504406</c:v>
              </c:pt>
              <c:pt idx="8625">
                <c:v>71.8814715821661</c:v>
              </c:pt>
              <c:pt idx="8626">
                <c:v>71.889805665827808</c:v>
              </c:pt>
              <c:pt idx="8627">
                <c:v>71.898139749489502</c:v>
              </c:pt>
              <c:pt idx="8628">
                <c:v>71.90647383315121</c:v>
              </c:pt>
              <c:pt idx="8629">
                <c:v>71.914807916812904</c:v>
              </c:pt>
              <c:pt idx="8630">
                <c:v>71.923142000474613</c:v>
              </c:pt>
              <c:pt idx="8631">
                <c:v>71.931476084136321</c:v>
              </c:pt>
              <c:pt idx="8632">
                <c:v>71.939810167798001</c:v>
              </c:pt>
              <c:pt idx="8633">
                <c:v>71.948144251459709</c:v>
              </c:pt>
              <c:pt idx="8634">
                <c:v>71.956478335121403</c:v>
              </c:pt>
              <c:pt idx="8635">
                <c:v>71.964812418783112</c:v>
              </c:pt>
              <c:pt idx="8636">
                <c:v>71.973146502444806</c:v>
              </c:pt>
              <c:pt idx="8637">
                <c:v>71.981480586106514</c:v>
              </c:pt>
              <c:pt idx="8638">
                <c:v>71.989814669768222</c:v>
              </c:pt>
              <c:pt idx="8639">
                <c:v>71.998148753429902</c:v>
              </c:pt>
              <c:pt idx="8640">
                <c:v>72.00648283709161</c:v>
              </c:pt>
              <c:pt idx="8641">
                <c:v>72.014816920753304</c:v>
              </c:pt>
              <c:pt idx="8642">
                <c:v>72.023151004415013</c:v>
              </c:pt>
              <c:pt idx="8643">
                <c:v>72.031485088076721</c:v>
              </c:pt>
              <c:pt idx="8644">
                <c:v>72.039819171738415</c:v>
              </c:pt>
              <c:pt idx="8645">
                <c:v>72.048153255400123</c:v>
              </c:pt>
              <c:pt idx="8646">
                <c:v>72.056487339061803</c:v>
              </c:pt>
              <c:pt idx="8647">
                <c:v>72.064821422723512</c:v>
              </c:pt>
              <c:pt idx="8648">
                <c:v>72.07315550638522</c:v>
              </c:pt>
              <c:pt idx="8649">
                <c:v>72.081489590046914</c:v>
              </c:pt>
              <c:pt idx="8650">
                <c:v>72.089823673708622</c:v>
              </c:pt>
              <c:pt idx="8651">
                <c:v>72.098157757370316</c:v>
              </c:pt>
              <c:pt idx="8652">
                <c:v>72.106491841032025</c:v>
              </c:pt>
              <c:pt idx="8653">
                <c:v>72.114825924693704</c:v>
              </c:pt>
              <c:pt idx="8654">
                <c:v>72.123160008355413</c:v>
              </c:pt>
              <c:pt idx="8655">
                <c:v>72.131494092017121</c:v>
              </c:pt>
              <c:pt idx="8656">
                <c:v>72.139828175678815</c:v>
              </c:pt>
              <c:pt idx="8657">
                <c:v>72.148162259340523</c:v>
              </c:pt>
              <c:pt idx="8658">
                <c:v>72.156496343002217</c:v>
              </c:pt>
              <c:pt idx="8659">
                <c:v>72.164830426663926</c:v>
              </c:pt>
              <c:pt idx="8660">
                <c:v>72.17316451032562</c:v>
              </c:pt>
              <c:pt idx="8661">
                <c:v>72.181498593987314</c:v>
              </c:pt>
              <c:pt idx="8662">
                <c:v>72.189832677649022</c:v>
              </c:pt>
              <c:pt idx="8663">
                <c:v>72.198166761310716</c:v>
              </c:pt>
              <c:pt idx="8664">
                <c:v>72.206500844972425</c:v>
              </c:pt>
              <c:pt idx="8665">
                <c:v>72.214834928634133</c:v>
              </c:pt>
              <c:pt idx="8666">
                <c:v>72.223169012295827</c:v>
              </c:pt>
              <c:pt idx="8667">
                <c:v>72.231503095957521</c:v>
              </c:pt>
              <c:pt idx="8668">
                <c:v>72.239837179619215</c:v>
              </c:pt>
              <c:pt idx="8669">
                <c:v>72.248171263280923</c:v>
              </c:pt>
              <c:pt idx="8670">
                <c:v>72.256505346942632</c:v>
              </c:pt>
              <c:pt idx="8671">
                <c:v>72.264839430604326</c:v>
              </c:pt>
              <c:pt idx="8672">
                <c:v>72.273173514266034</c:v>
              </c:pt>
              <c:pt idx="8673">
                <c:v>72.281507597927728</c:v>
              </c:pt>
              <c:pt idx="8674">
                <c:v>72.289841681589422</c:v>
              </c:pt>
              <c:pt idx="8675">
                <c:v>72.298175765251116</c:v>
              </c:pt>
              <c:pt idx="8676">
                <c:v>72.306509848912825</c:v>
              </c:pt>
              <c:pt idx="8677">
                <c:v>72.314843932574533</c:v>
              </c:pt>
              <c:pt idx="8678">
                <c:v>72.323178016236227</c:v>
              </c:pt>
              <c:pt idx="8679">
                <c:v>72.331512099897935</c:v>
              </c:pt>
              <c:pt idx="8680">
                <c:v>72.339846183559629</c:v>
              </c:pt>
              <c:pt idx="8681">
                <c:v>72.348180267221323</c:v>
              </c:pt>
              <c:pt idx="8682">
                <c:v>72.356514350883032</c:v>
              </c:pt>
              <c:pt idx="8683">
                <c:v>72.364848434544726</c:v>
              </c:pt>
              <c:pt idx="8684">
                <c:v>72.373182518206434</c:v>
              </c:pt>
              <c:pt idx="8685">
                <c:v>72.381516601868128</c:v>
              </c:pt>
              <c:pt idx="8686">
                <c:v>72.389850685529836</c:v>
              </c:pt>
              <c:pt idx="8687">
                <c:v>72.398184769191545</c:v>
              </c:pt>
              <c:pt idx="8688">
                <c:v>72.406518852853225</c:v>
              </c:pt>
              <c:pt idx="8689">
                <c:v>72.414852936514933</c:v>
              </c:pt>
              <c:pt idx="8690">
                <c:v>72.423187020176627</c:v>
              </c:pt>
              <c:pt idx="8691">
                <c:v>72.431521103838335</c:v>
              </c:pt>
              <c:pt idx="8692">
                <c:v>72.439855187500044</c:v>
              </c:pt>
              <c:pt idx="8693">
                <c:v>72.448189271161738</c:v>
              </c:pt>
              <c:pt idx="8694">
                <c:v>72.456523354823446</c:v>
              </c:pt>
              <c:pt idx="8695">
                <c:v>72.464857438485126</c:v>
              </c:pt>
              <c:pt idx="8696">
                <c:v>72.473191522146834</c:v>
              </c:pt>
              <c:pt idx="8697">
                <c:v>72.481525605808528</c:v>
              </c:pt>
              <c:pt idx="8698">
                <c:v>72.489859689470237</c:v>
              </c:pt>
              <c:pt idx="8699">
                <c:v>72.498193773131945</c:v>
              </c:pt>
              <c:pt idx="8700">
                <c:v>72.506527856793639</c:v>
              </c:pt>
              <c:pt idx="8701">
                <c:v>72.514861940455333</c:v>
              </c:pt>
              <c:pt idx="8702">
                <c:v>72.523196024117027</c:v>
              </c:pt>
              <c:pt idx="8703">
                <c:v>72.531530107778735</c:v>
              </c:pt>
              <c:pt idx="8704">
                <c:v>72.539864191440444</c:v>
              </c:pt>
              <c:pt idx="8705">
                <c:v>72.548198275102138</c:v>
              </c:pt>
              <c:pt idx="8706">
                <c:v>72.556532358763846</c:v>
              </c:pt>
              <c:pt idx="8707">
                <c:v>72.56486644242554</c:v>
              </c:pt>
              <c:pt idx="8708">
                <c:v>72.573200526087234</c:v>
              </c:pt>
              <c:pt idx="8709">
                <c:v>72.581534609748942</c:v>
              </c:pt>
              <c:pt idx="8710">
                <c:v>72.589868693410637</c:v>
              </c:pt>
              <c:pt idx="8711">
                <c:v>72.598202777072345</c:v>
              </c:pt>
              <c:pt idx="8712">
                <c:v>72.606536860734039</c:v>
              </c:pt>
              <c:pt idx="8713">
                <c:v>72.614870944395747</c:v>
              </c:pt>
              <c:pt idx="8714">
                <c:v>72.623205028057455</c:v>
              </c:pt>
              <c:pt idx="8715">
                <c:v>72.631539111719135</c:v>
              </c:pt>
              <c:pt idx="8716">
                <c:v>72.639873195380844</c:v>
              </c:pt>
              <c:pt idx="8717">
                <c:v>72.648207279042538</c:v>
              </c:pt>
              <c:pt idx="8718">
                <c:v>72.656541362704246</c:v>
              </c:pt>
              <c:pt idx="8719">
                <c:v>72.66487544636594</c:v>
              </c:pt>
              <c:pt idx="8720">
                <c:v>72.673209530027648</c:v>
              </c:pt>
              <c:pt idx="8721">
                <c:v>72.681543613689357</c:v>
              </c:pt>
              <c:pt idx="8722">
                <c:v>72.689877697351037</c:v>
              </c:pt>
              <c:pt idx="8723">
                <c:v>72.698211781012745</c:v>
              </c:pt>
              <c:pt idx="8724">
                <c:v>72.706545864674439</c:v>
              </c:pt>
              <c:pt idx="8725">
                <c:v>72.714879948336147</c:v>
              </c:pt>
              <c:pt idx="8726">
                <c:v>72.723214031997855</c:v>
              </c:pt>
              <c:pt idx="8727">
                <c:v>72.73154811565955</c:v>
              </c:pt>
              <c:pt idx="8728">
                <c:v>72.739882199321258</c:v>
              </c:pt>
              <c:pt idx="8729">
                <c:v>72.748216282982938</c:v>
              </c:pt>
              <c:pt idx="8730">
                <c:v>72.756550366644646</c:v>
              </c:pt>
              <c:pt idx="8731">
                <c:v>72.764884450306354</c:v>
              </c:pt>
              <c:pt idx="8732">
                <c:v>72.773218533968048</c:v>
              </c:pt>
              <c:pt idx="8733">
                <c:v>72.781552617629757</c:v>
              </c:pt>
              <c:pt idx="8734">
                <c:v>72.789886701291451</c:v>
              </c:pt>
              <c:pt idx="8735">
                <c:v>72.798220784953159</c:v>
              </c:pt>
              <c:pt idx="8736">
                <c:v>72.806554868614839</c:v>
              </c:pt>
              <c:pt idx="8737">
                <c:v>72.814888952276547</c:v>
              </c:pt>
              <c:pt idx="8738">
                <c:v>72.823223035938256</c:v>
              </c:pt>
              <c:pt idx="8739">
                <c:v>72.83155711959995</c:v>
              </c:pt>
              <c:pt idx="8740">
                <c:v>72.839891203261658</c:v>
              </c:pt>
              <c:pt idx="8741">
                <c:v>72.848225286923352</c:v>
              </c:pt>
              <c:pt idx="8742">
                <c:v>72.85655937058506</c:v>
              </c:pt>
              <c:pt idx="8743">
                <c:v>72.864893454246754</c:v>
              </c:pt>
              <c:pt idx="8744">
                <c:v>72.873227537908448</c:v>
              </c:pt>
              <c:pt idx="8745">
                <c:v>72.881561621570157</c:v>
              </c:pt>
              <c:pt idx="8746">
                <c:v>72.889895705231851</c:v>
              </c:pt>
              <c:pt idx="8747">
                <c:v>72.898229788893559</c:v>
              </c:pt>
              <c:pt idx="8748">
                <c:v>72.906563872555267</c:v>
              </c:pt>
              <c:pt idx="8749">
                <c:v>72.914897956216961</c:v>
              </c:pt>
              <c:pt idx="8750">
                <c:v>72.923232039878656</c:v>
              </c:pt>
              <c:pt idx="8751">
                <c:v>72.93156612354035</c:v>
              </c:pt>
              <c:pt idx="8752">
                <c:v>72.939900207202058</c:v>
              </c:pt>
              <c:pt idx="8753">
                <c:v>72.948234290863766</c:v>
              </c:pt>
              <c:pt idx="8754">
                <c:v>72.95656837452546</c:v>
              </c:pt>
              <c:pt idx="8755">
                <c:v>72.964902458187169</c:v>
              </c:pt>
              <c:pt idx="8756">
                <c:v>72.973236541848863</c:v>
              </c:pt>
              <c:pt idx="8757">
                <c:v>72.981570625510557</c:v>
              </c:pt>
              <c:pt idx="8758">
                <c:v>72.989904709172251</c:v>
              </c:pt>
              <c:pt idx="8759">
                <c:v>72.998238792833959</c:v>
              </c:pt>
              <c:pt idx="8760">
                <c:v>73.006572876495667</c:v>
              </c:pt>
              <c:pt idx="8761">
                <c:v>73.014906960157361</c:v>
              </c:pt>
              <c:pt idx="8762">
                <c:v>73.02324104381907</c:v>
              </c:pt>
              <c:pt idx="8763">
                <c:v>73.031575127480764</c:v>
              </c:pt>
              <c:pt idx="8764">
                <c:v>73.039909211142458</c:v>
              </c:pt>
              <c:pt idx="8765">
                <c:v>73.048243294804166</c:v>
              </c:pt>
              <c:pt idx="8766">
                <c:v>73.05657737846586</c:v>
              </c:pt>
              <c:pt idx="8767">
                <c:v>73.064911462127569</c:v>
              </c:pt>
              <c:pt idx="8768">
                <c:v>73.073245545789263</c:v>
              </c:pt>
              <c:pt idx="8769">
                <c:v>73.081579629450971</c:v>
              </c:pt>
              <c:pt idx="8770">
                <c:v>73.089913713112679</c:v>
              </c:pt>
              <c:pt idx="8771">
                <c:v>73.098247796774359</c:v>
              </c:pt>
              <c:pt idx="8772">
                <c:v>73.106581880436067</c:v>
              </c:pt>
              <c:pt idx="8773">
                <c:v>73.114915964097762</c:v>
              </c:pt>
              <c:pt idx="8774">
                <c:v>73.12325004775947</c:v>
              </c:pt>
              <c:pt idx="8775">
                <c:v>73.131584131421178</c:v>
              </c:pt>
              <c:pt idx="8776">
                <c:v>73.139918215082872</c:v>
              </c:pt>
              <c:pt idx="8777">
                <c:v>73.14825229874458</c:v>
              </c:pt>
              <c:pt idx="8778">
                <c:v>73.15658638240626</c:v>
              </c:pt>
              <c:pt idx="8779">
                <c:v>73.164920466067969</c:v>
              </c:pt>
              <c:pt idx="8780">
                <c:v>73.173254549729663</c:v>
              </c:pt>
              <c:pt idx="8781">
                <c:v>73.181588633391371</c:v>
              </c:pt>
              <c:pt idx="8782">
                <c:v>73.189922717053079</c:v>
              </c:pt>
              <c:pt idx="8783">
                <c:v>73.198256800714773</c:v>
              </c:pt>
              <c:pt idx="8784">
                <c:v>73.206590884376482</c:v>
              </c:pt>
              <c:pt idx="8785">
                <c:v>73.214924968038162</c:v>
              </c:pt>
              <c:pt idx="8786">
                <c:v>73.22325905169987</c:v>
              </c:pt>
              <c:pt idx="8787">
                <c:v>73.231593135361578</c:v>
              </c:pt>
              <c:pt idx="8788">
                <c:v>73.239927219023272</c:v>
              </c:pt>
              <c:pt idx="8789">
                <c:v>73.24826130268498</c:v>
              </c:pt>
              <c:pt idx="8790">
                <c:v>73.256595386346675</c:v>
              </c:pt>
              <c:pt idx="8791">
                <c:v>73.264929470008369</c:v>
              </c:pt>
              <c:pt idx="8792">
                <c:v>73.273263553670077</c:v>
              </c:pt>
              <c:pt idx="8793">
                <c:v>73.281597637331771</c:v>
              </c:pt>
              <c:pt idx="8794">
                <c:v>73.289931720993479</c:v>
              </c:pt>
              <c:pt idx="8795">
                <c:v>73.298265804655173</c:v>
              </c:pt>
              <c:pt idx="8796">
                <c:v>73.306599888316882</c:v>
              </c:pt>
              <c:pt idx="8797">
                <c:v>73.31493397197859</c:v>
              </c:pt>
              <c:pt idx="8798">
                <c:v>73.32326805564027</c:v>
              </c:pt>
              <c:pt idx="8799">
                <c:v>73.331602139301978</c:v>
              </c:pt>
              <c:pt idx="8800">
                <c:v>73.339936222963672</c:v>
              </c:pt>
              <c:pt idx="8801">
                <c:v>73.34827030662538</c:v>
              </c:pt>
              <c:pt idx="8802">
                <c:v>73.356604390287075</c:v>
              </c:pt>
              <c:pt idx="8803">
                <c:v>73.364938473948783</c:v>
              </c:pt>
              <c:pt idx="8804">
                <c:v>73.373272557610491</c:v>
              </c:pt>
              <c:pt idx="8805">
                <c:v>73.381606641272171</c:v>
              </c:pt>
              <c:pt idx="8806">
                <c:v>73.389940724933879</c:v>
              </c:pt>
              <c:pt idx="8807">
                <c:v>73.398274808595573</c:v>
              </c:pt>
              <c:pt idx="8808">
                <c:v>73.406608892257282</c:v>
              </c:pt>
              <c:pt idx="8809">
                <c:v>73.41494297591899</c:v>
              </c:pt>
              <c:pt idx="8810">
                <c:v>73.423277059580684</c:v>
              </c:pt>
              <c:pt idx="8811">
                <c:v>73.431611143242392</c:v>
              </c:pt>
              <c:pt idx="8812">
                <c:v>73.439945226904072</c:v>
              </c:pt>
              <c:pt idx="8813">
                <c:v>73.448279310565781</c:v>
              </c:pt>
              <c:pt idx="8814">
                <c:v>73.456613394227489</c:v>
              </c:pt>
              <c:pt idx="8815">
                <c:v>73.464947477889183</c:v>
              </c:pt>
              <c:pt idx="8816">
                <c:v>73.473281561550891</c:v>
              </c:pt>
              <c:pt idx="8817">
                <c:v>73.481615645212585</c:v>
              </c:pt>
              <c:pt idx="8818">
                <c:v>73.489949728874294</c:v>
              </c:pt>
              <c:pt idx="8819">
                <c:v>73.498283812535973</c:v>
              </c:pt>
              <c:pt idx="8820">
                <c:v>73.506617896197682</c:v>
              </c:pt>
              <c:pt idx="8821">
                <c:v>73.51495197985939</c:v>
              </c:pt>
              <c:pt idx="8822">
                <c:v>73.523286063521084</c:v>
              </c:pt>
              <c:pt idx="8823">
                <c:v>73.531620147182792</c:v>
              </c:pt>
              <c:pt idx="8824">
                <c:v>73.539954230844486</c:v>
              </c:pt>
              <c:pt idx="8825">
                <c:v>73.548288314506195</c:v>
              </c:pt>
              <c:pt idx="8826">
                <c:v>73.556622398167889</c:v>
              </c:pt>
              <c:pt idx="8827">
                <c:v>73.564956481829583</c:v>
              </c:pt>
              <c:pt idx="8828">
                <c:v>73.573290565491291</c:v>
              </c:pt>
              <c:pt idx="8829">
                <c:v>73.581624649152985</c:v>
              </c:pt>
              <c:pt idx="8830">
                <c:v>73.589958732814694</c:v>
              </c:pt>
              <c:pt idx="8831">
                <c:v>73.598292816476402</c:v>
              </c:pt>
              <c:pt idx="8832">
                <c:v>73.606626900138096</c:v>
              </c:pt>
              <c:pt idx="8833">
                <c:v>73.61496098379979</c:v>
              </c:pt>
              <c:pt idx="8834">
                <c:v>73.623295067461484</c:v>
              </c:pt>
              <c:pt idx="8835">
                <c:v>73.631629151123192</c:v>
              </c:pt>
              <c:pt idx="8836">
                <c:v>73.639963234784901</c:v>
              </c:pt>
              <c:pt idx="8837">
                <c:v>73.648297318446595</c:v>
              </c:pt>
              <c:pt idx="8838">
                <c:v>73.656631402108303</c:v>
              </c:pt>
              <c:pt idx="8839">
                <c:v>73.664965485769997</c:v>
              </c:pt>
              <c:pt idx="8840">
                <c:v>73.673299569431691</c:v>
              </c:pt>
              <c:pt idx="8841">
                <c:v>73.681633653093385</c:v>
              </c:pt>
              <c:pt idx="8842">
                <c:v>73.689967736755094</c:v>
              </c:pt>
              <c:pt idx="8843">
                <c:v>73.698301820416802</c:v>
              </c:pt>
              <c:pt idx="8844">
                <c:v>73.706635904078496</c:v>
              </c:pt>
              <c:pt idx="8845">
                <c:v>73.714969987740204</c:v>
              </c:pt>
              <c:pt idx="8846">
                <c:v>73.723304071401898</c:v>
              </c:pt>
              <c:pt idx="8847">
                <c:v>73.731638155063592</c:v>
              </c:pt>
              <c:pt idx="8848">
                <c:v>73.739972238725301</c:v>
              </c:pt>
              <c:pt idx="8849">
                <c:v>73.748306322386995</c:v>
              </c:pt>
              <c:pt idx="8850">
                <c:v>73.756640406048703</c:v>
              </c:pt>
              <c:pt idx="8851">
                <c:v>73.764974489710397</c:v>
              </c:pt>
              <c:pt idx="8852">
                <c:v>73.773308573372105</c:v>
              </c:pt>
              <c:pt idx="8853">
                <c:v>73.781642657033814</c:v>
              </c:pt>
              <c:pt idx="8854">
                <c:v>73.789976740695494</c:v>
              </c:pt>
              <c:pt idx="8855">
                <c:v>73.798310824357202</c:v>
              </c:pt>
              <c:pt idx="8856">
                <c:v>73.806644908018896</c:v>
              </c:pt>
              <c:pt idx="8857">
                <c:v>73.814978991680604</c:v>
              </c:pt>
              <c:pt idx="8858">
                <c:v>73.823313075342313</c:v>
              </c:pt>
              <c:pt idx="8859">
                <c:v>73.831647159004007</c:v>
              </c:pt>
              <c:pt idx="8860">
                <c:v>73.839981242665715</c:v>
              </c:pt>
              <c:pt idx="8861">
                <c:v>73.848315326327395</c:v>
              </c:pt>
              <c:pt idx="8862">
                <c:v>73.856649409989103</c:v>
              </c:pt>
              <c:pt idx="8863">
                <c:v>73.864983493650797</c:v>
              </c:pt>
              <c:pt idx="8864">
                <c:v>73.873317577312505</c:v>
              </c:pt>
              <c:pt idx="8865">
                <c:v>73.881651660974214</c:v>
              </c:pt>
              <c:pt idx="8866">
                <c:v>73.889985744635908</c:v>
              </c:pt>
              <c:pt idx="8867">
                <c:v>73.898319828297616</c:v>
              </c:pt>
              <c:pt idx="8868">
                <c:v>73.906653911959296</c:v>
              </c:pt>
              <c:pt idx="8869">
                <c:v>73.914987995621004</c:v>
              </c:pt>
              <c:pt idx="8870">
                <c:v>73.923322079282713</c:v>
              </c:pt>
              <c:pt idx="8871">
                <c:v>73.931656162944407</c:v>
              </c:pt>
              <c:pt idx="8872">
                <c:v>73.939990246606115</c:v>
              </c:pt>
              <c:pt idx="8873">
                <c:v>73.948324330267809</c:v>
              </c:pt>
              <c:pt idx="8874">
                <c:v>73.956658413929517</c:v>
              </c:pt>
              <c:pt idx="8875">
                <c:v>73.964992497591211</c:v>
              </c:pt>
              <c:pt idx="8876">
                <c:v>73.973326581252905</c:v>
              </c:pt>
              <c:pt idx="8877">
                <c:v>73.981660664914614</c:v>
              </c:pt>
              <c:pt idx="8878">
                <c:v>73.989994748576308</c:v>
              </c:pt>
              <c:pt idx="8879">
                <c:v>73.998328832238016</c:v>
              </c:pt>
              <c:pt idx="8880">
                <c:v>74.006662915899724</c:v>
              </c:pt>
              <c:pt idx="8881">
                <c:v>74.014996999561419</c:v>
              </c:pt>
              <c:pt idx="8882">
                <c:v>74.023331083223113</c:v>
              </c:pt>
              <c:pt idx="8883">
                <c:v>74.031665166884807</c:v>
              </c:pt>
              <c:pt idx="8884">
                <c:v>74.039999250546515</c:v>
              </c:pt>
              <c:pt idx="8885">
                <c:v>74.048333334208209</c:v>
              </c:pt>
              <c:pt idx="8886">
                <c:v>74.056667417869917</c:v>
              </c:pt>
              <c:pt idx="8887">
                <c:v>74.065001501531626</c:v>
              </c:pt>
              <c:pt idx="8888">
                <c:v>74.073335585193306</c:v>
              </c:pt>
              <c:pt idx="8889">
                <c:v>74.081669668855014</c:v>
              </c:pt>
              <c:pt idx="8890">
                <c:v>74.090003752516708</c:v>
              </c:pt>
              <c:pt idx="8891">
                <c:v>74.098337836178416</c:v>
              </c:pt>
              <c:pt idx="8892">
                <c:v>74.106671919840124</c:v>
              </c:pt>
              <c:pt idx="8893">
                <c:v>74.115006003501819</c:v>
              </c:pt>
              <c:pt idx="8894">
                <c:v>74.123340087163527</c:v>
              </c:pt>
              <c:pt idx="8895">
                <c:v>74.131674170825207</c:v>
              </c:pt>
              <c:pt idx="8896">
                <c:v>74.140008254486915</c:v>
              </c:pt>
              <c:pt idx="8897">
                <c:v>74.148342338148623</c:v>
              </c:pt>
              <c:pt idx="8898">
                <c:v>74.156676421810317</c:v>
              </c:pt>
              <c:pt idx="8899">
                <c:v>74.165010505472026</c:v>
              </c:pt>
              <c:pt idx="8900">
                <c:v>74.17334458913372</c:v>
              </c:pt>
              <c:pt idx="8901">
                <c:v>74.181678672795428</c:v>
              </c:pt>
              <c:pt idx="8902">
                <c:v>74.190012756457108</c:v>
              </c:pt>
              <c:pt idx="8903">
                <c:v>74.198346840118816</c:v>
              </c:pt>
              <c:pt idx="8904">
                <c:v>74.206680923780524</c:v>
              </c:pt>
              <c:pt idx="8905">
                <c:v>74.215015007442219</c:v>
              </c:pt>
              <c:pt idx="8906">
                <c:v>74.223349091103927</c:v>
              </c:pt>
              <c:pt idx="8907">
                <c:v>74.231683174765621</c:v>
              </c:pt>
              <c:pt idx="8908">
                <c:v>74.240017258427329</c:v>
              </c:pt>
              <c:pt idx="8909">
                <c:v>74.248351342089023</c:v>
              </c:pt>
              <c:pt idx="8910">
                <c:v>74.256685425750717</c:v>
              </c:pt>
              <c:pt idx="8911">
                <c:v>74.265019509412426</c:v>
              </c:pt>
              <c:pt idx="8912">
                <c:v>74.27335359307412</c:v>
              </c:pt>
              <c:pt idx="8913">
                <c:v>74.281687676735828</c:v>
              </c:pt>
              <c:pt idx="8914">
                <c:v>74.290021760397536</c:v>
              </c:pt>
              <c:pt idx="8915">
                <c:v>74.29835584405923</c:v>
              </c:pt>
              <c:pt idx="8916">
                <c:v>74.306689927720925</c:v>
              </c:pt>
              <c:pt idx="8917">
                <c:v>74.315024011382619</c:v>
              </c:pt>
              <c:pt idx="8918">
                <c:v>74.323358095044327</c:v>
              </c:pt>
              <c:pt idx="8919">
                <c:v>74.331692178706035</c:v>
              </c:pt>
              <c:pt idx="8920">
                <c:v>74.340026262367729</c:v>
              </c:pt>
              <c:pt idx="8921">
                <c:v>74.348360346029438</c:v>
              </c:pt>
              <c:pt idx="8922">
                <c:v>74.356694429691132</c:v>
              </c:pt>
              <c:pt idx="8923">
                <c:v>74.365028513352826</c:v>
              </c:pt>
              <c:pt idx="8924">
                <c:v>74.37336259701452</c:v>
              </c:pt>
              <c:pt idx="8925">
                <c:v>74.381696680676228</c:v>
              </c:pt>
              <c:pt idx="8926">
                <c:v>74.390030764337936</c:v>
              </c:pt>
              <c:pt idx="8927">
                <c:v>74.39836484799963</c:v>
              </c:pt>
              <c:pt idx="8928">
                <c:v>74.406698931661339</c:v>
              </c:pt>
              <c:pt idx="8929">
                <c:v>74.415033015323033</c:v>
              </c:pt>
              <c:pt idx="8930">
                <c:v>74.423367098984727</c:v>
              </c:pt>
              <c:pt idx="8931">
                <c:v>74.431701182646435</c:v>
              </c:pt>
              <c:pt idx="8932">
                <c:v>74.440035266308129</c:v>
              </c:pt>
              <c:pt idx="8933">
                <c:v>74.448369349969838</c:v>
              </c:pt>
              <c:pt idx="8934">
                <c:v>74.456703433631532</c:v>
              </c:pt>
              <c:pt idx="8935">
                <c:v>74.46503751729324</c:v>
              </c:pt>
              <c:pt idx="8936">
                <c:v>74.473371600954948</c:v>
              </c:pt>
              <c:pt idx="8937">
                <c:v>74.481705684616628</c:v>
              </c:pt>
              <c:pt idx="8938">
                <c:v>74.490039768278336</c:v>
              </c:pt>
              <c:pt idx="8939">
                <c:v>74.49837385194003</c:v>
              </c:pt>
              <c:pt idx="8940">
                <c:v>74.506707935601739</c:v>
              </c:pt>
              <c:pt idx="8941">
                <c:v>74.515042019263447</c:v>
              </c:pt>
              <c:pt idx="8942">
                <c:v>74.523376102925141</c:v>
              </c:pt>
              <c:pt idx="8943">
                <c:v>74.531710186586849</c:v>
              </c:pt>
              <c:pt idx="8944">
                <c:v>74.540044270248529</c:v>
              </c:pt>
              <c:pt idx="8945">
                <c:v>74.548378353910238</c:v>
              </c:pt>
              <c:pt idx="8946">
                <c:v>74.556712437571932</c:v>
              </c:pt>
              <c:pt idx="8947">
                <c:v>74.56504652123364</c:v>
              </c:pt>
              <c:pt idx="8948">
                <c:v>74.573380604895348</c:v>
              </c:pt>
              <c:pt idx="8949">
                <c:v>74.581714688557042</c:v>
              </c:pt>
              <c:pt idx="8950">
                <c:v>74.590048772218751</c:v>
              </c:pt>
              <c:pt idx="8951">
                <c:v>74.59838285588043</c:v>
              </c:pt>
              <c:pt idx="8952">
                <c:v>74.606716939542139</c:v>
              </c:pt>
              <c:pt idx="8953">
                <c:v>74.615051023203847</c:v>
              </c:pt>
              <c:pt idx="8954">
                <c:v>74.623385106865541</c:v>
              </c:pt>
              <c:pt idx="8955">
                <c:v>74.631719190527249</c:v>
              </c:pt>
              <c:pt idx="8956">
                <c:v>74.640053274188944</c:v>
              </c:pt>
              <c:pt idx="8957">
                <c:v>74.648387357850652</c:v>
              </c:pt>
              <c:pt idx="8958">
                <c:v>74.656721441512346</c:v>
              </c:pt>
              <c:pt idx="8959">
                <c:v>74.66505552517404</c:v>
              </c:pt>
              <c:pt idx="8960">
                <c:v>74.673389608835748</c:v>
              </c:pt>
              <c:pt idx="8961">
                <c:v>74.681723692497442</c:v>
              </c:pt>
              <c:pt idx="8962">
                <c:v>74.690057776159151</c:v>
              </c:pt>
              <c:pt idx="8963">
                <c:v>74.698391859820859</c:v>
              </c:pt>
              <c:pt idx="8964">
                <c:v>74.706725943482553</c:v>
              </c:pt>
              <c:pt idx="8965">
                <c:v>74.715060027144247</c:v>
              </c:pt>
              <c:pt idx="8966">
                <c:v>74.723394110805941</c:v>
              </c:pt>
              <c:pt idx="8967">
                <c:v>74.731728194467649</c:v>
              </c:pt>
              <c:pt idx="8968">
                <c:v>74.740062278129344</c:v>
              </c:pt>
              <c:pt idx="8969">
                <c:v>74.748396361791052</c:v>
              </c:pt>
              <c:pt idx="8970">
                <c:v>74.75673044545276</c:v>
              </c:pt>
              <c:pt idx="8971">
                <c:v>74.765064529114454</c:v>
              </c:pt>
              <c:pt idx="8972">
                <c:v>74.773398612776148</c:v>
              </c:pt>
              <c:pt idx="8973">
                <c:v>74.781732696437842</c:v>
              </c:pt>
              <c:pt idx="8974">
                <c:v>74.790066780099551</c:v>
              </c:pt>
              <c:pt idx="8975">
                <c:v>74.798400863761259</c:v>
              </c:pt>
              <c:pt idx="8976">
                <c:v>74.806734947422953</c:v>
              </c:pt>
              <c:pt idx="8977">
                <c:v>74.815069031084661</c:v>
              </c:pt>
              <c:pt idx="8978">
                <c:v>74.823403114746341</c:v>
              </c:pt>
              <c:pt idx="8979">
                <c:v>74.831737198408049</c:v>
              </c:pt>
              <c:pt idx="8980">
                <c:v>74.840071282069758</c:v>
              </c:pt>
              <c:pt idx="8981">
                <c:v>74.848405365731452</c:v>
              </c:pt>
              <c:pt idx="8982">
                <c:v>74.85673944939316</c:v>
              </c:pt>
              <c:pt idx="8983">
                <c:v>74.865073533054854</c:v>
              </c:pt>
              <c:pt idx="8984">
                <c:v>74.873407616716563</c:v>
              </c:pt>
              <c:pt idx="8985">
                <c:v>74.881741700378242</c:v>
              </c:pt>
              <c:pt idx="8986">
                <c:v>74.890075784039951</c:v>
              </c:pt>
              <c:pt idx="8987">
                <c:v>74.898409867701659</c:v>
              </c:pt>
              <c:pt idx="8988">
                <c:v>74.906743951363353</c:v>
              </c:pt>
              <c:pt idx="8989">
                <c:v>74.915078035025061</c:v>
              </c:pt>
              <c:pt idx="8990">
                <c:v>74.923412118686755</c:v>
              </c:pt>
              <c:pt idx="8991">
                <c:v>74.931746202348464</c:v>
              </c:pt>
              <c:pt idx="8992">
                <c:v>74.940080286010158</c:v>
              </c:pt>
              <c:pt idx="8993">
                <c:v>74.948414369671852</c:v>
              </c:pt>
              <c:pt idx="8994">
                <c:v>74.95674845333356</c:v>
              </c:pt>
              <c:pt idx="8995">
                <c:v>74.965082536995254</c:v>
              </c:pt>
              <c:pt idx="8996">
                <c:v>74.973416620656963</c:v>
              </c:pt>
              <c:pt idx="8997">
                <c:v>74.981750704318671</c:v>
              </c:pt>
              <c:pt idx="8998">
                <c:v>74.990084787980365</c:v>
              </c:pt>
              <c:pt idx="8999">
                <c:v>74.998418871642059</c:v>
              </c:pt>
              <c:pt idx="9000">
                <c:v>75.006752955303753</c:v>
              </c:pt>
              <c:pt idx="9001">
                <c:v>75.015087038965461</c:v>
              </c:pt>
              <c:pt idx="9002">
                <c:v>75.02342112262717</c:v>
              </c:pt>
              <c:pt idx="9003">
                <c:v>75.031755206288864</c:v>
              </c:pt>
              <c:pt idx="9004">
                <c:v>75.040089289950572</c:v>
              </c:pt>
              <c:pt idx="9005">
                <c:v>75.048423373612266</c:v>
              </c:pt>
              <c:pt idx="9006">
                <c:v>75.05675745727396</c:v>
              </c:pt>
              <c:pt idx="9007">
                <c:v>75.065091540935654</c:v>
              </c:pt>
              <c:pt idx="9008">
                <c:v>75.073425624597363</c:v>
              </c:pt>
              <c:pt idx="9009">
                <c:v>75.081759708259071</c:v>
              </c:pt>
              <c:pt idx="9010">
                <c:v>75.090093791920765</c:v>
              </c:pt>
              <c:pt idx="9011">
                <c:v>75.098427875582473</c:v>
              </c:pt>
              <c:pt idx="9012">
                <c:v>75.106761959244167</c:v>
              </c:pt>
              <c:pt idx="9013">
                <c:v>75.115096042905861</c:v>
              </c:pt>
              <c:pt idx="9014">
                <c:v>75.12343012656757</c:v>
              </c:pt>
              <c:pt idx="9015">
                <c:v>75.131764210229264</c:v>
              </c:pt>
              <c:pt idx="9016">
                <c:v>75.140098293890972</c:v>
              </c:pt>
              <c:pt idx="9017">
                <c:v>75.148432377552666</c:v>
              </c:pt>
              <c:pt idx="9018">
                <c:v>75.156766461214374</c:v>
              </c:pt>
              <c:pt idx="9019">
                <c:v>75.165100544876083</c:v>
              </c:pt>
              <c:pt idx="9020">
                <c:v>75.173434628537763</c:v>
              </c:pt>
              <c:pt idx="9021">
                <c:v>75.181768712199471</c:v>
              </c:pt>
              <c:pt idx="9022">
                <c:v>75.190102795861165</c:v>
              </c:pt>
              <c:pt idx="9023">
                <c:v>75.198436879522873</c:v>
              </c:pt>
              <c:pt idx="9024">
                <c:v>75.206770963184582</c:v>
              </c:pt>
              <c:pt idx="9025">
                <c:v>75.215105046846276</c:v>
              </c:pt>
              <c:pt idx="9026">
                <c:v>75.223439130507984</c:v>
              </c:pt>
              <c:pt idx="9027">
                <c:v>75.231773214169664</c:v>
              </c:pt>
              <c:pt idx="9028">
                <c:v>75.240107297831372</c:v>
              </c:pt>
              <c:pt idx="9029">
                <c:v>75.248441381493066</c:v>
              </c:pt>
              <c:pt idx="9030">
                <c:v>75.256775465154774</c:v>
              </c:pt>
              <c:pt idx="9031">
                <c:v>75.265109548816483</c:v>
              </c:pt>
              <c:pt idx="9032">
                <c:v>75.273443632478177</c:v>
              </c:pt>
              <c:pt idx="9033">
                <c:v>75.281777716139885</c:v>
              </c:pt>
              <c:pt idx="9034">
                <c:v>75.290111799801565</c:v>
              </c:pt>
              <c:pt idx="9035">
                <c:v>75.298445883463273</c:v>
              </c:pt>
              <c:pt idx="9036">
                <c:v>75.306779967124982</c:v>
              </c:pt>
              <c:pt idx="9037">
                <c:v>75.315114050786676</c:v>
              </c:pt>
              <c:pt idx="9038">
                <c:v>75.323448134448384</c:v>
              </c:pt>
              <c:pt idx="9039">
                <c:v>75.331782218110078</c:v>
              </c:pt>
              <c:pt idx="9040">
                <c:v>75.340116301771786</c:v>
              </c:pt>
              <c:pt idx="9041">
                <c:v>75.34845038543348</c:v>
              </c:pt>
              <c:pt idx="9042">
                <c:v>75.356784469095174</c:v>
              </c:pt>
              <c:pt idx="9043">
                <c:v>75.365118552756883</c:v>
              </c:pt>
              <c:pt idx="9044">
                <c:v>75.373452636418577</c:v>
              </c:pt>
              <c:pt idx="9045">
                <c:v>75.381786720080285</c:v>
              </c:pt>
              <c:pt idx="9046">
                <c:v>75.390120803741993</c:v>
              </c:pt>
              <c:pt idx="9047">
                <c:v>75.398454887403688</c:v>
              </c:pt>
              <c:pt idx="9048">
                <c:v>75.406788971065382</c:v>
              </c:pt>
              <c:pt idx="9049">
                <c:v>75.415123054727076</c:v>
              </c:pt>
              <c:pt idx="9050">
                <c:v>75.423457138388784</c:v>
              </c:pt>
              <c:pt idx="9051">
                <c:v>75.431791222050478</c:v>
              </c:pt>
              <c:pt idx="9052">
                <c:v>75.440125305712186</c:v>
              </c:pt>
              <c:pt idx="9053">
                <c:v>75.448459389373895</c:v>
              </c:pt>
              <c:pt idx="9054">
                <c:v>75.456793473035589</c:v>
              </c:pt>
              <c:pt idx="9055">
                <c:v>75.465127556697283</c:v>
              </c:pt>
              <c:pt idx="9056">
                <c:v>75.473461640358977</c:v>
              </c:pt>
              <c:pt idx="9057">
                <c:v>75.481795724020685</c:v>
              </c:pt>
              <c:pt idx="9058">
                <c:v>75.490129807682393</c:v>
              </c:pt>
              <c:pt idx="9059">
                <c:v>75.498463891344088</c:v>
              </c:pt>
              <c:pt idx="9060">
                <c:v>75.506797975005796</c:v>
              </c:pt>
              <c:pt idx="9061">
                <c:v>75.51513205866749</c:v>
              </c:pt>
              <c:pt idx="9062">
                <c:v>75.523466142329184</c:v>
              </c:pt>
              <c:pt idx="9063">
                <c:v>75.531800225990892</c:v>
              </c:pt>
              <c:pt idx="9064">
                <c:v>75.540134309652586</c:v>
              </c:pt>
              <c:pt idx="9065">
                <c:v>75.548468393314295</c:v>
              </c:pt>
              <c:pt idx="9066">
                <c:v>75.556802476975989</c:v>
              </c:pt>
              <c:pt idx="9067">
                <c:v>75.565136560637697</c:v>
              </c:pt>
              <c:pt idx="9068">
                <c:v>75.573470644299377</c:v>
              </c:pt>
              <c:pt idx="9069">
                <c:v>75.581804727961085</c:v>
              </c:pt>
              <c:pt idx="9070">
                <c:v>75.590138811622793</c:v>
              </c:pt>
              <c:pt idx="9071">
                <c:v>75.598472895284488</c:v>
              </c:pt>
              <c:pt idx="9072">
                <c:v>75.606806978946196</c:v>
              </c:pt>
              <c:pt idx="9073">
                <c:v>75.61514106260789</c:v>
              </c:pt>
              <c:pt idx="9074">
                <c:v>75.623475146269598</c:v>
              </c:pt>
              <c:pt idx="9075">
                <c:v>75.631809229931292</c:v>
              </c:pt>
              <c:pt idx="9076">
                <c:v>75.640143313592986</c:v>
              </c:pt>
              <c:pt idx="9077">
                <c:v>75.648477397254695</c:v>
              </c:pt>
              <c:pt idx="9078">
                <c:v>75.656811480916389</c:v>
              </c:pt>
              <c:pt idx="9079">
                <c:v>75.665145564578097</c:v>
              </c:pt>
              <c:pt idx="9080">
                <c:v>75.673479648239805</c:v>
              </c:pt>
              <c:pt idx="9081">
                <c:v>75.681813731901499</c:v>
              </c:pt>
              <c:pt idx="9082">
                <c:v>75.690147815563193</c:v>
              </c:pt>
              <c:pt idx="9083">
                <c:v>75.698481899224888</c:v>
              </c:pt>
              <c:pt idx="9084">
                <c:v>75.706815982886596</c:v>
              </c:pt>
              <c:pt idx="9085">
                <c:v>75.715150066548304</c:v>
              </c:pt>
              <c:pt idx="9086">
                <c:v>75.723484150209998</c:v>
              </c:pt>
              <c:pt idx="9087">
                <c:v>75.731818233871707</c:v>
              </c:pt>
              <c:pt idx="9088">
                <c:v>75.740152317533401</c:v>
              </c:pt>
              <c:pt idx="9089">
                <c:v>75.748486401195095</c:v>
              </c:pt>
              <c:pt idx="9090">
                <c:v>75.756820484856789</c:v>
              </c:pt>
              <c:pt idx="9091">
                <c:v>75.765154568518497</c:v>
              </c:pt>
              <c:pt idx="9092">
                <c:v>75.773488652180205</c:v>
              </c:pt>
              <c:pt idx="9093">
                <c:v>75.781822735841899</c:v>
              </c:pt>
              <c:pt idx="9094">
                <c:v>75.790156819503608</c:v>
              </c:pt>
              <c:pt idx="9095">
                <c:v>75.798490903165302</c:v>
              </c:pt>
              <c:pt idx="9096">
                <c:v>75.806824986826996</c:v>
              </c:pt>
              <c:pt idx="9097">
                <c:v>75.815159070488704</c:v>
              </c:pt>
              <c:pt idx="9098">
                <c:v>75.823493154150398</c:v>
              </c:pt>
              <c:pt idx="9099">
                <c:v>75.831827237812107</c:v>
              </c:pt>
              <c:pt idx="9100">
                <c:v>75.840161321473801</c:v>
              </c:pt>
              <c:pt idx="9101">
                <c:v>75.848495405135509</c:v>
              </c:pt>
              <c:pt idx="9102">
                <c:v>75.856829488797217</c:v>
              </c:pt>
              <c:pt idx="9103">
                <c:v>75.865163572458897</c:v>
              </c:pt>
              <c:pt idx="9104">
                <c:v>75.873497656120605</c:v>
              </c:pt>
              <c:pt idx="9105">
                <c:v>75.881831739782299</c:v>
              </c:pt>
              <c:pt idx="9106">
                <c:v>75.890165823444008</c:v>
              </c:pt>
              <c:pt idx="9107">
                <c:v>75.898499907105716</c:v>
              </c:pt>
              <c:pt idx="9108">
                <c:v>75.90683399076741</c:v>
              </c:pt>
              <c:pt idx="9109">
                <c:v>75.915168074429118</c:v>
              </c:pt>
              <c:pt idx="9110">
                <c:v>75.923502158090798</c:v>
              </c:pt>
              <c:pt idx="9111">
                <c:v>75.931836241752507</c:v>
              </c:pt>
              <c:pt idx="9112">
                <c:v>75.940170325414201</c:v>
              </c:pt>
              <c:pt idx="9113">
                <c:v>75.948504409075909</c:v>
              </c:pt>
              <c:pt idx="9114">
                <c:v>75.956838492737617</c:v>
              </c:pt>
              <c:pt idx="9115">
                <c:v>75.965172576399311</c:v>
              </c:pt>
              <c:pt idx="9116">
                <c:v>75.97350666006102</c:v>
              </c:pt>
              <c:pt idx="9117">
                <c:v>75.981840743722699</c:v>
              </c:pt>
              <c:pt idx="9118">
                <c:v>75.990174827384408</c:v>
              </c:pt>
              <c:pt idx="9119">
                <c:v>75.998508911046116</c:v>
              </c:pt>
              <c:pt idx="9120">
                <c:v>76.00684299470781</c:v>
              </c:pt>
              <c:pt idx="9121">
                <c:v>76.015177078369518</c:v>
              </c:pt>
              <c:pt idx="9122">
                <c:v>76.023511162031213</c:v>
              </c:pt>
              <c:pt idx="9123">
                <c:v>76.031845245692921</c:v>
              </c:pt>
              <c:pt idx="9124">
                <c:v>76.040179329354615</c:v>
              </c:pt>
              <c:pt idx="9125">
                <c:v>76.048513413016309</c:v>
              </c:pt>
              <c:pt idx="9126">
                <c:v>76.056847496678017</c:v>
              </c:pt>
              <c:pt idx="9127">
                <c:v>76.065181580339711</c:v>
              </c:pt>
              <c:pt idx="9128">
                <c:v>76.07351566400142</c:v>
              </c:pt>
              <c:pt idx="9129">
                <c:v>76.081849747663128</c:v>
              </c:pt>
              <c:pt idx="9130">
                <c:v>76.090183831324822</c:v>
              </c:pt>
              <c:pt idx="9131">
                <c:v>76.098517914986516</c:v>
              </c:pt>
              <c:pt idx="9132">
                <c:v>76.10685199864821</c:v>
              </c:pt>
              <c:pt idx="9133">
                <c:v>76.115186082309918</c:v>
              </c:pt>
              <c:pt idx="9134">
                <c:v>76.123520165971613</c:v>
              </c:pt>
              <c:pt idx="9135">
                <c:v>76.131854249633321</c:v>
              </c:pt>
              <c:pt idx="9136">
                <c:v>76.140188333295029</c:v>
              </c:pt>
              <c:pt idx="9137">
                <c:v>76.148522416956723</c:v>
              </c:pt>
              <c:pt idx="9138">
                <c:v>76.156856500618417</c:v>
              </c:pt>
              <c:pt idx="9139">
                <c:v>76.165190584280111</c:v>
              </c:pt>
              <c:pt idx="9140">
                <c:v>76.17352466794182</c:v>
              </c:pt>
              <c:pt idx="9141">
                <c:v>76.181858751603528</c:v>
              </c:pt>
              <c:pt idx="9142">
                <c:v>76.190192835265222</c:v>
              </c:pt>
              <c:pt idx="9143">
                <c:v>76.19852691892693</c:v>
              </c:pt>
              <c:pt idx="9144">
                <c:v>76.206861002588624</c:v>
              </c:pt>
              <c:pt idx="9145">
                <c:v>76.215195086250318</c:v>
              </c:pt>
              <c:pt idx="9146">
                <c:v>76.223529169912027</c:v>
              </c:pt>
              <c:pt idx="9147">
                <c:v>76.231863253573721</c:v>
              </c:pt>
              <c:pt idx="9148">
                <c:v>76.240197337235429</c:v>
              </c:pt>
              <c:pt idx="9149">
                <c:v>76.248531420897123</c:v>
              </c:pt>
              <c:pt idx="9150">
                <c:v>76.256865504558832</c:v>
              </c:pt>
              <c:pt idx="9151">
                <c:v>76.26519958822054</c:v>
              </c:pt>
              <c:pt idx="9152">
                <c:v>76.27353367188222</c:v>
              </c:pt>
              <c:pt idx="9153">
                <c:v>76.281867755543928</c:v>
              </c:pt>
              <c:pt idx="9154">
                <c:v>76.290201839205622</c:v>
              </c:pt>
              <c:pt idx="9155">
                <c:v>76.29853592286733</c:v>
              </c:pt>
              <c:pt idx="9156">
                <c:v>76.306870006529024</c:v>
              </c:pt>
              <c:pt idx="9157">
                <c:v>76.315204090190733</c:v>
              </c:pt>
              <c:pt idx="9158">
                <c:v>76.323538173852441</c:v>
              </c:pt>
              <c:pt idx="9159">
                <c:v>76.331872257514121</c:v>
              </c:pt>
              <c:pt idx="9160">
                <c:v>76.340206341175829</c:v>
              </c:pt>
              <c:pt idx="9161">
                <c:v>76.348540424837523</c:v>
              </c:pt>
              <c:pt idx="9162">
                <c:v>76.356874508499232</c:v>
              </c:pt>
              <c:pt idx="9163">
                <c:v>76.36520859216094</c:v>
              </c:pt>
              <c:pt idx="9164">
                <c:v>76.373542675822634</c:v>
              </c:pt>
              <c:pt idx="9165">
                <c:v>76.381876759484328</c:v>
              </c:pt>
              <c:pt idx="9166">
                <c:v>76.390210843146022</c:v>
              </c:pt>
              <c:pt idx="9167">
                <c:v>76.39854492680773</c:v>
              </c:pt>
              <c:pt idx="9168">
                <c:v>76.406879010469439</c:v>
              </c:pt>
              <c:pt idx="9169">
                <c:v>76.415213094131133</c:v>
              </c:pt>
              <c:pt idx="9170">
                <c:v>76.423547177792841</c:v>
              </c:pt>
              <c:pt idx="9171">
                <c:v>76.431881261454535</c:v>
              </c:pt>
              <c:pt idx="9172">
                <c:v>76.440215345116229</c:v>
              </c:pt>
              <c:pt idx="9173">
                <c:v>76.448549428777923</c:v>
              </c:pt>
              <c:pt idx="9174">
                <c:v>76.456883512439632</c:v>
              </c:pt>
              <c:pt idx="9175">
                <c:v>76.46521759610134</c:v>
              </c:pt>
              <c:pt idx="9176">
                <c:v>76.473551679763034</c:v>
              </c:pt>
              <c:pt idx="9177">
                <c:v>76.481885763424742</c:v>
              </c:pt>
              <c:pt idx="9178">
                <c:v>76.490219847086436</c:v>
              </c:pt>
              <c:pt idx="9179">
                <c:v>76.49855393074813</c:v>
              </c:pt>
              <c:pt idx="9180">
                <c:v>76.506888014409839</c:v>
              </c:pt>
              <c:pt idx="9181">
                <c:v>76.515222098071533</c:v>
              </c:pt>
              <c:pt idx="9182">
                <c:v>76.523556181733241</c:v>
              </c:pt>
              <c:pt idx="9183">
                <c:v>76.531890265394935</c:v>
              </c:pt>
              <c:pt idx="9184">
                <c:v>76.540224349056643</c:v>
              </c:pt>
              <c:pt idx="9185">
                <c:v>76.548558432718352</c:v>
              </c:pt>
              <c:pt idx="9186">
                <c:v>76.556892516380032</c:v>
              </c:pt>
              <c:pt idx="9187">
                <c:v>76.56522660004174</c:v>
              </c:pt>
              <c:pt idx="9188">
                <c:v>76.573560683703434</c:v>
              </c:pt>
              <c:pt idx="9189">
                <c:v>76.581894767365142</c:v>
              </c:pt>
              <c:pt idx="9190">
                <c:v>76.590228851026851</c:v>
              </c:pt>
              <c:pt idx="9191">
                <c:v>76.598562934688545</c:v>
              </c:pt>
              <c:pt idx="9192">
                <c:v>76.606897018350253</c:v>
              </c:pt>
              <c:pt idx="9193">
                <c:v>76.615231102011933</c:v>
              </c:pt>
              <c:pt idx="9194">
                <c:v>76.623565185673641</c:v>
              </c:pt>
              <c:pt idx="9195">
                <c:v>76.631899269335335</c:v>
              </c:pt>
              <c:pt idx="9196">
                <c:v>76.640233352997043</c:v>
              </c:pt>
              <c:pt idx="9197">
                <c:v>76.648567436658752</c:v>
              </c:pt>
              <c:pt idx="9198">
                <c:v>76.656901520320446</c:v>
              </c:pt>
              <c:pt idx="9199">
                <c:v>76.665235603982154</c:v>
              </c:pt>
              <c:pt idx="9200">
                <c:v>76.673569687643834</c:v>
              </c:pt>
              <c:pt idx="9201">
                <c:v>76.681903771305542</c:v>
              </c:pt>
              <c:pt idx="9202">
                <c:v>76.690237854967251</c:v>
              </c:pt>
              <c:pt idx="9203">
                <c:v>76.698571938628945</c:v>
              </c:pt>
              <c:pt idx="9204">
                <c:v>76.706906022290653</c:v>
              </c:pt>
              <c:pt idx="9205">
                <c:v>76.715240105952347</c:v>
              </c:pt>
              <c:pt idx="9206">
                <c:v>76.723574189614055</c:v>
              </c:pt>
              <c:pt idx="9207">
                <c:v>76.731908273275749</c:v>
              </c:pt>
              <c:pt idx="9208">
                <c:v>76.740242356937443</c:v>
              </c:pt>
              <c:pt idx="9209">
                <c:v>76.748576440599152</c:v>
              </c:pt>
              <c:pt idx="9210">
                <c:v>76.756910524260846</c:v>
              </c:pt>
              <c:pt idx="9211">
                <c:v>76.765244607922554</c:v>
              </c:pt>
              <c:pt idx="9212">
                <c:v>76.773578691584262</c:v>
              </c:pt>
              <c:pt idx="9213">
                <c:v>76.781912775245956</c:v>
              </c:pt>
              <c:pt idx="9214">
                <c:v>76.790246858907651</c:v>
              </c:pt>
              <c:pt idx="9215">
                <c:v>76.798580942569345</c:v>
              </c:pt>
              <c:pt idx="9216">
                <c:v>76.806915026231053</c:v>
              </c:pt>
              <c:pt idx="9217">
                <c:v>76.815249109892747</c:v>
              </c:pt>
              <c:pt idx="9218">
                <c:v>76.823583193554455</c:v>
              </c:pt>
              <c:pt idx="9219">
                <c:v>76.831917277216164</c:v>
              </c:pt>
              <c:pt idx="9220">
                <c:v>76.840251360877858</c:v>
              </c:pt>
              <c:pt idx="9221">
                <c:v>76.848585444539552</c:v>
              </c:pt>
              <c:pt idx="9222">
                <c:v>76.856919528201246</c:v>
              </c:pt>
              <c:pt idx="9223">
                <c:v>76.865253611862954</c:v>
              </c:pt>
              <c:pt idx="9224">
                <c:v>76.873587695524662</c:v>
              </c:pt>
              <c:pt idx="9225">
                <c:v>76.881921779186357</c:v>
              </c:pt>
              <c:pt idx="9226">
                <c:v>76.890255862848065</c:v>
              </c:pt>
              <c:pt idx="9227">
                <c:v>76.898589946509759</c:v>
              </c:pt>
              <c:pt idx="9228">
                <c:v>76.906924030171453</c:v>
              </c:pt>
              <c:pt idx="9229">
                <c:v>76.915258113833161</c:v>
              </c:pt>
              <c:pt idx="9230">
                <c:v>76.923592197494855</c:v>
              </c:pt>
              <c:pt idx="9231">
                <c:v>76.931926281156564</c:v>
              </c:pt>
              <c:pt idx="9232">
                <c:v>76.940260364818258</c:v>
              </c:pt>
              <c:pt idx="9233">
                <c:v>76.948594448479966</c:v>
              </c:pt>
              <c:pt idx="9234">
                <c:v>76.956928532141674</c:v>
              </c:pt>
              <c:pt idx="9235">
                <c:v>76.965262615803354</c:v>
              </c:pt>
              <c:pt idx="9236">
                <c:v>76.973596699465062</c:v>
              </c:pt>
              <c:pt idx="9237">
                <c:v>76.981930783126757</c:v>
              </c:pt>
              <c:pt idx="9238">
                <c:v>76.990264866788465</c:v>
              </c:pt>
              <c:pt idx="9239">
                <c:v>76.998598950450159</c:v>
              </c:pt>
              <c:pt idx="9240">
                <c:v>77.006933034111867</c:v>
              </c:pt>
              <c:pt idx="9241">
                <c:v>77.015267117773575</c:v>
              </c:pt>
              <c:pt idx="9242">
                <c:v>77.023601201435255</c:v>
              </c:pt>
              <c:pt idx="9243">
                <c:v>77.031935285096964</c:v>
              </c:pt>
              <c:pt idx="9244">
                <c:v>77.040269368758658</c:v>
              </c:pt>
              <c:pt idx="9245">
                <c:v>77.048603452420366</c:v>
              </c:pt>
              <c:pt idx="9246">
                <c:v>77.056937536082074</c:v>
              </c:pt>
              <c:pt idx="9247">
                <c:v>77.065271619743768</c:v>
              </c:pt>
              <c:pt idx="9248">
                <c:v>77.073605703405477</c:v>
              </c:pt>
              <c:pt idx="9249">
                <c:v>77.081939787067157</c:v>
              </c:pt>
              <c:pt idx="9250">
                <c:v>77.090273870728865</c:v>
              </c:pt>
              <c:pt idx="9251">
                <c:v>77.098607954390573</c:v>
              </c:pt>
              <c:pt idx="9252">
                <c:v>77.106942038052267</c:v>
              </c:pt>
              <c:pt idx="9253">
                <c:v>77.115276121713975</c:v>
              </c:pt>
              <c:pt idx="9254">
                <c:v>77.12361020537567</c:v>
              </c:pt>
              <c:pt idx="9255">
                <c:v>77.131944289037364</c:v>
              </c:pt>
              <c:pt idx="9256">
                <c:v>77.140278372699058</c:v>
              </c:pt>
              <c:pt idx="9257">
                <c:v>77.148612456360766</c:v>
              </c:pt>
              <c:pt idx="9258">
                <c:v>77.156946540022474</c:v>
              </c:pt>
              <c:pt idx="9259">
                <c:v>77.165280623684168</c:v>
              </c:pt>
              <c:pt idx="9260">
                <c:v>77.173614707345877</c:v>
              </c:pt>
              <c:pt idx="9261">
                <c:v>77.181948791007571</c:v>
              </c:pt>
              <c:pt idx="9262">
                <c:v>77.190282874669265</c:v>
              </c:pt>
              <c:pt idx="9263">
                <c:v>77.198616958330973</c:v>
              </c:pt>
              <c:pt idx="9264">
                <c:v>77.206951041992667</c:v>
              </c:pt>
              <c:pt idx="9265">
                <c:v>77.215285125654376</c:v>
              </c:pt>
              <c:pt idx="9266">
                <c:v>77.22361920931607</c:v>
              </c:pt>
              <c:pt idx="9267">
                <c:v>77.231953292977778</c:v>
              </c:pt>
              <c:pt idx="9268">
                <c:v>77.240287376639486</c:v>
              </c:pt>
              <c:pt idx="9269">
                <c:v>77.248621460301166</c:v>
              </c:pt>
              <c:pt idx="9270">
                <c:v>77.256955543962874</c:v>
              </c:pt>
              <c:pt idx="9271">
                <c:v>77.265289627624568</c:v>
              </c:pt>
              <c:pt idx="9272">
                <c:v>77.273623711286277</c:v>
              </c:pt>
              <c:pt idx="9273">
                <c:v>77.281957794947985</c:v>
              </c:pt>
              <c:pt idx="9274">
                <c:v>77.290291878609679</c:v>
              </c:pt>
              <c:pt idx="9275">
                <c:v>77.298625962271387</c:v>
              </c:pt>
              <c:pt idx="9276">
                <c:v>77.306960045933067</c:v>
              </c:pt>
              <c:pt idx="9277">
                <c:v>77.315294129594776</c:v>
              </c:pt>
              <c:pt idx="9278">
                <c:v>77.32362821325647</c:v>
              </c:pt>
              <c:pt idx="9279">
                <c:v>77.331962296918178</c:v>
              </c:pt>
              <c:pt idx="9280">
                <c:v>77.340296380579886</c:v>
              </c:pt>
              <c:pt idx="9281">
                <c:v>77.34863046424158</c:v>
              </c:pt>
              <c:pt idx="9282">
                <c:v>77.356964547903289</c:v>
              </c:pt>
              <c:pt idx="9283">
                <c:v>77.365298631564968</c:v>
              </c:pt>
              <c:pt idx="9284">
                <c:v>77.373632715226677</c:v>
              </c:pt>
              <c:pt idx="9285">
                <c:v>77.381966798888385</c:v>
              </c:pt>
              <c:pt idx="9286">
                <c:v>77.390300882550079</c:v>
              </c:pt>
              <c:pt idx="9287">
                <c:v>77.398634966211787</c:v>
              </c:pt>
              <c:pt idx="9288">
                <c:v>77.406969049873481</c:v>
              </c:pt>
              <c:pt idx="9289">
                <c:v>77.41530313353519</c:v>
              </c:pt>
              <c:pt idx="9290">
                <c:v>77.423637217196884</c:v>
              </c:pt>
              <c:pt idx="9291">
                <c:v>77.431971300858578</c:v>
              </c:pt>
              <c:pt idx="9292">
                <c:v>77.440305384520286</c:v>
              </c:pt>
              <c:pt idx="9293">
                <c:v>77.44863946818198</c:v>
              </c:pt>
              <c:pt idx="9294">
                <c:v>77.456973551843689</c:v>
              </c:pt>
              <c:pt idx="9295">
                <c:v>77.465307635505397</c:v>
              </c:pt>
              <c:pt idx="9296">
                <c:v>77.473641719167091</c:v>
              </c:pt>
              <c:pt idx="9297">
                <c:v>77.481975802828785</c:v>
              </c:pt>
              <c:pt idx="9298">
                <c:v>77.490309886490479</c:v>
              </c:pt>
              <c:pt idx="9299">
                <c:v>77.498643970152187</c:v>
              </c:pt>
              <c:pt idx="9300">
                <c:v>77.506978053813882</c:v>
              </c:pt>
              <c:pt idx="9301">
                <c:v>77.51531213747559</c:v>
              </c:pt>
              <c:pt idx="9302">
                <c:v>77.523646221137298</c:v>
              </c:pt>
              <c:pt idx="9303">
                <c:v>77.531980304798992</c:v>
              </c:pt>
              <c:pt idx="9304">
                <c:v>77.540314388460686</c:v>
              </c:pt>
              <c:pt idx="9305">
                <c:v>77.54864847212238</c:v>
              </c:pt>
              <c:pt idx="9306">
                <c:v>77.556982555784089</c:v>
              </c:pt>
              <c:pt idx="9307">
                <c:v>77.565316639445797</c:v>
              </c:pt>
              <c:pt idx="9308">
                <c:v>77.573650723107491</c:v>
              </c:pt>
              <c:pt idx="9309">
                <c:v>77.581984806769199</c:v>
              </c:pt>
              <c:pt idx="9310">
                <c:v>77.590318890430893</c:v>
              </c:pt>
              <c:pt idx="9311">
                <c:v>77.598652974092587</c:v>
              </c:pt>
              <c:pt idx="9312">
                <c:v>77.606987057754296</c:v>
              </c:pt>
              <c:pt idx="9313">
                <c:v>77.61532114141599</c:v>
              </c:pt>
              <c:pt idx="9314">
                <c:v>77.623655225077698</c:v>
              </c:pt>
              <c:pt idx="9315">
                <c:v>77.631989308739392</c:v>
              </c:pt>
              <c:pt idx="9316">
                <c:v>77.6403233924011</c:v>
              </c:pt>
              <c:pt idx="9317">
                <c:v>77.648657476062809</c:v>
              </c:pt>
              <c:pt idx="9318">
                <c:v>77.656991559724489</c:v>
              </c:pt>
              <c:pt idx="9319">
                <c:v>77.665325643386197</c:v>
              </c:pt>
              <c:pt idx="9320">
                <c:v>77.673659727047891</c:v>
              </c:pt>
              <c:pt idx="9321">
                <c:v>77.681993810709599</c:v>
              </c:pt>
              <c:pt idx="9322">
                <c:v>77.690327894371293</c:v>
              </c:pt>
              <c:pt idx="9323">
                <c:v>77.698661978033002</c:v>
              </c:pt>
              <c:pt idx="9324">
                <c:v>77.70699606169471</c:v>
              </c:pt>
              <c:pt idx="9325">
                <c:v>77.71533014535639</c:v>
              </c:pt>
              <c:pt idx="9326">
                <c:v>77.723664229018098</c:v>
              </c:pt>
              <c:pt idx="9327">
                <c:v>77.731998312679792</c:v>
              </c:pt>
              <c:pt idx="9328">
                <c:v>77.7403323963415</c:v>
              </c:pt>
              <c:pt idx="9329">
                <c:v>77.748666480003209</c:v>
              </c:pt>
              <c:pt idx="9330">
                <c:v>77.757000563664903</c:v>
              </c:pt>
              <c:pt idx="9331">
                <c:v>77.765334647326611</c:v>
              </c:pt>
              <c:pt idx="9332">
                <c:v>77.773668730988291</c:v>
              </c:pt>
              <c:pt idx="9333">
                <c:v>77.782002814649999</c:v>
              </c:pt>
              <c:pt idx="9334">
                <c:v>77.790336898311708</c:v>
              </c:pt>
              <c:pt idx="9335">
                <c:v>77.798670981973402</c:v>
              </c:pt>
              <c:pt idx="9336">
                <c:v>77.80700506563511</c:v>
              </c:pt>
              <c:pt idx="9337">
                <c:v>77.815339149296804</c:v>
              </c:pt>
              <c:pt idx="9338">
                <c:v>77.823673232958512</c:v>
              </c:pt>
              <c:pt idx="9339">
                <c:v>77.832007316620192</c:v>
              </c:pt>
              <c:pt idx="9340">
                <c:v>77.840341400281901</c:v>
              </c:pt>
              <c:pt idx="9341">
                <c:v>77.848675483943609</c:v>
              </c:pt>
              <c:pt idx="9342">
                <c:v>77.857009567605303</c:v>
              </c:pt>
              <c:pt idx="9343">
                <c:v>77.865343651267011</c:v>
              </c:pt>
              <c:pt idx="9344">
                <c:v>77.873677734928705</c:v>
              </c:pt>
              <c:pt idx="9345">
                <c:v>77.882011818590399</c:v>
              </c:pt>
              <c:pt idx="9346">
                <c:v>77.890345902252108</c:v>
              </c:pt>
              <c:pt idx="9347">
                <c:v>77.898679985913802</c:v>
              </c:pt>
              <c:pt idx="9348">
                <c:v>77.90701406957551</c:v>
              </c:pt>
              <c:pt idx="9349">
                <c:v>77.915348153237204</c:v>
              </c:pt>
              <c:pt idx="9350">
                <c:v>77.923682236898912</c:v>
              </c:pt>
              <c:pt idx="9351">
                <c:v>77.932016320560621</c:v>
              </c:pt>
              <c:pt idx="9352">
                <c:v>77.940350404222301</c:v>
              </c:pt>
              <c:pt idx="9353">
                <c:v>77.948684487884009</c:v>
              </c:pt>
              <c:pt idx="9354">
                <c:v>77.957018571545703</c:v>
              </c:pt>
              <c:pt idx="9355">
                <c:v>77.965352655207411</c:v>
              </c:pt>
              <c:pt idx="9356">
                <c:v>77.973686738869119</c:v>
              </c:pt>
              <c:pt idx="9357">
                <c:v>77.982020822530814</c:v>
              </c:pt>
              <c:pt idx="9358">
                <c:v>77.990354906192522</c:v>
              </c:pt>
              <c:pt idx="9359">
                <c:v>77.998688989854202</c:v>
              </c:pt>
              <c:pt idx="9360">
                <c:v>78.00702307351591</c:v>
              </c:pt>
              <c:pt idx="9361">
                <c:v>78.015357157177604</c:v>
              </c:pt>
              <c:pt idx="9362">
                <c:v>78.023691240839312</c:v>
              </c:pt>
              <c:pt idx="9363">
                <c:v>78.032025324501021</c:v>
              </c:pt>
              <c:pt idx="9364">
                <c:v>78.040359408162715</c:v>
              </c:pt>
              <c:pt idx="9365">
                <c:v>78.048693491824423</c:v>
              </c:pt>
              <c:pt idx="9366">
                <c:v>78.057027575486103</c:v>
              </c:pt>
              <c:pt idx="9367">
                <c:v>78.065361659147811</c:v>
              </c:pt>
              <c:pt idx="9368">
                <c:v>78.07369574280952</c:v>
              </c:pt>
              <c:pt idx="9369">
                <c:v>78.082029826471214</c:v>
              </c:pt>
              <c:pt idx="9370">
                <c:v>78.090363910132922</c:v>
              </c:pt>
              <c:pt idx="9371">
                <c:v>78.098697993794616</c:v>
              </c:pt>
              <c:pt idx="9372">
                <c:v>78.107032077456324</c:v>
              </c:pt>
              <c:pt idx="9373">
                <c:v>78.115366161118018</c:v>
              </c:pt>
              <c:pt idx="9374">
                <c:v>78.123700244779712</c:v>
              </c:pt>
              <c:pt idx="9375">
                <c:v>78.132034328441421</c:v>
              </c:pt>
              <c:pt idx="9376">
                <c:v>78.140368412103115</c:v>
              </c:pt>
              <c:pt idx="9377">
                <c:v>78.148702495764823</c:v>
              </c:pt>
              <c:pt idx="9378">
                <c:v>78.157036579426531</c:v>
              </c:pt>
              <c:pt idx="9379">
                <c:v>78.165370663088225</c:v>
              </c:pt>
              <c:pt idx="9380">
                <c:v>78.17370474674992</c:v>
              </c:pt>
              <c:pt idx="9381">
                <c:v>78.182038830411614</c:v>
              </c:pt>
              <c:pt idx="9382">
                <c:v>78.190372914073322</c:v>
              </c:pt>
              <c:pt idx="9383">
                <c:v>78.198706997735016</c:v>
              </c:pt>
              <c:pt idx="9384">
                <c:v>78.207041081396724</c:v>
              </c:pt>
              <c:pt idx="9385">
                <c:v>78.215375165058433</c:v>
              </c:pt>
              <c:pt idx="9386">
                <c:v>78.223709248720127</c:v>
              </c:pt>
              <c:pt idx="9387">
                <c:v>78.232043332381821</c:v>
              </c:pt>
              <c:pt idx="9388">
                <c:v>78.240377416043515</c:v>
              </c:pt>
              <c:pt idx="9389">
                <c:v>78.248711499705223</c:v>
              </c:pt>
              <c:pt idx="9390">
                <c:v>78.257045583366931</c:v>
              </c:pt>
              <c:pt idx="9391">
                <c:v>78.265379667028625</c:v>
              </c:pt>
              <c:pt idx="9392">
                <c:v>78.273713750690334</c:v>
              </c:pt>
              <c:pt idx="9393">
                <c:v>78.282047834352028</c:v>
              </c:pt>
              <c:pt idx="9394">
                <c:v>78.290381918013722</c:v>
              </c:pt>
              <c:pt idx="9395">
                <c:v>78.29871600167543</c:v>
              </c:pt>
              <c:pt idx="9396">
                <c:v>78.307050085337124</c:v>
              </c:pt>
              <c:pt idx="9397">
                <c:v>78.315384168998833</c:v>
              </c:pt>
              <c:pt idx="9398">
                <c:v>78.323718252660527</c:v>
              </c:pt>
              <c:pt idx="9399">
                <c:v>78.332052336322235</c:v>
              </c:pt>
              <c:pt idx="9400">
                <c:v>78.340386419983943</c:v>
              </c:pt>
              <c:pt idx="9401">
                <c:v>78.348720503645623</c:v>
              </c:pt>
              <c:pt idx="9402">
                <c:v>78.357054587307331</c:v>
              </c:pt>
              <c:pt idx="9403">
                <c:v>78.365388670969025</c:v>
              </c:pt>
              <c:pt idx="9404">
                <c:v>78.373722754630734</c:v>
              </c:pt>
              <c:pt idx="9405">
                <c:v>78.382056838292428</c:v>
              </c:pt>
              <c:pt idx="9406">
                <c:v>78.390390921954136</c:v>
              </c:pt>
              <c:pt idx="9407">
                <c:v>78.398725005615844</c:v>
              </c:pt>
              <c:pt idx="9408">
                <c:v>78.407059089277524</c:v>
              </c:pt>
              <c:pt idx="9409">
                <c:v>78.415393172939233</c:v>
              </c:pt>
              <c:pt idx="9410">
                <c:v>78.423727256600927</c:v>
              </c:pt>
              <c:pt idx="9411">
                <c:v>78.432061340262635</c:v>
              </c:pt>
              <c:pt idx="9412">
                <c:v>78.440395423924343</c:v>
              </c:pt>
              <c:pt idx="9413">
                <c:v>78.448729507586037</c:v>
              </c:pt>
              <c:pt idx="9414">
                <c:v>78.457063591247746</c:v>
              </c:pt>
              <c:pt idx="9415">
                <c:v>78.465397674909426</c:v>
              </c:pt>
              <c:pt idx="9416">
                <c:v>78.473731758571134</c:v>
              </c:pt>
              <c:pt idx="9417">
                <c:v>78.482065842232842</c:v>
              </c:pt>
              <c:pt idx="9418">
                <c:v>78.490399925894536</c:v>
              </c:pt>
              <c:pt idx="9419">
                <c:v>78.498734009556244</c:v>
              </c:pt>
              <c:pt idx="9420">
                <c:v>78.507068093217939</c:v>
              </c:pt>
              <c:pt idx="9421">
                <c:v>78.515402176879647</c:v>
              </c:pt>
              <c:pt idx="9422">
                <c:v>78.523736260541327</c:v>
              </c:pt>
              <c:pt idx="9423">
                <c:v>78.532070344203035</c:v>
              </c:pt>
              <c:pt idx="9424">
                <c:v>78.540404427864743</c:v>
              </c:pt>
              <c:pt idx="9425">
                <c:v>78.548738511526437</c:v>
              </c:pt>
              <c:pt idx="9426">
                <c:v>78.557072595188146</c:v>
              </c:pt>
              <c:pt idx="9427">
                <c:v>78.56540667884984</c:v>
              </c:pt>
              <c:pt idx="9428">
                <c:v>78.573740762511548</c:v>
              </c:pt>
              <c:pt idx="9429">
                <c:v>78.582074846173242</c:v>
              </c:pt>
              <c:pt idx="9430">
                <c:v>78.590408929834936</c:v>
              </c:pt>
              <c:pt idx="9431">
                <c:v>78.598743013496644</c:v>
              </c:pt>
              <c:pt idx="9432">
                <c:v>78.607077097158339</c:v>
              </c:pt>
              <c:pt idx="9433">
                <c:v>78.615411180820047</c:v>
              </c:pt>
              <c:pt idx="9434">
                <c:v>78.623745264481755</c:v>
              </c:pt>
              <c:pt idx="9435">
                <c:v>78.632079348143435</c:v>
              </c:pt>
              <c:pt idx="9436">
                <c:v>78.640413431805143</c:v>
              </c:pt>
              <c:pt idx="9437">
                <c:v>78.648747515466837</c:v>
              </c:pt>
              <c:pt idx="9438">
                <c:v>78.657081599128546</c:v>
              </c:pt>
              <c:pt idx="9439">
                <c:v>78.665415682790254</c:v>
              </c:pt>
              <c:pt idx="9440">
                <c:v>78.673749766451948</c:v>
              </c:pt>
              <c:pt idx="9441">
                <c:v>78.682083850113656</c:v>
              </c:pt>
              <c:pt idx="9442">
                <c:v>78.690417933775336</c:v>
              </c:pt>
              <c:pt idx="9443">
                <c:v>78.698752017437045</c:v>
              </c:pt>
              <c:pt idx="9444">
                <c:v>78.707086101098739</c:v>
              </c:pt>
              <c:pt idx="9445">
                <c:v>78.715420184760447</c:v>
              </c:pt>
              <c:pt idx="9446">
                <c:v>78.723754268422155</c:v>
              </c:pt>
              <c:pt idx="9447">
                <c:v>78.732088352083849</c:v>
              </c:pt>
              <c:pt idx="9448">
                <c:v>78.740422435745558</c:v>
              </c:pt>
              <c:pt idx="9449">
                <c:v>78.748756519407237</c:v>
              </c:pt>
              <c:pt idx="9450">
                <c:v>78.757090603068946</c:v>
              </c:pt>
              <c:pt idx="9451">
                <c:v>78.765424686730654</c:v>
              </c:pt>
              <c:pt idx="9452">
                <c:v>78.773758770392348</c:v>
              </c:pt>
              <c:pt idx="9453">
                <c:v>78.782092854054056</c:v>
              </c:pt>
              <c:pt idx="9454">
                <c:v>78.79042693771575</c:v>
              </c:pt>
              <c:pt idx="9455">
                <c:v>78.798761021377459</c:v>
              </c:pt>
              <c:pt idx="9456">
                <c:v>78.807095105039153</c:v>
              </c:pt>
              <c:pt idx="9457">
                <c:v>78.815429188700847</c:v>
              </c:pt>
              <c:pt idx="9458">
                <c:v>78.823763272362555</c:v>
              </c:pt>
              <c:pt idx="9459">
                <c:v>78.832097356024249</c:v>
              </c:pt>
              <c:pt idx="9460">
                <c:v>78.840431439685958</c:v>
              </c:pt>
              <c:pt idx="9461">
                <c:v>78.848765523347666</c:v>
              </c:pt>
              <c:pt idx="9462">
                <c:v>78.85709960700936</c:v>
              </c:pt>
              <c:pt idx="9463">
                <c:v>78.865433690671054</c:v>
              </c:pt>
              <c:pt idx="9464">
                <c:v>78.873767774332748</c:v>
              </c:pt>
              <c:pt idx="9465">
                <c:v>78.882101857994456</c:v>
              </c:pt>
              <c:pt idx="9466">
                <c:v>78.89043594165615</c:v>
              </c:pt>
              <c:pt idx="9467">
                <c:v>78.898770025317859</c:v>
              </c:pt>
              <c:pt idx="9468">
                <c:v>78.907104108979567</c:v>
              </c:pt>
              <c:pt idx="9469">
                <c:v>78.915438192641261</c:v>
              </c:pt>
              <c:pt idx="9470">
                <c:v>78.923772276302955</c:v>
              </c:pt>
              <c:pt idx="9471">
                <c:v>78.932106359964649</c:v>
              </c:pt>
              <c:pt idx="9472">
                <c:v>78.940440443626358</c:v>
              </c:pt>
              <c:pt idx="9473">
                <c:v>78.948774527288066</c:v>
              </c:pt>
              <c:pt idx="9474">
                <c:v>78.95710861094976</c:v>
              </c:pt>
              <c:pt idx="9475">
                <c:v>78.965442694611468</c:v>
              </c:pt>
              <c:pt idx="9476">
                <c:v>78.973776778273162</c:v>
              </c:pt>
              <c:pt idx="9477">
                <c:v>78.982110861934856</c:v>
              </c:pt>
              <c:pt idx="9478">
                <c:v>78.990444945596565</c:v>
              </c:pt>
              <c:pt idx="9479">
                <c:v>78.998779029258259</c:v>
              </c:pt>
              <c:pt idx="9480">
                <c:v>79.007113112919967</c:v>
              </c:pt>
              <c:pt idx="9481">
                <c:v>79.015447196581661</c:v>
              </c:pt>
              <c:pt idx="9482">
                <c:v>79.023781280243369</c:v>
              </c:pt>
              <c:pt idx="9483">
                <c:v>79.032115363905078</c:v>
              </c:pt>
              <c:pt idx="9484">
                <c:v>79.040449447566758</c:v>
              </c:pt>
              <c:pt idx="9485">
                <c:v>79.048783531228466</c:v>
              </c:pt>
              <c:pt idx="9486">
                <c:v>79.05711761489016</c:v>
              </c:pt>
              <c:pt idx="9487">
                <c:v>79.065451698551868</c:v>
              </c:pt>
              <c:pt idx="9488">
                <c:v>79.073785782213562</c:v>
              </c:pt>
              <c:pt idx="9489">
                <c:v>79.082119865875271</c:v>
              </c:pt>
              <c:pt idx="9490">
                <c:v>79.090453949536979</c:v>
              </c:pt>
              <c:pt idx="9491">
                <c:v>79.098788033198659</c:v>
              </c:pt>
              <c:pt idx="9492">
                <c:v>79.107122116860367</c:v>
              </c:pt>
              <c:pt idx="9493">
                <c:v>79.115456200522061</c:v>
              </c:pt>
              <c:pt idx="9494">
                <c:v>79.123790284183769</c:v>
              </c:pt>
              <c:pt idx="9495">
                <c:v>79.132124367845478</c:v>
              </c:pt>
              <c:pt idx="9496">
                <c:v>79.140458451507172</c:v>
              </c:pt>
              <c:pt idx="9497">
                <c:v>79.14879253516888</c:v>
              </c:pt>
              <c:pt idx="9498">
                <c:v>79.15712661883056</c:v>
              </c:pt>
              <c:pt idx="9499">
                <c:v>79.165460702492268</c:v>
              </c:pt>
              <c:pt idx="9500">
                <c:v>79.173794786153977</c:v>
              </c:pt>
              <c:pt idx="9501">
                <c:v>79.182128869815671</c:v>
              </c:pt>
              <c:pt idx="9502">
                <c:v>79.190462953477379</c:v>
              </c:pt>
              <c:pt idx="9503">
                <c:v>79.198797037139073</c:v>
              </c:pt>
              <c:pt idx="9504">
                <c:v>79.207131120800781</c:v>
              </c:pt>
              <c:pt idx="9505">
                <c:v>79.215465204462461</c:v>
              </c:pt>
              <c:pt idx="9506">
                <c:v>79.223799288124169</c:v>
              </c:pt>
              <c:pt idx="9507">
                <c:v>79.232133371785878</c:v>
              </c:pt>
              <c:pt idx="9508">
                <c:v>79.240467455447572</c:v>
              </c:pt>
              <c:pt idx="9509">
                <c:v>79.24880153910928</c:v>
              </c:pt>
              <c:pt idx="9510">
                <c:v>79.257135622770974</c:v>
              </c:pt>
              <c:pt idx="9511">
                <c:v>79.265469706432683</c:v>
              </c:pt>
              <c:pt idx="9512">
                <c:v>79.273803790094377</c:v>
              </c:pt>
              <c:pt idx="9513">
                <c:v>79.282137873756071</c:v>
              </c:pt>
              <c:pt idx="9514">
                <c:v>79.290471957417779</c:v>
              </c:pt>
              <c:pt idx="9515">
                <c:v>79.298806041079473</c:v>
              </c:pt>
              <c:pt idx="9516">
                <c:v>79.307140124741181</c:v>
              </c:pt>
              <c:pt idx="9517">
                <c:v>79.31547420840289</c:v>
              </c:pt>
              <c:pt idx="9518">
                <c:v>79.323808292064584</c:v>
              </c:pt>
              <c:pt idx="9519">
                <c:v>79.332142375726278</c:v>
              </c:pt>
              <c:pt idx="9520">
                <c:v>79.340476459387972</c:v>
              </c:pt>
              <c:pt idx="9521">
                <c:v>79.34881054304968</c:v>
              </c:pt>
              <c:pt idx="9522">
                <c:v>79.357144626711388</c:v>
              </c:pt>
              <c:pt idx="9523">
                <c:v>79.365478710373083</c:v>
              </c:pt>
              <c:pt idx="9524">
                <c:v>79.373812794034791</c:v>
              </c:pt>
              <c:pt idx="9525">
                <c:v>79.382146877696485</c:v>
              </c:pt>
              <c:pt idx="9526">
                <c:v>79.390480961358179</c:v>
              </c:pt>
              <c:pt idx="9527">
                <c:v>79.398815045019873</c:v>
              </c:pt>
              <c:pt idx="9528">
                <c:v>79.407149128681581</c:v>
              </c:pt>
              <c:pt idx="9529">
                <c:v>79.41548321234329</c:v>
              </c:pt>
              <c:pt idx="9530">
                <c:v>79.423817296004984</c:v>
              </c:pt>
              <c:pt idx="9531">
                <c:v>79.432151379666692</c:v>
              </c:pt>
              <c:pt idx="9532">
                <c:v>79.440485463328372</c:v>
              </c:pt>
              <c:pt idx="9533">
                <c:v>79.44881954699008</c:v>
              </c:pt>
              <c:pt idx="9534">
                <c:v>79.457153630651788</c:v>
              </c:pt>
              <c:pt idx="9535">
                <c:v>79.465487714313483</c:v>
              </c:pt>
              <c:pt idx="9536">
                <c:v>79.473821797975191</c:v>
              </c:pt>
              <c:pt idx="9537">
                <c:v>79.482155881636885</c:v>
              </c:pt>
              <c:pt idx="9538">
                <c:v>79.490489965298593</c:v>
              </c:pt>
              <c:pt idx="9539">
                <c:v>79.498824048960287</c:v>
              </c:pt>
              <c:pt idx="9540">
                <c:v>79.507158132621981</c:v>
              </c:pt>
              <c:pt idx="9541">
                <c:v>79.51549221628369</c:v>
              </c:pt>
              <c:pt idx="9542">
                <c:v>79.523826299945384</c:v>
              </c:pt>
              <c:pt idx="9543">
                <c:v>79.532160383607092</c:v>
              </c:pt>
              <c:pt idx="9544">
                <c:v>79.5404944672688</c:v>
              </c:pt>
              <c:pt idx="9545">
                <c:v>79.548828550930494</c:v>
              </c:pt>
              <c:pt idx="9546">
                <c:v>79.557162634592189</c:v>
              </c:pt>
              <c:pt idx="9547">
                <c:v>79.565496718253883</c:v>
              </c:pt>
              <c:pt idx="9548">
                <c:v>79.573830801915591</c:v>
              </c:pt>
              <c:pt idx="9549">
                <c:v>79.582164885577285</c:v>
              </c:pt>
              <c:pt idx="9550">
                <c:v>79.590498969238993</c:v>
              </c:pt>
              <c:pt idx="9551">
                <c:v>79.598833052900702</c:v>
              </c:pt>
              <c:pt idx="9552">
                <c:v>79.607167136562396</c:v>
              </c:pt>
              <c:pt idx="9553">
                <c:v>79.61550122022409</c:v>
              </c:pt>
              <c:pt idx="9554">
                <c:v>79.623835303885784</c:v>
              </c:pt>
              <c:pt idx="9555">
                <c:v>79.632169387547492</c:v>
              </c:pt>
              <c:pt idx="9556">
                <c:v>79.6405034712092</c:v>
              </c:pt>
              <c:pt idx="9557">
                <c:v>79.648837554870894</c:v>
              </c:pt>
              <c:pt idx="9558">
                <c:v>79.657171638532603</c:v>
              </c:pt>
              <c:pt idx="9559">
                <c:v>79.665505722194297</c:v>
              </c:pt>
              <c:pt idx="9560">
                <c:v>79.673839805855991</c:v>
              </c:pt>
              <c:pt idx="9561">
                <c:v>79.682173889517699</c:v>
              </c:pt>
              <c:pt idx="9562">
                <c:v>79.690507973179393</c:v>
              </c:pt>
              <c:pt idx="9563">
                <c:v>79.698842056841102</c:v>
              </c:pt>
              <c:pt idx="9564">
                <c:v>79.707176140502796</c:v>
              </c:pt>
              <c:pt idx="9565">
                <c:v>79.715510224164504</c:v>
              </c:pt>
              <c:pt idx="9566">
                <c:v>79.723844307826212</c:v>
              </c:pt>
              <c:pt idx="9567">
                <c:v>79.732178391487892</c:v>
              </c:pt>
              <c:pt idx="9568">
                <c:v>79.7405124751496</c:v>
              </c:pt>
              <c:pt idx="9569">
                <c:v>79.748846558811294</c:v>
              </c:pt>
              <c:pt idx="9570">
                <c:v>79.757180642473003</c:v>
              </c:pt>
              <c:pt idx="9571">
                <c:v>79.765514726134697</c:v>
              </c:pt>
              <c:pt idx="9572">
                <c:v>79.773848809796405</c:v>
              </c:pt>
              <c:pt idx="9573">
                <c:v>79.782182893458113</c:v>
              </c:pt>
              <c:pt idx="9574">
                <c:v>79.790516977119793</c:v>
              </c:pt>
              <c:pt idx="9575">
                <c:v>79.798851060781502</c:v>
              </c:pt>
              <c:pt idx="9576">
                <c:v>79.807185144443196</c:v>
              </c:pt>
              <c:pt idx="9577">
                <c:v>79.815519228104904</c:v>
              </c:pt>
              <c:pt idx="9578">
                <c:v>79.823853311766612</c:v>
              </c:pt>
              <c:pt idx="9579">
                <c:v>79.832187395428306</c:v>
              </c:pt>
              <c:pt idx="9580">
                <c:v>79.840521479090015</c:v>
              </c:pt>
              <c:pt idx="9581">
                <c:v>79.848855562751694</c:v>
              </c:pt>
              <c:pt idx="9582">
                <c:v>79.857189646413403</c:v>
              </c:pt>
              <c:pt idx="9583">
                <c:v>79.865523730075111</c:v>
              </c:pt>
              <c:pt idx="9584">
                <c:v>79.873857813736805</c:v>
              </c:pt>
              <c:pt idx="9585">
                <c:v>79.882191897398513</c:v>
              </c:pt>
              <c:pt idx="9586">
                <c:v>79.890525981060208</c:v>
              </c:pt>
              <c:pt idx="9587">
                <c:v>79.898860064721916</c:v>
              </c:pt>
              <c:pt idx="9588">
                <c:v>79.907194148383596</c:v>
              </c:pt>
              <c:pt idx="9589">
                <c:v>79.915528232045304</c:v>
              </c:pt>
              <c:pt idx="9590">
                <c:v>79.923862315707012</c:v>
              </c:pt>
              <c:pt idx="9591">
                <c:v>79.932196399368706</c:v>
              </c:pt>
              <c:pt idx="9592">
                <c:v>79.940530483030415</c:v>
              </c:pt>
              <c:pt idx="9593">
                <c:v>79.948864566692109</c:v>
              </c:pt>
              <c:pt idx="9594">
                <c:v>79.957198650353817</c:v>
              </c:pt>
              <c:pt idx="9595">
                <c:v>79.965532734015511</c:v>
              </c:pt>
              <c:pt idx="9596">
                <c:v>79.973866817677205</c:v>
              </c:pt>
              <c:pt idx="9597">
                <c:v>79.982200901338913</c:v>
              </c:pt>
              <c:pt idx="9598">
                <c:v>79.990534985000608</c:v>
              </c:pt>
              <c:pt idx="9599">
                <c:v>79.998869068662316</c:v>
              </c:pt>
              <c:pt idx="9600">
                <c:v>80.007203152324024</c:v>
              </c:pt>
              <c:pt idx="9601">
                <c:v>80.015537235985718</c:v>
              </c:pt>
              <c:pt idx="9602">
                <c:v>80.023871319647412</c:v>
              </c:pt>
              <c:pt idx="9603">
                <c:v>80.032205403309106</c:v>
              </c:pt>
              <c:pt idx="9604">
                <c:v>80.040539486970815</c:v>
              </c:pt>
              <c:pt idx="9605">
                <c:v>80.048873570632523</c:v>
              </c:pt>
              <c:pt idx="9606">
                <c:v>80.057207654294217</c:v>
              </c:pt>
              <c:pt idx="9607">
                <c:v>80.065541737955925</c:v>
              </c:pt>
              <c:pt idx="9608">
                <c:v>80.073875821617619</c:v>
              </c:pt>
              <c:pt idx="9609">
                <c:v>80.082209905279313</c:v>
              </c:pt>
              <c:pt idx="9610">
                <c:v>80.090543988941008</c:v>
              </c:pt>
              <c:pt idx="9611">
                <c:v>80.098878072602716</c:v>
              </c:pt>
              <c:pt idx="9612">
                <c:v>80.107212156264424</c:v>
              </c:pt>
              <c:pt idx="9613">
                <c:v>80.115546239926118</c:v>
              </c:pt>
              <c:pt idx="9614">
                <c:v>80.123880323587827</c:v>
              </c:pt>
              <c:pt idx="9615">
                <c:v>80.132214407249521</c:v>
              </c:pt>
              <c:pt idx="9616">
                <c:v>80.140548490911215</c:v>
              </c:pt>
              <c:pt idx="9617">
                <c:v>80.148882574572923</c:v>
              </c:pt>
              <c:pt idx="9618">
                <c:v>80.157216658234617</c:v>
              </c:pt>
              <c:pt idx="9619">
                <c:v>80.165550741896325</c:v>
              </c:pt>
              <c:pt idx="9620">
                <c:v>80.173884825558019</c:v>
              </c:pt>
              <c:pt idx="9621">
                <c:v>80.182218909219728</c:v>
              </c:pt>
              <c:pt idx="9622">
                <c:v>80.190552992881422</c:v>
              </c:pt>
              <c:pt idx="9623">
                <c:v>80.198887076543116</c:v>
              </c:pt>
              <c:pt idx="9624">
                <c:v>80.207221160204824</c:v>
              </c:pt>
              <c:pt idx="9625">
                <c:v>80.215555243866518</c:v>
              </c:pt>
              <c:pt idx="9626">
                <c:v>80.223889327528227</c:v>
              </c:pt>
              <c:pt idx="9627">
                <c:v>80.232223411189935</c:v>
              </c:pt>
              <c:pt idx="9628">
                <c:v>80.240557494851629</c:v>
              </c:pt>
              <c:pt idx="9629">
                <c:v>80.248891578513323</c:v>
              </c:pt>
              <c:pt idx="9630">
                <c:v>80.257225662175017</c:v>
              </c:pt>
              <c:pt idx="9631">
                <c:v>80.265559745836725</c:v>
              </c:pt>
              <c:pt idx="9632">
                <c:v>80.273893829498419</c:v>
              </c:pt>
              <c:pt idx="9633">
                <c:v>80.282227913160128</c:v>
              </c:pt>
              <c:pt idx="9634">
                <c:v>80.290561996821836</c:v>
              </c:pt>
              <c:pt idx="9635">
                <c:v>80.29889608048353</c:v>
              </c:pt>
              <c:pt idx="9636">
                <c:v>80.307230164145224</c:v>
              </c:pt>
              <c:pt idx="9637">
                <c:v>80.315564247806918</c:v>
              </c:pt>
              <c:pt idx="9638">
                <c:v>80.323898331468627</c:v>
              </c:pt>
              <c:pt idx="9639">
                <c:v>80.332232415130335</c:v>
              </c:pt>
              <c:pt idx="9640">
                <c:v>80.340566498792029</c:v>
              </c:pt>
              <c:pt idx="9641">
                <c:v>80.348900582453737</c:v>
              </c:pt>
              <c:pt idx="9642">
                <c:v>80.357234666115431</c:v>
              </c:pt>
              <c:pt idx="9643">
                <c:v>80.365568749777125</c:v>
              </c:pt>
              <c:pt idx="9644">
                <c:v>80.373902833438834</c:v>
              </c:pt>
              <c:pt idx="9645">
                <c:v>80.382236917100528</c:v>
              </c:pt>
              <c:pt idx="9646">
                <c:v>80.390571000762236</c:v>
              </c:pt>
              <c:pt idx="9647">
                <c:v>80.39890508442393</c:v>
              </c:pt>
              <c:pt idx="9648">
                <c:v>80.407239168085638</c:v>
              </c:pt>
              <c:pt idx="9649">
                <c:v>80.415573251747347</c:v>
              </c:pt>
              <c:pt idx="9650">
                <c:v>80.423907335409027</c:v>
              </c:pt>
              <c:pt idx="9651">
                <c:v>80.432241419070735</c:v>
              </c:pt>
              <c:pt idx="9652">
                <c:v>80.440575502732429</c:v>
              </c:pt>
              <c:pt idx="9653">
                <c:v>80.448909586394137</c:v>
              </c:pt>
              <c:pt idx="9654">
                <c:v>80.457243670055831</c:v>
              </c:pt>
              <c:pt idx="9655">
                <c:v>80.46557775371754</c:v>
              </c:pt>
              <c:pt idx="9656">
                <c:v>80.473911837379248</c:v>
              </c:pt>
              <c:pt idx="9657">
                <c:v>80.482245921040928</c:v>
              </c:pt>
              <c:pt idx="9658">
                <c:v>80.490580004702636</c:v>
              </c:pt>
              <c:pt idx="9659">
                <c:v>80.49891408836433</c:v>
              </c:pt>
              <c:pt idx="9660">
                <c:v>80.507248172026038</c:v>
              </c:pt>
              <c:pt idx="9661">
                <c:v>80.515582255687747</c:v>
              </c:pt>
              <c:pt idx="9662">
                <c:v>80.523916339349441</c:v>
              </c:pt>
              <c:pt idx="9663">
                <c:v>80.532250423011149</c:v>
              </c:pt>
              <c:pt idx="9664">
                <c:v>80.540584506672829</c:v>
              </c:pt>
              <c:pt idx="9665">
                <c:v>80.548918590334537</c:v>
              </c:pt>
              <c:pt idx="9666">
                <c:v>80.557252673996246</c:v>
              </c:pt>
              <c:pt idx="9667">
                <c:v>80.56558675765794</c:v>
              </c:pt>
              <c:pt idx="9668">
                <c:v>80.573920841319648</c:v>
              </c:pt>
              <c:pt idx="9669">
                <c:v>80.582254924981342</c:v>
              </c:pt>
              <c:pt idx="9670">
                <c:v>80.59058900864305</c:v>
              </c:pt>
              <c:pt idx="9671">
                <c:v>80.59892309230473</c:v>
              </c:pt>
              <c:pt idx="9672">
                <c:v>80.607257175966438</c:v>
              </c:pt>
              <c:pt idx="9673">
                <c:v>80.615591259628147</c:v>
              </c:pt>
              <c:pt idx="9674">
                <c:v>80.623925343289841</c:v>
              </c:pt>
              <c:pt idx="9675">
                <c:v>80.632259426951549</c:v>
              </c:pt>
              <c:pt idx="9676">
                <c:v>80.640593510613243</c:v>
              </c:pt>
              <c:pt idx="9677">
                <c:v>80.648927594274952</c:v>
              </c:pt>
              <c:pt idx="9678">
                <c:v>80.657261677936646</c:v>
              </c:pt>
              <c:pt idx="9679">
                <c:v>80.66559576159834</c:v>
              </c:pt>
              <c:pt idx="9680">
                <c:v>80.673929845260048</c:v>
              </c:pt>
              <c:pt idx="9681">
                <c:v>80.682263928921742</c:v>
              </c:pt>
              <c:pt idx="9682">
                <c:v>80.69059801258345</c:v>
              </c:pt>
              <c:pt idx="9683">
                <c:v>80.698932096245159</c:v>
              </c:pt>
              <c:pt idx="9684">
                <c:v>80.707266179906853</c:v>
              </c:pt>
              <c:pt idx="9685">
                <c:v>80.715600263568547</c:v>
              </c:pt>
              <c:pt idx="9686">
                <c:v>80.723934347230241</c:v>
              </c:pt>
              <c:pt idx="9687">
                <c:v>80.732268430891949</c:v>
              </c:pt>
              <c:pt idx="9688">
                <c:v>80.740602514553657</c:v>
              </c:pt>
              <c:pt idx="9689">
                <c:v>80.748936598215352</c:v>
              </c:pt>
              <c:pt idx="9690">
                <c:v>80.75727068187706</c:v>
              </c:pt>
              <c:pt idx="9691">
                <c:v>80.765604765538754</c:v>
              </c:pt>
              <c:pt idx="9692">
                <c:v>80.773938849200448</c:v>
              </c:pt>
              <c:pt idx="9693">
                <c:v>80.782272932862142</c:v>
              </c:pt>
              <c:pt idx="9694">
                <c:v>80.79060701652385</c:v>
              </c:pt>
              <c:pt idx="9695">
                <c:v>80.798941100185559</c:v>
              </c:pt>
              <c:pt idx="9696">
                <c:v>80.807275183847253</c:v>
              </c:pt>
              <c:pt idx="9697">
                <c:v>80.815609267508961</c:v>
              </c:pt>
              <c:pt idx="9698">
                <c:v>80.823943351170655</c:v>
              </c:pt>
              <c:pt idx="9699">
                <c:v>80.832277434832349</c:v>
              </c:pt>
              <c:pt idx="9700">
                <c:v>80.840611518494057</c:v>
              </c:pt>
              <c:pt idx="9701">
                <c:v>80.848945602155752</c:v>
              </c:pt>
              <c:pt idx="9702">
                <c:v>80.85727968581746</c:v>
              </c:pt>
              <c:pt idx="9703">
                <c:v>80.865613769479154</c:v>
              </c:pt>
              <c:pt idx="9704">
                <c:v>80.873947853140862</c:v>
              </c:pt>
              <c:pt idx="9705">
                <c:v>80.88228193680257</c:v>
              </c:pt>
              <c:pt idx="9706">
                <c:v>80.89061602046425</c:v>
              </c:pt>
              <c:pt idx="9707">
                <c:v>80.898950104125959</c:v>
              </c:pt>
              <c:pt idx="9708">
                <c:v>80.907284187787653</c:v>
              </c:pt>
              <c:pt idx="9709">
                <c:v>80.915618271449361</c:v>
              </c:pt>
              <c:pt idx="9710">
                <c:v>80.923952355111069</c:v>
              </c:pt>
              <c:pt idx="9711">
                <c:v>80.932286438772763</c:v>
              </c:pt>
              <c:pt idx="9712">
                <c:v>80.940620522434457</c:v>
              </c:pt>
              <c:pt idx="9713">
                <c:v>80.948954606096152</c:v>
              </c:pt>
              <c:pt idx="9714">
                <c:v>80.95728868975786</c:v>
              </c:pt>
              <c:pt idx="9715">
                <c:v>80.965622773419554</c:v>
              </c:pt>
              <c:pt idx="9716">
                <c:v>80.973956857081262</c:v>
              </c:pt>
              <c:pt idx="9717">
                <c:v>80.982290940742971</c:v>
              </c:pt>
              <c:pt idx="9718">
                <c:v>80.990625024404665</c:v>
              </c:pt>
              <c:pt idx="9719">
                <c:v>80.998959108066359</c:v>
              </c:pt>
              <c:pt idx="9720">
                <c:v>81.007293191728053</c:v>
              </c:pt>
              <c:pt idx="9721">
                <c:v>81.015627275389761</c:v>
              </c:pt>
              <c:pt idx="9722">
                <c:v>81.023961359051469</c:v>
              </c:pt>
              <c:pt idx="9723">
                <c:v>81.032295442713163</c:v>
              </c:pt>
              <c:pt idx="9724">
                <c:v>81.040629526374872</c:v>
              </c:pt>
              <c:pt idx="9725">
                <c:v>81.048963610036566</c:v>
              </c:pt>
              <c:pt idx="9726">
                <c:v>81.05729769369826</c:v>
              </c:pt>
              <c:pt idx="9727">
                <c:v>81.065631777359968</c:v>
              </c:pt>
              <c:pt idx="9728">
                <c:v>81.073965861021662</c:v>
              </c:pt>
              <c:pt idx="9729">
                <c:v>81.082299944683371</c:v>
              </c:pt>
              <c:pt idx="9730">
                <c:v>81.090634028345065</c:v>
              </c:pt>
              <c:pt idx="9731">
                <c:v>81.098968112006773</c:v>
              </c:pt>
              <c:pt idx="9732">
                <c:v>81.107302195668481</c:v>
              </c:pt>
              <c:pt idx="9733">
                <c:v>81.115636279330161</c:v>
              </c:pt>
              <c:pt idx="9734">
                <c:v>81.123970362991869</c:v>
              </c:pt>
              <c:pt idx="9735">
                <c:v>81.132304446653563</c:v>
              </c:pt>
              <c:pt idx="9736">
                <c:v>81.140638530315272</c:v>
              </c:pt>
              <c:pt idx="9737">
                <c:v>81.148972613976966</c:v>
              </c:pt>
              <c:pt idx="9738">
                <c:v>81.157306697638674</c:v>
              </c:pt>
              <c:pt idx="9739">
                <c:v>81.165640781300382</c:v>
              </c:pt>
              <c:pt idx="9740">
                <c:v>81.173974864962062</c:v>
              </c:pt>
              <c:pt idx="9741">
                <c:v>81.182308948623771</c:v>
              </c:pt>
              <c:pt idx="9742">
                <c:v>81.190643032285465</c:v>
              </c:pt>
              <c:pt idx="9743">
                <c:v>81.198977115947173</c:v>
              </c:pt>
              <c:pt idx="9744">
                <c:v>81.207311199608881</c:v>
              </c:pt>
              <c:pt idx="9745">
                <c:v>81.215645283270575</c:v>
              </c:pt>
              <c:pt idx="9746">
                <c:v>81.223979366932284</c:v>
              </c:pt>
              <c:pt idx="9747">
                <c:v>81.232313450593963</c:v>
              </c:pt>
              <c:pt idx="9748">
                <c:v>81.240647534255672</c:v>
              </c:pt>
              <c:pt idx="9749">
                <c:v>81.24898161791738</c:v>
              </c:pt>
              <c:pt idx="9750">
                <c:v>81.257315701579074</c:v>
              </c:pt>
              <c:pt idx="9751">
                <c:v>81.265649785240782</c:v>
              </c:pt>
              <c:pt idx="9752">
                <c:v>81.273983868902477</c:v>
              </c:pt>
              <c:pt idx="9753">
                <c:v>81.282317952564185</c:v>
              </c:pt>
              <c:pt idx="9754">
                <c:v>81.290652036225865</c:v>
              </c:pt>
              <c:pt idx="9755">
                <c:v>81.298986119887573</c:v>
              </c:pt>
              <c:pt idx="9756">
                <c:v>81.307320203549281</c:v>
              </c:pt>
              <c:pt idx="9757">
                <c:v>81.315654287210975</c:v>
              </c:pt>
              <c:pt idx="9758">
                <c:v>81.323988370872684</c:v>
              </c:pt>
              <c:pt idx="9759">
                <c:v>81.332322454534378</c:v>
              </c:pt>
              <c:pt idx="9760">
                <c:v>81.340656538196086</c:v>
              </c:pt>
              <c:pt idx="9761">
                <c:v>81.34899062185778</c:v>
              </c:pt>
              <c:pt idx="9762">
                <c:v>81.357324705519474</c:v>
              </c:pt>
              <c:pt idx="9763">
                <c:v>81.365658789181182</c:v>
              </c:pt>
              <c:pt idx="9764">
                <c:v>81.373992872842877</c:v>
              </c:pt>
              <c:pt idx="9765">
                <c:v>81.382326956504585</c:v>
              </c:pt>
              <c:pt idx="9766">
                <c:v>81.390661040166293</c:v>
              </c:pt>
              <c:pt idx="9767">
                <c:v>81.398995123827987</c:v>
              </c:pt>
              <c:pt idx="9768">
                <c:v>81.407329207489681</c:v>
              </c:pt>
              <c:pt idx="9769">
                <c:v>81.415663291151375</c:v>
              </c:pt>
              <c:pt idx="9770">
                <c:v>81.423997374813084</c:v>
              </c:pt>
              <c:pt idx="9771">
                <c:v>81.432331458474792</c:v>
              </c:pt>
              <c:pt idx="9772">
                <c:v>81.440665542136486</c:v>
              </c:pt>
              <c:pt idx="9773">
                <c:v>81.448999625798194</c:v>
              </c:pt>
              <c:pt idx="9774">
                <c:v>81.457333709459888</c:v>
              </c:pt>
              <c:pt idx="9775">
                <c:v>81.465667793121582</c:v>
              </c:pt>
              <c:pt idx="9776">
                <c:v>81.474001876783277</c:v>
              </c:pt>
              <c:pt idx="9777">
                <c:v>81.482335960444985</c:v>
              </c:pt>
              <c:pt idx="9778">
                <c:v>81.490670044106693</c:v>
              </c:pt>
              <c:pt idx="9779">
                <c:v>81.499004127768387</c:v>
              </c:pt>
              <c:pt idx="9780">
                <c:v>81.507338211430095</c:v>
              </c:pt>
              <c:pt idx="9781">
                <c:v>81.51567229509179</c:v>
              </c:pt>
              <c:pt idx="9782">
                <c:v>81.524006378753484</c:v>
              </c:pt>
              <c:pt idx="9783">
                <c:v>81.532340462415192</c:v>
              </c:pt>
              <c:pt idx="9784">
                <c:v>81.540674546076886</c:v>
              </c:pt>
              <c:pt idx="9785">
                <c:v>81.549008629738594</c:v>
              </c:pt>
              <c:pt idx="9786">
                <c:v>81.557342713400288</c:v>
              </c:pt>
              <c:pt idx="9787">
                <c:v>81.565676797061997</c:v>
              </c:pt>
              <c:pt idx="9788">
                <c:v>81.574010880723705</c:v>
              </c:pt>
              <c:pt idx="9789">
                <c:v>81.582344964385385</c:v>
              </c:pt>
              <c:pt idx="9790">
                <c:v>81.590679048047093</c:v>
              </c:pt>
              <c:pt idx="9791">
                <c:v>81.599013131708787</c:v>
              </c:pt>
              <c:pt idx="9792">
                <c:v>81.607347215370496</c:v>
              </c:pt>
              <c:pt idx="9793">
                <c:v>81.615681299032204</c:v>
              </c:pt>
              <c:pt idx="9794">
                <c:v>81.624015382693898</c:v>
              </c:pt>
              <c:pt idx="9795">
                <c:v>81.632349466355606</c:v>
              </c:pt>
              <c:pt idx="9796">
                <c:v>81.640683550017286</c:v>
              </c:pt>
              <c:pt idx="9797">
                <c:v>81.649017633678994</c:v>
              </c:pt>
              <c:pt idx="9798">
                <c:v>81.657351717340688</c:v>
              </c:pt>
              <c:pt idx="9799">
                <c:v>81.665685801002397</c:v>
              </c:pt>
              <c:pt idx="9800">
                <c:v>81.674019884664105</c:v>
              </c:pt>
              <c:pt idx="9801">
                <c:v>81.682353968325799</c:v>
              </c:pt>
              <c:pt idx="9802">
                <c:v>81.690688051987507</c:v>
              </c:pt>
              <c:pt idx="9803">
                <c:v>81.699022135649187</c:v>
              </c:pt>
              <c:pt idx="9804">
                <c:v>81.707356219310896</c:v>
              </c:pt>
              <c:pt idx="9805">
                <c:v>81.715690302972604</c:v>
              </c:pt>
              <c:pt idx="9806">
                <c:v>81.724024386634298</c:v>
              </c:pt>
              <c:pt idx="9807">
                <c:v>81.732358470296006</c:v>
              </c:pt>
              <c:pt idx="9808">
                <c:v>81.7406925539577</c:v>
              </c:pt>
              <c:pt idx="9809">
                <c:v>81.749026637619394</c:v>
              </c:pt>
              <c:pt idx="9810">
                <c:v>81.757360721281103</c:v>
              </c:pt>
              <c:pt idx="9811">
                <c:v>81.765694804942797</c:v>
              </c:pt>
              <c:pt idx="9812">
                <c:v>81.774028888604505</c:v>
              </c:pt>
              <c:pt idx="9813">
                <c:v>81.782362972266199</c:v>
              </c:pt>
              <c:pt idx="9814">
                <c:v>81.790697055927907</c:v>
              </c:pt>
              <c:pt idx="9815">
                <c:v>81.799031139589616</c:v>
              </c:pt>
              <c:pt idx="9816">
                <c:v>81.807365223251296</c:v>
              </c:pt>
              <c:pt idx="9817">
                <c:v>81.815699306913004</c:v>
              </c:pt>
              <c:pt idx="9818">
                <c:v>81.824033390574698</c:v>
              </c:pt>
              <c:pt idx="9819">
                <c:v>81.832367474236406</c:v>
              </c:pt>
              <c:pt idx="9820">
                <c:v>81.8407015578981</c:v>
              </c:pt>
              <c:pt idx="9821">
                <c:v>81.849035641559809</c:v>
              </c:pt>
              <c:pt idx="9822">
                <c:v>81.857369725221517</c:v>
              </c:pt>
              <c:pt idx="9823">
                <c:v>81.865703808883197</c:v>
              </c:pt>
              <c:pt idx="9824">
                <c:v>81.874037892544905</c:v>
              </c:pt>
              <c:pt idx="9825">
                <c:v>81.882371976206599</c:v>
              </c:pt>
              <c:pt idx="9826">
                <c:v>81.890706059868307</c:v>
              </c:pt>
              <c:pt idx="9827">
                <c:v>81.899040143530016</c:v>
              </c:pt>
              <c:pt idx="9828">
                <c:v>81.90737422719171</c:v>
              </c:pt>
              <c:pt idx="9829">
                <c:v>81.915708310853418</c:v>
              </c:pt>
              <c:pt idx="9830">
                <c:v>81.924042394515098</c:v>
              </c:pt>
              <c:pt idx="9831">
                <c:v>81.932376478176806</c:v>
              </c:pt>
              <c:pt idx="9832">
                <c:v>81.940710561838515</c:v>
              </c:pt>
              <c:pt idx="9833">
                <c:v>81.949044645500209</c:v>
              </c:pt>
              <c:pt idx="9834">
                <c:v>81.957378729161917</c:v>
              </c:pt>
              <c:pt idx="9835">
                <c:v>81.965712812823611</c:v>
              </c:pt>
              <c:pt idx="9836">
                <c:v>81.974046896485319</c:v>
              </c:pt>
              <c:pt idx="9837">
                <c:v>81.982380980146999</c:v>
              </c:pt>
              <c:pt idx="9838">
                <c:v>81.990715063808707</c:v>
              </c:pt>
              <c:pt idx="9839">
                <c:v>81.999049147470416</c:v>
              </c:pt>
              <c:pt idx="9840">
                <c:v>82.00738323113211</c:v>
              </c:pt>
              <c:pt idx="9841">
                <c:v>82.015717314793818</c:v>
              </c:pt>
              <c:pt idx="9842">
                <c:v>82.024051398455512</c:v>
              </c:pt>
              <c:pt idx="9843">
                <c:v>82.03238548211722</c:v>
              </c:pt>
              <c:pt idx="9844">
                <c:v>82.040719565778915</c:v>
              </c:pt>
              <c:pt idx="9845">
                <c:v>82.049053649440609</c:v>
              </c:pt>
              <c:pt idx="9846">
                <c:v>82.057387733102317</c:v>
              </c:pt>
              <c:pt idx="9847">
                <c:v>82.065721816764011</c:v>
              </c:pt>
              <c:pt idx="9848">
                <c:v>82.074055900425719</c:v>
              </c:pt>
              <c:pt idx="9849">
                <c:v>82.082389984087428</c:v>
              </c:pt>
              <c:pt idx="9850">
                <c:v>82.090724067749122</c:v>
              </c:pt>
              <c:pt idx="9851">
                <c:v>82.099058151410816</c:v>
              </c:pt>
              <c:pt idx="9852">
                <c:v>82.10739223507251</c:v>
              </c:pt>
              <c:pt idx="9853">
                <c:v>82.115726318734218</c:v>
              </c:pt>
              <c:pt idx="9854">
                <c:v>82.124060402395926</c:v>
              </c:pt>
              <c:pt idx="9855">
                <c:v>82.13239448605762</c:v>
              </c:pt>
              <c:pt idx="9856">
                <c:v>82.140728569719329</c:v>
              </c:pt>
              <c:pt idx="9857">
                <c:v>82.149062653381023</c:v>
              </c:pt>
              <c:pt idx="9858">
                <c:v>82.157396737042717</c:v>
              </c:pt>
              <c:pt idx="9859">
                <c:v>82.165730820704411</c:v>
              </c:pt>
              <c:pt idx="9860">
                <c:v>82.174064904366119</c:v>
              </c:pt>
              <c:pt idx="9861">
                <c:v>82.182398988027828</c:v>
              </c:pt>
              <c:pt idx="9862">
                <c:v>82.190733071689522</c:v>
              </c:pt>
              <c:pt idx="9863">
                <c:v>82.19906715535123</c:v>
              </c:pt>
              <c:pt idx="9864">
                <c:v>82.207401239012924</c:v>
              </c:pt>
              <c:pt idx="9865">
                <c:v>82.215735322674618</c:v>
              </c:pt>
              <c:pt idx="9866">
                <c:v>82.224069406336326</c:v>
              </c:pt>
              <c:pt idx="9867">
                <c:v>82.232403489998021</c:v>
              </c:pt>
              <c:pt idx="9868">
                <c:v>82.240737573659729</c:v>
              </c:pt>
              <c:pt idx="9869">
                <c:v>82.249071657321423</c:v>
              </c:pt>
              <c:pt idx="9870">
                <c:v>82.257405740983131</c:v>
              </c:pt>
              <c:pt idx="9871">
                <c:v>82.265739824644839</c:v>
              </c:pt>
              <c:pt idx="9872">
                <c:v>82.274073908306519</c:v>
              </c:pt>
              <c:pt idx="9873">
                <c:v>82.282407991968228</c:v>
              </c:pt>
              <c:pt idx="9874">
                <c:v>82.290742075629922</c:v>
              </c:pt>
              <c:pt idx="9875">
                <c:v>82.29907615929163</c:v>
              </c:pt>
              <c:pt idx="9876">
                <c:v>82.307410242953338</c:v>
              </c:pt>
              <c:pt idx="9877">
                <c:v>82.315744326615032</c:v>
              </c:pt>
              <c:pt idx="9878">
                <c:v>82.324078410276741</c:v>
              </c:pt>
              <c:pt idx="9879">
                <c:v>82.332412493938421</c:v>
              </c:pt>
              <c:pt idx="9880">
                <c:v>82.340746577600129</c:v>
              </c:pt>
              <c:pt idx="9881">
                <c:v>82.349080661261823</c:v>
              </c:pt>
              <c:pt idx="9882">
                <c:v>82.357414744923531</c:v>
              </c:pt>
              <c:pt idx="9883">
                <c:v>82.365748828585239</c:v>
              </c:pt>
              <c:pt idx="9884">
                <c:v>82.374082912246934</c:v>
              </c:pt>
              <c:pt idx="9885">
                <c:v>82.382416995908642</c:v>
              </c:pt>
              <c:pt idx="9886">
                <c:v>82.390751079570322</c:v>
              </c:pt>
              <c:pt idx="9887">
                <c:v>82.39908516323203</c:v>
              </c:pt>
              <c:pt idx="9888">
                <c:v>82.407419246893738</c:v>
              </c:pt>
              <c:pt idx="9889">
                <c:v>82.415753330555432</c:v>
              </c:pt>
              <c:pt idx="9890">
                <c:v>82.424087414217141</c:v>
              </c:pt>
              <c:pt idx="9891">
                <c:v>82.432421497878835</c:v>
              </c:pt>
              <c:pt idx="9892">
                <c:v>82.440755581540543</c:v>
              </c:pt>
              <c:pt idx="9893">
                <c:v>82.449089665202237</c:v>
              </c:pt>
              <c:pt idx="9894">
                <c:v>82.457423748863931</c:v>
              </c:pt>
              <c:pt idx="9895">
                <c:v>82.46575783252564</c:v>
              </c:pt>
              <c:pt idx="9896">
                <c:v>82.474091916187334</c:v>
              </c:pt>
              <c:pt idx="9897">
                <c:v>82.482425999849042</c:v>
              </c:pt>
              <c:pt idx="9898">
                <c:v>82.49076008351075</c:v>
              </c:pt>
              <c:pt idx="9899">
                <c:v>82.49909416717243</c:v>
              </c:pt>
              <c:pt idx="9900">
                <c:v>82.507428250834138</c:v>
              </c:pt>
              <c:pt idx="9901">
                <c:v>82.515762334495832</c:v>
              </c:pt>
              <c:pt idx="9902">
                <c:v>82.524096418157541</c:v>
              </c:pt>
              <c:pt idx="9903">
                <c:v>82.532430501819235</c:v>
              </c:pt>
              <c:pt idx="9904">
                <c:v>82.540764585480943</c:v>
              </c:pt>
              <c:pt idx="9905">
                <c:v>82.549098669142651</c:v>
              </c:pt>
              <c:pt idx="9906">
                <c:v>82.557432752804331</c:v>
              </c:pt>
              <c:pt idx="9907">
                <c:v>82.56576683646604</c:v>
              </c:pt>
              <c:pt idx="9908">
                <c:v>82.574100920127734</c:v>
              </c:pt>
              <c:pt idx="9909">
                <c:v>82.582435003789442</c:v>
              </c:pt>
              <c:pt idx="9910">
                <c:v>82.59076908745115</c:v>
              </c:pt>
              <c:pt idx="9911">
                <c:v>82.599103171112844</c:v>
              </c:pt>
              <c:pt idx="9912">
                <c:v>82.607437254774553</c:v>
              </c:pt>
              <c:pt idx="9913">
                <c:v>82.615771338436232</c:v>
              </c:pt>
              <c:pt idx="9914">
                <c:v>82.624105422097941</c:v>
              </c:pt>
              <c:pt idx="9915">
                <c:v>82.632439505759649</c:v>
              </c:pt>
              <c:pt idx="9916">
                <c:v>82.640773589421343</c:v>
              </c:pt>
              <c:pt idx="9917">
                <c:v>82.649107673083051</c:v>
              </c:pt>
              <c:pt idx="9918">
                <c:v>82.657441756744745</c:v>
              </c:pt>
              <c:pt idx="9919">
                <c:v>82.665775840406454</c:v>
              </c:pt>
              <c:pt idx="9920">
                <c:v>82.674109924068134</c:v>
              </c:pt>
              <c:pt idx="9921">
                <c:v>82.682444007729842</c:v>
              </c:pt>
              <c:pt idx="9922">
                <c:v>82.69077809139155</c:v>
              </c:pt>
              <c:pt idx="9923">
                <c:v>82.699112175053244</c:v>
              </c:pt>
              <c:pt idx="9924">
                <c:v>82.707446258714953</c:v>
              </c:pt>
              <c:pt idx="9925">
                <c:v>82.715780342376647</c:v>
              </c:pt>
              <c:pt idx="9926">
                <c:v>82.724114426038355</c:v>
              </c:pt>
              <c:pt idx="9927">
                <c:v>82.732448509700049</c:v>
              </c:pt>
              <c:pt idx="9928">
                <c:v>82.740782593361743</c:v>
              </c:pt>
              <c:pt idx="9929">
                <c:v>82.749116677023451</c:v>
              </c:pt>
              <c:pt idx="9930">
                <c:v>82.757450760685145</c:v>
              </c:pt>
              <c:pt idx="9931">
                <c:v>82.765784844346854</c:v>
              </c:pt>
              <c:pt idx="9932">
                <c:v>82.774118928008562</c:v>
              </c:pt>
              <c:pt idx="9933">
                <c:v>82.782453011670256</c:v>
              </c:pt>
              <c:pt idx="9934">
                <c:v>82.79078709533195</c:v>
              </c:pt>
              <c:pt idx="9935">
                <c:v>82.799121178993644</c:v>
              </c:pt>
              <c:pt idx="9936">
                <c:v>82.807455262655353</c:v>
              </c:pt>
              <c:pt idx="9937">
                <c:v>82.815789346317061</c:v>
              </c:pt>
              <c:pt idx="9938">
                <c:v>82.824123429978755</c:v>
              </c:pt>
              <c:pt idx="9939">
                <c:v>82.832457513640463</c:v>
              </c:pt>
              <c:pt idx="9940">
                <c:v>82.840791597302157</c:v>
              </c:pt>
              <c:pt idx="9941">
                <c:v>82.849125680963851</c:v>
              </c:pt>
              <c:pt idx="9942">
                <c:v>82.857459764625546</c:v>
              </c:pt>
              <c:pt idx="9943">
                <c:v>82.865793848287254</c:v>
              </c:pt>
              <c:pt idx="9944">
                <c:v>82.874127931948962</c:v>
              </c:pt>
              <c:pt idx="9945">
                <c:v>82.882462015610656</c:v>
              </c:pt>
              <c:pt idx="9946">
                <c:v>82.890796099272364</c:v>
              </c:pt>
              <c:pt idx="9947">
                <c:v>82.899130182934059</c:v>
              </c:pt>
              <c:pt idx="9948">
                <c:v>82.907464266595753</c:v>
              </c:pt>
              <c:pt idx="9949">
                <c:v>82.915798350257461</c:v>
              </c:pt>
              <c:pt idx="9950">
                <c:v>82.924132433919155</c:v>
              </c:pt>
              <c:pt idx="9951">
                <c:v>82.932466517580863</c:v>
              </c:pt>
              <c:pt idx="9952">
                <c:v>82.940800601242557</c:v>
              </c:pt>
              <c:pt idx="9953">
                <c:v>82.949134684904266</c:v>
              </c:pt>
              <c:pt idx="9954">
                <c:v>82.957468768565974</c:v>
              </c:pt>
              <c:pt idx="9955">
                <c:v>82.965802852227654</c:v>
              </c:pt>
              <c:pt idx="9956">
                <c:v>82.974136935889362</c:v>
              </c:pt>
              <c:pt idx="9957">
                <c:v>82.982471019551056</c:v>
              </c:pt>
              <c:pt idx="9958">
                <c:v>82.990805103212764</c:v>
              </c:pt>
              <c:pt idx="9959">
                <c:v>82.999139186874473</c:v>
              </c:pt>
              <c:pt idx="9960">
                <c:v>83.007473270536167</c:v>
              </c:pt>
              <c:pt idx="9961">
                <c:v>83.015807354197875</c:v>
              </c:pt>
              <c:pt idx="9962">
                <c:v>83.024141437859555</c:v>
              </c:pt>
              <c:pt idx="9963">
                <c:v>83.032475521521263</c:v>
              </c:pt>
              <c:pt idx="9964">
                <c:v>83.040809605182957</c:v>
              </c:pt>
              <c:pt idx="9965">
                <c:v>83.049143688844666</c:v>
              </c:pt>
              <c:pt idx="9966">
                <c:v>83.057477772506374</c:v>
              </c:pt>
              <c:pt idx="9967">
                <c:v>83.065811856168068</c:v>
              </c:pt>
              <c:pt idx="9968">
                <c:v>83.074145939829776</c:v>
              </c:pt>
              <c:pt idx="9969">
                <c:v>83.082480023491456</c:v>
              </c:pt>
              <c:pt idx="9970">
                <c:v>83.090814107153165</c:v>
              </c:pt>
              <c:pt idx="9971">
                <c:v>83.099148190814873</c:v>
              </c:pt>
              <c:pt idx="9972">
                <c:v>83.107482274476567</c:v>
              </c:pt>
              <c:pt idx="9973">
                <c:v>83.115816358138275</c:v>
              </c:pt>
              <c:pt idx="9974">
                <c:v>83.124150441799969</c:v>
              </c:pt>
              <c:pt idx="9975">
                <c:v>83.132484525461678</c:v>
              </c:pt>
              <c:pt idx="9976">
                <c:v>83.140818609123372</c:v>
              </c:pt>
              <c:pt idx="9977">
                <c:v>83.149152692785066</c:v>
              </c:pt>
              <c:pt idx="9978">
                <c:v>83.157486776446774</c:v>
              </c:pt>
              <c:pt idx="9979">
                <c:v>83.165820860108468</c:v>
              </c:pt>
              <c:pt idx="9980">
                <c:v>83.174154943770176</c:v>
              </c:pt>
              <c:pt idx="9981">
                <c:v>83.182489027431885</c:v>
              </c:pt>
              <c:pt idx="9982">
                <c:v>83.190823111093579</c:v>
              </c:pt>
              <c:pt idx="9983">
                <c:v>83.199157194755273</c:v>
              </c:pt>
              <c:pt idx="9984">
                <c:v>83.207491278416967</c:v>
              </c:pt>
              <c:pt idx="9985">
                <c:v>83.215825362078675</c:v>
              </c:pt>
              <c:pt idx="9986">
                <c:v>83.224159445740369</c:v>
              </c:pt>
              <c:pt idx="9987">
                <c:v>83.232493529402078</c:v>
              </c:pt>
              <c:pt idx="9988">
                <c:v>83.240827613063786</c:v>
              </c:pt>
              <c:pt idx="9989">
                <c:v>83.249161696725466</c:v>
              </c:pt>
              <c:pt idx="9990">
                <c:v>83.257495780387174</c:v>
              </c:pt>
              <c:pt idx="9991">
                <c:v>83.265829864048868</c:v>
              </c:pt>
              <c:pt idx="9992">
                <c:v>83.274163947710576</c:v>
              </c:pt>
              <c:pt idx="9993">
                <c:v>83.282498031372285</c:v>
              </c:pt>
              <c:pt idx="9994">
                <c:v>83.290832115033979</c:v>
              </c:pt>
              <c:pt idx="9995">
                <c:v>83.299166198695687</c:v>
              </c:pt>
              <c:pt idx="9996">
                <c:v>83.307500282357367</c:v>
              </c:pt>
              <c:pt idx="9997">
                <c:v>83.315834366019075</c:v>
              </c:pt>
              <c:pt idx="9998">
                <c:v>83.324168449680784</c:v>
              </c:pt>
              <c:pt idx="9999">
                <c:v>83.332502533342478</c:v>
              </c:pt>
              <c:pt idx="10000">
                <c:v>83.340836617004186</c:v>
              </c:pt>
              <c:pt idx="10001">
                <c:v>83.34917070066588</c:v>
              </c:pt>
              <c:pt idx="10002">
                <c:v>83.357504784327588</c:v>
              </c:pt>
              <c:pt idx="10003">
                <c:v>83.365838867989268</c:v>
              </c:pt>
              <c:pt idx="10004">
                <c:v>83.374172951650976</c:v>
              </c:pt>
              <c:pt idx="10005">
                <c:v>83.382507035312685</c:v>
              </c:pt>
              <c:pt idx="10006">
                <c:v>83.390841118974379</c:v>
              </c:pt>
              <c:pt idx="10007">
                <c:v>83.399175202636087</c:v>
              </c:pt>
              <c:pt idx="10008">
                <c:v>83.407509286297781</c:v>
              </c:pt>
              <c:pt idx="10009">
                <c:v>83.415843369959489</c:v>
              </c:pt>
              <c:pt idx="10010">
                <c:v>83.424177453621184</c:v>
              </c:pt>
              <c:pt idx="10011">
                <c:v>83.432511537282878</c:v>
              </c:pt>
              <c:pt idx="10012">
                <c:v>83.440845620944586</c:v>
              </c:pt>
              <c:pt idx="10013">
                <c:v>83.44917970460628</c:v>
              </c:pt>
              <c:pt idx="10014">
                <c:v>83.457513788267988</c:v>
              </c:pt>
              <c:pt idx="10015">
                <c:v>83.465847871929697</c:v>
              </c:pt>
              <c:pt idx="10016">
                <c:v>83.474181955591391</c:v>
              </c:pt>
              <c:pt idx="10017">
                <c:v>83.482516039253085</c:v>
              </c:pt>
              <c:pt idx="10018">
                <c:v>83.490850122914779</c:v>
              </c:pt>
              <c:pt idx="10019">
                <c:v>83.499184206576487</c:v>
              </c:pt>
              <c:pt idx="10020">
                <c:v>83.507518290238195</c:v>
              </c:pt>
              <c:pt idx="10021">
                <c:v>83.515852373899889</c:v>
              </c:pt>
              <c:pt idx="10022">
                <c:v>83.524186457561598</c:v>
              </c:pt>
              <c:pt idx="10023">
                <c:v>83.532520541223292</c:v>
              </c:pt>
              <c:pt idx="10024">
                <c:v>83.540854624884986</c:v>
              </c:pt>
              <c:pt idx="10025">
                <c:v>83.54918870854668</c:v>
              </c:pt>
              <c:pt idx="10026">
                <c:v>83.557522792208388</c:v>
              </c:pt>
              <c:pt idx="10027">
                <c:v>83.565856875870097</c:v>
              </c:pt>
              <c:pt idx="10028">
                <c:v>83.574190959531791</c:v>
              </c:pt>
              <c:pt idx="10029">
                <c:v>83.582525043193499</c:v>
              </c:pt>
              <c:pt idx="10030">
                <c:v>83.590859126855193</c:v>
              </c:pt>
              <c:pt idx="10031">
                <c:v>83.599193210516887</c:v>
              </c:pt>
              <c:pt idx="10032">
                <c:v>83.607527294178595</c:v>
              </c:pt>
              <c:pt idx="10033">
                <c:v>83.615861377840289</c:v>
              </c:pt>
              <c:pt idx="10034">
                <c:v>83.624195461501998</c:v>
              </c:pt>
              <c:pt idx="10035">
                <c:v>83.632529545163692</c:v>
              </c:pt>
              <c:pt idx="10036">
                <c:v>83.6408636288254</c:v>
              </c:pt>
              <c:pt idx="10037">
                <c:v>83.649197712487108</c:v>
              </c:pt>
              <c:pt idx="10038">
                <c:v>83.657531796148788</c:v>
              </c:pt>
              <c:pt idx="10039">
                <c:v>83.665865879810497</c:v>
              </c:pt>
              <c:pt idx="10040">
                <c:v>83.674199963472191</c:v>
              </c:pt>
              <c:pt idx="10041">
                <c:v>83.682534047133899</c:v>
              </c:pt>
              <c:pt idx="10042">
                <c:v>83.690868130795607</c:v>
              </c:pt>
              <c:pt idx="10043">
                <c:v>83.699202214457301</c:v>
              </c:pt>
              <c:pt idx="10044">
                <c:v>83.70753629811901</c:v>
              </c:pt>
              <c:pt idx="10045">
                <c:v>83.71587038178069</c:v>
              </c:pt>
              <c:pt idx="10046">
                <c:v>83.724204465442398</c:v>
              </c:pt>
              <c:pt idx="10047">
                <c:v>83.732538549104092</c:v>
              </c:pt>
              <c:pt idx="10048">
                <c:v>83.7408726327658</c:v>
              </c:pt>
              <c:pt idx="10049">
                <c:v>83.749206716427508</c:v>
              </c:pt>
              <c:pt idx="10050">
                <c:v>83.757540800089203</c:v>
              </c:pt>
              <c:pt idx="10051">
                <c:v>83.765874883750911</c:v>
              </c:pt>
              <c:pt idx="10052">
                <c:v>83.774208967412591</c:v>
              </c:pt>
              <c:pt idx="10053">
                <c:v>83.782543051074299</c:v>
              </c:pt>
              <c:pt idx="10054">
                <c:v>83.790877134736007</c:v>
              </c:pt>
              <c:pt idx="10055">
                <c:v>83.799211218397701</c:v>
              </c:pt>
              <c:pt idx="10056">
                <c:v>83.80754530205941</c:v>
              </c:pt>
              <c:pt idx="10057">
                <c:v>83.815879385721104</c:v>
              </c:pt>
              <c:pt idx="10058">
                <c:v>83.824213469382812</c:v>
              </c:pt>
              <c:pt idx="10059">
                <c:v>83.832547553044506</c:v>
              </c:pt>
              <c:pt idx="10060">
                <c:v>83.8408816367062</c:v>
              </c:pt>
              <c:pt idx="10061">
                <c:v>83.849215720367908</c:v>
              </c:pt>
              <c:pt idx="10062">
                <c:v>83.857549804029603</c:v>
              </c:pt>
              <c:pt idx="10063">
                <c:v>83.865883887691311</c:v>
              </c:pt>
              <c:pt idx="10064">
                <c:v>83.874217971353019</c:v>
              </c:pt>
              <c:pt idx="10065">
                <c:v>83.882552055014713</c:v>
              </c:pt>
              <c:pt idx="10066">
                <c:v>83.890886138676407</c:v>
              </c:pt>
              <c:pt idx="10067">
                <c:v>83.899220222338101</c:v>
              </c:pt>
              <c:pt idx="10068">
                <c:v>83.90755430599981</c:v>
              </c:pt>
              <c:pt idx="10069">
                <c:v>83.915888389661504</c:v>
              </c:pt>
              <c:pt idx="10070">
                <c:v>83.924222473323212</c:v>
              </c:pt>
              <c:pt idx="10071">
                <c:v>83.93255655698492</c:v>
              </c:pt>
              <c:pt idx="10072">
                <c:v>83.940890640646614</c:v>
              </c:pt>
              <c:pt idx="10073">
                <c:v>83.949224724308309</c:v>
              </c:pt>
              <c:pt idx="10074">
                <c:v>83.957558807970003</c:v>
              </c:pt>
              <c:pt idx="10075">
                <c:v>83.965892891631711</c:v>
              </c:pt>
              <c:pt idx="10076">
                <c:v>83.974226975293419</c:v>
              </c:pt>
              <c:pt idx="10077">
                <c:v>83.982561058955113</c:v>
              </c:pt>
              <c:pt idx="10078">
                <c:v>83.990895142616822</c:v>
              </c:pt>
              <c:pt idx="10079">
                <c:v>83.999229226278501</c:v>
              </c:pt>
              <c:pt idx="10080">
                <c:v>84.00756330994021</c:v>
              </c:pt>
              <c:pt idx="10081">
                <c:v>84.015897393601918</c:v>
              </c:pt>
              <c:pt idx="10082">
                <c:v>84.024231477263612</c:v>
              </c:pt>
              <c:pt idx="10083">
                <c:v>84.03256556092532</c:v>
              </c:pt>
              <c:pt idx="10084">
                <c:v>84.040899644587014</c:v>
              </c:pt>
              <c:pt idx="10085">
                <c:v>84.049233728248723</c:v>
              </c:pt>
              <c:pt idx="10086">
                <c:v>84.057567811910403</c:v>
              </c:pt>
              <c:pt idx="10087">
                <c:v>84.065901895572111</c:v>
              </c:pt>
              <c:pt idx="10088">
                <c:v>84.074235979233819</c:v>
              </c:pt>
              <c:pt idx="10089">
                <c:v>84.082570062895513</c:v>
              </c:pt>
              <c:pt idx="10090">
                <c:v>84.090904146557222</c:v>
              </c:pt>
              <c:pt idx="10091">
                <c:v>84.099238230218916</c:v>
              </c:pt>
              <c:pt idx="10092">
                <c:v>84.107572313880624</c:v>
              </c:pt>
              <c:pt idx="10093">
                <c:v>84.115906397542318</c:v>
              </c:pt>
              <c:pt idx="10094">
                <c:v>84.124240481204012</c:v>
              </c:pt>
              <c:pt idx="10095">
                <c:v>84.13257456486572</c:v>
              </c:pt>
              <c:pt idx="10096">
                <c:v>84.140908648527414</c:v>
              </c:pt>
              <c:pt idx="10097">
                <c:v>84.149242732189123</c:v>
              </c:pt>
              <c:pt idx="10098">
                <c:v>84.157576815850831</c:v>
              </c:pt>
              <c:pt idx="10099">
                <c:v>84.165910899512525</c:v>
              </c:pt>
              <c:pt idx="10100">
                <c:v>84.174244983174219</c:v>
              </c:pt>
              <c:pt idx="10101">
                <c:v>84.182579066835913</c:v>
              </c:pt>
              <c:pt idx="10102">
                <c:v>84.190913150497622</c:v>
              </c:pt>
              <c:pt idx="10103">
                <c:v>84.19924723415933</c:v>
              </c:pt>
              <c:pt idx="10104">
                <c:v>84.207581317821024</c:v>
              </c:pt>
              <c:pt idx="10105">
                <c:v>84.215915401482732</c:v>
              </c:pt>
              <c:pt idx="10106">
                <c:v>84.224249485144426</c:v>
              </c:pt>
              <c:pt idx="10107">
                <c:v>84.23258356880612</c:v>
              </c:pt>
              <c:pt idx="10108">
                <c:v>84.240917652467814</c:v>
              </c:pt>
              <c:pt idx="10109">
                <c:v>84.249251736129523</c:v>
              </c:pt>
              <c:pt idx="10110">
                <c:v>84.257585819791231</c:v>
              </c:pt>
              <c:pt idx="10111">
                <c:v>84.265919903452925</c:v>
              </c:pt>
              <c:pt idx="10112">
                <c:v>84.274253987114633</c:v>
              </c:pt>
              <c:pt idx="10113">
                <c:v>84.282588070776328</c:v>
              </c:pt>
              <c:pt idx="10114">
                <c:v>84.290922154438022</c:v>
              </c:pt>
              <c:pt idx="10115">
                <c:v>84.29925623809973</c:v>
              </c:pt>
              <c:pt idx="10116">
                <c:v>84.307590321761424</c:v>
              </c:pt>
              <c:pt idx="10117">
                <c:v>84.315924405423132</c:v>
              </c:pt>
              <c:pt idx="10118">
                <c:v>84.324258489084826</c:v>
              </c:pt>
              <c:pt idx="10119">
                <c:v>84.332592572746535</c:v>
              </c:pt>
              <c:pt idx="10120">
                <c:v>84.340926656408243</c:v>
              </c:pt>
              <c:pt idx="10121">
                <c:v>84.349260740069923</c:v>
              </c:pt>
              <c:pt idx="10122">
                <c:v>84.357594823731631</c:v>
              </c:pt>
              <c:pt idx="10123">
                <c:v>84.365928907393325</c:v>
              </c:pt>
              <c:pt idx="10124">
                <c:v>84.374262991055033</c:v>
              </c:pt>
              <c:pt idx="10125">
                <c:v>84.382597074716742</c:v>
              </c:pt>
              <c:pt idx="10126">
                <c:v>84.390931158378436</c:v>
              </c:pt>
              <c:pt idx="10127">
                <c:v>84.399265242040144</c:v>
              </c:pt>
              <c:pt idx="10128">
                <c:v>84.407599325701824</c:v>
              </c:pt>
              <c:pt idx="10129">
                <c:v>84.415933409363532</c:v>
              </c:pt>
              <c:pt idx="10130">
                <c:v>84.424267493025226</c:v>
              </c:pt>
              <c:pt idx="10131">
                <c:v>84.432601576686935</c:v>
              </c:pt>
              <c:pt idx="10132">
                <c:v>84.440935660348643</c:v>
              </c:pt>
              <c:pt idx="10133">
                <c:v>84.449269744010337</c:v>
              </c:pt>
              <c:pt idx="10134">
                <c:v>84.457603827672045</c:v>
              </c:pt>
              <c:pt idx="10135">
                <c:v>84.465937911333725</c:v>
              </c:pt>
              <c:pt idx="10136">
                <c:v>84.474271994995433</c:v>
              </c:pt>
              <c:pt idx="10137">
                <c:v>84.482606078657142</c:v>
              </c:pt>
              <c:pt idx="10138">
                <c:v>84.490940162318836</c:v>
              </c:pt>
              <c:pt idx="10139">
                <c:v>84.499274245980544</c:v>
              </c:pt>
              <c:pt idx="10140">
                <c:v>84.507608329642238</c:v>
              </c:pt>
              <c:pt idx="10141">
                <c:v>84.515942413303947</c:v>
              </c:pt>
              <c:pt idx="10142">
                <c:v>84.524276496965641</c:v>
              </c:pt>
              <c:pt idx="10143">
                <c:v>84.532610580627335</c:v>
              </c:pt>
              <c:pt idx="10144">
                <c:v>84.540944664289043</c:v>
              </c:pt>
              <c:pt idx="10145">
                <c:v>84.549278747950737</c:v>
              </c:pt>
              <c:pt idx="10146">
                <c:v>84.557612831612445</c:v>
              </c:pt>
              <c:pt idx="10147">
                <c:v>84.565946915274154</c:v>
              </c:pt>
              <c:pt idx="10148">
                <c:v>84.574280998935848</c:v>
              </c:pt>
              <c:pt idx="10149">
                <c:v>84.582615082597542</c:v>
              </c:pt>
              <c:pt idx="10150">
                <c:v>84.590949166259236</c:v>
              </c:pt>
              <c:pt idx="10151">
                <c:v>84.599283249920944</c:v>
              </c:pt>
              <c:pt idx="10152">
                <c:v>84.607617333582638</c:v>
              </c:pt>
              <c:pt idx="10153">
                <c:v>84.615951417244347</c:v>
              </c:pt>
              <c:pt idx="10154">
                <c:v>84.624285500906055</c:v>
              </c:pt>
              <c:pt idx="10155">
                <c:v>84.632619584567749</c:v>
              </c:pt>
              <c:pt idx="10156">
                <c:v>84.640953668229443</c:v>
              </c:pt>
              <c:pt idx="10157">
                <c:v>84.649287751891137</c:v>
              </c:pt>
              <c:pt idx="10158">
                <c:v>84.657621835552845</c:v>
              </c:pt>
              <c:pt idx="10159">
                <c:v>84.665955919214554</c:v>
              </c:pt>
              <c:pt idx="10160">
                <c:v>84.674290002876248</c:v>
              </c:pt>
              <c:pt idx="10161">
                <c:v>84.682624086537956</c:v>
              </c:pt>
              <c:pt idx="10162">
                <c:v>84.69095817019965</c:v>
              </c:pt>
              <c:pt idx="10163">
                <c:v>84.699292253861344</c:v>
              </c:pt>
              <c:pt idx="10164">
                <c:v>84.707626337523052</c:v>
              </c:pt>
              <c:pt idx="10165">
                <c:v>84.715960421184747</c:v>
              </c:pt>
              <c:pt idx="10166">
                <c:v>84.724294504846455</c:v>
              </c:pt>
              <c:pt idx="10167">
                <c:v>84.732628588508149</c:v>
              </c:pt>
              <c:pt idx="10168">
                <c:v>84.740962672169857</c:v>
              </c:pt>
              <c:pt idx="10169">
                <c:v>84.749296755831566</c:v>
              </c:pt>
              <c:pt idx="10170">
                <c:v>84.757630839493245</c:v>
              </c:pt>
              <c:pt idx="10171">
                <c:v>84.765964923154954</c:v>
              </c:pt>
              <c:pt idx="10172">
                <c:v>84.774299006816648</c:v>
              </c:pt>
              <c:pt idx="10173">
                <c:v>84.782633090478356</c:v>
              </c:pt>
              <c:pt idx="10174">
                <c:v>84.79096717414005</c:v>
              </c:pt>
              <c:pt idx="10175">
                <c:v>84.799301257801758</c:v>
              </c:pt>
              <c:pt idx="10176">
                <c:v>84.807635341463453</c:v>
              </c:pt>
              <c:pt idx="10177">
                <c:v>84.815969425125147</c:v>
              </c:pt>
              <c:pt idx="10178">
                <c:v>84.824303508786855</c:v>
              </c:pt>
              <c:pt idx="10179">
                <c:v>84.832637592448549</c:v>
              </c:pt>
              <c:pt idx="10180">
                <c:v>84.840971676110257</c:v>
              </c:pt>
              <c:pt idx="10181">
                <c:v>84.849305759771966</c:v>
              </c:pt>
              <c:pt idx="10182">
                <c:v>84.85763984343366</c:v>
              </c:pt>
              <c:pt idx="10183">
                <c:v>84.865973927095354</c:v>
              </c:pt>
              <c:pt idx="10184">
                <c:v>84.874308010757048</c:v>
              </c:pt>
              <c:pt idx="10185">
                <c:v>84.882642094418756</c:v>
              </c:pt>
              <c:pt idx="10186">
                <c:v>84.890976178080464</c:v>
              </c:pt>
              <c:pt idx="10187">
                <c:v>84.899310261742158</c:v>
              </c:pt>
              <c:pt idx="10188">
                <c:v>84.907644345403867</c:v>
              </c:pt>
              <c:pt idx="10189">
                <c:v>84.915978429065561</c:v>
              </c:pt>
              <c:pt idx="10190">
                <c:v>84.924312512727255</c:v>
              </c:pt>
              <c:pt idx="10191">
                <c:v>84.932646596388949</c:v>
              </c:pt>
              <c:pt idx="10192">
                <c:v>84.940980680050657</c:v>
              </c:pt>
              <c:pt idx="10193">
                <c:v>84.949314763712366</c:v>
              </c:pt>
              <c:pt idx="10194">
                <c:v>84.95764884737406</c:v>
              </c:pt>
              <c:pt idx="10195">
                <c:v>84.965982931035768</c:v>
              </c:pt>
              <c:pt idx="10196">
                <c:v>84.974317014697462</c:v>
              </c:pt>
              <c:pt idx="10197">
                <c:v>84.982651098359156</c:v>
              </c:pt>
              <c:pt idx="10198">
                <c:v>84.990985182020864</c:v>
              </c:pt>
              <c:pt idx="10199">
                <c:v>84.999319265682558</c:v>
              </c:pt>
              <c:pt idx="10200">
                <c:v>85.007653349344267</c:v>
              </c:pt>
              <c:pt idx="10201">
                <c:v>85.015987433005961</c:v>
              </c:pt>
              <c:pt idx="10202">
                <c:v>85.024321516667669</c:v>
              </c:pt>
              <c:pt idx="10203">
                <c:v>85.032655600329377</c:v>
              </c:pt>
              <c:pt idx="10204">
                <c:v>85.040989683991057</c:v>
              </c:pt>
              <c:pt idx="10205">
                <c:v>85.049323767652766</c:v>
              </c:pt>
              <c:pt idx="10206">
                <c:v>85.05765785131446</c:v>
              </c:pt>
              <c:pt idx="10207">
                <c:v>85.065991934976168</c:v>
              </c:pt>
              <c:pt idx="10208">
                <c:v>85.074326018637876</c:v>
              </c:pt>
              <c:pt idx="10209">
                <c:v>85.08266010229957</c:v>
              </c:pt>
              <c:pt idx="10210">
                <c:v>85.090994185961279</c:v>
              </c:pt>
              <c:pt idx="10211">
                <c:v>85.099328269622958</c:v>
              </c:pt>
              <c:pt idx="10212">
                <c:v>85.107662353284667</c:v>
              </c:pt>
              <c:pt idx="10213">
                <c:v>85.115996436946361</c:v>
              </c:pt>
              <c:pt idx="10214">
                <c:v>85.124330520608069</c:v>
              </c:pt>
              <c:pt idx="10215">
                <c:v>85.132664604269777</c:v>
              </c:pt>
              <c:pt idx="10216">
                <c:v>85.140998687931472</c:v>
              </c:pt>
              <c:pt idx="10217">
                <c:v>85.14933277159318</c:v>
              </c:pt>
              <c:pt idx="10218">
                <c:v>85.15766685525486</c:v>
              </c:pt>
              <c:pt idx="10219">
                <c:v>85.166000938916568</c:v>
              </c:pt>
              <c:pt idx="10220">
                <c:v>85.174335022578276</c:v>
              </c:pt>
              <c:pt idx="10221">
                <c:v>85.18266910623997</c:v>
              </c:pt>
              <c:pt idx="10222">
                <c:v>85.191003189901679</c:v>
              </c:pt>
              <c:pt idx="10223">
                <c:v>85.199337273563373</c:v>
              </c:pt>
              <c:pt idx="10224">
                <c:v>85.207671357225081</c:v>
              </c:pt>
              <c:pt idx="10225">
                <c:v>85.216005440886775</c:v>
              </c:pt>
              <c:pt idx="10226">
                <c:v>85.224339524548469</c:v>
              </c:pt>
              <c:pt idx="10227">
                <c:v>85.232673608210177</c:v>
              </c:pt>
              <c:pt idx="10228">
                <c:v>85.241007691871872</c:v>
              </c:pt>
              <c:pt idx="10229">
                <c:v>85.24934177553358</c:v>
              </c:pt>
              <c:pt idx="10230">
                <c:v>85.257675859195288</c:v>
              </c:pt>
              <c:pt idx="10231">
                <c:v>85.266009942856982</c:v>
              </c:pt>
              <c:pt idx="10232">
                <c:v>85.274344026518676</c:v>
              </c:pt>
              <c:pt idx="10233">
                <c:v>85.28267811018037</c:v>
              </c:pt>
              <c:pt idx="10234">
                <c:v>85.291012193842079</c:v>
              </c:pt>
              <c:pt idx="10235">
                <c:v>85.299346277503773</c:v>
              </c:pt>
              <c:pt idx="10236">
                <c:v>85.307680361165481</c:v>
              </c:pt>
              <c:pt idx="10237">
                <c:v>85.316014444827189</c:v>
              </c:pt>
              <c:pt idx="10238">
                <c:v>85.324348528488883</c:v>
              </c:pt>
              <c:pt idx="10239">
                <c:v>85.332682612150577</c:v>
              </c:pt>
              <c:pt idx="10240">
                <c:v>85.341016695812272</c:v>
              </c:pt>
              <c:pt idx="10241">
                <c:v>85.34935077947398</c:v>
              </c:pt>
              <c:pt idx="10242">
                <c:v>85.357684863135688</c:v>
              </c:pt>
              <c:pt idx="10243">
                <c:v>85.366018946797382</c:v>
              </c:pt>
              <c:pt idx="10244">
                <c:v>85.374353030459091</c:v>
              </c:pt>
              <c:pt idx="10245">
                <c:v>85.382687114120785</c:v>
              </c:pt>
              <c:pt idx="10246">
                <c:v>85.391021197782479</c:v>
              </c:pt>
              <c:pt idx="10247">
                <c:v>85.399355281444187</c:v>
              </c:pt>
              <c:pt idx="10248">
                <c:v>85.407689365105881</c:v>
              </c:pt>
              <c:pt idx="10249">
                <c:v>85.416023448767589</c:v>
              </c:pt>
              <c:pt idx="10250">
                <c:v>85.424357532429283</c:v>
              </c:pt>
              <c:pt idx="10251">
                <c:v>85.432691616090992</c:v>
              </c:pt>
              <c:pt idx="10252">
                <c:v>85.4410256997527</c:v>
              </c:pt>
              <c:pt idx="10253">
                <c:v>85.44935978341438</c:v>
              </c:pt>
              <c:pt idx="10254">
                <c:v>85.457693867076088</c:v>
              </c:pt>
              <c:pt idx="10255">
                <c:v>85.466027950737782</c:v>
              </c:pt>
              <c:pt idx="10256">
                <c:v>85.474362034399491</c:v>
              </c:pt>
              <c:pt idx="10257">
                <c:v>85.482696118061185</c:v>
              </c:pt>
              <c:pt idx="10258">
                <c:v>85.491030201722893</c:v>
              </c:pt>
              <c:pt idx="10259">
                <c:v>85.499364285384601</c:v>
              </c:pt>
              <c:pt idx="10260">
                <c:v>85.507698369046281</c:v>
              </c:pt>
              <c:pt idx="10261">
                <c:v>85.516032452707989</c:v>
              </c:pt>
              <c:pt idx="10262">
                <c:v>85.524366536369683</c:v>
              </c:pt>
              <c:pt idx="10263">
                <c:v>85.532700620031392</c:v>
              </c:pt>
              <c:pt idx="10264">
                <c:v>85.5410347036931</c:v>
              </c:pt>
              <c:pt idx="10265">
                <c:v>85.549368787354794</c:v>
              </c:pt>
              <c:pt idx="10266">
                <c:v>85.557702871016488</c:v>
              </c:pt>
              <c:pt idx="10267">
                <c:v>85.566036954678182</c:v>
              </c:pt>
              <c:pt idx="10268">
                <c:v>85.574371038339891</c:v>
              </c:pt>
              <c:pt idx="10269">
                <c:v>85.582705122001599</c:v>
              </c:pt>
              <c:pt idx="10270">
                <c:v>85.591039205663293</c:v>
              </c:pt>
              <c:pt idx="10271">
                <c:v>85.599373289325001</c:v>
              </c:pt>
              <c:pt idx="10272">
                <c:v>85.607707372986695</c:v>
              </c:pt>
              <c:pt idx="10273">
                <c:v>85.616041456648389</c:v>
              </c:pt>
              <c:pt idx="10274">
                <c:v>85.624375540310083</c:v>
              </c:pt>
              <c:pt idx="10275">
                <c:v>85.632709623971792</c:v>
              </c:pt>
              <c:pt idx="10276">
                <c:v>85.6410437076335</c:v>
              </c:pt>
              <c:pt idx="10277">
                <c:v>85.649377791295194</c:v>
              </c:pt>
              <c:pt idx="10278">
                <c:v>85.657711874956902</c:v>
              </c:pt>
              <c:pt idx="10279">
                <c:v>85.666045958618597</c:v>
              </c:pt>
              <c:pt idx="10280">
                <c:v>85.674380042280291</c:v>
              </c:pt>
              <c:pt idx="10281">
                <c:v>85.682714125941999</c:v>
              </c:pt>
              <c:pt idx="10282">
                <c:v>85.691048209603693</c:v>
              </c:pt>
              <c:pt idx="10283">
                <c:v>85.699382293265401</c:v>
              </c:pt>
              <c:pt idx="10284">
                <c:v>85.707716376927095</c:v>
              </c:pt>
              <c:pt idx="10285">
                <c:v>85.716050460588804</c:v>
              </c:pt>
              <c:pt idx="10286">
                <c:v>85.724384544250512</c:v>
              </c:pt>
              <c:pt idx="10287">
                <c:v>85.732718627912192</c:v>
              </c:pt>
              <c:pt idx="10288">
                <c:v>85.7410527115739</c:v>
              </c:pt>
              <c:pt idx="10289">
                <c:v>85.749386795235594</c:v>
              </c:pt>
              <c:pt idx="10290">
                <c:v>85.757720878897302</c:v>
              </c:pt>
              <c:pt idx="10291">
                <c:v>85.766054962559011</c:v>
              </c:pt>
              <c:pt idx="10292">
                <c:v>85.774389046220705</c:v>
              </c:pt>
              <c:pt idx="10293">
                <c:v>85.782723129882413</c:v>
              </c:pt>
              <c:pt idx="10294">
                <c:v>85.791057213544093</c:v>
              </c:pt>
              <c:pt idx="10295">
                <c:v>85.799391297205801</c:v>
              </c:pt>
              <c:pt idx="10296">
                <c:v>85.807725380867495</c:v>
              </c:pt>
              <c:pt idx="10297">
                <c:v>85.816059464529204</c:v>
              </c:pt>
              <c:pt idx="10298">
                <c:v>85.824393548190912</c:v>
              </c:pt>
              <c:pt idx="10299">
                <c:v>85.832727631852606</c:v>
              </c:pt>
              <c:pt idx="10300">
                <c:v>85.841061715514314</c:v>
              </c:pt>
              <c:pt idx="10301">
                <c:v>85.849395799175994</c:v>
              </c:pt>
              <c:pt idx="10302">
                <c:v>85.857729882837702</c:v>
              </c:pt>
              <c:pt idx="10303">
                <c:v>85.866063966499411</c:v>
              </c:pt>
              <c:pt idx="10304">
                <c:v>85.874398050161105</c:v>
              </c:pt>
              <c:pt idx="10305">
                <c:v>85.882732133822813</c:v>
              </c:pt>
              <c:pt idx="10306">
                <c:v>85.891066217484507</c:v>
              </c:pt>
              <c:pt idx="10307">
                <c:v>85.899400301146215</c:v>
              </c:pt>
              <c:pt idx="10308">
                <c:v>85.90773438480791</c:v>
              </c:pt>
              <c:pt idx="10309">
                <c:v>85.916068468469604</c:v>
              </c:pt>
              <c:pt idx="10310">
                <c:v>85.924402552131312</c:v>
              </c:pt>
              <c:pt idx="10311">
                <c:v>85.932736635793006</c:v>
              </c:pt>
              <c:pt idx="10312">
                <c:v>85.941070719454714</c:v>
              </c:pt>
              <c:pt idx="10313">
                <c:v>85.949404803116423</c:v>
              </c:pt>
              <c:pt idx="10314">
                <c:v>85.957738886778117</c:v>
              </c:pt>
              <c:pt idx="10315">
                <c:v>85.966072970439811</c:v>
              </c:pt>
              <c:pt idx="10316">
                <c:v>85.974407054101505</c:v>
              </c:pt>
              <c:pt idx="10317">
                <c:v>85.982741137763213</c:v>
              </c:pt>
              <c:pt idx="10318">
                <c:v>85.991075221424907</c:v>
              </c:pt>
              <c:pt idx="10319">
                <c:v>85.999409305086616</c:v>
              </c:pt>
              <c:pt idx="10320">
                <c:v>86.007743388748324</c:v>
              </c:pt>
              <c:pt idx="10321">
                <c:v>86.016077472410018</c:v>
              </c:pt>
              <c:pt idx="10322">
                <c:v>86.024411556071712</c:v>
              </c:pt>
              <c:pt idx="10323">
                <c:v>86.032745639733406</c:v>
              </c:pt>
              <c:pt idx="10324">
                <c:v>86.041079723395114</c:v>
              </c:pt>
              <c:pt idx="10325">
                <c:v>86.049413807056823</c:v>
              </c:pt>
              <c:pt idx="10326">
                <c:v>86.057747890718517</c:v>
              </c:pt>
              <c:pt idx="10327">
                <c:v>86.066081974380225</c:v>
              </c:pt>
              <c:pt idx="10328">
                <c:v>86.074416058041919</c:v>
              </c:pt>
              <c:pt idx="10329">
                <c:v>86.082750141703613</c:v>
              </c:pt>
              <c:pt idx="10330">
                <c:v>86.091084225365321</c:v>
              </c:pt>
              <c:pt idx="10331">
                <c:v>86.099418309027016</c:v>
              </c:pt>
              <c:pt idx="10332">
                <c:v>86.107752392688724</c:v>
              </c:pt>
              <c:pt idx="10333">
                <c:v>86.116086476350418</c:v>
              </c:pt>
              <c:pt idx="10334">
                <c:v>86.124420560012126</c:v>
              </c:pt>
              <c:pt idx="10335">
                <c:v>86.132754643673834</c:v>
              </c:pt>
              <c:pt idx="10336">
                <c:v>86.141088727335514</c:v>
              </c:pt>
              <c:pt idx="10337">
                <c:v>86.149422810997223</c:v>
              </c:pt>
              <c:pt idx="10338">
                <c:v>86.157756894658917</c:v>
              </c:pt>
              <c:pt idx="10339">
                <c:v>86.166090978320625</c:v>
              </c:pt>
              <c:pt idx="10340">
                <c:v>86.174425061982319</c:v>
              </c:pt>
              <c:pt idx="10341">
                <c:v>86.182759145644027</c:v>
              </c:pt>
              <c:pt idx="10342">
                <c:v>86.191093229305736</c:v>
              </c:pt>
              <c:pt idx="10343">
                <c:v>86.199427312967416</c:v>
              </c:pt>
              <c:pt idx="10344">
                <c:v>86.207761396629124</c:v>
              </c:pt>
              <c:pt idx="10345">
                <c:v>86.216095480290818</c:v>
              </c:pt>
              <c:pt idx="10346">
                <c:v>86.224429563952526</c:v>
              </c:pt>
              <c:pt idx="10347">
                <c:v>86.232763647614235</c:v>
              </c:pt>
              <c:pt idx="10348">
                <c:v>86.241097731275929</c:v>
              </c:pt>
              <c:pt idx="10349">
                <c:v>86.249431814937637</c:v>
              </c:pt>
              <c:pt idx="10350">
                <c:v>86.257765898599317</c:v>
              </c:pt>
              <c:pt idx="10351">
                <c:v>86.266099982261025</c:v>
              </c:pt>
              <c:pt idx="10352">
                <c:v>86.274434065922733</c:v>
              </c:pt>
              <c:pt idx="10353">
                <c:v>86.282768149584427</c:v>
              </c:pt>
              <c:pt idx="10354">
                <c:v>86.291102233246136</c:v>
              </c:pt>
              <c:pt idx="10355">
                <c:v>86.29943631690783</c:v>
              </c:pt>
              <c:pt idx="10356">
                <c:v>86.307770400569524</c:v>
              </c:pt>
              <c:pt idx="10357">
                <c:v>86.316104484231218</c:v>
              </c:pt>
              <c:pt idx="10358">
                <c:v>86.324438567892926</c:v>
              </c:pt>
              <c:pt idx="10359">
                <c:v>86.332772651554635</c:v>
              </c:pt>
              <c:pt idx="10360">
                <c:v>86.341106735216329</c:v>
              </c:pt>
              <c:pt idx="10361">
                <c:v>86.349440818878037</c:v>
              </c:pt>
              <c:pt idx="10362">
                <c:v>86.357774902539731</c:v>
              </c:pt>
              <c:pt idx="10363">
                <c:v>86.366108986201425</c:v>
              </c:pt>
              <c:pt idx="10364">
                <c:v>86.374443069863133</c:v>
              </c:pt>
              <c:pt idx="10365">
                <c:v>86.382777153524827</c:v>
              </c:pt>
              <c:pt idx="10366">
                <c:v>86.391111237186536</c:v>
              </c:pt>
              <c:pt idx="10367">
                <c:v>86.39944532084823</c:v>
              </c:pt>
              <c:pt idx="10368">
                <c:v>86.407779404509938</c:v>
              </c:pt>
              <c:pt idx="10369">
                <c:v>86.416113488171646</c:v>
              </c:pt>
              <c:pt idx="10370">
                <c:v>86.424447571833326</c:v>
              </c:pt>
              <c:pt idx="10371">
                <c:v>86.432781655495035</c:v>
              </c:pt>
              <c:pt idx="10372">
                <c:v>86.441115739156729</c:v>
              </c:pt>
              <c:pt idx="10373">
                <c:v>86.449449822818437</c:v>
              </c:pt>
              <c:pt idx="10374">
                <c:v>86.457783906480145</c:v>
              </c:pt>
              <c:pt idx="10375">
                <c:v>86.466117990141839</c:v>
              </c:pt>
              <c:pt idx="10376">
                <c:v>86.474452073803548</c:v>
              </c:pt>
              <c:pt idx="10377">
                <c:v>86.482786157465227</c:v>
              </c:pt>
              <c:pt idx="10378">
                <c:v>86.491120241126936</c:v>
              </c:pt>
              <c:pt idx="10379">
                <c:v>86.49945432478863</c:v>
              </c:pt>
              <c:pt idx="10380">
                <c:v>86.507788408450338</c:v>
              </c:pt>
              <c:pt idx="10381">
                <c:v>86.516122492112046</c:v>
              </c:pt>
              <c:pt idx="10382">
                <c:v>86.52445657577374</c:v>
              </c:pt>
              <c:pt idx="10383">
                <c:v>86.532790659435449</c:v>
              </c:pt>
              <c:pt idx="10384">
                <c:v>86.541124743097129</c:v>
              </c:pt>
              <c:pt idx="10385">
                <c:v>86.549458826758837</c:v>
              </c:pt>
              <c:pt idx="10386">
                <c:v>86.557792910420545</c:v>
              </c:pt>
              <c:pt idx="10387">
                <c:v>86.566126994082239</c:v>
              </c:pt>
              <c:pt idx="10388">
                <c:v>86.574461077743948</c:v>
              </c:pt>
              <c:pt idx="10389">
                <c:v>86.582795161405642</c:v>
              </c:pt>
              <c:pt idx="10390">
                <c:v>86.59112924506735</c:v>
              </c:pt>
              <c:pt idx="10391">
                <c:v>86.599463328729044</c:v>
              </c:pt>
              <c:pt idx="10392">
                <c:v>86.607797412390738</c:v>
              </c:pt>
              <c:pt idx="10393">
                <c:v>86.616131496052446</c:v>
              </c:pt>
              <c:pt idx="10394">
                <c:v>86.624465579714141</c:v>
              </c:pt>
              <c:pt idx="10395">
                <c:v>86.632799663375849</c:v>
              </c:pt>
              <c:pt idx="10396">
                <c:v>86.641133747037557</c:v>
              </c:pt>
              <c:pt idx="10397">
                <c:v>86.649467830699251</c:v>
              </c:pt>
              <c:pt idx="10398">
                <c:v>86.657801914360945</c:v>
              </c:pt>
              <c:pt idx="10399">
                <c:v>86.666135998022639</c:v>
              </c:pt>
              <c:pt idx="10400">
                <c:v>86.674470081684348</c:v>
              </c:pt>
              <c:pt idx="10401">
                <c:v>86.682804165346042</c:v>
              </c:pt>
              <c:pt idx="10402">
                <c:v>86.69113824900775</c:v>
              </c:pt>
              <c:pt idx="10403">
                <c:v>86.699472332669458</c:v>
              </c:pt>
              <c:pt idx="10404">
                <c:v>86.707806416331152</c:v>
              </c:pt>
              <c:pt idx="10405">
                <c:v>86.716140499992846</c:v>
              </c:pt>
              <c:pt idx="10406">
                <c:v>86.724474583654541</c:v>
              </c:pt>
              <c:pt idx="10407">
                <c:v>86.732808667316249</c:v>
              </c:pt>
              <c:pt idx="10408">
                <c:v>86.741142750977957</c:v>
              </c:pt>
              <c:pt idx="10409">
                <c:v>86.749476834639651</c:v>
              </c:pt>
              <c:pt idx="10410">
                <c:v>86.757810918301359</c:v>
              </c:pt>
              <c:pt idx="10411">
                <c:v>86.766145001963054</c:v>
              </c:pt>
              <c:pt idx="10412">
                <c:v>86.774479085624748</c:v>
              </c:pt>
              <c:pt idx="10413">
                <c:v>86.782813169286456</c:v>
              </c:pt>
              <c:pt idx="10414">
                <c:v>86.79114725294815</c:v>
              </c:pt>
              <c:pt idx="10415">
                <c:v>86.799481336609858</c:v>
              </c:pt>
              <c:pt idx="10416">
                <c:v>86.807815420271552</c:v>
              </c:pt>
              <c:pt idx="10417">
                <c:v>86.816149503933261</c:v>
              </c:pt>
              <c:pt idx="10418">
                <c:v>86.824483587594969</c:v>
              </c:pt>
              <c:pt idx="10419">
                <c:v>86.832817671256649</c:v>
              </c:pt>
              <c:pt idx="10420">
                <c:v>86.841151754918357</c:v>
              </c:pt>
              <c:pt idx="10421">
                <c:v>86.849485838580051</c:v>
              </c:pt>
              <c:pt idx="10422">
                <c:v>86.85781992224176</c:v>
              </c:pt>
              <c:pt idx="10423">
                <c:v>86.866154005903454</c:v>
              </c:pt>
              <c:pt idx="10424">
                <c:v>86.874488089565162</c:v>
              </c:pt>
              <c:pt idx="10425">
                <c:v>86.88282217322687</c:v>
              </c:pt>
              <c:pt idx="10426">
                <c:v>86.89115625688855</c:v>
              </c:pt>
              <c:pt idx="10427">
                <c:v>86.899490340550258</c:v>
              </c:pt>
              <c:pt idx="10428">
                <c:v>86.907824424211952</c:v>
              </c:pt>
              <c:pt idx="10429">
                <c:v>86.916158507873661</c:v>
              </c:pt>
              <c:pt idx="10430">
                <c:v>86.924492591535369</c:v>
              </c:pt>
              <c:pt idx="10431">
                <c:v>86.932826675197063</c:v>
              </c:pt>
              <c:pt idx="10432">
                <c:v>86.941160758858771</c:v>
              </c:pt>
              <c:pt idx="10433">
                <c:v>86.949494842520451</c:v>
              </c:pt>
              <c:pt idx="10434">
                <c:v>86.95782892618216</c:v>
              </c:pt>
              <c:pt idx="10435">
                <c:v>86.966163009843868</c:v>
              </c:pt>
              <c:pt idx="10436">
                <c:v>86.974497093505562</c:v>
              </c:pt>
              <c:pt idx="10437">
                <c:v>86.98283117716727</c:v>
              </c:pt>
              <c:pt idx="10438">
                <c:v>86.991165260828964</c:v>
              </c:pt>
              <c:pt idx="10439">
                <c:v>86.999499344490673</c:v>
              </c:pt>
              <c:pt idx="10440">
                <c:v>87.007833428152352</c:v>
              </c:pt>
              <c:pt idx="10441">
                <c:v>87.016167511814061</c:v>
              </c:pt>
              <c:pt idx="10442">
                <c:v>87.024501595475769</c:v>
              </c:pt>
              <c:pt idx="10443">
                <c:v>87.032835679137463</c:v>
              </c:pt>
              <c:pt idx="10444">
                <c:v>87.041169762799171</c:v>
              </c:pt>
              <c:pt idx="10445">
                <c:v>87.049503846460865</c:v>
              </c:pt>
              <c:pt idx="10446">
                <c:v>87.057837930122574</c:v>
              </c:pt>
              <c:pt idx="10447">
                <c:v>87.066172013784268</c:v>
              </c:pt>
              <c:pt idx="10448">
                <c:v>87.074506097445962</c:v>
              </c:pt>
              <c:pt idx="10449">
                <c:v>87.08284018110767</c:v>
              </c:pt>
              <c:pt idx="10450">
                <c:v>87.091174264769364</c:v>
              </c:pt>
              <c:pt idx="10451">
                <c:v>87.099508348431073</c:v>
              </c:pt>
              <c:pt idx="10452">
                <c:v>87.107842432092781</c:v>
              </c:pt>
              <c:pt idx="10453">
                <c:v>87.116176515754461</c:v>
              </c:pt>
              <c:pt idx="10454">
                <c:v>87.124510599416169</c:v>
              </c:pt>
              <c:pt idx="10455">
                <c:v>87.132844683077863</c:v>
              </c:pt>
              <c:pt idx="10456">
                <c:v>87.141178766739571</c:v>
              </c:pt>
              <c:pt idx="10457">
                <c:v>87.14951285040128</c:v>
              </c:pt>
              <c:pt idx="10458">
                <c:v>87.157846934062974</c:v>
              </c:pt>
              <c:pt idx="10459">
                <c:v>87.166181017724682</c:v>
              </c:pt>
              <c:pt idx="10460">
                <c:v>87.174515101386362</c:v>
              </c:pt>
              <c:pt idx="10461">
                <c:v>87.18284918504807</c:v>
              </c:pt>
              <c:pt idx="10462">
                <c:v>87.191183268709764</c:v>
              </c:pt>
              <c:pt idx="10463">
                <c:v>87.199517352371473</c:v>
              </c:pt>
              <c:pt idx="10464">
                <c:v>87.207851436033181</c:v>
              </c:pt>
              <c:pt idx="10465">
                <c:v>87.216185519694875</c:v>
              </c:pt>
              <c:pt idx="10466">
                <c:v>87.224519603356583</c:v>
              </c:pt>
              <c:pt idx="10467">
                <c:v>87.232853687018263</c:v>
              </c:pt>
              <c:pt idx="10468">
                <c:v>87.241187770679971</c:v>
              </c:pt>
              <c:pt idx="10469">
                <c:v>87.24952185434168</c:v>
              </c:pt>
              <c:pt idx="10470">
                <c:v>87.257855938003374</c:v>
              </c:pt>
              <c:pt idx="10471">
                <c:v>87.266190021665082</c:v>
              </c:pt>
              <c:pt idx="10472">
                <c:v>87.274524105326776</c:v>
              </c:pt>
              <c:pt idx="10473">
                <c:v>87.282858188988484</c:v>
              </c:pt>
              <c:pt idx="10474">
                <c:v>87.291192272650179</c:v>
              </c:pt>
              <c:pt idx="10475">
                <c:v>87.299526356311873</c:v>
              </c:pt>
              <c:pt idx="10476">
                <c:v>87.307860439973581</c:v>
              </c:pt>
              <c:pt idx="10477">
                <c:v>87.316194523635275</c:v>
              </c:pt>
              <c:pt idx="10478">
                <c:v>87.324528607296983</c:v>
              </c:pt>
              <c:pt idx="10479">
                <c:v>87.332862690958692</c:v>
              </c:pt>
              <c:pt idx="10480">
                <c:v>87.341196774620386</c:v>
              </c:pt>
              <c:pt idx="10481">
                <c:v>87.34953085828208</c:v>
              </c:pt>
              <c:pt idx="10482">
                <c:v>87.357864941943774</c:v>
              </c:pt>
              <c:pt idx="10483">
                <c:v>87.366199025605482</c:v>
              </c:pt>
              <c:pt idx="10484">
                <c:v>87.374533109267176</c:v>
              </c:pt>
              <c:pt idx="10485">
                <c:v>87.382867192928884</c:v>
              </c:pt>
              <c:pt idx="10486">
                <c:v>87.391201276590593</c:v>
              </c:pt>
              <c:pt idx="10487">
                <c:v>87.399535360252287</c:v>
              </c:pt>
              <c:pt idx="10488">
                <c:v>87.407869443913981</c:v>
              </c:pt>
              <c:pt idx="10489">
                <c:v>87.416203527575675</c:v>
              </c:pt>
              <c:pt idx="10490">
                <c:v>87.424537611237383</c:v>
              </c:pt>
              <c:pt idx="10491">
                <c:v>87.432871694899092</c:v>
              </c:pt>
              <c:pt idx="10492">
                <c:v>87.441205778560786</c:v>
              </c:pt>
              <c:pt idx="10493">
                <c:v>87.449539862222494</c:v>
              </c:pt>
              <c:pt idx="10494">
                <c:v>87.457873945884188</c:v>
              </c:pt>
              <c:pt idx="10495">
                <c:v>87.466208029545882</c:v>
              </c:pt>
              <c:pt idx="10496">
                <c:v>87.47454211320759</c:v>
              </c:pt>
              <c:pt idx="10497">
                <c:v>87.482876196869285</c:v>
              </c:pt>
              <c:pt idx="10498">
                <c:v>87.491210280530993</c:v>
              </c:pt>
              <c:pt idx="10499">
                <c:v>87.499544364192687</c:v>
              </c:pt>
              <c:pt idx="10500">
                <c:v>87.507878447854395</c:v>
              </c:pt>
              <c:pt idx="10501">
                <c:v>87.516212531516103</c:v>
              </c:pt>
              <c:pt idx="10502">
                <c:v>87.524546615177783</c:v>
              </c:pt>
              <c:pt idx="10503">
                <c:v>87.532880698839492</c:v>
              </c:pt>
              <c:pt idx="10504">
                <c:v>87.541214782501186</c:v>
              </c:pt>
              <c:pt idx="10505">
                <c:v>87.549548866162894</c:v>
              </c:pt>
              <c:pt idx="10506">
                <c:v>87.557882949824588</c:v>
              </c:pt>
              <c:pt idx="10507">
                <c:v>87.566217033486296</c:v>
              </c:pt>
              <c:pt idx="10508">
                <c:v>87.574551117148005</c:v>
              </c:pt>
              <c:pt idx="10509">
                <c:v>87.582885200809685</c:v>
              </c:pt>
              <c:pt idx="10510">
                <c:v>87.591219284471393</c:v>
              </c:pt>
              <c:pt idx="10511">
                <c:v>87.599553368133087</c:v>
              </c:pt>
              <c:pt idx="10512">
                <c:v>87.607887451794795</c:v>
              </c:pt>
              <c:pt idx="10513">
                <c:v>87.616221535456503</c:v>
              </c:pt>
              <c:pt idx="10514">
                <c:v>87.624555619118198</c:v>
              </c:pt>
              <c:pt idx="10515">
                <c:v>87.632889702779906</c:v>
              </c:pt>
              <c:pt idx="10516">
                <c:v>87.641223786441586</c:v>
              </c:pt>
              <c:pt idx="10517">
                <c:v>87.649557870103294</c:v>
              </c:pt>
              <c:pt idx="10518">
                <c:v>87.657891953765002</c:v>
              </c:pt>
              <c:pt idx="10519">
                <c:v>87.666226037426696</c:v>
              </c:pt>
              <c:pt idx="10520">
                <c:v>87.674560121088405</c:v>
              </c:pt>
              <c:pt idx="10521">
                <c:v>87.682894204750099</c:v>
              </c:pt>
              <c:pt idx="10522">
                <c:v>87.691228288411807</c:v>
              </c:pt>
              <c:pt idx="10523">
                <c:v>87.699562372073487</c:v>
              </c:pt>
              <c:pt idx="10524">
                <c:v>87.707896455735195</c:v>
              </c:pt>
              <c:pt idx="10525">
                <c:v>87.716230539396904</c:v>
              </c:pt>
              <c:pt idx="10526">
                <c:v>87.724564623058598</c:v>
              </c:pt>
              <c:pt idx="10527">
                <c:v>87.732898706720306</c:v>
              </c:pt>
              <c:pt idx="10528">
                <c:v>87.741232790382</c:v>
              </c:pt>
              <c:pt idx="10529">
                <c:v>87.749566874043708</c:v>
              </c:pt>
              <c:pt idx="10530">
                <c:v>87.757900957705402</c:v>
              </c:pt>
              <c:pt idx="10531">
                <c:v>87.766235041367096</c:v>
              </c:pt>
              <c:pt idx="10532">
                <c:v>87.774569125028805</c:v>
              </c:pt>
              <c:pt idx="10533">
                <c:v>87.782903208690499</c:v>
              </c:pt>
              <c:pt idx="10534">
                <c:v>87.791237292352207</c:v>
              </c:pt>
              <c:pt idx="10535">
                <c:v>87.799571376013915</c:v>
              </c:pt>
              <c:pt idx="10536">
                <c:v>87.807905459675609</c:v>
              </c:pt>
              <c:pt idx="10537">
                <c:v>87.816239543337304</c:v>
              </c:pt>
              <c:pt idx="10538">
                <c:v>87.824573626998998</c:v>
              </c:pt>
              <c:pt idx="10539">
                <c:v>87.832907710660706</c:v>
              </c:pt>
              <c:pt idx="10540">
                <c:v>87.841241794322414</c:v>
              </c:pt>
              <c:pt idx="10541">
                <c:v>87.849575877984108</c:v>
              </c:pt>
              <c:pt idx="10542">
                <c:v>87.857909961645817</c:v>
              </c:pt>
              <c:pt idx="10543">
                <c:v>87.866244045307496</c:v>
              </c:pt>
              <c:pt idx="10544">
                <c:v>87.874578128969205</c:v>
              </c:pt>
              <c:pt idx="10545">
                <c:v>87.882912212630899</c:v>
              </c:pt>
              <c:pt idx="10546">
                <c:v>87.891246296292607</c:v>
              </c:pt>
              <c:pt idx="10547">
                <c:v>87.899580379954315</c:v>
              </c:pt>
              <c:pt idx="10548">
                <c:v>87.907914463616009</c:v>
              </c:pt>
              <c:pt idx="10549">
                <c:v>87.916248547277718</c:v>
              </c:pt>
              <c:pt idx="10550">
                <c:v>87.924582630939398</c:v>
              </c:pt>
              <c:pt idx="10551">
                <c:v>87.932916714601106</c:v>
              </c:pt>
              <c:pt idx="10552">
                <c:v>87.941250798262814</c:v>
              </c:pt>
              <c:pt idx="10553">
                <c:v>87.949584881924508</c:v>
              </c:pt>
              <c:pt idx="10554">
                <c:v>87.957918965586217</c:v>
              </c:pt>
              <c:pt idx="10555">
                <c:v>87.966253049247911</c:v>
              </c:pt>
              <c:pt idx="10556">
                <c:v>87.974587132909619</c:v>
              </c:pt>
              <c:pt idx="10557">
                <c:v>87.982921216571313</c:v>
              </c:pt>
              <c:pt idx="10558">
                <c:v>87.991255300233007</c:v>
              </c:pt>
              <c:pt idx="10559">
                <c:v>87.999589383894715</c:v>
              </c:pt>
              <c:pt idx="10560">
                <c:v>88.007923467556409</c:v>
              </c:pt>
              <c:pt idx="10561">
                <c:v>88.016257551218118</c:v>
              </c:pt>
              <c:pt idx="10562">
                <c:v>88.024591634879826</c:v>
              </c:pt>
              <c:pt idx="10563">
                <c:v>88.03292571854152</c:v>
              </c:pt>
              <c:pt idx="10564">
                <c:v>88.041259802203214</c:v>
              </c:pt>
              <c:pt idx="10565">
                <c:v>88.049593885864908</c:v>
              </c:pt>
              <c:pt idx="10566">
                <c:v>88.057927969526617</c:v>
              </c:pt>
              <c:pt idx="10567">
                <c:v>88.066262053188311</c:v>
              </c:pt>
              <c:pt idx="10568">
                <c:v>88.074596136850019</c:v>
              </c:pt>
              <c:pt idx="10569">
                <c:v>88.082930220511727</c:v>
              </c:pt>
              <c:pt idx="10570">
                <c:v>88.091264304173421</c:v>
              </c:pt>
              <c:pt idx="10571">
                <c:v>88.099598387835115</c:v>
              </c:pt>
              <c:pt idx="10572">
                <c:v>88.10793247149681</c:v>
              </c:pt>
              <c:pt idx="10573">
                <c:v>88.116266555158518</c:v>
              </c:pt>
              <c:pt idx="10574">
                <c:v>88.124600638820226</c:v>
              </c:pt>
              <c:pt idx="10575">
                <c:v>88.13293472248192</c:v>
              </c:pt>
              <c:pt idx="10576">
                <c:v>88.141268806143628</c:v>
              </c:pt>
              <c:pt idx="10577">
                <c:v>88.149602889805323</c:v>
              </c:pt>
              <c:pt idx="10578">
                <c:v>88.157936973467017</c:v>
              </c:pt>
              <c:pt idx="10579">
                <c:v>88.166271057128725</c:v>
              </c:pt>
              <c:pt idx="10580">
                <c:v>88.174605140790419</c:v>
              </c:pt>
              <c:pt idx="10581">
                <c:v>88.182939224452127</c:v>
              </c:pt>
              <c:pt idx="10582">
                <c:v>88.191273308113821</c:v>
              </c:pt>
              <c:pt idx="10583">
                <c:v>88.19960739177553</c:v>
              </c:pt>
              <c:pt idx="10584">
                <c:v>88.207941475437238</c:v>
              </c:pt>
              <c:pt idx="10585">
                <c:v>88.216275559098918</c:v>
              </c:pt>
              <c:pt idx="10586">
                <c:v>88.224609642760626</c:v>
              </c:pt>
              <c:pt idx="10587">
                <c:v>88.23294372642232</c:v>
              </c:pt>
              <c:pt idx="10588">
                <c:v>88.241277810084028</c:v>
              </c:pt>
              <c:pt idx="10589">
                <c:v>88.249611893745723</c:v>
              </c:pt>
              <c:pt idx="10590">
                <c:v>88.257945977407431</c:v>
              </c:pt>
              <c:pt idx="10591">
                <c:v>88.266280061069139</c:v>
              </c:pt>
              <c:pt idx="10592">
                <c:v>88.274614144730819</c:v>
              </c:pt>
              <c:pt idx="10593">
                <c:v>88.282948228392527</c:v>
              </c:pt>
              <c:pt idx="10594">
                <c:v>88.291282312054221</c:v>
              </c:pt>
              <c:pt idx="10595">
                <c:v>88.29961639571593</c:v>
              </c:pt>
              <c:pt idx="10596">
                <c:v>88.307950479377638</c:v>
              </c:pt>
              <c:pt idx="10597">
                <c:v>88.316284563039332</c:v>
              </c:pt>
              <c:pt idx="10598">
                <c:v>88.32461864670104</c:v>
              </c:pt>
              <c:pt idx="10599">
                <c:v>88.33295273036272</c:v>
              </c:pt>
              <c:pt idx="10600">
                <c:v>88.341286814024429</c:v>
              </c:pt>
              <c:pt idx="10601">
                <c:v>88.349620897686137</c:v>
              </c:pt>
              <c:pt idx="10602">
                <c:v>88.357954981347831</c:v>
              </c:pt>
              <c:pt idx="10603">
                <c:v>88.366289065009539</c:v>
              </c:pt>
              <c:pt idx="10604">
                <c:v>88.374623148671233</c:v>
              </c:pt>
              <c:pt idx="10605">
                <c:v>88.382957232332942</c:v>
              </c:pt>
              <c:pt idx="10606">
                <c:v>88.391291315994621</c:v>
              </c:pt>
              <c:pt idx="10607">
                <c:v>88.39962539965633</c:v>
              </c:pt>
              <c:pt idx="10608">
                <c:v>88.407959483318038</c:v>
              </c:pt>
              <c:pt idx="10609">
                <c:v>88.416293566979732</c:v>
              </c:pt>
              <c:pt idx="10610">
                <c:v>88.42462765064144</c:v>
              </c:pt>
              <c:pt idx="10611">
                <c:v>88.432961734303134</c:v>
              </c:pt>
              <c:pt idx="10612">
                <c:v>88.441295817964843</c:v>
              </c:pt>
              <c:pt idx="10613">
                <c:v>88.449629901626537</c:v>
              </c:pt>
              <c:pt idx="10614">
                <c:v>88.457963985288231</c:v>
              </c:pt>
              <c:pt idx="10615">
                <c:v>88.466298068949939</c:v>
              </c:pt>
              <c:pt idx="10616">
                <c:v>88.474632152611633</c:v>
              </c:pt>
              <c:pt idx="10617">
                <c:v>88.482966236273342</c:v>
              </c:pt>
              <c:pt idx="10618">
                <c:v>88.49130031993505</c:v>
              </c:pt>
              <c:pt idx="10619">
                <c:v>88.499634403596744</c:v>
              </c:pt>
              <c:pt idx="10620">
                <c:v>88.507968487258438</c:v>
              </c:pt>
              <c:pt idx="10621">
                <c:v>88.516302570920132</c:v>
              </c:pt>
              <c:pt idx="10622">
                <c:v>88.52463665458184</c:v>
              </c:pt>
              <c:pt idx="10623">
                <c:v>88.532970738243549</c:v>
              </c:pt>
              <c:pt idx="10624">
                <c:v>88.541304821905243</c:v>
              </c:pt>
              <c:pt idx="10625">
                <c:v>88.549638905566951</c:v>
              </c:pt>
              <c:pt idx="10626">
                <c:v>88.557972989228645</c:v>
              </c:pt>
              <c:pt idx="10627">
                <c:v>88.566307072890339</c:v>
              </c:pt>
              <c:pt idx="10628">
                <c:v>88.574641156552033</c:v>
              </c:pt>
              <c:pt idx="10629">
                <c:v>88.582975240213742</c:v>
              </c:pt>
              <c:pt idx="10630">
                <c:v>88.59130932387545</c:v>
              </c:pt>
              <c:pt idx="10631">
                <c:v>88.599643407537144</c:v>
              </c:pt>
              <c:pt idx="10632">
                <c:v>88.607977491198852</c:v>
              </c:pt>
              <c:pt idx="10633">
                <c:v>88.616311574860532</c:v>
              </c:pt>
              <c:pt idx="10634">
                <c:v>88.62464565852224</c:v>
              </c:pt>
              <c:pt idx="10635">
                <c:v>88.632979742183949</c:v>
              </c:pt>
              <c:pt idx="10636">
                <c:v>88.641313825845643</c:v>
              </c:pt>
              <c:pt idx="10637">
                <c:v>88.649647909507351</c:v>
              </c:pt>
              <c:pt idx="10638">
                <c:v>88.657981993169045</c:v>
              </c:pt>
              <c:pt idx="10639">
                <c:v>88.666316076830753</c:v>
              </c:pt>
              <c:pt idx="10640">
                <c:v>88.674650160492448</c:v>
              </c:pt>
              <c:pt idx="10641">
                <c:v>88.682984244154142</c:v>
              </c:pt>
              <c:pt idx="10642">
                <c:v>88.69131832781585</c:v>
              </c:pt>
              <c:pt idx="10643">
                <c:v>88.699652411477544</c:v>
              </c:pt>
              <c:pt idx="10644">
                <c:v>88.707986495139252</c:v>
              </c:pt>
              <c:pt idx="10645">
                <c:v>88.716320578800961</c:v>
              </c:pt>
              <c:pt idx="10646">
                <c:v>88.724654662462655</c:v>
              </c:pt>
              <c:pt idx="10647">
                <c:v>88.732988746124349</c:v>
              </c:pt>
              <c:pt idx="10648">
                <c:v>88.741322829786043</c:v>
              </c:pt>
              <c:pt idx="10649">
                <c:v>88.749656913447751</c:v>
              </c:pt>
              <c:pt idx="10650">
                <c:v>88.757990997109445</c:v>
              </c:pt>
              <c:pt idx="10651">
                <c:v>88.766325080771153</c:v>
              </c:pt>
              <c:pt idx="10652">
                <c:v>88.774659164432862</c:v>
              </c:pt>
              <c:pt idx="10653">
                <c:v>88.782993248094556</c:v>
              </c:pt>
              <c:pt idx="10654">
                <c:v>88.79132733175625</c:v>
              </c:pt>
              <c:pt idx="10655">
                <c:v>88.799661415417944</c:v>
              </c:pt>
              <c:pt idx="10656">
                <c:v>88.807995499079652</c:v>
              </c:pt>
              <c:pt idx="10657">
                <c:v>88.816329582741361</c:v>
              </c:pt>
              <c:pt idx="10658">
                <c:v>88.824663666403055</c:v>
              </c:pt>
              <c:pt idx="10659">
                <c:v>88.832997750064763</c:v>
              </c:pt>
              <c:pt idx="10660">
                <c:v>88.841331833726457</c:v>
              </c:pt>
              <c:pt idx="10661">
                <c:v>88.849665917388151</c:v>
              </c:pt>
              <c:pt idx="10662">
                <c:v>88.858000001049859</c:v>
              </c:pt>
              <c:pt idx="10663">
                <c:v>88.866334084711553</c:v>
              </c:pt>
              <c:pt idx="10664">
                <c:v>88.874668168373262</c:v>
              </c:pt>
              <c:pt idx="10665">
                <c:v>88.883002252034956</c:v>
              </c:pt>
              <c:pt idx="10666">
                <c:v>88.891336335696664</c:v>
              </c:pt>
              <c:pt idx="10667">
                <c:v>88.899670419358372</c:v>
              </c:pt>
              <c:pt idx="10668">
                <c:v>88.908004503020052</c:v>
              </c:pt>
              <c:pt idx="10669">
                <c:v>88.916338586681761</c:v>
              </c:pt>
              <c:pt idx="10670">
                <c:v>88.924672670343455</c:v>
              </c:pt>
              <c:pt idx="10671">
                <c:v>88.933006754005163</c:v>
              </c:pt>
              <c:pt idx="10672">
                <c:v>88.941340837666857</c:v>
              </c:pt>
              <c:pt idx="10673">
                <c:v>88.949674921328565</c:v>
              </c:pt>
              <c:pt idx="10674">
                <c:v>88.958009004990274</c:v>
              </c:pt>
              <c:pt idx="10675">
                <c:v>88.966343088651954</c:v>
              </c:pt>
              <c:pt idx="10676">
                <c:v>88.974677172313662</c:v>
              </c:pt>
              <c:pt idx="10677">
                <c:v>88.983011255975356</c:v>
              </c:pt>
              <c:pt idx="10678">
                <c:v>88.991345339637064</c:v>
              </c:pt>
              <c:pt idx="10679">
                <c:v>88.999679423298772</c:v>
              </c:pt>
              <c:pt idx="10680">
                <c:v>89.008013506960467</c:v>
              </c:pt>
              <c:pt idx="10681">
                <c:v>89.016347590622175</c:v>
              </c:pt>
              <c:pt idx="10682">
                <c:v>89.024681674283855</c:v>
              </c:pt>
              <c:pt idx="10683">
                <c:v>89.033015757945563</c:v>
              </c:pt>
              <c:pt idx="10684">
                <c:v>89.041349841607271</c:v>
              </c:pt>
              <c:pt idx="10685">
                <c:v>89.049683925268965</c:v>
              </c:pt>
              <c:pt idx="10686">
                <c:v>89.058018008930674</c:v>
              </c:pt>
              <c:pt idx="10687">
                <c:v>89.066352092592368</c:v>
              </c:pt>
              <c:pt idx="10688">
                <c:v>89.074686176254076</c:v>
              </c:pt>
              <c:pt idx="10689">
                <c:v>89.083020259915756</c:v>
              </c:pt>
              <c:pt idx="10690">
                <c:v>89.091354343577464</c:v>
              </c:pt>
              <c:pt idx="10691">
                <c:v>89.099688427239172</c:v>
              </c:pt>
              <c:pt idx="10692">
                <c:v>89.108022510900867</c:v>
              </c:pt>
              <c:pt idx="10693">
                <c:v>89.116356594562575</c:v>
              </c:pt>
              <c:pt idx="10694">
                <c:v>89.124690678224269</c:v>
              </c:pt>
              <c:pt idx="10695">
                <c:v>89.133024761885977</c:v>
              </c:pt>
              <c:pt idx="10696">
                <c:v>89.141358845547671</c:v>
              </c:pt>
              <c:pt idx="10697">
                <c:v>89.149692929209365</c:v>
              </c:pt>
              <c:pt idx="10698">
                <c:v>89.158027012871074</c:v>
              </c:pt>
              <c:pt idx="10699">
                <c:v>89.166361096532768</c:v>
              </c:pt>
              <c:pt idx="10700">
                <c:v>89.174695180194476</c:v>
              </c:pt>
              <c:pt idx="10701">
                <c:v>89.183029263856184</c:v>
              </c:pt>
              <c:pt idx="10702">
                <c:v>89.191363347517878</c:v>
              </c:pt>
              <c:pt idx="10703">
                <c:v>89.199697431179573</c:v>
              </c:pt>
              <c:pt idx="10704">
                <c:v>89.208031514841267</c:v>
              </c:pt>
              <c:pt idx="10705">
                <c:v>89.216365598502975</c:v>
              </c:pt>
              <c:pt idx="10706">
                <c:v>89.224699682164683</c:v>
              </c:pt>
              <c:pt idx="10707">
                <c:v>89.233033765826377</c:v>
              </c:pt>
              <c:pt idx="10708">
                <c:v>89.241367849488086</c:v>
              </c:pt>
              <c:pt idx="10709">
                <c:v>89.24970193314978</c:v>
              </c:pt>
              <c:pt idx="10710">
                <c:v>89.258036016811474</c:v>
              </c:pt>
              <c:pt idx="10711">
                <c:v>89.266370100473168</c:v>
              </c:pt>
              <c:pt idx="10712">
                <c:v>89.274704184134876</c:v>
              </c:pt>
              <c:pt idx="10713">
                <c:v>89.283038267796584</c:v>
              </c:pt>
              <c:pt idx="10714">
                <c:v>89.291372351458278</c:v>
              </c:pt>
              <c:pt idx="10715">
                <c:v>89.299706435119987</c:v>
              </c:pt>
              <c:pt idx="10716">
                <c:v>89.308040518781681</c:v>
              </c:pt>
              <c:pt idx="10717">
                <c:v>89.316374602443375</c:v>
              </c:pt>
              <c:pt idx="10718">
                <c:v>89.324708686105083</c:v>
              </c:pt>
              <c:pt idx="10719">
                <c:v>89.333042769766777</c:v>
              </c:pt>
              <c:pt idx="10720">
                <c:v>89.341376853428486</c:v>
              </c:pt>
              <c:pt idx="10721">
                <c:v>89.34971093709018</c:v>
              </c:pt>
              <c:pt idx="10722">
                <c:v>89.358045020751888</c:v>
              </c:pt>
              <c:pt idx="10723">
                <c:v>89.366379104413596</c:v>
              </c:pt>
              <c:pt idx="10724">
                <c:v>89.374713188075276</c:v>
              </c:pt>
              <c:pt idx="10725">
                <c:v>89.383047271736984</c:v>
              </c:pt>
              <c:pt idx="10726">
                <c:v>89.391381355398678</c:v>
              </c:pt>
              <c:pt idx="10727">
                <c:v>89.399715439060387</c:v>
              </c:pt>
              <c:pt idx="10728">
                <c:v>89.408049522722095</c:v>
              </c:pt>
              <c:pt idx="10729">
                <c:v>89.416383606383789</c:v>
              </c:pt>
              <c:pt idx="10730">
                <c:v>89.424717690045483</c:v>
              </c:pt>
              <c:pt idx="10731">
                <c:v>89.433051773707177</c:v>
              </c:pt>
              <c:pt idx="10732">
                <c:v>89.441385857368886</c:v>
              </c:pt>
              <c:pt idx="10733">
                <c:v>89.44971994103058</c:v>
              </c:pt>
              <c:pt idx="10734">
                <c:v>89.458054024692288</c:v>
              </c:pt>
              <c:pt idx="10735">
                <c:v>89.466388108353996</c:v>
              </c:pt>
              <c:pt idx="10736">
                <c:v>89.47472219201569</c:v>
              </c:pt>
              <c:pt idx="10737">
                <c:v>89.483056275677384</c:v>
              </c:pt>
              <c:pt idx="10738">
                <c:v>89.491390359339078</c:v>
              </c:pt>
              <c:pt idx="10739">
                <c:v>89.499724443000787</c:v>
              </c:pt>
              <c:pt idx="10740">
                <c:v>89.508058526662495</c:v>
              </c:pt>
              <c:pt idx="10741">
                <c:v>89.516392610324189</c:v>
              </c:pt>
              <c:pt idx="10742">
                <c:v>89.524726693985897</c:v>
              </c:pt>
              <c:pt idx="10743">
                <c:v>89.533060777647592</c:v>
              </c:pt>
              <c:pt idx="10744">
                <c:v>89.541394861309286</c:v>
              </c:pt>
              <c:pt idx="10745">
                <c:v>89.549728944970994</c:v>
              </c:pt>
              <c:pt idx="10746">
                <c:v>89.558063028632688</c:v>
              </c:pt>
              <c:pt idx="10747">
                <c:v>89.566397112294396</c:v>
              </c:pt>
              <c:pt idx="10748">
                <c:v>89.57473119595609</c:v>
              </c:pt>
              <c:pt idx="10749">
                <c:v>89.583065279617799</c:v>
              </c:pt>
              <c:pt idx="10750">
                <c:v>89.591399363279507</c:v>
              </c:pt>
              <c:pt idx="10751">
                <c:v>89.599733446941187</c:v>
              </c:pt>
              <c:pt idx="10752">
                <c:v>89.608067530602895</c:v>
              </c:pt>
              <c:pt idx="10753">
                <c:v>89.616401614264589</c:v>
              </c:pt>
              <c:pt idx="10754">
                <c:v>89.624735697926297</c:v>
              </c:pt>
              <c:pt idx="10755">
                <c:v>89.633069781587992</c:v>
              </c:pt>
              <c:pt idx="10756">
                <c:v>89.6414038652497</c:v>
              </c:pt>
              <c:pt idx="10757">
                <c:v>89.649737948911408</c:v>
              </c:pt>
              <c:pt idx="10758">
                <c:v>89.658072032573088</c:v>
              </c:pt>
              <c:pt idx="10759">
                <c:v>89.666406116234796</c:v>
              </c:pt>
              <c:pt idx="10760">
                <c:v>89.67474019989649</c:v>
              </c:pt>
              <c:pt idx="10761">
                <c:v>89.683074283558199</c:v>
              </c:pt>
              <c:pt idx="10762">
                <c:v>89.691408367219907</c:v>
              </c:pt>
              <c:pt idx="10763">
                <c:v>89.699742450881601</c:v>
              </c:pt>
              <c:pt idx="10764">
                <c:v>89.708076534543309</c:v>
              </c:pt>
              <c:pt idx="10765">
                <c:v>89.716410618204989</c:v>
              </c:pt>
              <c:pt idx="10766">
                <c:v>89.724744701866697</c:v>
              </c:pt>
              <c:pt idx="10767">
                <c:v>89.733078785528406</c:v>
              </c:pt>
              <c:pt idx="10768">
                <c:v>89.7414128691901</c:v>
              </c:pt>
              <c:pt idx="10769">
                <c:v>89.749746952851808</c:v>
              </c:pt>
              <c:pt idx="10770">
                <c:v>89.758081036513502</c:v>
              </c:pt>
              <c:pt idx="10771">
                <c:v>89.766415120175211</c:v>
              </c:pt>
              <c:pt idx="10772">
                <c:v>89.77474920383689</c:v>
              </c:pt>
              <c:pt idx="10773">
                <c:v>89.783083287498599</c:v>
              </c:pt>
              <c:pt idx="10774">
                <c:v>89.791417371160307</c:v>
              </c:pt>
              <c:pt idx="10775">
                <c:v>89.799751454822001</c:v>
              </c:pt>
              <c:pt idx="10776">
                <c:v>89.808085538483709</c:v>
              </c:pt>
              <c:pt idx="10777">
                <c:v>89.816419622145403</c:v>
              </c:pt>
              <c:pt idx="10778">
                <c:v>89.824753705807112</c:v>
              </c:pt>
              <c:pt idx="10779">
                <c:v>89.833087789468806</c:v>
              </c:pt>
              <c:pt idx="10780">
                <c:v>89.8414218731305</c:v>
              </c:pt>
              <c:pt idx="10781">
                <c:v>89.849755956792208</c:v>
              </c:pt>
              <c:pt idx="10782">
                <c:v>89.858090040453902</c:v>
              </c:pt>
              <c:pt idx="10783">
                <c:v>89.866424124115611</c:v>
              </c:pt>
              <c:pt idx="10784">
                <c:v>89.874758207777319</c:v>
              </c:pt>
              <c:pt idx="10785">
                <c:v>89.883092291439013</c:v>
              </c:pt>
              <c:pt idx="10786">
                <c:v>89.891426375100707</c:v>
              </c:pt>
              <c:pt idx="10787">
                <c:v>89.899760458762401</c:v>
              </c:pt>
              <c:pt idx="10788">
                <c:v>89.908094542424109</c:v>
              </c:pt>
              <c:pt idx="10789">
                <c:v>89.916428626085818</c:v>
              </c:pt>
              <c:pt idx="10790">
                <c:v>89.924762709747512</c:v>
              </c:pt>
              <c:pt idx="10791">
                <c:v>89.93309679340922</c:v>
              </c:pt>
              <c:pt idx="10792">
                <c:v>89.941430877070914</c:v>
              </c:pt>
              <c:pt idx="10793">
                <c:v>89.949764960732608</c:v>
              </c:pt>
              <c:pt idx="10794">
                <c:v>89.958099044394302</c:v>
              </c:pt>
              <c:pt idx="10795">
                <c:v>89.966433128056011</c:v>
              </c:pt>
              <c:pt idx="10796">
                <c:v>89.974767211717719</c:v>
              </c:pt>
              <c:pt idx="10797">
                <c:v>89.983101295379413</c:v>
              </c:pt>
              <c:pt idx="10798">
                <c:v>89.991435379041121</c:v>
              </c:pt>
              <c:pt idx="10799">
                <c:v>89.999769462702815</c:v>
              </c:pt>
              <c:pt idx="10800">
                <c:v>90.008103546364509</c:v>
              </c:pt>
              <c:pt idx="10801">
                <c:v>90.016437630026218</c:v>
              </c:pt>
              <c:pt idx="10802">
                <c:v>90.024771713687912</c:v>
              </c:pt>
              <c:pt idx="10803">
                <c:v>90.03310579734962</c:v>
              </c:pt>
              <c:pt idx="10804">
                <c:v>90.041439881011314</c:v>
              </c:pt>
              <c:pt idx="10805">
                <c:v>90.049773964673022</c:v>
              </c:pt>
              <c:pt idx="10806">
                <c:v>90.058108048334731</c:v>
              </c:pt>
              <c:pt idx="10807">
                <c:v>90.066442131996411</c:v>
              </c:pt>
              <c:pt idx="10808">
                <c:v>90.074776215658119</c:v>
              </c:pt>
              <c:pt idx="10809">
                <c:v>90.083110299319813</c:v>
              </c:pt>
              <c:pt idx="10810">
                <c:v>90.091444382981521</c:v>
              </c:pt>
              <c:pt idx="10811">
                <c:v>90.09977846664323</c:v>
              </c:pt>
              <c:pt idx="10812">
                <c:v>90.108112550304924</c:v>
              </c:pt>
              <c:pt idx="10813">
                <c:v>90.116446633966632</c:v>
              </c:pt>
              <c:pt idx="10814">
                <c:v>90.124780717628312</c:v>
              </c:pt>
              <c:pt idx="10815">
                <c:v>90.13311480129002</c:v>
              </c:pt>
              <c:pt idx="10816">
                <c:v>90.141448884951714</c:v>
              </c:pt>
              <c:pt idx="10817">
                <c:v>90.149782968613422</c:v>
              </c:pt>
              <c:pt idx="10818">
                <c:v>90.158117052275131</c:v>
              </c:pt>
              <c:pt idx="10819">
                <c:v>90.166451135936825</c:v>
              </c:pt>
              <c:pt idx="10820">
                <c:v>90.174785219598519</c:v>
              </c:pt>
              <c:pt idx="10821">
                <c:v>90.183119303260213</c:v>
              </c:pt>
              <c:pt idx="10822">
                <c:v>90.191453386921921</c:v>
              </c:pt>
              <c:pt idx="10823">
                <c:v>90.19978747058363</c:v>
              </c:pt>
              <c:pt idx="10824">
                <c:v>90.208121554245324</c:v>
              </c:pt>
              <c:pt idx="10825">
                <c:v>90.216455637907032</c:v>
              </c:pt>
              <c:pt idx="10826">
                <c:v>90.224789721568726</c:v>
              </c:pt>
              <c:pt idx="10827">
                <c:v>90.23312380523042</c:v>
              </c:pt>
              <c:pt idx="10828">
                <c:v>90.241457888892128</c:v>
              </c:pt>
              <c:pt idx="10829">
                <c:v>90.249791972553822</c:v>
              </c:pt>
              <c:pt idx="10830">
                <c:v>90.258126056215531</c:v>
              </c:pt>
              <c:pt idx="10831">
                <c:v>90.266460139877225</c:v>
              </c:pt>
              <c:pt idx="10832">
                <c:v>90.274794223538933</c:v>
              </c:pt>
              <c:pt idx="10833">
                <c:v>90.283128307200641</c:v>
              </c:pt>
              <c:pt idx="10834">
                <c:v>90.291462390862321</c:v>
              </c:pt>
              <c:pt idx="10835">
                <c:v>90.29979647452403</c:v>
              </c:pt>
              <c:pt idx="10836">
                <c:v>90.308130558185724</c:v>
              </c:pt>
              <c:pt idx="10837">
                <c:v>90.316464641847432</c:v>
              </c:pt>
              <c:pt idx="10838">
                <c:v>90.324798725509126</c:v>
              </c:pt>
              <c:pt idx="10839">
                <c:v>90.333132809170834</c:v>
              </c:pt>
              <c:pt idx="10840">
                <c:v>90.341466892832543</c:v>
              </c:pt>
              <c:pt idx="10841">
                <c:v>90.349800976494222</c:v>
              </c:pt>
              <c:pt idx="10842">
                <c:v>90.358135060155931</c:v>
              </c:pt>
              <c:pt idx="10843">
                <c:v>90.366469143817625</c:v>
              </c:pt>
              <c:pt idx="10844">
                <c:v>90.374803227479333</c:v>
              </c:pt>
              <c:pt idx="10845">
                <c:v>90.383137311141041</c:v>
              </c:pt>
              <c:pt idx="10846">
                <c:v>90.391471394802736</c:v>
              </c:pt>
              <c:pt idx="10847">
                <c:v>90.399805478464444</c:v>
              </c:pt>
              <c:pt idx="10848">
                <c:v>90.408139562126124</c:v>
              </c:pt>
              <c:pt idx="10849">
                <c:v>90.416473645787832</c:v>
              </c:pt>
              <c:pt idx="10850">
                <c:v>90.42480772944954</c:v>
              </c:pt>
              <c:pt idx="10851">
                <c:v>90.433141813111234</c:v>
              </c:pt>
              <c:pt idx="10852">
                <c:v>90.441475896772943</c:v>
              </c:pt>
              <c:pt idx="10853">
                <c:v>90.449809980434637</c:v>
              </c:pt>
              <c:pt idx="10854">
                <c:v>90.458144064096345</c:v>
              </c:pt>
              <c:pt idx="10855">
                <c:v>90.466478147758025</c:v>
              </c:pt>
              <c:pt idx="10856">
                <c:v>90.474812231419733</c:v>
              </c:pt>
              <c:pt idx="10857">
                <c:v>90.483146315081441</c:v>
              </c:pt>
              <c:pt idx="10858">
                <c:v>90.491480398743136</c:v>
              </c:pt>
              <c:pt idx="10859">
                <c:v>90.499814482404844</c:v>
              </c:pt>
              <c:pt idx="10860">
                <c:v>90.508148566066538</c:v>
              </c:pt>
              <c:pt idx="10861">
                <c:v>90.516482649728246</c:v>
              </c:pt>
              <c:pt idx="10862">
                <c:v>90.52481673338994</c:v>
              </c:pt>
              <c:pt idx="10863">
                <c:v>90.533150817051634</c:v>
              </c:pt>
              <c:pt idx="10864">
                <c:v>90.541484900713343</c:v>
              </c:pt>
              <c:pt idx="10865">
                <c:v>90.549818984375037</c:v>
              </c:pt>
              <c:pt idx="10866">
                <c:v>90.558153068036745</c:v>
              </c:pt>
              <c:pt idx="10867">
                <c:v>90.566487151698453</c:v>
              </c:pt>
              <c:pt idx="10868">
                <c:v>90.574821235360147</c:v>
              </c:pt>
              <c:pt idx="10869">
                <c:v>90.583155319021841</c:v>
              </c:pt>
              <c:pt idx="10870">
                <c:v>90.591489402683536</c:v>
              </c:pt>
              <c:pt idx="10871">
                <c:v>90.599823486345244</c:v>
              </c:pt>
              <c:pt idx="10872">
                <c:v>90.608157570006952</c:v>
              </c:pt>
              <c:pt idx="10873">
                <c:v>90.616491653668646</c:v>
              </c:pt>
              <c:pt idx="10874">
                <c:v>90.624825737330355</c:v>
              </c:pt>
              <c:pt idx="10875">
                <c:v>90.633159820992049</c:v>
              </c:pt>
              <c:pt idx="10876">
                <c:v>90.641493904653743</c:v>
              </c:pt>
              <c:pt idx="10877">
                <c:v>90.649827988315437</c:v>
              </c:pt>
              <c:pt idx="10878">
                <c:v>90.658162071977145</c:v>
              </c:pt>
              <c:pt idx="10879">
                <c:v>90.666496155638853</c:v>
              </c:pt>
              <c:pt idx="10880">
                <c:v>90.674830239300547</c:v>
              </c:pt>
              <c:pt idx="10881">
                <c:v>90.683164322962256</c:v>
              </c:pt>
              <c:pt idx="10882">
                <c:v>90.69149840662395</c:v>
              </c:pt>
              <c:pt idx="10883">
                <c:v>90.699832490285644</c:v>
              </c:pt>
              <c:pt idx="10884">
                <c:v>90.708166573947352</c:v>
              </c:pt>
              <c:pt idx="10885">
                <c:v>90.716500657609046</c:v>
              </c:pt>
              <c:pt idx="10886">
                <c:v>90.724834741270755</c:v>
              </c:pt>
              <c:pt idx="10887">
                <c:v>90.733168824932449</c:v>
              </c:pt>
              <c:pt idx="10888">
                <c:v>90.741502908594157</c:v>
              </c:pt>
              <c:pt idx="10889">
                <c:v>90.749836992255865</c:v>
              </c:pt>
              <c:pt idx="10890">
                <c:v>90.758171075917545</c:v>
              </c:pt>
              <c:pt idx="10891">
                <c:v>90.766505159579253</c:v>
              </c:pt>
              <c:pt idx="10892">
                <c:v>90.774839243240947</c:v>
              </c:pt>
              <c:pt idx="10893">
                <c:v>90.783173326902656</c:v>
              </c:pt>
              <c:pt idx="10894">
                <c:v>90.791507410564364</c:v>
              </c:pt>
              <c:pt idx="10895">
                <c:v>90.799841494226058</c:v>
              </c:pt>
              <c:pt idx="10896">
                <c:v>90.808175577887766</c:v>
              </c:pt>
              <c:pt idx="10897">
                <c:v>90.816509661549446</c:v>
              </c:pt>
              <c:pt idx="10898">
                <c:v>90.824843745211155</c:v>
              </c:pt>
              <c:pt idx="10899">
                <c:v>90.833177828872849</c:v>
              </c:pt>
              <c:pt idx="10900">
                <c:v>90.841511912534557</c:v>
              </c:pt>
              <c:pt idx="10901">
                <c:v>90.849845996196265</c:v>
              </c:pt>
              <c:pt idx="10902">
                <c:v>90.858180079857959</c:v>
              </c:pt>
              <c:pt idx="10903">
                <c:v>90.866514163519668</c:v>
              </c:pt>
              <c:pt idx="10904">
                <c:v>90.874848247181347</c:v>
              </c:pt>
              <c:pt idx="10905">
                <c:v>90.883182330843056</c:v>
              </c:pt>
              <c:pt idx="10906">
                <c:v>90.891516414504764</c:v>
              </c:pt>
              <c:pt idx="10907">
                <c:v>90.899850498166458</c:v>
              </c:pt>
              <c:pt idx="10908">
                <c:v>90.908184581828166</c:v>
              </c:pt>
              <c:pt idx="10909">
                <c:v>90.91651866548986</c:v>
              </c:pt>
              <c:pt idx="10910">
                <c:v>90.924852749151555</c:v>
              </c:pt>
              <c:pt idx="10911">
                <c:v>90.933186832813263</c:v>
              </c:pt>
              <c:pt idx="10912">
                <c:v>90.941520916474957</c:v>
              </c:pt>
              <c:pt idx="10913">
                <c:v>90.949855000136665</c:v>
              </c:pt>
              <c:pt idx="10914">
                <c:v>90.958189083798359</c:v>
              </c:pt>
              <c:pt idx="10915">
                <c:v>90.966523167460068</c:v>
              </c:pt>
              <c:pt idx="10916">
                <c:v>90.974857251121776</c:v>
              </c:pt>
              <c:pt idx="10917">
                <c:v>90.983191334783456</c:v>
              </c:pt>
              <c:pt idx="10918">
                <c:v>90.991525418445164</c:v>
              </c:pt>
              <c:pt idx="10919">
                <c:v>90.999859502106858</c:v>
              </c:pt>
              <c:pt idx="10920">
                <c:v>91.008193585768566</c:v>
              </c:pt>
              <c:pt idx="10921">
                <c:v>91.016527669430261</c:v>
              </c:pt>
              <c:pt idx="10922">
                <c:v>91.024861753091969</c:v>
              </c:pt>
              <c:pt idx="10923">
                <c:v>91.033195836753677</c:v>
              </c:pt>
              <c:pt idx="10924">
                <c:v>91.041529920415357</c:v>
              </c:pt>
              <c:pt idx="10925">
                <c:v>91.049864004077065</c:v>
              </c:pt>
              <c:pt idx="10926">
                <c:v>91.058198087738759</c:v>
              </c:pt>
              <c:pt idx="10927">
                <c:v>91.066532171400468</c:v>
              </c:pt>
              <c:pt idx="10928">
                <c:v>91.074866255062176</c:v>
              </c:pt>
              <c:pt idx="10929">
                <c:v>91.08320033872387</c:v>
              </c:pt>
              <c:pt idx="10930">
                <c:v>91.091534422385578</c:v>
              </c:pt>
              <c:pt idx="10931">
                <c:v>91.099868506047258</c:v>
              </c:pt>
              <c:pt idx="10932">
                <c:v>91.108202589708966</c:v>
              </c:pt>
              <c:pt idx="10933">
                <c:v>91.116536673370675</c:v>
              </c:pt>
              <c:pt idx="10934">
                <c:v>91.124870757032369</c:v>
              </c:pt>
              <c:pt idx="10935">
                <c:v>91.133204840694077</c:v>
              </c:pt>
              <c:pt idx="10936">
                <c:v>91.141538924355771</c:v>
              </c:pt>
              <c:pt idx="10937">
                <c:v>91.149873008017479</c:v>
              </c:pt>
              <c:pt idx="10938">
                <c:v>91.158207091679159</c:v>
              </c:pt>
              <c:pt idx="10939">
                <c:v>91.166541175340868</c:v>
              </c:pt>
              <c:pt idx="10940">
                <c:v>91.174875259002576</c:v>
              </c:pt>
              <c:pt idx="10941">
                <c:v>91.18320934266427</c:v>
              </c:pt>
              <c:pt idx="10942">
                <c:v>91.191543426325978</c:v>
              </c:pt>
              <c:pt idx="10943">
                <c:v>91.199877509987672</c:v>
              </c:pt>
              <c:pt idx="10944">
                <c:v>91.208211593649381</c:v>
              </c:pt>
              <c:pt idx="10945">
                <c:v>91.216545677311075</c:v>
              </c:pt>
              <c:pt idx="10946">
                <c:v>91.224879760972769</c:v>
              </c:pt>
              <c:pt idx="10947">
                <c:v>91.233213844634477</c:v>
              </c:pt>
              <c:pt idx="10948">
                <c:v>91.241547928296171</c:v>
              </c:pt>
              <c:pt idx="10949">
                <c:v>91.24988201195788</c:v>
              </c:pt>
              <c:pt idx="10950">
                <c:v>91.258216095619588</c:v>
              </c:pt>
              <c:pt idx="10951">
                <c:v>91.266550179281282</c:v>
              </c:pt>
              <c:pt idx="10952">
                <c:v>91.274884262942976</c:v>
              </c:pt>
              <c:pt idx="10953">
                <c:v>91.28321834660467</c:v>
              </c:pt>
              <c:pt idx="10954">
                <c:v>91.291552430266378</c:v>
              </c:pt>
              <c:pt idx="10955">
                <c:v>91.299886513928087</c:v>
              </c:pt>
              <c:pt idx="10956">
                <c:v>91.308220597589781</c:v>
              </c:pt>
              <c:pt idx="10957">
                <c:v>91.316554681251489</c:v>
              </c:pt>
              <c:pt idx="10958">
                <c:v>91.324888764913183</c:v>
              </c:pt>
              <c:pt idx="10959">
                <c:v>91.333222848574877</c:v>
              </c:pt>
              <c:pt idx="10960">
                <c:v>91.341556932236571</c:v>
              </c:pt>
              <c:pt idx="10961">
                <c:v>91.34989101589828</c:v>
              </c:pt>
              <c:pt idx="10962">
                <c:v>91.358225099559988</c:v>
              </c:pt>
              <c:pt idx="10963">
                <c:v>91.366559183221682</c:v>
              </c:pt>
              <c:pt idx="10964">
                <c:v>91.37489326688339</c:v>
              </c:pt>
              <c:pt idx="10965">
                <c:v>91.383227350545084</c:v>
              </c:pt>
              <c:pt idx="10966">
                <c:v>91.391561434206778</c:v>
              </c:pt>
              <c:pt idx="10967">
                <c:v>91.399895517868487</c:v>
              </c:pt>
              <c:pt idx="10968">
                <c:v>91.408229601530181</c:v>
              </c:pt>
              <c:pt idx="10969">
                <c:v>91.416563685191889</c:v>
              </c:pt>
              <c:pt idx="10970">
                <c:v>91.424897768853583</c:v>
              </c:pt>
              <c:pt idx="10971">
                <c:v>91.433231852515291</c:v>
              </c:pt>
              <c:pt idx="10972">
                <c:v>91.441565936177</c:v>
              </c:pt>
              <c:pt idx="10973">
                <c:v>91.44990001983868</c:v>
              </c:pt>
              <c:pt idx="10974">
                <c:v>91.458234103500388</c:v>
              </c:pt>
              <c:pt idx="10975">
                <c:v>91.466568187162082</c:v>
              </c:pt>
              <c:pt idx="10976">
                <c:v>91.47490227082379</c:v>
              </c:pt>
              <c:pt idx="10977">
                <c:v>91.483236354485499</c:v>
              </c:pt>
              <c:pt idx="10978">
                <c:v>91.491570438147193</c:v>
              </c:pt>
              <c:pt idx="10979">
                <c:v>91.499904521808901</c:v>
              </c:pt>
              <c:pt idx="10980">
                <c:v>91.508238605470581</c:v>
              </c:pt>
              <c:pt idx="10981">
                <c:v>91.516572689132289</c:v>
              </c:pt>
              <c:pt idx="10982">
                <c:v>91.524906772793983</c:v>
              </c:pt>
              <c:pt idx="10983">
                <c:v>91.533240856455691</c:v>
              </c:pt>
              <c:pt idx="10984">
                <c:v>91.5415749401174</c:v>
              </c:pt>
              <c:pt idx="10985">
                <c:v>91.549909023779094</c:v>
              </c:pt>
              <c:pt idx="10986">
                <c:v>91.558243107440802</c:v>
              </c:pt>
              <c:pt idx="10987">
                <c:v>91.566577191102482</c:v>
              </c:pt>
              <c:pt idx="10988">
                <c:v>91.57491127476419</c:v>
              </c:pt>
              <c:pt idx="10989">
                <c:v>91.583245358425899</c:v>
              </c:pt>
              <c:pt idx="10990">
                <c:v>91.591579442087593</c:v>
              </c:pt>
              <c:pt idx="10991">
                <c:v>91.599913525749301</c:v>
              </c:pt>
              <c:pt idx="10992">
                <c:v>91.608247609410995</c:v>
              </c:pt>
              <c:pt idx="10993">
                <c:v>91.616581693072703</c:v>
              </c:pt>
              <c:pt idx="10994">
                <c:v>91.624915776734397</c:v>
              </c:pt>
              <c:pt idx="10995">
                <c:v>91.633249860396091</c:v>
              </c:pt>
              <c:pt idx="10996">
                <c:v>91.6415839440578</c:v>
              </c:pt>
              <c:pt idx="10997">
                <c:v>91.649918027719494</c:v>
              </c:pt>
              <c:pt idx="10998">
                <c:v>91.658252111381202</c:v>
              </c:pt>
              <c:pt idx="10999">
                <c:v>91.66658619504291</c:v>
              </c:pt>
              <c:pt idx="11000">
                <c:v>91.67492027870459</c:v>
              </c:pt>
              <c:pt idx="11001">
                <c:v>91.683254362366299</c:v>
              </c:pt>
              <c:pt idx="11002">
                <c:v>91.691588446027993</c:v>
              </c:pt>
              <c:pt idx="11003">
                <c:v>91.699922529689701</c:v>
              </c:pt>
              <c:pt idx="11004">
                <c:v>91.708256613351395</c:v>
              </c:pt>
              <c:pt idx="11005">
                <c:v>91.716590697013103</c:v>
              </c:pt>
              <c:pt idx="11006">
                <c:v>91.724924780674812</c:v>
              </c:pt>
              <c:pt idx="11007">
                <c:v>91.733258864336491</c:v>
              </c:pt>
              <c:pt idx="11008">
                <c:v>91.7415929479982</c:v>
              </c:pt>
              <c:pt idx="11009">
                <c:v>91.749927031659894</c:v>
              </c:pt>
              <c:pt idx="11010">
                <c:v>91.758261115321602</c:v>
              </c:pt>
              <c:pt idx="11011">
                <c:v>91.76659519898331</c:v>
              </c:pt>
              <c:pt idx="11012">
                <c:v>91.774929282645004</c:v>
              </c:pt>
              <c:pt idx="11013">
                <c:v>91.783263366306713</c:v>
              </c:pt>
              <c:pt idx="11014">
                <c:v>91.791597449968393</c:v>
              </c:pt>
              <c:pt idx="11015">
                <c:v>91.799931533630101</c:v>
              </c:pt>
              <c:pt idx="11016">
                <c:v>91.808265617291809</c:v>
              </c:pt>
              <c:pt idx="11017">
                <c:v>91.816599700953503</c:v>
              </c:pt>
              <c:pt idx="11018">
                <c:v>91.824933784615212</c:v>
              </c:pt>
              <c:pt idx="11019">
                <c:v>91.833267868276906</c:v>
              </c:pt>
              <c:pt idx="11020">
                <c:v>91.841601951938614</c:v>
              </c:pt>
              <c:pt idx="11021">
                <c:v>91.849936035600294</c:v>
              </c:pt>
              <c:pt idx="11022">
                <c:v>91.858270119262002</c:v>
              </c:pt>
              <c:pt idx="11023">
                <c:v>91.86660420292371</c:v>
              </c:pt>
              <c:pt idx="11024">
                <c:v>91.874938286585405</c:v>
              </c:pt>
              <c:pt idx="11025">
                <c:v>91.883272370247113</c:v>
              </c:pt>
              <c:pt idx="11026">
                <c:v>91.891606453908807</c:v>
              </c:pt>
              <c:pt idx="11027">
                <c:v>91.899940537570515</c:v>
              </c:pt>
              <c:pt idx="11028">
                <c:v>91.908274621232209</c:v>
              </c:pt>
              <c:pt idx="11029">
                <c:v>91.916608704893903</c:v>
              </c:pt>
              <c:pt idx="11030">
                <c:v>91.924942788555612</c:v>
              </c:pt>
              <c:pt idx="11031">
                <c:v>91.933276872217306</c:v>
              </c:pt>
              <c:pt idx="11032">
                <c:v>91.941610955879014</c:v>
              </c:pt>
              <c:pt idx="11033">
                <c:v>91.949945039540722</c:v>
              </c:pt>
              <c:pt idx="11034">
                <c:v>91.958279123202416</c:v>
              </c:pt>
              <c:pt idx="11035">
                <c:v>91.96661320686411</c:v>
              </c:pt>
              <c:pt idx="11036">
                <c:v>91.974947290525805</c:v>
              </c:pt>
              <c:pt idx="11037">
                <c:v>91.983281374187513</c:v>
              </c:pt>
              <c:pt idx="11038">
                <c:v>91.991615457849221</c:v>
              </c:pt>
              <c:pt idx="11039">
                <c:v>91.999949541510915</c:v>
              </c:pt>
              <c:pt idx="11040">
                <c:v>92.008283625172623</c:v>
              </c:pt>
              <c:pt idx="11041">
                <c:v>92.016617708834318</c:v>
              </c:pt>
              <c:pt idx="11042">
                <c:v>92.024951792496012</c:v>
              </c:pt>
              <c:pt idx="11043">
                <c:v>92.033285876157706</c:v>
              </c:pt>
              <c:pt idx="11044">
                <c:v>92.041619959819414</c:v>
              </c:pt>
              <c:pt idx="11045">
                <c:v>92.049954043481122</c:v>
              </c:pt>
              <c:pt idx="11046">
                <c:v>92.058288127142816</c:v>
              </c:pt>
              <c:pt idx="11047">
                <c:v>92.066622210804525</c:v>
              </c:pt>
              <c:pt idx="11048">
                <c:v>92.074956294466219</c:v>
              </c:pt>
              <c:pt idx="11049">
                <c:v>92.083290378127913</c:v>
              </c:pt>
              <c:pt idx="11050">
                <c:v>92.091624461789621</c:v>
              </c:pt>
              <c:pt idx="11051">
                <c:v>92.099958545451315</c:v>
              </c:pt>
              <c:pt idx="11052">
                <c:v>92.108292629113024</c:v>
              </c:pt>
              <c:pt idx="11053">
                <c:v>92.116626712774718</c:v>
              </c:pt>
              <c:pt idx="11054">
                <c:v>92.124960796436426</c:v>
              </c:pt>
              <c:pt idx="11055">
                <c:v>92.133294880098134</c:v>
              </c:pt>
              <c:pt idx="11056">
                <c:v>92.141628963759814</c:v>
              </c:pt>
              <c:pt idx="11057">
                <c:v>92.149963047421522</c:v>
              </c:pt>
              <c:pt idx="11058">
                <c:v>92.158297131083216</c:v>
              </c:pt>
              <c:pt idx="11059">
                <c:v>92.166631214744925</c:v>
              </c:pt>
              <c:pt idx="11060">
                <c:v>92.174965298406633</c:v>
              </c:pt>
              <c:pt idx="11061">
                <c:v>92.183299382068327</c:v>
              </c:pt>
              <c:pt idx="11062">
                <c:v>92.191633465730035</c:v>
              </c:pt>
              <c:pt idx="11063">
                <c:v>92.199967549391715</c:v>
              </c:pt>
              <c:pt idx="11064">
                <c:v>92.208301633053424</c:v>
              </c:pt>
              <c:pt idx="11065">
                <c:v>92.216635716715118</c:v>
              </c:pt>
              <c:pt idx="11066">
                <c:v>92.224969800376826</c:v>
              </c:pt>
              <c:pt idx="11067">
                <c:v>92.233303884038534</c:v>
              </c:pt>
              <c:pt idx="11068">
                <c:v>92.241637967700228</c:v>
              </c:pt>
              <c:pt idx="11069">
                <c:v>92.249972051361937</c:v>
              </c:pt>
              <c:pt idx="11070">
                <c:v>92.258306135023616</c:v>
              </c:pt>
              <c:pt idx="11071">
                <c:v>92.266640218685325</c:v>
              </c:pt>
              <c:pt idx="11072">
                <c:v>92.274974302347033</c:v>
              </c:pt>
              <c:pt idx="11073">
                <c:v>92.283308386008727</c:v>
              </c:pt>
              <c:pt idx="11074">
                <c:v>92.291642469670435</c:v>
              </c:pt>
              <c:pt idx="11075">
                <c:v>92.299976553332129</c:v>
              </c:pt>
              <c:pt idx="11076">
                <c:v>92.308310636993838</c:v>
              </c:pt>
              <c:pt idx="11077">
                <c:v>92.316644720655532</c:v>
              </c:pt>
              <c:pt idx="11078">
                <c:v>92.324978804317226</c:v>
              </c:pt>
              <c:pt idx="11079">
                <c:v>92.333312887978934</c:v>
              </c:pt>
              <c:pt idx="11080">
                <c:v>92.341646971640628</c:v>
              </c:pt>
              <c:pt idx="11081">
                <c:v>92.349981055302337</c:v>
              </c:pt>
              <c:pt idx="11082">
                <c:v>92.358315138964045</c:v>
              </c:pt>
              <c:pt idx="11083">
                <c:v>92.366649222625739</c:v>
              </c:pt>
              <c:pt idx="11084">
                <c:v>92.374983306287433</c:v>
              </c:pt>
              <c:pt idx="11085">
                <c:v>92.383317389949127</c:v>
              </c:pt>
              <c:pt idx="11086">
                <c:v>92.391651473610835</c:v>
              </c:pt>
              <c:pt idx="11087">
                <c:v>92.399985557272529</c:v>
              </c:pt>
              <c:pt idx="11088">
                <c:v>92.408319640934238</c:v>
              </c:pt>
              <c:pt idx="11089">
                <c:v>92.416653724595946</c:v>
              </c:pt>
              <c:pt idx="11090">
                <c:v>92.42498780825764</c:v>
              </c:pt>
              <c:pt idx="11091">
                <c:v>92.433321891919334</c:v>
              </c:pt>
              <c:pt idx="11092">
                <c:v>92.441655975581028</c:v>
              </c:pt>
              <c:pt idx="11093">
                <c:v>92.449990059242737</c:v>
              </c:pt>
              <c:pt idx="11094">
                <c:v>92.458324142904445</c:v>
              </c:pt>
              <c:pt idx="11095">
                <c:v>92.466658226566139</c:v>
              </c:pt>
              <c:pt idx="11096">
                <c:v>92.474992310227847</c:v>
              </c:pt>
              <c:pt idx="11097">
                <c:v>92.483326393889527</c:v>
              </c:pt>
              <c:pt idx="11098">
                <c:v>92.491660477551235</c:v>
              </c:pt>
              <c:pt idx="11099">
                <c:v>92.499994561212944</c:v>
              </c:pt>
              <c:pt idx="11100">
                <c:v>92.508328644874638</c:v>
              </c:pt>
              <c:pt idx="11101">
                <c:v>92.516662728536346</c:v>
              </c:pt>
              <c:pt idx="11102">
                <c:v>92.52499681219804</c:v>
              </c:pt>
              <c:pt idx="11103">
                <c:v>92.533330895859748</c:v>
              </c:pt>
              <c:pt idx="11104">
                <c:v>92.541664979521428</c:v>
              </c:pt>
              <c:pt idx="11105">
                <c:v>92.549999063183137</c:v>
              </c:pt>
              <c:pt idx="11106">
                <c:v>92.558333146844845</c:v>
              </c:pt>
            </c:numLit>
          </c:xVal>
          <c:yVal>
            <c:numLit>
              <c:formatCode>General</c:formatCode>
              <c:ptCount val="1110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0</c:v>
              </c:pt>
              <c:pt idx="3399">
                <c:v>0</c:v>
              </c:pt>
              <c:pt idx="3400">
                <c:v>0</c:v>
              </c:pt>
              <c:pt idx="3401">
                <c:v>0</c:v>
              </c:pt>
              <c:pt idx="3402">
                <c:v>0</c:v>
              </c:pt>
              <c:pt idx="3403">
                <c:v>0</c:v>
              </c:pt>
              <c:pt idx="3404">
                <c:v>0</c:v>
              </c:pt>
              <c:pt idx="3405">
                <c:v>0</c:v>
              </c:pt>
              <c:pt idx="3406">
                <c:v>0</c:v>
              </c:pt>
              <c:pt idx="3407">
                <c:v>0</c:v>
              </c:pt>
              <c:pt idx="3408">
                <c:v>0</c:v>
              </c:pt>
              <c:pt idx="3409">
                <c:v>0</c:v>
              </c:pt>
              <c:pt idx="3410">
                <c:v>0</c:v>
              </c:pt>
              <c:pt idx="3411">
                <c:v>0</c:v>
              </c:pt>
              <c:pt idx="3412">
                <c:v>0</c:v>
              </c:pt>
              <c:pt idx="3413">
                <c:v>0</c:v>
              </c:pt>
              <c:pt idx="3414">
                <c:v>0</c:v>
              </c:pt>
              <c:pt idx="3415">
                <c:v>0</c:v>
              </c:pt>
              <c:pt idx="3416">
                <c:v>0</c:v>
              </c:pt>
              <c:pt idx="3417">
                <c:v>0</c:v>
              </c:pt>
              <c:pt idx="3418">
                <c:v>0</c:v>
              </c:pt>
              <c:pt idx="3419">
                <c:v>0</c:v>
              </c:pt>
              <c:pt idx="3420">
                <c:v>0</c:v>
              </c:pt>
              <c:pt idx="3421">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2">
                <c:v>0</c:v>
              </c:pt>
              <c:pt idx="3483">
                <c:v>0</c:v>
              </c:pt>
              <c:pt idx="3484">
                <c:v>0</c:v>
              </c:pt>
              <c:pt idx="3485">
                <c:v>0</c:v>
              </c:pt>
              <c:pt idx="3486">
                <c:v>0</c:v>
              </c:pt>
              <c:pt idx="3487">
                <c:v>0</c:v>
              </c:pt>
              <c:pt idx="3488">
                <c:v>0</c:v>
              </c:pt>
              <c:pt idx="3489">
                <c:v>0</c:v>
              </c:pt>
              <c:pt idx="3490">
                <c:v>0</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pt idx="3531">
                <c:v>0</c:v>
              </c:pt>
              <c:pt idx="3532">
                <c:v>0</c:v>
              </c:pt>
              <c:pt idx="3533">
                <c:v>0</c:v>
              </c:pt>
              <c:pt idx="3534">
                <c:v>0</c:v>
              </c:pt>
              <c:pt idx="3535">
                <c:v>0</c:v>
              </c:pt>
              <c:pt idx="3536">
                <c:v>0</c:v>
              </c:pt>
              <c:pt idx="3537">
                <c:v>0</c:v>
              </c:pt>
              <c:pt idx="3538">
                <c:v>0</c:v>
              </c:pt>
              <c:pt idx="3539">
                <c:v>0</c:v>
              </c:pt>
              <c:pt idx="3540">
                <c:v>0</c:v>
              </c:pt>
              <c:pt idx="3541">
                <c:v>0</c:v>
              </c:pt>
              <c:pt idx="3542">
                <c:v>0</c:v>
              </c:pt>
              <c:pt idx="3543">
                <c:v>0</c:v>
              </c:pt>
              <c:pt idx="3544">
                <c:v>0</c:v>
              </c:pt>
              <c:pt idx="3545">
                <c:v>0</c:v>
              </c:pt>
              <c:pt idx="3546">
                <c:v>0</c:v>
              </c:pt>
              <c:pt idx="3547">
                <c:v>0</c:v>
              </c:pt>
              <c:pt idx="3548">
                <c:v>0</c:v>
              </c:pt>
              <c:pt idx="3549">
                <c:v>0</c:v>
              </c:pt>
              <c:pt idx="3550">
                <c:v>0</c:v>
              </c:pt>
              <c:pt idx="3551">
                <c:v>0</c:v>
              </c:pt>
              <c:pt idx="3552">
                <c:v>0</c:v>
              </c:pt>
              <c:pt idx="3553">
                <c:v>0</c:v>
              </c:pt>
              <c:pt idx="3554">
                <c:v>0</c:v>
              </c:pt>
              <c:pt idx="3555">
                <c:v>0</c:v>
              </c:pt>
              <c:pt idx="3556">
                <c:v>0</c:v>
              </c:pt>
              <c:pt idx="3557">
                <c:v>0</c:v>
              </c:pt>
              <c:pt idx="3558">
                <c:v>0</c:v>
              </c:pt>
              <c:pt idx="3559">
                <c:v>0</c:v>
              </c:pt>
              <c:pt idx="3560">
                <c:v>0</c:v>
              </c:pt>
              <c:pt idx="3561">
                <c:v>0</c:v>
              </c:pt>
              <c:pt idx="3562">
                <c:v>0</c:v>
              </c:pt>
              <c:pt idx="3563">
                <c:v>0</c:v>
              </c:pt>
              <c:pt idx="3564">
                <c:v>0</c:v>
              </c:pt>
              <c:pt idx="3565">
                <c:v>0</c:v>
              </c:pt>
              <c:pt idx="3566">
                <c:v>0</c:v>
              </c:pt>
              <c:pt idx="3567">
                <c:v>0</c:v>
              </c:pt>
              <c:pt idx="3568">
                <c:v>0</c:v>
              </c:pt>
              <c:pt idx="3569">
                <c:v>0</c:v>
              </c:pt>
              <c:pt idx="3570">
                <c:v>0</c:v>
              </c:pt>
              <c:pt idx="3571">
                <c:v>0</c:v>
              </c:pt>
              <c:pt idx="3572">
                <c:v>0</c:v>
              </c:pt>
              <c:pt idx="3573">
                <c:v>0</c:v>
              </c:pt>
              <c:pt idx="3574">
                <c:v>0</c:v>
              </c:pt>
              <c:pt idx="3575">
                <c:v>0</c:v>
              </c:pt>
              <c:pt idx="3576">
                <c:v>0</c:v>
              </c:pt>
              <c:pt idx="3577">
                <c:v>0</c:v>
              </c:pt>
              <c:pt idx="3578">
                <c:v>0</c:v>
              </c:pt>
              <c:pt idx="3579">
                <c:v>0</c:v>
              </c:pt>
              <c:pt idx="3580">
                <c:v>0</c:v>
              </c:pt>
              <c:pt idx="3581">
                <c:v>0</c:v>
              </c:pt>
              <c:pt idx="3582">
                <c:v>0</c:v>
              </c:pt>
              <c:pt idx="3583">
                <c:v>0</c:v>
              </c:pt>
              <c:pt idx="3584">
                <c:v>0</c:v>
              </c:pt>
              <c:pt idx="3585">
                <c:v>0</c:v>
              </c:pt>
              <c:pt idx="3586">
                <c:v>0</c:v>
              </c:pt>
              <c:pt idx="3587">
                <c:v>0</c:v>
              </c:pt>
              <c:pt idx="3588">
                <c:v>0</c:v>
              </c:pt>
              <c:pt idx="3589">
                <c:v>0</c:v>
              </c:pt>
              <c:pt idx="3590">
                <c:v>0</c:v>
              </c:pt>
              <c:pt idx="3591">
                <c:v>0</c:v>
              </c:pt>
              <c:pt idx="3592">
                <c:v>0</c:v>
              </c:pt>
              <c:pt idx="3593">
                <c:v>0</c:v>
              </c:pt>
              <c:pt idx="3594">
                <c:v>0</c:v>
              </c:pt>
              <c:pt idx="3595">
                <c:v>0</c:v>
              </c:pt>
              <c:pt idx="3596">
                <c:v>0</c:v>
              </c:pt>
              <c:pt idx="3597">
                <c:v>0</c:v>
              </c:pt>
              <c:pt idx="3598">
                <c:v>0</c:v>
              </c:pt>
              <c:pt idx="3599">
                <c:v>0</c:v>
              </c:pt>
              <c:pt idx="3600">
                <c:v>0</c:v>
              </c:pt>
              <c:pt idx="3601">
                <c:v>0</c:v>
              </c:pt>
              <c:pt idx="3602">
                <c:v>0</c:v>
              </c:pt>
              <c:pt idx="3603">
                <c:v>0</c:v>
              </c:pt>
              <c:pt idx="3604">
                <c:v>0</c:v>
              </c:pt>
              <c:pt idx="3605">
                <c:v>0</c:v>
              </c:pt>
              <c:pt idx="3606">
                <c:v>0</c:v>
              </c:pt>
              <c:pt idx="3607">
                <c:v>0</c:v>
              </c:pt>
              <c:pt idx="3608">
                <c:v>0</c:v>
              </c:pt>
              <c:pt idx="3609">
                <c:v>0</c:v>
              </c:pt>
              <c:pt idx="3610">
                <c:v>0</c:v>
              </c:pt>
              <c:pt idx="3611">
                <c:v>0</c:v>
              </c:pt>
              <c:pt idx="3612">
                <c:v>0</c:v>
              </c:pt>
              <c:pt idx="3613">
                <c:v>0</c:v>
              </c:pt>
              <c:pt idx="3614">
                <c:v>0</c:v>
              </c:pt>
              <c:pt idx="3615">
                <c:v>0</c:v>
              </c:pt>
              <c:pt idx="3616">
                <c:v>0</c:v>
              </c:pt>
              <c:pt idx="3617">
                <c:v>0</c:v>
              </c:pt>
              <c:pt idx="3618">
                <c:v>0</c:v>
              </c:pt>
              <c:pt idx="3619">
                <c:v>0</c:v>
              </c:pt>
              <c:pt idx="3620">
                <c:v>0</c:v>
              </c:pt>
              <c:pt idx="3621">
                <c:v>0</c:v>
              </c:pt>
              <c:pt idx="3622">
                <c:v>0</c:v>
              </c:pt>
              <c:pt idx="3623">
                <c:v>0</c:v>
              </c:pt>
              <c:pt idx="3624">
                <c:v>0</c:v>
              </c:pt>
              <c:pt idx="3625">
                <c:v>0</c:v>
              </c:pt>
              <c:pt idx="3626">
                <c:v>0</c:v>
              </c:pt>
              <c:pt idx="3627">
                <c:v>0</c:v>
              </c:pt>
              <c:pt idx="3628">
                <c:v>0</c:v>
              </c:pt>
              <c:pt idx="3629">
                <c:v>0</c:v>
              </c:pt>
              <c:pt idx="3630">
                <c:v>0</c:v>
              </c:pt>
              <c:pt idx="3631">
                <c:v>0</c:v>
              </c:pt>
              <c:pt idx="3632">
                <c:v>0</c:v>
              </c:pt>
              <c:pt idx="3633">
                <c:v>0</c:v>
              </c:pt>
              <c:pt idx="3634">
                <c:v>0</c:v>
              </c:pt>
              <c:pt idx="3635">
                <c:v>0</c:v>
              </c:pt>
              <c:pt idx="3636">
                <c:v>0</c:v>
              </c:pt>
              <c:pt idx="3637">
                <c:v>0</c:v>
              </c:pt>
              <c:pt idx="3638">
                <c:v>0</c:v>
              </c:pt>
              <c:pt idx="3639">
                <c:v>0</c:v>
              </c:pt>
              <c:pt idx="3640">
                <c:v>0</c:v>
              </c:pt>
              <c:pt idx="3641">
                <c:v>0</c:v>
              </c:pt>
              <c:pt idx="3642">
                <c:v>0</c:v>
              </c:pt>
              <c:pt idx="3643">
                <c:v>0</c:v>
              </c:pt>
              <c:pt idx="3644">
                <c:v>0</c:v>
              </c:pt>
              <c:pt idx="3645">
                <c:v>0</c:v>
              </c:pt>
              <c:pt idx="3646">
                <c:v>0</c:v>
              </c:pt>
              <c:pt idx="3647">
                <c:v>0</c:v>
              </c:pt>
              <c:pt idx="3648">
                <c:v>0</c:v>
              </c:pt>
              <c:pt idx="3649">
                <c:v>0</c:v>
              </c:pt>
              <c:pt idx="3650">
                <c:v>0</c:v>
              </c:pt>
              <c:pt idx="3651">
                <c:v>0</c:v>
              </c:pt>
              <c:pt idx="3652">
                <c:v>0</c:v>
              </c:pt>
              <c:pt idx="3653">
                <c:v>0</c:v>
              </c:pt>
              <c:pt idx="3654">
                <c:v>0</c:v>
              </c:pt>
              <c:pt idx="3655">
                <c:v>0</c:v>
              </c:pt>
              <c:pt idx="3656">
                <c:v>0</c:v>
              </c:pt>
              <c:pt idx="3657">
                <c:v>0</c:v>
              </c:pt>
              <c:pt idx="3658">
                <c:v>0</c:v>
              </c:pt>
              <c:pt idx="3659">
                <c:v>0</c:v>
              </c:pt>
              <c:pt idx="3660">
                <c:v>0</c:v>
              </c:pt>
              <c:pt idx="3661">
                <c:v>0</c:v>
              </c:pt>
              <c:pt idx="3662">
                <c:v>0</c:v>
              </c:pt>
              <c:pt idx="3663">
                <c:v>0</c:v>
              </c:pt>
              <c:pt idx="3664">
                <c:v>0</c:v>
              </c:pt>
              <c:pt idx="3665">
                <c:v>0</c:v>
              </c:pt>
              <c:pt idx="3666">
                <c:v>0</c:v>
              </c:pt>
              <c:pt idx="3667">
                <c:v>0</c:v>
              </c:pt>
              <c:pt idx="3668">
                <c:v>0</c:v>
              </c:pt>
              <c:pt idx="3669">
                <c:v>0</c:v>
              </c:pt>
              <c:pt idx="3670">
                <c:v>0</c:v>
              </c:pt>
              <c:pt idx="3671">
                <c:v>0</c:v>
              </c:pt>
              <c:pt idx="3672">
                <c:v>0</c:v>
              </c:pt>
              <c:pt idx="3673">
                <c:v>0</c:v>
              </c:pt>
              <c:pt idx="3674">
                <c:v>0</c:v>
              </c:pt>
              <c:pt idx="3675">
                <c:v>0</c:v>
              </c:pt>
              <c:pt idx="3676">
                <c:v>0</c:v>
              </c:pt>
              <c:pt idx="3677">
                <c:v>0</c:v>
              </c:pt>
              <c:pt idx="3678">
                <c:v>0</c:v>
              </c:pt>
              <c:pt idx="3679">
                <c:v>0</c:v>
              </c:pt>
              <c:pt idx="3680">
                <c:v>0</c:v>
              </c:pt>
              <c:pt idx="3681">
                <c:v>0</c:v>
              </c:pt>
              <c:pt idx="3682">
                <c:v>0</c:v>
              </c:pt>
              <c:pt idx="3683">
                <c:v>0</c:v>
              </c:pt>
              <c:pt idx="3684">
                <c:v>0</c:v>
              </c:pt>
              <c:pt idx="3685">
                <c:v>0</c:v>
              </c:pt>
              <c:pt idx="3686">
                <c:v>0</c:v>
              </c:pt>
              <c:pt idx="3687">
                <c:v>0</c:v>
              </c:pt>
              <c:pt idx="3688">
                <c:v>0</c:v>
              </c:pt>
              <c:pt idx="3689">
                <c:v>0</c:v>
              </c:pt>
              <c:pt idx="3690">
                <c:v>0</c:v>
              </c:pt>
              <c:pt idx="3691">
                <c:v>0</c:v>
              </c:pt>
              <c:pt idx="3692">
                <c:v>0</c:v>
              </c:pt>
              <c:pt idx="3693">
                <c:v>0</c:v>
              </c:pt>
              <c:pt idx="3694">
                <c:v>0</c:v>
              </c:pt>
              <c:pt idx="3695">
                <c:v>0</c:v>
              </c:pt>
              <c:pt idx="3696">
                <c:v>0</c:v>
              </c:pt>
              <c:pt idx="3697">
                <c:v>0</c:v>
              </c:pt>
              <c:pt idx="3698">
                <c:v>0</c:v>
              </c:pt>
              <c:pt idx="3699">
                <c:v>0</c:v>
              </c:pt>
              <c:pt idx="3700">
                <c:v>0</c:v>
              </c:pt>
              <c:pt idx="3701">
                <c:v>0</c:v>
              </c:pt>
              <c:pt idx="3702">
                <c:v>0</c:v>
              </c:pt>
              <c:pt idx="3703">
                <c:v>0</c:v>
              </c:pt>
              <c:pt idx="3704">
                <c:v>0</c:v>
              </c:pt>
              <c:pt idx="3705">
                <c:v>0</c:v>
              </c:pt>
              <c:pt idx="3706">
                <c:v>0</c:v>
              </c:pt>
              <c:pt idx="3707">
                <c:v>0</c:v>
              </c:pt>
              <c:pt idx="3708">
                <c:v>0</c:v>
              </c:pt>
              <c:pt idx="3709">
                <c:v>0</c:v>
              </c:pt>
              <c:pt idx="3710">
                <c:v>0</c:v>
              </c:pt>
              <c:pt idx="3711">
                <c:v>0</c:v>
              </c:pt>
              <c:pt idx="3712">
                <c:v>0</c:v>
              </c:pt>
              <c:pt idx="3713">
                <c:v>0</c:v>
              </c:pt>
              <c:pt idx="3714">
                <c:v>0</c:v>
              </c:pt>
              <c:pt idx="3715">
                <c:v>0</c:v>
              </c:pt>
              <c:pt idx="3716">
                <c:v>0</c:v>
              </c:pt>
              <c:pt idx="3717">
                <c:v>0</c:v>
              </c:pt>
              <c:pt idx="3718">
                <c:v>0</c:v>
              </c:pt>
              <c:pt idx="3719">
                <c:v>0</c:v>
              </c:pt>
              <c:pt idx="3720">
                <c:v>0</c:v>
              </c:pt>
              <c:pt idx="3721">
                <c:v>0</c:v>
              </c:pt>
              <c:pt idx="3722">
                <c:v>0</c:v>
              </c:pt>
              <c:pt idx="3723">
                <c:v>0</c:v>
              </c:pt>
              <c:pt idx="3724">
                <c:v>0</c:v>
              </c:pt>
              <c:pt idx="3725">
                <c:v>0</c:v>
              </c:pt>
              <c:pt idx="3726">
                <c:v>0</c:v>
              </c:pt>
              <c:pt idx="3727">
                <c:v>0</c:v>
              </c:pt>
              <c:pt idx="3728">
                <c:v>0</c:v>
              </c:pt>
              <c:pt idx="3729">
                <c:v>0</c:v>
              </c:pt>
              <c:pt idx="3730">
                <c:v>0</c:v>
              </c:pt>
              <c:pt idx="3731">
                <c:v>0</c:v>
              </c:pt>
              <c:pt idx="3732">
                <c:v>0</c:v>
              </c:pt>
              <c:pt idx="3733">
                <c:v>0</c:v>
              </c:pt>
              <c:pt idx="3734">
                <c:v>0</c:v>
              </c:pt>
              <c:pt idx="3735">
                <c:v>0</c:v>
              </c:pt>
              <c:pt idx="3736">
                <c:v>0</c:v>
              </c:pt>
              <c:pt idx="3737">
                <c:v>0</c:v>
              </c:pt>
              <c:pt idx="3738">
                <c:v>0</c:v>
              </c:pt>
              <c:pt idx="3739">
                <c:v>0</c:v>
              </c:pt>
              <c:pt idx="3740">
                <c:v>0</c:v>
              </c:pt>
              <c:pt idx="3741">
                <c:v>0</c:v>
              </c:pt>
              <c:pt idx="3742">
                <c:v>0</c:v>
              </c:pt>
              <c:pt idx="3743">
                <c:v>0</c:v>
              </c:pt>
              <c:pt idx="3744">
                <c:v>0</c:v>
              </c:pt>
              <c:pt idx="3745">
                <c:v>0</c:v>
              </c:pt>
              <c:pt idx="3746">
                <c:v>0</c:v>
              </c:pt>
              <c:pt idx="3747">
                <c:v>0</c:v>
              </c:pt>
              <c:pt idx="3748">
                <c:v>0</c:v>
              </c:pt>
              <c:pt idx="3749">
                <c:v>0</c:v>
              </c:pt>
              <c:pt idx="3750">
                <c:v>0</c:v>
              </c:pt>
              <c:pt idx="3751">
                <c:v>0</c:v>
              </c:pt>
              <c:pt idx="3752">
                <c:v>0</c:v>
              </c:pt>
              <c:pt idx="3753">
                <c:v>0</c:v>
              </c:pt>
              <c:pt idx="3754">
                <c:v>0</c:v>
              </c:pt>
              <c:pt idx="3755">
                <c:v>0</c:v>
              </c:pt>
              <c:pt idx="3756">
                <c:v>0</c:v>
              </c:pt>
              <c:pt idx="3757">
                <c:v>0</c:v>
              </c:pt>
              <c:pt idx="3758">
                <c:v>0</c:v>
              </c:pt>
              <c:pt idx="3759">
                <c:v>0</c:v>
              </c:pt>
              <c:pt idx="3760">
                <c:v>0</c:v>
              </c:pt>
              <c:pt idx="3761">
                <c:v>0</c:v>
              </c:pt>
              <c:pt idx="3762">
                <c:v>0</c:v>
              </c:pt>
              <c:pt idx="3763">
                <c:v>0</c:v>
              </c:pt>
              <c:pt idx="3764">
                <c:v>0</c:v>
              </c:pt>
              <c:pt idx="3765">
                <c:v>0</c:v>
              </c:pt>
              <c:pt idx="3766">
                <c:v>0</c:v>
              </c:pt>
              <c:pt idx="3767">
                <c:v>0</c:v>
              </c:pt>
              <c:pt idx="3768">
                <c:v>0</c:v>
              </c:pt>
              <c:pt idx="3769">
                <c:v>0</c:v>
              </c:pt>
              <c:pt idx="3770">
                <c:v>0</c:v>
              </c:pt>
              <c:pt idx="3771">
                <c:v>0</c:v>
              </c:pt>
              <c:pt idx="3772">
                <c:v>0</c:v>
              </c:pt>
              <c:pt idx="3773">
                <c:v>0</c:v>
              </c:pt>
              <c:pt idx="3774">
                <c:v>0</c:v>
              </c:pt>
              <c:pt idx="3775">
                <c:v>0</c:v>
              </c:pt>
              <c:pt idx="3776">
                <c:v>0</c:v>
              </c:pt>
              <c:pt idx="3777">
                <c:v>0</c:v>
              </c:pt>
              <c:pt idx="3778">
                <c:v>0</c:v>
              </c:pt>
              <c:pt idx="3779">
                <c:v>0</c:v>
              </c:pt>
              <c:pt idx="3780">
                <c:v>0</c:v>
              </c:pt>
              <c:pt idx="3781">
                <c:v>0</c:v>
              </c:pt>
              <c:pt idx="3782">
                <c:v>0</c:v>
              </c:pt>
              <c:pt idx="3783">
                <c:v>0</c:v>
              </c:pt>
              <c:pt idx="3784">
                <c:v>0</c:v>
              </c:pt>
              <c:pt idx="3785">
                <c:v>0</c:v>
              </c:pt>
              <c:pt idx="3786">
                <c:v>0</c:v>
              </c:pt>
              <c:pt idx="3787">
                <c:v>0</c:v>
              </c:pt>
              <c:pt idx="3788">
                <c:v>0</c:v>
              </c:pt>
              <c:pt idx="3789">
                <c:v>0</c:v>
              </c:pt>
              <c:pt idx="3790">
                <c:v>0</c:v>
              </c:pt>
              <c:pt idx="3791">
                <c:v>0</c:v>
              </c:pt>
              <c:pt idx="3792">
                <c:v>0</c:v>
              </c:pt>
              <c:pt idx="3793">
                <c:v>0</c:v>
              </c:pt>
              <c:pt idx="3794">
                <c:v>0</c:v>
              </c:pt>
              <c:pt idx="3795">
                <c:v>0</c:v>
              </c:pt>
              <c:pt idx="3796">
                <c:v>0</c:v>
              </c:pt>
              <c:pt idx="3797">
                <c:v>0</c:v>
              </c:pt>
              <c:pt idx="3798">
                <c:v>0</c:v>
              </c:pt>
              <c:pt idx="3799">
                <c:v>0</c:v>
              </c:pt>
              <c:pt idx="3800">
                <c:v>0</c:v>
              </c:pt>
              <c:pt idx="3801">
                <c:v>0</c:v>
              </c:pt>
              <c:pt idx="3802">
                <c:v>0</c:v>
              </c:pt>
              <c:pt idx="3803">
                <c:v>0</c:v>
              </c:pt>
              <c:pt idx="3804">
                <c:v>0</c:v>
              </c:pt>
              <c:pt idx="3805">
                <c:v>0</c:v>
              </c:pt>
              <c:pt idx="3806">
                <c:v>0</c:v>
              </c:pt>
              <c:pt idx="3807">
                <c:v>0</c:v>
              </c:pt>
              <c:pt idx="3808">
                <c:v>0</c:v>
              </c:pt>
              <c:pt idx="3809">
                <c:v>0</c:v>
              </c:pt>
              <c:pt idx="3810">
                <c:v>0</c:v>
              </c:pt>
              <c:pt idx="3811">
                <c:v>0</c:v>
              </c:pt>
              <c:pt idx="3812">
                <c:v>0</c:v>
              </c:pt>
              <c:pt idx="3813">
                <c:v>0</c:v>
              </c:pt>
              <c:pt idx="3814">
                <c:v>0</c:v>
              </c:pt>
              <c:pt idx="3815">
                <c:v>0</c:v>
              </c:pt>
              <c:pt idx="3816">
                <c:v>0</c:v>
              </c:pt>
              <c:pt idx="3817">
                <c:v>0</c:v>
              </c:pt>
              <c:pt idx="3818">
                <c:v>0</c:v>
              </c:pt>
              <c:pt idx="3819">
                <c:v>0</c:v>
              </c:pt>
              <c:pt idx="3820">
                <c:v>0</c:v>
              </c:pt>
              <c:pt idx="3821">
                <c:v>0</c:v>
              </c:pt>
              <c:pt idx="3822">
                <c:v>0</c:v>
              </c:pt>
              <c:pt idx="3823">
                <c:v>0</c:v>
              </c:pt>
              <c:pt idx="3824">
                <c:v>0</c:v>
              </c:pt>
              <c:pt idx="3825">
                <c:v>0</c:v>
              </c:pt>
              <c:pt idx="3826">
                <c:v>0</c:v>
              </c:pt>
              <c:pt idx="3827">
                <c:v>0</c:v>
              </c:pt>
              <c:pt idx="3828">
                <c:v>0</c:v>
              </c:pt>
              <c:pt idx="3829">
                <c:v>0</c:v>
              </c:pt>
              <c:pt idx="3830">
                <c:v>0</c:v>
              </c:pt>
              <c:pt idx="3831">
                <c:v>0</c:v>
              </c:pt>
              <c:pt idx="3832">
                <c:v>0</c:v>
              </c:pt>
              <c:pt idx="3833">
                <c:v>0</c:v>
              </c:pt>
              <c:pt idx="3834">
                <c:v>0</c:v>
              </c:pt>
              <c:pt idx="3835">
                <c:v>0</c:v>
              </c:pt>
              <c:pt idx="3836">
                <c:v>0</c:v>
              </c:pt>
              <c:pt idx="3837">
                <c:v>0</c:v>
              </c:pt>
              <c:pt idx="3838">
                <c:v>0</c:v>
              </c:pt>
              <c:pt idx="3839">
                <c:v>0</c:v>
              </c:pt>
              <c:pt idx="3840">
                <c:v>0</c:v>
              </c:pt>
              <c:pt idx="3841">
                <c:v>0</c:v>
              </c:pt>
              <c:pt idx="3842">
                <c:v>0</c:v>
              </c:pt>
              <c:pt idx="3843">
                <c:v>0</c:v>
              </c:pt>
              <c:pt idx="3844">
                <c:v>0</c:v>
              </c:pt>
              <c:pt idx="3845">
                <c:v>0</c:v>
              </c:pt>
              <c:pt idx="3846">
                <c:v>0</c:v>
              </c:pt>
              <c:pt idx="3847">
                <c:v>0</c:v>
              </c:pt>
              <c:pt idx="3848">
                <c:v>0</c:v>
              </c:pt>
              <c:pt idx="3849">
                <c:v>0</c:v>
              </c:pt>
              <c:pt idx="3850">
                <c:v>0</c:v>
              </c:pt>
              <c:pt idx="3851">
                <c:v>0</c:v>
              </c:pt>
              <c:pt idx="3852">
                <c:v>0</c:v>
              </c:pt>
              <c:pt idx="3853">
                <c:v>0</c:v>
              </c:pt>
              <c:pt idx="3854">
                <c:v>0</c:v>
              </c:pt>
              <c:pt idx="3855">
                <c:v>0</c:v>
              </c:pt>
              <c:pt idx="3856">
                <c:v>0</c:v>
              </c:pt>
              <c:pt idx="3857">
                <c:v>0</c:v>
              </c:pt>
              <c:pt idx="3858">
                <c:v>0</c:v>
              </c:pt>
              <c:pt idx="3859">
                <c:v>0</c:v>
              </c:pt>
              <c:pt idx="3860">
                <c:v>0</c:v>
              </c:pt>
              <c:pt idx="3861">
                <c:v>0</c:v>
              </c:pt>
              <c:pt idx="3862">
                <c:v>0</c:v>
              </c:pt>
              <c:pt idx="3863">
                <c:v>0</c:v>
              </c:pt>
              <c:pt idx="3864">
                <c:v>0</c:v>
              </c:pt>
              <c:pt idx="3865">
                <c:v>0</c:v>
              </c:pt>
              <c:pt idx="3866">
                <c:v>0</c:v>
              </c:pt>
              <c:pt idx="3867">
                <c:v>0</c:v>
              </c:pt>
              <c:pt idx="3868">
                <c:v>0</c:v>
              </c:pt>
              <c:pt idx="3869">
                <c:v>0</c:v>
              </c:pt>
              <c:pt idx="3870">
                <c:v>0</c:v>
              </c:pt>
              <c:pt idx="3871">
                <c:v>0</c:v>
              </c:pt>
              <c:pt idx="3872">
                <c:v>0</c:v>
              </c:pt>
              <c:pt idx="3873">
                <c:v>0</c:v>
              </c:pt>
              <c:pt idx="3874">
                <c:v>0</c:v>
              </c:pt>
              <c:pt idx="3875">
                <c:v>0</c:v>
              </c:pt>
              <c:pt idx="3876">
                <c:v>0</c:v>
              </c:pt>
              <c:pt idx="3877">
                <c:v>0</c:v>
              </c:pt>
              <c:pt idx="3878">
                <c:v>0</c:v>
              </c:pt>
              <c:pt idx="3879">
                <c:v>0</c:v>
              </c:pt>
              <c:pt idx="3880">
                <c:v>0</c:v>
              </c:pt>
              <c:pt idx="3881">
                <c:v>0</c:v>
              </c:pt>
              <c:pt idx="3882">
                <c:v>0</c:v>
              </c:pt>
              <c:pt idx="3883">
                <c:v>0</c:v>
              </c:pt>
              <c:pt idx="3884">
                <c:v>0</c:v>
              </c:pt>
              <c:pt idx="3885">
                <c:v>0</c:v>
              </c:pt>
              <c:pt idx="3886">
                <c:v>0</c:v>
              </c:pt>
              <c:pt idx="3887">
                <c:v>0</c:v>
              </c:pt>
              <c:pt idx="3888">
                <c:v>0</c:v>
              </c:pt>
              <c:pt idx="3889">
                <c:v>0</c:v>
              </c:pt>
              <c:pt idx="3890">
                <c:v>0</c:v>
              </c:pt>
              <c:pt idx="3891">
                <c:v>0</c:v>
              </c:pt>
              <c:pt idx="3892">
                <c:v>0</c:v>
              </c:pt>
              <c:pt idx="3893">
                <c:v>0</c:v>
              </c:pt>
              <c:pt idx="3894">
                <c:v>0</c:v>
              </c:pt>
              <c:pt idx="3895">
                <c:v>0</c:v>
              </c:pt>
              <c:pt idx="3896">
                <c:v>0</c:v>
              </c:pt>
              <c:pt idx="3897">
                <c:v>0</c:v>
              </c:pt>
              <c:pt idx="3898">
                <c:v>0</c:v>
              </c:pt>
              <c:pt idx="3899">
                <c:v>0</c:v>
              </c:pt>
              <c:pt idx="3900">
                <c:v>0</c:v>
              </c:pt>
              <c:pt idx="3901">
                <c:v>0</c:v>
              </c:pt>
              <c:pt idx="3902">
                <c:v>0</c:v>
              </c:pt>
              <c:pt idx="3903">
                <c:v>0</c:v>
              </c:pt>
              <c:pt idx="3904">
                <c:v>0</c:v>
              </c:pt>
              <c:pt idx="3905">
                <c:v>0</c:v>
              </c:pt>
              <c:pt idx="3906">
                <c:v>0</c:v>
              </c:pt>
              <c:pt idx="3907">
                <c:v>0</c:v>
              </c:pt>
              <c:pt idx="3908">
                <c:v>0</c:v>
              </c:pt>
              <c:pt idx="3909">
                <c:v>0</c:v>
              </c:pt>
              <c:pt idx="3910">
                <c:v>0</c:v>
              </c:pt>
              <c:pt idx="3911">
                <c:v>0</c:v>
              </c:pt>
              <c:pt idx="3912">
                <c:v>0</c:v>
              </c:pt>
              <c:pt idx="3913">
                <c:v>0</c:v>
              </c:pt>
              <c:pt idx="3914">
                <c:v>0</c:v>
              </c:pt>
              <c:pt idx="3915">
                <c:v>0</c:v>
              </c:pt>
              <c:pt idx="3916">
                <c:v>0</c:v>
              </c:pt>
              <c:pt idx="3917">
                <c:v>0</c:v>
              </c:pt>
              <c:pt idx="3918">
                <c:v>0</c:v>
              </c:pt>
              <c:pt idx="3919">
                <c:v>0</c:v>
              </c:pt>
              <c:pt idx="3920">
                <c:v>0</c:v>
              </c:pt>
              <c:pt idx="3921">
                <c:v>0</c:v>
              </c:pt>
              <c:pt idx="3922">
                <c:v>0</c:v>
              </c:pt>
              <c:pt idx="3923">
                <c:v>0</c:v>
              </c:pt>
              <c:pt idx="3924">
                <c:v>0</c:v>
              </c:pt>
              <c:pt idx="3925">
                <c:v>0</c:v>
              </c:pt>
              <c:pt idx="3926">
                <c:v>0</c:v>
              </c:pt>
              <c:pt idx="3927">
                <c:v>0</c:v>
              </c:pt>
              <c:pt idx="3928">
                <c:v>0</c:v>
              </c:pt>
              <c:pt idx="3929">
                <c:v>0</c:v>
              </c:pt>
              <c:pt idx="3930">
                <c:v>0</c:v>
              </c:pt>
              <c:pt idx="3931">
                <c:v>0</c:v>
              </c:pt>
              <c:pt idx="3932">
                <c:v>0</c:v>
              </c:pt>
              <c:pt idx="3933">
                <c:v>0</c:v>
              </c:pt>
              <c:pt idx="3934">
                <c:v>0</c:v>
              </c:pt>
              <c:pt idx="3935">
                <c:v>0</c:v>
              </c:pt>
              <c:pt idx="3936">
                <c:v>0</c:v>
              </c:pt>
              <c:pt idx="3937">
                <c:v>0</c:v>
              </c:pt>
              <c:pt idx="3938">
                <c:v>0</c:v>
              </c:pt>
              <c:pt idx="3939">
                <c:v>0</c:v>
              </c:pt>
              <c:pt idx="3940">
                <c:v>0</c:v>
              </c:pt>
              <c:pt idx="3941">
                <c:v>0</c:v>
              </c:pt>
              <c:pt idx="3942">
                <c:v>0</c:v>
              </c:pt>
              <c:pt idx="3943">
                <c:v>0</c:v>
              </c:pt>
              <c:pt idx="3944">
                <c:v>0</c:v>
              </c:pt>
              <c:pt idx="3945">
                <c:v>0</c:v>
              </c:pt>
              <c:pt idx="3946">
                <c:v>0</c:v>
              </c:pt>
              <c:pt idx="3947">
                <c:v>0</c:v>
              </c:pt>
              <c:pt idx="3948">
                <c:v>0</c:v>
              </c:pt>
              <c:pt idx="3949">
                <c:v>0</c:v>
              </c:pt>
              <c:pt idx="3950">
                <c:v>0</c:v>
              </c:pt>
              <c:pt idx="3951">
                <c:v>0</c:v>
              </c:pt>
              <c:pt idx="3952">
                <c:v>0</c:v>
              </c:pt>
              <c:pt idx="3953">
                <c:v>0</c:v>
              </c:pt>
              <c:pt idx="3954">
                <c:v>0</c:v>
              </c:pt>
              <c:pt idx="3955">
                <c:v>0</c:v>
              </c:pt>
              <c:pt idx="3956">
                <c:v>0</c:v>
              </c:pt>
              <c:pt idx="3957">
                <c:v>0</c:v>
              </c:pt>
              <c:pt idx="3958">
                <c:v>0</c:v>
              </c:pt>
              <c:pt idx="3959">
                <c:v>0</c:v>
              </c:pt>
              <c:pt idx="3960">
                <c:v>0</c:v>
              </c:pt>
              <c:pt idx="3961">
                <c:v>0</c:v>
              </c:pt>
              <c:pt idx="3962">
                <c:v>0</c:v>
              </c:pt>
              <c:pt idx="3963">
                <c:v>0</c:v>
              </c:pt>
              <c:pt idx="3964">
                <c:v>0</c:v>
              </c:pt>
              <c:pt idx="3965">
                <c:v>0</c:v>
              </c:pt>
              <c:pt idx="3966">
                <c:v>0</c:v>
              </c:pt>
              <c:pt idx="3967">
                <c:v>0</c:v>
              </c:pt>
              <c:pt idx="3968">
                <c:v>0</c:v>
              </c:pt>
              <c:pt idx="3969">
                <c:v>0</c:v>
              </c:pt>
              <c:pt idx="3970">
                <c:v>0</c:v>
              </c:pt>
              <c:pt idx="3971">
                <c:v>0</c:v>
              </c:pt>
              <c:pt idx="3972">
                <c:v>0</c:v>
              </c:pt>
              <c:pt idx="3973">
                <c:v>0</c:v>
              </c:pt>
              <c:pt idx="3974">
                <c:v>0</c:v>
              </c:pt>
              <c:pt idx="3975">
                <c:v>0</c:v>
              </c:pt>
              <c:pt idx="3976">
                <c:v>0</c:v>
              </c:pt>
              <c:pt idx="3977">
                <c:v>0</c:v>
              </c:pt>
              <c:pt idx="3978">
                <c:v>0</c:v>
              </c:pt>
              <c:pt idx="3979">
                <c:v>0</c:v>
              </c:pt>
              <c:pt idx="3980">
                <c:v>0</c:v>
              </c:pt>
              <c:pt idx="3981">
                <c:v>0</c:v>
              </c:pt>
              <c:pt idx="3982">
                <c:v>0</c:v>
              </c:pt>
              <c:pt idx="3983">
                <c:v>0</c:v>
              </c:pt>
              <c:pt idx="3984">
                <c:v>0</c:v>
              </c:pt>
              <c:pt idx="3985">
                <c:v>0</c:v>
              </c:pt>
              <c:pt idx="3986">
                <c:v>0</c:v>
              </c:pt>
              <c:pt idx="3987">
                <c:v>0</c:v>
              </c:pt>
              <c:pt idx="3988">
                <c:v>0</c:v>
              </c:pt>
              <c:pt idx="3989">
                <c:v>0</c:v>
              </c:pt>
              <c:pt idx="3990">
                <c:v>0</c:v>
              </c:pt>
              <c:pt idx="3991">
                <c:v>0</c:v>
              </c:pt>
              <c:pt idx="3992">
                <c:v>0</c:v>
              </c:pt>
              <c:pt idx="3993">
                <c:v>0</c:v>
              </c:pt>
              <c:pt idx="3994">
                <c:v>0</c:v>
              </c:pt>
              <c:pt idx="3995">
                <c:v>0</c:v>
              </c:pt>
              <c:pt idx="3996">
                <c:v>0</c:v>
              </c:pt>
              <c:pt idx="3997">
                <c:v>0</c:v>
              </c:pt>
              <c:pt idx="3998">
                <c:v>0</c:v>
              </c:pt>
              <c:pt idx="3999">
                <c:v>0</c:v>
              </c:pt>
              <c:pt idx="4000">
                <c:v>0</c:v>
              </c:pt>
              <c:pt idx="4001">
                <c:v>0</c:v>
              </c:pt>
              <c:pt idx="4002">
                <c:v>0</c:v>
              </c:pt>
              <c:pt idx="4003">
                <c:v>0</c:v>
              </c:pt>
              <c:pt idx="4004">
                <c:v>0</c:v>
              </c:pt>
              <c:pt idx="4005">
                <c:v>0</c:v>
              </c:pt>
              <c:pt idx="4006">
                <c:v>0</c:v>
              </c:pt>
              <c:pt idx="4007">
                <c:v>0</c:v>
              </c:pt>
              <c:pt idx="4008">
                <c:v>0</c:v>
              </c:pt>
              <c:pt idx="4009">
                <c:v>0</c:v>
              </c:pt>
              <c:pt idx="4010">
                <c:v>0</c:v>
              </c:pt>
              <c:pt idx="4011">
                <c:v>0</c:v>
              </c:pt>
              <c:pt idx="4012">
                <c:v>0</c:v>
              </c:pt>
              <c:pt idx="4013">
                <c:v>0</c:v>
              </c:pt>
              <c:pt idx="4014">
                <c:v>0</c:v>
              </c:pt>
              <c:pt idx="4015">
                <c:v>0</c:v>
              </c:pt>
              <c:pt idx="4016">
                <c:v>0</c:v>
              </c:pt>
              <c:pt idx="4017">
                <c:v>0</c:v>
              </c:pt>
              <c:pt idx="4018">
                <c:v>0</c:v>
              </c:pt>
              <c:pt idx="4019">
                <c:v>0</c:v>
              </c:pt>
              <c:pt idx="4020">
                <c:v>0</c:v>
              </c:pt>
              <c:pt idx="4021">
                <c:v>0</c:v>
              </c:pt>
              <c:pt idx="4022">
                <c:v>0</c:v>
              </c:pt>
              <c:pt idx="4023">
                <c:v>0</c:v>
              </c:pt>
              <c:pt idx="4024">
                <c:v>0</c:v>
              </c:pt>
              <c:pt idx="4025">
                <c:v>0</c:v>
              </c:pt>
              <c:pt idx="4026">
                <c:v>0</c:v>
              </c:pt>
              <c:pt idx="4027">
                <c:v>0</c:v>
              </c:pt>
              <c:pt idx="4028">
                <c:v>0</c:v>
              </c:pt>
              <c:pt idx="4029">
                <c:v>0</c:v>
              </c:pt>
              <c:pt idx="4030">
                <c:v>0</c:v>
              </c:pt>
              <c:pt idx="4031">
                <c:v>0</c:v>
              </c:pt>
              <c:pt idx="4032">
                <c:v>0</c:v>
              </c:pt>
              <c:pt idx="4033">
                <c:v>0</c:v>
              </c:pt>
              <c:pt idx="4034">
                <c:v>0</c:v>
              </c:pt>
              <c:pt idx="4035">
                <c:v>0</c:v>
              </c:pt>
              <c:pt idx="4036">
                <c:v>0</c:v>
              </c:pt>
              <c:pt idx="4037">
                <c:v>0</c:v>
              </c:pt>
              <c:pt idx="4038">
                <c:v>0</c:v>
              </c:pt>
              <c:pt idx="4039">
                <c:v>0</c:v>
              </c:pt>
              <c:pt idx="4040">
                <c:v>0</c:v>
              </c:pt>
              <c:pt idx="4041">
                <c:v>0</c:v>
              </c:pt>
              <c:pt idx="4042">
                <c:v>0</c:v>
              </c:pt>
              <c:pt idx="4043">
                <c:v>0</c:v>
              </c:pt>
              <c:pt idx="4044">
                <c:v>0</c:v>
              </c:pt>
              <c:pt idx="4045">
                <c:v>0</c:v>
              </c:pt>
              <c:pt idx="4046">
                <c:v>0</c:v>
              </c:pt>
              <c:pt idx="4047">
                <c:v>0</c:v>
              </c:pt>
              <c:pt idx="4048">
                <c:v>0</c:v>
              </c:pt>
              <c:pt idx="4049">
                <c:v>0</c:v>
              </c:pt>
              <c:pt idx="4050">
                <c:v>0</c:v>
              </c:pt>
              <c:pt idx="4051">
                <c:v>0</c:v>
              </c:pt>
              <c:pt idx="4052">
                <c:v>0</c:v>
              </c:pt>
              <c:pt idx="4053">
                <c:v>0</c:v>
              </c:pt>
              <c:pt idx="4054">
                <c:v>0</c:v>
              </c:pt>
              <c:pt idx="4055">
                <c:v>0</c:v>
              </c:pt>
              <c:pt idx="4056">
                <c:v>0</c:v>
              </c:pt>
              <c:pt idx="4057">
                <c:v>0</c:v>
              </c:pt>
              <c:pt idx="4058">
                <c:v>0</c:v>
              </c:pt>
              <c:pt idx="4059">
                <c:v>0</c:v>
              </c:pt>
              <c:pt idx="4060">
                <c:v>0</c:v>
              </c:pt>
              <c:pt idx="4061">
                <c:v>0</c:v>
              </c:pt>
              <c:pt idx="4062">
                <c:v>0</c:v>
              </c:pt>
              <c:pt idx="4063">
                <c:v>0</c:v>
              </c:pt>
              <c:pt idx="4064">
                <c:v>0</c:v>
              </c:pt>
              <c:pt idx="4065">
                <c:v>0</c:v>
              </c:pt>
              <c:pt idx="4066">
                <c:v>0</c:v>
              </c:pt>
              <c:pt idx="4067">
                <c:v>0</c:v>
              </c:pt>
              <c:pt idx="4068">
                <c:v>0</c:v>
              </c:pt>
              <c:pt idx="4069">
                <c:v>0</c:v>
              </c:pt>
              <c:pt idx="4070">
                <c:v>0</c:v>
              </c:pt>
              <c:pt idx="4071">
                <c:v>0</c:v>
              </c:pt>
              <c:pt idx="4072">
                <c:v>0</c:v>
              </c:pt>
              <c:pt idx="4073">
                <c:v>0</c:v>
              </c:pt>
              <c:pt idx="4074">
                <c:v>0</c:v>
              </c:pt>
              <c:pt idx="4075">
                <c:v>0</c:v>
              </c:pt>
              <c:pt idx="4076">
                <c:v>0</c:v>
              </c:pt>
              <c:pt idx="4077">
                <c:v>0</c:v>
              </c:pt>
              <c:pt idx="4078">
                <c:v>0</c:v>
              </c:pt>
              <c:pt idx="4079">
                <c:v>0</c:v>
              </c:pt>
              <c:pt idx="4080">
                <c:v>0</c:v>
              </c:pt>
              <c:pt idx="4081">
                <c:v>0</c:v>
              </c:pt>
              <c:pt idx="4082">
                <c:v>0</c:v>
              </c:pt>
              <c:pt idx="4083">
                <c:v>0</c:v>
              </c:pt>
              <c:pt idx="4084">
                <c:v>0</c:v>
              </c:pt>
              <c:pt idx="4085">
                <c:v>0</c:v>
              </c:pt>
              <c:pt idx="4086">
                <c:v>0</c:v>
              </c:pt>
              <c:pt idx="4087">
                <c:v>0</c:v>
              </c:pt>
              <c:pt idx="4088">
                <c:v>0</c:v>
              </c:pt>
              <c:pt idx="4089">
                <c:v>0</c:v>
              </c:pt>
              <c:pt idx="4090">
                <c:v>0</c:v>
              </c:pt>
              <c:pt idx="4091">
                <c:v>0</c:v>
              </c:pt>
              <c:pt idx="4092">
                <c:v>0</c:v>
              </c:pt>
              <c:pt idx="4093">
                <c:v>0</c:v>
              </c:pt>
              <c:pt idx="4094">
                <c:v>0</c:v>
              </c:pt>
              <c:pt idx="4095">
                <c:v>0</c:v>
              </c:pt>
              <c:pt idx="4096">
                <c:v>0</c:v>
              </c:pt>
              <c:pt idx="4097">
                <c:v>0</c:v>
              </c:pt>
              <c:pt idx="4098">
                <c:v>0</c:v>
              </c:pt>
              <c:pt idx="4099">
                <c:v>0</c:v>
              </c:pt>
              <c:pt idx="4100">
                <c:v>0</c:v>
              </c:pt>
              <c:pt idx="4101">
                <c:v>0</c:v>
              </c:pt>
              <c:pt idx="4102">
                <c:v>0</c:v>
              </c:pt>
              <c:pt idx="4103">
                <c:v>0</c:v>
              </c:pt>
              <c:pt idx="4104">
                <c:v>0</c:v>
              </c:pt>
              <c:pt idx="4105">
                <c:v>0</c:v>
              </c:pt>
              <c:pt idx="4106">
                <c:v>0</c:v>
              </c:pt>
              <c:pt idx="4107">
                <c:v>0</c:v>
              </c:pt>
              <c:pt idx="4108">
                <c:v>0</c:v>
              </c:pt>
              <c:pt idx="4109">
                <c:v>0</c:v>
              </c:pt>
              <c:pt idx="4110">
                <c:v>0</c:v>
              </c:pt>
              <c:pt idx="4111">
                <c:v>0</c:v>
              </c:pt>
              <c:pt idx="4112">
                <c:v>0</c:v>
              </c:pt>
              <c:pt idx="4113">
                <c:v>0</c:v>
              </c:pt>
              <c:pt idx="4114">
                <c:v>0</c:v>
              </c:pt>
              <c:pt idx="4115">
                <c:v>0</c:v>
              </c:pt>
              <c:pt idx="4116">
                <c:v>0</c:v>
              </c:pt>
              <c:pt idx="4117">
                <c:v>0</c:v>
              </c:pt>
              <c:pt idx="4118">
                <c:v>0</c:v>
              </c:pt>
              <c:pt idx="4119">
                <c:v>0</c:v>
              </c:pt>
              <c:pt idx="4120">
                <c:v>0</c:v>
              </c:pt>
              <c:pt idx="4121">
                <c:v>0</c:v>
              </c:pt>
              <c:pt idx="4122">
                <c:v>0</c:v>
              </c:pt>
              <c:pt idx="4123">
                <c:v>0</c:v>
              </c:pt>
              <c:pt idx="4124">
                <c:v>0</c:v>
              </c:pt>
              <c:pt idx="4125">
                <c:v>0</c:v>
              </c:pt>
              <c:pt idx="4126">
                <c:v>0</c:v>
              </c:pt>
              <c:pt idx="4127">
                <c:v>0</c:v>
              </c:pt>
              <c:pt idx="4128">
                <c:v>0</c:v>
              </c:pt>
              <c:pt idx="4129">
                <c:v>0</c:v>
              </c:pt>
              <c:pt idx="4130">
                <c:v>0</c:v>
              </c:pt>
              <c:pt idx="4131">
                <c:v>0</c:v>
              </c:pt>
              <c:pt idx="4132">
                <c:v>0</c:v>
              </c:pt>
              <c:pt idx="4133">
                <c:v>0</c:v>
              </c:pt>
              <c:pt idx="4134">
                <c:v>0</c:v>
              </c:pt>
              <c:pt idx="4135">
                <c:v>0</c:v>
              </c:pt>
              <c:pt idx="4136">
                <c:v>0</c:v>
              </c:pt>
              <c:pt idx="4137">
                <c:v>0</c:v>
              </c:pt>
              <c:pt idx="4138">
                <c:v>0</c:v>
              </c:pt>
              <c:pt idx="4139">
                <c:v>0</c:v>
              </c:pt>
              <c:pt idx="4140">
                <c:v>0</c:v>
              </c:pt>
              <c:pt idx="4141">
                <c:v>0</c:v>
              </c:pt>
              <c:pt idx="4142">
                <c:v>0</c:v>
              </c:pt>
              <c:pt idx="4143">
                <c:v>0</c:v>
              </c:pt>
              <c:pt idx="4144">
                <c:v>0</c:v>
              </c:pt>
              <c:pt idx="4145">
                <c:v>0</c:v>
              </c:pt>
              <c:pt idx="4146">
                <c:v>0</c:v>
              </c:pt>
              <c:pt idx="4147">
                <c:v>0</c:v>
              </c:pt>
              <c:pt idx="4148">
                <c:v>0</c:v>
              </c:pt>
              <c:pt idx="4149">
                <c:v>0</c:v>
              </c:pt>
              <c:pt idx="4150">
                <c:v>0</c:v>
              </c:pt>
              <c:pt idx="4151">
                <c:v>0</c:v>
              </c:pt>
              <c:pt idx="4152">
                <c:v>0</c:v>
              </c:pt>
              <c:pt idx="4153">
                <c:v>0</c:v>
              </c:pt>
              <c:pt idx="4154">
                <c:v>0</c:v>
              </c:pt>
              <c:pt idx="4155">
                <c:v>0</c:v>
              </c:pt>
              <c:pt idx="4156">
                <c:v>0</c:v>
              </c:pt>
              <c:pt idx="4157">
                <c:v>0</c:v>
              </c:pt>
              <c:pt idx="4158">
                <c:v>0</c:v>
              </c:pt>
              <c:pt idx="4159">
                <c:v>0</c:v>
              </c:pt>
              <c:pt idx="4160">
                <c:v>0</c:v>
              </c:pt>
              <c:pt idx="4161">
                <c:v>0</c:v>
              </c:pt>
              <c:pt idx="4162">
                <c:v>0</c:v>
              </c:pt>
              <c:pt idx="4163">
                <c:v>0</c:v>
              </c:pt>
              <c:pt idx="4164">
                <c:v>0</c:v>
              </c:pt>
              <c:pt idx="4165">
                <c:v>0</c:v>
              </c:pt>
              <c:pt idx="4166">
                <c:v>0</c:v>
              </c:pt>
              <c:pt idx="4167">
                <c:v>0</c:v>
              </c:pt>
              <c:pt idx="4168">
                <c:v>0</c:v>
              </c:pt>
              <c:pt idx="4169">
                <c:v>0</c:v>
              </c:pt>
              <c:pt idx="4170">
                <c:v>0</c:v>
              </c:pt>
              <c:pt idx="4171">
                <c:v>0</c:v>
              </c:pt>
              <c:pt idx="4172">
                <c:v>0</c:v>
              </c:pt>
              <c:pt idx="4173">
                <c:v>0</c:v>
              </c:pt>
              <c:pt idx="4174">
                <c:v>0</c:v>
              </c:pt>
              <c:pt idx="4175">
                <c:v>0</c:v>
              </c:pt>
              <c:pt idx="4176">
                <c:v>0</c:v>
              </c:pt>
              <c:pt idx="4177">
                <c:v>0</c:v>
              </c:pt>
              <c:pt idx="4178">
                <c:v>0</c:v>
              </c:pt>
              <c:pt idx="4179">
                <c:v>0</c:v>
              </c:pt>
              <c:pt idx="4180">
                <c:v>0</c:v>
              </c:pt>
              <c:pt idx="4181">
                <c:v>0</c:v>
              </c:pt>
              <c:pt idx="4182">
                <c:v>0</c:v>
              </c:pt>
              <c:pt idx="4183">
                <c:v>0</c:v>
              </c:pt>
              <c:pt idx="4184">
                <c:v>0</c:v>
              </c:pt>
              <c:pt idx="4185">
                <c:v>0</c:v>
              </c:pt>
              <c:pt idx="4186">
                <c:v>0</c:v>
              </c:pt>
              <c:pt idx="4187">
                <c:v>0</c:v>
              </c:pt>
              <c:pt idx="4188">
                <c:v>0</c:v>
              </c:pt>
              <c:pt idx="4189">
                <c:v>0</c:v>
              </c:pt>
              <c:pt idx="4190">
                <c:v>0</c:v>
              </c:pt>
              <c:pt idx="4191">
                <c:v>0</c:v>
              </c:pt>
              <c:pt idx="4192">
                <c:v>0</c:v>
              </c:pt>
              <c:pt idx="4193">
                <c:v>0</c:v>
              </c:pt>
              <c:pt idx="4194">
                <c:v>0</c:v>
              </c:pt>
              <c:pt idx="4195">
                <c:v>0</c:v>
              </c:pt>
              <c:pt idx="4196">
                <c:v>0</c:v>
              </c:pt>
              <c:pt idx="4197">
                <c:v>0</c:v>
              </c:pt>
              <c:pt idx="4198">
                <c:v>0</c:v>
              </c:pt>
              <c:pt idx="4199">
                <c:v>0</c:v>
              </c:pt>
              <c:pt idx="4200">
                <c:v>0</c:v>
              </c:pt>
              <c:pt idx="4201">
                <c:v>0</c:v>
              </c:pt>
              <c:pt idx="4202">
                <c:v>0</c:v>
              </c:pt>
              <c:pt idx="4203">
                <c:v>0</c:v>
              </c:pt>
              <c:pt idx="4204">
                <c:v>0</c:v>
              </c:pt>
              <c:pt idx="4205">
                <c:v>0</c:v>
              </c:pt>
              <c:pt idx="4206">
                <c:v>0</c:v>
              </c:pt>
              <c:pt idx="4207">
                <c:v>0</c:v>
              </c:pt>
              <c:pt idx="4208">
                <c:v>0</c:v>
              </c:pt>
              <c:pt idx="4209">
                <c:v>0</c:v>
              </c:pt>
              <c:pt idx="4210">
                <c:v>0</c:v>
              </c:pt>
              <c:pt idx="4211">
                <c:v>0</c:v>
              </c:pt>
              <c:pt idx="4212">
                <c:v>0</c:v>
              </c:pt>
              <c:pt idx="4213">
                <c:v>0</c:v>
              </c:pt>
              <c:pt idx="4214">
                <c:v>0</c:v>
              </c:pt>
              <c:pt idx="4215">
                <c:v>0</c:v>
              </c:pt>
              <c:pt idx="4216">
                <c:v>0</c:v>
              </c:pt>
              <c:pt idx="4217">
                <c:v>0</c:v>
              </c:pt>
              <c:pt idx="4218">
                <c:v>0</c:v>
              </c:pt>
              <c:pt idx="4219">
                <c:v>0</c:v>
              </c:pt>
              <c:pt idx="4220">
                <c:v>0</c:v>
              </c:pt>
              <c:pt idx="4221">
                <c:v>0</c:v>
              </c:pt>
              <c:pt idx="4222">
                <c:v>0</c:v>
              </c:pt>
              <c:pt idx="4223">
                <c:v>0</c:v>
              </c:pt>
              <c:pt idx="4224">
                <c:v>0</c:v>
              </c:pt>
              <c:pt idx="4225">
                <c:v>0</c:v>
              </c:pt>
              <c:pt idx="4226">
                <c:v>0</c:v>
              </c:pt>
              <c:pt idx="4227">
                <c:v>0</c:v>
              </c:pt>
              <c:pt idx="4228">
                <c:v>0</c:v>
              </c:pt>
              <c:pt idx="4229">
                <c:v>0</c:v>
              </c:pt>
              <c:pt idx="4230">
                <c:v>0</c:v>
              </c:pt>
              <c:pt idx="4231">
                <c:v>0</c:v>
              </c:pt>
              <c:pt idx="4232">
                <c:v>0</c:v>
              </c:pt>
              <c:pt idx="4233">
                <c:v>0</c:v>
              </c:pt>
              <c:pt idx="4234">
                <c:v>0</c:v>
              </c:pt>
              <c:pt idx="4235">
                <c:v>0</c:v>
              </c:pt>
              <c:pt idx="4236">
                <c:v>0</c:v>
              </c:pt>
              <c:pt idx="4237">
                <c:v>0</c:v>
              </c:pt>
              <c:pt idx="4238">
                <c:v>0</c:v>
              </c:pt>
              <c:pt idx="4239">
                <c:v>0</c:v>
              </c:pt>
              <c:pt idx="4240">
                <c:v>0</c:v>
              </c:pt>
              <c:pt idx="4241">
                <c:v>0</c:v>
              </c:pt>
              <c:pt idx="4242">
                <c:v>0</c:v>
              </c:pt>
              <c:pt idx="4243">
                <c:v>0</c:v>
              </c:pt>
              <c:pt idx="4244">
                <c:v>0</c:v>
              </c:pt>
              <c:pt idx="4245">
                <c:v>0</c:v>
              </c:pt>
              <c:pt idx="4246">
                <c:v>0</c:v>
              </c:pt>
              <c:pt idx="4247">
                <c:v>0</c:v>
              </c:pt>
              <c:pt idx="4248">
                <c:v>0</c:v>
              </c:pt>
              <c:pt idx="4249">
                <c:v>0</c:v>
              </c:pt>
              <c:pt idx="4250">
                <c:v>0</c:v>
              </c:pt>
              <c:pt idx="4251">
                <c:v>0</c:v>
              </c:pt>
              <c:pt idx="4252">
                <c:v>0</c:v>
              </c:pt>
              <c:pt idx="4253">
                <c:v>0</c:v>
              </c:pt>
              <c:pt idx="4254">
                <c:v>0</c:v>
              </c:pt>
              <c:pt idx="4255">
                <c:v>0</c:v>
              </c:pt>
              <c:pt idx="4256">
                <c:v>0</c:v>
              </c:pt>
              <c:pt idx="4257">
                <c:v>0</c:v>
              </c:pt>
              <c:pt idx="4258">
                <c:v>0</c:v>
              </c:pt>
              <c:pt idx="4259">
                <c:v>0</c:v>
              </c:pt>
              <c:pt idx="4260">
                <c:v>0</c:v>
              </c:pt>
              <c:pt idx="4261">
                <c:v>0</c:v>
              </c:pt>
              <c:pt idx="4262">
                <c:v>0</c:v>
              </c:pt>
              <c:pt idx="4263">
                <c:v>0</c:v>
              </c:pt>
              <c:pt idx="4264">
                <c:v>0</c:v>
              </c:pt>
              <c:pt idx="4265">
                <c:v>0</c:v>
              </c:pt>
              <c:pt idx="4266">
                <c:v>0</c:v>
              </c:pt>
              <c:pt idx="4267">
                <c:v>0</c:v>
              </c:pt>
              <c:pt idx="4268">
                <c:v>0</c:v>
              </c:pt>
              <c:pt idx="4269">
                <c:v>0</c:v>
              </c:pt>
              <c:pt idx="4270">
                <c:v>0</c:v>
              </c:pt>
              <c:pt idx="4271">
                <c:v>0</c:v>
              </c:pt>
              <c:pt idx="4272">
                <c:v>0</c:v>
              </c:pt>
              <c:pt idx="4273">
                <c:v>0</c:v>
              </c:pt>
              <c:pt idx="4274">
                <c:v>0</c:v>
              </c:pt>
              <c:pt idx="4275">
                <c:v>0</c:v>
              </c:pt>
              <c:pt idx="4276">
                <c:v>0</c:v>
              </c:pt>
              <c:pt idx="4277">
                <c:v>0</c:v>
              </c:pt>
              <c:pt idx="4278">
                <c:v>0</c:v>
              </c:pt>
              <c:pt idx="4279">
                <c:v>0</c:v>
              </c:pt>
              <c:pt idx="4280">
                <c:v>0</c:v>
              </c:pt>
              <c:pt idx="4281">
                <c:v>0</c:v>
              </c:pt>
              <c:pt idx="4282">
                <c:v>0</c:v>
              </c:pt>
              <c:pt idx="4283">
                <c:v>0</c:v>
              </c:pt>
              <c:pt idx="4284">
                <c:v>0</c:v>
              </c:pt>
              <c:pt idx="4285">
                <c:v>0</c:v>
              </c:pt>
              <c:pt idx="4286">
                <c:v>0</c:v>
              </c:pt>
              <c:pt idx="4287">
                <c:v>0</c:v>
              </c:pt>
              <c:pt idx="4288">
                <c:v>0</c:v>
              </c:pt>
              <c:pt idx="4289">
                <c:v>0</c:v>
              </c:pt>
              <c:pt idx="4290">
                <c:v>0</c:v>
              </c:pt>
              <c:pt idx="4291">
                <c:v>0</c:v>
              </c:pt>
              <c:pt idx="4292">
                <c:v>0</c:v>
              </c:pt>
              <c:pt idx="4293">
                <c:v>0</c:v>
              </c:pt>
              <c:pt idx="4294">
                <c:v>0</c:v>
              </c:pt>
              <c:pt idx="4295">
                <c:v>0</c:v>
              </c:pt>
              <c:pt idx="4296">
                <c:v>0</c:v>
              </c:pt>
              <c:pt idx="4297">
                <c:v>0</c:v>
              </c:pt>
              <c:pt idx="4298">
                <c:v>0</c:v>
              </c:pt>
              <c:pt idx="4299">
                <c:v>0</c:v>
              </c:pt>
              <c:pt idx="4300">
                <c:v>0</c:v>
              </c:pt>
              <c:pt idx="4301">
                <c:v>0</c:v>
              </c:pt>
              <c:pt idx="4302">
                <c:v>0</c:v>
              </c:pt>
              <c:pt idx="4303">
                <c:v>0</c:v>
              </c:pt>
              <c:pt idx="4304">
                <c:v>0</c:v>
              </c:pt>
              <c:pt idx="4305">
                <c:v>0</c:v>
              </c:pt>
              <c:pt idx="4306">
                <c:v>0</c:v>
              </c:pt>
              <c:pt idx="4307">
                <c:v>0</c:v>
              </c:pt>
              <c:pt idx="4308">
                <c:v>0</c:v>
              </c:pt>
              <c:pt idx="4309">
                <c:v>0</c:v>
              </c:pt>
              <c:pt idx="4310">
                <c:v>0</c:v>
              </c:pt>
              <c:pt idx="4311">
                <c:v>0</c:v>
              </c:pt>
              <c:pt idx="4312">
                <c:v>0</c:v>
              </c:pt>
              <c:pt idx="4313">
                <c:v>0</c:v>
              </c:pt>
              <c:pt idx="4314">
                <c:v>0</c:v>
              </c:pt>
              <c:pt idx="4315">
                <c:v>0</c:v>
              </c:pt>
              <c:pt idx="4316">
                <c:v>0</c:v>
              </c:pt>
              <c:pt idx="4317">
                <c:v>0</c:v>
              </c:pt>
              <c:pt idx="4318">
                <c:v>0</c:v>
              </c:pt>
              <c:pt idx="4319">
                <c:v>0</c:v>
              </c:pt>
              <c:pt idx="4320">
                <c:v>0</c:v>
              </c:pt>
              <c:pt idx="4321">
                <c:v>0</c:v>
              </c:pt>
              <c:pt idx="4322">
                <c:v>0</c:v>
              </c:pt>
              <c:pt idx="4323">
                <c:v>0</c:v>
              </c:pt>
              <c:pt idx="4324">
                <c:v>0</c:v>
              </c:pt>
              <c:pt idx="4325">
                <c:v>0</c:v>
              </c:pt>
              <c:pt idx="4326">
                <c:v>0</c:v>
              </c:pt>
              <c:pt idx="4327">
                <c:v>0</c:v>
              </c:pt>
              <c:pt idx="4328">
                <c:v>0</c:v>
              </c:pt>
              <c:pt idx="4329">
                <c:v>0</c:v>
              </c:pt>
              <c:pt idx="4330">
                <c:v>0</c:v>
              </c:pt>
              <c:pt idx="4331">
                <c:v>0</c:v>
              </c:pt>
              <c:pt idx="4332">
                <c:v>0</c:v>
              </c:pt>
              <c:pt idx="4333">
                <c:v>0</c:v>
              </c:pt>
              <c:pt idx="4334">
                <c:v>0</c:v>
              </c:pt>
              <c:pt idx="4335">
                <c:v>0</c:v>
              </c:pt>
              <c:pt idx="4336">
                <c:v>0</c:v>
              </c:pt>
              <c:pt idx="4337">
                <c:v>0</c:v>
              </c:pt>
              <c:pt idx="4338">
                <c:v>0</c:v>
              </c:pt>
              <c:pt idx="4339">
                <c:v>0</c:v>
              </c:pt>
              <c:pt idx="4340">
                <c:v>0</c:v>
              </c:pt>
              <c:pt idx="4341">
                <c:v>0</c:v>
              </c:pt>
              <c:pt idx="4342">
                <c:v>0</c:v>
              </c:pt>
              <c:pt idx="4343">
                <c:v>0</c:v>
              </c:pt>
              <c:pt idx="4344">
                <c:v>0</c:v>
              </c:pt>
              <c:pt idx="4345">
                <c:v>0</c:v>
              </c:pt>
              <c:pt idx="4346">
                <c:v>0</c:v>
              </c:pt>
              <c:pt idx="4347">
                <c:v>0</c:v>
              </c:pt>
              <c:pt idx="4348">
                <c:v>0</c:v>
              </c:pt>
              <c:pt idx="4349">
                <c:v>0</c:v>
              </c:pt>
              <c:pt idx="4350">
                <c:v>0</c:v>
              </c:pt>
              <c:pt idx="4351">
                <c:v>0</c:v>
              </c:pt>
              <c:pt idx="4352">
                <c:v>0</c:v>
              </c:pt>
              <c:pt idx="4353">
                <c:v>0</c:v>
              </c:pt>
              <c:pt idx="4354">
                <c:v>0</c:v>
              </c:pt>
              <c:pt idx="4355">
                <c:v>0</c:v>
              </c:pt>
              <c:pt idx="4356">
                <c:v>0</c:v>
              </c:pt>
              <c:pt idx="4357">
                <c:v>0</c:v>
              </c:pt>
              <c:pt idx="4358">
                <c:v>0</c:v>
              </c:pt>
              <c:pt idx="4359">
                <c:v>0</c:v>
              </c:pt>
              <c:pt idx="4360">
                <c:v>0</c:v>
              </c:pt>
              <c:pt idx="4361">
                <c:v>0</c:v>
              </c:pt>
              <c:pt idx="4362">
                <c:v>0</c:v>
              </c:pt>
              <c:pt idx="4363">
                <c:v>0</c:v>
              </c:pt>
              <c:pt idx="4364">
                <c:v>0</c:v>
              </c:pt>
              <c:pt idx="4365">
                <c:v>0</c:v>
              </c:pt>
              <c:pt idx="4366">
                <c:v>0</c:v>
              </c:pt>
              <c:pt idx="4367">
                <c:v>0</c:v>
              </c:pt>
              <c:pt idx="4368">
                <c:v>0</c:v>
              </c:pt>
              <c:pt idx="4369">
                <c:v>0</c:v>
              </c:pt>
              <c:pt idx="4370">
                <c:v>0</c:v>
              </c:pt>
              <c:pt idx="4371">
                <c:v>0</c:v>
              </c:pt>
              <c:pt idx="4372">
                <c:v>0</c:v>
              </c:pt>
              <c:pt idx="4373">
                <c:v>0</c:v>
              </c:pt>
              <c:pt idx="4374">
                <c:v>0</c:v>
              </c:pt>
              <c:pt idx="4375">
                <c:v>0</c:v>
              </c:pt>
              <c:pt idx="4376">
                <c:v>0</c:v>
              </c:pt>
              <c:pt idx="4377">
                <c:v>0</c:v>
              </c:pt>
              <c:pt idx="4378">
                <c:v>0</c:v>
              </c:pt>
              <c:pt idx="4379">
                <c:v>0</c:v>
              </c:pt>
              <c:pt idx="4380">
                <c:v>0</c:v>
              </c:pt>
              <c:pt idx="4381">
                <c:v>0</c:v>
              </c:pt>
              <c:pt idx="4382">
                <c:v>0</c:v>
              </c:pt>
              <c:pt idx="4383">
                <c:v>0</c:v>
              </c:pt>
              <c:pt idx="4384">
                <c:v>0</c:v>
              </c:pt>
              <c:pt idx="4385">
                <c:v>0</c:v>
              </c:pt>
              <c:pt idx="4386">
                <c:v>0</c:v>
              </c:pt>
              <c:pt idx="4387">
                <c:v>0</c:v>
              </c:pt>
              <c:pt idx="4388">
                <c:v>0</c:v>
              </c:pt>
              <c:pt idx="4389">
                <c:v>0</c:v>
              </c:pt>
              <c:pt idx="4390">
                <c:v>0</c:v>
              </c:pt>
              <c:pt idx="4391">
                <c:v>0</c:v>
              </c:pt>
              <c:pt idx="4392">
                <c:v>0</c:v>
              </c:pt>
              <c:pt idx="4393">
                <c:v>0</c:v>
              </c:pt>
              <c:pt idx="4394">
                <c:v>0</c:v>
              </c:pt>
              <c:pt idx="4395">
                <c:v>0</c:v>
              </c:pt>
              <c:pt idx="4396">
                <c:v>0</c:v>
              </c:pt>
              <c:pt idx="4397">
                <c:v>0</c:v>
              </c:pt>
              <c:pt idx="4398">
                <c:v>0</c:v>
              </c:pt>
              <c:pt idx="4399">
                <c:v>0</c:v>
              </c:pt>
              <c:pt idx="4400">
                <c:v>0</c:v>
              </c:pt>
              <c:pt idx="4401">
                <c:v>0</c:v>
              </c:pt>
              <c:pt idx="4402">
                <c:v>0</c:v>
              </c:pt>
              <c:pt idx="4403">
                <c:v>0</c:v>
              </c:pt>
              <c:pt idx="4404">
                <c:v>0</c:v>
              </c:pt>
              <c:pt idx="4405">
                <c:v>0</c:v>
              </c:pt>
              <c:pt idx="4406">
                <c:v>0</c:v>
              </c:pt>
              <c:pt idx="4407">
                <c:v>0</c:v>
              </c:pt>
              <c:pt idx="4408">
                <c:v>0</c:v>
              </c:pt>
              <c:pt idx="4409">
                <c:v>0</c:v>
              </c:pt>
              <c:pt idx="4410">
                <c:v>0</c:v>
              </c:pt>
              <c:pt idx="4411">
                <c:v>0</c:v>
              </c:pt>
              <c:pt idx="4412">
                <c:v>0</c:v>
              </c:pt>
              <c:pt idx="4413">
                <c:v>0</c:v>
              </c:pt>
              <c:pt idx="4414">
                <c:v>0</c:v>
              </c:pt>
              <c:pt idx="4415">
                <c:v>0</c:v>
              </c:pt>
              <c:pt idx="4416">
                <c:v>0</c:v>
              </c:pt>
              <c:pt idx="4417">
                <c:v>0</c:v>
              </c:pt>
              <c:pt idx="4418">
                <c:v>0</c:v>
              </c:pt>
              <c:pt idx="4419">
                <c:v>0</c:v>
              </c:pt>
              <c:pt idx="4420">
                <c:v>0</c:v>
              </c:pt>
              <c:pt idx="4421">
                <c:v>0</c:v>
              </c:pt>
              <c:pt idx="4422">
                <c:v>0</c:v>
              </c:pt>
              <c:pt idx="4423">
                <c:v>0</c:v>
              </c:pt>
              <c:pt idx="4424">
                <c:v>0</c:v>
              </c:pt>
              <c:pt idx="4425">
                <c:v>0</c:v>
              </c:pt>
              <c:pt idx="4426">
                <c:v>0</c:v>
              </c:pt>
              <c:pt idx="4427">
                <c:v>0</c:v>
              </c:pt>
              <c:pt idx="4428">
                <c:v>0</c:v>
              </c:pt>
              <c:pt idx="4429">
                <c:v>0</c:v>
              </c:pt>
              <c:pt idx="4430">
                <c:v>0</c:v>
              </c:pt>
              <c:pt idx="4431">
                <c:v>0</c:v>
              </c:pt>
              <c:pt idx="4432">
                <c:v>0</c:v>
              </c:pt>
              <c:pt idx="4433">
                <c:v>0</c:v>
              </c:pt>
              <c:pt idx="4434">
                <c:v>0</c:v>
              </c:pt>
              <c:pt idx="4435">
                <c:v>0</c:v>
              </c:pt>
              <c:pt idx="4436">
                <c:v>0</c:v>
              </c:pt>
              <c:pt idx="4437">
                <c:v>0</c:v>
              </c:pt>
              <c:pt idx="4438">
                <c:v>0</c:v>
              </c:pt>
              <c:pt idx="4439">
                <c:v>0</c:v>
              </c:pt>
              <c:pt idx="4440">
                <c:v>0</c:v>
              </c:pt>
              <c:pt idx="4441">
                <c:v>0</c:v>
              </c:pt>
              <c:pt idx="4442">
                <c:v>0</c:v>
              </c:pt>
              <c:pt idx="4443">
                <c:v>0</c:v>
              </c:pt>
              <c:pt idx="4444">
                <c:v>0</c:v>
              </c:pt>
              <c:pt idx="4445">
                <c:v>0</c:v>
              </c:pt>
              <c:pt idx="4446">
                <c:v>0</c:v>
              </c:pt>
              <c:pt idx="4447">
                <c:v>0</c:v>
              </c:pt>
              <c:pt idx="4448">
                <c:v>0</c:v>
              </c:pt>
              <c:pt idx="4449">
                <c:v>0</c:v>
              </c:pt>
              <c:pt idx="4450">
                <c:v>0</c:v>
              </c:pt>
              <c:pt idx="4451">
                <c:v>0</c:v>
              </c:pt>
              <c:pt idx="4452">
                <c:v>0</c:v>
              </c:pt>
              <c:pt idx="4453">
                <c:v>0</c:v>
              </c:pt>
              <c:pt idx="4454">
                <c:v>0</c:v>
              </c:pt>
              <c:pt idx="4455">
                <c:v>0</c:v>
              </c:pt>
              <c:pt idx="4456">
                <c:v>0</c:v>
              </c:pt>
              <c:pt idx="4457">
                <c:v>0</c:v>
              </c:pt>
              <c:pt idx="4458">
                <c:v>0</c:v>
              </c:pt>
              <c:pt idx="4459">
                <c:v>0</c:v>
              </c:pt>
              <c:pt idx="4460">
                <c:v>0</c:v>
              </c:pt>
              <c:pt idx="4461">
                <c:v>0</c:v>
              </c:pt>
              <c:pt idx="4462">
                <c:v>0</c:v>
              </c:pt>
              <c:pt idx="4463">
                <c:v>0</c:v>
              </c:pt>
              <c:pt idx="4464">
                <c:v>0</c:v>
              </c:pt>
              <c:pt idx="4465">
                <c:v>0</c:v>
              </c:pt>
              <c:pt idx="4466">
                <c:v>0</c:v>
              </c:pt>
              <c:pt idx="4467">
                <c:v>0</c:v>
              </c:pt>
              <c:pt idx="4468">
                <c:v>0</c:v>
              </c:pt>
              <c:pt idx="4469">
                <c:v>0</c:v>
              </c:pt>
              <c:pt idx="4470">
                <c:v>0</c:v>
              </c:pt>
              <c:pt idx="4471">
                <c:v>0</c:v>
              </c:pt>
              <c:pt idx="4472">
                <c:v>0</c:v>
              </c:pt>
              <c:pt idx="4473">
                <c:v>0</c:v>
              </c:pt>
              <c:pt idx="4474">
                <c:v>0</c:v>
              </c:pt>
              <c:pt idx="4475">
                <c:v>0</c:v>
              </c:pt>
              <c:pt idx="4476">
                <c:v>0</c:v>
              </c:pt>
              <c:pt idx="4477">
                <c:v>0</c:v>
              </c:pt>
              <c:pt idx="4478">
                <c:v>0</c:v>
              </c:pt>
              <c:pt idx="4479">
                <c:v>0</c:v>
              </c:pt>
              <c:pt idx="4480">
                <c:v>0</c:v>
              </c:pt>
              <c:pt idx="4481">
                <c:v>0</c:v>
              </c:pt>
              <c:pt idx="4482">
                <c:v>0</c:v>
              </c:pt>
              <c:pt idx="4483">
                <c:v>0</c:v>
              </c:pt>
              <c:pt idx="4484">
                <c:v>0</c:v>
              </c:pt>
              <c:pt idx="4485">
                <c:v>0</c:v>
              </c:pt>
              <c:pt idx="4486">
                <c:v>0</c:v>
              </c:pt>
              <c:pt idx="4487">
                <c:v>0</c:v>
              </c:pt>
              <c:pt idx="4488">
                <c:v>0</c:v>
              </c:pt>
              <c:pt idx="4489">
                <c:v>0</c:v>
              </c:pt>
              <c:pt idx="4490">
                <c:v>0</c:v>
              </c:pt>
              <c:pt idx="4491">
                <c:v>0</c:v>
              </c:pt>
              <c:pt idx="4492">
                <c:v>0</c:v>
              </c:pt>
              <c:pt idx="4493">
                <c:v>0</c:v>
              </c:pt>
              <c:pt idx="4494">
                <c:v>0</c:v>
              </c:pt>
              <c:pt idx="4495">
                <c:v>0</c:v>
              </c:pt>
              <c:pt idx="4496">
                <c:v>0</c:v>
              </c:pt>
              <c:pt idx="4497">
                <c:v>0</c:v>
              </c:pt>
              <c:pt idx="4498">
                <c:v>0</c:v>
              </c:pt>
              <c:pt idx="4499">
                <c:v>0</c:v>
              </c:pt>
              <c:pt idx="4500">
                <c:v>0</c:v>
              </c:pt>
              <c:pt idx="4501">
                <c:v>0</c:v>
              </c:pt>
              <c:pt idx="4502">
                <c:v>0</c:v>
              </c:pt>
              <c:pt idx="4503">
                <c:v>0</c:v>
              </c:pt>
              <c:pt idx="4504">
                <c:v>0</c:v>
              </c:pt>
              <c:pt idx="4505">
                <c:v>0</c:v>
              </c:pt>
              <c:pt idx="4506">
                <c:v>0</c:v>
              </c:pt>
              <c:pt idx="4507">
                <c:v>0</c:v>
              </c:pt>
              <c:pt idx="4508">
                <c:v>0</c:v>
              </c:pt>
              <c:pt idx="4509">
                <c:v>0</c:v>
              </c:pt>
              <c:pt idx="4510">
                <c:v>0</c:v>
              </c:pt>
              <c:pt idx="4511">
                <c:v>0</c:v>
              </c:pt>
              <c:pt idx="4512">
                <c:v>0</c:v>
              </c:pt>
              <c:pt idx="4513">
                <c:v>0</c:v>
              </c:pt>
              <c:pt idx="4514">
                <c:v>0</c:v>
              </c:pt>
              <c:pt idx="4515">
                <c:v>0</c:v>
              </c:pt>
              <c:pt idx="4516">
                <c:v>0</c:v>
              </c:pt>
              <c:pt idx="4517">
                <c:v>0</c:v>
              </c:pt>
              <c:pt idx="4518">
                <c:v>0</c:v>
              </c:pt>
              <c:pt idx="4519">
                <c:v>0</c:v>
              </c:pt>
              <c:pt idx="4520">
                <c:v>0</c:v>
              </c:pt>
              <c:pt idx="4521">
                <c:v>0</c:v>
              </c:pt>
              <c:pt idx="4522">
                <c:v>0</c:v>
              </c:pt>
              <c:pt idx="4523">
                <c:v>0</c:v>
              </c:pt>
              <c:pt idx="4524">
                <c:v>0</c:v>
              </c:pt>
              <c:pt idx="4525">
                <c:v>0</c:v>
              </c:pt>
              <c:pt idx="4526">
                <c:v>0</c:v>
              </c:pt>
              <c:pt idx="4527">
                <c:v>0</c:v>
              </c:pt>
              <c:pt idx="4528">
                <c:v>0</c:v>
              </c:pt>
              <c:pt idx="4529">
                <c:v>0</c:v>
              </c:pt>
              <c:pt idx="4530">
                <c:v>0</c:v>
              </c:pt>
              <c:pt idx="4531">
                <c:v>0</c:v>
              </c:pt>
              <c:pt idx="4532">
                <c:v>0</c:v>
              </c:pt>
              <c:pt idx="4533">
                <c:v>0</c:v>
              </c:pt>
              <c:pt idx="4534">
                <c:v>0</c:v>
              </c:pt>
              <c:pt idx="4535">
                <c:v>0</c:v>
              </c:pt>
              <c:pt idx="4536">
                <c:v>0</c:v>
              </c:pt>
              <c:pt idx="4537">
                <c:v>0</c:v>
              </c:pt>
              <c:pt idx="4538">
                <c:v>0</c:v>
              </c:pt>
              <c:pt idx="4539">
                <c:v>0</c:v>
              </c:pt>
              <c:pt idx="4540">
                <c:v>0</c:v>
              </c:pt>
              <c:pt idx="4541">
                <c:v>0</c:v>
              </c:pt>
              <c:pt idx="4542">
                <c:v>0</c:v>
              </c:pt>
              <c:pt idx="4543">
                <c:v>0</c:v>
              </c:pt>
              <c:pt idx="4544">
                <c:v>0</c:v>
              </c:pt>
              <c:pt idx="4545">
                <c:v>0</c:v>
              </c:pt>
              <c:pt idx="4546">
                <c:v>0</c:v>
              </c:pt>
              <c:pt idx="4547">
                <c:v>0</c:v>
              </c:pt>
              <c:pt idx="4548">
                <c:v>0</c:v>
              </c:pt>
              <c:pt idx="4549">
                <c:v>0</c:v>
              </c:pt>
              <c:pt idx="4550">
                <c:v>0</c:v>
              </c:pt>
              <c:pt idx="4551">
                <c:v>0</c:v>
              </c:pt>
              <c:pt idx="4552">
                <c:v>0</c:v>
              </c:pt>
              <c:pt idx="4553">
                <c:v>0</c:v>
              </c:pt>
              <c:pt idx="4554">
                <c:v>0</c:v>
              </c:pt>
              <c:pt idx="4555">
                <c:v>0</c:v>
              </c:pt>
              <c:pt idx="4556">
                <c:v>0</c:v>
              </c:pt>
              <c:pt idx="4557">
                <c:v>0</c:v>
              </c:pt>
              <c:pt idx="4558">
                <c:v>0</c:v>
              </c:pt>
              <c:pt idx="4559">
                <c:v>0</c:v>
              </c:pt>
              <c:pt idx="4560">
                <c:v>0</c:v>
              </c:pt>
              <c:pt idx="4561">
                <c:v>0</c:v>
              </c:pt>
              <c:pt idx="4562">
                <c:v>0</c:v>
              </c:pt>
              <c:pt idx="4563">
                <c:v>0</c:v>
              </c:pt>
              <c:pt idx="4564">
                <c:v>0</c:v>
              </c:pt>
              <c:pt idx="4565">
                <c:v>0</c:v>
              </c:pt>
              <c:pt idx="4566">
                <c:v>0</c:v>
              </c:pt>
              <c:pt idx="4567">
                <c:v>0</c:v>
              </c:pt>
              <c:pt idx="4568">
                <c:v>0</c:v>
              </c:pt>
              <c:pt idx="4569">
                <c:v>0</c:v>
              </c:pt>
              <c:pt idx="4570">
                <c:v>0</c:v>
              </c:pt>
              <c:pt idx="4571">
                <c:v>0</c:v>
              </c:pt>
              <c:pt idx="4572">
                <c:v>0</c:v>
              </c:pt>
              <c:pt idx="4573">
                <c:v>0</c:v>
              </c:pt>
              <c:pt idx="4574">
                <c:v>0</c:v>
              </c:pt>
              <c:pt idx="4575">
                <c:v>0</c:v>
              </c:pt>
              <c:pt idx="4576">
                <c:v>0</c:v>
              </c:pt>
              <c:pt idx="4577">
                <c:v>0</c:v>
              </c:pt>
              <c:pt idx="4578">
                <c:v>0</c:v>
              </c:pt>
              <c:pt idx="4579">
                <c:v>0</c:v>
              </c:pt>
              <c:pt idx="4580">
                <c:v>0</c:v>
              </c:pt>
              <c:pt idx="4581">
                <c:v>0</c:v>
              </c:pt>
              <c:pt idx="4582">
                <c:v>0</c:v>
              </c:pt>
              <c:pt idx="4583">
                <c:v>0</c:v>
              </c:pt>
              <c:pt idx="4584">
                <c:v>0</c:v>
              </c:pt>
              <c:pt idx="4585">
                <c:v>0</c:v>
              </c:pt>
              <c:pt idx="4586">
                <c:v>0</c:v>
              </c:pt>
              <c:pt idx="4587">
                <c:v>0</c:v>
              </c:pt>
              <c:pt idx="4588">
                <c:v>0</c:v>
              </c:pt>
              <c:pt idx="4589">
                <c:v>0</c:v>
              </c:pt>
              <c:pt idx="4590">
                <c:v>0</c:v>
              </c:pt>
              <c:pt idx="4591">
                <c:v>0</c:v>
              </c:pt>
              <c:pt idx="4592">
                <c:v>0</c:v>
              </c:pt>
              <c:pt idx="4593">
                <c:v>0</c:v>
              </c:pt>
              <c:pt idx="4594">
                <c:v>0</c:v>
              </c:pt>
              <c:pt idx="4595">
                <c:v>0</c:v>
              </c:pt>
              <c:pt idx="4596">
                <c:v>0</c:v>
              </c:pt>
              <c:pt idx="4597">
                <c:v>0</c:v>
              </c:pt>
              <c:pt idx="4598">
                <c:v>0</c:v>
              </c:pt>
              <c:pt idx="4599">
                <c:v>0</c:v>
              </c:pt>
              <c:pt idx="4600">
                <c:v>0</c:v>
              </c:pt>
              <c:pt idx="4601">
                <c:v>0</c:v>
              </c:pt>
              <c:pt idx="4602">
                <c:v>0</c:v>
              </c:pt>
              <c:pt idx="4603">
                <c:v>0</c:v>
              </c:pt>
              <c:pt idx="4604">
                <c:v>0</c:v>
              </c:pt>
              <c:pt idx="4605">
                <c:v>0</c:v>
              </c:pt>
              <c:pt idx="4606">
                <c:v>0</c:v>
              </c:pt>
              <c:pt idx="4607">
                <c:v>0</c:v>
              </c:pt>
              <c:pt idx="4608">
                <c:v>0</c:v>
              </c:pt>
              <c:pt idx="4609">
                <c:v>0</c:v>
              </c:pt>
              <c:pt idx="4610">
                <c:v>0</c:v>
              </c:pt>
              <c:pt idx="4611">
                <c:v>0</c:v>
              </c:pt>
              <c:pt idx="4612">
                <c:v>0</c:v>
              </c:pt>
              <c:pt idx="4613">
                <c:v>0</c:v>
              </c:pt>
              <c:pt idx="4614">
                <c:v>0</c:v>
              </c:pt>
              <c:pt idx="4615">
                <c:v>0</c:v>
              </c:pt>
              <c:pt idx="4616">
                <c:v>0</c:v>
              </c:pt>
              <c:pt idx="4617">
                <c:v>0</c:v>
              </c:pt>
              <c:pt idx="4618">
                <c:v>0</c:v>
              </c:pt>
              <c:pt idx="4619">
                <c:v>0</c:v>
              </c:pt>
              <c:pt idx="4620">
                <c:v>0</c:v>
              </c:pt>
              <c:pt idx="4621">
                <c:v>0</c:v>
              </c:pt>
              <c:pt idx="4622">
                <c:v>0</c:v>
              </c:pt>
              <c:pt idx="4623">
                <c:v>0</c:v>
              </c:pt>
              <c:pt idx="4624">
                <c:v>0</c:v>
              </c:pt>
              <c:pt idx="4625">
                <c:v>0</c:v>
              </c:pt>
              <c:pt idx="4626">
                <c:v>0</c:v>
              </c:pt>
              <c:pt idx="4627">
                <c:v>0</c:v>
              </c:pt>
              <c:pt idx="4628">
                <c:v>0</c:v>
              </c:pt>
              <c:pt idx="4629">
                <c:v>0</c:v>
              </c:pt>
              <c:pt idx="4630">
                <c:v>0</c:v>
              </c:pt>
              <c:pt idx="4631">
                <c:v>0</c:v>
              </c:pt>
              <c:pt idx="4632">
                <c:v>0</c:v>
              </c:pt>
              <c:pt idx="4633">
                <c:v>0</c:v>
              </c:pt>
              <c:pt idx="4634">
                <c:v>0</c:v>
              </c:pt>
              <c:pt idx="4635">
                <c:v>0</c:v>
              </c:pt>
              <c:pt idx="4636">
                <c:v>0</c:v>
              </c:pt>
              <c:pt idx="4637">
                <c:v>0</c:v>
              </c:pt>
              <c:pt idx="4638">
                <c:v>0</c:v>
              </c:pt>
              <c:pt idx="4639">
                <c:v>0</c:v>
              </c:pt>
              <c:pt idx="4640">
                <c:v>0</c:v>
              </c:pt>
              <c:pt idx="4641">
                <c:v>0</c:v>
              </c:pt>
              <c:pt idx="4642">
                <c:v>0</c:v>
              </c:pt>
              <c:pt idx="4643">
                <c:v>0</c:v>
              </c:pt>
              <c:pt idx="4644">
                <c:v>0</c:v>
              </c:pt>
              <c:pt idx="4645">
                <c:v>0</c:v>
              </c:pt>
              <c:pt idx="4646">
                <c:v>0</c:v>
              </c:pt>
              <c:pt idx="4647">
                <c:v>0</c:v>
              </c:pt>
              <c:pt idx="4648">
                <c:v>0</c:v>
              </c:pt>
              <c:pt idx="4649">
                <c:v>0</c:v>
              </c:pt>
              <c:pt idx="4650">
                <c:v>0</c:v>
              </c:pt>
              <c:pt idx="4651">
                <c:v>0</c:v>
              </c:pt>
              <c:pt idx="4652">
                <c:v>0</c:v>
              </c:pt>
              <c:pt idx="4653">
                <c:v>0</c:v>
              </c:pt>
              <c:pt idx="4654">
                <c:v>0</c:v>
              </c:pt>
              <c:pt idx="4655">
                <c:v>0</c:v>
              </c:pt>
              <c:pt idx="4656">
                <c:v>0</c:v>
              </c:pt>
              <c:pt idx="4657">
                <c:v>0</c:v>
              </c:pt>
              <c:pt idx="4658">
                <c:v>0</c:v>
              </c:pt>
              <c:pt idx="4659">
                <c:v>0</c:v>
              </c:pt>
              <c:pt idx="4660">
                <c:v>0</c:v>
              </c:pt>
              <c:pt idx="4661">
                <c:v>0</c:v>
              </c:pt>
              <c:pt idx="4662">
                <c:v>0</c:v>
              </c:pt>
              <c:pt idx="4663">
                <c:v>0</c:v>
              </c:pt>
              <c:pt idx="4664">
                <c:v>0</c:v>
              </c:pt>
              <c:pt idx="4665">
                <c:v>0</c:v>
              </c:pt>
              <c:pt idx="4666">
                <c:v>0</c:v>
              </c:pt>
              <c:pt idx="4667">
                <c:v>0</c:v>
              </c:pt>
              <c:pt idx="4668">
                <c:v>0</c:v>
              </c:pt>
              <c:pt idx="4669">
                <c:v>0</c:v>
              </c:pt>
              <c:pt idx="4670">
                <c:v>0</c:v>
              </c:pt>
              <c:pt idx="4671">
                <c:v>0</c:v>
              </c:pt>
              <c:pt idx="4672">
                <c:v>0</c:v>
              </c:pt>
              <c:pt idx="4673">
                <c:v>0</c:v>
              </c:pt>
              <c:pt idx="4674">
                <c:v>0</c:v>
              </c:pt>
              <c:pt idx="4675">
                <c:v>0</c:v>
              </c:pt>
              <c:pt idx="4676">
                <c:v>0</c:v>
              </c:pt>
              <c:pt idx="4677">
                <c:v>0</c:v>
              </c:pt>
              <c:pt idx="4678">
                <c:v>0</c:v>
              </c:pt>
              <c:pt idx="4679">
                <c:v>0</c:v>
              </c:pt>
              <c:pt idx="4680">
                <c:v>0</c:v>
              </c:pt>
              <c:pt idx="4681">
                <c:v>0</c:v>
              </c:pt>
              <c:pt idx="4682">
                <c:v>0</c:v>
              </c:pt>
              <c:pt idx="4683">
                <c:v>0</c:v>
              </c:pt>
              <c:pt idx="4684">
                <c:v>0</c:v>
              </c:pt>
              <c:pt idx="4685">
                <c:v>0</c:v>
              </c:pt>
              <c:pt idx="4686">
                <c:v>0</c:v>
              </c:pt>
              <c:pt idx="4687">
                <c:v>0</c:v>
              </c:pt>
              <c:pt idx="4688">
                <c:v>0</c:v>
              </c:pt>
              <c:pt idx="4689">
                <c:v>0</c:v>
              </c:pt>
              <c:pt idx="4690">
                <c:v>0</c:v>
              </c:pt>
              <c:pt idx="4691">
                <c:v>0</c:v>
              </c:pt>
              <c:pt idx="4692">
                <c:v>0</c:v>
              </c:pt>
              <c:pt idx="4693">
                <c:v>0</c:v>
              </c:pt>
              <c:pt idx="4694">
                <c:v>0</c:v>
              </c:pt>
              <c:pt idx="4695">
                <c:v>0</c:v>
              </c:pt>
              <c:pt idx="4696">
                <c:v>0</c:v>
              </c:pt>
              <c:pt idx="4697">
                <c:v>0</c:v>
              </c:pt>
              <c:pt idx="4698">
                <c:v>0</c:v>
              </c:pt>
              <c:pt idx="4699">
                <c:v>0</c:v>
              </c:pt>
              <c:pt idx="4700">
                <c:v>0</c:v>
              </c:pt>
              <c:pt idx="4701">
                <c:v>0</c:v>
              </c:pt>
              <c:pt idx="4702">
                <c:v>0</c:v>
              </c:pt>
              <c:pt idx="4703">
                <c:v>0</c:v>
              </c:pt>
              <c:pt idx="4704">
                <c:v>0</c:v>
              </c:pt>
              <c:pt idx="4705">
                <c:v>0</c:v>
              </c:pt>
              <c:pt idx="4706">
                <c:v>0</c:v>
              </c:pt>
              <c:pt idx="4707">
                <c:v>0</c:v>
              </c:pt>
              <c:pt idx="4708">
                <c:v>0</c:v>
              </c:pt>
              <c:pt idx="4709">
                <c:v>0</c:v>
              </c:pt>
              <c:pt idx="4710">
                <c:v>0</c:v>
              </c:pt>
              <c:pt idx="4711">
                <c:v>0</c:v>
              </c:pt>
              <c:pt idx="4712">
                <c:v>0</c:v>
              </c:pt>
              <c:pt idx="4713">
                <c:v>0</c:v>
              </c:pt>
              <c:pt idx="4714">
                <c:v>0</c:v>
              </c:pt>
              <c:pt idx="4715">
                <c:v>0</c:v>
              </c:pt>
              <c:pt idx="4716">
                <c:v>0</c:v>
              </c:pt>
              <c:pt idx="4717">
                <c:v>0</c:v>
              </c:pt>
              <c:pt idx="4718">
                <c:v>0</c:v>
              </c:pt>
              <c:pt idx="4719">
                <c:v>0</c:v>
              </c:pt>
              <c:pt idx="4720">
                <c:v>0</c:v>
              </c:pt>
              <c:pt idx="4721">
                <c:v>0</c:v>
              </c:pt>
              <c:pt idx="4722">
                <c:v>0</c:v>
              </c:pt>
              <c:pt idx="4723">
                <c:v>0</c:v>
              </c:pt>
              <c:pt idx="4724">
                <c:v>0</c:v>
              </c:pt>
              <c:pt idx="4725">
                <c:v>0</c:v>
              </c:pt>
              <c:pt idx="4726">
                <c:v>0</c:v>
              </c:pt>
              <c:pt idx="4727">
                <c:v>0</c:v>
              </c:pt>
              <c:pt idx="4728">
                <c:v>0</c:v>
              </c:pt>
              <c:pt idx="4729">
                <c:v>0</c:v>
              </c:pt>
              <c:pt idx="4730">
                <c:v>0</c:v>
              </c:pt>
              <c:pt idx="4731">
                <c:v>0</c:v>
              </c:pt>
              <c:pt idx="4732">
                <c:v>0</c:v>
              </c:pt>
              <c:pt idx="4733">
                <c:v>0</c:v>
              </c:pt>
              <c:pt idx="4734">
                <c:v>0</c:v>
              </c:pt>
              <c:pt idx="4735">
                <c:v>0</c:v>
              </c:pt>
              <c:pt idx="4736">
                <c:v>0</c:v>
              </c:pt>
              <c:pt idx="4737">
                <c:v>0</c:v>
              </c:pt>
              <c:pt idx="4738">
                <c:v>0</c:v>
              </c:pt>
              <c:pt idx="4739">
                <c:v>0</c:v>
              </c:pt>
              <c:pt idx="4740">
                <c:v>0</c:v>
              </c:pt>
              <c:pt idx="4741">
                <c:v>0</c:v>
              </c:pt>
              <c:pt idx="4742">
                <c:v>0</c:v>
              </c:pt>
              <c:pt idx="4743">
                <c:v>0</c:v>
              </c:pt>
              <c:pt idx="4744">
                <c:v>0</c:v>
              </c:pt>
              <c:pt idx="4745">
                <c:v>0</c:v>
              </c:pt>
              <c:pt idx="4746">
                <c:v>0</c:v>
              </c:pt>
              <c:pt idx="4747">
                <c:v>0</c:v>
              </c:pt>
              <c:pt idx="4748">
                <c:v>0</c:v>
              </c:pt>
              <c:pt idx="4749">
                <c:v>0</c:v>
              </c:pt>
              <c:pt idx="4750">
                <c:v>0</c:v>
              </c:pt>
              <c:pt idx="4751">
                <c:v>0</c:v>
              </c:pt>
              <c:pt idx="4752">
                <c:v>0</c:v>
              </c:pt>
              <c:pt idx="4753">
                <c:v>0</c:v>
              </c:pt>
              <c:pt idx="4754">
                <c:v>0</c:v>
              </c:pt>
              <c:pt idx="4755">
                <c:v>0</c:v>
              </c:pt>
              <c:pt idx="4756">
                <c:v>0</c:v>
              </c:pt>
              <c:pt idx="4757">
                <c:v>0</c:v>
              </c:pt>
              <c:pt idx="4758">
                <c:v>0</c:v>
              </c:pt>
              <c:pt idx="4759">
                <c:v>0</c:v>
              </c:pt>
              <c:pt idx="4760">
                <c:v>0</c:v>
              </c:pt>
              <c:pt idx="4761">
                <c:v>0</c:v>
              </c:pt>
              <c:pt idx="4762">
                <c:v>0</c:v>
              </c:pt>
              <c:pt idx="4763">
                <c:v>0</c:v>
              </c:pt>
              <c:pt idx="4764">
                <c:v>0</c:v>
              </c:pt>
              <c:pt idx="4765">
                <c:v>0</c:v>
              </c:pt>
              <c:pt idx="4766">
                <c:v>0</c:v>
              </c:pt>
              <c:pt idx="4767">
                <c:v>0</c:v>
              </c:pt>
              <c:pt idx="4768">
                <c:v>0</c:v>
              </c:pt>
              <c:pt idx="4769">
                <c:v>0</c:v>
              </c:pt>
              <c:pt idx="4770">
                <c:v>0</c:v>
              </c:pt>
              <c:pt idx="4771">
                <c:v>0</c:v>
              </c:pt>
              <c:pt idx="4772">
                <c:v>0</c:v>
              </c:pt>
              <c:pt idx="4773">
                <c:v>0</c:v>
              </c:pt>
              <c:pt idx="4774">
                <c:v>0</c:v>
              </c:pt>
              <c:pt idx="4775">
                <c:v>0</c:v>
              </c:pt>
              <c:pt idx="4776">
                <c:v>0</c:v>
              </c:pt>
              <c:pt idx="4777">
                <c:v>0</c:v>
              </c:pt>
              <c:pt idx="4778">
                <c:v>0</c:v>
              </c:pt>
              <c:pt idx="4779">
                <c:v>0</c:v>
              </c:pt>
              <c:pt idx="4780">
                <c:v>0</c:v>
              </c:pt>
              <c:pt idx="4781">
                <c:v>0</c:v>
              </c:pt>
              <c:pt idx="4782">
                <c:v>0</c:v>
              </c:pt>
              <c:pt idx="4783">
                <c:v>0</c:v>
              </c:pt>
              <c:pt idx="4784">
                <c:v>0</c:v>
              </c:pt>
              <c:pt idx="4785">
                <c:v>0</c:v>
              </c:pt>
              <c:pt idx="4786">
                <c:v>0</c:v>
              </c:pt>
              <c:pt idx="4787">
                <c:v>0</c:v>
              </c:pt>
              <c:pt idx="4788">
                <c:v>0</c:v>
              </c:pt>
              <c:pt idx="4789">
                <c:v>0</c:v>
              </c:pt>
              <c:pt idx="4790">
                <c:v>0</c:v>
              </c:pt>
              <c:pt idx="4791">
                <c:v>0</c:v>
              </c:pt>
              <c:pt idx="4792">
                <c:v>0</c:v>
              </c:pt>
              <c:pt idx="4793">
                <c:v>0</c:v>
              </c:pt>
              <c:pt idx="4794">
                <c:v>0</c:v>
              </c:pt>
              <c:pt idx="4795">
                <c:v>0</c:v>
              </c:pt>
              <c:pt idx="4796">
                <c:v>0</c:v>
              </c:pt>
              <c:pt idx="4797">
                <c:v>0</c:v>
              </c:pt>
              <c:pt idx="4798">
                <c:v>0</c:v>
              </c:pt>
              <c:pt idx="4799">
                <c:v>0</c:v>
              </c:pt>
              <c:pt idx="4800">
                <c:v>0</c:v>
              </c:pt>
              <c:pt idx="4801">
                <c:v>0</c:v>
              </c:pt>
              <c:pt idx="4802">
                <c:v>0</c:v>
              </c:pt>
              <c:pt idx="4803">
                <c:v>0</c:v>
              </c:pt>
              <c:pt idx="4804">
                <c:v>0</c:v>
              </c:pt>
              <c:pt idx="4805">
                <c:v>0</c:v>
              </c:pt>
              <c:pt idx="4806">
                <c:v>0</c:v>
              </c:pt>
              <c:pt idx="4807">
                <c:v>0</c:v>
              </c:pt>
              <c:pt idx="4808">
                <c:v>0</c:v>
              </c:pt>
              <c:pt idx="4809">
                <c:v>0</c:v>
              </c:pt>
              <c:pt idx="4810">
                <c:v>0</c:v>
              </c:pt>
              <c:pt idx="4811">
                <c:v>0</c:v>
              </c:pt>
              <c:pt idx="4812">
                <c:v>0</c:v>
              </c:pt>
              <c:pt idx="4813">
                <c:v>0</c:v>
              </c:pt>
              <c:pt idx="4814">
                <c:v>0</c:v>
              </c:pt>
              <c:pt idx="4815">
                <c:v>0</c:v>
              </c:pt>
              <c:pt idx="4816">
                <c:v>0</c:v>
              </c:pt>
              <c:pt idx="4817">
                <c:v>0</c:v>
              </c:pt>
              <c:pt idx="4818">
                <c:v>0</c:v>
              </c:pt>
              <c:pt idx="4819">
                <c:v>0</c:v>
              </c:pt>
              <c:pt idx="4820">
                <c:v>0</c:v>
              </c:pt>
              <c:pt idx="4821">
                <c:v>0</c:v>
              </c:pt>
              <c:pt idx="4822">
                <c:v>0</c:v>
              </c:pt>
              <c:pt idx="4823">
                <c:v>0</c:v>
              </c:pt>
              <c:pt idx="4824">
                <c:v>0</c:v>
              </c:pt>
              <c:pt idx="4825">
                <c:v>0</c:v>
              </c:pt>
              <c:pt idx="4826">
                <c:v>0</c:v>
              </c:pt>
              <c:pt idx="4827">
                <c:v>0</c:v>
              </c:pt>
              <c:pt idx="4828">
                <c:v>0</c:v>
              </c:pt>
              <c:pt idx="4829">
                <c:v>0</c:v>
              </c:pt>
              <c:pt idx="4830">
                <c:v>0</c:v>
              </c:pt>
              <c:pt idx="4831">
                <c:v>0</c:v>
              </c:pt>
              <c:pt idx="4832">
                <c:v>0</c:v>
              </c:pt>
              <c:pt idx="4833">
                <c:v>0</c:v>
              </c:pt>
              <c:pt idx="4834">
                <c:v>0</c:v>
              </c:pt>
              <c:pt idx="4835">
                <c:v>0</c:v>
              </c:pt>
              <c:pt idx="4836">
                <c:v>0</c:v>
              </c:pt>
              <c:pt idx="4837">
                <c:v>0</c:v>
              </c:pt>
              <c:pt idx="4838">
                <c:v>0</c:v>
              </c:pt>
              <c:pt idx="4839">
                <c:v>0</c:v>
              </c:pt>
              <c:pt idx="4840">
                <c:v>0</c:v>
              </c:pt>
              <c:pt idx="4841">
                <c:v>0</c:v>
              </c:pt>
              <c:pt idx="4842">
                <c:v>0</c:v>
              </c:pt>
              <c:pt idx="4843">
                <c:v>0</c:v>
              </c:pt>
              <c:pt idx="4844">
                <c:v>0</c:v>
              </c:pt>
              <c:pt idx="4845">
                <c:v>0</c:v>
              </c:pt>
              <c:pt idx="4846">
                <c:v>0</c:v>
              </c:pt>
              <c:pt idx="4847">
                <c:v>0</c:v>
              </c:pt>
              <c:pt idx="4848">
                <c:v>0</c:v>
              </c:pt>
              <c:pt idx="4849">
                <c:v>0</c:v>
              </c:pt>
              <c:pt idx="4850">
                <c:v>0</c:v>
              </c:pt>
              <c:pt idx="4851">
                <c:v>0</c:v>
              </c:pt>
              <c:pt idx="4852">
                <c:v>0</c:v>
              </c:pt>
              <c:pt idx="4853">
                <c:v>0</c:v>
              </c:pt>
              <c:pt idx="4854">
                <c:v>0</c:v>
              </c:pt>
              <c:pt idx="4855">
                <c:v>0</c:v>
              </c:pt>
              <c:pt idx="4856">
                <c:v>0</c:v>
              </c:pt>
              <c:pt idx="4857">
                <c:v>0</c:v>
              </c:pt>
              <c:pt idx="4858">
                <c:v>0</c:v>
              </c:pt>
              <c:pt idx="4859">
                <c:v>0</c:v>
              </c:pt>
              <c:pt idx="4860">
                <c:v>0</c:v>
              </c:pt>
              <c:pt idx="4861">
                <c:v>0</c:v>
              </c:pt>
              <c:pt idx="4862">
                <c:v>0</c:v>
              </c:pt>
              <c:pt idx="4863">
                <c:v>0</c:v>
              </c:pt>
              <c:pt idx="4864">
                <c:v>0</c:v>
              </c:pt>
              <c:pt idx="4865">
                <c:v>0</c:v>
              </c:pt>
              <c:pt idx="4866">
                <c:v>0</c:v>
              </c:pt>
              <c:pt idx="4867">
                <c:v>0</c:v>
              </c:pt>
              <c:pt idx="4868">
                <c:v>0</c:v>
              </c:pt>
              <c:pt idx="4869">
                <c:v>0</c:v>
              </c:pt>
              <c:pt idx="4870">
                <c:v>0</c:v>
              </c:pt>
              <c:pt idx="4871">
                <c:v>0</c:v>
              </c:pt>
              <c:pt idx="4872">
                <c:v>0</c:v>
              </c:pt>
              <c:pt idx="4873">
                <c:v>0</c:v>
              </c:pt>
              <c:pt idx="4874">
                <c:v>0</c:v>
              </c:pt>
              <c:pt idx="4875">
                <c:v>0</c:v>
              </c:pt>
              <c:pt idx="4876">
                <c:v>0</c:v>
              </c:pt>
              <c:pt idx="4877">
                <c:v>0</c:v>
              </c:pt>
              <c:pt idx="4878">
                <c:v>0</c:v>
              </c:pt>
              <c:pt idx="4879">
                <c:v>0</c:v>
              </c:pt>
              <c:pt idx="4880">
                <c:v>0</c:v>
              </c:pt>
              <c:pt idx="4881">
                <c:v>0</c:v>
              </c:pt>
              <c:pt idx="4882">
                <c:v>0</c:v>
              </c:pt>
              <c:pt idx="4883">
                <c:v>0</c:v>
              </c:pt>
              <c:pt idx="4884">
                <c:v>0</c:v>
              </c:pt>
              <c:pt idx="4885">
                <c:v>0</c:v>
              </c:pt>
              <c:pt idx="4886">
                <c:v>0</c:v>
              </c:pt>
              <c:pt idx="4887">
                <c:v>0</c:v>
              </c:pt>
              <c:pt idx="4888">
                <c:v>0</c:v>
              </c:pt>
              <c:pt idx="4889">
                <c:v>0</c:v>
              </c:pt>
              <c:pt idx="4890">
                <c:v>0</c:v>
              </c:pt>
              <c:pt idx="4891">
                <c:v>0</c:v>
              </c:pt>
              <c:pt idx="4892">
                <c:v>0</c:v>
              </c:pt>
              <c:pt idx="4893">
                <c:v>0</c:v>
              </c:pt>
              <c:pt idx="4894">
                <c:v>0</c:v>
              </c:pt>
              <c:pt idx="4895">
                <c:v>0</c:v>
              </c:pt>
              <c:pt idx="4896">
                <c:v>0</c:v>
              </c:pt>
              <c:pt idx="4897">
                <c:v>0</c:v>
              </c:pt>
              <c:pt idx="4898">
                <c:v>0</c:v>
              </c:pt>
              <c:pt idx="4899">
                <c:v>0</c:v>
              </c:pt>
              <c:pt idx="4900">
                <c:v>0</c:v>
              </c:pt>
              <c:pt idx="4901">
                <c:v>0</c:v>
              </c:pt>
              <c:pt idx="4902">
                <c:v>0</c:v>
              </c:pt>
              <c:pt idx="4903">
                <c:v>0</c:v>
              </c:pt>
              <c:pt idx="4904">
                <c:v>0</c:v>
              </c:pt>
              <c:pt idx="4905">
                <c:v>0</c:v>
              </c:pt>
              <c:pt idx="4906">
                <c:v>0</c:v>
              </c:pt>
              <c:pt idx="4907">
                <c:v>0</c:v>
              </c:pt>
              <c:pt idx="4908">
                <c:v>0</c:v>
              </c:pt>
              <c:pt idx="4909">
                <c:v>0</c:v>
              </c:pt>
              <c:pt idx="4910">
                <c:v>0</c:v>
              </c:pt>
              <c:pt idx="4911">
                <c:v>0</c:v>
              </c:pt>
              <c:pt idx="4912">
                <c:v>0</c:v>
              </c:pt>
              <c:pt idx="4913">
                <c:v>0</c:v>
              </c:pt>
              <c:pt idx="4914">
                <c:v>0</c:v>
              </c:pt>
              <c:pt idx="4915">
                <c:v>0</c:v>
              </c:pt>
              <c:pt idx="4916">
                <c:v>0</c:v>
              </c:pt>
              <c:pt idx="4917">
                <c:v>0</c:v>
              </c:pt>
              <c:pt idx="4918">
                <c:v>0</c:v>
              </c:pt>
              <c:pt idx="4919">
                <c:v>0</c:v>
              </c:pt>
              <c:pt idx="4920">
                <c:v>0</c:v>
              </c:pt>
              <c:pt idx="4921">
                <c:v>0</c:v>
              </c:pt>
              <c:pt idx="4922">
                <c:v>0</c:v>
              </c:pt>
              <c:pt idx="4923">
                <c:v>0</c:v>
              </c:pt>
              <c:pt idx="4924">
                <c:v>0</c:v>
              </c:pt>
              <c:pt idx="4925">
                <c:v>0</c:v>
              </c:pt>
              <c:pt idx="4926">
                <c:v>0</c:v>
              </c:pt>
              <c:pt idx="4927">
                <c:v>0</c:v>
              </c:pt>
              <c:pt idx="4928">
                <c:v>0</c:v>
              </c:pt>
              <c:pt idx="4929">
                <c:v>0</c:v>
              </c:pt>
              <c:pt idx="4930">
                <c:v>0</c:v>
              </c:pt>
              <c:pt idx="4931">
                <c:v>0</c:v>
              </c:pt>
              <c:pt idx="4932">
                <c:v>0</c:v>
              </c:pt>
              <c:pt idx="4933">
                <c:v>0</c:v>
              </c:pt>
              <c:pt idx="4934">
                <c:v>0</c:v>
              </c:pt>
              <c:pt idx="4935">
                <c:v>0</c:v>
              </c:pt>
              <c:pt idx="4936">
                <c:v>0</c:v>
              </c:pt>
              <c:pt idx="4937">
                <c:v>0</c:v>
              </c:pt>
              <c:pt idx="4938">
                <c:v>0</c:v>
              </c:pt>
              <c:pt idx="4939">
                <c:v>0</c:v>
              </c:pt>
              <c:pt idx="4940">
                <c:v>0</c:v>
              </c:pt>
              <c:pt idx="4941">
                <c:v>0</c:v>
              </c:pt>
              <c:pt idx="4942">
                <c:v>0</c:v>
              </c:pt>
              <c:pt idx="4943">
                <c:v>0</c:v>
              </c:pt>
              <c:pt idx="4944">
                <c:v>0</c:v>
              </c:pt>
              <c:pt idx="4945">
                <c:v>0</c:v>
              </c:pt>
              <c:pt idx="4946">
                <c:v>0</c:v>
              </c:pt>
              <c:pt idx="4947">
                <c:v>0</c:v>
              </c:pt>
              <c:pt idx="4948">
                <c:v>0</c:v>
              </c:pt>
              <c:pt idx="4949">
                <c:v>0</c:v>
              </c:pt>
              <c:pt idx="4950">
                <c:v>0</c:v>
              </c:pt>
              <c:pt idx="4951">
                <c:v>0</c:v>
              </c:pt>
              <c:pt idx="4952">
                <c:v>0</c:v>
              </c:pt>
              <c:pt idx="4953">
                <c:v>0</c:v>
              </c:pt>
              <c:pt idx="4954">
                <c:v>0</c:v>
              </c:pt>
              <c:pt idx="4955">
                <c:v>0</c:v>
              </c:pt>
              <c:pt idx="4956">
                <c:v>0</c:v>
              </c:pt>
              <c:pt idx="4957">
                <c:v>0</c:v>
              </c:pt>
              <c:pt idx="4958">
                <c:v>0</c:v>
              </c:pt>
              <c:pt idx="4959">
                <c:v>0</c:v>
              </c:pt>
              <c:pt idx="4960">
                <c:v>0</c:v>
              </c:pt>
              <c:pt idx="4961">
                <c:v>0</c:v>
              </c:pt>
              <c:pt idx="4962">
                <c:v>0</c:v>
              </c:pt>
              <c:pt idx="4963">
                <c:v>0</c:v>
              </c:pt>
              <c:pt idx="4964">
                <c:v>0</c:v>
              </c:pt>
              <c:pt idx="4965">
                <c:v>0</c:v>
              </c:pt>
              <c:pt idx="4966">
                <c:v>0</c:v>
              </c:pt>
              <c:pt idx="4967">
                <c:v>0</c:v>
              </c:pt>
              <c:pt idx="4968">
                <c:v>0</c:v>
              </c:pt>
              <c:pt idx="4969">
                <c:v>0</c:v>
              </c:pt>
              <c:pt idx="4970">
                <c:v>0</c:v>
              </c:pt>
              <c:pt idx="4971">
                <c:v>0</c:v>
              </c:pt>
              <c:pt idx="4972">
                <c:v>0</c:v>
              </c:pt>
              <c:pt idx="4973">
                <c:v>0</c:v>
              </c:pt>
              <c:pt idx="4974">
                <c:v>0</c:v>
              </c:pt>
              <c:pt idx="4975">
                <c:v>0</c:v>
              </c:pt>
              <c:pt idx="4976">
                <c:v>0</c:v>
              </c:pt>
              <c:pt idx="4977">
                <c:v>0</c:v>
              </c:pt>
              <c:pt idx="4978">
                <c:v>0</c:v>
              </c:pt>
              <c:pt idx="4979">
                <c:v>0</c:v>
              </c:pt>
              <c:pt idx="4980">
                <c:v>0</c:v>
              </c:pt>
              <c:pt idx="4981">
                <c:v>0</c:v>
              </c:pt>
              <c:pt idx="4982">
                <c:v>0</c:v>
              </c:pt>
              <c:pt idx="4983">
                <c:v>0</c:v>
              </c:pt>
              <c:pt idx="4984">
                <c:v>0</c:v>
              </c:pt>
              <c:pt idx="4985">
                <c:v>0</c:v>
              </c:pt>
              <c:pt idx="4986">
                <c:v>0</c:v>
              </c:pt>
              <c:pt idx="4987">
                <c:v>0</c:v>
              </c:pt>
              <c:pt idx="4988">
                <c:v>0</c:v>
              </c:pt>
              <c:pt idx="4989">
                <c:v>0</c:v>
              </c:pt>
              <c:pt idx="4990">
                <c:v>0</c:v>
              </c:pt>
              <c:pt idx="4991">
                <c:v>0</c:v>
              </c:pt>
              <c:pt idx="4992">
                <c:v>0</c:v>
              </c:pt>
              <c:pt idx="4993">
                <c:v>0</c:v>
              </c:pt>
              <c:pt idx="4994">
                <c:v>0</c:v>
              </c:pt>
              <c:pt idx="4995">
                <c:v>0</c:v>
              </c:pt>
              <c:pt idx="4996">
                <c:v>0</c:v>
              </c:pt>
              <c:pt idx="4997">
                <c:v>0</c:v>
              </c:pt>
              <c:pt idx="4998">
                <c:v>0</c:v>
              </c:pt>
              <c:pt idx="4999">
                <c:v>0</c:v>
              </c:pt>
              <c:pt idx="5000">
                <c:v>0</c:v>
              </c:pt>
              <c:pt idx="5001">
                <c:v>0</c:v>
              </c:pt>
              <c:pt idx="5002">
                <c:v>0</c:v>
              </c:pt>
              <c:pt idx="5003">
                <c:v>0</c:v>
              </c:pt>
              <c:pt idx="5004">
                <c:v>0</c:v>
              </c:pt>
              <c:pt idx="5005">
                <c:v>0</c:v>
              </c:pt>
              <c:pt idx="5006">
                <c:v>0</c:v>
              </c:pt>
              <c:pt idx="5007">
                <c:v>0</c:v>
              </c:pt>
              <c:pt idx="5008">
                <c:v>0</c:v>
              </c:pt>
              <c:pt idx="5009">
                <c:v>0</c:v>
              </c:pt>
              <c:pt idx="5010">
                <c:v>0</c:v>
              </c:pt>
              <c:pt idx="5011">
                <c:v>0</c:v>
              </c:pt>
              <c:pt idx="5012">
                <c:v>0</c:v>
              </c:pt>
              <c:pt idx="5013">
                <c:v>0</c:v>
              </c:pt>
              <c:pt idx="5014">
                <c:v>0</c:v>
              </c:pt>
              <c:pt idx="5015">
                <c:v>0</c:v>
              </c:pt>
              <c:pt idx="5016">
                <c:v>0</c:v>
              </c:pt>
              <c:pt idx="5017">
                <c:v>0</c:v>
              </c:pt>
              <c:pt idx="5018">
                <c:v>0</c:v>
              </c:pt>
              <c:pt idx="5019">
                <c:v>0</c:v>
              </c:pt>
              <c:pt idx="5020">
                <c:v>0</c:v>
              </c:pt>
              <c:pt idx="5021">
                <c:v>0</c:v>
              </c:pt>
              <c:pt idx="5022">
                <c:v>0</c:v>
              </c:pt>
              <c:pt idx="5023">
                <c:v>0</c:v>
              </c:pt>
              <c:pt idx="5024">
                <c:v>0</c:v>
              </c:pt>
              <c:pt idx="5025">
                <c:v>0</c:v>
              </c:pt>
              <c:pt idx="5026">
                <c:v>0</c:v>
              </c:pt>
              <c:pt idx="5027">
                <c:v>0</c:v>
              </c:pt>
              <c:pt idx="5028">
                <c:v>0</c:v>
              </c:pt>
              <c:pt idx="5029">
                <c:v>0</c:v>
              </c:pt>
              <c:pt idx="5030">
                <c:v>0</c:v>
              </c:pt>
              <c:pt idx="5031">
                <c:v>0</c:v>
              </c:pt>
              <c:pt idx="5032">
                <c:v>0</c:v>
              </c:pt>
              <c:pt idx="5033">
                <c:v>0</c:v>
              </c:pt>
              <c:pt idx="5034">
                <c:v>0</c:v>
              </c:pt>
              <c:pt idx="5035">
                <c:v>0</c:v>
              </c:pt>
              <c:pt idx="5036">
                <c:v>0</c:v>
              </c:pt>
              <c:pt idx="5037">
                <c:v>0</c:v>
              </c:pt>
              <c:pt idx="5038">
                <c:v>0</c:v>
              </c:pt>
              <c:pt idx="5039">
                <c:v>0</c:v>
              </c:pt>
              <c:pt idx="5040">
                <c:v>0</c:v>
              </c:pt>
              <c:pt idx="5041">
                <c:v>0</c:v>
              </c:pt>
              <c:pt idx="5042">
                <c:v>0</c:v>
              </c:pt>
              <c:pt idx="5043">
                <c:v>0</c:v>
              </c:pt>
              <c:pt idx="5044">
                <c:v>0</c:v>
              </c:pt>
              <c:pt idx="5045">
                <c:v>0</c:v>
              </c:pt>
              <c:pt idx="5046">
                <c:v>0</c:v>
              </c:pt>
              <c:pt idx="5047">
                <c:v>0</c:v>
              </c:pt>
              <c:pt idx="5048">
                <c:v>0</c:v>
              </c:pt>
              <c:pt idx="5049">
                <c:v>0</c:v>
              </c:pt>
              <c:pt idx="5050">
                <c:v>0</c:v>
              </c:pt>
              <c:pt idx="5051">
                <c:v>0</c:v>
              </c:pt>
              <c:pt idx="5052">
                <c:v>0</c:v>
              </c:pt>
              <c:pt idx="5053">
                <c:v>0</c:v>
              </c:pt>
              <c:pt idx="5054">
                <c:v>0</c:v>
              </c:pt>
              <c:pt idx="5055">
                <c:v>0</c:v>
              </c:pt>
              <c:pt idx="5056">
                <c:v>0</c:v>
              </c:pt>
              <c:pt idx="5057">
                <c:v>0</c:v>
              </c:pt>
              <c:pt idx="5058">
                <c:v>0</c:v>
              </c:pt>
              <c:pt idx="5059">
                <c:v>0</c:v>
              </c:pt>
              <c:pt idx="5060">
                <c:v>0</c:v>
              </c:pt>
              <c:pt idx="5061">
                <c:v>0</c:v>
              </c:pt>
              <c:pt idx="5062">
                <c:v>0</c:v>
              </c:pt>
              <c:pt idx="5063">
                <c:v>0</c:v>
              </c:pt>
              <c:pt idx="5064">
                <c:v>0</c:v>
              </c:pt>
              <c:pt idx="5065">
                <c:v>0</c:v>
              </c:pt>
              <c:pt idx="5066">
                <c:v>0</c:v>
              </c:pt>
              <c:pt idx="5067">
                <c:v>0</c:v>
              </c:pt>
              <c:pt idx="5068">
                <c:v>0</c:v>
              </c:pt>
              <c:pt idx="5069">
                <c:v>0</c:v>
              </c:pt>
              <c:pt idx="5070">
                <c:v>0</c:v>
              </c:pt>
              <c:pt idx="5071">
                <c:v>0</c:v>
              </c:pt>
              <c:pt idx="5072">
                <c:v>0</c:v>
              </c:pt>
              <c:pt idx="5073">
                <c:v>0</c:v>
              </c:pt>
              <c:pt idx="5074">
                <c:v>0</c:v>
              </c:pt>
              <c:pt idx="5075">
                <c:v>0</c:v>
              </c:pt>
              <c:pt idx="5076">
                <c:v>0</c:v>
              </c:pt>
              <c:pt idx="5077">
                <c:v>0</c:v>
              </c:pt>
              <c:pt idx="5078">
                <c:v>0</c:v>
              </c:pt>
              <c:pt idx="5079">
                <c:v>0</c:v>
              </c:pt>
              <c:pt idx="5080">
                <c:v>0</c:v>
              </c:pt>
              <c:pt idx="5081">
                <c:v>0</c:v>
              </c:pt>
              <c:pt idx="5082">
                <c:v>0</c:v>
              </c:pt>
              <c:pt idx="5083">
                <c:v>0</c:v>
              </c:pt>
              <c:pt idx="5084">
                <c:v>0</c:v>
              </c:pt>
              <c:pt idx="5085">
                <c:v>0</c:v>
              </c:pt>
              <c:pt idx="5086">
                <c:v>0</c:v>
              </c:pt>
              <c:pt idx="5087">
                <c:v>0</c:v>
              </c:pt>
              <c:pt idx="5088">
                <c:v>0</c:v>
              </c:pt>
              <c:pt idx="5089">
                <c:v>0</c:v>
              </c:pt>
              <c:pt idx="5090">
                <c:v>0</c:v>
              </c:pt>
              <c:pt idx="5091">
                <c:v>0</c:v>
              </c:pt>
              <c:pt idx="5092">
                <c:v>0</c:v>
              </c:pt>
              <c:pt idx="5093">
                <c:v>0</c:v>
              </c:pt>
              <c:pt idx="5094">
                <c:v>0</c:v>
              </c:pt>
              <c:pt idx="5095">
                <c:v>0</c:v>
              </c:pt>
              <c:pt idx="5096">
                <c:v>0</c:v>
              </c:pt>
              <c:pt idx="5097">
                <c:v>0</c:v>
              </c:pt>
              <c:pt idx="5098">
                <c:v>0</c:v>
              </c:pt>
              <c:pt idx="5099">
                <c:v>0</c:v>
              </c:pt>
              <c:pt idx="5100">
                <c:v>0</c:v>
              </c:pt>
              <c:pt idx="5101">
                <c:v>0</c:v>
              </c:pt>
              <c:pt idx="5102">
                <c:v>0</c:v>
              </c:pt>
              <c:pt idx="5103">
                <c:v>0</c:v>
              </c:pt>
              <c:pt idx="5104">
                <c:v>0</c:v>
              </c:pt>
              <c:pt idx="5105">
                <c:v>0</c:v>
              </c:pt>
              <c:pt idx="5106">
                <c:v>0</c:v>
              </c:pt>
              <c:pt idx="5107">
                <c:v>0</c:v>
              </c:pt>
              <c:pt idx="5108">
                <c:v>0</c:v>
              </c:pt>
              <c:pt idx="5109">
                <c:v>0</c:v>
              </c:pt>
              <c:pt idx="5110">
                <c:v>0</c:v>
              </c:pt>
              <c:pt idx="5111">
                <c:v>0</c:v>
              </c:pt>
              <c:pt idx="5112">
                <c:v>0</c:v>
              </c:pt>
              <c:pt idx="5113">
                <c:v>0</c:v>
              </c:pt>
              <c:pt idx="5114">
                <c:v>0</c:v>
              </c:pt>
              <c:pt idx="5115">
                <c:v>0</c:v>
              </c:pt>
              <c:pt idx="5116">
                <c:v>0</c:v>
              </c:pt>
              <c:pt idx="5117">
                <c:v>0</c:v>
              </c:pt>
              <c:pt idx="5118">
                <c:v>0</c:v>
              </c:pt>
              <c:pt idx="5119">
                <c:v>0</c:v>
              </c:pt>
              <c:pt idx="5120">
                <c:v>0</c:v>
              </c:pt>
              <c:pt idx="5121">
                <c:v>0</c:v>
              </c:pt>
              <c:pt idx="5122">
                <c:v>0</c:v>
              </c:pt>
              <c:pt idx="5123">
                <c:v>0</c:v>
              </c:pt>
              <c:pt idx="5124">
                <c:v>0</c:v>
              </c:pt>
              <c:pt idx="5125">
                <c:v>0</c:v>
              </c:pt>
              <c:pt idx="5126">
                <c:v>0</c:v>
              </c:pt>
              <c:pt idx="5127">
                <c:v>0</c:v>
              </c:pt>
              <c:pt idx="5128">
                <c:v>0</c:v>
              </c:pt>
              <c:pt idx="5129">
                <c:v>0</c:v>
              </c:pt>
              <c:pt idx="5130">
                <c:v>0</c:v>
              </c:pt>
              <c:pt idx="5131">
                <c:v>0</c:v>
              </c:pt>
              <c:pt idx="5132">
                <c:v>0</c:v>
              </c:pt>
              <c:pt idx="5133">
                <c:v>0</c:v>
              </c:pt>
              <c:pt idx="5134">
                <c:v>0</c:v>
              </c:pt>
              <c:pt idx="5135">
                <c:v>0</c:v>
              </c:pt>
              <c:pt idx="5136">
                <c:v>0</c:v>
              </c:pt>
              <c:pt idx="5137">
                <c:v>0</c:v>
              </c:pt>
              <c:pt idx="5138">
                <c:v>0</c:v>
              </c:pt>
              <c:pt idx="5139">
                <c:v>0</c:v>
              </c:pt>
              <c:pt idx="5140">
                <c:v>0</c:v>
              </c:pt>
              <c:pt idx="5141">
                <c:v>0</c:v>
              </c:pt>
              <c:pt idx="5142">
                <c:v>0</c:v>
              </c:pt>
              <c:pt idx="5143">
                <c:v>0</c:v>
              </c:pt>
              <c:pt idx="5144">
                <c:v>0</c:v>
              </c:pt>
              <c:pt idx="5145">
                <c:v>0</c:v>
              </c:pt>
              <c:pt idx="5146">
                <c:v>0</c:v>
              </c:pt>
              <c:pt idx="5147">
                <c:v>0</c:v>
              </c:pt>
              <c:pt idx="5148">
                <c:v>0</c:v>
              </c:pt>
              <c:pt idx="5149">
                <c:v>0</c:v>
              </c:pt>
              <c:pt idx="5150">
                <c:v>0</c:v>
              </c:pt>
              <c:pt idx="5151">
                <c:v>0</c:v>
              </c:pt>
              <c:pt idx="5152">
                <c:v>0</c:v>
              </c:pt>
              <c:pt idx="5153">
                <c:v>0</c:v>
              </c:pt>
              <c:pt idx="5154">
                <c:v>0</c:v>
              </c:pt>
              <c:pt idx="5155">
                <c:v>0</c:v>
              </c:pt>
              <c:pt idx="5156">
                <c:v>0</c:v>
              </c:pt>
              <c:pt idx="5157">
                <c:v>0</c:v>
              </c:pt>
              <c:pt idx="5158">
                <c:v>0</c:v>
              </c:pt>
              <c:pt idx="5159">
                <c:v>0</c:v>
              </c:pt>
              <c:pt idx="5160">
                <c:v>0</c:v>
              </c:pt>
              <c:pt idx="5161">
                <c:v>0</c:v>
              </c:pt>
              <c:pt idx="5162">
                <c:v>0</c:v>
              </c:pt>
              <c:pt idx="5163">
                <c:v>0</c:v>
              </c:pt>
              <c:pt idx="5164">
                <c:v>0</c:v>
              </c:pt>
              <c:pt idx="5165">
                <c:v>0</c:v>
              </c:pt>
              <c:pt idx="5166">
                <c:v>0</c:v>
              </c:pt>
              <c:pt idx="5167">
                <c:v>0</c:v>
              </c:pt>
              <c:pt idx="5168">
                <c:v>0</c:v>
              </c:pt>
              <c:pt idx="5169">
                <c:v>0</c:v>
              </c:pt>
              <c:pt idx="5170">
                <c:v>0</c:v>
              </c:pt>
              <c:pt idx="5171">
                <c:v>0</c:v>
              </c:pt>
              <c:pt idx="5172">
                <c:v>0</c:v>
              </c:pt>
              <c:pt idx="5173">
                <c:v>0</c:v>
              </c:pt>
              <c:pt idx="5174">
                <c:v>0</c:v>
              </c:pt>
              <c:pt idx="5175">
                <c:v>0</c:v>
              </c:pt>
              <c:pt idx="5176">
                <c:v>0</c:v>
              </c:pt>
              <c:pt idx="5177">
                <c:v>0</c:v>
              </c:pt>
              <c:pt idx="5178">
                <c:v>0</c:v>
              </c:pt>
              <c:pt idx="5179">
                <c:v>0</c:v>
              </c:pt>
              <c:pt idx="5180">
                <c:v>0</c:v>
              </c:pt>
              <c:pt idx="5181">
                <c:v>0</c:v>
              </c:pt>
              <c:pt idx="5182">
                <c:v>0</c:v>
              </c:pt>
              <c:pt idx="5183">
                <c:v>0</c:v>
              </c:pt>
              <c:pt idx="5184">
                <c:v>0</c:v>
              </c:pt>
              <c:pt idx="5185">
                <c:v>0</c:v>
              </c:pt>
              <c:pt idx="5186">
                <c:v>0</c:v>
              </c:pt>
              <c:pt idx="5187">
                <c:v>0</c:v>
              </c:pt>
              <c:pt idx="5188">
                <c:v>0</c:v>
              </c:pt>
              <c:pt idx="5189">
                <c:v>0</c:v>
              </c:pt>
              <c:pt idx="5190">
                <c:v>0</c:v>
              </c:pt>
              <c:pt idx="5191">
                <c:v>0</c:v>
              </c:pt>
              <c:pt idx="5192">
                <c:v>0</c:v>
              </c:pt>
              <c:pt idx="5193">
                <c:v>0</c:v>
              </c:pt>
              <c:pt idx="5194">
                <c:v>0</c:v>
              </c:pt>
              <c:pt idx="5195">
                <c:v>0</c:v>
              </c:pt>
              <c:pt idx="5196">
                <c:v>0</c:v>
              </c:pt>
              <c:pt idx="5197">
                <c:v>0</c:v>
              </c:pt>
              <c:pt idx="5198">
                <c:v>0</c:v>
              </c:pt>
              <c:pt idx="5199">
                <c:v>0</c:v>
              </c:pt>
              <c:pt idx="5200">
                <c:v>0</c:v>
              </c:pt>
              <c:pt idx="5201">
                <c:v>0</c:v>
              </c:pt>
              <c:pt idx="5202">
                <c:v>0</c:v>
              </c:pt>
              <c:pt idx="5203">
                <c:v>0</c:v>
              </c:pt>
              <c:pt idx="5204">
                <c:v>0</c:v>
              </c:pt>
              <c:pt idx="5205">
                <c:v>0</c:v>
              </c:pt>
              <c:pt idx="5206">
                <c:v>0</c:v>
              </c:pt>
              <c:pt idx="5207">
                <c:v>0</c:v>
              </c:pt>
              <c:pt idx="5208">
                <c:v>0</c:v>
              </c:pt>
              <c:pt idx="5209">
                <c:v>0</c:v>
              </c:pt>
              <c:pt idx="5210">
                <c:v>0</c:v>
              </c:pt>
              <c:pt idx="5211">
                <c:v>0</c:v>
              </c:pt>
              <c:pt idx="5212">
                <c:v>0</c:v>
              </c:pt>
              <c:pt idx="5213">
                <c:v>0</c:v>
              </c:pt>
              <c:pt idx="5214">
                <c:v>0</c:v>
              </c:pt>
              <c:pt idx="5215">
                <c:v>0</c:v>
              </c:pt>
              <c:pt idx="5216">
                <c:v>0</c:v>
              </c:pt>
              <c:pt idx="5217">
                <c:v>0</c:v>
              </c:pt>
              <c:pt idx="5218">
                <c:v>0</c:v>
              </c:pt>
              <c:pt idx="5219">
                <c:v>0</c:v>
              </c:pt>
              <c:pt idx="5220">
                <c:v>0</c:v>
              </c:pt>
              <c:pt idx="5221">
                <c:v>0</c:v>
              </c:pt>
              <c:pt idx="5222">
                <c:v>0</c:v>
              </c:pt>
              <c:pt idx="5223">
                <c:v>0</c:v>
              </c:pt>
              <c:pt idx="5224">
                <c:v>0</c:v>
              </c:pt>
              <c:pt idx="5225">
                <c:v>0</c:v>
              </c:pt>
              <c:pt idx="5226">
                <c:v>0</c:v>
              </c:pt>
              <c:pt idx="5227">
                <c:v>0</c:v>
              </c:pt>
              <c:pt idx="5228">
                <c:v>0</c:v>
              </c:pt>
              <c:pt idx="5229">
                <c:v>0</c:v>
              </c:pt>
              <c:pt idx="5230">
                <c:v>0</c:v>
              </c:pt>
              <c:pt idx="5231">
                <c:v>0</c:v>
              </c:pt>
              <c:pt idx="5232">
                <c:v>0</c:v>
              </c:pt>
              <c:pt idx="5233">
                <c:v>0</c:v>
              </c:pt>
              <c:pt idx="5234">
                <c:v>0</c:v>
              </c:pt>
              <c:pt idx="5235">
                <c:v>0</c:v>
              </c:pt>
              <c:pt idx="5236">
                <c:v>0</c:v>
              </c:pt>
              <c:pt idx="5237">
                <c:v>0</c:v>
              </c:pt>
              <c:pt idx="5238">
                <c:v>0</c:v>
              </c:pt>
              <c:pt idx="5239">
                <c:v>0</c:v>
              </c:pt>
              <c:pt idx="5240">
                <c:v>0</c:v>
              </c:pt>
              <c:pt idx="5241">
                <c:v>0</c:v>
              </c:pt>
              <c:pt idx="5242">
                <c:v>0</c:v>
              </c:pt>
              <c:pt idx="5243">
                <c:v>0</c:v>
              </c:pt>
              <c:pt idx="5244">
                <c:v>0</c:v>
              </c:pt>
              <c:pt idx="5245">
                <c:v>0</c:v>
              </c:pt>
              <c:pt idx="5246">
                <c:v>0</c:v>
              </c:pt>
              <c:pt idx="5247">
                <c:v>0</c:v>
              </c:pt>
              <c:pt idx="5248">
                <c:v>0</c:v>
              </c:pt>
              <c:pt idx="5249">
                <c:v>0</c:v>
              </c:pt>
              <c:pt idx="5250">
                <c:v>0</c:v>
              </c:pt>
              <c:pt idx="5251">
                <c:v>0</c:v>
              </c:pt>
              <c:pt idx="5252">
                <c:v>0</c:v>
              </c:pt>
              <c:pt idx="5253">
                <c:v>0</c:v>
              </c:pt>
              <c:pt idx="5254">
                <c:v>0</c:v>
              </c:pt>
              <c:pt idx="5255">
                <c:v>0</c:v>
              </c:pt>
              <c:pt idx="5256">
                <c:v>0</c:v>
              </c:pt>
              <c:pt idx="5257">
                <c:v>0</c:v>
              </c:pt>
              <c:pt idx="5258">
                <c:v>0</c:v>
              </c:pt>
              <c:pt idx="5259">
                <c:v>0</c:v>
              </c:pt>
              <c:pt idx="5260">
                <c:v>0</c:v>
              </c:pt>
              <c:pt idx="5261">
                <c:v>0</c:v>
              </c:pt>
              <c:pt idx="5262">
                <c:v>0</c:v>
              </c:pt>
              <c:pt idx="5263">
                <c:v>0</c:v>
              </c:pt>
              <c:pt idx="5264">
                <c:v>0</c:v>
              </c:pt>
              <c:pt idx="5265">
                <c:v>0</c:v>
              </c:pt>
              <c:pt idx="5266">
                <c:v>0</c:v>
              </c:pt>
              <c:pt idx="5267">
                <c:v>0</c:v>
              </c:pt>
              <c:pt idx="5268">
                <c:v>0</c:v>
              </c:pt>
              <c:pt idx="5269">
                <c:v>0</c:v>
              </c:pt>
              <c:pt idx="5270">
                <c:v>0</c:v>
              </c:pt>
              <c:pt idx="5271">
                <c:v>0</c:v>
              </c:pt>
              <c:pt idx="5272">
                <c:v>0</c:v>
              </c:pt>
              <c:pt idx="5273">
                <c:v>0</c:v>
              </c:pt>
              <c:pt idx="5274">
                <c:v>0</c:v>
              </c:pt>
              <c:pt idx="5275">
                <c:v>0</c:v>
              </c:pt>
              <c:pt idx="5276">
                <c:v>0</c:v>
              </c:pt>
              <c:pt idx="5277">
                <c:v>0</c:v>
              </c:pt>
              <c:pt idx="5278">
                <c:v>0</c:v>
              </c:pt>
              <c:pt idx="5279">
                <c:v>0</c:v>
              </c:pt>
              <c:pt idx="5280">
                <c:v>0</c:v>
              </c:pt>
              <c:pt idx="5281">
                <c:v>0</c:v>
              </c:pt>
              <c:pt idx="5282">
                <c:v>0</c:v>
              </c:pt>
              <c:pt idx="5283">
                <c:v>0</c:v>
              </c:pt>
              <c:pt idx="5284">
                <c:v>0</c:v>
              </c:pt>
              <c:pt idx="5285">
                <c:v>0</c:v>
              </c:pt>
              <c:pt idx="5286">
                <c:v>0</c:v>
              </c:pt>
              <c:pt idx="5287">
                <c:v>0</c:v>
              </c:pt>
              <c:pt idx="5288">
                <c:v>0</c:v>
              </c:pt>
              <c:pt idx="5289">
                <c:v>0</c:v>
              </c:pt>
              <c:pt idx="5290">
                <c:v>0</c:v>
              </c:pt>
              <c:pt idx="5291">
                <c:v>0</c:v>
              </c:pt>
              <c:pt idx="5292">
                <c:v>0</c:v>
              </c:pt>
              <c:pt idx="5293">
                <c:v>0</c:v>
              </c:pt>
              <c:pt idx="5294">
                <c:v>0</c:v>
              </c:pt>
              <c:pt idx="5295">
                <c:v>0</c:v>
              </c:pt>
              <c:pt idx="5296">
                <c:v>0</c:v>
              </c:pt>
              <c:pt idx="5297">
                <c:v>0</c:v>
              </c:pt>
              <c:pt idx="5298">
                <c:v>0</c:v>
              </c:pt>
              <c:pt idx="5299">
                <c:v>0</c:v>
              </c:pt>
              <c:pt idx="5300">
                <c:v>0</c:v>
              </c:pt>
              <c:pt idx="5301">
                <c:v>0</c:v>
              </c:pt>
              <c:pt idx="5302">
                <c:v>0</c:v>
              </c:pt>
              <c:pt idx="5303">
                <c:v>0</c:v>
              </c:pt>
              <c:pt idx="5304">
                <c:v>0</c:v>
              </c:pt>
              <c:pt idx="5305">
                <c:v>0</c:v>
              </c:pt>
              <c:pt idx="5306">
                <c:v>0</c:v>
              </c:pt>
              <c:pt idx="5307">
                <c:v>0</c:v>
              </c:pt>
              <c:pt idx="5308">
                <c:v>0</c:v>
              </c:pt>
              <c:pt idx="5309">
                <c:v>0</c:v>
              </c:pt>
              <c:pt idx="5310">
                <c:v>0</c:v>
              </c:pt>
              <c:pt idx="5311">
                <c:v>0</c:v>
              </c:pt>
              <c:pt idx="5312">
                <c:v>0</c:v>
              </c:pt>
              <c:pt idx="5313">
                <c:v>0</c:v>
              </c:pt>
              <c:pt idx="5314">
                <c:v>0</c:v>
              </c:pt>
              <c:pt idx="5315">
                <c:v>0</c:v>
              </c:pt>
              <c:pt idx="5316">
                <c:v>0</c:v>
              </c:pt>
              <c:pt idx="5317">
                <c:v>0</c:v>
              </c:pt>
              <c:pt idx="5318">
                <c:v>0</c:v>
              </c:pt>
              <c:pt idx="5319">
                <c:v>0</c:v>
              </c:pt>
              <c:pt idx="5320">
                <c:v>0</c:v>
              </c:pt>
              <c:pt idx="5321">
                <c:v>0</c:v>
              </c:pt>
              <c:pt idx="5322">
                <c:v>0</c:v>
              </c:pt>
              <c:pt idx="5323">
                <c:v>0</c:v>
              </c:pt>
              <c:pt idx="5324">
                <c:v>0</c:v>
              </c:pt>
              <c:pt idx="5325">
                <c:v>0</c:v>
              </c:pt>
              <c:pt idx="5326">
                <c:v>0</c:v>
              </c:pt>
              <c:pt idx="5327">
                <c:v>0</c:v>
              </c:pt>
              <c:pt idx="5328">
                <c:v>0</c:v>
              </c:pt>
              <c:pt idx="5329">
                <c:v>0</c:v>
              </c:pt>
              <c:pt idx="5330">
                <c:v>0</c:v>
              </c:pt>
              <c:pt idx="5331">
                <c:v>0</c:v>
              </c:pt>
              <c:pt idx="5332">
                <c:v>0</c:v>
              </c:pt>
              <c:pt idx="5333">
                <c:v>0</c:v>
              </c:pt>
              <c:pt idx="5334">
                <c:v>0</c:v>
              </c:pt>
              <c:pt idx="5335">
                <c:v>0</c:v>
              </c:pt>
              <c:pt idx="5336">
                <c:v>0</c:v>
              </c:pt>
              <c:pt idx="5337">
                <c:v>0</c:v>
              </c:pt>
              <c:pt idx="5338">
                <c:v>0</c:v>
              </c:pt>
              <c:pt idx="5339">
                <c:v>0</c:v>
              </c:pt>
              <c:pt idx="5340">
                <c:v>0</c:v>
              </c:pt>
              <c:pt idx="5341">
                <c:v>0</c:v>
              </c:pt>
              <c:pt idx="5342">
                <c:v>0</c:v>
              </c:pt>
              <c:pt idx="5343">
                <c:v>0</c:v>
              </c:pt>
              <c:pt idx="5344">
                <c:v>0</c:v>
              </c:pt>
              <c:pt idx="5345">
                <c:v>0</c:v>
              </c:pt>
              <c:pt idx="5346">
                <c:v>0</c:v>
              </c:pt>
              <c:pt idx="5347">
                <c:v>0</c:v>
              </c:pt>
              <c:pt idx="5348">
                <c:v>0</c:v>
              </c:pt>
              <c:pt idx="5349">
                <c:v>0</c:v>
              </c:pt>
              <c:pt idx="5350">
                <c:v>0</c:v>
              </c:pt>
              <c:pt idx="5351">
                <c:v>0</c:v>
              </c:pt>
              <c:pt idx="5352">
                <c:v>0</c:v>
              </c:pt>
              <c:pt idx="5353">
                <c:v>0</c:v>
              </c:pt>
              <c:pt idx="5354">
                <c:v>0</c:v>
              </c:pt>
              <c:pt idx="5355">
                <c:v>0</c:v>
              </c:pt>
              <c:pt idx="5356">
                <c:v>0</c:v>
              </c:pt>
              <c:pt idx="5357">
                <c:v>0</c:v>
              </c:pt>
              <c:pt idx="5358">
                <c:v>0</c:v>
              </c:pt>
              <c:pt idx="5359">
                <c:v>0</c:v>
              </c:pt>
              <c:pt idx="5360">
                <c:v>0</c:v>
              </c:pt>
              <c:pt idx="5361">
                <c:v>0</c:v>
              </c:pt>
              <c:pt idx="5362">
                <c:v>0</c:v>
              </c:pt>
              <c:pt idx="5363">
                <c:v>0</c:v>
              </c:pt>
              <c:pt idx="5364">
                <c:v>0</c:v>
              </c:pt>
              <c:pt idx="5365">
                <c:v>0</c:v>
              </c:pt>
              <c:pt idx="5366">
                <c:v>0</c:v>
              </c:pt>
              <c:pt idx="5367">
                <c:v>0</c:v>
              </c:pt>
              <c:pt idx="5368">
                <c:v>0</c:v>
              </c:pt>
              <c:pt idx="5369">
                <c:v>0</c:v>
              </c:pt>
              <c:pt idx="5370">
                <c:v>0</c:v>
              </c:pt>
              <c:pt idx="5371">
                <c:v>0</c:v>
              </c:pt>
              <c:pt idx="5372">
                <c:v>0</c:v>
              </c:pt>
              <c:pt idx="5373">
                <c:v>0</c:v>
              </c:pt>
              <c:pt idx="5374">
                <c:v>0</c:v>
              </c:pt>
              <c:pt idx="5375">
                <c:v>0</c:v>
              </c:pt>
              <c:pt idx="5376">
                <c:v>0</c:v>
              </c:pt>
              <c:pt idx="5377">
                <c:v>0</c:v>
              </c:pt>
              <c:pt idx="5378">
                <c:v>0</c:v>
              </c:pt>
              <c:pt idx="5379">
                <c:v>0</c:v>
              </c:pt>
              <c:pt idx="5380">
                <c:v>0</c:v>
              </c:pt>
              <c:pt idx="5381">
                <c:v>0</c:v>
              </c:pt>
              <c:pt idx="5382">
                <c:v>0</c:v>
              </c:pt>
              <c:pt idx="5383">
                <c:v>0</c:v>
              </c:pt>
              <c:pt idx="5384">
                <c:v>0</c:v>
              </c:pt>
              <c:pt idx="5385">
                <c:v>0</c:v>
              </c:pt>
              <c:pt idx="5386">
                <c:v>0</c:v>
              </c:pt>
              <c:pt idx="5387">
                <c:v>0</c:v>
              </c:pt>
              <c:pt idx="5388">
                <c:v>0</c:v>
              </c:pt>
              <c:pt idx="5389">
                <c:v>0</c:v>
              </c:pt>
              <c:pt idx="5390">
                <c:v>0</c:v>
              </c:pt>
              <c:pt idx="5391">
                <c:v>0</c:v>
              </c:pt>
              <c:pt idx="5392">
                <c:v>0</c:v>
              </c:pt>
              <c:pt idx="5393">
                <c:v>0</c:v>
              </c:pt>
              <c:pt idx="5394">
                <c:v>0</c:v>
              </c:pt>
              <c:pt idx="5395">
                <c:v>0</c:v>
              </c:pt>
              <c:pt idx="5396">
                <c:v>0</c:v>
              </c:pt>
              <c:pt idx="5397">
                <c:v>0</c:v>
              </c:pt>
              <c:pt idx="5398">
                <c:v>0</c:v>
              </c:pt>
              <c:pt idx="5399">
                <c:v>0</c:v>
              </c:pt>
              <c:pt idx="5400">
                <c:v>0</c:v>
              </c:pt>
              <c:pt idx="5401">
                <c:v>0</c:v>
              </c:pt>
              <c:pt idx="5402">
                <c:v>0</c:v>
              </c:pt>
              <c:pt idx="5403">
                <c:v>0</c:v>
              </c:pt>
              <c:pt idx="5404">
                <c:v>0</c:v>
              </c:pt>
              <c:pt idx="5405">
                <c:v>0</c:v>
              </c:pt>
              <c:pt idx="5406">
                <c:v>0</c:v>
              </c:pt>
              <c:pt idx="5407">
                <c:v>0</c:v>
              </c:pt>
              <c:pt idx="5408">
                <c:v>0</c:v>
              </c:pt>
              <c:pt idx="5409">
                <c:v>0</c:v>
              </c:pt>
              <c:pt idx="5410">
                <c:v>0</c:v>
              </c:pt>
              <c:pt idx="5411">
                <c:v>0</c:v>
              </c:pt>
              <c:pt idx="5412">
                <c:v>0</c:v>
              </c:pt>
              <c:pt idx="5413">
                <c:v>0</c:v>
              </c:pt>
              <c:pt idx="5414">
                <c:v>0</c:v>
              </c:pt>
              <c:pt idx="5415">
                <c:v>0</c:v>
              </c:pt>
              <c:pt idx="5416">
                <c:v>0</c:v>
              </c:pt>
              <c:pt idx="5417">
                <c:v>0</c:v>
              </c:pt>
              <c:pt idx="5418">
                <c:v>0</c:v>
              </c:pt>
              <c:pt idx="5419">
                <c:v>0</c:v>
              </c:pt>
              <c:pt idx="5420">
                <c:v>0</c:v>
              </c:pt>
              <c:pt idx="5421">
                <c:v>0</c:v>
              </c:pt>
              <c:pt idx="5422">
                <c:v>0</c:v>
              </c:pt>
              <c:pt idx="5423">
                <c:v>0</c:v>
              </c:pt>
              <c:pt idx="5424">
                <c:v>0</c:v>
              </c:pt>
              <c:pt idx="5425">
                <c:v>0</c:v>
              </c:pt>
              <c:pt idx="5426">
                <c:v>0</c:v>
              </c:pt>
              <c:pt idx="5427">
                <c:v>0</c:v>
              </c:pt>
              <c:pt idx="5428">
                <c:v>0</c:v>
              </c:pt>
              <c:pt idx="5429">
                <c:v>0</c:v>
              </c:pt>
              <c:pt idx="5430">
                <c:v>0</c:v>
              </c:pt>
              <c:pt idx="5431">
                <c:v>0</c:v>
              </c:pt>
              <c:pt idx="5432">
                <c:v>0</c:v>
              </c:pt>
              <c:pt idx="5433">
                <c:v>0</c:v>
              </c:pt>
              <c:pt idx="5434">
                <c:v>0</c:v>
              </c:pt>
              <c:pt idx="5435">
                <c:v>0</c:v>
              </c:pt>
              <c:pt idx="5436">
                <c:v>0</c:v>
              </c:pt>
              <c:pt idx="5437">
                <c:v>0</c:v>
              </c:pt>
              <c:pt idx="5438">
                <c:v>0</c:v>
              </c:pt>
              <c:pt idx="5439">
                <c:v>0</c:v>
              </c:pt>
              <c:pt idx="5440">
                <c:v>0</c:v>
              </c:pt>
              <c:pt idx="5441">
                <c:v>0</c:v>
              </c:pt>
              <c:pt idx="5442">
                <c:v>0</c:v>
              </c:pt>
              <c:pt idx="5443">
                <c:v>0</c:v>
              </c:pt>
              <c:pt idx="5444">
                <c:v>0</c:v>
              </c:pt>
              <c:pt idx="5445">
                <c:v>0</c:v>
              </c:pt>
              <c:pt idx="5446">
                <c:v>0</c:v>
              </c:pt>
              <c:pt idx="5447">
                <c:v>0</c:v>
              </c:pt>
              <c:pt idx="5448">
                <c:v>0</c:v>
              </c:pt>
              <c:pt idx="5449">
                <c:v>0</c:v>
              </c:pt>
              <c:pt idx="5450">
                <c:v>0</c:v>
              </c:pt>
              <c:pt idx="5451">
                <c:v>0</c:v>
              </c:pt>
              <c:pt idx="5452">
                <c:v>0</c:v>
              </c:pt>
              <c:pt idx="5453">
                <c:v>0</c:v>
              </c:pt>
              <c:pt idx="5454">
                <c:v>0</c:v>
              </c:pt>
              <c:pt idx="5455">
                <c:v>0</c:v>
              </c:pt>
              <c:pt idx="5456">
                <c:v>0</c:v>
              </c:pt>
              <c:pt idx="5457">
                <c:v>0</c:v>
              </c:pt>
              <c:pt idx="5458">
                <c:v>0</c:v>
              </c:pt>
              <c:pt idx="5459">
                <c:v>0</c:v>
              </c:pt>
              <c:pt idx="5460">
                <c:v>0</c:v>
              </c:pt>
              <c:pt idx="5461">
                <c:v>0</c:v>
              </c:pt>
              <c:pt idx="5462">
                <c:v>0</c:v>
              </c:pt>
              <c:pt idx="5463">
                <c:v>0</c:v>
              </c:pt>
              <c:pt idx="5464">
                <c:v>0</c:v>
              </c:pt>
              <c:pt idx="5465">
                <c:v>0</c:v>
              </c:pt>
              <c:pt idx="5466">
                <c:v>0</c:v>
              </c:pt>
              <c:pt idx="5467">
                <c:v>0</c:v>
              </c:pt>
              <c:pt idx="5468">
                <c:v>0</c:v>
              </c:pt>
              <c:pt idx="5469">
                <c:v>0</c:v>
              </c:pt>
              <c:pt idx="5470">
                <c:v>0</c:v>
              </c:pt>
              <c:pt idx="5471">
                <c:v>0</c:v>
              </c:pt>
              <c:pt idx="5472">
                <c:v>0</c:v>
              </c:pt>
              <c:pt idx="5473">
                <c:v>0</c:v>
              </c:pt>
              <c:pt idx="5474">
                <c:v>0</c:v>
              </c:pt>
              <c:pt idx="5475">
                <c:v>0</c:v>
              </c:pt>
              <c:pt idx="5476">
                <c:v>0</c:v>
              </c:pt>
              <c:pt idx="5477">
                <c:v>0</c:v>
              </c:pt>
              <c:pt idx="5478">
                <c:v>0</c:v>
              </c:pt>
              <c:pt idx="5479">
                <c:v>0</c:v>
              </c:pt>
              <c:pt idx="5480">
                <c:v>0</c:v>
              </c:pt>
              <c:pt idx="5481">
                <c:v>0</c:v>
              </c:pt>
              <c:pt idx="5482">
                <c:v>0</c:v>
              </c:pt>
              <c:pt idx="5483">
                <c:v>0</c:v>
              </c:pt>
              <c:pt idx="5484">
                <c:v>0</c:v>
              </c:pt>
              <c:pt idx="5485">
                <c:v>0</c:v>
              </c:pt>
              <c:pt idx="5486">
                <c:v>0</c:v>
              </c:pt>
              <c:pt idx="5487">
                <c:v>0</c:v>
              </c:pt>
              <c:pt idx="5488">
                <c:v>0</c:v>
              </c:pt>
              <c:pt idx="5489">
                <c:v>0</c:v>
              </c:pt>
              <c:pt idx="5490">
                <c:v>0</c:v>
              </c:pt>
              <c:pt idx="5491">
                <c:v>0</c:v>
              </c:pt>
              <c:pt idx="5492">
                <c:v>0</c:v>
              </c:pt>
              <c:pt idx="5493">
                <c:v>0</c:v>
              </c:pt>
              <c:pt idx="5494">
                <c:v>0</c:v>
              </c:pt>
              <c:pt idx="5495">
                <c:v>0</c:v>
              </c:pt>
              <c:pt idx="5496">
                <c:v>0</c:v>
              </c:pt>
              <c:pt idx="5497">
                <c:v>0</c:v>
              </c:pt>
              <c:pt idx="5498">
                <c:v>0</c:v>
              </c:pt>
              <c:pt idx="5499">
                <c:v>0</c:v>
              </c:pt>
              <c:pt idx="5500">
                <c:v>0</c:v>
              </c:pt>
              <c:pt idx="5501">
                <c:v>0</c:v>
              </c:pt>
              <c:pt idx="5502">
                <c:v>0</c:v>
              </c:pt>
              <c:pt idx="5503">
                <c:v>0</c:v>
              </c:pt>
              <c:pt idx="5504">
                <c:v>0</c:v>
              </c:pt>
              <c:pt idx="5505">
                <c:v>0</c:v>
              </c:pt>
              <c:pt idx="5506">
                <c:v>0</c:v>
              </c:pt>
              <c:pt idx="5507">
                <c:v>0</c:v>
              </c:pt>
              <c:pt idx="5508">
                <c:v>0</c:v>
              </c:pt>
              <c:pt idx="5509">
                <c:v>0</c:v>
              </c:pt>
              <c:pt idx="5510">
                <c:v>0</c:v>
              </c:pt>
              <c:pt idx="5511">
                <c:v>0</c:v>
              </c:pt>
              <c:pt idx="5512">
                <c:v>0</c:v>
              </c:pt>
              <c:pt idx="5513">
                <c:v>0</c:v>
              </c:pt>
              <c:pt idx="5514">
                <c:v>0</c:v>
              </c:pt>
              <c:pt idx="5515">
                <c:v>0</c:v>
              </c:pt>
              <c:pt idx="5516">
                <c:v>0</c:v>
              </c:pt>
              <c:pt idx="5517">
                <c:v>0</c:v>
              </c:pt>
              <c:pt idx="5518">
                <c:v>0</c:v>
              </c:pt>
              <c:pt idx="5519">
                <c:v>0</c:v>
              </c:pt>
              <c:pt idx="5520">
                <c:v>0</c:v>
              </c:pt>
              <c:pt idx="5521">
                <c:v>0</c:v>
              </c:pt>
              <c:pt idx="5522">
                <c:v>0</c:v>
              </c:pt>
              <c:pt idx="5523">
                <c:v>0</c:v>
              </c:pt>
              <c:pt idx="5524">
                <c:v>0</c:v>
              </c:pt>
              <c:pt idx="5525">
                <c:v>0</c:v>
              </c:pt>
              <c:pt idx="5526">
                <c:v>0</c:v>
              </c:pt>
              <c:pt idx="5527">
                <c:v>0</c:v>
              </c:pt>
              <c:pt idx="5528">
                <c:v>0</c:v>
              </c:pt>
              <c:pt idx="5529">
                <c:v>0</c:v>
              </c:pt>
              <c:pt idx="5530">
                <c:v>0</c:v>
              </c:pt>
              <c:pt idx="5531">
                <c:v>0</c:v>
              </c:pt>
              <c:pt idx="5532">
                <c:v>0</c:v>
              </c:pt>
              <c:pt idx="5533">
                <c:v>0</c:v>
              </c:pt>
              <c:pt idx="5534">
                <c:v>0</c:v>
              </c:pt>
              <c:pt idx="5535">
                <c:v>0</c:v>
              </c:pt>
              <c:pt idx="5536">
                <c:v>0</c:v>
              </c:pt>
              <c:pt idx="5537">
                <c:v>0</c:v>
              </c:pt>
              <c:pt idx="5538">
                <c:v>0</c:v>
              </c:pt>
              <c:pt idx="5539">
                <c:v>0</c:v>
              </c:pt>
              <c:pt idx="5540">
                <c:v>0</c:v>
              </c:pt>
              <c:pt idx="5541">
                <c:v>0</c:v>
              </c:pt>
              <c:pt idx="5542">
                <c:v>0</c:v>
              </c:pt>
              <c:pt idx="5543">
                <c:v>0</c:v>
              </c:pt>
              <c:pt idx="5544">
                <c:v>0</c:v>
              </c:pt>
              <c:pt idx="5545">
                <c:v>0</c:v>
              </c:pt>
              <c:pt idx="5546">
                <c:v>0</c:v>
              </c:pt>
              <c:pt idx="5547">
                <c:v>0</c:v>
              </c:pt>
              <c:pt idx="5548">
                <c:v>0</c:v>
              </c:pt>
              <c:pt idx="5549">
                <c:v>0</c:v>
              </c:pt>
              <c:pt idx="5550">
                <c:v>0</c:v>
              </c:pt>
              <c:pt idx="5551">
                <c:v>0</c:v>
              </c:pt>
              <c:pt idx="5552">
                <c:v>0</c:v>
              </c:pt>
              <c:pt idx="5553">
                <c:v>0</c:v>
              </c:pt>
              <c:pt idx="5554">
                <c:v>0</c:v>
              </c:pt>
              <c:pt idx="5555">
                <c:v>0</c:v>
              </c:pt>
              <c:pt idx="5556">
                <c:v>0</c:v>
              </c:pt>
              <c:pt idx="5557">
                <c:v>0</c:v>
              </c:pt>
              <c:pt idx="5558">
                <c:v>0</c:v>
              </c:pt>
              <c:pt idx="5559">
                <c:v>0</c:v>
              </c:pt>
              <c:pt idx="5560">
                <c:v>0</c:v>
              </c:pt>
              <c:pt idx="5561">
                <c:v>0</c:v>
              </c:pt>
              <c:pt idx="5562">
                <c:v>0</c:v>
              </c:pt>
              <c:pt idx="5563">
                <c:v>0</c:v>
              </c:pt>
              <c:pt idx="5564">
                <c:v>0</c:v>
              </c:pt>
              <c:pt idx="5565">
                <c:v>0</c:v>
              </c:pt>
              <c:pt idx="5566">
                <c:v>0</c:v>
              </c:pt>
              <c:pt idx="5567">
                <c:v>0</c:v>
              </c:pt>
              <c:pt idx="5568">
                <c:v>0</c:v>
              </c:pt>
              <c:pt idx="5569">
                <c:v>0</c:v>
              </c:pt>
              <c:pt idx="5570">
                <c:v>0</c:v>
              </c:pt>
              <c:pt idx="5571">
                <c:v>0</c:v>
              </c:pt>
              <c:pt idx="5572">
                <c:v>0</c:v>
              </c:pt>
              <c:pt idx="5573">
                <c:v>0</c:v>
              </c:pt>
              <c:pt idx="5574">
                <c:v>0</c:v>
              </c:pt>
              <c:pt idx="5575">
                <c:v>0</c:v>
              </c:pt>
              <c:pt idx="5576">
                <c:v>0</c:v>
              </c:pt>
              <c:pt idx="5577">
                <c:v>0</c:v>
              </c:pt>
              <c:pt idx="5578">
                <c:v>0</c:v>
              </c:pt>
              <c:pt idx="5579">
                <c:v>0</c:v>
              </c:pt>
              <c:pt idx="5580">
                <c:v>0</c:v>
              </c:pt>
              <c:pt idx="5581">
                <c:v>0</c:v>
              </c:pt>
              <c:pt idx="5582">
                <c:v>0</c:v>
              </c:pt>
              <c:pt idx="5583">
                <c:v>0</c:v>
              </c:pt>
              <c:pt idx="5584">
                <c:v>0</c:v>
              </c:pt>
              <c:pt idx="5585">
                <c:v>0</c:v>
              </c:pt>
              <c:pt idx="5586">
                <c:v>0</c:v>
              </c:pt>
              <c:pt idx="5587">
                <c:v>0</c:v>
              </c:pt>
              <c:pt idx="5588">
                <c:v>0</c:v>
              </c:pt>
              <c:pt idx="5589">
                <c:v>0</c:v>
              </c:pt>
              <c:pt idx="5590">
                <c:v>0</c:v>
              </c:pt>
              <c:pt idx="5591">
                <c:v>0</c:v>
              </c:pt>
              <c:pt idx="5592">
                <c:v>0</c:v>
              </c:pt>
              <c:pt idx="5593">
                <c:v>0</c:v>
              </c:pt>
              <c:pt idx="5594">
                <c:v>0</c:v>
              </c:pt>
              <c:pt idx="5595">
                <c:v>0</c:v>
              </c:pt>
              <c:pt idx="5596">
                <c:v>0</c:v>
              </c:pt>
              <c:pt idx="5597">
                <c:v>0</c:v>
              </c:pt>
              <c:pt idx="5598">
                <c:v>0</c:v>
              </c:pt>
              <c:pt idx="5599">
                <c:v>0</c:v>
              </c:pt>
              <c:pt idx="5600">
                <c:v>0</c:v>
              </c:pt>
              <c:pt idx="5601">
                <c:v>0</c:v>
              </c:pt>
              <c:pt idx="5602">
                <c:v>0</c:v>
              </c:pt>
              <c:pt idx="5603">
                <c:v>0</c:v>
              </c:pt>
              <c:pt idx="5604">
                <c:v>0</c:v>
              </c:pt>
              <c:pt idx="5605">
                <c:v>0</c:v>
              </c:pt>
              <c:pt idx="5606">
                <c:v>0</c:v>
              </c:pt>
              <c:pt idx="5607">
                <c:v>0</c:v>
              </c:pt>
              <c:pt idx="5608">
                <c:v>0</c:v>
              </c:pt>
              <c:pt idx="5609">
                <c:v>0</c:v>
              </c:pt>
              <c:pt idx="5610">
                <c:v>0</c:v>
              </c:pt>
              <c:pt idx="5611">
                <c:v>0</c:v>
              </c:pt>
              <c:pt idx="5612">
                <c:v>0</c:v>
              </c:pt>
              <c:pt idx="5613">
                <c:v>0</c:v>
              </c:pt>
              <c:pt idx="5614">
                <c:v>0</c:v>
              </c:pt>
              <c:pt idx="5615">
                <c:v>0</c:v>
              </c:pt>
              <c:pt idx="5616">
                <c:v>0</c:v>
              </c:pt>
              <c:pt idx="5617">
                <c:v>0</c:v>
              </c:pt>
              <c:pt idx="5618">
                <c:v>0</c:v>
              </c:pt>
              <c:pt idx="5619">
                <c:v>0</c:v>
              </c:pt>
              <c:pt idx="5620">
                <c:v>0</c:v>
              </c:pt>
              <c:pt idx="5621">
                <c:v>0</c:v>
              </c:pt>
              <c:pt idx="5622">
                <c:v>0</c:v>
              </c:pt>
              <c:pt idx="5623">
                <c:v>0</c:v>
              </c:pt>
              <c:pt idx="5624">
                <c:v>0</c:v>
              </c:pt>
              <c:pt idx="5625">
                <c:v>0</c:v>
              </c:pt>
              <c:pt idx="5626">
                <c:v>0</c:v>
              </c:pt>
              <c:pt idx="5627">
                <c:v>0</c:v>
              </c:pt>
              <c:pt idx="5628">
                <c:v>0</c:v>
              </c:pt>
              <c:pt idx="5629">
                <c:v>0</c:v>
              </c:pt>
              <c:pt idx="5630">
                <c:v>0</c:v>
              </c:pt>
              <c:pt idx="5631">
                <c:v>0</c:v>
              </c:pt>
              <c:pt idx="5632">
                <c:v>0</c:v>
              </c:pt>
              <c:pt idx="5633">
                <c:v>0</c:v>
              </c:pt>
              <c:pt idx="5634">
                <c:v>0</c:v>
              </c:pt>
              <c:pt idx="5635">
                <c:v>0</c:v>
              </c:pt>
              <c:pt idx="5636">
                <c:v>0</c:v>
              </c:pt>
              <c:pt idx="5637">
                <c:v>0</c:v>
              </c:pt>
              <c:pt idx="5638">
                <c:v>0</c:v>
              </c:pt>
              <c:pt idx="5639">
                <c:v>0</c:v>
              </c:pt>
              <c:pt idx="5640">
                <c:v>0</c:v>
              </c:pt>
              <c:pt idx="5641">
                <c:v>0</c:v>
              </c:pt>
              <c:pt idx="5642">
                <c:v>0</c:v>
              </c:pt>
              <c:pt idx="5643">
                <c:v>0</c:v>
              </c:pt>
              <c:pt idx="5644">
                <c:v>0</c:v>
              </c:pt>
              <c:pt idx="5645">
                <c:v>0</c:v>
              </c:pt>
              <c:pt idx="5646">
                <c:v>0</c:v>
              </c:pt>
              <c:pt idx="5647">
                <c:v>0</c:v>
              </c:pt>
              <c:pt idx="5648">
                <c:v>0</c:v>
              </c:pt>
              <c:pt idx="5649">
                <c:v>0</c:v>
              </c:pt>
              <c:pt idx="5650">
                <c:v>0</c:v>
              </c:pt>
              <c:pt idx="5651">
                <c:v>0</c:v>
              </c:pt>
              <c:pt idx="5652">
                <c:v>0</c:v>
              </c:pt>
              <c:pt idx="5653">
                <c:v>0</c:v>
              </c:pt>
              <c:pt idx="5654">
                <c:v>0</c:v>
              </c:pt>
              <c:pt idx="5655">
                <c:v>0</c:v>
              </c:pt>
              <c:pt idx="5656">
                <c:v>0</c:v>
              </c:pt>
              <c:pt idx="5657">
                <c:v>0</c:v>
              </c:pt>
              <c:pt idx="5658">
                <c:v>0</c:v>
              </c:pt>
              <c:pt idx="5659">
                <c:v>0</c:v>
              </c:pt>
              <c:pt idx="5660">
                <c:v>0</c:v>
              </c:pt>
              <c:pt idx="5661">
                <c:v>0</c:v>
              </c:pt>
              <c:pt idx="5662">
                <c:v>0</c:v>
              </c:pt>
              <c:pt idx="5663">
                <c:v>0</c:v>
              </c:pt>
              <c:pt idx="5664">
                <c:v>0</c:v>
              </c:pt>
              <c:pt idx="5665">
                <c:v>0</c:v>
              </c:pt>
              <c:pt idx="5666">
                <c:v>0</c:v>
              </c:pt>
              <c:pt idx="5667">
                <c:v>0</c:v>
              </c:pt>
              <c:pt idx="5668">
                <c:v>0</c:v>
              </c:pt>
              <c:pt idx="5669">
                <c:v>0</c:v>
              </c:pt>
              <c:pt idx="5670">
                <c:v>0</c:v>
              </c:pt>
              <c:pt idx="5671">
                <c:v>0</c:v>
              </c:pt>
              <c:pt idx="5672">
                <c:v>0</c:v>
              </c:pt>
              <c:pt idx="5673">
                <c:v>0</c:v>
              </c:pt>
              <c:pt idx="5674">
                <c:v>0</c:v>
              </c:pt>
              <c:pt idx="5675">
                <c:v>0</c:v>
              </c:pt>
              <c:pt idx="5676">
                <c:v>0</c:v>
              </c:pt>
              <c:pt idx="5677">
                <c:v>0</c:v>
              </c:pt>
              <c:pt idx="5678">
                <c:v>0</c:v>
              </c:pt>
              <c:pt idx="5679">
                <c:v>0</c:v>
              </c:pt>
              <c:pt idx="5680">
                <c:v>0</c:v>
              </c:pt>
              <c:pt idx="5681">
                <c:v>0</c:v>
              </c:pt>
              <c:pt idx="5682">
                <c:v>0</c:v>
              </c:pt>
              <c:pt idx="5683">
                <c:v>0</c:v>
              </c:pt>
              <c:pt idx="5684">
                <c:v>0</c:v>
              </c:pt>
              <c:pt idx="5685">
                <c:v>0</c:v>
              </c:pt>
              <c:pt idx="5686">
                <c:v>0</c:v>
              </c:pt>
              <c:pt idx="5687">
                <c:v>0</c:v>
              </c:pt>
              <c:pt idx="5688">
                <c:v>0</c:v>
              </c:pt>
              <c:pt idx="5689">
                <c:v>0</c:v>
              </c:pt>
              <c:pt idx="5690">
                <c:v>0</c:v>
              </c:pt>
              <c:pt idx="5691">
                <c:v>0</c:v>
              </c:pt>
              <c:pt idx="5692">
                <c:v>0</c:v>
              </c:pt>
              <c:pt idx="5693">
                <c:v>0</c:v>
              </c:pt>
              <c:pt idx="5694">
                <c:v>0</c:v>
              </c:pt>
              <c:pt idx="5695">
                <c:v>0</c:v>
              </c:pt>
              <c:pt idx="5696">
                <c:v>0</c:v>
              </c:pt>
              <c:pt idx="5697">
                <c:v>0</c:v>
              </c:pt>
              <c:pt idx="5698">
                <c:v>0</c:v>
              </c:pt>
              <c:pt idx="5699">
                <c:v>0</c:v>
              </c:pt>
              <c:pt idx="5700">
                <c:v>0</c:v>
              </c:pt>
              <c:pt idx="5701">
                <c:v>0</c:v>
              </c:pt>
              <c:pt idx="5702">
                <c:v>0</c:v>
              </c:pt>
              <c:pt idx="5703">
                <c:v>0</c:v>
              </c:pt>
              <c:pt idx="5704">
                <c:v>0</c:v>
              </c:pt>
              <c:pt idx="5705">
                <c:v>0</c:v>
              </c:pt>
              <c:pt idx="5706">
                <c:v>0</c:v>
              </c:pt>
              <c:pt idx="5707">
                <c:v>0</c:v>
              </c:pt>
              <c:pt idx="5708">
                <c:v>0</c:v>
              </c:pt>
              <c:pt idx="5709">
                <c:v>0</c:v>
              </c:pt>
              <c:pt idx="5710">
                <c:v>0</c:v>
              </c:pt>
              <c:pt idx="5711">
                <c:v>0</c:v>
              </c:pt>
              <c:pt idx="5712">
                <c:v>0</c:v>
              </c:pt>
              <c:pt idx="5713">
                <c:v>0</c:v>
              </c:pt>
              <c:pt idx="5714">
                <c:v>0</c:v>
              </c:pt>
              <c:pt idx="5715">
                <c:v>0</c:v>
              </c:pt>
              <c:pt idx="5716">
                <c:v>0</c:v>
              </c:pt>
              <c:pt idx="5717">
                <c:v>0</c:v>
              </c:pt>
              <c:pt idx="5718">
                <c:v>0</c:v>
              </c:pt>
              <c:pt idx="5719">
                <c:v>0</c:v>
              </c:pt>
              <c:pt idx="5720">
                <c:v>0</c:v>
              </c:pt>
              <c:pt idx="5721">
                <c:v>0</c:v>
              </c:pt>
              <c:pt idx="5722">
                <c:v>0</c:v>
              </c:pt>
              <c:pt idx="5723">
                <c:v>0</c:v>
              </c:pt>
              <c:pt idx="5724">
                <c:v>0</c:v>
              </c:pt>
              <c:pt idx="5725">
                <c:v>0</c:v>
              </c:pt>
              <c:pt idx="5726">
                <c:v>0</c:v>
              </c:pt>
              <c:pt idx="5727">
                <c:v>0</c:v>
              </c:pt>
              <c:pt idx="5728">
                <c:v>0</c:v>
              </c:pt>
              <c:pt idx="5729">
                <c:v>0</c:v>
              </c:pt>
              <c:pt idx="5730">
                <c:v>0</c:v>
              </c:pt>
              <c:pt idx="5731">
                <c:v>0</c:v>
              </c:pt>
              <c:pt idx="5732">
                <c:v>0</c:v>
              </c:pt>
              <c:pt idx="5733">
                <c:v>0</c:v>
              </c:pt>
              <c:pt idx="5734">
                <c:v>0</c:v>
              </c:pt>
              <c:pt idx="5735">
                <c:v>0</c:v>
              </c:pt>
              <c:pt idx="5736">
                <c:v>0</c:v>
              </c:pt>
              <c:pt idx="5737">
                <c:v>0</c:v>
              </c:pt>
              <c:pt idx="5738">
                <c:v>0</c:v>
              </c:pt>
              <c:pt idx="5739">
                <c:v>0</c:v>
              </c:pt>
              <c:pt idx="5740">
                <c:v>0</c:v>
              </c:pt>
              <c:pt idx="5741">
                <c:v>0</c:v>
              </c:pt>
              <c:pt idx="5742">
                <c:v>0</c:v>
              </c:pt>
              <c:pt idx="5743">
                <c:v>0</c:v>
              </c:pt>
              <c:pt idx="5744">
                <c:v>0</c:v>
              </c:pt>
              <c:pt idx="5745">
                <c:v>0</c:v>
              </c:pt>
              <c:pt idx="5746">
                <c:v>0</c:v>
              </c:pt>
              <c:pt idx="5747">
                <c:v>0</c:v>
              </c:pt>
              <c:pt idx="5748">
                <c:v>0</c:v>
              </c:pt>
              <c:pt idx="5749">
                <c:v>0</c:v>
              </c:pt>
              <c:pt idx="5750">
                <c:v>0</c:v>
              </c:pt>
              <c:pt idx="5751">
                <c:v>0</c:v>
              </c:pt>
              <c:pt idx="5752">
                <c:v>0</c:v>
              </c:pt>
              <c:pt idx="5753">
                <c:v>0</c:v>
              </c:pt>
              <c:pt idx="5754">
                <c:v>0</c:v>
              </c:pt>
              <c:pt idx="5755">
                <c:v>0</c:v>
              </c:pt>
              <c:pt idx="5756">
                <c:v>0</c:v>
              </c:pt>
              <c:pt idx="5757">
                <c:v>0</c:v>
              </c:pt>
              <c:pt idx="5758">
                <c:v>0</c:v>
              </c:pt>
              <c:pt idx="5759">
                <c:v>0</c:v>
              </c:pt>
              <c:pt idx="5760">
                <c:v>0</c:v>
              </c:pt>
              <c:pt idx="5761">
                <c:v>0</c:v>
              </c:pt>
              <c:pt idx="5762">
                <c:v>0</c:v>
              </c:pt>
              <c:pt idx="5763">
                <c:v>0</c:v>
              </c:pt>
              <c:pt idx="5764">
                <c:v>0</c:v>
              </c:pt>
              <c:pt idx="5765">
                <c:v>0</c:v>
              </c:pt>
              <c:pt idx="5766">
                <c:v>0</c:v>
              </c:pt>
              <c:pt idx="5767">
                <c:v>0</c:v>
              </c:pt>
              <c:pt idx="5768">
                <c:v>0</c:v>
              </c:pt>
              <c:pt idx="5769">
                <c:v>0</c:v>
              </c:pt>
              <c:pt idx="5770">
                <c:v>0</c:v>
              </c:pt>
              <c:pt idx="5771">
                <c:v>0</c:v>
              </c:pt>
              <c:pt idx="5772">
                <c:v>0</c:v>
              </c:pt>
              <c:pt idx="5773">
                <c:v>0</c:v>
              </c:pt>
              <c:pt idx="5774">
                <c:v>0</c:v>
              </c:pt>
              <c:pt idx="5775">
                <c:v>0</c:v>
              </c:pt>
              <c:pt idx="5776">
                <c:v>0</c:v>
              </c:pt>
              <c:pt idx="5777">
                <c:v>0</c:v>
              </c:pt>
              <c:pt idx="5778">
                <c:v>0</c:v>
              </c:pt>
              <c:pt idx="5779">
                <c:v>0</c:v>
              </c:pt>
              <c:pt idx="5780">
                <c:v>0</c:v>
              </c:pt>
              <c:pt idx="5781">
                <c:v>0</c:v>
              </c:pt>
              <c:pt idx="5782">
                <c:v>0</c:v>
              </c:pt>
              <c:pt idx="5783">
                <c:v>0</c:v>
              </c:pt>
              <c:pt idx="5784">
                <c:v>0</c:v>
              </c:pt>
              <c:pt idx="5785">
                <c:v>0</c:v>
              </c:pt>
              <c:pt idx="5786">
                <c:v>0</c:v>
              </c:pt>
              <c:pt idx="5787">
                <c:v>0</c:v>
              </c:pt>
              <c:pt idx="5788">
                <c:v>0</c:v>
              </c:pt>
              <c:pt idx="5789">
                <c:v>0</c:v>
              </c:pt>
              <c:pt idx="5790">
                <c:v>0</c:v>
              </c:pt>
              <c:pt idx="5791">
                <c:v>0</c:v>
              </c:pt>
              <c:pt idx="5792">
                <c:v>0</c:v>
              </c:pt>
              <c:pt idx="5793">
                <c:v>0</c:v>
              </c:pt>
              <c:pt idx="5794">
                <c:v>0</c:v>
              </c:pt>
              <c:pt idx="5795">
                <c:v>0</c:v>
              </c:pt>
              <c:pt idx="5796">
                <c:v>0</c:v>
              </c:pt>
              <c:pt idx="5797">
                <c:v>0</c:v>
              </c:pt>
              <c:pt idx="5798">
                <c:v>0</c:v>
              </c:pt>
              <c:pt idx="5799">
                <c:v>0</c:v>
              </c:pt>
              <c:pt idx="5800">
                <c:v>0</c:v>
              </c:pt>
              <c:pt idx="5801">
                <c:v>0</c:v>
              </c:pt>
              <c:pt idx="5802">
                <c:v>0</c:v>
              </c:pt>
              <c:pt idx="5803">
                <c:v>0</c:v>
              </c:pt>
              <c:pt idx="5804">
                <c:v>0</c:v>
              </c:pt>
              <c:pt idx="5805">
                <c:v>0</c:v>
              </c:pt>
              <c:pt idx="5806">
                <c:v>0</c:v>
              </c:pt>
              <c:pt idx="5807">
                <c:v>0</c:v>
              </c:pt>
              <c:pt idx="5808">
                <c:v>0</c:v>
              </c:pt>
              <c:pt idx="5809">
                <c:v>0</c:v>
              </c:pt>
              <c:pt idx="5810">
                <c:v>0</c:v>
              </c:pt>
              <c:pt idx="5811">
                <c:v>0</c:v>
              </c:pt>
              <c:pt idx="5812">
                <c:v>0</c:v>
              </c:pt>
              <c:pt idx="5813">
                <c:v>0</c:v>
              </c:pt>
              <c:pt idx="5814">
                <c:v>0</c:v>
              </c:pt>
              <c:pt idx="5815">
                <c:v>0</c:v>
              </c:pt>
              <c:pt idx="5816">
                <c:v>0</c:v>
              </c:pt>
              <c:pt idx="5817">
                <c:v>0</c:v>
              </c:pt>
              <c:pt idx="5818">
                <c:v>0</c:v>
              </c:pt>
              <c:pt idx="5819">
                <c:v>0</c:v>
              </c:pt>
              <c:pt idx="5820">
                <c:v>0</c:v>
              </c:pt>
              <c:pt idx="5821">
                <c:v>0</c:v>
              </c:pt>
              <c:pt idx="5822">
                <c:v>0</c:v>
              </c:pt>
              <c:pt idx="5823">
                <c:v>0</c:v>
              </c:pt>
              <c:pt idx="5824">
                <c:v>0</c:v>
              </c:pt>
              <c:pt idx="5825">
                <c:v>0</c:v>
              </c:pt>
              <c:pt idx="5826">
                <c:v>0</c:v>
              </c:pt>
              <c:pt idx="5827">
                <c:v>0</c:v>
              </c:pt>
              <c:pt idx="5828">
                <c:v>0</c:v>
              </c:pt>
              <c:pt idx="5829">
                <c:v>0</c:v>
              </c:pt>
              <c:pt idx="5830">
                <c:v>0</c:v>
              </c:pt>
              <c:pt idx="5831">
                <c:v>0</c:v>
              </c:pt>
              <c:pt idx="5832">
                <c:v>0</c:v>
              </c:pt>
              <c:pt idx="5833">
                <c:v>0</c:v>
              </c:pt>
              <c:pt idx="5834">
                <c:v>0</c:v>
              </c:pt>
              <c:pt idx="5835">
                <c:v>0</c:v>
              </c:pt>
              <c:pt idx="5836">
                <c:v>0</c:v>
              </c:pt>
              <c:pt idx="5837">
                <c:v>0</c:v>
              </c:pt>
              <c:pt idx="5838">
                <c:v>0</c:v>
              </c:pt>
              <c:pt idx="5839">
                <c:v>0</c:v>
              </c:pt>
              <c:pt idx="5840">
                <c:v>0</c:v>
              </c:pt>
              <c:pt idx="5841">
                <c:v>0</c:v>
              </c:pt>
              <c:pt idx="5842">
                <c:v>0</c:v>
              </c:pt>
              <c:pt idx="5843">
                <c:v>0</c:v>
              </c:pt>
              <c:pt idx="5844">
                <c:v>0</c:v>
              </c:pt>
              <c:pt idx="5845">
                <c:v>0</c:v>
              </c:pt>
              <c:pt idx="5846">
                <c:v>0</c:v>
              </c:pt>
              <c:pt idx="5847">
                <c:v>0</c:v>
              </c:pt>
              <c:pt idx="5848">
                <c:v>0</c:v>
              </c:pt>
              <c:pt idx="5849">
                <c:v>0</c:v>
              </c:pt>
              <c:pt idx="5850">
                <c:v>0</c:v>
              </c:pt>
              <c:pt idx="5851">
                <c:v>0</c:v>
              </c:pt>
              <c:pt idx="5852">
                <c:v>0</c:v>
              </c:pt>
              <c:pt idx="5853">
                <c:v>0</c:v>
              </c:pt>
              <c:pt idx="5854">
                <c:v>0</c:v>
              </c:pt>
              <c:pt idx="5855">
                <c:v>0</c:v>
              </c:pt>
              <c:pt idx="5856">
                <c:v>0</c:v>
              </c:pt>
              <c:pt idx="5857">
                <c:v>0</c:v>
              </c:pt>
              <c:pt idx="5858">
                <c:v>0</c:v>
              </c:pt>
              <c:pt idx="5859">
                <c:v>0</c:v>
              </c:pt>
              <c:pt idx="5860">
                <c:v>0</c:v>
              </c:pt>
              <c:pt idx="5861">
                <c:v>0</c:v>
              </c:pt>
              <c:pt idx="5862">
                <c:v>0</c:v>
              </c:pt>
              <c:pt idx="5863">
                <c:v>0</c:v>
              </c:pt>
              <c:pt idx="5864">
                <c:v>0</c:v>
              </c:pt>
              <c:pt idx="5865">
                <c:v>0</c:v>
              </c:pt>
              <c:pt idx="5866">
                <c:v>0</c:v>
              </c:pt>
              <c:pt idx="5867">
                <c:v>0</c:v>
              </c:pt>
              <c:pt idx="5868">
                <c:v>0</c:v>
              </c:pt>
              <c:pt idx="5869">
                <c:v>0</c:v>
              </c:pt>
              <c:pt idx="5870">
                <c:v>0</c:v>
              </c:pt>
              <c:pt idx="5871">
                <c:v>0</c:v>
              </c:pt>
              <c:pt idx="5872">
                <c:v>0</c:v>
              </c:pt>
              <c:pt idx="5873">
                <c:v>0</c:v>
              </c:pt>
              <c:pt idx="5874">
                <c:v>0</c:v>
              </c:pt>
              <c:pt idx="5875">
                <c:v>0</c:v>
              </c:pt>
              <c:pt idx="5876">
                <c:v>0</c:v>
              </c:pt>
              <c:pt idx="5877">
                <c:v>0</c:v>
              </c:pt>
              <c:pt idx="5878">
                <c:v>0</c:v>
              </c:pt>
              <c:pt idx="5879">
                <c:v>0</c:v>
              </c:pt>
              <c:pt idx="5880">
                <c:v>0</c:v>
              </c:pt>
              <c:pt idx="5881">
                <c:v>0</c:v>
              </c:pt>
              <c:pt idx="5882">
                <c:v>0</c:v>
              </c:pt>
              <c:pt idx="5883">
                <c:v>0</c:v>
              </c:pt>
              <c:pt idx="5884">
                <c:v>0</c:v>
              </c:pt>
              <c:pt idx="5885">
                <c:v>0</c:v>
              </c:pt>
              <c:pt idx="5886">
                <c:v>0</c:v>
              </c:pt>
              <c:pt idx="5887">
                <c:v>0</c:v>
              </c:pt>
              <c:pt idx="5888">
                <c:v>0</c:v>
              </c:pt>
              <c:pt idx="5889">
                <c:v>0</c:v>
              </c:pt>
              <c:pt idx="5890">
                <c:v>0</c:v>
              </c:pt>
              <c:pt idx="5891">
                <c:v>0</c:v>
              </c:pt>
              <c:pt idx="5892">
                <c:v>0</c:v>
              </c:pt>
              <c:pt idx="5893">
                <c:v>0</c:v>
              </c:pt>
              <c:pt idx="5894">
                <c:v>0</c:v>
              </c:pt>
              <c:pt idx="5895">
                <c:v>0</c:v>
              </c:pt>
              <c:pt idx="5896">
                <c:v>0</c:v>
              </c:pt>
              <c:pt idx="5897">
                <c:v>0</c:v>
              </c:pt>
              <c:pt idx="5898">
                <c:v>0</c:v>
              </c:pt>
              <c:pt idx="5899">
                <c:v>0</c:v>
              </c:pt>
              <c:pt idx="5900">
                <c:v>0</c:v>
              </c:pt>
              <c:pt idx="5901">
                <c:v>0</c:v>
              </c:pt>
              <c:pt idx="5902">
                <c:v>0</c:v>
              </c:pt>
              <c:pt idx="5903">
                <c:v>0</c:v>
              </c:pt>
              <c:pt idx="5904">
                <c:v>0</c:v>
              </c:pt>
              <c:pt idx="5905">
                <c:v>0</c:v>
              </c:pt>
              <c:pt idx="5906">
                <c:v>0</c:v>
              </c:pt>
              <c:pt idx="5907">
                <c:v>0</c:v>
              </c:pt>
              <c:pt idx="5908">
                <c:v>0</c:v>
              </c:pt>
              <c:pt idx="5909">
                <c:v>0</c:v>
              </c:pt>
              <c:pt idx="5910">
                <c:v>0</c:v>
              </c:pt>
              <c:pt idx="5911">
                <c:v>0</c:v>
              </c:pt>
              <c:pt idx="5912">
                <c:v>0</c:v>
              </c:pt>
              <c:pt idx="5913">
                <c:v>0</c:v>
              </c:pt>
              <c:pt idx="5914">
                <c:v>0</c:v>
              </c:pt>
              <c:pt idx="5915">
                <c:v>0</c:v>
              </c:pt>
              <c:pt idx="5916">
                <c:v>0</c:v>
              </c:pt>
              <c:pt idx="5917">
                <c:v>0</c:v>
              </c:pt>
              <c:pt idx="5918">
                <c:v>0</c:v>
              </c:pt>
              <c:pt idx="5919">
                <c:v>0</c:v>
              </c:pt>
              <c:pt idx="5920">
                <c:v>0</c:v>
              </c:pt>
              <c:pt idx="5921">
                <c:v>0</c:v>
              </c:pt>
              <c:pt idx="5922">
                <c:v>0</c:v>
              </c:pt>
              <c:pt idx="5923">
                <c:v>0</c:v>
              </c:pt>
              <c:pt idx="5924">
                <c:v>0</c:v>
              </c:pt>
              <c:pt idx="5925">
                <c:v>0</c:v>
              </c:pt>
              <c:pt idx="5926">
                <c:v>0</c:v>
              </c:pt>
              <c:pt idx="5927">
                <c:v>0</c:v>
              </c:pt>
              <c:pt idx="5928">
                <c:v>0</c:v>
              </c:pt>
              <c:pt idx="5929">
                <c:v>0</c:v>
              </c:pt>
              <c:pt idx="5930">
                <c:v>0</c:v>
              </c:pt>
              <c:pt idx="5931">
                <c:v>0</c:v>
              </c:pt>
              <c:pt idx="5932">
                <c:v>0</c:v>
              </c:pt>
              <c:pt idx="5933">
                <c:v>0</c:v>
              </c:pt>
              <c:pt idx="5934">
                <c:v>0</c:v>
              </c:pt>
              <c:pt idx="5935">
                <c:v>0</c:v>
              </c:pt>
              <c:pt idx="5936">
                <c:v>0</c:v>
              </c:pt>
              <c:pt idx="5937">
                <c:v>0</c:v>
              </c:pt>
              <c:pt idx="5938">
                <c:v>0</c:v>
              </c:pt>
              <c:pt idx="5939">
                <c:v>0</c:v>
              </c:pt>
              <c:pt idx="5940">
                <c:v>0</c:v>
              </c:pt>
              <c:pt idx="5941">
                <c:v>0</c:v>
              </c:pt>
              <c:pt idx="5942">
                <c:v>0</c:v>
              </c:pt>
              <c:pt idx="5943">
                <c:v>0</c:v>
              </c:pt>
              <c:pt idx="5944">
                <c:v>0</c:v>
              </c:pt>
              <c:pt idx="5945">
                <c:v>0</c:v>
              </c:pt>
              <c:pt idx="5946">
                <c:v>0</c:v>
              </c:pt>
              <c:pt idx="5947">
                <c:v>0</c:v>
              </c:pt>
              <c:pt idx="5948">
                <c:v>0</c:v>
              </c:pt>
              <c:pt idx="5949">
                <c:v>0</c:v>
              </c:pt>
              <c:pt idx="5950">
                <c:v>0</c:v>
              </c:pt>
              <c:pt idx="5951">
                <c:v>0</c:v>
              </c:pt>
              <c:pt idx="5952">
                <c:v>0</c:v>
              </c:pt>
              <c:pt idx="5953">
                <c:v>0</c:v>
              </c:pt>
              <c:pt idx="5954">
                <c:v>0</c:v>
              </c:pt>
              <c:pt idx="5955">
                <c:v>0</c:v>
              </c:pt>
              <c:pt idx="5956">
                <c:v>0</c:v>
              </c:pt>
              <c:pt idx="5957">
                <c:v>0</c:v>
              </c:pt>
              <c:pt idx="5958">
                <c:v>0</c:v>
              </c:pt>
              <c:pt idx="5959">
                <c:v>0</c:v>
              </c:pt>
              <c:pt idx="5960">
                <c:v>0</c:v>
              </c:pt>
              <c:pt idx="5961">
                <c:v>0</c:v>
              </c:pt>
              <c:pt idx="5962">
                <c:v>0</c:v>
              </c:pt>
              <c:pt idx="5963">
                <c:v>0</c:v>
              </c:pt>
              <c:pt idx="5964">
                <c:v>0</c:v>
              </c:pt>
              <c:pt idx="5965">
                <c:v>0</c:v>
              </c:pt>
              <c:pt idx="5966">
                <c:v>0</c:v>
              </c:pt>
              <c:pt idx="5967">
                <c:v>0</c:v>
              </c:pt>
              <c:pt idx="5968">
                <c:v>0</c:v>
              </c:pt>
              <c:pt idx="5969">
                <c:v>0</c:v>
              </c:pt>
              <c:pt idx="5970">
                <c:v>0</c:v>
              </c:pt>
              <c:pt idx="5971">
                <c:v>0</c:v>
              </c:pt>
              <c:pt idx="5972">
                <c:v>0</c:v>
              </c:pt>
              <c:pt idx="5973">
                <c:v>0</c:v>
              </c:pt>
              <c:pt idx="5974">
                <c:v>0</c:v>
              </c:pt>
              <c:pt idx="5975">
                <c:v>0</c:v>
              </c:pt>
              <c:pt idx="5976">
                <c:v>0</c:v>
              </c:pt>
              <c:pt idx="5977">
                <c:v>0</c:v>
              </c:pt>
              <c:pt idx="5978">
                <c:v>0</c:v>
              </c:pt>
              <c:pt idx="5979">
                <c:v>0</c:v>
              </c:pt>
              <c:pt idx="5980">
                <c:v>0</c:v>
              </c:pt>
              <c:pt idx="5981">
                <c:v>0</c:v>
              </c:pt>
              <c:pt idx="5982">
                <c:v>0</c:v>
              </c:pt>
              <c:pt idx="5983">
                <c:v>0</c:v>
              </c:pt>
              <c:pt idx="5984">
                <c:v>0</c:v>
              </c:pt>
              <c:pt idx="5985">
                <c:v>0</c:v>
              </c:pt>
              <c:pt idx="5986">
                <c:v>0</c:v>
              </c:pt>
              <c:pt idx="5987">
                <c:v>0</c:v>
              </c:pt>
              <c:pt idx="5988">
                <c:v>0</c:v>
              </c:pt>
              <c:pt idx="5989">
                <c:v>0</c:v>
              </c:pt>
              <c:pt idx="5990">
                <c:v>0</c:v>
              </c:pt>
              <c:pt idx="5991">
                <c:v>0</c:v>
              </c:pt>
              <c:pt idx="5992">
                <c:v>0</c:v>
              </c:pt>
              <c:pt idx="5993">
                <c:v>0</c:v>
              </c:pt>
              <c:pt idx="5994">
                <c:v>0</c:v>
              </c:pt>
              <c:pt idx="5995">
                <c:v>0</c:v>
              </c:pt>
              <c:pt idx="5996">
                <c:v>0</c:v>
              </c:pt>
              <c:pt idx="5997">
                <c:v>0</c:v>
              </c:pt>
              <c:pt idx="5998">
                <c:v>0</c:v>
              </c:pt>
              <c:pt idx="5999">
                <c:v>0</c:v>
              </c:pt>
              <c:pt idx="6000">
                <c:v>0</c:v>
              </c:pt>
              <c:pt idx="6001">
                <c:v>0</c:v>
              </c:pt>
              <c:pt idx="6002">
                <c:v>0</c:v>
              </c:pt>
              <c:pt idx="6003">
                <c:v>0</c:v>
              </c:pt>
              <c:pt idx="6004">
                <c:v>0</c:v>
              </c:pt>
              <c:pt idx="6005">
                <c:v>0</c:v>
              </c:pt>
              <c:pt idx="6006">
                <c:v>0</c:v>
              </c:pt>
              <c:pt idx="6007">
                <c:v>0</c:v>
              </c:pt>
              <c:pt idx="6008">
                <c:v>0</c:v>
              </c:pt>
              <c:pt idx="6009">
                <c:v>0</c:v>
              </c:pt>
              <c:pt idx="6010">
                <c:v>0</c:v>
              </c:pt>
              <c:pt idx="6011">
                <c:v>0</c:v>
              </c:pt>
              <c:pt idx="6012">
                <c:v>0</c:v>
              </c:pt>
              <c:pt idx="6013">
                <c:v>0</c:v>
              </c:pt>
              <c:pt idx="6014">
                <c:v>0</c:v>
              </c:pt>
              <c:pt idx="6015">
                <c:v>0</c:v>
              </c:pt>
              <c:pt idx="6016">
                <c:v>0</c:v>
              </c:pt>
              <c:pt idx="6017">
                <c:v>0</c:v>
              </c:pt>
              <c:pt idx="6018">
                <c:v>0</c:v>
              </c:pt>
              <c:pt idx="6019">
                <c:v>0</c:v>
              </c:pt>
              <c:pt idx="6020">
                <c:v>0</c:v>
              </c:pt>
              <c:pt idx="6021">
                <c:v>0</c:v>
              </c:pt>
              <c:pt idx="6022">
                <c:v>0</c:v>
              </c:pt>
              <c:pt idx="6023">
                <c:v>0</c:v>
              </c:pt>
              <c:pt idx="6024">
                <c:v>0</c:v>
              </c:pt>
              <c:pt idx="6025">
                <c:v>0</c:v>
              </c:pt>
              <c:pt idx="6026">
                <c:v>0</c:v>
              </c:pt>
              <c:pt idx="6027">
                <c:v>0</c:v>
              </c:pt>
              <c:pt idx="6028">
                <c:v>0</c:v>
              </c:pt>
              <c:pt idx="6029">
                <c:v>0</c:v>
              </c:pt>
              <c:pt idx="6030">
                <c:v>0</c:v>
              </c:pt>
              <c:pt idx="6031">
                <c:v>0</c:v>
              </c:pt>
              <c:pt idx="6032">
                <c:v>0</c:v>
              </c:pt>
              <c:pt idx="6033">
                <c:v>0</c:v>
              </c:pt>
              <c:pt idx="6034">
                <c:v>0</c:v>
              </c:pt>
              <c:pt idx="6035">
                <c:v>0</c:v>
              </c:pt>
              <c:pt idx="6036">
                <c:v>0</c:v>
              </c:pt>
              <c:pt idx="6037">
                <c:v>0</c:v>
              </c:pt>
              <c:pt idx="6038">
                <c:v>0</c:v>
              </c:pt>
              <c:pt idx="6039">
                <c:v>0</c:v>
              </c:pt>
              <c:pt idx="6040">
                <c:v>0</c:v>
              </c:pt>
              <c:pt idx="6041">
                <c:v>0</c:v>
              </c:pt>
              <c:pt idx="6042">
                <c:v>0</c:v>
              </c:pt>
              <c:pt idx="6043">
                <c:v>0</c:v>
              </c:pt>
              <c:pt idx="6044">
                <c:v>0</c:v>
              </c:pt>
              <c:pt idx="6045">
                <c:v>0</c:v>
              </c:pt>
              <c:pt idx="6046">
                <c:v>0</c:v>
              </c:pt>
              <c:pt idx="6047">
                <c:v>0</c:v>
              </c:pt>
              <c:pt idx="6048">
                <c:v>0</c:v>
              </c:pt>
              <c:pt idx="6049">
                <c:v>0</c:v>
              </c:pt>
              <c:pt idx="6050">
                <c:v>0</c:v>
              </c:pt>
              <c:pt idx="6051">
                <c:v>0</c:v>
              </c:pt>
              <c:pt idx="6052">
                <c:v>0</c:v>
              </c:pt>
              <c:pt idx="6053">
                <c:v>0</c:v>
              </c:pt>
              <c:pt idx="6054">
                <c:v>0</c:v>
              </c:pt>
              <c:pt idx="6055">
                <c:v>0</c:v>
              </c:pt>
              <c:pt idx="6056">
                <c:v>0</c:v>
              </c:pt>
              <c:pt idx="6057">
                <c:v>0</c:v>
              </c:pt>
              <c:pt idx="6058">
                <c:v>0</c:v>
              </c:pt>
              <c:pt idx="6059">
                <c:v>0</c:v>
              </c:pt>
              <c:pt idx="6060">
                <c:v>0</c:v>
              </c:pt>
              <c:pt idx="6061">
                <c:v>0</c:v>
              </c:pt>
              <c:pt idx="6062">
                <c:v>0</c:v>
              </c:pt>
              <c:pt idx="6063">
                <c:v>0</c:v>
              </c:pt>
              <c:pt idx="6064">
                <c:v>0</c:v>
              </c:pt>
              <c:pt idx="6065">
                <c:v>0</c:v>
              </c:pt>
              <c:pt idx="6066">
                <c:v>0</c:v>
              </c:pt>
              <c:pt idx="6067">
                <c:v>0</c:v>
              </c:pt>
              <c:pt idx="6068">
                <c:v>0</c:v>
              </c:pt>
              <c:pt idx="6069">
                <c:v>0</c:v>
              </c:pt>
              <c:pt idx="6070">
                <c:v>0</c:v>
              </c:pt>
              <c:pt idx="6071">
                <c:v>0</c:v>
              </c:pt>
              <c:pt idx="6072">
                <c:v>0</c:v>
              </c:pt>
              <c:pt idx="6073">
                <c:v>0</c:v>
              </c:pt>
              <c:pt idx="6074">
                <c:v>0</c:v>
              </c:pt>
              <c:pt idx="6075">
                <c:v>0</c:v>
              </c:pt>
              <c:pt idx="6076">
                <c:v>0</c:v>
              </c:pt>
              <c:pt idx="6077">
                <c:v>0</c:v>
              </c:pt>
              <c:pt idx="6078">
                <c:v>0</c:v>
              </c:pt>
              <c:pt idx="6079">
                <c:v>0</c:v>
              </c:pt>
              <c:pt idx="6080">
                <c:v>0</c:v>
              </c:pt>
              <c:pt idx="6081">
                <c:v>0</c:v>
              </c:pt>
              <c:pt idx="6082">
                <c:v>0</c:v>
              </c:pt>
              <c:pt idx="6083">
                <c:v>0</c:v>
              </c:pt>
              <c:pt idx="6084">
                <c:v>0</c:v>
              </c:pt>
              <c:pt idx="6085">
                <c:v>0</c:v>
              </c:pt>
              <c:pt idx="6086">
                <c:v>0</c:v>
              </c:pt>
              <c:pt idx="6087">
                <c:v>0</c:v>
              </c:pt>
              <c:pt idx="6088">
                <c:v>0</c:v>
              </c:pt>
              <c:pt idx="6089">
                <c:v>0</c:v>
              </c:pt>
              <c:pt idx="6090">
                <c:v>0</c:v>
              </c:pt>
              <c:pt idx="6091">
                <c:v>0</c:v>
              </c:pt>
              <c:pt idx="6092">
                <c:v>0</c:v>
              </c:pt>
              <c:pt idx="6093">
                <c:v>0</c:v>
              </c:pt>
              <c:pt idx="6094">
                <c:v>0</c:v>
              </c:pt>
              <c:pt idx="6095">
                <c:v>0</c:v>
              </c:pt>
              <c:pt idx="6096">
                <c:v>0</c:v>
              </c:pt>
              <c:pt idx="6097">
                <c:v>0</c:v>
              </c:pt>
              <c:pt idx="6098">
                <c:v>0</c:v>
              </c:pt>
              <c:pt idx="6099">
                <c:v>0</c:v>
              </c:pt>
              <c:pt idx="6100">
                <c:v>0</c:v>
              </c:pt>
              <c:pt idx="6101">
                <c:v>0</c:v>
              </c:pt>
              <c:pt idx="6102">
                <c:v>0</c:v>
              </c:pt>
              <c:pt idx="6103">
                <c:v>0</c:v>
              </c:pt>
              <c:pt idx="6104">
                <c:v>0</c:v>
              </c:pt>
              <c:pt idx="6105">
                <c:v>0</c:v>
              </c:pt>
              <c:pt idx="6106">
                <c:v>0</c:v>
              </c:pt>
              <c:pt idx="6107">
                <c:v>0</c:v>
              </c:pt>
              <c:pt idx="6108">
                <c:v>0</c:v>
              </c:pt>
              <c:pt idx="6109">
                <c:v>0</c:v>
              </c:pt>
              <c:pt idx="6110">
                <c:v>0</c:v>
              </c:pt>
              <c:pt idx="6111">
                <c:v>0</c:v>
              </c:pt>
              <c:pt idx="6112">
                <c:v>0</c:v>
              </c:pt>
              <c:pt idx="6113">
                <c:v>0</c:v>
              </c:pt>
              <c:pt idx="6114">
                <c:v>0</c:v>
              </c:pt>
              <c:pt idx="6115">
                <c:v>0</c:v>
              </c:pt>
              <c:pt idx="6116">
                <c:v>0</c:v>
              </c:pt>
              <c:pt idx="6117">
                <c:v>0</c:v>
              </c:pt>
              <c:pt idx="6118">
                <c:v>0</c:v>
              </c:pt>
              <c:pt idx="6119">
                <c:v>0</c:v>
              </c:pt>
              <c:pt idx="6120">
                <c:v>0</c:v>
              </c:pt>
              <c:pt idx="6121">
                <c:v>0</c:v>
              </c:pt>
              <c:pt idx="6122">
                <c:v>0</c:v>
              </c:pt>
              <c:pt idx="6123">
                <c:v>0</c:v>
              </c:pt>
              <c:pt idx="6124">
                <c:v>0</c:v>
              </c:pt>
              <c:pt idx="6125">
                <c:v>0</c:v>
              </c:pt>
              <c:pt idx="6126">
                <c:v>0</c:v>
              </c:pt>
              <c:pt idx="6127">
                <c:v>0</c:v>
              </c:pt>
              <c:pt idx="6128">
                <c:v>0</c:v>
              </c:pt>
              <c:pt idx="6129">
                <c:v>0</c:v>
              </c:pt>
              <c:pt idx="6130">
                <c:v>0</c:v>
              </c:pt>
              <c:pt idx="6131">
                <c:v>0</c:v>
              </c:pt>
              <c:pt idx="6132">
                <c:v>0</c:v>
              </c:pt>
              <c:pt idx="6133">
                <c:v>0</c:v>
              </c:pt>
              <c:pt idx="6134">
                <c:v>0</c:v>
              </c:pt>
              <c:pt idx="6135">
                <c:v>0</c:v>
              </c:pt>
              <c:pt idx="6136">
                <c:v>0</c:v>
              </c:pt>
              <c:pt idx="6137">
                <c:v>0</c:v>
              </c:pt>
              <c:pt idx="6138">
                <c:v>0</c:v>
              </c:pt>
              <c:pt idx="6139">
                <c:v>0</c:v>
              </c:pt>
              <c:pt idx="6140">
                <c:v>0</c:v>
              </c:pt>
              <c:pt idx="6141">
                <c:v>0</c:v>
              </c:pt>
              <c:pt idx="6142">
                <c:v>0</c:v>
              </c:pt>
              <c:pt idx="6143">
                <c:v>0</c:v>
              </c:pt>
              <c:pt idx="6144">
                <c:v>0</c:v>
              </c:pt>
              <c:pt idx="6145">
                <c:v>0</c:v>
              </c:pt>
              <c:pt idx="6146">
                <c:v>0</c:v>
              </c:pt>
              <c:pt idx="6147">
                <c:v>0</c:v>
              </c:pt>
              <c:pt idx="6148">
                <c:v>0</c:v>
              </c:pt>
              <c:pt idx="6149">
                <c:v>0</c:v>
              </c:pt>
              <c:pt idx="6150">
                <c:v>0</c:v>
              </c:pt>
              <c:pt idx="6151">
                <c:v>0</c:v>
              </c:pt>
              <c:pt idx="6152">
                <c:v>0</c:v>
              </c:pt>
              <c:pt idx="6153">
                <c:v>0</c:v>
              </c:pt>
              <c:pt idx="6154">
                <c:v>0</c:v>
              </c:pt>
              <c:pt idx="6155">
                <c:v>0</c:v>
              </c:pt>
              <c:pt idx="6156">
                <c:v>0</c:v>
              </c:pt>
              <c:pt idx="6157">
                <c:v>0</c:v>
              </c:pt>
              <c:pt idx="6158">
                <c:v>0</c:v>
              </c:pt>
              <c:pt idx="6159">
                <c:v>0</c:v>
              </c:pt>
              <c:pt idx="6160">
                <c:v>0</c:v>
              </c:pt>
              <c:pt idx="6161">
                <c:v>0</c:v>
              </c:pt>
              <c:pt idx="6162">
                <c:v>0</c:v>
              </c:pt>
              <c:pt idx="6163">
                <c:v>0</c:v>
              </c:pt>
              <c:pt idx="6164">
                <c:v>0</c:v>
              </c:pt>
              <c:pt idx="6165">
                <c:v>0</c:v>
              </c:pt>
              <c:pt idx="6166">
                <c:v>0</c:v>
              </c:pt>
              <c:pt idx="6167">
                <c:v>0</c:v>
              </c:pt>
              <c:pt idx="6168">
                <c:v>0</c:v>
              </c:pt>
              <c:pt idx="6169">
                <c:v>0</c:v>
              </c:pt>
              <c:pt idx="6170">
                <c:v>0</c:v>
              </c:pt>
              <c:pt idx="6171">
                <c:v>0</c:v>
              </c:pt>
              <c:pt idx="6172">
                <c:v>0</c:v>
              </c:pt>
              <c:pt idx="6173">
                <c:v>0</c:v>
              </c:pt>
              <c:pt idx="6174">
                <c:v>0</c:v>
              </c:pt>
              <c:pt idx="6175">
                <c:v>0</c:v>
              </c:pt>
              <c:pt idx="6176">
                <c:v>0</c:v>
              </c:pt>
              <c:pt idx="6177">
                <c:v>0</c:v>
              </c:pt>
              <c:pt idx="6178">
                <c:v>0</c:v>
              </c:pt>
              <c:pt idx="6179">
                <c:v>0</c:v>
              </c:pt>
              <c:pt idx="6180">
                <c:v>0</c:v>
              </c:pt>
              <c:pt idx="6181">
                <c:v>0</c:v>
              </c:pt>
              <c:pt idx="6182">
                <c:v>0</c:v>
              </c:pt>
              <c:pt idx="6183">
                <c:v>0</c:v>
              </c:pt>
              <c:pt idx="6184">
                <c:v>0</c:v>
              </c:pt>
              <c:pt idx="6185">
                <c:v>0</c:v>
              </c:pt>
              <c:pt idx="6186">
                <c:v>0</c:v>
              </c:pt>
              <c:pt idx="6187">
                <c:v>0</c:v>
              </c:pt>
              <c:pt idx="6188">
                <c:v>0</c:v>
              </c:pt>
              <c:pt idx="6189">
                <c:v>0</c:v>
              </c:pt>
              <c:pt idx="6190">
                <c:v>0</c:v>
              </c:pt>
              <c:pt idx="6191">
                <c:v>0</c:v>
              </c:pt>
              <c:pt idx="6192">
                <c:v>0</c:v>
              </c:pt>
              <c:pt idx="6193">
                <c:v>0</c:v>
              </c:pt>
              <c:pt idx="6194">
                <c:v>0</c:v>
              </c:pt>
              <c:pt idx="6195">
                <c:v>0</c:v>
              </c:pt>
              <c:pt idx="6196">
                <c:v>0</c:v>
              </c:pt>
              <c:pt idx="6197">
                <c:v>0</c:v>
              </c:pt>
              <c:pt idx="6198">
                <c:v>0</c:v>
              </c:pt>
              <c:pt idx="6199">
                <c:v>0</c:v>
              </c:pt>
              <c:pt idx="6200">
                <c:v>0</c:v>
              </c:pt>
              <c:pt idx="6201">
                <c:v>0</c:v>
              </c:pt>
              <c:pt idx="6202">
                <c:v>0</c:v>
              </c:pt>
              <c:pt idx="6203">
                <c:v>0</c:v>
              </c:pt>
              <c:pt idx="6204">
                <c:v>0</c:v>
              </c:pt>
              <c:pt idx="6205">
                <c:v>0</c:v>
              </c:pt>
              <c:pt idx="6206">
                <c:v>0</c:v>
              </c:pt>
              <c:pt idx="6207">
                <c:v>0</c:v>
              </c:pt>
              <c:pt idx="6208">
                <c:v>0</c:v>
              </c:pt>
              <c:pt idx="6209">
                <c:v>0</c:v>
              </c:pt>
              <c:pt idx="6210">
                <c:v>0</c:v>
              </c:pt>
              <c:pt idx="6211">
                <c:v>0</c:v>
              </c:pt>
              <c:pt idx="6212">
                <c:v>0</c:v>
              </c:pt>
              <c:pt idx="6213">
                <c:v>0</c:v>
              </c:pt>
              <c:pt idx="6214">
                <c:v>0</c:v>
              </c:pt>
              <c:pt idx="6215">
                <c:v>0</c:v>
              </c:pt>
              <c:pt idx="6216">
                <c:v>0</c:v>
              </c:pt>
              <c:pt idx="6217">
                <c:v>0</c:v>
              </c:pt>
              <c:pt idx="6218">
                <c:v>0</c:v>
              </c:pt>
              <c:pt idx="6219">
                <c:v>0</c:v>
              </c:pt>
              <c:pt idx="6220">
                <c:v>0</c:v>
              </c:pt>
              <c:pt idx="6221">
                <c:v>0</c:v>
              </c:pt>
              <c:pt idx="6222">
                <c:v>0</c:v>
              </c:pt>
              <c:pt idx="6223">
                <c:v>0</c:v>
              </c:pt>
              <c:pt idx="6224">
                <c:v>0</c:v>
              </c:pt>
              <c:pt idx="6225">
                <c:v>0</c:v>
              </c:pt>
              <c:pt idx="6226">
                <c:v>0</c:v>
              </c:pt>
              <c:pt idx="6227">
                <c:v>0</c:v>
              </c:pt>
              <c:pt idx="6228">
                <c:v>0</c:v>
              </c:pt>
              <c:pt idx="6229">
                <c:v>0</c:v>
              </c:pt>
              <c:pt idx="6230">
                <c:v>0</c:v>
              </c:pt>
              <c:pt idx="6231">
                <c:v>0</c:v>
              </c:pt>
              <c:pt idx="6232">
                <c:v>0</c:v>
              </c:pt>
              <c:pt idx="6233">
                <c:v>0</c:v>
              </c:pt>
              <c:pt idx="6234">
                <c:v>0</c:v>
              </c:pt>
              <c:pt idx="6235">
                <c:v>0</c:v>
              </c:pt>
              <c:pt idx="6236">
                <c:v>0</c:v>
              </c:pt>
              <c:pt idx="6237">
                <c:v>0</c:v>
              </c:pt>
              <c:pt idx="6238">
                <c:v>0</c:v>
              </c:pt>
              <c:pt idx="6239">
                <c:v>0</c:v>
              </c:pt>
              <c:pt idx="6240">
                <c:v>0</c:v>
              </c:pt>
              <c:pt idx="6241">
                <c:v>0</c:v>
              </c:pt>
              <c:pt idx="6242">
                <c:v>0</c:v>
              </c:pt>
              <c:pt idx="6243">
                <c:v>0</c:v>
              </c:pt>
              <c:pt idx="6244">
                <c:v>0</c:v>
              </c:pt>
              <c:pt idx="6245">
                <c:v>0</c:v>
              </c:pt>
              <c:pt idx="6246">
                <c:v>0</c:v>
              </c:pt>
              <c:pt idx="6247">
                <c:v>0</c:v>
              </c:pt>
              <c:pt idx="6248">
                <c:v>0</c:v>
              </c:pt>
              <c:pt idx="6249">
                <c:v>0</c:v>
              </c:pt>
              <c:pt idx="6250">
                <c:v>0</c:v>
              </c:pt>
              <c:pt idx="6251">
                <c:v>0</c:v>
              </c:pt>
              <c:pt idx="6252">
                <c:v>0</c:v>
              </c:pt>
              <c:pt idx="6253">
                <c:v>0</c:v>
              </c:pt>
              <c:pt idx="6254">
                <c:v>0</c:v>
              </c:pt>
              <c:pt idx="6255">
                <c:v>0</c:v>
              </c:pt>
              <c:pt idx="6256">
                <c:v>0</c:v>
              </c:pt>
              <c:pt idx="6257">
                <c:v>0</c:v>
              </c:pt>
              <c:pt idx="6258">
                <c:v>0</c:v>
              </c:pt>
              <c:pt idx="6259">
                <c:v>0</c:v>
              </c:pt>
              <c:pt idx="6260">
                <c:v>0</c:v>
              </c:pt>
              <c:pt idx="6261">
                <c:v>0</c:v>
              </c:pt>
              <c:pt idx="6262">
                <c:v>0</c:v>
              </c:pt>
              <c:pt idx="6263">
                <c:v>0</c:v>
              </c:pt>
              <c:pt idx="6264">
                <c:v>0</c:v>
              </c:pt>
              <c:pt idx="6265">
                <c:v>0</c:v>
              </c:pt>
              <c:pt idx="6266">
                <c:v>0</c:v>
              </c:pt>
              <c:pt idx="6267">
                <c:v>0</c:v>
              </c:pt>
              <c:pt idx="6268">
                <c:v>0</c:v>
              </c:pt>
              <c:pt idx="6269">
                <c:v>0</c:v>
              </c:pt>
              <c:pt idx="6270">
                <c:v>0</c:v>
              </c:pt>
              <c:pt idx="6271">
                <c:v>0</c:v>
              </c:pt>
              <c:pt idx="6272">
                <c:v>0</c:v>
              </c:pt>
              <c:pt idx="6273">
                <c:v>0</c:v>
              </c:pt>
              <c:pt idx="6274">
                <c:v>0</c:v>
              </c:pt>
              <c:pt idx="6275">
                <c:v>0</c:v>
              </c:pt>
              <c:pt idx="6276">
                <c:v>0</c:v>
              </c:pt>
              <c:pt idx="6277">
                <c:v>0</c:v>
              </c:pt>
              <c:pt idx="6278">
                <c:v>0</c:v>
              </c:pt>
              <c:pt idx="6279">
                <c:v>0</c:v>
              </c:pt>
              <c:pt idx="6280">
                <c:v>0</c:v>
              </c:pt>
              <c:pt idx="6281">
                <c:v>0</c:v>
              </c:pt>
              <c:pt idx="6282">
                <c:v>0</c:v>
              </c:pt>
              <c:pt idx="6283">
                <c:v>0</c:v>
              </c:pt>
              <c:pt idx="6284">
                <c:v>0</c:v>
              </c:pt>
              <c:pt idx="6285">
                <c:v>0</c:v>
              </c:pt>
              <c:pt idx="6286">
                <c:v>0</c:v>
              </c:pt>
              <c:pt idx="6287">
                <c:v>0</c:v>
              </c:pt>
              <c:pt idx="6288">
                <c:v>0</c:v>
              </c:pt>
              <c:pt idx="6289">
                <c:v>0</c:v>
              </c:pt>
              <c:pt idx="6290">
                <c:v>0</c:v>
              </c:pt>
              <c:pt idx="6291">
                <c:v>0</c:v>
              </c:pt>
              <c:pt idx="6292">
                <c:v>0</c:v>
              </c:pt>
              <c:pt idx="6293">
                <c:v>0</c:v>
              </c:pt>
              <c:pt idx="6294">
                <c:v>0</c:v>
              </c:pt>
              <c:pt idx="6295">
                <c:v>0</c:v>
              </c:pt>
              <c:pt idx="6296">
                <c:v>0</c:v>
              </c:pt>
              <c:pt idx="6297">
                <c:v>0</c:v>
              </c:pt>
              <c:pt idx="6298">
                <c:v>0</c:v>
              </c:pt>
              <c:pt idx="6299">
                <c:v>0</c:v>
              </c:pt>
              <c:pt idx="6300">
                <c:v>0</c:v>
              </c:pt>
              <c:pt idx="6301">
                <c:v>0</c:v>
              </c:pt>
              <c:pt idx="6302">
                <c:v>0</c:v>
              </c:pt>
              <c:pt idx="6303">
                <c:v>0</c:v>
              </c:pt>
              <c:pt idx="6304">
                <c:v>0</c:v>
              </c:pt>
              <c:pt idx="6305">
                <c:v>0</c:v>
              </c:pt>
              <c:pt idx="6306">
                <c:v>0</c:v>
              </c:pt>
              <c:pt idx="6307">
                <c:v>0</c:v>
              </c:pt>
              <c:pt idx="6308">
                <c:v>0</c:v>
              </c:pt>
              <c:pt idx="6309">
                <c:v>0</c:v>
              </c:pt>
              <c:pt idx="6310">
                <c:v>0</c:v>
              </c:pt>
              <c:pt idx="6311">
                <c:v>0</c:v>
              </c:pt>
              <c:pt idx="6312">
                <c:v>0</c:v>
              </c:pt>
              <c:pt idx="6313">
                <c:v>0</c:v>
              </c:pt>
              <c:pt idx="6314">
                <c:v>0</c:v>
              </c:pt>
              <c:pt idx="6315">
                <c:v>0</c:v>
              </c:pt>
              <c:pt idx="6316">
                <c:v>0</c:v>
              </c:pt>
              <c:pt idx="6317">
                <c:v>0</c:v>
              </c:pt>
              <c:pt idx="6318">
                <c:v>0</c:v>
              </c:pt>
              <c:pt idx="6319">
                <c:v>0</c:v>
              </c:pt>
              <c:pt idx="6320">
                <c:v>0</c:v>
              </c:pt>
              <c:pt idx="6321">
                <c:v>0</c:v>
              </c:pt>
              <c:pt idx="6322">
                <c:v>0</c:v>
              </c:pt>
              <c:pt idx="6323">
                <c:v>0</c:v>
              </c:pt>
              <c:pt idx="6324">
                <c:v>0</c:v>
              </c:pt>
              <c:pt idx="6325">
                <c:v>0</c:v>
              </c:pt>
              <c:pt idx="6326">
                <c:v>0</c:v>
              </c:pt>
              <c:pt idx="6327">
                <c:v>0</c:v>
              </c:pt>
              <c:pt idx="6328">
                <c:v>0</c:v>
              </c:pt>
              <c:pt idx="6329">
                <c:v>0</c:v>
              </c:pt>
              <c:pt idx="6330">
                <c:v>0</c:v>
              </c:pt>
              <c:pt idx="6331">
                <c:v>0</c:v>
              </c:pt>
              <c:pt idx="6332">
                <c:v>0</c:v>
              </c:pt>
              <c:pt idx="6333">
                <c:v>0</c:v>
              </c:pt>
              <c:pt idx="6334">
                <c:v>0</c:v>
              </c:pt>
              <c:pt idx="6335">
                <c:v>0</c:v>
              </c:pt>
              <c:pt idx="6336">
                <c:v>0</c:v>
              </c:pt>
              <c:pt idx="6337">
                <c:v>0</c:v>
              </c:pt>
              <c:pt idx="6338">
                <c:v>0</c:v>
              </c:pt>
              <c:pt idx="6339">
                <c:v>0</c:v>
              </c:pt>
              <c:pt idx="6340">
                <c:v>0</c:v>
              </c:pt>
              <c:pt idx="6341">
                <c:v>0</c:v>
              </c:pt>
              <c:pt idx="6342">
                <c:v>0</c:v>
              </c:pt>
              <c:pt idx="6343">
                <c:v>0</c:v>
              </c:pt>
              <c:pt idx="6344">
                <c:v>0</c:v>
              </c:pt>
              <c:pt idx="6345">
                <c:v>0</c:v>
              </c:pt>
              <c:pt idx="6346">
                <c:v>0</c:v>
              </c:pt>
              <c:pt idx="6347">
                <c:v>0</c:v>
              </c:pt>
              <c:pt idx="6348">
                <c:v>0</c:v>
              </c:pt>
              <c:pt idx="6349">
                <c:v>0</c:v>
              </c:pt>
              <c:pt idx="6350">
                <c:v>0</c:v>
              </c:pt>
              <c:pt idx="6351">
                <c:v>0</c:v>
              </c:pt>
              <c:pt idx="6352">
                <c:v>0</c:v>
              </c:pt>
              <c:pt idx="6353">
                <c:v>0</c:v>
              </c:pt>
              <c:pt idx="6354">
                <c:v>0</c:v>
              </c:pt>
              <c:pt idx="6355">
                <c:v>0</c:v>
              </c:pt>
              <c:pt idx="6356">
                <c:v>0</c:v>
              </c:pt>
              <c:pt idx="6357">
                <c:v>0</c:v>
              </c:pt>
              <c:pt idx="6358">
                <c:v>0</c:v>
              </c:pt>
              <c:pt idx="6359">
                <c:v>0</c:v>
              </c:pt>
              <c:pt idx="6360">
                <c:v>0</c:v>
              </c:pt>
              <c:pt idx="6361">
                <c:v>0</c:v>
              </c:pt>
              <c:pt idx="6362">
                <c:v>0</c:v>
              </c:pt>
              <c:pt idx="6363">
                <c:v>0</c:v>
              </c:pt>
              <c:pt idx="6364">
                <c:v>0</c:v>
              </c:pt>
              <c:pt idx="6365">
                <c:v>0</c:v>
              </c:pt>
              <c:pt idx="6366">
                <c:v>0</c:v>
              </c:pt>
              <c:pt idx="6367">
                <c:v>0</c:v>
              </c:pt>
              <c:pt idx="6368">
                <c:v>0</c:v>
              </c:pt>
              <c:pt idx="6369">
                <c:v>0</c:v>
              </c:pt>
              <c:pt idx="6370">
                <c:v>0</c:v>
              </c:pt>
              <c:pt idx="6371">
                <c:v>0</c:v>
              </c:pt>
              <c:pt idx="6372">
                <c:v>0</c:v>
              </c:pt>
              <c:pt idx="6373">
                <c:v>0</c:v>
              </c:pt>
              <c:pt idx="6374">
                <c:v>0</c:v>
              </c:pt>
              <c:pt idx="6375">
                <c:v>0</c:v>
              </c:pt>
              <c:pt idx="6376">
                <c:v>0</c:v>
              </c:pt>
              <c:pt idx="6377">
                <c:v>0</c:v>
              </c:pt>
              <c:pt idx="6378">
                <c:v>0</c:v>
              </c:pt>
              <c:pt idx="6379">
                <c:v>0</c:v>
              </c:pt>
              <c:pt idx="6380">
                <c:v>0</c:v>
              </c:pt>
              <c:pt idx="6381">
                <c:v>0</c:v>
              </c:pt>
              <c:pt idx="6382">
                <c:v>0</c:v>
              </c:pt>
              <c:pt idx="6383">
                <c:v>0</c:v>
              </c:pt>
              <c:pt idx="6384">
                <c:v>0</c:v>
              </c:pt>
              <c:pt idx="6385">
                <c:v>0</c:v>
              </c:pt>
              <c:pt idx="6386">
                <c:v>0</c:v>
              </c:pt>
              <c:pt idx="6387">
                <c:v>0</c:v>
              </c:pt>
              <c:pt idx="6388">
                <c:v>0</c:v>
              </c:pt>
              <c:pt idx="6389">
                <c:v>0</c:v>
              </c:pt>
              <c:pt idx="6390">
                <c:v>0</c:v>
              </c:pt>
              <c:pt idx="6391">
                <c:v>0</c:v>
              </c:pt>
              <c:pt idx="6392">
                <c:v>0</c:v>
              </c:pt>
              <c:pt idx="6393">
                <c:v>0</c:v>
              </c:pt>
              <c:pt idx="6394">
                <c:v>0</c:v>
              </c:pt>
              <c:pt idx="6395">
                <c:v>0</c:v>
              </c:pt>
              <c:pt idx="6396">
                <c:v>0</c:v>
              </c:pt>
              <c:pt idx="6397">
                <c:v>0</c:v>
              </c:pt>
              <c:pt idx="6398">
                <c:v>0</c:v>
              </c:pt>
              <c:pt idx="6399">
                <c:v>0</c:v>
              </c:pt>
              <c:pt idx="6400">
                <c:v>0</c:v>
              </c:pt>
              <c:pt idx="6401">
                <c:v>0</c:v>
              </c:pt>
              <c:pt idx="6402">
                <c:v>0</c:v>
              </c:pt>
              <c:pt idx="6403">
                <c:v>0</c:v>
              </c:pt>
              <c:pt idx="6404">
                <c:v>0</c:v>
              </c:pt>
              <c:pt idx="6405">
                <c:v>0</c:v>
              </c:pt>
              <c:pt idx="6406">
                <c:v>0</c:v>
              </c:pt>
              <c:pt idx="6407">
                <c:v>0</c:v>
              </c:pt>
              <c:pt idx="6408">
                <c:v>0</c:v>
              </c:pt>
              <c:pt idx="6409">
                <c:v>0</c:v>
              </c:pt>
              <c:pt idx="6410">
                <c:v>0</c:v>
              </c:pt>
              <c:pt idx="6411">
                <c:v>0</c:v>
              </c:pt>
              <c:pt idx="6412">
                <c:v>0</c:v>
              </c:pt>
              <c:pt idx="6413">
                <c:v>0</c:v>
              </c:pt>
              <c:pt idx="6414">
                <c:v>0</c:v>
              </c:pt>
              <c:pt idx="6415">
                <c:v>0</c:v>
              </c:pt>
              <c:pt idx="6416">
                <c:v>0</c:v>
              </c:pt>
              <c:pt idx="6417">
                <c:v>0</c:v>
              </c:pt>
              <c:pt idx="6418">
                <c:v>0</c:v>
              </c:pt>
              <c:pt idx="6419">
                <c:v>0</c:v>
              </c:pt>
              <c:pt idx="6420">
                <c:v>0</c:v>
              </c:pt>
              <c:pt idx="6421">
                <c:v>0</c:v>
              </c:pt>
              <c:pt idx="6422">
                <c:v>0</c:v>
              </c:pt>
              <c:pt idx="6423">
                <c:v>0</c:v>
              </c:pt>
              <c:pt idx="6424">
                <c:v>0</c:v>
              </c:pt>
              <c:pt idx="6425">
                <c:v>0</c:v>
              </c:pt>
              <c:pt idx="6426">
                <c:v>0</c:v>
              </c:pt>
              <c:pt idx="6427">
                <c:v>0</c:v>
              </c:pt>
              <c:pt idx="6428">
                <c:v>0</c:v>
              </c:pt>
              <c:pt idx="6429">
                <c:v>0</c:v>
              </c:pt>
              <c:pt idx="6430">
                <c:v>0</c:v>
              </c:pt>
              <c:pt idx="6431">
                <c:v>0</c:v>
              </c:pt>
              <c:pt idx="6432">
                <c:v>0</c:v>
              </c:pt>
              <c:pt idx="6433">
                <c:v>0</c:v>
              </c:pt>
              <c:pt idx="6434">
                <c:v>0</c:v>
              </c:pt>
              <c:pt idx="6435">
                <c:v>0</c:v>
              </c:pt>
              <c:pt idx="6436">
                <c:v>0</c:v>
              </c:pt>
              <c:pt idx="6437">
                <c:v>0</c:v>
              </c:pt>
              <c:pt idx="6438">
                <c:v>0</c:v>
              </c:pt>
              <c:pt idx="6439">
                <c:v>0</c:v>
              </c:pt>
              <c:pt idx="6440">
                <c:v>0</c:v>
              </c:pt>
              <c:pt idx="6441">
                <c:v>0</c:v>
              </c:pt>
              <c:pt idx="6442">
                <c:v>0</c:v>
              </c:pt>
              <c:pt idx="6443">
                <c:v>0</c:v>
              </c:pt>
              <c:pt idx="6444">
                <c:v>0</c:v>
              </c:pt>
              <c:pt idx="6445">
                <c:v>0</c:v>
              </c:pt>
              <c:pt idx="6446">
                <c:v>0</c:v>
              </c:pt>
              <c:pt idx="6447">
                <c:v>0</c:v>
              </c:pt>
              <c:pt idx="6448">
                <c:v>0</c:v>
              </c:pt>
              <c:pt idx="6449">
                <c:v>0</c:v>
              </c:pt>
              <c:pt idx="6450">
                <c:v>0</c:v>
              </c:pt>
              <c:pt idx="6451">
                <c:v>0</c:v>
              </c:pt>
              <c:pt idx="6452">
                <c:v>0</c:v>
              </c:pt>
              <c:pt idx="6453">
                <c:v>0</c:v>
              </c:pt>
              <c:pt idx="6454">
                <c:v>0</c:v>
              </c:pt>
              <c:pt idx="6455">
                <c:v>0</c:v>
              </c:pt>
              <c:pt idx="6456">
                <c:v>0</c:v>
              </c:pt>
              <c:pt idx="6457">
                <c:v>0</c:v>
              </c:pt>
              <c:pt idx="6458">
                <c:v>0</c:v>
              </c:pt>
              <c:pt idx="6459">
                <c:v>0</c:v>
              </c:pt>
              <c:pt idx="6460">
                <c:v>0</c:v>
              </c:pt>
              <c:pt idx="6461">
                <c:v>0</c:v>
              </c:pt>
              <c:pt idx="6462">
                <c:v>0</c:v>
              </c:pt>
              <c:pt idx="6463">
                <c:v>0</c:v>
              </c:pt>
              <c:pt idx="6464">
                <c:v>0</c:v>
              </c:pt>
              <c:pt idx="6465">
                <c:v>0</c:v>
              </c:pt>
              <c:pt idx="6466">
                <c:v>0</c:v>
              </c:pt>
              <c:pt idx="6467">
                <c:v>0</c:v>
              </c:pt>
              <c:pt idx="6468">
                <c:v>0</c:v>
              </c:pt>
              <c:pt idx="6469">
                <c:v>0</c:v>
              </c:pt>
              <c:pt idx="6470">
                <c:v>0</c:v>
              </c:pt>
              <c:pt idx="6471">
                <c:v>0</c:v>
              </c:pt>
              <c:pt idx="6472">
                <c:v>0</c:v>
              </c:pt>
              <c:pt idx="6473">
                <c:v>0</c:v>
              </c:pt>
              <c:pt idx="6474">
                <c:v>0</c:v>
              </c:pt>
              <c:pt idx="6475">
                <c:v>0</c:v>
              </c:pt>
              <c:pt idx="6476">
                <c:v>0</c:v>
              </c:pt>
              <c:pt idx="6477">
                <c:v>0</c:v>
              </c:pt>
              <c:pt idx="6478">
                <c:v>0</c:v>
              </c:pt>
              <c:pt idx="6479">
                <c:v>0</c:v>
              </c:pt>
              <c:pt idx="6480">
                <c:v>0</c:v>
              </c:pt>
              <c:pt idx="6481">
                <c:v>0</c:v>
              </c:pt>
              <c:pt idx="6482">
                <c:v>0</c:v>
              </c:pt>
              <c:pt idx="6483">
                <c:v>0</c:v>
              </c:pt>
              <c:pt idx="6484">
                <c:v>0</c:v>
              </c:pt>
              <c:pt idx="6485">
                <c:v>0</c:v>
              </c:pt>
              <c:pt idx="6486">
                <c:v>0</c:v>
              </c:pt>
              <c:pt idx="6487">
                <c:v>0</c:v>
              </c:pt>
              <c:pt idx="6488">
                <c:v>0</c:v>
              </c:pt>
              <c:pt idx="6489">
                <c:v>0</c:v>
              </c:pt>
              <c:pt idx="6490">
                <c:v>0</c:v>
              </c:pt>
              <c:pt idx="6491">
                <c:v>0</c:v>
              </c:pt>
              <c:pt idx="6492">
                <c:v>0</c:v>
              </c:pt>
              <c:pt idx="6493">
                <c:v>0</c:v>
              </c:pt>
              <c:pt idx="6494">
                <c:v>0</c:v>
              </c:pt>
              <c:pt idx="6495">
                <c:v>0</c:v>
              </c:pt>
              <c:pt idx="6496">
                <c:v>0</c:v>
              </c:pt>
              <c:pt idx="6497">
                <c:v>0</c:v>
              </c:pt>
              <c:pt idx="6498">
                <c:v>0</c:v>
              </c:pt>
              <c:pt idx="6499">
                <c:v>0</c:v>
              </c:pt>
              <c:pt idx="6500">
                <c:v>0</c:v>
              </c:pt>
              <c:pt idx="6501">
                <c:v>0</c:v>
              </c:pt>
              <c:pt idx="6502">
                <c:v>0</c:v>
              </c:pt>
              <c:pt idx="6503">
                <c:v>0</c:v>
              </c:pt>
              <c:pt idx="6504">
                <c:v>0</c:v>
              </c:pt>
              <c:pt idx="6505">
                <c:v>0</c:v>
              </c:pt>
              <c:pt idx="6506">
                <c:v>0</c:v>
              </c:pt>
              <c:pt idx="6507">
                <c:v>0</c:v>
              </c:pt>
              <c:pt idx="6508">
                <c:v>0</c:v>
              </c:pt>
              <c:pt idx="6509">
                <c:v>0</c:v>
              </c:pt>
              <c:pt idx="6510">
                <c:v>0</c:v>
              </c:pt>
              <c:pt idx="6511">
                <c:v>0</c:v>
              </c:pt>
              <c:pt idx="6512">
                <c:v>0</c:v>
              </c:pt>
              <c:pt idx="6513">
                <c:v>0</c:v>
              </c:pt>
              <c:pt idx="6514">
                <c:v>0</c:v>
              </c:pt>
              <c:pt idx="6515">
                <c:v>0</c:v>
              </c:pt>
              <c:pt idx="6516">
                <c:v>0</c:v>
              </c:pt>
              <c:pt idx="6517">
                <c:v>0</c:v>
              </c:pt>
              <c:pt idx="6518">
                <c:v>0</c:v>
              </c:pt>
              <c:pt idx="6519">
                <c:v>0</c:v>
              </c:pt>
              <c:pt idx="6520">
                <c:v>0</c:v>
              </c:pt>
              <c:pt idx="6521">
                <c:v>0</c:v>
              </c:pt>
              <c:pt idx="6522">
                <c:v>0</c:v>
              </c:pt>
              <c:pt idx="6523">
                <c:v>0</c:v>
              </c:pt>
              <c:pt idx="6524">
                <c:v>0</c:v>
              </c:pt>
              <c:pt idx="6525">
                <c:v>0</c:v>
              </c:pt>
              <c:pt idx="6526">
                <c:v>0</c:v>
              </c:pt>
              <c:pt idx="6527">
                <c:v>0</c:v>
              </c:pt>
              <c:pt idx="6528">
                <c:v>0</c:v>
              </c:pt>
              <c:pt idx="6529">
                <c:v>0</c:v>
              </c:pt>
              <c:pt idx="6530">
                <c:v>0</c:v>
              </c:pt>
              <c:pt idx="6531">
                <c:v>0</c:v>
              </c:pt>
              <c:pt idx="6532">
                <c:v>0</c:v>
              </c:pt>
              <c:pt idx="6533">
                <c:v>0</c:v>
              </c:pt>
              <c:pt idx="6534">
                <c:v>0</c:v>
              </c:pt>
              <c:pt idx="6535">
                <c:v>0</c:v>
              </c:pt>
              <c:pt idx="6536">
                <c:v>0</c:v>
              </c:pt>
              <c:pt idx="6537">
                <c:v>0</c:v>
              </c:pt>
              <c:pt idx="6538">
                <c:v>0</c:v>
              </c:pt>
              <c:pt idx="6539">
                <c:v>0</c:v>
              </c:pt>
              <c:pt idx="6540">
                <c:v>0</c:v>
              </c:pt>
              <c:pt idx="6541">
                <c:v>0</c:v>
              </c:pt>
              <c:pt idx="6542">
                <c:v>0</c:v>
              </c:pt>
              <c:pt idx="6543">
                <c:v>0</c:v>
              </c:pt>
              <c:pt idx="6544">
                <c:v>0</c:v>
              </c:pt>
              <c:pt idx="6545">
                <c:v>0</c:v>
              </c:pt>
              <c:pt idx="6546">
                <c:v>0</c:v>
              </c:pt>
              <c:pt idx="6547">
                <c:v>0</c:v>
              </c:pt>
              <c:pt idx="6548">
                <c:v>0</c:v>
              </c:pt>
              <c:pt idx="6549">
                <c:v>0</c:v>
              </c:pt>
              <c:pt idx="6550">
                <c:v>0</c:v>
              </c:pt>
              <c:pt idx="6551">
                <c:v>0</c:v>
              </c:pt>
              <c:pt idx="6552">
                <c:v>0</c:v>
              </c:pt>
              <c:pt idx="6553">
                <c:v>0</c:v>
              </c:pt>
              <c:pt idx="6554">
                <c:v>0</c:v>
              </c:pt>
              <c:pt idx="6555">
                <c:v>0</c:v>
              </c:pt>
              <c:pt idx="6556">
                <c:v>0</c:v>
              </c:pt>
              <c:pt idx="6557">
                <c:v>0</c:v>
              </c:pt>
              <c:pt idx="6558">
                <c:v>0</c:v>
              </c:pt>
              <c:pt idx="6559">
                <c:v>0</c:v>
              </c:pt>
              <c:pt idx="6560">
                <c:v>0</c:v>
              </c:pt>
              <c:pt idx="6561">
                <c:v>0</c:v>
              </c:pt>
              <c:pt idx="6562">
                <c:v>0</c:v>
              </c:pt>
              <c:pt idx="6563">
                <c:v>0</c:v>
              </c:pt>
              <c:pt idx="6564">
                <c:v>0</c:v>
              </c:pt>
              <c:pt idx="6565">
                <c:v>0</c:v>
              </c:pt>
              <c:pt idx="6566">
                <c:v>0</c:v>
              </c:pt>
              <c:pt idx="6567">
                <c:v>0</c:v>
              </c:pt>
              <c:pt idx="6568">
                <c:v>0</c:v>
              </c:pt>
              <c:pt idx="6569">
                <c:v>0</c:v>
              </c:pt>
              <c:pt idx="6570">
                <c:v>0</c:v>
              </c:pt>
              <c:pt idx="6571">
                <c:v>0</c:v>
              </c:pt>
              <c:pt idx="6572">
                <c:v>0</c:v>
              </c:pt>
              <c:pt idx="6573">
                <c:v>0</c:v>
              </c:pt>
              <c:pt idx="6574">
                <c:v>0</c:v>
              </c:pt>
              <c:pt idx="6575">
                <c:v>0</c:v>
              </c:pt>
              <c:pt idx="6576">
                <c:v>0</c:v>
              </c:pt>
              <c:pt idx="6577">
                <c:v>0</c:v>
              </c:pt>
              <c:pt idx="6578">
                <c:v>0</c:v>
              </c:pt>
              <c:pt idx="6579">
                <c:v>0</c:v>
              </c:pt>
              <c:pt idx="6580">
                <c:v>0</c:v>
              </c:pt>
              <c:pt idx="6581">
                <c:v>0</c:v>
              </c:pt>
              <c:pt idx="6582">
                <c:v>0</c:v>
              </c:pt>
              <c:pt idx="6583">
                <c:v>0</c:v>
              </c:pt>
              <c:pt idx="6584">
                <c:v>0</c:v>
              </c:pt>
              <c:pt idx="6585">
                <c:v>0</c:v>
              </c:pt>
              <c:pt idx="6586">
                <c:v>0</c:v>
              </c:pt>
              <c:pt idx="6587">
                <c:v>0</c:v>
              </c:pt>
              <c:pt idx="6588">
                <c:v>0</c:v>
              </c:pt>
              <c:pt idx="6589">
                <c:v>0</c:v>
              </c:pt>
              <c:pt idx="6590">
                <c:v>0</c:v>
              </c:pt>
              <c:pt idx="6591">
                <c:v>0</c:v>
              </c:pt>
              <c:pt idx="6592">
                <c:v>0</c:v>
              </c:pt>
              <c:pt idx="6593">
                <c:v>0</c:v>
              </c:pt>
              <c:pt idx="6594">
                <c:v>0</c:v>
              </c:pt>
              <c:pt idx="6595">
                <c:v>0</c:v>
              </c:pt>
              <c:pt idx="6596">
                <c:v>0</c:v>
              </c:pt>
              <c:pt idx="6597">
                <c:v>0</c:v>
              </c:pt>
              <c:pt idx="6598">
                <c:v>0</c:v>
              </c:pt>
              <c:pt idx="6599">
                <c:v>0</c:v>
              </c:pt>
              <c:pt idx="6600">
                <c:v>0</c:v>
              </c:pt>
              <c:pt idx="6601">
                <c:v>0</c:v>
              </c:pt>
              <c:pt idx="6602">
                <c:v>0</c:v>
              </c:pt>
              <c:pt idx="6603">
                <c:v>0</c:v>
              </c:pt>
              <c:pt idx="6604">
                <c:v>0</c:v>
              </c:pt>
              <c:pt idx="6605">
                <c:v>0</c:v>
              </c:pt>
              <c:pt idx="6606">
                <c:v>0</c:v>
              </c:pt>
              <c:pt idx="6607">
                <c:v>0</c:v>
              </c:pt>
              <c:pt idx="6608">
                <c:v>0</c:v>
              </c:pt>
              <c:pt idx="6609">
                <c:v>0</c:v>
              </c:pt>
              <c:pt idx="6610">
                <c:v>0</c:v>
              </c:pt>
              <c:pt idx="6611">
                <c:v>0</c:v>
              </c:pt>
              <c:pt idx="6612">
                <c:v>0</c:v>
              </c:pt>
              <c:pt idx="6613">
                <c:v>0</c:v>
              </c:pt>
              <c:pt idx="6614">
                <c:v>0</c:v>
              </c:pt>
              <c:pt idx="6615">
                <c:v>0</c:v>
              </c:pt>
              <c:pt idx="6616">
                <c:v>0</c:v>
              </c:pt>
              <c:pt idx="6617">
                <c:v>0</c:v>
              </c:pt>
              <c:pt idx="6618">
                <c:v>0</c:v>
              </c:pt>
              <c:pt idx="6619">
                <c:v>0</c:v>
              </c:pt>
              <c:pt idx="6620">
                <c:v>0</c:v>
              </c:pt>
              <c:pt idx="6621">
                <c:v>0</c:v>
              </c:pt>
              <c:pt idx="6622">
                <c:v>0</c:v>
              </c:pt>
              <c:pt idx="6623">
                <c:v>0</c:v>
              </c:pt>
              <c:pt idx="6624">
                <c:v>0</c:v>
              </c:pt>
              <c:pt idx="6625">
                <c:v>0</c:v>
              </c:pt>
              <c:pt idx="6626">
                <c:v>0</c:v>
              </c:pt>
              <c:pt idx="6627">
                <c:v>0</c:v>
              </c:pt>
              <c:pt idx="6628">
                <c:v>0</c:v>
              </c:pt>
              <c:pt idx="6629">
                <c:v>0</c:v>
              </c:pt>
              <c:pt idx="6630">
                <c:v>0</c:v>
              </c:pt>
              <c:pt idx="6631">
                <c:v>0</c:v>
              </c:pt>
              <c:pt idx="6632">
                <c:v>0</c:v>
              </c:pt>
              <c:pt idx="6633">
                <c:v>0</c:v>
              </c:pt>
              <c:pt idx="6634">
                <c:v>0</c:v>
              </c:pt>
              <c:pt idx="6635">
                <c:v>0</c:v>
              </c:pt>
              <c:pt idx="6636">
                <c:v>0</c:v>
              </c:pt>
              <c:pt idx="6637">
                <c:v>0</c:v>
              </c:pt>
              <c:pt idx="6638">
                <c:v>0</c:v>
              </c:pt>
              <c:pt idx="6639">
                <c:v>0</c:v>
              </c:pt>
              <c:pt idx="6640">
                <c:v>0</c:v>
              </c:pt>
              <c:pt idx="6641">
                <c:v>0</c:v>
              </c:pt>
              <c:pt idx="6642">
                <c:v>0</c:v>
              </c:pt>
              <c:pt idx="6643">
                <c:v>0</c:v>
              </c:pt>
              <c:pt idx="6644">
                <c:v>0</c:v>
              </c:pt>
              <c:pt idx="6645">
                <c:v>0</c:v>
              </c:pt>
              <c:pt idx="6646">
                <c:v>0</c:v>
              </c:pt>
              <c:pt idx="6647">
                <c:v>0</c:v>
              </c:pt>
              <c:pt idx="6648">
                <c:v>0</c:v>
              </c:pt>
              <c:pt idx="6649">
                <c:v>0</c:v>
              </c:pt>
              <c:pt idx="6650">
                <c:v>0</c:v>
              </c:pt>
              <c:pt idx="6651">
                <c:v>0</c:v>
              </c:pt>
              <c:pt idx="6652">
                <c:v>0</c:v>
              </c:pt>
              <c:pt idx="6653">
                <c:v>0</c:v>
              </c:pt>
              <c:pt idx="6654">
                <c:v>0</c:v>
              </c:pt>
              <c:pt idx="6655">
                <c:v>0</c:v>
              </c:pt>
              <c:pt idx="6656">
                <c:v>0</c:v>
              </c:pt>
              <c:pt idx="6657">
                <c:v>0</c:v>
              </c:pt>
              <c:pt idx="6658">
                <c:v>0</c:v>
              </c:pt>
              <c:pt idx="6659">
                <c:v>0</c:v>
              </c:pt>
              <c:pt idx="6660">
                <c:v>0</c:v>
              </c:pt>
              <c:pt idx="6661">
                <c:v>0</c:v>
              </c:pt>
              <c:pt idx="6662">
                <c:v>0</c:v>
              </c:pt>
              <c:pt idx="6663">
                <c:v>0</c:v>
              </c:pt>
              <c:pt idx="6664">
                <c:v>0</c:v>
              </c:pt>
              <c:pt idx="6665">
                <c:v>0</c:v>
              </c:pt>
              <c:pt idx="6666">
                <c:v>0</c:v>
              </c:pt>
              <c:pt idx="6667">
                <c:v>0</c:v>
              </c:pt>
              <c:pt idx="6668">
                <c:v>0</c:v>
              </c:pt>
              <c:pt idx="6669">
                <c:v>0</c:v>
              </c:pt>
              <c:pt idx="6670">
                <c:v>0</c:v>
              </c:pt>
              <c:pt idx="6671">
                <c:v>0</c:v>
              </c:pt>
              <c:pt idx="6672">
                <c:v>0</c:v>
              </c:pt>
              <c:pt idx="6673">
                <c:v>0</c:v>
              </c:pt>
              <c:pt idx="6674">
                <c:v>0</c:v>
              </c:pt>
              <c:pt idx="6675">
                <c:v>0</c:v>
              </c:pt>
              <c:pt idx="6676">
                <c:v>0</c:v>
              </c:pt>
              <c:pt idx="6677">
                <c:v>0</c:v>
              </c:pt>
              <c:pt idx="6678">
                <c:v>0</c:v>
              </c:pt>
              <c:pt idx="6679">
                <c:v>0</c:v>
              </c:pt>
              <c:pt idx="6680">
                <c:v>0</c:v>
              </c:pt>
              <c:pt idx="6681">
                <c:v>0</c:v>
              </c:pt>
              <c:pt idx="6682">
                <c:v>0</c:v>
              </c:pt>
              <c:pt idx="6683">
                <c:v>0</c:v>
              </c:pt>
              <c:pt idx="6684">
                <c:v>0</c:v>
              </c:pt>
              <c:pt idx="6685">
                <c:v>0</c:v>
              </c:pt>
              <c:pt idx="6686">
                <c:v>0</c:v>
              </c:pt>
              <c:pt idx="6687">
                <c:v>0</c:v>
              </c:pt>
              <c:pt idx="6688">
                <c:v>0</c:v>
              </c:pt>
              <c:pt idx="6689">
                <c:v>0</c:v>
              </c:pt>
              <c:pt idx="6690">
                <c:v>0</c:v>
              </c:pt>
              <c:pt idx="6691">
                <c:v>0</c:v>
              </c:pt>
              <c:pt idx="6692">
                <c:v>0</c:v>
              </c:pt>
              <c:pt idx="6693">
                <c:v>0</c:v>
              </c:pt>
              <c:pt idx="6694">
                <c:v>0</c:v>
              </c:pt>
              <c:pt idx="6695">
                <c:v>0</c:v>
              </c:pt>
              <c:pt idx="6696">
                <c:v>0</c:v>
              </c:pt>
              <c:pt idx="6697">
                <c:v>0</c:v>
              </c:pt>
              <c:pt idx="6698">
                <c:v>0</c:v>
              </c:pt>
              <c:pt idx="6699">
                <c:v>0</c:v>
              </c:pt>
              <c:pt idx="6700">
                <c:v>0</c:v>
              </c:pt>
              <c:pt idx="6701">
                <c:v>0</c:v>
              </c:pt>
              <c:pt idx="6702">
                <c:v>0</c:v>
              </c:pt>
              <c:pt idx="6703">
                <c:v>0</c:v>
              </c:pt>
              <c:pt idx="6704">
                <c:v>0</c:v>
              </c:pt>
              <c:pt idx="6705">
                <c:v>0</c:v>
              </c:pt>
              <c:pt idx="6706">
                <c:v>0</c:v>
              </c:pt>
              <c:pt idx="6707">
                <c:v>0</c:v>
              </c:pt>
              <c:pt idx="6708">
                <c:v>0</c:v>
              </c:pt>
              <c:pt idx="6709">
                <c:v>0</c:v>
              </c:pt>
              <c:pt idx="6710">
                <c:v>0</c:v>
              </c:pt>
              <c:pt idx="6711">
                <c:v>0</c:v>
              </c:pt>
              <c:pt idx="6712">
                <c:v>0</c:v>
              </c:pt>
              <c:pt idx="6713">
                <c:v>0</c:v>
              </c:pt>
              <c:pt idx="6714">
                <c:v>0</c:v>
              </c:pt>
              <c:pt idx="6715">
                <c:v>0</c:v>
              </c:pt>
              <c:pt idx="6716">
                <c:v>0</c:v>
              </c:pt>
              <c:pt idx="6717">
                <c:v>0</c:v>
              </c:pt>
              <c:pt idx="6718">
                <c:v>0</c:v>
              </c:pt>
              <c:pt idx="6719">
                <c:v>0</c:v>
              </c:pt>
              <c:pt idx="6720">
                <c:v>0</c:v>
              </c:pt>
              <c:pt idx="6721">
                <c:v>0</c:v>
              </c:pt>
              <c:pt idx="6722">
                <c:v>0</c:v>
              </c:pt>
              <c:pt idx="6723">
                <c:v>0</c:v>
              </c:pt>
              <c:pt idx="6724">
                <c:v>0</c:v>
              </c:pt>
              <c:pt idx="6725">
                <c:v>0</c:v>
              </c:pt>
              <c:pt idx="6726">
                <c:v>0</c:v>
              </c:pt>
              <c:pt idx="6727">
                <c:v>0</c:v>
              </c:pt>
              <c:pt idx="6728">
                <c:v>0</c:v>
              </c:pt>
              <c:pt idx="6729">
                <c:v>0</c:v>
              </c:pt>
              <c:pt idx="6730">
                <c:v>0</c:v>
              </c:pt>
              <c:pt idx="6731">
                <c:v>0</c:v>
              </c:pt>
              <c:pt idx="6732">
                <c:v>0</c:v>
              </c:pt>
              <c:pt idx="6733">
                <c:v>0</c:v>
              </c:pt>
              <c:pt idx="6734">
                <c:v>0</c:v>
              </c:pt>
              <c:pt idx="6735">
                <c:v>0</c:v>
              </c:pt>
              <c:pt idx="6736">
                <c:v>0</c:v>
              </c:pt>
              <c:pt idx="6737">
                <c:v>0</c:v>
              </c:pt>
              <c:pt idx="6738">
                <c:v>0</c:v>
              </c:pt>
              <c:pt idx="6739">
                <c:v>0</c:v>
              </c:pt>
              <c:pt idx="6740">
                <c:v>0</c:v>
              </c:pt>
              <c:pt idx="6741">
                <c:v>0</c:v>
              </c:pt>
              <c:pt idx="6742">
                <c:v>0</c:v>
              </c:pt>
              <c:pt idx="6743">
                <c:v>0</c:v>
              </c:pt>
              <c:pt idx="6744">
                <c:v>0</c:v>
              </c:pt>
              <c:pt idx="6745">
                <c:v>0</c:v>
              </c:pt>
              <c:pt idx="6746">
                <c:v>0</c:v>
              </c:pt>
              <c:pt idx="6747">
                <c:v>0</c:v>
              </c:pt>
              <c:pt idx="6748">
                <c:v>0</c:v>
              </c:pt>
              <c:pt idx="6749">
                <c:v>0</c:v>
              </c:pt>
              <c:pt idx="6750">
                <c:v>0</c:v>
              </c:pt>
              <c:pt idx="6751">
                <c:v>0</c:v>
              </c:pt>
              <c:pt idx="6752">
                <c:v>0</c:v>
              </c:pt>
              <c:pt idx="6753">
                <c:v>0</c:v>
              </c:pt>
              <c:pt idx="6754">
                <c:v>0</c:v>
              </c:pt>
              <c:pt idx="6755">
                <c:v>0</c:v>
              </c:pt>
              <c:pt idx="6756">
                <c:v>0</c:v>
              </c:pt>
              <c:pt idx="6757">
                <c:v>0</c:v>
              </c:pt>
              <c:pt idx="6758">
                <c:v>0</c:v>
              </c:pt>
              <c:pt idx="6759">
                <c:v>0</c:v>
              </c:pt>
              <c:pt idx="6760">
                <c:v>0</c:v>
              </c:pt>
              <c:pt idx="6761">
                <c:v>0</c:v>
              </c:pt>
              <c:pt idx="6762">
                <c:v>0</c:v>
              </c:pt>
              <c:pt idx="6763">
                <c:v>0</c:v>
              </c:pt>
              <c:pt idx="6764">
                <c:v>0</c:v>
              </c:pt>
              <c:pt idx="6765">
                <c:v>0</c:v>
              </c:pt>
              <c:pt idx="6766">
                <c:v>0</c:v>
              </c:pt>
              <c:pt idx="6767">
                <c:v>0</c:v>
              </c:pt>
              <c:pt idx="6768">
                <c:v>0</c:v>
              </c:pt>
              <c:pt idx="6769">
                <c:v>0</c:v>
              </c:pt>
              <c:pt idx="6770">
                <c:v>0</c:v>
              </c:pt>
              <c:pt idx="6771">
                <c:v>0</c:v>
              </c:pt>
              <c:pt idx="6772">
                <c:v>0</c:v>
              </c:pt>
              <c:pt idx="6773">
                <c:v>0</c:v>
              </c:pt>
              <c:pt idx="6774">
                <c:v>0</c:v>
              </c:pt>
              <c:pt idx="6775">
                <c:v>0</c:v>
              </c:pt>
              <c:pt idx="6776">
                <c:v>0</c:v>
              </c:pt>
              <c:pt idx="6777">
                <c:v>0</c:v>
              </c:pt>
              <c:pt idx="6778">
                <c:v>0</c:v>
              </c:pt>
              <c:pt idx="6779">
                <c:v>0</c:v>
              </c:pt>
              <c:pt idx="6780">
                <c:v>0</c:v>
              </c:pt>
              <c:pt idx="6781">
                <c:v>0</c:v>
              </c:pt>
              <c:pt idx="6782">
                <c:v>0</c:v>
              </c:pt>
              <c:pt idx="6783">
                <c:v>0</c:v>
              </c:pt>
              <c:pt idx="6784">
                <c:v>0</c:v>
              </c:pt>
              <c:pt idx="6785">
                <c:v>0</c:v>
              </c:pt>
              <c:pt idx="6786">
                <c:v>0</c:v>
              </c:pt>
              <c:pt idx="6787">
                <c:v>0</c:v>
              </c:pt>
              <c:pt idx="6788">
                <c:v>0</c:v>
              </c:pt>
              <c:pt idx="6789">
                <c:v>0</c:v>
              </c:pt>
              <c:pt idx="6790">
                <c:v>0</c:v>
              </c:pt>
              <c:pt idx="6791">
                <c:v>0</c:v>
              </c:pt>
              <c:pt idx="6792">
                <c:v>0</c:v>
              </c:pt>
              <c:pt idx="6793">
                <c:v>0</c:v>
              </c:pt>
              <c:pt idx="6794">
                <c:v>0</c:v>
              </c:pt>
              <c:pt idx="6795">
                <c:v>0</c:v>
              </c:pt>
              <c:pt idx="6796">
                <c:v>0</c:v>
              </c:pt>
              <c:pt idx="6797">
                <c:v>0</c:v>
              </c:pt>
              <c:pt idx="6798">
                <c:v>0</c:v>
              </c:pt>
              <c:pt idx="6799">
                <c:v>0</c:v>
              </c:pt>
              <c:pt idx="6800">
                <c:v>0</c:v>
              </c:pt>
              <c:pt idx="6801">
                <c:v>0</c:v>
              </c:pt>
              <c:pt idx="6802">
                <c:v>0</c:v>
              </c:pt>
              <c:pt idx="6803">
                <c:v>0</c:v>
              </c:pt>
              <c:pt idx="6804">
                <c:v>0</c:v>
              </c:pt>
              <c:pt idx="6805">
                <c:v>0</c:v>
              </c:pt>
              <c:pt idx="6806">
                <c:v>0</c:v>
              </c:pt>
              <c:pt idx="6807">
                <c:v>0</c:v>
              </c:pt>
              <c:pt idx="6808">
                <c:v>0</c:v>
              </c:pt>
              <c:pt idx="6809">
                <c:v>0</c:v>
              </c:pt>
              <c:pt idx="6810">
                <c:v>0</c:v>
              </c:pt>
              <c:pt idx="6811">
                <c:v>0</c:v>
              </c:pt>
              <c:pt idx="6812">
                <c:v>0</c:v>
              </c:pt>
              <c:pt idx="6813">
                <c:v>0</c:v>
              </c:pt>
              <c:pt idx="6814">
                <c:v>0</c:v>
              </c:pt>
              <c:pt idx="6815">
                <c:v>0</c:v>
              </c:pt>
              <c:pt idx="6816">
                <c:v>0</c:v>
              </c:pt>
              <c:pt idx="6817">
                <c:v>0</c:v>
              </c:pt>
              <c:pt idx="6818">
                <c:v>0</c:v>
              </c:pt>
              <c:pt idx="6819">
                <c:v>0</c:v>
              </c:pt>
              <c:pt idx="6820">
                <c:v>0</c:v>
              </c:pt>
              <c:pt idx="6821">
                <c:v>0</c:v>
              </c:pt>
              <c:pt idx="6822">
                <c:v>0</c:v>
              </c:pt>
              <c:pt idx="6823">
                <c:v>0</c:v>
              </c:pt>
              <c:pt idx="6824">
                <c:v>0</c:v>
              </c:pt>
              <c:pt idx="6825">
                <c:v>0</c:v>
              </c:pt>
              <c:pt idx="6826">
                <c:v>0</c:v>
              </c:pt>
              <c:pt idx="6827">
                <c:v>0</c:v>
              </c:pt>
              <c:pt idx="6828">
                <c:v>0</c:v>
              </c:pt>
              <c:pt idx="6829">
                <c:v>0</c:v>
              </c:pt>
              <c:pt idx="6830">
                <c:v>0</c:v>
              </c:pt>
              <c:pt idx="6831">
                <c:v>0</c:v>
              </c:pt>
              <c:pt idx="6832">
                <c:v>0</c:v>
              </c:pt>
              <c:pt idx="6833">
                <c:v>0</c:v>
              </c:pt>
              <c:pt idx="6834">
                <c:v>0</c:v>
              </c:pt>
              <c:pt idx="6835">
                <c:v>0</c:v>
              </c:pt>
              <c:pt idx="6836">
                <c:v>0</c:v>
              </c:pt>
              <c:pt idx="6837">
                <c:v>0</c:v>
              </c:pt>
              <c:pt idx="6838">
                <c:v>0</c:v>
              </c:pt>
              <c:pt idx="6839">
                <c:v>0</c:v>
              </c:pt>
              <c:pt idx="6840">
                <c:v>0</c:v>
              </c:pt>
              <c:pt idx="6841">
                <c:v>0</c:v>
              </c:pt>
              <c:pt idx="6842">
                <c:v>0</c:v>
              </c:pt>
              <c:pt idx="6843">
                <c:v>0</c:v>
              </c:pt>
              <c:pt idx="6844">
                <c:v>0</c:v>
              </c:pt>
              <c:pt idx="6845">
                <c:v>0</c:v>
              </c:pt>
              <c:pt idx="6846">
                <c:v>0</c:v>
              </c:pt>
              <c:pt idx="6847">
                <c:v>0</c:v>
              </c:pt>
              <c:pt idx="6848">
                <c:v>0</c:v>
              </c:pt>
              <c:pt idx="6849">
                <c:v>0</c:v>
              </c:pt>
              <c:pt idx="6850">
                <c:v>0</c:v>
              </c:pt>
              <c:pt idx="6851">
                <c:v>0</c:v>
              </c:pt>
              <c:pt idx="6852">
                <c:v>0</c:v>
              </c:pt>
              <c:pt idx="6853">
                <c:v>0</c:v>
              </c:pt>
              <c:pt idx="6854">
                <c:v>0</c:v>
              </c:pt>
              <c:pt idx="6855">
                <c:v>0</c:v>
              </c:pt>
              <c:pt idx="6856">
                <c:v>0</c:v>
              </c:pt>
              <c:pt idx="6857">
                <c:v>0</c:v>
              </c:pt>
              <c:pt idx="6858">
                <c:v>0</c:v>
              </c:pt>
              <c:pt idx="6859">
                <c:v>0</c:v>
              </c:pt>
              <c:pt idx="6860">
                <c:v>0</c:v>
              </c:pt>
              <c:pt idx="6861">
                <c:v>0</c:v>
              </c:pt>
              <c:pt idx="6862">
                <c:v>0</c:v>
              </c:pt>
              <c:pt idx="6863">
                <c:v>0</c:v>
              </c:pt>
              <c:pt idx="6864">
                <c:v>0</c:v>
              </c:pt>
              <c:pt idx="6865">
                <c:v>0</c:v>
              </c:pt>
              <c:pt idx="6866">
                <c:v>0</c:v>
              </c:pt>
              <c:pt idx="6867">
                <c:v>0</c:v>
              </c:pt>
              <c:pt idx="6868">
                <c:v>0</c:v>
              </c:pt>
              <c:pt idx="6869">
                <c:v>0</c:v>
              </c:pt>
              <c:pt idx="6870">
                <c:v>0</c:v>
              </c:pt>
              <c:pt idx="6871">
                <c:v>0</c:v>
              </c:pt>
              <c:pt idx="6872">
                <c:v>0</c:v>
              </c:pt>
              <c:pt idx="6873">
                <c:v>0</c:v>
              </c:pt>
              <c:pt idx="6874">
                <c:v>0</c:v>
              </c:pt>
              <c:pt idx="6875">
                <c:v>0</c:v>
              </c:pt>
              <c:pt idx="6876">
                <c:v>0</c:v>
              </c:pt>
              <c:pt idx="6877">
                <c:v>0</c:v>
              </c:pt>
              <c:pt idx="6878">
                <c:v>0</c:v>
              </c:pt>
              <c:pt idx="6879">
                <c:v>0</c:v>
              </c:pt>
              <c:pt idx="6880">
                <c:v>0</c:v>
              </c:pt>
              <c:pt idx="6881">
                <c:v>0</c:v>
              </c:pt>
              <c:pt idx="6882">
                <c:v>0</c:v>
              </c:pt>
              <c:pt idx="6883">
                <c:v>0</c:v>
              </c:pt>
              <c:pt idx="6884">
                <c:v>0</c:v>
              </c:pt>
              <c:pt idx="6885">
                <c:v>0</c:v>
              </c:pt>
              <c:pt idx="6886">
                <c:v>0</c:v>
              </c:pt>
              <c:pt idx="6887">
                <c:v>0</c:v>
              </c:pt>
              <c:pt idx="6888">
                <c:v>0</c:v>
              </c:pt>
              <c:pt idx="6889">
                <c:v>0</c:v>
              </c:pt>
              <c:pt idx="6890">
                <c:v>0</c:v>
              </c:pt>
              <c:pt idx="6891">
                <c:v>0</c:v>
              </c:pt>
              <c:pt idx="6892">
                <c:v>0</c:v>
              </c:pt>
              <c:pt idx="6893">
                <c:v>0</c:v>
              </c:pt>
              <c:pt idx="6894">
                <c:v>0</c:v>
              </c:pt>
              <c:pt idx="6895">
                <c:v>0</c:v>
              </c:pt>
              <c:pt idx="6896">
                <c:v>0</c:v>
              </c:pt>
              <c:pt idx="6897">
                <c:v>0</c:v>
              </c:pt>
              <c:pt idx="6898">
                <c:v>0</c:v>
              </c:pt>
              <c:pt idx="6899">
                <c:v>0</c:v>
              </c:pt>
              <c:pt idx="6900">
                <c:v>0</c:v>
              </c:pt>
              <c:pt idx="6901">
                <c:v>0</c:v>
              </c:pt>
              <c:pt idx="6902">
                <c:v>0</c:v>
              </c:pt>
              <c:pt idx="6903">
                <c:v>0</c:v>
              </c:pt>
              <c:pt idx="6904">
                <c:v>0</c:v>
              </c:pt>
              <c:pt idx="6905">
                <c:v>0</c:v>
              </c:pt>
              <c:pt idx="6906">
                <c:v>0</c:v>
              </c:pt>
              <c:pt idx="6907">
                <c:v>0</c:v>
              </c:pt>
              <c:pt idx="6908">
                <c:v>0</c:v>
              </c:pt>
              <c:pt idx="6909">
                <c:v>0</c:v>
              </c:pt>
              <c:pt idx="6910">
                <c:v>0</c:v>
              </c:pt>
              <c:pt idx="6911">
                <c:v>0</c:v>
              </c:pt>
              <c:pt idx="6912">
                <c:v>0</c:v>
              </c:pt>
              <c:pt idx="6913">
                <c:v>0</c:v>
              </c:pt>
              <c:pt idx="6914">
                <c:v>0</c:v>
              </c:pt>
              <c:pt idx="6915">
                <c:v>0</c:v>
              </c:pt>
              <c:pt idx="6916">
                <c:v>0</c:v>
              </c:pt>
              <c:pt idx="6917">
                <c:v>0</c:v>
              </c:pt>
              <c:pt idx="6918">
                <c:v>0</c:v>
              </c:pt>
              <c:pt idx="6919">
                <c:v>0</c:v>
              </c:pt>
              <c:pt idx="6920">
                <c:v>0</c:v>
              </c:pt>
              <c:pt idx="6921">
                <c:v>0</c:v>
              </c:pt>
              <c:pt idx="6922">
                <c:v>0</c:v>
              </c:pt>
              <c:pt idx="6923">
                <c:v>0</c:v>
              </c:pt>
              <c:pt idx="6924">
                <c:v>0</c:v>
              </c:pt>
              <c:pt idx="6925">
                <c:v>0</c:v>
              </c:pt>
              <c:pt idx="6926">
                <c:v>0</c:v>
              </c:pt>
              <c:pt idx="6927">
                <c:v>0</c:v>
              </c:pt>
              <c:pt idx="6928">
                <c:v>0</c:v>
              </c:pt>
              <c:pt idx="6929">
                <c:v>0</c:v>
              </c:pt>
              <c:pt idx="6930">
                <c:v>0</c:v>
              </c:pt>
              <c:pt idx="6931">
                <c:v>0</c:v>
              </c:pt>
              <c:pt idx="6932">
                <c:v>0</c:v>
              </c:pt>
              <c:pt idx="6933">
                <c:v>0</c:v>
              </c:pt>
              <c:pt idx="6934">
                <c:v>0</c:v>
              </c:pt>
              <c:pt idx="6935">
                <c:v>0</c:v>
              </c:pt>
              <c:pt idx="6936">
                <c:v>0</c:v>
              </c:pt>
              <c:pt idx="6937">
                <c:v>0</c:v>
              </c:pt>
              <c:pt idx="6938">
                <c:v>0</c:v>
              </c:pt>
              <c:pt idx="6939">
                <c:v>0</c:v>
              </c:pt>
              <c:pt idx="6940">
                <c:v>0</c:v>
              </c:pt>
              <c:pt idx="6941">
                <c:v>0</c:v>
              </c:pt>
              <c:pt idx="6942">
                <c:v>0</c:v>
              </c:pt>
              <c:pt idx="6943">
                <c:v>0</c:v>
              </c:pt>
              <c:pt idx="6944">
                <c:v>0</c:v>
              </c:pt>
              <c:pt idx="6945">
                <c:v>0</c:v>
              </c:pt>
              <c:pt idx="6946">
                <c:v>0</c:v>
              </c:pt>
              <c:pt idx="6947">
                <c:v>0</c:v>
              </c:pt>
              <c:pt idx="6948">
                <c:v>0</c:v>
              </c:pt>
              <c:pt idx="6949">
                <c:v>0</c:v>
              </c:pt>
              <c:pt idx="6950">
                <c:v>0</c:v>
              </c:pt>
              <c:pt idx="6951">
                <c:v>0</c:v>
              </c:pt>
              <c:pt idx="6952">
                <c:v>0</c:v>
              </c:pt>
              <c:pt idx="6953">
                <c:v>0</c:v>
              </c:pt>
              <c:pt idx="6954">
                <c:v>0</c:v>
              </c:pt>
              <c:pt idx="6955">
                <c:v>0</c:v>
              </c:pt>
              <c:pt idx="6956">
                <c:v>0</c:v>
              </c:pt>
              <c:pt idx="6957">
                <c:v>0</c:v>
              </c:pt>
              <c:pt idx="6958">
                <c:v>0</c:v>
              </c:pt>
              <c:pt idx="6959">
                <c:v>0</c:v>
              </c:pt>
              <c:pt idx="6960">
                <c:v>0</c:v>
              </c:pt>
              <c:pt idx="6961">
                <c:v>0</c:v>
              </c:pt>
              <c:pt idx="6962">
                <c:v>0</c:v>
              </c:pt>
              <c:pt idx="6963">
                <c:v>0</c:v>
              </c:pt>
              <c:pt idx="6964">
                <c:v>0</c:v>
              </c:pt>
              <c:pt idx="6965">
                <c:v>0</c:v>
              </c:pt>
              <c:pt idx="6966">
                <c:v>0</c:v>
              </c:pt>
              <c:pt idx="6967">
                <c:v>0</c:v>
              </c:pt>
              <c:pt idx="6968">
                <c:v>0</c:v>
              </c:pt>
              <c:pt idx="6969">
                <c:v>0</c:v>
              </c:pt>
              <c:pt idx="6970">
                <c:v>0</c:v>
              </c:pt>
              <c:pt idx="6971">
                <c:v>0</c:v>
              </c:pt>
              <c:pt idx="6972">
                <c:v>0</c:v>
              </c:pt>
              <c:pt idx="6973">
                <c:v>0</c:v>
              </c:pt>
              <c:pt idx="6974">
                <c:v>0</c:v>
              </c:pt>
              <c:pt idx="6975">
                <c:v>0</c:v>
              </c:pt>
              <c:pt idx="6976">
                <c:v>0</c:v>
              </c:pt>
              <c:pt idx="6977">
                <c:v>0</c:v>
              </c:pt>
              <c:pt idx="6978">
                <c:v>0</c:v>
              </c:pt>
              <c:pt idx="6979">
                <c:v>0</c:v>
              </c:pt>
              <c:pt idx="6980">
                <c:v>0</c:v>
              </c:pt>
              <c:pt idx="6981">
                <c:v>0</c:v>
              </c:pt>
              <c:pt idx="6982">
                <c:v>0</c:v>
              </c:pt>
              <c:pt idx="6983">
                <c:v>0</c:v>
              </c:pt>
              <c:pt idx="6984">
                <c:v>0</c:v>
              </c:pt>
              <c:pt idx="6985">
                <c:v>0</c:v>
              </c:pt>
              <c:pt idx="6986">
                <c:v>0</c:v>
              </c:pt>
              <c:pt idx="6987">
                <c:v>0</c:v>
              </c:pt>
              <c:pt idx="6988">
                <c:v>0</c:v>
              </c:pt>
              <c:pt idx="6989">
                <c:v>0</c:v>
              </c:pt>
              <c:pt idx="6990">
                <c:v>0</c:v>
              </c:pt>
              <c:pt idx="6991">
                <c:v>0</c:v>
              </c:pt>
              <c:pt idx="6992">
                <c:v>0</c:v>
              </c:pt>
              <c:pt idx="6993">
                <c:v>0</c:v>
              </c:pt>
              <c:pt idx="6994">
                <c:v>0</c:v>
              </c:pt>
              <c:pt idx="6995">
                <c:v>0</c:v>
              </c:pt>
              <c:pt idx="6996">
                <c:v>0</c:v>
              </c:pt>
              <c:pt idx="6997">
                <c:v>0</c:v>
              </c:pt>
              <c:pt idx="6998">
                <c:v>0</c:v>
              </c:pt>
              <c:pt idx="6999">
                <c:v>0</c:v>
              </c:pt>
              <c:pt idx="7000">
                <c:v>0</c:v>
              </c:pt>
              <c:pt idx="7001">
                <c:v>0</c:v>
              </c:pt>
              <c:pt idx="7002">
                <c:v>0</c:v>
              </c:pt>
              <c:pt idx="7003">
                <c:v>0</c:v>
              </c:pt>
              <c:pt idx="7004">
                <c:v>0</c:v>
              </c:pt>
              <c:pt idx="7005">
                <c:v>0</c:v>
              </c:pt>
              <c:pt idx="7006">
                <c:v>0</c:v>
              </c:pt>
              <c:pt idx="7007">
                <c:v>0</c:v>
              </c:pt>
              <c:pt idx="7008">
                <c:v>0</c:v>
              </c:pt>
              <c:pt idx="7009">
                <c:v>0</c:v>
              </c:pt>
              <c:pt idx="7010">
                <c:v>0</c:v>
              </c:pt>
              <c:pt idx="7011">
                <c:v>0</c:v>
              </c:pt>
              <c:pt idx="7012">
                <c:v>0</c:v>
              </c:pt>
              <c:pt idx="7013">
                <c:v>0</c:v>
              </c:pt>
              <c:pt idx="7014">
                <c:v>0</c:v>
              </c:pt>
              <c:pt idx="7015">
                <c:v>0</c:v>
              </c:pt>
              <c:pt idx="7016">
                <c:v>0</c:v>
              </c:pt>
              <c:pt idx="7017">
                <c:v>0</c:v>
              </c:pt>
              <c:pt idx="7018">
                <c:v>0</c:v>
              </c:pt>
              <c:pt idx="7019">
                <c:v>0</c:v>
              </c:pt>
              <c:pt idx="7020">
                <c:v>0</c:v>
              </c:pt>
              <c:pt idx="7021">
                <c:v>0</c:v>
              </c:pt>
              <c:pt idx="7022">
                <c:v>0</c:v>
              </c:pt>
              <c:pt idx="7023">
                <c:v>0</c:v>
              </c:pt>
              <c:pt idx="7024">
                <c:v>0</c:v>
              </c:pt>
              <c:pt idx="7025">
                <c:v>0</c:v>
              </c:pt>
              <c:pt idx="7026">
                <c:v>0</c:v>
              </c:pt>
              <c:pt idx="7027">
                <c:v>0</c:v>
              </c:pt>
              <c:pt idx="7028">
                <c:v>0</c:v>
              </c:pt>
              <c:pt idx="7029">
                <c:v>0</c:v>
              </c:pt>
              <c:pt idx="7030">
                <c:v>0</c:v>
              </c:pt>
              <c:pt idx="7031">
                <c:v>0</c:v>
              </c:pt>
              <c:pt idx="7032">
                <c:v>0</c:v>
              </c:pt>
              <c:pt idx="7033">
                <c:v>0</c:v>
              </c:pt>
              <c:pt idx="7034">
                <c:v>0</c:v>
              </c:pt>
              <c:pt idx="7035">
                <c:v>0</c:v>
              </c:pt>
              <c:pt idx="7036">
                <c:v>0</c:v>
              </c:pt>
              <c:pt idx="7037">
                <c:v>0</c:v>
              </c:pt>
              <c:pt idx="7038">
                <c:v>0</c:v>
              </c:pt>
              <c:pt idx="7039">
                <c:v>0</c:v>
              </c:pt>
              <c:pt idx="7040">
                <c:v>0</c:v>
              </c:pt>
              <c:pt idx="7041">
                <c:v>0</c:v>
              </c:pt>
              <c:pt idx="7042">
                <c:v>0</c:v>
              </c:pt>
              <c:pt idx="7043">
                <c:v>0</c:v>
              </c:pt>
              <c:pt idx="7044">
                <c:v>0</c:v>
              </c:pt>
              <c:pt idx="7045">
                <c:v>0</c:v>
              </c:pt>
              <c:pt idx="7046">
                <c:v>0</c:v>
              </c:pt>
              <c:pt idx="7047">
                <c:v>0</c:v>
              </c:pt>
              <c:pt idx="7048">
                <c:v>0</c:v>
              </c:pt>
              <c:pt idx="7049">
                <c:v>0</c:v>
              </c:pt>
              <c:pt idx="7050">
                <c:v>0</c:v>
              </c:pt>
              <c:pt idx="7051">
                <c:v>0</c:v>
              </c:pt>
              <c:pt idx="7052">
                <c:v>0</c:v>
              </c:pt>
              <c:pt idx="7053">
                <c:v>0</c:v>
              </c:pt>
              <c:pt idx="7054">
                <c:v>0</c:v>
              </c:pt>
              <c:pt idx="7055">
                <c:v>0</c:v>
              </c:pt>
              <c:pt idx="7056">
                <c:v>0</c:v>
              </c:pt>
              <c:pt idx="7057">
                <c:v>0</c:v>
              </c:pt>
              <c:pt idx="7058">
                <c:v>0</c:v>
              </c:pt>
              <c:pt idx="7059">
                <c:v>0</c:v>
              </c:pt>
              <c:pt idx="7060">
                <c:v>0</c:v>
              </c:pt>
              <c:pt idx="7061">
                <c:v>0</c:v>
              </c:pt>
              <c:pt idx="7062">
                <c:v>0</c:v>
              </c:pt>
              <c:pt idx="7063">
                <c:v>0</c:v>
              </c:pt>
              <c:pt idx="7064">
                <c:v>0</c:v>
              </c:pt>
              <c:pt idx="7065">
                <c:v>0</c:v>
              </c:pt>
              <c:pt idx="7066">
                <c:v>0</c:v>
              </c:pt>
              <c:pt idx="7067">
                <c:v>0</c:v>
              </c:pt>
              <c:pt idx="7068">
                <c:v>0</c:v>
              </c:pt>
              <c:pt idx="7069">
                <c:v>0</c:v>
              </c:pt>
              <c:pt idx="7070">
                <c:v>0</c:v>
              </c:pt>
              <c:pt idx="7071">
                <c:v>0</c:v>
              </c:pt>
              <c:pt idx="7072">
                <c:v>0</c:v>
              </c:pt>
              <c:pt idx="7073">
                <c:v>0</c:v>
              </c:pt>
              <c:pt idx="7074">
                <c:v>0</c:v>
              </c:pt>
              <c:pt idx="7075">
                <c:v>0</c:v>
              </c:pt>
              <c:pt idx="7076">
                <c:v>0</c:v>
              </c:pt>
              <c:pt idx="7077">
                <c:v>0</c:v>
              </c:pt>
              <c:pt idx="7078">
                <c:v>0</c:v>
              </c:pt>
              <c:pt idx="7079">
                <c:v>0</c:v>
              </c:pt>
              <c:pt idx="7080">
                <c:v>0</c:v>
              </c:pt>
              <c:pt idx="7081">
                <c:v>0</c:v>
              </c:pt>
              <c:pt idx="7082">
                <c:v>0</c:v>
              </c:pt>
              <c:pt idx="7083">
                <c:v>0</c:v>
              </c:pt>
              <c:pt idx="7084">
                <c:v>0</c:v>
              </c:pt>
              <c:pt idx="7085">
                <c:v>0</c:v>
              </c:pt>
              <c:pt idx="7086">
                <c:v>0</c:v>
              </c:pt>
              <c:pt idx="7087">
                <c:v>0</c:v>
              </c:pt>
              <c:pt idx="7088">
                <c:v>0</c:v>
              </c:pt>
              <c:pt idx="7089">
                <c:v>0</c:v>
              </c:pt>
              <c:pt idx="7090">
                <c:v>0</c:v>
              </c:pt>
              <c:pt idx="7091">
                <c:v>0</c:v>
              </c:pt>
              <c:pt idx="7092">
                <c:v>0</c:v>
              </c:pt>
              <c:pt idx="7093">
                <c:v>0</c:v>
              </c:pt>
              <c:pt idx="7094">
                <c:v>0</c:v>
              </c:pt>
              <c:pt idx="7095">
                <c:v>0</c:v>
              </c:pt>
              <c:pt idx="7096">
                <c:v>0</c:v>
              </c:pt>
              <c:pt idx="7097">
                <c:v>0</c:v>
              </c:pt>
              <c:pt idx="7098">
                <c:v>0</c:v>
              </c:pt>
              <c:pt idx="7099">
                <c:v>0</c:v>
              </c:pt>
              <c:pt idx="7100">
                <c:v>0</c:v>
              </c:pt>
              <c:pt idx="7101">
                <c:v>0</c:v>
              </c:pt>
              <c:pt idx="7102">
                <c:v>0</c:v>
              </c:pt>
              <c:pt idx="7103">
                <c:v>0</c:v>
              </c:pt>
              <c:pt idx="7104">
                <c:v>0</c:v>
              </c:pt>
              <c:pt idx="7105">
                <c:v>0</c:v>
              </c:pt>
              <c:pt idx="7106">
                <c:v>0</c:v>
              </c:pt>
              <c:pt idx="7107">
                <c:v>0</c:v>
              </c:pt>
              <c:pt idx="7108">
                <c:v>0</c:v>
              </c:pt>
              <c:pt idx="7109">
                <c:v>0</c:v>
              </c:pt>
              <c:pt idx="7110">
                <c:v>0</c:v>
              </c:pt>
              <c:pt idx="7111">
                <c:v>0</c:v>
              </c:pt>
              <c:pt idx="7112">
                <c:v>0</c:v>
              </c:pt>
              <c:pt idx="7113">
                <c:v>0</c:v>
              </c:pt>
              <c:pt idx="7114">
                <c:v>0</c:v>
              </c:pt>
              <c:pt idx="7115">
                <c:v>0</c:v>
              </c:pt>
              <c:pt idx="7116">
                <c:v>0</c:v>
              </c:pt>
              <c:pt idx="7117">
                <c:v>0</c:v>
              </c:pt>
              <c:pt idx="7118">
                <c:v>0</c:v>
              </c:pt>
              <c:pt idx="7119">
                <c:v>0</c:v>
              </c:pt>
              <c:pt idx="7120">
                <c:v>0</c:v>
              </c:pt>
              <c:pt idx="7121">
                <c:v>0</c:v>
              </c:pt>
              <c:pt idx="7122">
                <c:v>0</c:v>
              </c:pt>
              <c:pt idx="7123">
                <c:v>0</c:v>
              </c:pt>
              <c:pt idx="7124">
                <c:v>0</c:v>
              </c:pt>
              <c:pt idx="7125">
                <c:v>0</c:v>
              </c:pt>
              <c:pt idx="7126">
                <c:v>0</c:v>
              </c:pt>
              <c:pt idx="7127">
                <c:v>0</c:v>
              </c:pt>
              <c:pt idx="7128">
                <c:v>0</c:v>
              </c:pt>
              <c:pt idx="7129">
                <c:v>0</c:v>
              </c:pt>
              <c:pt idx="7130">
                <c:v>0</c:v>
              </c:pt>
              <c:pt idx="7131">
                <c:v>0</c:v>
              </c:pt>
              <c:pt idx="7132">
                <c:v>0</c:v>
              </c:pt>
              <c:pt idx="7133">
                <c:v>0</c:v>
              </c:pt>
              <c:pt idx="7134">
                <c:v>0</c:v>
              </c:pt>
              <c:pt idx="7135">
                <c:v>0</c:v>
              </c:pt>
              <c:pt idx="7136">
                <c:v>0</c:v>
              </c:pt>
              <c:pt idx="7137">
                <c:v>0</c:v>
              </c:pt>
              <c:pt idx="7138">
                <c:v>0</c:v>
              </c:pt>
              <c:pt idx="7139">
                <c:v>0</c:v>
              </c:pt>
              <c:pt idx="7140">
                <c:v>0</c:v>
              </c:pt>
              <c:pt idx="7141">
                <c:v>0</c:v>
              </c:pt>
              <c:pt idx="7142">
                <c:v>0</c:v>
              </c:pt>
              <c:pt idx="7143">
                <c:v>0</c:v>
              </c:pt>
              <c:pt idx="7144">
                <c:v>0</c:v>
              </c:pt>
              <c:pt idx="7145">
                <c:v>0</c:v>
              </c:pt>
              <c:pt idx="7146">
                <c:v>0</c:v>
              </c:pt>
              <c:pt idx="7147">
                <c:v>0</c:v>
              </c:pt>
              <c:pt idx="7148">
                <c:v>0</c:v>
              </c:pt>
              <c:pt idx="7149">
                <c:v>0</c:v>
              </c:pt>
              <c:pt idx="7150">
                <c:v>0</c:v>
              </c:pt>
              <c:pt idx="7151">
                <c:v>0</c:v>
              </c:pt>
              <c:pt idx="7152">
                <c:v>0</c:v>
              </c:pt>
              <c:pt idx="7153">
                <c:v>0</c:v>
              </c:pt>
              <c:pt idx="7154">
                <c:v>0</c:v>
              </c:pt>
              <c:pt idx="7155">
                <c:v>0</c:v>
              </c:pt>
              <c:pt idx="7156">
                <c:v>0</c:v>
              </c:pt>
              <c:pt idx="7157">
                <c:v>0</c:v>
              </c:pt>
              <c:pt idx="7158">
                <c:v>0</c:v>
              </c:pt>
              <c:pt idx="7159">
                <c:v>0</c:v>
              </c:pt>
              <c:pt idx="7160">
                <c:v>0</c:v>
              </c:pt>
              <c:pt idx="7161">
                <c:v>0</c:v>
              </c:pt>
              <c:pt idx="7162">
                <c:v>0</c:v>
              </c:pt>
              <c:pt idx="7163">
                <c:v>0</c:v>
              </c:pt>
              <c:pt idx="7164">
                <c:v>0</c:v>
              </c:pt>
              <c:pt idx="7165">
                <c:v>0</c:v>
              </c:pt>
              <c:pt idx="7166">
                <c:v>0</c:v>
              </c:pt>
              <c:pt idx="7167">
                <c:v>0</c:v>
              </c:pt>
              <c:pt idx="7168">
                <c:v>0</c:v>
              </c:pt>
              <c:pt idx="7169">
                <c:v>0</c:v>
              </c:pt>
              <c:pt idx="7170">
                <c:v>0</c:v>
              </c:pt>
              <c:pt idx="7171">
                <c:v>0</c:v>
              </c:pt>
              <c:pt idx="7172">
                <c:v>0</c:v>
              </c:pt>
              <c:pt idx="7173">
                <c:v>0</c:v>
              </c:pt>
              <c:pt idx="7174">
                <c:v>0</c:v>
              </c:pt>
              <c:pt idx="7175">
                <c:v>0</c:v>
              </c:pt>
              <c:pt idx="7176">
                <c:v>0</c:v>
              </c:pt>
              <c:pt idx="7177">
                <c:v>0</c:v>
              </c:pt>
              <c:pt idx="7178">
                <c:v>0</c:v>
              </c:pt>
              <c:pt idx="7179">
                <c:v>0</c:v>
              </c:pt>
              <c:pt idx="7180">
                <c:v>0</c:v>
              </c:pt>
              <c:pt idx="7181">
                <c:v>0</c:v>
              </c:pt>
              <c:pt idx="7182">
                <c:v>0</c:v>
              </c:pt>
              <c:pt idx="7183">
                <c:v>0</c:v>
              </c:pt>
              <c:pt idx="7184">
                <c:v>0</c:v>
              </c:pt>
              <c:pt idx="7185">
                <c:v>0</c:v>
              </c:pt>
              <c:pt idx="7186">
                <c:v>0</c:v>
              </c:pt>
              <c:pt idx="7187">
                <c:v>0</c:v>
              </c:pt>
              <c:pt idx="7188">
                <c:v>0</c:v>
              </c:pt>
              <c:pt idx="7189">
                <c:v>0</c:v>
              </c:pt>
              <c:pt idx="7190">
                <c:v>0</c:v>
              </c:pt>
              <c:pt idx="7191">
                <c:v>0</c:v>
              </c:pt>
              <c:pt idx="7192">
                <c:v>0</c:v>
              </c:pt>
              <c:pt idx="7193">
                <c:v>0</c:v>
              </c:pt>
              <c:pt idx="7194">
                <c:v>0</c:v>
              </c:pt>
              <c:pt idx="7195">
                <c:v>0</c:v>
              </c:pt>
              <c:pt idx="7196">
                <c:v>0</c:v>
              </c:pt>
              <c:pt idx="7197">
                <c:v>0</c:v>
              </c:pt>
              <c:pt idx="7198">
                <c:v>0</c:v>
              </c:pt>
              <c:pt idx="7199">
                <c:v>0</c:v>
              </c:pt>
              <c:pt idx="7200">
                <c:v>0</c:v>
              </c:pt>
              <c:pt idx="7201">
                <c:v>0</c:v>
              </c:pt>
              <c:pt idx="7202">
                <c:v>0</c:v>
              </c:pt>
              <c:pt idx="7203">
                <c:v>0</c:v>
              </c:pt>
              <c:pt idx="7204">
                <c:v>0</c:v>
              </c:pt>
              <c:pt idx="7205">
                <c:v>0</c:v>
              </c:pt>
              <c:pt idx="7206">
                <c:v>0</c:v>
              </c:pt>
              <c:pt idx="7207">
                <c:v>0</c:v>
              </c:pt>
              <c:pt idx="7208">
                <c:v>0</c:v>
              </c:pt>
              <c:pt idx="7209">
                <c:v>0</c:v>
              </c:pt>
              <c:pt idx="7210">
                <c:v>0</c:v>
              </c:pt>
              <c:pt idx="7211">
                <c:v>0</c:v>
              </c:pt>
              <c:pt idx="7212">
                <c:v>0</c:v>
              </c:pt>
              <c:pt idx="7213">
                <c:v>0</c:v>
              </c:pt>
              <c:pt idx="7214">
                <c:v>0</c:v>
              </c:pt>
              <c:pt idx="7215">
                <c:v>0</c:v>
              </c:pt>
              <c:pt idx="7216">
                <c:v>0</c:v>
              </c:pt>
              <c:pt idx="7217">
                <c:v>0</c:v>
              </c:pt>
              <c:pt idx="7218">
                <c:v>0</c:v>
              </c:pt>
              <c:pt idx="7219">
                <c:v>0</c:v>
              </c:pt>
              <c:pt idx="7220">
                <c:v>0</c:v>
              </c:pt>
              <c:pt idx="7221">
                <c:v>0</c:v>
              </c:pt>
              <c:pt idx="7222">
                <c:v>0</c:v>
              </c:pt>
              <c:pt idx="7223">
                <c:v>0</c:v>
              </c:pt>
              <c:pt idx="7224">
                <c:v>0</c:v>
              </c:pt>
              <c:pt idx="7225">
                <c:v>0</c:v>
              </c:pt>
              <c:pt idx="7226">
                <c:v>0</c:v>
              </c:pt>
              <c:pt idx="7227">
                <c:v>0</c:v>
              </c:pt>
              <c:pt idx="7228">
                <c:v>0</c:v>
              </c:pt>
              <c:pt idx="7229">
                <c:v>0</c:v>
              </c:pt>
              <c:pt idx="7230">
                <c:v>0</c:v>
              </c:pt>
              <c:pt idx="7231">
                <c:v>0</c:v>
              </c:pt>
              <c:pt idx="7232">
                <c:v>0</c:v>
              </c:pt>
              <c:pt idx="7233">
                <c:v>0</c:v>
              </c:pt>
              <c:pt idx="7234">
                <c:v>0</c:v>
              </c:pt>
              <c:pt idx="7235">
                <c:v>0</c:v>
              </c:pt>
              <c:pt idx="7236">
                <c:v>0</c:v>
              </c:pt>
              <c:pt idx="7237">
                <c:v>0</c:v>
              </c:pt>
              <c:pt idx="7238">
                <c:v>0</c:v>
              </c:pt>
              <c:pt idx="7239">
                <c:v>0</c:v>
              </c:pt>
              <c:pt idx="7240">
                <c:v>0</c:v>
              </c:pt>
              <c:pt idx="7241">
                <c:v>0</c:v>
              </c:pt>
              <c:pt idx="7242">
                <c:v>0</c:v>
              </c:pt>
              <c:pt idx="7243">
                <c:v>0</c:v>
              </c:pt>
              <c:pt idx="7244">
                <c:v>0</c:v>
              </c:pt>
              <c:pt idx="7245">
                <c:v>0</c:v>
              </c:pt>
              <c:pt idx="7246">
                <c:v>0</c:v>
              </c:pt>
              <c:pt idx="7247">
                <c:v>0</c:v>
              </c:pt>
              <c:pt idx="7248">
                <c:v>0</c:v>
              </c:pt>
              <c:pt idx="7249">
                <c:v>0</c:v>
              </c:pt>
              <c:pt idx="7250">
                <c:v>0</c:v>
              </c:pt>
              <c:pt idx="7251">
                <c:v>0</c:v>
              </c:pt>
              <c:pt idx="7252">
                <c:v>0</c:v>
              </c:pt>
              <c:pt idx="7253">
                <c:v>0</c:v>
              </c:pt>
              <c:pt idx="7254">
                <c:v>0</c:v>
              </c:pt>
              <c:pt idx="7255">
                <c:v>0</c:v>
              </c:pt>
              <c:pt idx="7256">
                <c:v>0</c:v>
              </c:pt>
              <c:pt idx="7257">
                <c:v>0</c:v>
              </c:pt>
              <c:pt idx="7258">
                <c:v>0</c:v>
              </c:pt>
              <c:pt idx="7259">
                <c:v>0</c:v>
              </c:pt>
              <c:pt idx="7260">
                <c:v>0</c:v>
              </c:pt>
              <c:pt idx="7261">
                <c:v>0</c:v>
              </c:pt>
              <c:pt idx="7262">
                <c:v>0</c:v>
              </c:pt>
              <c:pt idx="7263">
                <c:v>0</c:v>
              </c:pt>
              <c:pt idx="7264">
                <c:v>0</c:v>
              </c:pt>
              <c:pt idx="7265">
                <c:v>0</c:v>
              </c:pt>
              <c:pt idx="7266">
                <c:v>0</c:v>
              </c:pt>
              <c:pt idx="7267">
                <c:v>0</c:v>
              </c:pt>
              <c:pt idx="7268">
                <c:v>0</c:v>
              </c:pt>
              <c:pt idx="7269">
                <c:v>0</c:v>
              </c:pt>
              <c:pt idx="7270">
                <c:v>0</c:v>
              </c:pt>
              <c:pt idx="7271">
                <c:v>0</c:v>
              </c:pt>
              <c:pt idx="7272">
                <c:v>0</c:v>
              </c:pt>
              <c:pt idx="7273">
                <c:v>0</c:v>
              </c:pt>
              <c:pt idx="7274">
                <c:v>0</c:v>
              </c:pt>
              <c:pt idx="7275">
                <c:v>0</c:v>
              </c:pt>
              <c:pt idx="7276">
                <c:v>0</c:v>
              </c:pt>
              <c:pt idx="7277">
                <c:v>0</c:v>
              </c:pt>
              <c:pt idx="7278">
                <c:v>0</c:v>
              </c:pt>
              <c:pt idx="7279">
                <c:v>0</c:v>
              </c:pt>
              <c:pt idx="7280">
                <c:v>0</c:v>
              </c:pt>
              <c:pt idx="7281">
                <c:v>0</c:v>
              </c:pt>
              <c:pt idx="7282">
                <c:v>0</c:v>
              </c:pt>
              <c:pt idx="7283">
                <c:v>0</c:v>
              </c:pt>
              <c:pt idx="7284">
                <c:v>0</c:v>
              </c:pt>
              <c:pt idx="7285">
                <c:v>0</c:v>
              </c:pt>
              <c:pt idx="7286">
                <c:v>0</c:v>
              </c:pt>
              <c:pt idx="7287">
                <c:v>0</c:v>
              </c:pt>
              <c:pt idx="7288">
                <c:v>0</c:v>
              </c:pt>
              <c:pt idx="7289">
                <c:v>0</c:v>
              </c:pt>
              <c:pt idx="7290">
                <c:v>0</c:v>
              </c:pt>
              <c:pt idx="7291">
                <c:v>0</c:v>
              </c:pt>
              <c:pt idx="7292">
                <c:v>0</c:v>
              </c:pt>
              <c:pt idx="7293">
                <c:v>0</c:v>
              </c:pt>
              <c:pt idx="7294">
                <c:v>0</c:v>
              </c:pt>
              <c:pt idx="7295">
                <c:v>0</c:v>
              </c:pt>
              <c:pt idx="7296">
                <c:v>0</c:v>
              </c:pt>
              <c:pt idx="7297">
                <c:v>0</c:v>
              </c:pt>
              <c:pt idx="7298">
                <c:v>0</c:v>
              </c:pt>
              <c:pt idx="7299">
                <c:v>0</c:v>
              </c:pt>
              <c:pt idx="7300">
                <c:v>0</c:v>
              </c:pt>
              <c:pt idx="7301">
                <c:v>0</c:v>
              </c:pt>
              <c:pt idx="7302">
                <c:v>0</c:v>
              </c:pt>
              <c:pt idx="7303">
                <c:v>0</c:v>
              </c:pt>
              <c:pt idx="7304">
                <c:v>0</c:v>
              </c:pt>
              <c:pt idx="7305">
                <c:v>0</c:v>
              </c:pt>
              <c:pt idx="7306">
                <c:v>0</c:v>
              </c:pt>
              <c:pt idx="7307">
                <c:v>0</c:v>
              </c:pt>
              <c:pt idx="7308">
                <c:v>0</c:v>
              </c:pt>
              <c:pt idx="7309">
                <c:v>0</c:v>
              </c:pt>
              <c:pt idx="7310">
                <c:v>0</c:v>
              </c:pt>
              <c:pt idx="7311">
                <c:v>0</c:v>
              </c:pt>
              <c:pt idx="7312">
                <c:v>0</c:v>
              </c:pt>
              <c:pt idx="7313">
                <c:v>0</c:v>
              </c:pt>
              <c:pt idx="7314">
                <c:v>0</c:v>
              </c:pt>
              <c:pt idx="7315">
                <c:v>0</c:v>
              </c:pt>
              <c:pt idx="7316">
                <c:v>0</c:v>
              </c:pt>
              <c:pt idx="7317">
                <c:v>0</c:v>
              </c:pt>
              <c:pt idx="7318">
                <c:v>0</c:v>
              </c:pt>
              <c:pt idx="7319">
                <c:v>0</c:v>
              </c:pt>
              <c:pt idx="7320">
                <c:v>0</c:v>
              </c:pt>
              <c:pt idx="7321">
                <c:v>0</c:v>
              </c:pt>
              <c:pt idx="7322">
                <c:v>0</c:v>
              </c:pt>
              <c:pt idx="7323">
                <c:v>0</c:v>
              </c:pt>
              <c:pt idx="7324">
                <c:v>0</c:v>
              </c:pt>
              <c:pt idx="7325">
                <c:v>0</c:v>
              </c:pt>
              <c:pt idx="7326">
                <c:v>0</c:v>
              </c:pt>
              <c:pt idx="7327">
                <c:v>0</c:v>
              </c:pt>
              <c:pt idx="7328">
                <c:v>0</c:v>
              </c:pt>
              <c:pt idx="7329">
                <c:v>0</c:v>
              </c:pt>
              <c:pt idx="7330">
                <c:v>0</c:v>
              </c:pt>
              <c:pt idx="7331">
                <c:v>0</c:v>
              </c:pt>
              <c:pt idx="7332">
                <c:v>0</c:v>
              </c:pt>
              <c:pt idx="7333">
                <c:v>0</c:v>
              </c:pt>
              <c:pt idx="7334">
                <c:v>0</c:v>
              </c:pt>
              <c:pt idx="7335">
                <c:v>0</c:v>
              </c:pt>
              <c:pt idx="7336">
                <c:v>0</c:v>
              </c:pt>
              <c:pt idx="7337">
                <c:v>0</c:v>
              </c:pt>
              <c:pt idx="7338">
                <c:v>0</c:v>
              </c:pt>
              <c:pt idx="7339">
                <c:v>0</c:v>
              </c:pt>
              <c:pt idx="7340">
                <c:v>0</c:v>
              </c:pt>
              <c:pt idx="7341">
                <c:v>0</c:v>
              </c:pt>
              <c:pt idx="7342">
                <c:v>0</c:v>
              </c:pt>
              <c:pt idx="7343">
                <c:v>0</c:v>
              </c:pt>
              <c:pt idx="7344">
                <c:v>0</c:v>
              </c:pt>
              <c:pt idx="7345">
                <c:v>0</c:v>
              </c:pt>
              <c:pt idx="7346">
                <c:v>0</c:v>
              </c:pt>
              <c:pt idx="7347">
                <c:v>0</c:v>
              </c:pt>
              <c:pt idx="7348">
                <c:v>0</c:v>
              </c:pt>
              <c:pt idx="7349">
                <c:v>0</c:v>
              </c:pt>
              <c:pt idx="7350">
                <c:v>0</c:v>
              </c:pt>
              <c:pt idx="7351">
                <c:v>0</c:v>
              </c:pt>
              <c:pt idx="7352">
                <c:v>0</c:v>
              </c:pt>
              <c:pt idx="7353">
                <c:v>0</c:v>
              </c:pt>
              <c:pt idx="7354">
                <c:v>0</c:v>
              </c:pt>
              <c:pt idx="7355">
                <c:v>0</c:v>
              </c:pt>
              <c:pt idx="7356">
                <c:v>0</c:v>
              </c:pt>
              <c:pt idx="7357">
                <c:v>0</c:v>
              </c:pt>
              <c:pt idx="7358">
                <c:v>0</c:v>
              </c:pt>
              <c:pt idx="7359">
                <c:v>0</c:v>
              </c:pt>
              <c:pt idx="7360">
                <c:v>1.4427925446226749E-3</c:v>
              </c:pt>
              <c:pt idx="7361">
                <c:v>6.0865747737542534E-3</c:v>
              </c:pt>
              <c:pt idx="7362">
                <c:v>6.0865747737542534E-3</c:v>
              </c:pt>
              <c:pt idx="7363">
                <c:v>6.0865747737597889E-3</c:v>
              </c:pt>
              <c:pt idx="7364">
                <c:v>6.0865747737542534E-3</c:v>
              </c:pt>
              <c:pt idx="7365">
                <c:v>6.0865747737542534E-3</c:v>
              </c:pt>
              <c:pt idx="7366">
                <c:v>6.0865747737542534E-3</c:v>
              </c:pt>
              <c:pt idx="7367">
                <c:v>6.0865747737597889E-3</c:v>
              </c:pt>
              <c:pt idx="7368">
                <c:v>6.0865747737542534E-3</c:v>
              </c:pt>
              <c:pt idx="7369">
                <c:v>6.0865747737542534E-3</c:v>
              </c:pt>
              <c:pt idx="7370">
                <c:v>6.0865747737597889E-3</c:v>
              </c:pt>
              <c:pt idx="7371">
                <c:v>6.0865747737542534E-3</c:v>
              </c:pt>
              <c:pt idx="7372">
                <c:v>6.0865747737542534E-3</c:v>
              </c:pt>
              <c:pt idx="7373">
                <c:v>6.0865747737542534E-3</c:v>
              </c:pt>
              <c:pt idx="7374">
                <c:v>6.0865747737597889E-3</c:v>
              </c:pt>
              <c:pt idx="7375">
                <c:v>6.0865747737542534E-3</c:v>
              </c:pt>
              <c:pt idx="7376">
                <c:v>6.0865747737542534E-3</c:v>
              </c:pt>
              <c:pt idx="7377">
                <c:v>6.0865747737597889E-3</c:v>
              </c:pt>
              <c:pt idx="7378">
                <c:v>6.0865747737542534E-3</c:v>
              </c:pt>
              <c:pt idx="7379">
                <c:v>6.0865747737542534E-3</c:v>
              </c:pt>
              <c:pt idx="7380">
                <c:v>6.0865747737542534E-3</c:v>
              </c:pt>
              <c:pt idx="7381">
                <c:v>6.0865747737597889E-3</c:v>
              </c:pt>
              <c:pt idx="7382">
                <c:v>6.0865747737542534E-3</c:v>
              </c:pt>
              <c:pt idx="7383">
                <c:v>6.0865747737542534E-3</c:v>
              </c:pt>
              <c:pt idx="7384">
                <c:v>6.0865747737597889E-3</c:v>
              </c:pt>
              <c:pt idx="7385">
                <c:v>6.0865747737542534E-3</c:v>
              </c:pt>
              <c:pt idx="7386">
                <c:v>6.0865747737542534E-3</c:v>
              </c:pt>
              <c:pt idx="7387">
                <c:v>6.0865747737597889E-3</c:v>
              </c:pt>
              <c:pt idx="7388">
                <c:v>6.0865747737542534E-3</c:v>
              </c:pt>
              <c:pt idx="7389">
                <c:v>6.0865747737542534E-3</c:v>
              </c:pt>
              <c:pt idx="7390">
                <c:v>6.0865747737542534E-3</c:v>
              </c:pt>
              <c:pt idx="7391">
                <c:v>6.0865747737597889E-3</c:v>
              </c:pt>
              <c:pt idx="7392">
                <c:v>6.0865747737542534E-3</c:v>
              </c:pt>
              <c:pt idx="7393">
                <c:v>6.0865747737542534E-3</c:v>
              </c:pt>
              <c:pt idx="7394">
                <c:v>6.0865747737597889E-3</c:v>
              </c:pt>
              <c:pt idx="7395">
                <c:v>6.0865747737542534E-3</c:v>
              </c:pt>
              <c:pt idx="7396">
                <c:v>6.0865747737542534E-3</c:v>
              </c:pt>
              <c:pt idx="7397">
                <c:v>6.0865747737542534E-3</c:v>
              </c:pt>
              <c:pt idx="7398">
                <c:v>6.0865747737597889E-3</c:v>
              </c:pt>
              <c:pt idx="7399">
                <c:v>6.0865747737542534E-3</c:v>
              </c:pt>
              <c:pt idx="7400">
                <c:v>6.0865747737542534E-3</c:v>
              </c:pt>
              <c:pt idx="7401">
                <c:v>6.0865747737597889E-3</c:v>
              </c:pt>
              <c:pt idx="7402">
                <c:v>6.0865747737542534E-3</c:v>
              </c:pt>
              <c:pt idx="7403">
                <c:v>6.0865747737542534E-3</c:v>
              </c:pt>
              <c:pt idx="7404">
                <c:v>6.0865747737542534E-3</c:v>
              </c:pt>
              <c:pt idx="7405">
                <c:v>6.0865747737597889E-3</c:v>
              </c:pt>
              <c:pt idx="7406">
                <c:v>6.0865747737542534E-3</c:v>
              </c:pt>
              <c:pt idx="7407">
                <c:v>6.0865747737542534E-3</c:v>
              </c:pt>
              <c:pt idx="7408">
                <c:v>6.0865747737597889E-3</c:v>
              </c:pt>
              <c:pt idx="7409">
                <c:v>6.0865747737542534E-3</c:v>
              </c:pt>
              <c:pt idx="7410">
                <c:v>6.0865747737542534E-3</c:v>
              </c:pt>
              <c:pt idx="7411">
                <c:v>6.0865747737542534E-3</c:v>
              </c:pt>
              <c:pt idx="7412">
                <c:v>6.0865747737597889E-3</c:v>
              </c:pt>
              <c:pt idx="7413">
                <c:v>6.0865747737542534E-3</c:v>
              </c:pt>
              <c:pt idx="7414">
                <c:v>6.0865747737542534E-3</c:v>
              </c:pt>
              <c:pt idx="7415">
                <c:v>6.0865747737597889E-3</c:v>
              </c:pt>
              <c:pt idx="7416">
                <c:v>6.0865747737542534E-3</c:v>
              </c:pt>
              <c:pt idx="7417">
                <c:v>6.0865747737542534E-3</c:v>
              </c:pt>
              <c:pt idx="7418">
                <c:v>6.0865747737542534E-3</c:v>
              </c:pt>
              <c:pt idx="7419">
                <c:v>6.0865747737597889E-3</c:v>
              </c:pt>
              <c:pt idx="7420">
                <c:v>6.0865747737542534E-3</c:v>
              </c:pt>
              <c:pt idx="7421">
                <c:v>6.0865747737542534E-3</c:v>
              </c:pt>
              <c:pt idx="7422">
                <c:v>6.0865747737597889E-3</c:v>
              </c:pt>
              <c:pt idx="7423">
                <c:v>6.0865747737542534E-3</c:v>
              </c:pt>
              <c:pt idx="7424">
                <c:v>6.0865747737542534E-3</c:v>
              </c:pt>
              <c:pt idx="7425">
                <c:v>6.0865747737542534E-3</c:v>
              </c:pt>
              <c:pt idx="7426">
                <c:v>6.0865747737597889E-3</c:v>
              </c:pt>
              <c:pt idx="7427">
                <c:v>6.0865747737542534E-3</c:v>
              </c:pt>
              <c:pt idx="7428">
                <c:v>6.0865747737542534E-3</c:v>
              </c:pt>
              <c:pt idx="7429">
                <c:v>6.0865747737597889E-3</c:v>
              </c:pt>
              <c:pt idx="7430">
                <c:v>6.0865747737542534E-3</c:v>
              </c:pt>
              <c:pt idx="7431">
                <c:v>6.0865747737542534E-3</c:v>
              </c:pt>
              <c:pt idx="7432">
                <c:v>6.0865747737542534E-3</c:v>
              </c:pt>
              <c:pt idx="7433">
                <c:v>6.0865747737597889E-3</c:v>
              </c:pt>
              <c:pt idx="7434">
                <c:v>6.0865747737542534E-3</c:v>
              </c:pt>
              <c:pt idx="7435">
                <c:v>6.0865747737542534E-3</c:v>
              </c:pt>
              <c:pt idx="7436">
                <c:v>6.0865747737597889E-3</c:v>
              </c:pt>
              <c:pt idx="7437">
                <c:v>6.0865747737542534E-3</c:v>
              </c:pt>
              <c:pt idx="7438">
                <c:v>6.0865747737542534E-3</c:v>
              </c:pt>
              <c:pt idx="7439">
                <c:v>6.0865747737597889E-3</c:v>
              </c:pt>
              <c:pt idx="7440">
                <c:v>6.0865747737542534E-3</c:v>
              </c:pt>
              <c:pt idx="7441">
                <c:v>6.0865747737542534E-3</c:v>
              </c:pt>
              <c:pt idx="7442">
                <c:v>6.0865747737542534E-3</c:v>
              </c:pt>
              <c:pt idx="7443">
                <c:v>6.0865747737597889E-3</c:v>
              </c:pt>
              <c:pt idx="7444">
                <c:v>6.0865747737542534E-3</c:v>
              </c:pt>
              <c:pt idx="7445">
                <c:v>6.0865747737542534E-3</c:v>
              </c:pt>
              <c:pt idx="7446">
                <c:v>6.0865747737597889E-3</c:v>
              </c:pt>
              <c:pt idx="7447">
                <c:v>6.0865747737542534E-3</c:v>
              </c:pt>
              <c:pt idx="7448">
                <c:v>6.0865747737542534E-3</c:v>
              </c:pt>
              <c:pt idx="7449">
                <c:v>6.0865747737542534E-3</c:v>
              </c:pt>
              <c:pt idx="7450">
                <c:v>6.0865747737597889E-3</c:v>
              </c:pt>
              <c:pt idx="7451">
                <c:v>6.0865747737542534E-3</c:v>
              </c:pt>
              <c:pt idx="7452">
                <c:v>6.0865747737542534E-3</c:v>
              </c:pt>
              <c:pt idx="7453">
                <c:v>6.0865747737597889E-3</c:v>
              </c:pt>
              <c:pt idx="7454">
                <c:v>6.0865747737542534E-3</c:v>
              </c:pt>
              <c:pt idx="7455">
                <c:v>6.0865747737542534E-3</c:v>
              </c:pt>
              <c:pt idx="7456">
                <c:v>6.0865747737542534E-3</c:v>
              </c:pt>
              <c:pt idx="7457">
                <c:v>6.0865747737597889E-3</c:v>
              </c:pt>
              <c:pt idx="7458">
                <c:v>6.0865747737542534E-3</c:v>
              </c:pt>
              <c:pt idx="7459">
                <c:v>6.0865747737542534E-3</c:v>
              </c:pt>
              <c:pt idx="7460">
                <c:v>6.0865747737597889E-3</c:v>
              </c:pt>
              <c:pt idx="7461">
                <c:v>6.0865747737542534E-3</c:v>
              </c:pt>
              <c:pt idx="7462">
                <c:v>6.0865747737542534E-3</c:v>
              </c:pt>
              <c:pt idx="7463">
                <c:v>6.0865747737542534E-3</c:v>
              </c:pt>
              <c:pt idx="7464">
                <c:v>6.0865747737597889E-3</c:v>
              </c:pt>
              <c:pt idx="7465">
                <c:v>6.0865747737542534E-3</c:v>
              </c:pt>
              <c:pt idx="7466">
                <c:v>6.0865747737542534E-3</c:v>
              </c:pt>
              <c:pt idx="7467">
                <c:v>6.0865747737597889E-3</c:v>
              </c:pt>
              <c:pt idx="7468">
                <c:v>6.0865747737542534E-3</c:v>
              </c:pt>
              <c:pt idx="7469">
                <c:v>6.0865747737542534E-3</c:v>
              </c:pt>
              <c:pt idx="7470">
                <c:v>6.0865747737542534E-3</c:v>
              </c:pt>
              <c:pt idx="7471">
                <c:v>6.0865747737597889E-3</c:v>
              </c:pt>
              <c:pt idx="7472">
                <c:v>6.0865747737542534E-3</c:v>
              </c:pt>
              <c:pt idx="7473">
                <c:v>6.0865747737542534E-3</c:v>
              </c:pt>
              <c:pt idx="7474">
                <c:v>6.0865747737597889E-3</c:v>
              </c:pt>
              <c:pt idx="7475">
                <c:v>6.0865747737542534E-3</c:v>
              </c:pt>
              <c:pt idx="7476">
                <c:v>6.0865747737542534E-3</c:v>
              </c:pt>
              <c:pt idx="7477">
                <c:v>6.0865747737542534E-3</c:v>
              </c:pt>
              <c:pt idx="7478">
                <c:v>6.0865747737597889E-3</c:v>
              </c:pt>
              <c:pt idx="7479">
                <c:v>6.0865747737542534E-3</c:v>
              </c:pt>
              <c:pt idx="7480">
                <c:v>6.0865747737542534E-3</c:v>
              </c:pt>
              <c:pt idx="7481">
                <c:v>6.0865747737597889E-3</c:v>
              </c:pt>
              <c:pt idx="7482">
                <c:v>6.0865747737542534E-3</c:v>
              </c:pt>
              <c:pt idx="7483">
                <c:v>6.0865747737542534E-3</c:v>
              </c:pt>
              <c:pt idx="7484">
                <c:v>6.0865747737597889E-3</c:v>
              </c:pt>
              <c:pt idx="7485">
                <c:v>6.0865747737542534E-3</c:v>
              </c:pt>
              <c:pt idx="7486">
                <c:v>6.0865747737542534E-3</c:v>
              </c:pt>
              <c:pt idx="7487">
                <c:v>6.0865747737542534E-3</c:v>
              </c:pt>
              <c:pt idx="7488">
                <c:v>6.0865747737597889E-3</c:v>
              </c:pt>
              <c:pt idx="7489">
                <c:v>6.0865747737542534E-3</c:v>
              </c:pt>
              <c:pt idx="7490">
                <c:v>6.0865747737542534E-3</c:v>
              </c:pt>
              <c:pt idx="7491">
                <c:v>6.0865747737597889E-3</c:v>
              </c:pt>
              <c:pt idx="7492">
                <c:v>6.0865747737542534E-3</c:v>
              </c:pt>
              <c:pt idx="7493">
                <c:v>6.0865747737542534E-3</c:v>
              </c:pt>
              <c:pt idx="7494">
                <c:v>6.0865747737542534E-3</c:v>
              </c:pt>
              <c:pt idx="7495">
                <c:v>6.0865747737597889E-3</c:v>
              </c:pt>
              <c:pt idx="7496">
                <c:v>6.0865747737542534E-3</c:v>
              </c:pt>
              <c:pt idx="7497">
                <c:v>6.0865747737542534E-3</c:v>
              </c:pt>
              <c:pt idx="7498">
                <c:v>6.0865747737597889E-3</c:v>
              </c:pt>
              <c:pt idx="7499">
                <c:v>6.0865747737542534E-3</c:v>
              </c:pt>
              <c:pt idx="7500">
                <c:v>6.0865747737542534E-3</c:v>
              </c:pt>
              <c:pt idx="7501">
                <c:v>6.0865747737542534E-3</c:v>
              </c:pt>
              <c:pt idx="7502">
                <c:v>6.0865747737597889E-3</c:v>
              </c:pt>
              <c:pt idx="7503">
                <c:v>6.0865747737542534E-3</c:v>
              </c:pt>
              <c:pt idx="7504">
                <c:v>6.0865747737542534E-3</c:v>
              </c:pt>
              <c:pt idx="7505">
                <c:v>6.0865747737597889E-3</c:v>
              </c:pt>
              <c:pt idx="7506">
                <c:v>6.0865747737542534E-3</c:v>
              </c:pt>
              <c:pt idx="7507">
                <c:v>6.0865747737542534E-3</c:v>
              </c:pt>
              <c:pt idx="7508">
                <c:v>6.0865747737542534E-3</c:v>
              </c:pt>
              <c:pt idx="7509">
                <c:v>6.0865747737597889E-3</c:v>
              </c:pt>
              <c:pt idx="7510">
                <c:v>6.0865747737542534E-3</c:v>
              </c:pt>
              <c:pt idx="7511">
                <c:v>6.0865747737542534E-3</c:v>
              </c:pt>
              <c:pt idx="7512">
                <c:v>6.0865747737597889E-3</c:v>
              </c:pt>
              <c:pt idx="7513">
                <c:v>6.0865747737542534E-3</c:v>
              </c:pt>
              <c:pt idx="7514">
                <c:v>6.0865747737542534E-3</c:v>
              </c:pt>
              <c:pt idx="7515">
                <c:v>6.0865747737542534E-3</c:v>
              </c:pt>
              <c:pt idx="7516">
                <c:v>6.0865747737597889E-3</c:v>
              </c:pt>
              <c:pt idx="7517">
                <c:v>6.0865747737542534E-3</c:v>
              </c:pt>
              <c:pt idx="7518">
                <c:v>6.0865747737542534E-3</c:v>
              </c:pt>
              <c:pt idx="7519">
                <c:v>6.0865747737597889E-3</c:v>
              </c:pt>
              <c:pt idx="7520">
                <c:v>6.0865747737542534E-3</c:v>
              </c:pt>
              <c:pt idx="7521">
                <c:v>6.0865747737542534E-3</c:v>
              </c:pt>
              <c:pt idx="7522">
                <c:v>6.0865747737542534E-3</c:v>
              </c:pt>
              <c:pt idx="7523">
                <c:v>6.0865747737597889E-3</c:v>
              </c:pt>
              <c:pt idx="7524">
                <c:v>6.0865747737542534E-3</c:v>
              </c:pt>
              <c:pt idx="7525">
                <c:v>6.0865747737542534E-3</c:v>
              </c:pt>
              <c:pt idx="7526">
                <c:v>6.0865747737597889E-3</c:v>
              </c:pt>
              <c:pt idx="7527">
                <c:v>6.0865747737542534E-3</c:v>
              </c:pt>
              <c:pt idx="7528">
                <c:v>6.0865747737542534E-3</c:v>
              </c:pt>
              <c:pt idx="7529">
                <c:v>6.0865747737597889E-3</c:v>
              </c:pt>
              <c:pt idx="7530">
                <c:v>6.0865747737542534E-3</c:v>
              </c:pt>
              <c:pt idx="7531">
                <c:v>6.0865747737542534E-3</c:v>
              </c:pt>
              <c:pt idx="7532">
                <c:v>6.0865747737542534E-3</c:v>
              </c:pt>
              <c:pt idx="7533">
                <c:v>6.0865747737597889E-3</c:v>
              </c:pt>
              <c:pt idx="7534">
                <c:v>6.0865747737542534E-3</c:v>
              </c:pt>
              <c:pt idx="7535">
                <c:v>6.0865747737542534E-3</c:v>
              </c:pt>
              <c:pt idx="7536">
                <c:v>6.0865747737597889E-3</c:v>
              </c:pt>
              <c:pt idx="7537">
                <c:v>6.0865747737542534E-3</c:v>
              </c:pt>
              <c:pt idx="7538">
                <c:v>6.0865747737542534E-3</c:v>
              </c:pt>
              <c:pt idx="7539">
                <c:v>6.0865747737542534E-3</c:v>
              </c:pt>
              <c:pt idx="7540">
                <c:v>6.0865747737597889E-3</c:v>
              </c:pt>
              <c:pt idx="7541">
                <c:v>6.0865747737542534E-3</c:v>
              </c:pt>
              <c:pt idx="7542">
                <c:v>6.0865747737542534E-3</c:v>
              </c:pt>
              <c:pt idx="7543">
                <c:v>6.0865747737597889E-3</c:v>
              </c:pt>
              <c:pt idx="7544">
                <c:v>6.0865747737542534E-3</c:v>
              </c:pt>
              <c:pt idx="7545">
                <c:v>6.0865747737542534E-3</c:v>
              </c:pt>
              <c:pt idx="7546">
                <c:v>6.0865747737542534E-3</c:v>
              </c:pt>
              <c:pt idx="7547">
                <c:v>6.0865747737597889E-3</c:v>
              </c:pt>
              <c:pt idx="7548">
                <c:v>6.0865747737542534E-3</c:v>
              </c:pt>
              <c:pt idx="7549">
                <c:v>6.0865747737542534E-3</c:v>
              </c:pt>
              <c:pt idx="7550">
                <c:v>6.0865747737597889E-3</c:v>
              </c:pt>
              <c:pt idx="7551">
                <c:v>6.0865747737542534E-3</c:v>
              </c:pt>
              <c:pt idx="7552">
                <c:v>6.0865747737542534E-3</c:v>
              </c:pt>
              <c:pt idx="7553">
                <c:v>6.0865747737542534E-3</c:v>
              </c:pt>
              <c:pt idx="7554">
                <c:v>6.0865747737597889E-3</c:v>
              </c:pt>
              <c:pt idx="7555">
                <c:v>6.0865747737542534E-3</c:v>
              </c:pt>
              <c:pt idx="7556">
                <c:v>6.0865747737542534E-3</c:v>
              </c:pt>
              <c:pt idx="7557">
                <c:v>6.0865747737597889E-3</c:v>
              </c:pt>
              <c:pt idx="7558">
                <c:v>6.0865747737542534E-3</c:v>
              </c:pt>
              <c:pt idx="7559">
                <c:v>6.0865747737542534E-3</c:v>
              </c:pt>
              <c:pt idx="7560">
                <c:v>6.0865747737542534E-3</c:v>
              </c:pt>
              <c:pt idx="7561">
                <c:v>6.0865747737597889E-3</c:v>
              </c:pt>
              <c:pt idx="7562">
                <c:v>6.0865747737542534E-3</c:v>
              </c:pt>
              <c:pt idx="7563">
                <c:v>6.0865747737542534E-3</c:v>
              </c:pt>
              <c:pt idx="7564">
                <c:v>6.0865747737597889E-3</c:v>
              </c:pt>
              <c:pt idx="7565">
                <c:v>6.0865747737542534E-3</c:v>
              </c:pt>
              <c:pt idx="7566">
                <c:v>6.0865747737542534E-3</c:v>
              </c:pt>
              <c:pt idx="7567">
                <c:v>6.0865747737542534E-3</c:v>
              </c:pt>
              <c:pt idx="7568">
                <c:v>6.0865747737597889E-3</c:v>
              </c:pt>
              <c:pt idx="7569">
                <c:v>6.0865747737542534E-3</c:v>
              </c:pt>
              <c:pt idx="7570">
                <c:v>6.0865747737542534E-3</c:v>
              </c:pt>
              <c:pt idx="7571">
                <c:v>6.0865747737597889E-3</c:v>
              </c:pt>
              <c:pt idx="7572">
                <c:v>6.0865747737542534E-3</c:v>
              </c:pt>
              <c:pt idx="7573">
                <c:v>6.0865747737542534E-3</c:v>
              </c:pt>
              <c:pt idx="7574">
                <c:v>6.0865747737597889E-3</c:v>
              </c:pt>
              <c:pt idx="7575">
                <c:v>6.0865747737542534E-3</c:v>
              </c:pt>
              <c:pt idx="7576">
                <c:v>6.0865747737542534E-3</c:v>
              </c:pt>
              <c:pt idx="7577">
                <c:v>6.0865747737542534E-3</c:v>
              </c:pt>
              <c:pt idx="7578">
                <c:v>6.0865747737597889E-3</c:v>
              </c:pt>
              <c:pt idx="7579">
                <c:v>6.0865747737542534E-3</c:v>
              </c:pt>
              <c:pt idx="7580">
                <c:v>6.0865747737542534E-3</c:v>
              </c:pt>
              <c:pt idx="7581">
                <c:v>6.0865747737597889E-3</c:v>
              </c:pt>
              <c:pt idx="7582">
                <c:v>6.0865747737542534E-3</c:v>
              </c:pt>
              <c:pt idx="7583">
                <c:v>6.0865747737542534E-3</c:v>
              </c:pt>
              <c:pt idx="7584">
                <c:v>6.0865747737542534E-3</c:v>
              </c:pt>
              <c:pt idx="7585">
                <c:v>6.0865747737597889E-3</c:v>
              </c:pt>
              <c:pt idx="7586">
                <c:v>6.0865747737542534E-3</c:v>
              </c:pt>
              <c:pt idx="7587">
                <c:v>6.0865747737542534E-3</c:v>
              </c:pt>
              <c:pt idx="7588">
                <c:v>6.0865747737597889E-3</c:v>
              </c:pt>
              <c:pt idx="7589">
                <c:v>6.0865747737542534E-3</c:v>
              </c:pt>
              <c:pt idx="7590">
                <c:v>6.0865747737542534E-3</c:v>
              </c:pt>
              <c:pt idx="7591">
                <c:v>6.0865747737542534E-3</c:v>
              </c:pt>
              <c:pt idx="7592">
                <c:v>6.0865747737597889E-3</c:v>
              </c:pt>
              <c:pt idx="7593">
                <c:v>6.0865747737542534E-3</c:v>
              </c:pt>
              <c:pt idx="7594">
                <c:v>6.0865747737542534E-3</c:v>
              </c:pt>
              <c:pt idx="7595">
                <c:v>6.0865747737597889E-3</c:v>
              </c:pt>
              <c:pt idx="7596">
                <c:v>6.0865747737542534E-3</c:v>
              </c:pt>
              <c:pt idx="7597">
                <c:v>6.0865747737542534E-3</c:v>
              </c:pt>
              <c:pt idx="7598">
                <c:v>6.0865747737542534E-3</c:v>
              </c:pt>
              <c:pt idx="7599">
                <c:v>6.0865747737597889E-3</c:v>
              </c:pt>
              <c:pt idx="7600">
                <c:v>6.0865747737542534E-3</c:v>
              </c:pt>
              <c:pt idx="7601">
                <c:v>6.0865747737542534E-3</c:v>
              </c:pt>
              <c:pt idx="7602">
                <c:v>6.0865747737597889E-3</c:v>
              </c:pt>
              <c:pt idx="7603">
                <c:v>6.0865747737542534E-3</c:v>
              </c:pt>
              <c:pt idx="7604">
                <c:v>6.0865747737542534E-3</c:v>
              </c:pt>
              <c:pt idx="7605">
                <c:v>6.0865747737542534E-3</c:v>
              </c:pt>
              <c:pt idx="7606">
                <c:v>6.0865747737597889E-3</c:v>
              </c:pt>
              <c:pt idx="7607">
                <c:v>6.0865747737542534E-3</c:v>
              </c:pt>
              <c:pt idx="7608">
                <c:v>6.0865747737542534E-3</c:v>
              </c:pt>
              <c:pt idx="7609">
                <c:v>6.0865747737597889E-3</c:v>
              </c:pt>
              <c:pt idx="7610">
                <c:v>6.0865747737542534E-3</c:v>
              </c:pt>
              <c:pt idx="7611">
                <c:v>6.0865747737542534E-3</c:v>
              </c:pt>
              <c:pt idx="7612">
                <c:v>6.0865747737542534E-3</c:v>
              </c:pt>
              <c:pt idx="7613">
                <c:v>6.0865747737597889E-3</c:v>
              </c:pt>
              <c:pt idx="7614">
                <c:v>6.0865747737542534E-3</c:v>
              </c:pt>
              <c:pt idx="7615">
                <c:v>6.0865747737542534E-3</c:v>
              </c:pt>
              <c:pt idx="7616">
                <c:v>6.0865747737597889E-3</c:v>
              </c:pt>
              <c:pt idx="7617">
                <c:v>6.0865747737542534E-3</c:v>
              </c:pt>
              <c:pt idx="7618">
                <c:v>6.0865747737542534E-3</c:v>
              </c:pt>
              <c:pt idx="7619">
                <c:v>6.0865747737597889E-3</c:v>
              </c:pt>
              <c:pt idx="7620">
                <c:v>6.0865747737542534E-3</c:v>
              </c:pt>
              <c:pt idx="7621">
                <c:v>6.0865747737542534E-3</c:v>
              </c:pt>
              <c:pt idx="7622">
                <c:v>6.0865747737542534E-3</c:v>
              </c:pt>
              <c:pt idx="7623">
                <c:v>6.0865747737597889E-3</c:v>
              </c:pt>
              <c:pt idx="7624">
                <c:v>6.0865747737542534E-3</c:v>
              </c:pt>
              <c:pt idx="7625">
                <c:v>6.0865747737542534E-3</c:v>
              </c:pt>
              <c:pt idx="7626">
                <c:v>6.0865747737597889E-3</c:v>
              </c:pt>
              <c:pt idx="7627">
                <c:v>6.0865747737542534E-3</c:v>
              </c:pt>
              <c:pt idx="7628">
                <c:v>6.0865747737542534E-3</c:v>
              </c:pt>
              <c:pt idx="7629">
                <c:v>6.0865747737542534E-3</c:v>
              </c:pt>
              <c:pt idx="7630">
                <c:v>6.0865747737597889E-3</c:v>
              </c:pt>
              <c:pt idx="7631">
                <c:v>6.0865747737542534E-3</c:v>
              </c:pt>
              <c:pt idx="7632">
                <c:v>6.0865747737542534E-3</c:v>
              </c:pt>
              <c:pt idx="7633">
                <c:v>6.0865747737597889E-3</c:v>
              </c:pt>
              <c:pt idx="7634">
                <c:v>6.0865747737542534E-3</c:v>
              </c:pt>
              <c:pt idx="7635">
                <c:v>6.0865747737542534E-3</c:v>
              </c:pt>
              <c:pt idx="7636">
                <c:v>6.0865747737542534E-3</c:v>
              </c:pt>
              <c:pt idx="7637">
                <c:v>6.0865747737597889E-3</c:v>
              </c:pt>
              <c:pt idx="7638">
                <c:v>6.0865747737542534E-3</c:v>
              </c:pt>
              <c:pt idx="7639">
                <c:v>6.0865747737542534E-3</c:v>
              </c:pt>
              <c:pt idx="7640">
                <c:v>6.0865747737597889E-3</c:v>
              </c:pt>
              <c:pt idx="7641">
                <c:v>6.0865747737542534E-3</c:v>
              </c:pt>
              <c:pt idx="7642">
                <c:v>6.0865747737542534E-3</c:v>
              </c:pt>
              <c:pt idx="7643">
                <c:v>6.0865747737542534E-3</c:v>
              </c:pt>
              <c:pt idx="7644">
                <c:v>6.0865747737597889E-3</c:v>
              </c:pt>
              <c:pt idx="7645">
                <c:v>6.0865747737542534E-3</c:v>
              </c:pt>
              <c:pt idx="7646">
                <c:v>6.0865747737542534E-3</c:v>
              </c:pt>
              <c:pt idx="7647">
                <c:v>6.0865747737597889E-3</c:v>
              </c:pt>
              <c:pt idx="7648">
                <c:v>6.0865747737542534E-3</c:v>
              </c:pt>
              <c:pt idx="7649">
                <c:v>6.0865747737542534E-3</c:v>
              </c:pt>
              <c:pt idx="7650">
                <c:v>6.0865747737542534E-3</c:v>
              </c:pt>
              <c:pt idx="7651">
                <c:v>6.0865747737597889E-3</c:v>
              </c:pt>
              <c:pt idx="7652">
                <c:v>6.0865747737542534E-3</c:v>
              </c:pt>
              <c:pt idx="7653">
                <c:v>6.0865747737542534E-3</c:v>
              </c:pt>
              <c:pt idx="7654">
                <c:v>6.0865747737597889E-3</c:v>
              </c:pt>
              <c:pt idx="7655">
                <c:v>6.0865747737542534E-3</c:v>
              </c:pt>
              <c:pt idx="7656">
                <c:v>6.0865747737542534E-3</c:v>
              </c:pt>
              <c:pt idx="7657">
                <c:v>6.0865747737542534E-3</c:v>
              </c:pt>
              <c:pt idx="7658">
                <c:v>6.0865747737597889E-3</c:v>
              </c:pt>
              <c:pt idx="7659">
                <c:v>6.0865747737542534E-3</c:v>
              </c:pt>
              <c:pt idx="7660">
                <c:v>6.0865747737542534E-3</c:v>
              </c:pt>
              <c:pt idx="7661">
                <c:v>6.0865747737597889E-3</c:v>
              </c:pt>
              <c:pt idx="7662">
                <c:v>6.0865747737542534E-3</c:v>
              </c:pt>
              <c:pt idx="7663">
                <c:v>6.0865747737542534E-3</c:v>
              </c:pt>
              <c:pt idx="7664">
                <c:v>6.0865747737597889E-3</c:v>
              </c:pt>
              <c:pt idx="7665">
                <c:v>6.0865747737542534E-3</c:v>
              </c:pt>
              <c:pt idx="7666">
                <c:v>6.0865747737542534E-3</c:v>
              </c:pt>
              <c:pt idx="7667">
                <c:v>6.0865747737542534E-3</c:v>
              </c:pt>
              <c:pt idx="7668">
                <c:v>6.0865747737597889E-3</c:v>
              </c:pt>
              <c:pt idx="7669">
                <c:v>6.0865747737542534E-3</c:v>
              </c:pt>
              <c:pt idx="7670">
                <c:v>6.0865747737542534E-3</c:v>
              </c:pt>
              <c:pt idx="7671">
                <c:v>6.0865747737597889E-3</c:v>
              </c:pt>
              <c:pt idx="7672">
                <c:v>6.0865747737542534E-3</c:v>
              </c:pt>
              <c:pt idx="7673">
                <c:v>6.0865747737542534E-3</c:v>
              </c:pt>
              <c:pt idx="7674">
                <c:v>6.0865747737542534E-3</c:v>
              </c:pt>
              <c:pt idx="7675">
                <c:v>6.0865747737597889E-3</c:v>
              </c:pt>
              <c:pt idx="7676">
                <c:v>6.0865747737542534E-3</c:v>
              </c:pt>
              <c:pt idx="7677">
                <c:v>6.0865747737542534E-3</c:v>
              </c:pt>
              <c:pt idx="7678">
                <c:v>6.0865747737597889E-3</c:v>
              </c:pt>
              <c:pt idx="7679">
                <c:v>6.0865747737542534E-3</c:v>
              </c:pt>
              <c:pt idx="7680">
                <c:v>6.0865747737542534E-3</c:v>
              </c:pt>
              <c:pt idx="7681">
                <c:v>6.0865747737542534E-3</c:v>
              </c:pt>
              <c:pt idx="7682">
                <c:v>6.0865747737597889E-3</c:v>
              </c:pt>
              <c:pt idx="7683">
                <c:v>6.0865747737542534E-3</c:v>
              </c:pt>
              <c:pt idx="7684">
                <c:v>6.0865747737542534E-3</c:v>
              </c:pt>
              <c:pt idx="7685">
                <c:v>6.0865747737597889E-3</c:v>
              </c:pt>
              <c:pt idx="7686">
                <c:v>6.0865747737542534E-3</c:v>
              </c:pt>
              <c:pt idx="7687">
                <c:v>6.0865747737542534E-3</c:v>
              </c:pt>
              <c:pt idx="7688">
                <c:v>6.0865747737542534E-3</c:v>
              </c:pt>
              <c:pt idx="7689">
                <c:v>6.0865747737597889E-3</c:v>
              </c:pt>
              <c:pt idx="7690">
                <c:v>6.0865747737542534E-3</c:v>
              </c:pt>
              <c:pt idx="7691">
                <c:v>6.0865747737542534E-3</c:v>
              </c:pt>
              <c:pt idx="7692">
                <c:v>6.0865747737597889E-3</c:v>
              </c:pt>
              <c:pt idx="7693">
                <c:v>6.0865747737542534E-3</c:v>
              </c:pt>
              <c:pt idx="7694">
                <c:v>6.0865747737542534E-3</c:v>
              </c:pt>
              <c:pt idx="7695">
                <c:v>6.0865747737542534E-3</c:v>
              </c:pt>
              <c:pt idx="7696">
                <c:v>6.0865747737597889E-3</c:v>
              </c:pt>
              <c:pt idx="7697">
                <c:v>6.0865747737542534E-3</c:v>
              </c:pt>
              <c:pt idx="7698">
                <c:v>6.0865747737542534E-3</c:v>
              </c:pt>
              <c:pt idx="7699">
                <c:v>6.0865747737597889E-3</c:v>
              </c:pt>
              <c:pt idx="7700">
                <c:v>6.0865747737542534E-3</c:v>
              </c:pt>
              <c:pt idx="7701">
                <c:v>6.0865747737542534E-3</c:v>
              </c:pt>
              <c:pt idx="7702">
                <c:v>6.0865747737542534E-3</c:v>
              </c:pt>
              <c:pt idx="7703">
                <c:v>6.0865747737597889E-3</c:v>
              </c:pt>
              <c:pt idx="7704">
                <c:v>6.0865747737542534E-3</c:v>
              </c:pt>
              <c:pt idx="7705">
                <c:v>6.0865747737542534E-3</c:v>
              </c:pt>
              <c:pt idx="7706">
                <c:v>6.0865747737597889E-3</c:v>
              </c:pt>
              <c:pt idx="7707">
                <c:v>6.0865747737542534E-3</c:v>
              </c:pt>
              <c:pt idx="7708">
                <c:v>6.0865747737542534E-3</c:v>
              </c:pt>
              <c:pt idx="7709">
                <c:v>6.0865747737597889E-3</c:v>
              </c:pt>
              <c:pt idx="7710">
                <c:v>6.0865747737542534E-3</c:v>
              </c:pt>
              <c:pt idx="7711">
                <c:v>6.0865747737542534E-3</c:v>
              </c:pt>
              <c:pt idx="7712">
                <c:v>6.0865747737542534E-3</c:v>
              </c:pt>
              <c:pt idx="7713">
                <c:v>6.0865747737597889E-3</c:v>
              </c:pt>
              <c:pt idx="7714">
                <c:v>6.0865747737542534E-3</c:v>
              </c:pt>
              <c:pt idx="7715">
                <c:v>6.0865747737542534E-3</c:v>
              </c:pt>
              <c:pt idx="7716">
                <c:v>6.0865747737597889E-3</c:v>
              </c:pt>
              <c:pt idx="7717">
                <c:v>6.0865747737542534E-3</c:v>
              </c:pt>
              <c:pt idx="7718">
                <c:v>6.0865747737542534E-3</c:v>
              </c:pt>
              <c:pt idx="7719">
                <c:v>6.0865747737542534E-3</c:v>
              </c:pt>
              <c:pt idx="7720">
                <c:v>6.0865747737597889E-3</c:v>
              </c:pt>
              <c:pt idx="7721">
                <c:v>6.0865747737542534E-3</c:v>
              </c:pt>
              <c:pt idx="7722">
                <c:v>6.0865747737542534E-3</c:v>
              </c:pt>
              <c:pt idx="7723">
                <c:v>6.0865747737597889E-3</c:v>
              </c:pt>
              <c:pt idx="7724">
                <c:v>6.0865747737542534E-3</c:v>
              </c:pt>
              <c:pt idx="7725">
                <c:v>6.0865747737542534E-3</c:v>
              </c:pt>
              <c:pt idx="7726">
                <c:v>6.0865747737542534E-3</c:v>
              </c:pt>
              <c:pt idx="7727">
                <c:v>6.0865747737597889E-3</c:v>
              </c:pt>
              <c:pt idx="7728">
                <c:v>6.0865747737542534E-3</c:v>
              </c:pt>
              <c:pt idx="7729">
                <c:v>6.0865747737542534E-3</c:v>
              </c:pt>
              <c:pt idx="7730">
                <c:v>6.0865747737597889E-3</c:v>
              </c:pt>
              <c:pt idx="7731">
                <c:v>6.0865747737542534E-3</c:v>
              </c:pt>
              <c:pt idx="7732">
                <c:v>6.0865747737542534E-3</c:v>
              </c:pt>
              <c:pt idx="7733">
                <c:v>6.0865747737542534E-3</c:v>
              </c:pt>
              <c:pt idx="7734">
                <c:v>6.0865747737597889E-3</c:v>
              </c:pt>
              <c:pt idx="7735">
                <c:v>6.0865747737542534E-3</c:v>
              </c:pt>
              <c:pt idx="7736">
                <c:v>6.0865747737542534E-3</c:v>
              </c:pt>
              <c:pt idx="7737">
                <c:v>6.0865747737597889E-3</c:v>
              </c:pt>
              <c:pt idx="7738">
                <c:v>6.0865747737542534E-3</c:v>
              </c:pt>
              <c:pt idx="7739">
                <c:v>6.0865747737542534E-3</c:v>
              </c:pt>
              <c:pt idx="7740">
                <c:v>6.0865747737542534E-3</c:v>
              </c:pt>
              <c:pt idx="7741">
                <c:v>6.0865747737597889E-3</c:v>
              </c:pt>
              <c:pt idx="7742">
                <c:v>6.0865747737542534E-3</c:v>
              </c:pt>
              <c:pt idx="7743">
                <c:v>6.0865747737542534E-3</c:v>
              </c:pt>
              <c:pt idx="7744">
                <c:v>6.0865747737597889E-3</c:v>
              </c:pt>
              <c:pt idx="7745">
                <c:v>6.0865747737542534E-3</c:v>
              </c:pt>
              <c:pt idx="7746">
                <c:v>6.0865747737542534E-3</c:v>
              </c:pt>
              <c:pt idx="7747">
                <c:v>6.0865747737542534E-3</c:v>
              </c:pt>
              <c:pt idx="7748">
                <c:v>6.0865747737597889E-3</c:v>
              </c:pt>
              <c:pt idx="7749">
                <c:v>6.0865747737542534E-3</c:v>
              </c:pt>
              <c:pt idx="7750">
                <c:v>6.0865747737542534E-3</c:v>
              </c:pt>
              <c:pt idx="7751">
                <c:v>6.0865747737597889E-3</c:v>
              </c:pt>
              <c:pt idx="7752">
                <c:v>6.0865747737542534E-3</c:v>
              </c:pt>
              <c:pt idx="7753">
                <c:v>6.0865747737542534E-3</c:v>
              </c:pt>
              <c:pt idx="7754">
                <c:v>6.0865747737542534E-3</c:v>
              </c:pt>
              <c:pt idx="7755">
                <c:v>6.0865747737597889E-3</c:v>
              </c:pt>
              <c:pt idx="7756">
                <c:v>6.0865747737542534E-3</c:v>
              </c:pt>
              <c:pt idx="7757">
                <c:v>6.0865747737542534E-3</c:v>
              </c:pt>
              <c:pt idx="7758">
                <c:v>6.0865747737597889E-3</c:v>
              </c:pt>
              <c:pt idx="7759">
                <c:v>6.0865747737542534E-3</c:v>
              </c:pt>
              <c:pt idx="7760">
                <c:v>6.0865747737542534E-3</c:v>
              </c:pt>
              <c:pt idx="7761">
                <c:v>6.0865747737597889E-3</c:v>
              </c:pt>
              <c:pt idx="7762">
                <c:v>6.0865747737542534E-3</c:v>
              </c:pt>
              <c:pt idx="7763">
                <c:v>6.0865747737542534E-3</c:v>
              </c:pt>
              <c:pt idx="7764">
                <c:v>6.0865747737542534E-3</c:v>
              </c:pt>
              <c:pt idx="7765">
                <c:v>6.0865747737597889E-3</c:v>
              </c:pt>
              <c:pt idx="7766">
                <c:v>6.0865747737542534E-3</c:v>
              </c:pt>
              <c:pt idx="7767">
                <c:v>6.0865747737542534E-3</c:v>
              </c:pt>
              <c:pt idx="7768">
                <c:v>6.0865747737597889E-3</c:v>
              </c:pt>
              <c:pt idx="7769">
                <c:v>6.0865747737542534E-3</c:v>
              </c:pt>
              <c:pt idx="7770">
                <c:v>6.0865747737542534E-3</c:v>
              </c:pt>
              <c:pt idx="7771">
                <c:v>6.0865747737542534E-3</c:v>
              </c:pt>
              <c:pt idx="7772">
                <c:v>6.0865747737597889E-3</c:v>
              </c:pt>
              <c:pt idx="7773">
                <c:v>6.0865747737542534E-3</c:v>
              </c:pt>
              <c:pt idx="7774">
                <c:v>6.0865747737542534E-3</c:v>
              </c:pt>
              <c:pt idx="7775">
                <c:v>6.0865747737597889E-3</c:v>
              </c:pt>
              <c:pt idx="7776">
                <c:v>6.0865747737542534E-3</c:v>
              </c:pt>
              <c:pt idx="7777">
                <c:v>6.0865747737542534E-3</c:v>
              </c:pt>
              <c:pt idx="7778">
                <c:v>6.0865747737542534E-3</c:v>
              </c:pt>
              <c:pt idx="7779">
                <c:v>6.0865747737597889E-3</c:v>
              </c:pt>
              <c:pt idx="7780">
                <c:v>6.0865747737542534E-3</c:v>
              </c:pt>
              <c:pt idx="7781">
                <c:v>6.0865747737542534E-3</c:v>
              </c:pt>
              <c:pt idx="7782">
                <c:v>6.0865747737597889E-3</c:v>
              </c:pt>
              <c:pt idx="7783">
                <c:v>6.0865747737542534E-3</c:v>
              </c:pt>
              <c:pt idx="7784">
                <c:v>6.0865747737542534E-3</c:v>
              </c:pt>
              <c:pt idx="7785">
                <c:v>6.0865747737542534E-3</c:v>
              </c:pt>
              <c:pt idx="7786">
                <c:v>6.0865747737597889E-3</c:v>
              </c:pt>
              <c:pt idx="7787">
                <c:v>6.0865747737542534E-3</c:v>
              </c:pt>
              <c:pt idx="7788">
                <c:v>6.0865747737542534E-3</c:v>
              </c:pt>
              <c:pt idx="7789">
                <c:v>6.0865747737597889E-3</c:v>
              </c:pt>
              <c:pt idx="7790">
                <c:v>6.0865747737542534E-3</c:v>
              </c:pt>
              <c:pt idx="7791">
                <c:v>6.0865747737542534E-3</c:v>
              </c:pt>
              <c:pt idx="7792">
                <c:v>6.0865747737542534E-3</c:v>
              </c:pt>
              <c:pt idx="7793">
                <c:v>6.0865747737597889E-3</c:v>
              </c:pt>
              <c:pt idx="7794">
                <c:v>6.0865747737542534E-3</c:v>
              </c:pt>
              <c:pt idx="7795">
                <c:v>6.0865747737542534E-3</c:v>
              </c:pt>
              <c:pt idx="7796">
                <c:v>6.0865747737597889E-3</c:v>
              </c:pt>
              <c:pt idx="7797">
                <c:v>6.0865747737542534E-3</c:v>
              </c:pt>
              <c:pt idx="7798">
                <c:v>6.0865747737542534E-3</c:v>
              </c:pt>
              <c:pt idx="7799">
                <c:v>6.0865747737542534E-3</c:v>
              </c:pt>
              <c:pt idx="7800">
                <c:v>6.0865747737597889E-3</c:v>
              </c:pt>
              <c:pt idx="7801">
                <c:v>6.0865747737542534E-3</c:v>
              </c:pt>
              <c:pt idx="7802">
                <c:v>6.0865747737542534E-3</c:v>
              </c:pt>
              <c:pt idx="7803">
                <c:v>6.0865747737597889E-3</c:v>
              </c:pt>
              <c:pt idx="7804">
                <c:v>6.0865747737542534E-3</c:v>
              </c:pt>
              <c:pt idx="7805">
                <c:v>6.0865747737542534E-3</c:v>
              </c:pt>
              <c:pt idx="7806">
                <c:v>6.0865747737597889E-3</c:v>
              </c:pt>
              <c:pt idx="7807">
                <c:v>6.0865747737542534E-3</c:v>
              </c:pt>
              <c:pt idx="7808">
                <c:v>6.0865747737542534E-3</c:v>
              </c:pt>
              <c:pt idx="7809">
                <c:v>6.0865747737542534E-3</c:v>
              </c:pt>
              <c:pt idx="7810">
                <c:v>6.0865747737597889E-3</c:v>
              </c:pt>
              <c:pt idx="7811">
                <c:v>6.0865747737542534E-3</c:v>
              </c:pt>
              <c:pt idx="7812">
                <c:v>6.0865747737542534E-3</c:v>
              </c:pt>
              <c:pt idx="7813">
                <c:v>6.0865747737597889E-3</c:v>
              </c:pt>
              <c:pt idx="7814">
                <c:v>6.0865747737542534E-3</c:v>
              </c:pt>
              <c:pt idx="7815">
                <c:v>6.0865747737542534E-3</c:v>
              </c:pt>
              <c:pt idx="7816">
                <c:v>6.0865747737542534E-3</c:v>
              </c:pt>
              <c:pt idx="7817">
                <c:v>6.0865747737597889E-3</c:v>
              </c:pt>
              <c:pt idx="7818">
                <c:v>6.0865747737542534E-3</c:v>
              </c:pt>
              <c:pt idx="7819">
                <c:v>6.0865747737542534E-3</c:v>
              </c:pt>
              <c:pt idx="7820">
                <c:v>6.0865747737597889E-3</c:v>
              </c:pt>
              <c:pt idx="7821">
                <c:v>6.0865747737542534E-3</c:v>
              </c:pt>
              <c:pt idx="7822">
                <c:v>6.0865747737542534E-3</c:v>
              </c:pt>
              <c:pt idx="7823">
                <c:v>6.0865747737542534E-3</c:v>
              </c:pt>
              <c:pt idx="7824">
                <c:v>6.0865747737597889E-3</c:v>
              </c:pt>
              <c:pt idx="7825">
                <c:v>6.0865747737542534E-3</c:v>
              </c:pt>
              <c:pt idx="7826">
                <c:v>6.0865747737542534E-3</c:v>
              </c:pt>
              <c:pt idx="7827">
                <c:v>6.0865747737597889E-3</c:v>
              </c:pt>
              <c:pt idx="7828">
                <c:v>6.0865747737542534E-3</c:v>
              </c:pt>
              <c:pt idx="7829">
                <c:v>6.0865747737542534E-3</c:v>
              </c:pt>
              <c:pt idx="7830">
                <c:v>6.0865747737542534E-3</c:v>
              </c:pt>
              <c:pt idx="7831">
                <c:v>6.0865747737597889E-3</c:v>
              </c:pt>
              <c:pt idx="7832">
                <c:v>6.0865747737542534E-3</c:v>
              </c:pt>
              <c:pt idx="7833">
                <c:v>6.0865747737542534E-3</c:v>
              </c:pt>
              <c:pt idx="7834">
                <c:v>6.0865747737597889E-3</c:v>
              </c:pt>
              <c:pt idx="7835">
                <c:v>6.0865747737542534E-3</c:v>
              </c:pt>
              <c:pt idx="7836">
                <c:v>6.0865747737542534E-3</c:v>
              </c:pt>
              <c:pt idx="7837">
                <c:v>6.0865747737542534E-3</c:v>
              </c:pt>
              <c:pt idx="7838">
                <c:v>6.0865747737597889E-3</c:v>
              </c:pt>
              <c:pt idx="7839">
                <c:v>6.0865747737542534E-3</c:v>
              </c:pt>
              <c:pt idx="7840">
                <c:v>6.0865747737542534E-3</c:v>
              </c:pt>
              <c:pt idx="7841">
                <c:v>6.0865747737597889E-3</c:v>
              </c:pt>
              <c:pt idx="7842">
                <c:v>6.0865747737542534E-3</c:v>
              </c:pt>
              <c:pt idx="7843">
                <c:v>6.0865747737542534E-3</c:v>
              </c:pt>
              <c:pt idx="7844">
                <c:v>6.0865747737542534E-3</c:v>
              </c:pt>
              <c:pt idx="7845">
                <c:v>6.0865747737597889E-3</c:v>
              </c:pt>
              <c:pt idx="7846">
                <c:v>6.0865747737542534E-3</c:v>
              </c:pt>
              <c:pt idx="7847">
                <c:v>6.0865747737542534E-3</c:v>
              </c:pt>
              <c:pt idx="7848">
                <c:v>6.0865747737597889E-3</c:v>
              </c:pt>
              <c:pt idx="7849">
                <c:v>6.0865747737542534E-3</c:v>
              </c:pt>
              <c:pt idx="7850">
                <c:v>6.0865747737542534E-3</c:v>
              </c:pt>
              <c:pt idx="7851">
                <c:v>6.0865747737597889E-3</c:v>
              </c:pt>
              <c:pt idx="7852">
                <c:v>6.0865747737542534E-3</c:v>
              </c:pt>
              <c:pt idx="7853">
                <c:v>6.0865747737542534E-3</c:v>
              </c:pt>
              <c:pt idx="7854">
                <c:v>6.0865747737542534E-3</c:v>
              </c:pt>
              <c:pt idx="7855">
                <c:v>6.0865747737597889E-3</c:v>
              </c:pt>
              <c:pt idx="7856">
                <c:v>6.0865747737542534E-3</c:v>
              </c:pt>
              <c:pt idx="7857">
                <c:v>6.0865747737542534E-3</c:v>
              </c:pt>
              <c:pt idx="7858">
                <c:v>6.0865747737597889E-3</c:v>
              </c:pt>
              <c:pt idx="7859">
                <c:v>6.0865747737542534E-3</c:v>
              </c:pt>
              <c:pt idx="7860">
                <c:v>6.0865747737542534E-3</c:v>
              </c:pt>
              <c:pt idx="7861">
                <c:v>6.0865747737542534E-3</c:v>
              </c:pt>
              <c:pt idx="7862">
                <c:v>6.0865747737597889E-3</c:v>
              </c:pt>
              <c:pt idx="7863">
                <c:v>6.0865747737542534E-3</c:v>
              </c:pt>
              <c:pt idx="7864">
                <c:v>6.0865747737542534E-3</c:v>
              </c:pt>
              <c:pt idx="7865">
                <c:v>6.0865747737597889E-3</c:v>
              </c:pt>
              <c:pt idx="7866">
                <c:v>6.0865747737542534E-3</c:v>
              </c:pt>
              <c:pt idx="7867">
                <c:v>6.0865747737542534E-3</c:v>
              </c:pt>
              <c:pt idx="7868">
                <c:v>6.0865747737542534E-3</c:v>
              </c:pt>
              <c:pt idx="7869">
                <c:v>6.0865747737597889E-3</c:v>
              </c:pt>
              <c:pt idx="7870">
                <c:v>6.0865747737542534E-3</c:v>
              </c:pt>
              <c:pt idx="7871">
                <c:v>6.0865747737542534E-3</c:v>
              </c:pt>
              <c:pt idx="7872">
                <c:v>6.0865747737597889E-3</c:v>
              </c:pt>
              <c:pt idx="7873">
                <c:v>6.0865747737542534E-3</c:v>
              </c:pt>
              <c:pt idx="7874">
                <c:v>6.0865747737542534E-3</c:v>
              </c:pt>
              <c:pt idx="7875">
                <c:v>6.0865747737542534E-3</c:v>
              </c:pt>
              <c:pt idx="7876">
                <c:v>6.0865747737597889E-3</c:v>
              </c:pt>
              <c:pt idx="7877">
                <c:v>6.0865747737542534E-3</c:v>
              </c:pt>
              <c:pt idx="7878">
                <c:v>6.0865747737542534E-3</c:v>
              </c:pt>
              <c:pt idx="7879">
                <c:v>6.0865747737597889E-3</c:v>
              </c:pt>
              <c:pt idx="7880">
                <c:v>6.0865747737542534E-3</c:v>
              </c:pt>
              <c:pt idx="7881">
                <c:v>6.0865747737542534E-3</c:v>
              </c:pt>
              <c:pt idx="7882">
                <c:v>6.0865747737542534E-3</c:v>
              </c:pt>
              <c:pt idx="7883">
                <c:v>6.0865747737597889E-3</c:v>
              </c:pt>
              <c:pt idx="7884">
                <c:v>6.0865747737542534E-3</c:v>
              </c:pt>
              <c:pt idx="7885">
                <c:v>6.0865747737542534E-3</c:v>
              </c:pt>
              <c:pt idx="7886">
                <c:v>6.0865747737597889E-3</c:v>
              </c:pt>
              <c:pt idx="7887">
                <c:v>6.0865747737542534E-3</c:v>
              </c:pt>
              <c:pt idx="7888">
                <c:v>6.0865747737542534E-3</c:v>
              </c:pt>
              <c:pt idx="7889">
                <c:v>6.0865747737542534E-3</c:v>
              </c:pt>
              <c:pt idx="7890">
                <c:v>6.0865747737597889E-3</c:v>
              </c:pt>
              <c:pt idx="7891">
                <c:v>6.0865747737542534E-3</c:v>
              </c:pt>
              <c:pt idx="7892">
                <c:v>6.0865747737542534E-3</c:v>
              </c:pt>
              <c:pt idx="7893">
                <c:v>6.0865747737597889E-3</c:v>
              </c:pt>
              <c:pt idx="7894">
                <c:v>6.0865747737542534E-3</c:v>
              </c:pt>
              <c:pt idx="7895">
                <c:v>6.0865747737542534E-3</c:v>
              </c:pt>
              <c:pt idx="7896">
                <c:v>6.0865747737597889E-3</c:v>
              </c:pt>
              <c:pt idx="7897">
                <c:v>6.0865747737542534E-3</c:v>
              </c:pt>
              <c:pt idx="7898">
                <c:v>6.0865747737542534E-3</c:v>
              </c:pt>
              <c:pt idx="7899">
                <c:v>6.0865747737542534E-3</c:v>
              </c:pt>
              <c:pt idx="7900">
                <c:v>6.0865747737597889E-3</c:v>
              </c:pt>
              <c:pt idx="7901">
                <c:v>6.0865747737542534E-3</c:v>
              </c:pt>
              <c:pt idx="7902">
                <c:v>6.0865747737542534E-3</c:v>
              </c:pt>
              <c:pt idx="7903">
                <c:v>6.0865747737597889E-3</c:v>
              </c:pt>
              <c:pt idx="7904">
                <c:v>6.0865747737542534E-3</c:v>
              </c:pt>
              <c:pt idx="7905">
                <c:v>6.0865747737542534E-3</c:v>
              </c:pt>
              <c:pt idx="7906">
                <c:v>6.0865747737542534E-3</c:v>
              </c:pt>
              <c:pt idx="7907">
                <c:v>6.0865747737597889E-3</c:v>
              </c:pt>
              <c:pt idx="7908">
                <c:v>6.0865747737542534E-3</c:v>
              </c:pt>
              <c:pt idx="7909">
                <c:v>6.0865747737542534E-3</c:v>
              </c:pt>
              <c:pt idx="7910">
                <c:v>6.0865747737597889E-3</c:v>
              </c:pt>
              <c:pt idx="7911">
                <c:v>6.0865747737542534E-3</c:v>
              </c:pt>
              <c:pt idx="7912">
                <c:v>6.0865747737542534E-3</c:v>
              </c:pt>
              <c:pt idx="7913">
                <c:v>6.0865747737542534E-3</c:v>
              </c:pt>
              <c:pt idx="7914">
                <c:v>6.0865747737597889E-3</c:v>
              </c:pt>
              <c:pt idx="7915">
                <c:v>6.0865747737542534E-3</c:v>
              </c:pt>
              <c:pt idx="7916">
                <c:v>6.0865747737542534E-3</c:v>
              </c:pt>
              <c:pt idx="7917">
                <c:v>6.0865747737597889E-3</c:v>
              </c:pt>
              <c:pt idx="7918">
                <c:v>6.0865747737542534E-3</c:v>
              </c:pt>
              <c:pt idx="7919">
                <c:v>6.0865747737542534E-3</c:v>
              </c:pt>
              <c:pt idx="7920">
                <c:v>6.0865747737542534E-3</c:v>
              </c:pt>
              <c:pt idx="7921">
                <c:v>6.0865747737597889E-3</c:v>
              </c:pt>
              <c:pt idx="7922">
                <c:v>6.0865747737542534E-3</c:v>
              </c:pt>
              <c:pt idx="7923">
                <c:v>6.0865747737542534E-3</c:v>
              </c:pt>
              <c:pt idx="7924">
                <c:v>6.0865747737597889E-3</c:v>
              </c:pt>
              <c:pt idx="7925">
                <c:v>6.0865747737542534E-3</c:v>
              </c:pt>
              <c:pt idx="7926">
                <c:v>6.0865747737542534E-3</c:v>
              </c:pt>
              <c:pt idx="7927">
                <c:v>6.0865747737542534E-3</c:v>
              </c:pt>
              <c:pt idx="7928">
                <c:v>6.0865747737597889E-3</c:v>
              </c:pt>
              <c:pt idx="7929">
                <c:v>6.0865747737542534E-3</c:v>
              </c:pt>
              <c:pt idx="7930">
                <c:v>6.0865747737542534E-3</c:v>
              </c:pt>
              <c:pt idx="7931">
                <c:v>6.0865747737597889E-3</c:v>
              </c:pt>
              <c:pt idx="7932">
                <c:v>6.0865747737542534E-3</c:v>
              </c:pt>
              <c:pt idx="7933">
                <c:v>6.0865747737542534E-3</c:v>
              </c:pt>
              <c:pt idx="7934">
                <c:v>6.0865747737542534E-3</c:v>
              </c:pt>
              <c:pt idx="7935">
                <c:v>6.0865747737597889E-3</c:v>
              </c:pt>
              <c:pt idx="7936">
                <c:v>6.0865747737542534E-3</c:v>
              </c:pt>
              <c:pt idx="7937">
                <c:v>6.0865747737542534E-3</c:v>
              </c:pt>
              <c:pt idx="7938">
                <c:v>6.0865747737597889E-3</c:v>
              </c:pt>
              <c:pt idx="7939">
                <c:v>6.0865747737542534E-3</c:v>
              </c:pt>
              <c:pt idx="7940">
                <c:v>6.0865747737542534E-3</c:v>
              </c:pt>
              <c:pt idx="7941">
                <c:v>6.0865747737597889E-3</c:v>
              </c:pt>
              <c:pt idx="7942">
                <c:v>6.0865747737542534E-3</c:v>
              </c:pt>
              <c:pt idx="7943">
                <c:v>6.0865747737542534E-3</c:v>
              </c:pt>
              <c:pt idx="7944">
                <c:v>6.0865747737542534E-3</c:v>
              </c:pt>
              <c:pt idx="7945">
                <c:v>6.0865747737597889E-3</c:v>
              </c:pt>
              <c:pt idx="7946">
                <c:v>6.0865747737542534E-3</c:v>
              </c:pt>
              <c:pt idx="7947">
                <c:v>6.0865747737542534E-3</c:v>
              </c:pt>
              <c:pt idx="7948">
                <c:v>6.0865747737597889E-3</c:v>
              </c:pt>
              <c:pt idx="7949">
                <c:v>6.0865747737542534E-3</c:v>
              </c:pt>
              <c:pt idx="7950">
                <c:v>6.0865747737542534E-3</c:v>
              </c:pt>
              <c:pt idx="7951">
                <c:v>6.0865747737542534E-3</c:v>
              </c:pt>
              <c:pt idx="7952">
                <c:v>6.0865747737597889E-3</c:v>
              </c:pt>
              <c:pt idx="7953">
                <c:v>6.0865747737542534E-3</c:v>
              </c:pt>
              <c:pt idx="7954">
                <c:v>6.0865747737542534E-3</c:v>
              </c:pt>
              <c:pt idx="7955">
                <c:v>6.0865747737597889E-3</c:v>
              </c:pt>
              <c:pt idx="7956">
                <c:v>6.0865747737542534E-3</c:v>
              </c:pt>
              <c:pt idx="7957">
                <c:v>6.0865747737542534E-3</c:v>
              </c:pt>
              <c:pt idx="7958">
                <c:v>6.0865747737542534E-3</c:v>
              </c:pt>
              <c:pt idx="7959">
                <c:v>6.0865747737597889E-3</c:v>
              </c:pt>
              <c:pt idx="7960">
                <c:v>6.0865747737542534E-3</c:v>
              </c:pt>
              <c:pt idx="7961">
                <c:v>6.0865747737542534E-3</c:v>
              </c:pt>
              <c:pt idx="7962">
                <c:v>6.0865747737597889E-3</c:v>
              </c:pt>
              <c:pt idx="7963">
                <c:v>6.0865747737542534E-3</c:v>
              </c:pt>
              <c:pt idx="7964">
                <c:v>6.0865747737542534E-3</c:v>
              </c:pt>
              <c:pt idx="7965">
                <c:v>6.0865747737542534E-3</c:v>
              </c:pt>
              <c:pt idx="7966">
                <c:v>6.0865747737597889E-3</c:v>
              </c:pt>
              <c:pt idx="7967">
                <c:v>6.0865747737542534E-3</c:v>
              </c:pt>
              <c:pt idx="7968">
                <c:v>6.0865747737542534E-3</c:v>
              </c:pt>
              <c:pt idx="7969">
                <c:v>6.0865747737597889E-3</c:v>
              </c:pt>
              <c:pt idx="7970">
                <c:v>6.0865747737542534E-3</c:v>
              </c:pt>
              <c:pt idx="7971">
                <c:v>6.0865747737542534E-3</c:v>
              </c:pt>
              <c:pt idx="7972">
                <c:v>6.0865747737542534E-3</c:v>
              </c:pt>
              <c:pt idx="7973">
                <c:v>6.0865747737597889E-3</c:v>
              </c:pt>
              <c:pt idx="7974">
                <c:v>6.0865747737542534E-3</c:v>
              </c:pt>
              <c:pt idx="7975">
                <c:v>6.0865747737542534E-3</c:v>
              </c:pt>
              <c:pt idx="7976">
                <c:v>6.0865747737597889E-3</c:v>
              </c:pt>
              <c:pt idx="7977">
                <c:v>6.0865747737542534E-3</c:v>
              </c:pt>
              <c:pt idx="7978">
                <c:v>6.0865747737542534E-3</c:v>
              </c:pt>
              <c:pt idx="7979">
                <c:v>6.0865747737542534E-3</c:v>
              </c:pt>
              <c:pt idx="7980">
                <c:v>6.0865747737597889E-3</c:v>
              </c:pt>
              <c:pt idx="7981">
                <c:v>6.0865747737542534E-3</c:v>
              </c:pt>
              <c:pt idx="7982">
                <c:v>6.0865747737542534E-3</c:v>
              </c:pt>
              <c:pt idx="7983">
                <c:v>6.0865747737597889E-3</c:v>
              </c:pt>
              <c:pt idx="7984">
                <c:v>6.0865747737542534E-3</c:v>
              </c:pt>
              <c:pt idx="7985">
                <c:v>6.0865747737542534E-3</c:v>
              </c:pt>
              <c:pt idx="7986">
                <c:v>6.0865747737597889E-3</c:v>
              </c:pt>
              <c:pt idx="7987">
                <c:v>6.0865747737542534E-3</c:v>
              </c:pt>
              <c:pt idx="7988">
                <c:v>6.0865747737542534E-3</c:v>
              </c:pt>
              <c:pt idx="7989">
                <c:v>6.0865747737542534E-3</c:v>
              </c:pt>
              <c:pt idx="7990">
                <c:v>6.0865747737597889E-3</c:v>
              </c:pt>
              <c:pt idx="7991">
                <c:v>6.0865747737542534E-3</c:v>
              </c:pt>
              <c:pt idx="7992">
                <c:v>6.0865747737542534E-3</c:v>
              </c:pt>
              <c:pt idx="7993">
                <c:v>6.0865747737597889E-3</c:v>
              </c:pt>
              <c:pt idx="7994">
                <c:v>6.0865747737542534E-3</c:v>
              </c:pt>
              <c:pt idx="7995">
                <c:v>6.0865747737542534E-3</c:v>
              </c:pt>
              <c:pt idx="7996">
                <c:v>6.0865747737542534E-3</c:v>
              </c:pt>
              <c:pt idx="7997">
                <c:v>6.0865747737597889E-3</c:v>
              </c:pt>
              <c:pt idx="7998">
                <c:v>6.0865747737542534E-3</c:v>
              </c:pt>
              <c:pt idx="7999">
                <c:v>6.0865747737542534E-3</c:v>
              </c:pt>
              <c:pt idx="8000">
                <c:v>6.0865747737597889E-3</c:v>
              </c:pt>
              <c:pt idx="8001">
                <c:v>6.0865747737542534E-3</c:v>
              </c:pt>
              <c:pt idx="8002">
                <c:v>6.0865747737542534E-3</c:v>
              </c:pt>
              <c:pt idx="8003">
                <c:v>6.0865747737542534E-3</c:v>
              </c:pt>
              <c:pt idx="8004">
                <c:v>6.0865747737597889E-3</c:v>
              </c:pt>
              <c:pt idx="8005">
                <c:v>6.0865747737542534E-3</c:v>
              </c:pt>
              <c:pt idx="8006">
                <c:v>6.0865747737542534E-3</c:v>
              </c:pt>
              <c:pt idx="8007">
                <c:v>6.0865747737597889E-3</c:v>
              </c:pt>
              <c:pt idx="8008">
                <c:v>6.0865747737542534E-3</c:v>
              </c:pt>
              <c:pt idx="8009">
                <c:v>6.0865747737542534E-3</c:v>
              </c:pt>
              <c:pt idx="8010">
                <c:v>6.0865747737542534E-3</c:v>
              </c:pt>
              <c:pt idx="8011">
                <c:v>6.0865747737597889E-3</c:v>
              </c:pt>
              <c:pt idx="8012">
                <c:v>6.0865747737542534E-3</c:v>
              </c:pt>
              <c:pt idx="8013">
                <c:v>6.0865747737542534E-3</c:v>
              </c:pt>
              <c:pt idx="8014">
                <c:v>6.0865747737597889E-3</c:v>
              </c:pt>
              <c:pt idx="8015">
                <c:v>6.0865747737542534E-3</c:v>
              </c:pt>
              <c:pt idx="8016">
                <c:v>6.0865747737542534E-3</c:v>
              </c:pt>
              <c:pt idx="8017">
                <c:v>6.0865747737542534E-3</c:v>
              </c:pt>
              <c:pt idx="8018">
                <c:v>6.0865747737597889E-3</c:v>
              </c:pt>
              <c:pt idx="8019">
                <c:v>6.0865747737542534E-3</c:v>
              </c:pt>
              <c:pt idx="8020">
                <c:v>6.0865747737542534E-3</c:v>
              </c:pt>
              <c:pt idx="8021">
                <c:v>6.0865747737597889E-3</c:v>
              </c:pt>
              <c:pt idx="8022">
                <c:v>6.0865747737542534E-3</c:v>
              </c:pt>
              <c:pt idx="8023">
                <c:v>6.0865747737542534E-3</c:v>
              </c:pt>
              <c:pt idx="8024">
                <c:v>6.0865747737542534E-3</c:v>
              </c:pt>
              <c:pt idx="8025">
                <c:v>6.0865747737597889E-3</c:v>
              </c:pt>
              <c:pt idx="8026">
                <c:v>6.0865747737542534E-3</c:v>
              </c:pt>
              <c:pt idx="8027">
                <c:v>6.0865747737542534E-3</c:v>
              </c:pt>
              <c:pt idx="8028">
                <c:v>6.0865747737597889E-3</c:v>
              </c:pt>
              <c:pt idx="8029">
                <c:v>6.0865747737542534E-3</c:v>
              </c:pt>
              <c:pt idx="8030">
                <c:v>6.0865747737542534E-3</c:v>
              </c:pt>
              <c:pt idx="8031">
                <c:v>6.0865747737597889E-3</c:v>
              </c:pt>
              <c:pt idx="8032">
                <c:v>6.0865747737542534E-3</c:v>
              </c:pt>
              <c:pt idx="8033">
                <c:v>6.0865747737542534E-3</c:v>
              </c:pt>
              <c:pt idx="8034">
                <c:v>6.0865747737542534E-3</c:v>
              </c:pt>
              <c:pt idx="8035">
                <c:v>6.0865747737597889E-3</c:v>
              </c:pt>
              <c:pt idx="8036">
                <c:v>6.0865747737542534E-3</c:v>
              </c:pt>
              <c:pt idx="8037">
                <c:v>6.0865747737542534E-3</c:v>
              </c:pt>
              <c:pt idx="8038">
                <c:v>6.0865747737597889E-3</c:v>
              </c:pt>
              <c:pt idx="8039">
                <c:v>6.0865747737542534E-3</c:v>
              </c:pt>
              <c:pt idx="8040">
                <c:v>6.0865747737542534E-3</c:v>
              </c:pt>
              <c:pt idx="8041">
                <c:v>6.0865747737542534E-3</c:v>
              </c:pt>
              <c:pt idx="8042">
                <c:v>6.0865747737597889E-3</c:v>
              </c:pt>
              <c:pt idx="8043">
                <c:v>6.0865747737542534E-3</c:v>
              </c:pt>
              <c:pt idx="8044">
                <c:v>6.0865747737542534E-3</c:v>
              </c:pt>
              <c:pt idx="8045">
                <c:v>6.0865747737597889E-3</c:v>
              </c:pt>
              <c:pt idx="8046">
                <c:v>6.0865747737542534E-3</c:v>
              </c:pt>
              <c:pt idx="8047">
                <c:v>6.0865747737542534E-3</c:v>
              </c:pt>
              <c:pt idx="8048">
                <c:v>6.0865747737542534E-3</c:v>
              </c:pt>
              <c:pt idx="8049">
                <c:v>6.0865747737597889E-3</c:v>
              </c:pt>
              <c:pt idx="8050">
                <c:v>6.0865747737542534E-3</c:v>
              </c:pt>
              <c:pt idx="8051">
                <c:v>6.0865747737542534E-3</c:v>
              </c:pt>
              <c:pt idx="8052">
                <c:v>6.0865747737597889E-3</c:v>
              </c:pt>
              <c:pt idx="8053">
                <c:v>6.0865747737542534E-3</c:v>
              </c:pt>
              <c:pt idx="8054">
                <c:v>6.0865747737542534E-3</c:v>
              </c:pt>
              <c:pt idx="8055">
                <c:v>6.0865747737542534E-3</c:v>
              </c:pt>
              <c:pt idx="8056">
                <c:v>6.0865747737597889E-3</c:v>
              </c:pt>
              <c:pt idx="8057">
                <c:v>6.0865747737542534E-3</c:v>
              </c:pt>
              <c:pt idx="8058">
                <c:v>6.0865747737542534E-3</c:v>
              </c:pt>
              <c:pt idx="8059">
                <c:v>6.0865747737597889E-3</c:v>
              </c:pt>
              <c:pt idx="8060">
                <c:v>6.0865747737542534E-3</c:v>
              </c:pt>
              <c:pt idx="8061">
                <c:v>6.0865747737542534E-3</c:v>
              </c:pt>
              <c:pt idx="8062">
                <c:v>6.0865747737542534E-3</c:v>
              </c:pt>
              <c:pt idx="8063">
                <c:v>6.0865747737597889E-3</c:v>
              </c:pt>
              <c:pt idx="8064">
                <c:v>6.0865747737542534E-3</c:v>
              </c:pt>
              <c:pt idx="8065">
                <c:v>6.0865747737542534E-3</c:v>
              </c:pt>
              <c:pt idx="8066">
                <c:v>6.0865747737597889E-3</c:v>
              </c:pt>
              <c:pt idx="8067">
                <c:v>6.0865747737542534E-3</c:v>
              </c:pt>
              <c:pt idx="8068">
                <c:v>6.0865747737542534E-3</c:v>
              </c:pt>
              <c:pt idx="8069">
                <c:v>6.0865747737542534E-3</c:v>
              </c:pt>
              <c:pt idx="8070">
                <c:v>6.0865747737597889E-3</c:v>
              </c:pt>
              <c:pt idx="8071">
                <c:v>6.0865747737542534E-3</c:v>
              </c:pt>
              <c:pt idx="8072">
                <c:v>6.0865747737542534E-3</c:v>
              </c:pt>
              <c:pt idx="8073">
                <c:v>6.0865747737597889E-3</c:v>
              </c:pt>
              <c:pt idx="8074">
                <c:v>6.0865747737542534E-3</c:v>
              </c:pt>
              <c:pt idx="8075">
                <c:v>6.0865747737542534E-3</c:v>
              </c:pt>
              <c:pt idx="8076">
                <c:v>6.0865747737542534E-3</c:v>
              </c:pt>
              <c:pt idx="8077">
                <c:v>6.0865747737597889E-3</c:v>
              </c:pt>
              <c:pt idx="8078">
                <c:v>6.0865747737542534E-3</c:v>
              </c:pt>
              <c:pt idx="8079">
                <c:v>6.0865747737542534E-3</c:v>
              </c:pt>
              <c:pt idx="8080">
                <c:v>6.0865747737597889E-3</c:v>
              </c:pt>
              <c:pt idx="8081">
                <c:v>6.0865747737542534E-3</c:v>
              </c:pt>
              <c:pt idx="8082">
                <c:v>6.0865747737542534E-3</c:v>
              </c:pt>
              <c:pt idx="8083">
                <c:v>6.0865747737597889E-3</c:v>
              </c:pt>
              <c:pt idx="8084">
                <c:v>6.0865747737542534E-3</c:v>
              </c:pt>
              <c:pt idx="8085">
                <c:v>6.0865747737542534E-3</c:v>
              </c:pt>
              <c:pt idx="8086">
                <c:v>6.0865747737542534E-3</c:v>
              </c:pt>
              <c:pt idx="8087">
                <c:v>6.0865747737597889E-3</c:v>
              </c:pt>
              <c:pt idx="8088">
                <c:v>6.0865747737542534E-3</c:v>
              </c:pt>
              <c:pt idx="8089">
                <c:v>6.0865747737542534E-3</c:v>
              </c:pt>
              <c:pt idx="8090">
                <c:v>6.0865747737597889E-3</c:v>
              </c:pt>
              <c:pt idx="8091">
                <c:v>6.0865747737542534E-3</c:v>
              </c:pt>
              <c:pt idx="8092">
                <c:v>6.0865747737542534E-3</c:v>
              </c:pt>
              <c:pt idx="8093">
                <c:v>6.0865747737542534E-3</c:v>
              </c:pt>
              <c:pt idx="8094">
                <c:v>6.0865747737597889E-3</c:v>
              </c:pt>
              <c:pt idx="8095">
                <c:v>6.0865747737542534E-3</c:v>
              </c:pt>
              <c:pt idx="8096">
                <c:v>6.0865747737542534E-3</c:v>
              </c:pt>
              <c:pt idx="8097">
                <c:v>6.0865747737597889E-3</c:v>
              </c:pt>
              <c:pt idx="8098">
                <c:v>6.0865747737542534E-3</c:v>
              </c:pt>
              <c:pt idx="8099">
                <c:v>6.0865747737542534E-3</c:v>
              </c:pt>
              <c:pt idx="8100">
                <c:v>6.0865747737542534E-3</c:v>
              </c:pt>
              <c:pt idx="8101">
                <c:v>6.0865747737597889E-3</c:v>
              </c:pt>
              <c:pt idx="8102">
                <c:v>6.0865747737542534E-3</c:v>
              </c:pt>
              <c:pt idx="8103">
                <c:v>6.0865747737542534E-3</c:v>
              </c:pt>
              <c:pt idx="8104">
                <c:v>6.0865747737597889E-3</c:v>
              </c:pt>
              <c:pt idx="8105">
                <c:v>6.0865747737542534E-3</c:v>
              </c:pt>
              <c:pt idx="8106">
                <c:v>6.0865747737542534E-3</c:v>
              </c:pt>
              <c:pt idx="8107">
                <c:v>6.0865747737542534E-3</c:v>
              </c:pt>
              <c:pt idx="8108">
                <c:v>6.0865747737597889E-3</c:v>
              </c:pt>
              <c:pt idx="8109">
                <c:v>6.0865747737542534E-3</c:v>
              </c:pt>
              <c:pt idx="8110">
                <c:v>6.0865747737542534E-3</c:v>
              </c:pt>
              <c:pt idx="8111">
                <c:v>6.0865747737597889E-3</c:v>
              </c:pt>
              <c:pt idx="8112">
                <c:v>6.0865747737542534E-3</c:v>
              </c:pt>
              <c:pt idx="8113">
                <c:v>6.0865747737542534E-3</c:v>
              </c:pt>
              <c:pt idx="8114">
                <c:v>6.0865747737542534E-3</c:v>
              </c:pt>
              <c:pt idx="8115">
                <c:v>6.0865747737597889E-3</c:v>
              </c:pt>
              <c:pt idx="8116">
                <c:v>6.0865747737542534E-3</c:v>
              </c:pt>
              <c:pt idx="8117">
                <c:v>6.0865747737542534E-3</c:v>
              </c:pt>
              <c:pt idx="8118">
                <c:v>6.0865747737597889E-3</c:v>
              </c:pt>
              <c:pt idx="8119">
                <c:v>6.0865747737542534E-3</c:v>
              </c:pt>
              <c:pt idx="8120">
                <c:v>6.0865747737542534E-3</c:v>
              </c:pt>
              <c:pt idx="8121">
                <c:v>6.0865747737542534E-3</c:v>
              </c:pt>
              <c:pt idx="8122">
                <c:v>6.0865747737597889E-3</c:v>
              </c:pt>
              <c:pt idx="8123">
                <c:v>6.0865747737542534E-3</c:v>
              </c:pt>
              <c:pt idx="8124">
                <c:v>6.0865747737542534E-3</c:v>
              </c:pt>
              <c:pt idx="8125">
                <c:v>6.0865747737597889E-3</c:v>
              </c:pt>
              <c:pt idx="8126">
                <c:v>6.0865747737542534E-3</c:v>
              </c:pt>
              <c:pt idx="8127">
                <c:v>6.0865747737542534E-3</c:v>
              </c:pt>
              <c:pt idx="8128">
                <c:v>6.0865747737597889E-3</c:v>
              </c:pt>
              <c:pt idx="8129">
                <c:v>6.0865747737542534E-3</c:v>
              </c:pt>
              <c:pt idx="8130">
                <c:v>6.0865747737542534E-3</c:v>
              </c:pt>
              <c:pt idx="8131">
                <c:v>6.0865747737542534E-3</c:v>
              </c:pt>
              <c:pt idx="8132">
                <c:v>6.0865747737597889E-3</c:v>
              </c:pt>
              <c:pt idx="8133">
                <c:v>6.0865747737542534E-3</c:v>
              </c:pt>
              <c:pt idx="8134">
                <c:v>6.0865747737542534E-3</c:v>
              </c:pt>
              <c:pt idx="8135">
                <c:v>6.0865747737597889E-3</c:v>
              </c:pt>
              <c:pt idx="8136">
                <c:v>6.0865747737542534E-3</c:v>
              </c:pt>
              <c:pt idx="8137">
                <c:v>6.0865747737542534E-3</c:v>
              </c:pt>
              <c:pt idx="8138">
                <c:v>6.0865747737542534E-3</c:v>
              </c:pt>
              <c:pt idx="8139">
                <c:v>6.0865747737597889E-3</c:v>
              </c:pt>
              <c:pt idx="8140">
                <c:v>6.0865747737542534E-3</c:v>
              </c:pt>
              <c:pt idx="8141">
                <c:v>6.0865747737542534E-3</c:v>
              </c:pt>
              <c:pt idx="8142">
                <c:v>6.0865747737597889E-3</c:v>
              </c:pt>
              <c:pt idx="8143">
                <c:v>6.0865747737542534E-3</c:v>
              </c:pt>
              <c:pt idx="8144">
                <c:v>6.0865747737542534E-3</c:v>
              </c:pt>
              <c:pt idx="8145">
                <c:v>6.0865747737542534E-3</c:v>
              </c:pt>
              <c:pt idx="8146">
                <c:v>6.0865747737597889E-3</c:v>
              </c:pt>
              <c:pt idx="8147">
                <c:v>6.0865747737542534E-3</c:v>
              </c:pt>
              <c:pt idx="8148">
                <c:v>6.0865747737542534E-3</c:v>
              </c:pt>
              <c:pt idx="8149">
                <c:v>6.0865747737597889E-3</c:v>
              </c:pt>
              <c:pt idx="8150">
                <c:v>6.0865747737542534E-3</c:v>
              </c:pt>
              <c:pt idx="8151">
                <c:v>6.0865747737542534E-3</c:v>
              </c:pt>
              <c:pt idx="8152">
                <c:v>6.0865747737542534E-3</c:v>
              </c:pt>
              <c:pt idx="8153">
                <c:v>6.0865747737597889E-3</c:v>
              </c:pt>
              <c:pt idx="8154">
                <c:v>6.0865747737542534E-3</c:v>
              </c:pt>
              <c:pt idx="8155">
                <c:v>6.0865747737542534E-3</c:v>
              </c:pt>
              <c:pt idx="8156">
                <c:v>6.0865747737597889E-3</c:v>
              </c:pt>
              <c:pt idx="8157">
                <c:v>6.0865747737542534E-3</c:v>
              </c:pt>
              <c:pt idx="8158">
                <c:v>6.0865747737542534E-3</c:v>
              </c:pt>
              <c:pt idx="8159">
                <c:v>6.0865747737542534E-3</c:v>
              </c:pt>
              <c:pt idx="8160">
                <c:v>6.0865747737597889E-3</c:v>
              </c:pt>
              <c:pt idx="8161">
                <c:v>6.0865747737542534E-3</c:v>
              </c:pt>
              <c:pt idx="8162">
                <c:v>6.0865747737542534E-3</c:v>
              </c:pt>
              <c:pt idx="8163">
                <c:v>6.0865747737597889E-3</c:v>
              </c:pt>
              <c:pt idx="8164">
                <c:v>6.0865747737542534E-3</c:v>
              </c:pt>
              <c:pt idx="8165">
                <c:v>6.0865747737542534E-3</c:v>
              </c:pt>
              <c:pt idx="8166">
                <c:v>6.0865747737542534E-3</c:v>
              </c:pt>
              <c:pt idx="8167">
                <c:v>6.0865747737597889E-3</c:v>
              </c:pt>
              <c:pt idx="8168">
                <c:v>6.0865747737542534E-3</c:v>
              </c:pt>
              <c:pt idx="8169">
                <c:v>6.0865747737542534E-3</c:v>
              </c:pt>
              <c:pt idx="8170">
                <c:v>6.0865747737597889E-3</c:v>
              </c:pt>
              <c:pt idx="8171">
                <c:v>6.0865747737542534E-3</c:v>
              </c:pt>
              <c:pt idx="8172">
                <c:v>6.0865747737542534E-3</c:v>
              </c:pt>
              <c:pt idx="8173">
                <c:v>6.0865747737597889E-3</c:v>
              </c:pt>
              <c:pt idx="8174">
                <c:v>6.0865747737542534E-3</c:v>
              </c:pt>
              <c:pt idx="8175">
                <c:v>6.0865747737542534E-3</c:v>
              </c:pt>
              <c:pt idx="8176">
                <c:v>6.0865747737542534E-3</c:v>
              </c:pt>
              <c:pt idx="8177">
                <c:v>6.0865747737597889E-3</c:v>
              </c:pt>
              <c:pt idx="8178">
                <c:v>6.0865747737542534E-3</c:v>
              </c:pt>
              <c:pt idx="8179">
                <c:v>6.0865747737542534E-3</c:v>
              </c:pt>
              <c:pt idx="8180">
                <c:v>6.0865747737597889E-3</c:v>
              </c:pt>
              <c:pt idx="8181">
                <c:v>6.0865747737542534E-3</c:v>
              </c:pt>
              <c:pt idx="8182">
                <c:v>6.0865747737542534E-3</c:v>
              </c:pt>
              <c:pt idx="8183">
                <c:v>6.0865747737542534E-3</c:v>
              </c:pt>
              <c:pt idx="8184">
                <c:v>6.0865747737597889E-3</c:v>
              </c:pt>
              <c:pt idx="8185">
                <c:v>6.0865747737542534E-3</c:v>
              </c:pt>
              <c:pt idx="8186">
                <c:v>6.0865747737542534E-3</c:v>
              </c:pt>
              <c:pt idx="8187">
                <c:v>6.0865747737597889E-3</c:v>
              </c:pt>
              <c:pt idx="8188">
                <c:v>6.0865747737542534E-3</c:v>
              </c:pt>
              <c:pt idx="8189">
                <c:v>6.0865747737542534E-3</c:v>
              </c:pt>
              <c:pt idx="8190">
                <c:v>6.0865747737542534E-3</c:v>
              </c:pt>
              <c:pt idx="8191">
                <c:v>6.0865747737597889E-3</c:v>
              </c:pt>
              <c:pt idx="8192">
                <c:v>6.0865747737542534E-3</c:v>
              </c:pt>
              <c:pt idx="8193">
                <c:v>6.0865747737542534E-3</c:v>
              </c:pt>
              <c:pt idx="8194">
                <c:v>6.0865747737542534E-3</c:v>
              </c:pt>
              <c:pt idx="8195">
                <c:v>6.0865747737542534E-3</c:v>
              </c:pt>
              <c:pt idx="8196">
                <c:v>6.0865747737572405E-3</c:v>
              </c:pt>
              <c:pt idx="8197">
                <c:v>6.0865747737542534E-3</c:v>
              </c:pt>
              <c:pt idx="8198">
                <c:v>6.0865747737542534E-3</c:v>
              </c:pt>
              <c:pt idx="8199">
                <c:v>6.0865747737542534E-3</c:v>
              </c:pt>
              <c:pt idx="8200">
                <c:v>6.0865747737542534E-3</c:v>
              </c:pt>
              <c:pt idx="8201">
                <c:v>6.0865747737542534E-3</c:v>
              </c:pt>
              <c:pt idx="8202">
                <c:v>6.0865747737542534E-3</c:v>
              </c:pt>
              <c:pt idx="8203">
                <c:v>6.0865747737572405E-3</c:v>
              </c:pt>
              <c:pt idx="8204">
                <c:v>6.0865747737542534E-3</c:v>
              </c:pt>
              <c:pt idx="8205">
                <c:v>6.0865747737542534E-3</c:v>
              </c:pt>
              <c:pt idx="8206">
                <c:v>6.0865747737542534E-3</c:v>
              </c:pt>
              <c:pt idx="8207">
                <c:v>6.0865747737542534E-3</c:v>
              </c:pt>
              <c:pt idx="8208">
                <c:v>6.0865747737542534E-3</c:v>
              </c:pt>
              <c:pt idx="8209">
                <c:v>6.0865747737542534E-3</c:v>
              </c:pt>
              <c:pt idx="8210">
                <c:v>6.0865747737572405E-3</c:v>
              </c:pt>
              <c:pt idx="8211">
                <c:v>6.0865747737542534E-3</c:v>
              </c:pt>
              <c:pt idx="8212">
                <c:v>6.0865747737542534E-3</c:v>
              </c:pt>
              <c:pt idx="8213">
                <c:v>6.0865747737542534E-3</c:v>
              </c:pt>
              <c:pt idx="8214">
                <c:v>6.0865747737542534E-3</c:v>
              </c:pt>
              <c:pt idx="8215">
                <c:v>6.0865747737542534E-3</c:v>
              </c:pt>
              <c:pt idx="8216">
                <c:v>6.0865747737542534E-3</c:v>
              </c:pt>
              <c:pt idx="8217">
                <c:v>6.0865747737572405E-3</c:v>
              </c:pt>
              <c:pt idx="8218">
                <c:v>6.0865747737542534E-3</c:v>
              </c:pt>
              <c:pt idx="8219">
                <c:v>6.0865747737542534E-3</c:v>
              </c:pt>
              <c:pt idx="8220">
                <c:v>6.0865747737542534E-3</c:v>
              </c:pt>
              <c:pt idx="8221">
                <c:v>6.0865747737542534E-3</c:v>
              </c:pt>
              <c:pt idx="8222">
                <c:v>6.0865747737542534E-3</c:v>
              </c:pt>
              <c:pt idx="8223">
                <c:v>6.0865747737542534E-3</c:v>
              </c:pt>
              <c:pt idx="8224">
                <c:v>6.0865747737572405E-3</c:v>
              </c:pt>
              <c:pt idx="8225">
                <c:v>6.0865747737542534E-3</c:v>
              </c:pt>
              <c:pt idx="8226">
                <c:v>6.0865747737542534E-3</c:v>
              </c:pt>
              <c:pt idx="8227">
                <c:v>6.0865747737542534E-3</c:v>
              </c:pt>
              <c:pt idx="8228">
                <c:v>6.0865747737542534E-3</c:v>
              </c:pt>
              <c:pt idx="8229">
                <c:v>6.0865747737542534E-3</c:v>
              </c:pt>
              <c:pt idx="8230">
                <c:v>6.0865747737542534E-3</c:v>
              </c:pt>
              <c:pt idx="8231">
                <c:v>6.0865747737572405E-3</c:v>
              </c:pt>
              <c:pt idx="8232">
                <c:v>6.0865747737542534E-3</c:v>
              </c:pt>
              <c:pt idx="8233">
                <c:v>6.0865747737542534E-3</c:v>
              </c:pt>
              <c:pt idx="8234">
                <c:v>6.0865747737542534E-3</c:v>
              </c:pt>
              <c:pt idx="8235">
                <c:v>6.0865747737542534E-3</c:v>
              </c:pt>
              <c:pt idx="8236">
                <c:v>6.0865747737542534E-3</c:v>
              </c:pt>
              <c:pt idx="8237">
                <c:v>6.0865747737542534E-3</c:v>
              </c:pt>
              <c:pt idx="8238">
                <c:v>6.0865747737572405E-3</c:v>
              </c:pt>
              <c:pt idx="8239">
                <c:v>6.0865747737542534E-3</c:v>
              </c:pt>
              <c:pt idx="8240">
                <c:v>6.0865747737542534E-3</c:v>
              </c:pt>
              <c:pt idx="8241">
                <c:v>6.0865747737542534E-3</c:v>
              </c:pt>
              <c:pt idx="8242">
                <c:v>6.0865747737542534E-3</c:v>
              </c:pt>
              <c:pt idx="8243">
                <c:v>6.0865747737542534E-3</c:v>
              </c:pt>
              <c:pt idx="8244">
                <c:v>6.0865747737572405E-3</c:v>
              </c:pt>
              <c:pt idx="8245">
                <c:v>6.0865747737542534E-3</c:v>
              </c:pt>
              <c:pt idx="8246">
                <c:v>6.0865747737542534E-3</c:v>
              </c:pt>
              <c:pt idx="8247">
                <c:v>6.0865747737542534E-3</c:v>
              </c:pt>
              <c:pt idx="8248">
                <c:v>6.0865747737542534E-3</c:v>
              </c:pt>
              <c:pt idx="8249">
                <c:v>6.0865747737542534E-3</c:v>
              </c:pt>
              <c:pt idx="8250">
                <c:v>6.0865747737542534E-3</c:v>
              </c:pt>
              <c:pt idx="8251">
                <c:v>6.0865747737572405E-3</c:v>
              </c:pt>
              <c:pt idx="8252">
                <c:v>6.0865747737542534E-3</c:v>
              </c:pt>
              <c:pt idx="8253">
                <c:v>6.0865747737542534E-3</c:v>
              </c:pt>
              <c:pt idx="8254">
                <c:v>6.0865747737542534E-3</c:v>
              </c:pt>
              <c:pt idx="8255">
                <c:v>6.0865747737542534E-3</c:v>
              </c:pt>
              <c:pt idx="8256">
                <c:v>6.0865747737542534E-3</c:v>
              </c:pt>
              <c:pt idx="8257">
                <c:v>6.0865747737542534E-3</c:v>
              </c:pt>
              <c:pt idx="8258">
                <c:v>6.0865747737572405E-3</c:v>
              </c:pt>
              <c:pt idx="8259">
                <c:v>6.0865747737542534E-3</c:v>
              </c:pt>
              <c:pt idx="8260">
                <c:v>6.0865747737542534E-3</c:v>
              </c:pt>
              <c:pt idx="8261">
                <c:v>6.0865747737542534E-3</c:v>
              </c:pt>
              <c:pt idx="8262">
                <c:v>6.0865747737542534E-3</c:v>
              </c:pt>
              <c:pt idx="8263">
                <c:v>6.0865747737542534E-3</c:v>
              </c:pt>
              <c:pt idx="8264">
                <c:v>6.0865747737542534E-3</c:v>
              </c:pt>
              <c:pt idx="8265">
                <c:v>6.0865747737572405E-3</c:v>
              </c:pt>
              <c:pt idx="8266">
                <c:v>6.0865747737542534E-3</c:v>
              </c:pt>
              <c:pt idx="8267">
                <c:v>6.0865747737542534E-3</c:v>
              </c:pt>
              <c:pt idx="8268">
                <c:v>6.0865747737542534E-3</c:v>
              </c:pt>
              <c:pt idx="8269">
                <c:v>6.0865747737542534E-3</c:v>
              </c:pt>
              <c:pt idx="8270">
                <c:v>6.0865747737542534E-3</c:v>
              </c:pt>
              <c:pt idx="8271">
                <c:v>6.0865747737542534E-3</c:v>
              </c:pt>
              <c:pt idx="8272">
                <c:v>6.0865747737572405E-3</c:v>
              </c:pt>
              <c:pt idx="8273">
                <c:v>6.0865747737542534E-3</c:v>
              </c:pt>
              <c:pt idx="8274">
                <c:v>6.0865747737542534E-3</c:v>
              </c:pt>
              <c:pt idx="8275">
                <c:v>6.0865747737542534E-3</c:v>
              </c:pt>
              <c:pt idx="8276">
                <c:v>6.0865747737542534E-3</c:v>
              </c:pt>
              <c:pt idx="8277">
                <c:v>6.0865747737542534E-3</c:v>
              </c:pt>
              <c:pt idx="8278">
                <c:v>6.0865747737542534E-3</c:v>
              </c:pt>
              <c:pt idx="8279">
                <c:v>6.0865747737572405E-3</c:v>
              </c:pt>
              <c:pt idx="8280">
                <c:v>6.0865747737542534E-3</c:v>
              </c:pt>
              <c:pt idx="8281">
                <c:v>6.0865747737542534E-3</c:v>
              </c:pt>
              <c:pt idx="8282">
                <c:v>6.0865747737542534E-3</c:v>
              </c:pt>
              <c:pt idx="8283">
                <c:v>6.0865747737542534E-3</c:v>
              </c:pt>
              <c:pt idx="8284">
                <c:v>6.0865747737542534E-3</c:v>
              </c:pt>
              <c:pt idx="8285">
                <c:v>6.0865747737542534E-3</c:v>
              </c:pt>
              <c:pt idx="8286">
                <c:v>6.0865747737572405E-3</c:v>
              </c:pt>
              <c:pt idx="8287">
                <c:v>6.0865747737542534E-3</c:v>
              </c:pt>
              <c:pt idx="8288">
                <c:v>6.0865747737542534E-3</c:v>
              </c:pt>
              <c:pt idx="8289">
                <c:v>6.0865747737542534E-3</c:v>
              </c:pt>
              <c:pt idx="8290">
                <c:v>6.0865747737542534E-3</c:v>
              </c:pt>
              <c:pt idx="8291">
                <c:v>6.0865747737542534E-3</c:v>
              </c:pt>
              <c:pt idx="8292">
                <c:v>6.0865747737542534E-3</c:v>
              </c:pt>
              <c:pt idx="8293">
                <c:v>6.0865747737572405E-3</c:v>
              </c:pt>
              <c:pt idx="8294">
                <c:v>6.0865747737542534E-3</c:v>
              </c:pt>
              <c:pt idx="8295">
                <c:v>6.0865747737542534E-3</c:v>
              </c:pt>
              <c:pt idx="8296">
                <c:v>6.0865747737542534E-3</c:v>
              </c:pt>
              <c:pt idx="8297">
                <c:v>6.0865747737542534E-3</c:v>
              </c:pt>
              <c:pt idx="8298">
                <c:v>6.0865747737542534E-3</c:v>
              </c:pt>
              <c:pt idx="8299">
                <c:v>6.0865747737542534E-3</c:v>
              </c:pt>
              <c:pt idx="8300">
                <c:v>6.0865747737572405E-3</c:v>
              </c:pt>
              <c:pt idx="8301">
                <c:v>6.0865747737542534E-3</c:v>
              </c:pt>
              <c:pt idx="8302">
                <c:v>6.0865747737542534E-3</c:v>
              </c:pt>
              <c:pt idx="8303">
                <c:v>6.0865747737542534E-3</c:v>
              </c:pt>
              <c:pt idx="8304">
                <c:v>6.0865747737542534E-3</c:v>
              </c:pt>
              <c:pt idx="8305">
                <c:v>6.0865747737542534E-3</c:v>
              </c:pt>
              <c:pt idx="8306">
                <c:v>6.0865747737542534E-3</c:v>
              </c:pt>
              <c:pt idx="8307">
                <c:v>6.0865747737572405E-3</c:v>
              </c:pt>
              <c:pt idx="8308">
                <c:v>6.0865747737542534E-3</c:v>
              </c:pt>
              <c:pt idx="8309">
                <c:v>6.0865747737542534E-3</c:v>
              </c:pt>
              <c:pt idx="8310">
                <c:v>6.0865747737542534E-3</c:v>
              </c:pt>
              <c:pt idx="8311">
                <c:v>6.0865747737542534E-3</c:v>
              </c:pt>
              <c:pt idx="8312">
                <c:v>6.0865747737542534E-3</c:v>
              </c:pt>
              <c:pt idx="8313">
                <c:v>6.0865747737542534E-3</c:v>
              </c:pt>
              <c:pt idx="8314">
                <c:v>6.0865747737572405E-3</c:v>
              </c:pt>
              <c:pt idx="8315">
                <c:v>6.0865747737542534E-3</c:v>
              </c:pt>
              <c:pt idx="8316">
                <c:v>6.0865747737542534E-3</c:v>
              </c:pt>
              <c:pt idx="8317">
                <c:v>6.0865747737542534E-3</c:v>
              </c:pt>
              <c:pt idx="8318">
                <c:v>6.0865747737542534E-3</c:v>
              </c:pt>
              <c:pt idx="8319">
                <c:v>6.0865747737542534E-3</c:v>
              </c:pt>
              <c:pt idx="8320">
                <c:v>6.0865747737542534E-3</c:v>
              </c:pt>
              <c:pt idx="8321">
                <c:v>6.0865747737572405E-3</c:v>
              </c:pt>
              <c:pt idx="8322">
                <c:v>6.0865747737542534E-3</c:v>
              </c:pt>
              <c:pt idx="8323">
                <c:v>6.0865747737542534E-3</c:v>
              </c:pt>
              <c:pt idx="8324">
                <c:v>6.0865747737542534E-3</c:v>
              </c:pt>
              <c:pt idx="8325">
                <c:v>6.0865747737542534E-3</c:v>
              </c:pt>
              <c:pt idx="8326">
                <c:v>6.0865747737542534E-3</c:v>
              </c:pt>
              <c:pt idx="8327">
                <c:v>6.0865747737542534E-3</c:v>
              </c:pt>
              <c:pt idx="8328">
                <c:v>6.0865747737572405E-3</c:v>
              </c:pt>
              <c:pt idx="8329">
                <c:v>6.0865747737542534E-3</c:v>
              </c:pt>
              <c:pt idx="8330">
                <c:v>6.0865747737542534E-3</c:v>
              </c:pt>
              <c:pt idx="8331">
                <c:v>6.0865747737542534E-3</c:v>
              </c:pt>
              <c:pt idx="8332">
                <c:v>6.0865747737542534E-3</c:v>
              </c:pt>
              <c:pt idx="8333">
                <c:v>6.0865747737542534E-3</c:v>
              </c:pt>
              <c:pt idx="8334">
                <c:v>6.0865747737572405E-3</c:v>
              </c:pt>
              <c:pt idx="8335">
                <c:v>6.0865747737542534E-3</c:v>
              </c:pt>
              <c:pt idx="8336">
                <c:v>6.0865747737542534E-3</c:v>
              </c:pt>
              <c:pt idx="8337">
                <c:v>6.0865747737542534E-3</c:v>
              </c:pt>
              <c:pt idx="8338">
                <c:v>6.0865747737542534E-3</c:v>
              </c:pt>
              <c:pt idx="8339">
                <c:v>6.0865747737542534E-3</c:v>
              </c:pt>
              <c:pt idx="8340">
                <c:v>6.0865747737542534E-3</c:v>
              </c:pt>
              <c:pt idx="8341">
                <c:v>6.0865747737572405E-3</c:v>
              </c:pt>
              <c:pt idx="8342">
                <c:v>6.0865747737542534E-3</c:v>
              </c:pt>
              <c:pt idx="8343">
                <c:v>6.0865747737542534E-3</c:v>
              </c:pt>
              <c:pt idx="8344">
                <c:v>6.0865747737542534E-3</c:v>
              </c:pt>
              <c:pt idx="8345">
                <c:v>6.0865747737542534E-3</c:v>
              </c:pt>
              <c:pt idx="8346">
                <c:v>6.0865747737542534E-3</c:v>
              </c:pt>
              <c:pt idx="8347">
                <c:v>6.0865747737542534E-3</c:v>
              </c:pt>
              <c:pt idx="8348">
                <c:v>6.0865747737572405E-3</c:v>
              </c:pt>
              <c:pt idx="8349">
                <c:v>6.0865747737542534E-3</c:v>
              </c:pt>
              <c:pt idx="8350">
                <c:v>6.0865747737542534E-3</c:v>
              </c:pt>
              <c:pt idx="8351">
                <c:v>6.0865747737542534E-3</c:v>
              </c:pt>
              <c:pt idx="8352">
                <c:v>6.0865747737542534E-3</c:v>
              </c:pt>
              <c:pt idx="8353">
                <c:v>6.0865747737542534E-3</c:v>
              </c:pt>
              <c:pt idx="8354">
                <c:v>6.0865747737542534E-3</c:v>
              </c:pt>
              <c:pt idx="8355">
                <c:v>6.0865747737572405E-3</c:v>
              </c:pt>
              <c:pt idx="8356">
                <c:v>6.0865747737542534E-3</c:v>
              </c:pt>
              <c:pt idx="8357">
                <c:v>6.0865747737542534E-3</c:v>
              </c:pt>
              <c:pt idx="8358">
                <c:v>6.0865747737542534E-3</c:v>
              </c:pt>
              <c:pt idx="8359">
                <c:v>6.0865747737542534E-3</c:v>
              </c:pt>
              <c:pt idx="8360">
                <c:v>6.0865747737542534E-3</c:v>
              </c:pt>
              <c:pt idx="8361">
                <c:v>6.0865747737542534E-3</c:v>
              </c:pt>
              <c:pt idx="8362">
                <c:v>6.0865747737572405E-3</c:v>
              </c:pt>
              <c:pt idx="8363">
                <c:v>6.0865747737542534E-3</c:v>
              </c:pt>
              <c:pt idx="8364">
                <c:v>6.0865747737542534E-3</c:v>
              </c:pt>
              <c:pt idx="8365">
                <c:v>6.0865747737542534E-3</c:v>
              </c:pt>
              <c:pt idx="8366">
                <c:v>6.0865747737542534E-3</c:v>
              </c:pt>
              <c:pt idx="8367">
                <c:v>6.0865747737542534E-3</c:v>
              </c:pt>
              <c:pt idx="8368">
                <c:v>6.0865747737542534E-3</c:v>
              </c:pt>
              <c:pt idx="8369">
                <c:v>6.0865747737572405E-3</c:v>
              </c:pt>
              <c:pt idx="8370">
                <c:v>6.0865747737542534E-3</c:v>
              </c:pt>
              <c:pt idx="8371">
                <c:v>6.0865747737542534E-3</c:v>
              </c:pt>
              <c:pt idx="8372">
                <c:v>6.0865747737542534E-3</c:v>
              </c:pt>
              <c:pt idx="8373">
                <c:v>6.0865747737542534E-3</c:v>
              </c:pt>
              <c:pt idx="8374">
                <c:v>6.0865747737542534E-3</c:v>
              </c:pt>
              <c:pt idx="8375">
                <c:v>6.0865747737542534E-3</c:v>
              </c:pt>
              <c:pt idx="8376">
                <c:v>6.0865747737572405E-3</c:v>
              </c:pt>
              <c:pt idx="8377">
                <c:v>6.0865747737542534E-3</c:v>
              </c:pt>
              <c:pt idx="8378">
                <c:v>6.0865747737542534E-3</c:v>
              </c:pt>
              <c:pt idx="8379">
                <c:v>6.0865747737542534E-3</c:v>
              </c:pt>
              <c:pt idx="8380">
                <c:v>6.0865747737542534E-3</c:v>
              </c:pt>
              <c:pt idx="8381">
                <c:v>6.0865747737542534E-3</c:v>
              </c:pt>
              <c:pt idx="8382">
                <c:v>6.0865747737542534E-3</c:v>
              </c:pt>
              <c:pt idx="8383">
                <c:v>6.0865747737572405E-3</c:v>
              </c:pt>
              <c:pt idx="8384">
                <c:v>6.0865747737542534E-3</c:v>
              </c:pt>
              <c:pt idx="8385">
                <c:v>6.0865747737542534E-3</c:v>
              </c:pt>
              <c:pt idx="8386">
                <c:v>6.0865747737542534E-3</c:v>
              </c:pt>
              <c:pt idx="8387">
                <c:v>6.0865747737542534E-3</c:v>
              </c:pt>
              <c:pt idx="8388">
                <c:v>6.0865747737542534E-3</c:v>
              </c:pt>
              <c:pt idx="8389">
                <c:v>6.0865747737542534E-3</c:v>
              </c:pt>
              <c:pt idx="8390">
                <c:v>6.0865747737572405E-3</c:v>
              </c:pt>
              <c:pt idx="8391">
                <c:v>6.0865747737542534E-3</c:v>
              </c:pt>
              <c:pt idx="8392">
                <c:v>6.0865747737542534E-3</c:v>
              </c:pt>
              <c:pt idx="8393">
                <c:v>6.0865747737542534E-3</c:v>
              </c:pt>
              <c:pt idx="8394">
                <c:v>6.0865747737542534E-3</c:v>
              </c:pt>
              <c:pt idx="8395">
                <c:v>6.0865747737542534E-3</c:v>
              </c:pt>
              <c:pt idx="8396">
                <c:v>6.0865747737542534E-3</c:v>
              </c:pt>
              <c:pt idx="8397">
                <c:v>6.0865747737572405E-3</c:v>
              </c:pt>
              <c:pt idx="8398">
                <c:v>6.0865747737542534E-3</c:v>
              </c:pt>
              <c:pt idx="8399">
                <c:v>6.0865747737542534E-3</c:v>
              </c:pt>
              <c:pt idx="8400">
                <c:v>6.0865747737542534E-3</c:v>
              </c:pt>
              <c:pt idx="8401">
                <c:v>6.0865747737542534E-3</c:v>
              </c:pt>
              <c:pt idx="8402">
                <c:v>6.0865747737542534E-3</c:v>
              </c:pt>
              <c:pt idx="8403">
                <c:v>6.0865747737542534E-3</c:v>
              </c:pt>
              <c:pt idx="8404">
                <c:v>6.0865747737572405E-3</c:v>
              </c:pt>
              <c:pt idx="8405">
                <c:v>6.0865747737542534E-3</c:v>
              </c:pt>
              <c:pt idx="8406">
                <c:v>6.0865747737542534E-3</c:v>
              </c:pt>
              <c:pt idx="8407">
                <c:v>6.0865747737542534E-3</c:v>
              </c:pt>
              <c:pt idx="8408">
                <c:v>6.0865747737542534E-3</c:v>
              </c:pt>
              <c:pt idx="8409">
                <c:v>6.0865747737542534E-3</c:v>
              </c:pt>
              <c:pt idx="8410">
                <c:v>6.0865747737542534E-3</c:v>
              </c:pt>
              <c:pt idx="8411">
                <c:v>6.0865747737572405E-3</c:v>
              </c:pt>
              <c:pt idx="8412">
                <c:v>6.0865747737542534E-3</c:v>
              </c:pt>
              <c:pt idx="8413">
                <c:v>6.0865747737542534E-3</c:v>
              </c:pt>
              <c:pt idx="8414">
                <c:v>6.0865747737542534E-3</c:v>
              </c:pt>
              <c:pt idx="8415">
                <c:v>6.0865747737542534E-3</c:v>
              </c:pt>
              <c:pt idx="8416">
                <c:v>6.0865747737542534E-3</c:v>
              </c:pt>
              <c:pt idx="8417">
                <c:v>6.0865747737542534E-3</c:v>
              </c:pt>
              <c:pt idx="8418">
                <c:v>6.0865747737572405E-3</c:v>
              </c:pt>
              <c:pt idx="8419">
                <c:v>6.0865747737542534E-3</c:v>
              </c:pt>
              <c:pt idx="8420">
                <c:v>6.0865747737542534E-3</c:v>
              </c:pt>
              <c:pt idx="8421">
                <c:v>6.0865747737542534E-3</c:v>
              </c:pt>
              <c:pt idx="8422">
                <c:v>6.0865747737542534E-3</c:v>
              </c:pt>
              <c:pt idx="8423">
                <c:v>6.0865747737542534E-3</c:v>
              </c:pt>
              <c:pt idx="8424">
                <c:v>6.0865747737572405E-3</c:v>
              </c:pt>
              <c:pt idx="8425">
                <c:v>6.0865747737542534E-3</c:v>
              </c:pt>
              <c:pt idx="8426">
                <c:v>6.0865747737542534E-3</c:v>
              </c:pt>
              <c:pt idx="8427">
                <c:v>6.0865747737542534E-3</c:v>
              </c:pt>
              <c:pt idx="8428">
                <c:v>6.0865747737542534E-3</c:v>
              </c:pt>
              <c:pt idx="8429">
                <c:v>6.0865747737542534E-3</c:v>
              </c:pt>
              <c:pt idx="8430">
                <c:v>6.0865747737542534E-3</c:v>
              </c:pt>
              <c:pt idx="8431">
                <c:v>6.0865747737572405E-3</c:v>
              </c:pt>
              <c:pt idx="8432">
                <c:v>6.0865747737542534E-3</c:v>
              </c:pt>
              <c:pt idx="8433">
                <c:v>6.0865747737542534E-3</c:v>
              </c:pt>
              <c:pt idx="8434">
                <c:v>6.0865747737542534E-3</c:v>
              </c:pt>
              <c:pt idx="8435">
                <c:v>6.0865747737542534E-3</c:v>
              </c:pt>
              <c:pt idx="8436">
                <c:v>6.0865747737542534E-3</c:v>
              </c:pt>
              <c:pt idx="8437">
                <c:v>6.0865747737542534E-3</c:v>
              </c:pt>
              <c:pt idx="8438">
                <c:v>6.0865747737572405E-3</c:v>
              </c:pt>
              <c:pt idx="8439">
                <c:v>6.0865747737542534E-3</c:v>
              </c:pt>
              <c:pt idx="8440">
                <c:v>6.0865747737542534E-3</c:v>
              </c:pt>
              <c:pt idx="8441">
                <c:v>6.0865747737542534E-3</c:v>
              </c:pt>
              <c:pt idx="8442">
                <c:v>6.0865747737542534E-3</c:v>
              </c:pt>
              <c:pt idx="8443">
                <c:v>6.0865747737542534E-3</c:v>
              </c:pt>
              <c:pt idx="8444">
                <c:v>6.0865747737542534E-3</c:v>
              </c:pt>
              <c:pt idx="8445">
                <c:v>6.0865747737572405E-3</c:v>
              </c:pt>
              <c:pt idx="8446">
                <c:v>6.0865747737542534E-3</c:v>
              </c:pt>
              <c:pt idx="8447">
                <c:v>6.0865747737542534E-3</c:v>
              </c:pt>
              <c:pt idx="8448">
                <c:v>6.0865747737542534E-3</c:v>
              </c:pt>
              <c:pt idx="8449">
                <c:v>6.0865747737542534E-3</c:v>
              </c:pt>
              <c:pt idx="8450">
                <c:v>6.0865747737542534E-3</c:v>
              </c:pt>
              <c:pt idx="8451">
                <c:v>6.0865747737542534E-3</c:v>
              </c:pt>
              <c:pt idx="8452">
                <c:v>6.0865747737572405E-3</c:v>
              </c:pt>
              <c:pt idx="8453">
                <c:v>6.0865747737542534E-3</c:v>
              </c:pt>
              <c:pt idx="8454">
                <c:v>6.0865747737542534E-3</c:v>
              </c:pt>
              <c:pt idx="8455">
                <c:v>6.0865747737542534E-3</c:v>
              </c:pt>
              <c:pt idx="8456">
                <c:v>6.0865747737542534E-3</c:v>
              </c:pt>
              <c:pt idx="8457">
                <c:v>6.0865747737542534E-3</c:v>
              </c:pt>
              <c:pt idx="8458">
                <c:v>6.0865747737542534E-3</c:v>
              </c:pt>
              <c:pt idx="8459">
                <c:v>6.0865747737572405E-3</c:v>
              </c:pt>
              <c:pt idx="8460">
                <c:v>6.0865747737542534E-3</c:v>
              </c:pt>
              <c:pt idx="8461">
                <c:v>6.0865747737542534E-3</c:v>
              </c:pt>
              <c:pt idx="8462">
                <c:v>6.0865747737542534E-3</c:v>
              </c:pt>
              <c:pt idx="8463">
                <c:v>6.0865747737542534E-3</c:v>
              </c:pt>
              <c:pt idx="8464">
                <c:v>6.0865747737542534E-3</c:v>
              </c:pt>
              <c:pt idx="8465">
                <c:v>6.0865747737542534E-3</c:v>
              </c:pt>
              <c:pt idx="8466">
                <c:v>6.0865747737572405E-3</c:v>
              </c:pt>
              <c:pt idx="8467">
                <c:v>6.0865747737542534E-3</c:v>
              </c:pt>
              <c:pt idx="8468">
                <c:v>6.0865747737542534E-3</c:v>
              </c:pt>
              <c:pt idx="8469">
                <c:v>6.0865747737542534E-3</c:v>
              </c:pt>
              <c:pt idx="8470">
                <c:v>6.0865747737542534E-3</c:v>
              </c:pt>
              <c:pt idx="8471">
                <c:v>6.0865747737542534E-3</c:v>
              </c:pt>
              <c:pt idx="8472">
                <c:v>6.0865747737542534E-3</c:v>
              </c:pt>
              <c:pt idx="8473">
                <c:v>6.0865747737572405E-3</c:v>
              </c:pt>
              <c:pt idx="8474">
                <c:v>6.0865747737542534E-3</c:v>
              </c:pt>
              <c:pt idx="8475">
                <c:v>6.0865747737542534E-3</c:v>
              </c:pt>
              <c:pt idx="8476">
                <c:v>6.0865747737542534E-3</c:v>
              </c:pt>
              <c:pt idx="8477">
                <c:v>6.0865747737542534E-3</c:v>
              </c:pt>
              <c:pt idx="8478">
                <c:v>6.0865747737542534E-3</c:v>
              </c:pt>
              <c:pt idx="8479">
                <c:v>6.0865747737542534E-3</c:v>
              </c:pt>
              <c:pt idx="8480">
                <c:v>6.0865747737572405E-3</c:v>
              </c:pt>
              <c:pt idx="8481">
                <c:v>6.0865747737542534E-3</c:v>
              </c:pt>
              <c:pt idx="8482">
                <c:v>6.0865747737542534E-3</c:v>
              </c:pt>
              <c:pt idx="8483">
                <c:v>6.0865747737542534E-3</c:v>
              </c:pt>
              <c:pt idx="8484">
                <c:v>6.0865747737542534E-3</c:v>
              </c:pt>
              <c:pt idx="8485">
                <c:v>6.0865747737542534E-3</c:v>
              </c:pt>
              <c:pt idx="8486">
                <c:v>6.0865747737542534E-3</c:v>
              </c:pt>
              <c:pt idx="8487">
                <c:v>6.0865747737572405E-3</c:v>
              </c:pt>
              <c:pt idx="8488">
                <c:v>6.0865747737542534E-3</c:v>
              </c:pt>
              <c:pt idx="8489">
                <c:v>6.0865747737542534E-3</c:v>
              </c:pt>
              <c:pt idx="8490">
                <c:v>6.0865747737542534E-3</c:v>
              </c:pt>
              <c:pt idx="8491">
                <c:v>6.0865747737542534E-3</c:v>
              </c:pt>
              <c:pt idx="8492">
                <c:v>6.0865747737542534E-3</c:v>
              </c:pt>
              <c:pt idx="8493">
                <c:v>6.0865747737542534E-3</c:v>
              </c:pt>
              <c:pt idx="8494">
                <c:v>6.0865747737572405E-3</c:v>
              </c:pt>
              <c:pt idx="8495">
                <c:v>6.0865747737542534E-3</c:v>
              </c:pt>
              <c:pt idx="8496">
                <c:v>6.0865747737542534E-3</c:v>
              </c:pt>
              <c:pt idx="8497">
                <c:v>6.0865747737542534E-3</c:v>
              </c:pt>
              <c:pt idx="8498">
                <c:v>6.0865747737542534E-3</c:v>
              </c:pt>
              <c:pt idx="8499">
                <c:v>6.0865747737542534E-3</c:v>
              </c:pt>
              <c:pt idx="8500">
                <c:v>6.0865747737542534E-3</c:v>
              </c:pt>
              <c:pt idx="8501">
                <c:v>6.0865747737572405E-3</c:v>
              </c:pt>
              <c:pt idx="8502">
                <c:v>6.0865747737542534E-3</c:v>
              </c:pt>
              <c:pt idx="8503">
                <c:v>6.0865747737542534E-3</c:v>
              </c:pt>
              <c:pt idx="8504">
                <c:v>6.0865747737542534E-3</c:v>
              </c:pt>
              <c:pt idx="8505">
                <c:v>6.0865747737542534E-3</c:v>
              </c:pt>
              <c:pt idx="8506">
                <c:v>6.0865747737542534E-3</c:v>
              </c:pt>
              <c:pt idx="8507">
                <c:v>6.0865747737542534E-3</c:v>
              </c:pt>
              <c:pt idx="8508">
                <c:v>6.0865747737572405E-3</c:v>
              </c:pt>
              <c:pt idx="8509">
                <c:v>6.0865747737542534E-3</c:v>
              </c:pt>
              <c:pt idx="8510">
                <c:v>6.0865747737542534E-3</c:v>
              </c:pt>
              <c:pt idx="8511">
                <c:v>6.0865747737542534E-3</c:v>
              </c:pt>
              <c:pt idx="8512">
                <c:v>6.0865747737542534E-3</c:v>
              </c:pt>
              <c:pt idx="8513">
                <c:v>6.0865747737542534E-3</c:v>
              </c:pt>
              <c:pt idx="8514">
                <c:v>6.0865747737572405E-3</c:v>
              </c:pt>
              <c:pt idx="8515">
                <c:v>6.0865747737542534E-3</c:v>
              </c:pt>
              <c:pt idx="8516">
                <c:v>6.0865747737542534E-3</c:v>
              </c:pt>
              <c:pt idx="8517">
                <c:v>6.0865747737542534E-3</c:v>
              </c:pt>
              <c:pt idx="8518">
                <c:v>6.0865747737542534E-3</c:v>
              </c:pt>
              <c:pt idx="8519">
                <c:v>6.0865747737542534E-3</c:v>
              </c:pt>
              <c:pt idx="8520">
                <c:v>6.0865747737542534E-3</c:v>
              </c:pt>
              <c:pt idx="8521">
                <c:v>6.0865747737572405E-3</c:v>
              </c:pt>
              <c:pt idx="8522">
                <c:v>6.0865747737542534E-3</c:v>
              </c:pt>
              <c:pt idx="8523">
                <c:v>6.0865747737542534E-3</c:v>
              </c:pt>
              <c:pt idx="8524">
                <c:v>6.0865747737542534E-3</c:v>
              </c:pt>
              <c:pt idx="8525">
                <c:v>6.0865747737542534E-3</c:v>
              </c:pt>
              <c:pt idx="8526">
                <c:v>6.0865747737542534E-3</c:v>
              </c:pt>
              <c:pt idx="8527">
                <c:v>6.0865747737542534E-3</c:v>
              </c:pt>
              <c:pt idx="8528">
                <c:v>6.0865747737572405E-3</c:v>
              </c:pt>
              <c:pt idx="8529">
                <c:v>6.0865747737542534E-3</c:v>
              </c:pt>
              <c:pt idx="8530">
                <c:v>6.0865747737542534E-3</c:v>
              </c:pt>
              <c:pt idx="8531">
                <c:v>6.0865747737542534E-3</c:v>
              </c:pt>
              <c:pt idx="8532">
                <c:v>6.0865747737542534E-3</c:v>
              </c:pt>
              <c:pt idx="8533">
                <c:v>6.0865747737542534E-3</c:v>
              </c:pt>
              <c:pt idx="8534">
                <c:v>6.0865747737542534E-3</c:v>
              </c:pt>
              <c:pt idx="8535">
                <c:v>6.0865747737572405E-3</c:v>
              </c:pt>
              <c:pt idx="8536">
                <c:v>6.0865747737542534E-3</c:v>
              </c:pt>
              <c:pt idx="8537">
                <c:v>6.0865747737542534E-3</c:v>
              </c:pt>
              <c:pt idx="8538">
                <c:v>6.0865747737542534E-3</c:v>
              </c:pt>
              <c:pt idx="8539">
                <c:v>6.0865747737542534E-3</c:v>
              </c:pt>
              <c:pt idx="8540">
                <c:v>6.0865747737542534E-3</c:v>
              </c:pt>
              <c:pt idx="8541">
                <c:v>6.0865747737542534E-3</c:v>
              </c:pt>
              <c:pt idx="8542">
                <c:v>6.0865747737572405E-3</c:v>
              </c:pt>
              <c:pt idx="8543">
                <c:v>6.0865747737542534E-3</c:v>
              </c:pt>
              <c:pt idx="8544">
                <c:v>6.0865747737542534E-3</c:v>
              </c:pt>
              <c:pt idx="8545">
                <c:v>6.0865747737542534E-3</c:v>
              </c:pt>
              <c:pt idx="8546">
                <c:v>6.0865747737542534E-3</c:v>
              </c:pt>
              <c:pt idx="8547">
                <c:v>6.0865747737542534E-3</c:v>
              </c:pt>
              <c:pt idx="8548">
                <c:v>6.0865747737542534E-3</c:v>
              </c:pt>
              <c:pt idx="8549">
                <c:v>6.0865747737572405E-3</c:v>
              </c:pt>
              <c:pt idx="8550">
                <c:v>6.0865747737542534E-3</c:v>
              </c:pt>
              <c:pt idx="8551">
                <c:v>6.0865747737542534E-3</c:v>
              </c:pt>
              <c:pt idx="8552">
                <c:v>6.0865747737542534E-3</c:v>
              </c:pt>
              <c:pt idx="8553">
                <c:v>6.0865747737542534E-3</c:v>
              </c:pt>
              <c:pt idx="8554">
                <c:v>6.0865747737542534E-3</c:v>
              </c:pt>
              <c:pt idx="8555">
                <c:v>6.0865747737542534E-3</c:v>
              </c:pt>
              <c:pt idx="8556">
                <c:v>6.0865747737572405E-3</c:v>
              </c:pt>
              <c:pt idx="8557">
                <c:v>6.0865747737542534E-3</c:v>
              </c:pt>
              <c:pt idx="8558">
                <c:v>6.0865747737542534E-3</c:v>
              </c:pt>
              <c:pt idx="8559">
                <c:v>6.0865747737542534E-3</c:v>
              </c:pt>
              <c:pt idx="8560">
                <c:v>6.0865747737542534E-3</c:v>
              </c:pt>
              <c:pt idx="8561">
                <c:v>6.0865747737542534E-3</c:v>
              </c:pt>
              <c:pt idx="8562">
                <c:v>6.0865747737542534E-3</c:v>
              </c:pt>
              <c:pt idx="8563">
                <c:v>6.0865747737572405E-3</c:v>
              </c:pt>
              <c:pt idx="8564">
                <c:v>6.0865747737542534E-3</c:v>
              </c:pt>
              <c:pt idx="8565">
                <c:v>6.0865747737542534E-3</c:v>
              </c:pt>
              <c:pt idx="8566">
                <c:v>6.0865747737542534E-3</c:v>
              </c:pt>
              <c:pt idx="8567">
                <c:v>6.0865747737542534E-3</c:v>
              </c:pt>
              <c:pt idx="8568">
                <c:v>6.0865747737542534E-3</c:v>
              </c:pt>
              <c:pt idx="8569">
                <c:v>6.0865747737542534E-3</c:v>
              </c:pt>
              <c:pt idx="8570">
                <c:v>6.0865747737572405E-3</c:v>
              </c:pt>
              <c:pt idx="8571">
                <c:v>6.0865747737542534E-3</c:v>
              </c:pt>
              <c:pt idx="8572">
                <c:v>6.0865747737542534E-3</c:v>
              </c:pt>
              <c:pt idx="8573">
                <c:v>6.0865747737542534E-3</c:v>
              </c:pt>
              <c:pt idx="8574">
                <c:v>6.0865747737542534E-3</c:v>
              </c:pt>
              <c:pt idx="8575">
                <c:v>6.0865747737542534E-3</c:v>
              </c:pt>
              <c:pt idx="8576">
                <c:v>6.0865747737542534E-3</c:v>
              </c:pt>
              <c:pt idx="8577">
                <c:v>6.0865747737572405E-3</c:v>
              </c:pt>
              <c:pt idx="8578">
                <c:v>6.0865747737542534E-3</c:v>
              </c:pt>
              <c:pt idx="8579">
                <c:v>6.0865747737542534E-3</c:v>
              </c:pt>
              <c:pt idx="8580">
                <c:v>6.0865747737542534E-3</c:v>
              </c:pt>
              <c:pt idx="8581">
                <c:v>6.0865747737542534E-3</c:v>
              </c:pt>
              <c:pt idx="8582">
                <c:v>6.0865747737542534E-3</c:v>
              </c:pt>
              <c:pt idx="8583">
                <c:v>6.0865747737542534E-3</c:v>
              </c:pt>
              <c:pt idx="8584">
                <c:v>6.0865747737572405E-3</c:v>
              </c:pt>
              <c:pt idx="8585">
                <c:v>6.0865747737542534E-3</c:v>
              </c:pt>
              <c:pt idx="8586">
                <c:v>6.0865747737542534E-3</c:v>
              </c:pt>
              <c:pt idx="8587">
                <c:v>6.0865747737542534E-3</c:v>
              </c:pt>
              <c:pt idx="8588">
                <c:v>6.0865747737542534E-3</c:v>
              </c:pt>
              <c:pt idx="8589">
                <c:v>6.0865747737542534E-3</c:v>
              </c:pt>
              <c:pt idx="8590">
                <c:v>6.0865747737542534E-3</c:v>
              </c:pt>
              <c:pt idx="8591">
                <c:v>6.0865747737572405E-3</c:v>
              </c:pt>
              <c:pt idx="8592">
                <c:v>6.0865747737542534E-3</c:v>
              </c:pt>
              <c:pt idx="8593">
                <c:v>6.0865747737542534E-3</c:v>
              </c:pt>
              <c:pt idx="8594">
                <c:v>6.0865747737542534E-3</c:v>
              </c:pt>
              <c:pt idx="8595">
                <c:v>6.0865747737542534E-3</c:v>
              </c:pt>
              <c:pt idx="8596">
                <c:v>6.0865747737542534E-3</c:v>
              </c:pt>
              <c:pt idx="8597">
                <c:v>6.0865747737542534E-3</c:v>
              </c:pt>
              <c:pt idx="8598">
                <c:v>6.0865747737572405E-3</c:v>
              </c:pt>
              <c:pt idx="8599">
                <c:v>6.0865747737542534E-3</c:v>
              </c:pt>
              <c:pt idx="8600">
                <c:v>6.0865747737542534E-3</c:v>
              </c:pt>
              <c:pt idx="8601">
                <c:v>6.0865747737542534E-3</c:v>
              </c:pt>
              <c:pt idx="8602">
                <c:v>6.0865747737542534E-3</c:v>
              </c:pt>
              <c:pt idx="8603">
                <c:v>6.0865747737542534E-3</c:v>
              </c:pt>
              <c:pt idx="8604">
                <c:v>6.0865747737542534E-3</c:v>
              </c:pt>
              <c:pt idx="8605">
                <c:v>6.0865747737572405E-3</c:v>
              </c:pt>
              <c:pt idx="8606">
                <c:v>6.0865747737542534E-3</c:v>
              </c:pt>
              <c:pt idx="8607">
                <c:v>6.0865747737542534E-3</c:v>
              </c:pt>
              <c:pt idx="8608">
                <c:v>6.0865747737542534E-3</c:v>
              </c:pt>
              <c:pt idx="8609">
                <c:v>6.0865747737542534E-3</c:v>
              </c:pt>
              <c:pt idx="8610">
                <c:v>6.0865747737542534E-3</c:v>
              </c:pt>
              <c:pt idx="8611">
                <c:v>6.0865747737572405E-3</c:v>
              </c:pt>
              <c:pt idx="8612">
                <c:v>6.0865747737542534E-3</c:v>
              </c:pt>
              <c:pt idx="8613">
                <c:v>6.0865747737542534E-3</c:v>
              </c:pt>
              <c:pt idx="8614">
                <c:v>6.0865747737542534E-3</c:v>
              </c:pt>
              <c:pt idx="8615">
                <c:v>6.0865747737542534E-3</c:v>
              </c:pt>
              <c:pt idx="8616">
                <c:v>6.0865747737542534E-3</c:v>
              </c:pt>
              <c:pt idx="8617">
                <c:v>6.0865747737542534E-3</c:v>
              </c:pt>
              <c:pt idx="8618">
                <c:v>6.0865747737572405E-3</c:v>
              </c:pt>
              <c:pt idx="8619">
                <c:v>6.0865747737542534E-3</c:v>
              </c:pt>
              <c:pt idx="8620">
                <c:v>6.0865747737542534E-3</c:v>
              </c:pt>
              <c:pt idx="8621">
                <c:v>6.0865747737542534E-3</c:v>
              </c:pt>
              <c:pt idx="8622">
                <c:v>6.0865747737542534E-3</c:v>
              </c:pt>
              <c:pt idx="8623">
                <c:v>6.0865747737542534E-3</c:v>
              </c:pt>
              <c:pt idx="8624">
                <c:v>6.0865747737542534E-3</c:v>
              </c:pt>
              <c:pt idx="8625">
                <c:v>6.0865747737572405E-3</c:v>
              </c:pt>
              <c:pt idx="8626">
                <c:v>6.0865747737542534E-3</c:v>
              </c:pt>
              <c:pt idx="8627">
                <c:v>6.0865747737542534E-3</c:v>
              </c:pt>
              <c:pt idx="8628">
                <c:v>6.0865747737542534E-3</c:v>
              </c:pt>
              <c:pt idx="8629">
                <c:v>6.0865747737542534E-3</c:v>
              </c:pt>
              <c:pt idx="8630">
                <c:v>6.0865747737542534E-3</c:v>
              </c:pt>
              <c:pt idx="8631">
                <c:v>6.0865747737542534E-3</c:v>
              </c:pt>
              <c:pt idx="8632">
                <c:v>6.0865747737572405E-3</c:v>
              </c:pt>
              <c:pt idx="8633">
                <c:v>6.0865747737542534E-3</c:v>
              </c:pt>
              <c:pt idx="8634">
                <c:v>6.0865747737542534E-3</c:v>
              </c:pt>
              <c:pt idx="8635">
                <c:v>6.0865747737542534E-3</c:v>
              </c:pt>
              <c:pt idx="8636">
                <c:v>6.0865747737542534E-3</c:v>
              </c:pt>
              <c:pt idx="8637">
                <c:v>6.0865747737542534E-3</c:v>
              </c:pt>
              <c:pt idx="8638">
                <c:v>6.0865747737542534E-3</c:v>
              </c:pt>
              <c:pt idx="8639">
                <c:v>6.0865747737572405E-3</c:v>
              </c:pt>
              <c:pt idx="8640">
                <c:v>6.0865747737542534E-3</c:v>
              </c:pt>
              <c:pt idx="8641">
                <c:v>6.0865747737542534E-3</c:v>
              </c:pt>
              <c:pt idx="8642">
                <c:v>6.0865747737542534E-3</c:v>
              </c:pt>
              <c:pt idx="8643">
                <c:v>6.0865747737542534E-3</c:v>
              </c:pt>
              <c:pt idx="8644">
                <c:v>6.0865747737542534E-3</c:v>
              </c:pt>
              <c:pt idx="8645">
                <c:v>6.0865747737542534E-3</c:v>
              </c:pt>
              <c:pt idx="8646">
                <c:v>6.0865747737572405E-3</c:v>
              </c:pt>
              <c:pt idx="8647">
                <c:v>6.0865747737542534E-3</c:v>
              </c:pt>
              <c:pt idx="8648">
                <c:v>6.0865747737542534E-3</c:v>
              </c:pt>
              <c:pt idx="8649">
                <c:v>6.0865747737542534E-3</c:v>
              </c:pt>
              <c:pt idx="8650">
                <c:v>6.0865747737542534E-3</c:v>
              </c:pt>
              <c:pt idx="8651">
                <c:v>6.0865747737542534E-3</c:v>
              </c:pt>
              <c:pt idx="8652">
                <c:v>6.0865747737542534E-3</c:v>
              </c:pt>
              <c:pt idx="8653">
                <c:v>6.0865747737572405E-3</c:v>
              </c:pt>
              <c:pt idx="8654">
                <c:v>6.0865747737542534E-3</c:v>
              </c:pt>
              <c:pt idx="8655">
                <c:v>6.0865747737542534E-3</c:v>
              </c:pt>
              <c:pt idx="8656">
                <c:v>6.0865747737542534E-3</c:v>
              </c:pt>
              <c:pt idx="8657">
                <c:v>6.0865747737542534E-3</c:v>
              </c:pt>
              <c:pt idx="8658">
                <c:v>6.0865747737542534E-3</c:v>
              </c:pt>
              <c:pt idx="8659">
                <c:v>6.0865747737542534E-3</c:v>
              </c:pt>
              <c:pt idx="8660">
                <c:v>6.0865747737572405E-3</c:v>
              </c:pt>
              <c:pt idx="8661">
                <c:v>6.0865747737542534E-3</c:v>
              </c:pt>
              <c:pt idx="8662">
                <c:v>6.0865747737542534E-3</c:v>
              </c:pt>
              <c:pt idx="8663">
                <c:v>6.0865747737542534E-3</c:v>
              </c:pt>
              <c:pt idx="8664">
                <c:v>6.0865747737542534E-3</c:v>
              </c:pt>
              <c:pt idx="8665">
                <c:v>6.0865747737542534E-3</c:v>
              </c:pt>
              <c:pt idx="8666">
                <c:v>6.0865747737542534E-3</c:v>
              </c:pt>
              <c:pt idx="8667">
                <c:v>6.0865747737572405E-3</c:v>
              </c:pt>
              <c:pt idx="8668">
                <c:v>6.0865747737542534E-3</c:v>
              </c:pt>
              <c:pt idx="8669">
                <c:v>6.0865747737542534E-3</c:v>
              </c:pt>
              <c:pt idx="8670">
                <c:v>6.0865747737542534E-3</c:v>
              </c:pt>
              <c:pt idx="8671">
                <c:v>6.0865747737542534E-3</c:v>
              </c:pt>
              <c:pt idx="8672">
                <c:v>6.0865747737542534E-3</c:v>
              </c:pt>
              <c:pt idx="8673">
                <c:v>6.0865747737542534E-3</c:v>
              </c:pt>
              <c:pt idx="8674">
                <c:v>6.0865747737572405E-3</c:v>
              </c:pt>
              <c:pt idx="8675">
                <c:v>6.0865747737542534E-3</c:v>
              </c:pt>
              <c:pt idx="8676">
                <c:v>6.0865747737542534E-3</c:v>
              </c:pt>
              <c:pt idx="8677">
                <c:v>6.0865747737542534E-3</c:v>
              </c:pt>
              <c:pt idx="8678">
                <c:v>6.0865747737542534E-3</c:v>
              </c:pt>
              <c:pt idx="8679">
                <c:v>6.0865747737542534E-3</c:v>
              </c:pt>
              <c:pt idx="8680">
                <c:v>6.0865747737542534E-3</c:v>
              </c:pt>
              <c:pt idx="8681">
                <c:v>6.0865747737572405E-3</c:v>
              </c:pt>
              <c:pt idx="8682">
                <c:v>6.0865747737542534E-3</c:v>
              </c:pt>
              <c:pt idx="8683">
                <c:v>6.0865747737542534E-3</c:v>
              </c:pt>
              <c:pt idx="8684">
                <c:v>6.0865747737542534E-3</c:v>
              </c:pt>
              <c:pt idx="8685">
                <c:v>6.0865747737542534E-3</c:v>
              </c:pt>
              <c:pt idx="8686">
                <c:v>6.0865747737542534E-3</c:v>
              </c:pt>
              <c:pt idx="8687">
                <c:v>6.0865747737542534E-3</c:v>
              </c:pt>
              <c:pt idx="8688">
                <c:v>6.0865747737572405E-3</c:v>
              </c:pt>
              <c:pt idx="8689">
                <c:v>6.0865747737542534E-3</c:v>
              </c:pt>
              <c:pt idx="8690">
                <c:v>6.0865747737542534E-3</c:v>
              </c:pt>
              <c:pt idx="8691">
                <c:v>6.0865747737542534E-3</c:v>
              </c:pt>
              <c:pt idx="8692">
                <c:v>6.0865747737542534E-3</c:v>
              </c:pt>
              <c:pt idx="8693">
                <c:v>6.0865747737542534E-3</c:v>
              </c:pt>
              <c:pt idx="8694">
                <c:v>6.0865747737542534E-3</c:v>
              </c:pt>
              <c:pt idx="8695">
                <c:v>6.0865747737572405E-3</c:v>
              </c:pt>
              <c:pt idx="8696">
                <c:v>6.0865747737542534E-3</c:v>
              </c:pt>
              <c:pt idx="8697">
                <c:v>6.0865747737542534E-3</c:v>
              </c:pt>
              <c:pt idx="8698">
                <c:v>6.0865747737542534E-3</c:v>
              </c:pt>
              <c:pt idx="8699">
                <c:v>6.0865747737542534E-3</c:v>
              </c:pt>
              <c:pt idx="8700">
                <c:v>6.0865747737542534E-3</c:v>
              </c:pt>
              <c:pt idx="8701">
                <c:v>6.0865747737572405E-3</c:v>
              </c:pt>
              <c:pt idx="8702">
                <c:v>6.0865747737542534E-3</c:v>
              </c:pt>
              <c:pt idx="8703">
                <c:v>6.0865747737542534E-3</c:v>
              </c:pt>
              <c:pt idx="8704">
                <c:v>6.0865747737542534E-3</c:v>
              </c:pt>
              <c:pt idx="8705">
                <c:v>6.0865747737542534E-3</c:v>
              </c:pt>
              <c:pt idx="8706">
                <c:v>6.0865747737542534E-3</c:v>
              </c:pt>
              <c:pt idx="8707">
                <c:v>6.0865747737542534E-3</c:v>
              </c:pt>
              <c:pt idx="8708">
                <c:v>6.0865747737572405E-3</c:v>
              </c:pt>
              <c:pt idx="8709">
                <c:v>6.0865747737542534E-3</c:v>
              </c:pt>
              <c:pt idx="8710">
                <c:v>6.0865747737542534E-3</c:v>
              </c:pt>
              <c:pt idx="8711">
                <c:v>6.0865747737542534E-3</c:v>
              </c:pt>
              <c:pt idx="8712">
                <c:v>6.0865747737542534E-3</c:v>
              </c:pt>
              <c:pt idx="8713">
                <c:v>6.0865747737542534E-3</c:v>
              </c:pt>
              <c:pt idx="8714">
                <c:v>6.0865747737542534E-3</c:v>
              </c:pt>
              <c:pt idx="8715">
                <c:v>6.0865747737572405E-3</c:v>
              </c:pt>
              <c:pt idx="8716">
                <c:v>6.0865747737542534E-3</c:v>
              </c:pt>
              <c:pt idx="8717">
                <c:v>6.0865747737542534E-3</c:v>
              </c:pt>
              <c:pt idx="8718">
                <c:v>6.0865747737542534E-3</c:v>
              </c:pt>
              <c:pt idx="8719">
                <c:v>6.0865747737542534E-3</c:v>
              </c:pt>
              <c:pt idx="8720">
                <c:v>6.0865747737542534E-3</c:v>
              </c:pt>
              <c:pt idx="8721">
                <c:v>6.0865747737542534E-3</c:v>
              </c:pt>
              <c:pt idx="8722">
                <c:v>6.0865747737572405E-3</c:v>
              </c:pt>
              <c:pt idx="8723">
                <c:v>6.0865747737542534E-3</c:v>
              </c:pt>
              <c:pt idx="8724">
                <c:v>6.0865747737542534E-3</c:v>
              </c:pt>
              <c:pt idx="8725">
                <c:v>6.0865747737542534E-3</c:v>
              </c:pt>
              <c:pt idx="8726">
                <c:v>6.0865747737542534E-3</c:v>
              </c:pt>
              <c:pt idx="8727">
                <c:v>6.0865747737542534E-3</c:v>
              </c:pt>
              <c:pt idx="8728">
                <c:v>6.0865747737542534E-3</c:v>
              </c:pt>
              <c:pt idx="8729">
                <c:v>6.0865747737572405E-3</c:v>
              </c:pt>
              <c:pt idx="8730">
                <c:v>6.0865747737542534E-3</c:v>
              </c:pt>
              <c:pt idx="8731">
                <c:v>6.0865747737542534E-3</c:v>
              </c:pt>
              <c:pt idx="8732">
                <c:v>6.0865747737542534E-3</c:v>
              </c:pt>
              <c:pt idx="8733">
                <c:v>6.0865747737542534E-3</c:v>
              </c:pt>
              <c:pt idx="8734">
                <c:v>6.0865747737542534E-3</c:v>
              </c:pt>
              <c:pt idx="8735">
                <c:v>6.0865747737542534E-3</c:v>
              </c:pt>
              <c:pt idx="8736">
                <c:v>6.0865747737572405E-3</c:v>
              </c:pt>
              <c:pt idx="8737">
                <c:v>6.0865747737542534E-3</c:v>
              </c:pt>
              <c:pt idx="8738">
                <c:v>6.0865747737542534E-3</c:v>
              </c:pt>
              <c:pt idx="8739">
                <c:v>6.0865747737542534E-3</c:v>
              </c:pt>
              <c:pt idx="8740">
                <c:v>6.0865747737542534E-3</c:v>
              </c:pt>
              <c:pt idx="8741">
                <c:v>6.0865747737542534E-3</c:v>
              </c:pt>
              <c:pt idx="8742">
                <c:v>6.0865747737542534E-3</c:v>
              </c:pt>
              <c:pt idx="8743">
                <c:v>6.0865747737572405E-3</c:v>
              </c:pt>
              <c:pt idx="8744">
                <c:v>6.0865747737542534E-3</c:v>
              </c:pt>
              <c:pt idx="8745">
                <c:v>6.0865747737542534E-3</c:v>
              </c:pt>
              <c:pt idx="8746">
                <c:v>6.0865747737542534E-3</c:v>
              </c:pt>
              <c:pt idx="8747">
                <c:v>6.0865747737542534E-3</c:v>
              </c:pt>
              <c:pt idx="8748">
                <c:v>6.0865747737542534E-3</c:v>
              </c:pt>
              <c:pt idx="8749">
                <c:v>6.0865747737542534E-3</c:v>
              </c:pt>
              <c:pt idx="8750">
                <c:v>6.0865747737572405E-3</c:v>
              </c:pt>
              <c:pt idx="8751">
                <c:v>6.0865747737542534E-3</c:v>
              </c:pt>
              <c:pt idx="8752">
                <c:v>6.0865747737542534E-3</c:v>
              </c:pt>
              <c:pt idx="8753">
                <c:v>6.0865747737542534E-3</c:v>
              </c:pt>
              <c:pt idx="8754">
                <c:v>6.0865747737542534E-3</c:v>
              </c:pt>
              <c:pt idx="8755">
                <c:v>6.0865747737542534E-3</c:v>
              </c:pt>
              <c:pt idx="8756">
                <c:v>6.0865747737542534E-3</c:v>
              </c:pt>
              <c:pt idx="8757">
                <c:v>6.0865747737572405E-3</c:v>
              </c:pt>
              <c:pt idx="8758">
                <c:v>6.0865747737542534E-3</c:v>
              </c:pt>
              <c:pt idx="8759">
                <c:v>6.0865747737542534E-3</c:v>
              </c:pt>
              <c:pt idx="8760">
                <c:v>6.0865747737542534E-3</c:v>
              </c:pt>
              <c:pt idx="8761">
                <c:v>6.0865747737542534E-3</c:v>
              </c:pt>
              <c:pt idx="8762">
                <c:v>6.0865747737542534E-3</c:v>
              </c:pt>
              <c:pt idx="8763">
                <c:v>6.0865747737542534E-3</c:v>
              </c:pt>
              <c:pt idx="8764">
                <c:v>6.0865747737572405E-3</c:v>
              </c:pt>
              <c:pt idx="8765">
                <c:v>6.0865747737542534E-3</c:v>
              </c:pt>
              <c:pt idx="8766">
                <c:v>6.0865747737542534E-3</c:v>
              </c:pt>
              <c:pt idx="8767">
                <c:v>6.0865747737542534E-3</c:v>
              </c:pt>
              <c:pt idx="8768">
                <c:v>6.0865747737542534E-3</c:v>
              </c:pt>
              <c:pt idx="8769">
                <c:v>6.0865747737542534E-3</c:v>
              </c:pt>
              <c:pt idx="8770">
                <c:v>6.0865747737542534E-3</c:v>
              </c:pt>
              <c:pt idx="8771">
                <c:v>6.0865747737572405E-3</c:v>
              </c:pt>
              <c:pt idx="8772">
                <c:v>6.0865747737542534E-3</c:v>
              </c:pt>
              <c:pt idx="8773">
                <c:v>6.0865747737542534E-3</c:v>
              </c:pt>
              <c:pt idx="8774">
                <c:v>6.0865747737542534E-3</c:v>
              </c:pt>
              <c:pt idx="8775">
                <c:v>6.0865747737542534E-3</c:v>
              </c:pt>
              <c:pt idx="8776">
                <c:v>6.0865747737542534E-3</c:v>
              </c:pt>
              <c:pt idx="8777">
                <c:v>6.0865747737542534E-3</c:v>
              </c:pt>
              <c:pt idx="8778">
                <c:v>6.0865747737572405E-3</c:v>
              </c:pt>
              <c:pt idx="8779">
                <c:v>6.0865747737542534E-3</c:v>
              </c:pt>
              <c:pt idx="8780">
                <c:v>6.0865747737542534E-3</c:v>
              </c:pt>
              <c:pt idx="8781">
                <c:v>6.0865747737542534E-3</c:v>
              </c:pt>
              <c:pt idx="8782">
                <c:v>6.0865747737542534E-3</c:v>
              </c:pt>
              <c:pt idx="8783">
                <c:v>6.0865747737542534E-3</c:v>
              </c:pt>
              <c:pt idx="8784">
                <c:v>6.0865747737542534E-3</c:v>
              </c:pt>
              <c:pt idx="8785">
                <c:v>6.0865747737572405E-3</c:v>
              </c:pt>
              <c:pt idx="8786">
                <c:v>6.0865747737542534E-3</c:v>
              </c:pt>
              <c:pt idx="8787">
                <c:v>6.0865747737542534E-3</c:v>
              </c:pt>
              <c:pt idx="8788">
                <c:v>6.0865747737542534E-3</c:v>
              </c:pt>
              <c:pt idx="8789">
                <c:v>6.0865747737542534E-3</c:v>
              </c:pt>
              <c:pt idx="8790">
                <c:v>6.0865747737542534E-3</c:v>
              </c:pt>
              <c:pt idx="8791">
                <c:v>6.0865747737572405E-3</c:v>
              </c:pt>
              <c:pt idx="8792">
                <c:v>6.0865747737542534E-3</c:v>
              </c:pt>
              <c:pt idx="8793">
                <c:v>6.0865747737542534E-3</c:v>
              </c:pt>
              <c:pt idx="8794">
                <c:v>6.0865747737542534E-3</c:v>
              </c:pt>
              <c:pt idx="8795">
                <c:v>6.0865747737542534E-3</c:v>
              </c:pt>
              <c:pt idx="8796">
                <c:v>6.0865747737542534E-3</c:v>
              </c:pt>
              <c:pt idx="8797">
                <c:v>6.0865747737542534E-3</c:v>
              </c:pt>
              <c:pt idx="8798">
                <c:v>6.0865747737572405E-3</c:v>
              </c:pt>
              <c:pt idx="8799">
                <c:v>6.0865747737542534E-3</c:v>
              </c:pt>
              <c:pt idx="8800">
                <c:v>6.0865747737542534E-3</c:v>
              </c:pt>
              <c:pt idx="8801">
                <c:v>6.0865747737542534E-3</c:v>
              </c:pt>
              <c:pt idx="8802">
                <c:v>6.0865747737542534E-3</c:v>
              </c:pt>
              <c:pt idx="8803">
                <c:v>6.0865747737542534E-3</c:v>
              </c:pt>
              <c:pt idx="8804">
                <c:v>6.0865747737542534E-3</c:v>
              </c:pt>
              <c:pt idx="8805">
                <c:v>6.0865747737572405E-3</c:v>
              </c:pt>
              <c:pt idx="8806">
                <c:v>6.0865747737542534E-3</c:v>
              </c:pt>
              <c:pt idx="8807">
                <c:v>6.0865747737542534E-3</c:v>
              </c:pt>
              <c:pt idx="8808">
                <c:v>6.0865747737542534E-3</c:v>
              </c:pt>
              <c:pt idx="8809">
                <c:v>6.0865747737542534E-3</c:v>
              </c:pt>
              <c:pt idx="8810">
                <c:v>6.0865747737542534E-3</c:v>
              </c:pt>
              <c:pt idx="8811">
                <c:v>6.0865747737542534E-3</c:v>
              </c:pt>
              <c:pt idx="8812">
                <c:v>6.0865747737572405E-3</c:v>
              </c:pt>
              <c:pt idx="8813">
                <c:v>6.0865747737542534E-3</c:v>
              </c:pt>
              <c:pt idx="8814">
                <c:v>6.0865747737542534E-3</c:v>
              </c:pt>
              <c:pt idx="8815">
                <c:v>6.0865747737542534E-3</c:v>
              </c:pt>
              <c:pt idx="8816">
                <c:v>6.0865747737542534E-3</c:v>
              </c:pt>
              <c:pt idx="8817">
                <c:v>6.0865747737542534E-3</c:v>
              </c:pt>
              <c:pt idx="8818">
                <c:v>6.0865747737542534E-3</c:v>
              </c:pt>
              <c:pt idx="8819">
                <c:v>6.0865747737572405E-3</c:v>
              </c:pt>
              <c:pt idx="8820">
                <c:v>6.0865747737542534E-3</c:v>
              </c:pt>
              <c:pt idx="8821">
                <c:v>6.0865747737542534E-3</c:v>
              </c:pt>
              <c:pt idx="8822">
                <c:v>6.0865747737542534E-3</c:v>
              </c:pt>
              <c:pt idx="8823">
                <c:v>6.0865747737542534E-3</c:v>
              </c:pt>
              <c:pt idx="8824">
                <c:v>6.0865747737542534E-3</c:v>
              </c:pt>
              <c:pt idx="8825">
                <c:v>6.0865747737542534E-3</c:v>
              </c:pt>
              <c:pt idx="8826">
                <c:v>6.0865747737572405E-3</c:v>
              </c:pt>
              <c:pt idx="8827">
                <c:v>6.0865747737542534E-3</c:v>
              </c:pt>
              <c:pt idx="8828">
                <c:v>6.0865747737542534E-3</c:v>
              </c:pt>
              <c:pt idx="8829">
                <c:v>6.0865747737542534E-3</c:v>
              </c:pt>
              <c:pt idx="8830">
                <c:v>6.0865747737542534E-3</c:v>
              </c:pt>
              <c:pt idx="8831">
                <c:v>6.0865747737542534E-3</c:v>
              </c:pt>
              <c:pt idx="8832">
                <c:v>6.0865747737542534E-3</c:v>
              </c:pt>
              <c:pt idx="8833">
                <c:v>6.0865747737572405E-3</c:v>
              </c:pt>
              <c:pt idx="8834">
                <c:v>6.0865747737542534E-3</c:v>
              </c:pt>
              <c:pt idx="8835">
                <c:v>6.0865747737542534E-3</c:v>
              </c:pt>
              <c:pt idx="8836">
                <c:v>6.0865747737542534E-3</c:v>
              </c:pt>
              <c:pt idx="8837">
                <c:v>6.0865747737542534E-3</c:v>
              </c:pt>
              <c:pt idx="8838">
                <c:v>6.0865747737542534E-3</c:v>
              </c:pt>
              <c:pt idx="8839">
                <c:v>6.0865747737542534E-3</c:v>
              </c:pt>
              <c:pt idx="8840">
                <c:v>6.0865747737572405E-3</c:v>
              </c:pt>
              <c:pt idx="8841">
                <c:v>6.0865747737542534E-3</c:v>
              </c:pt>
              <c:pt idx="8842">
                <c:v>6.0865747737542534E-3</c:v>
              </c:pt>
              <c:pt idx="8843">
                <c:v>6.0865747737542534E-3</c:v>
              </c:pt>
              <c:pt idx="8844">
                <c:v>6.0865747737542534E-3</c:v>
              </c:pt>
              <c:pt idx="8845">
                <c:v>6.0865747737542534E-3</c:v>
              </c:pt>
              <c:pt idx="8846">
                <c:v>6.0865747737542534E-3</c:v>
              </c:pt>
              <c:pt idx="8847">
                <c:v>6.0865747737572405E-3</c:v>
              </c:pt>
              <c:pt idx="8848">
                <c:v>6.0865747737542534E-3</c:v>
              </c:pt>
              <c:pt idx="8849">
                <c:v>6.0865747737542534E-3</c:v>
              </c:pt>
              <c:pt idx="8850">
                <c:v>6.0865747737542534E-3</c:v>
              </c:pt>
              <c:pt idx="8851">
                <c:v>6.0865747737542534E-3</c:v>
              </c:pt>
              <c:pt idx="8852">
                <c:v>6.0865747737542534E-3</c:v>
              </c:pt>
              <c:pt idx="8853">
                <c:v>6.0865747737542534E-3</c:v>
              </c:pt>
              <c:pt idx="8854">
                <c:v>6.0865747737572405E-3</c:v>
              </c:pt>
              <c:pt idx="8855">
                <c:v>6.0865747737542534E-3</c:v>
              </c:pt>
              <c:pt idx="8856">
                <c:v>6.0865747737542534E-3</c:v>
              </c:pt>
              <c:pt idx="8857">
                <c:v>6.0865747737542534E-3</c:v>
              </c:pt>
              <c:pt idx="8858">
                <c:v>6.0865747737542534E-3</c:v>
              </c:pt>
              <c:pt idx="8859">
                <c:v>6.0865747737542534E-3</c:v>
              </c:pt>
              <c:pt idx="8860">
                <c:v>6.0865747737542534E-3</c:v>
              </c:pt>
              <c:pt idx="8861">
                <c:v>6.0865747737572405E-3</c:v>
              </c:pt>
              <c:pt idx="8862">
                <c:v>6.0865747737542534E-3</c:v>
              </c:pt>
              <c:pt idx="8863">
                <c:v>6.0865747737542534E-3</c:v>
              </c:pt>
              <c:pt idx="8864">
                <c:v>6.0865747737542534E-3</c:v>
              </c:pt>
              <c:pt idx="8865">
                <c:v>6.0865747737542534E-3</c:v>
              </c:pt>
              <c:pt idx="8866">
                <c:v>6.0865747737542534E-3</c:v>
              </c:pt>
              <c:pt idx="8867">
                <c:v>6.0865747737542534E-3</c:v>
              </c:pt>
              <c:pt idx="8868">
                <c:v>6.0865747737572405E-3</c:v>
              </c:pt>
              <c:pt idx="8869">
                <c:v>6.0865747737542534E-3</c:v>
              </c:pt>
              <c:pt idx="8870">
                <c:v>6.0865747737542534E-3</c:v>
              </c:pt>
              <c:pt idx="8871">
                <c:v>6.0865747737542534E-3</c:v>
              </c:pt>
              <c:pt idx="8872">
                <c:v>6.0865747737542534E-3</c:v>
              </c:pt>
              <c:pt idx="8873">
                <c:v>6.0865747737542534E-3</c:v>
              </c:pt>
              <c:pt idx="8874">
                <c:v>6.0865747737542534E-3</c:v>
              </c:pt>
              <c:pt idx="8875">
                <c:v>6.0865747737572405E-3</c:v>
              </c:pt>
              <c:pt idx="8876">
                <c:v>6.0865747737542534E-3</c:v>
              </c:pt>
              <c:pt idx="8877">
                <c:v>6.0865747737542534E-3</c:v>
              </c:pt>
              <c:pt idx="8878">
                <c:v>6.0865747737542534E-3</c:v>
              </c:pt>
              <c:pt idx="8879">
                <c:v>6.0865747737542534E-3</c:v>
              </c:pt>
              <c:pt idx="8880">
                <c:v>6.0865747737542534E-3</c:v>
              </c:pt>
              <c:pt idx="8881">
                <c:v>6.0865747737542534E-3</c:v>
              </c:pt>
              <c:pt idx="8882">
                <c:v>6.0865747737572405E-3</c:v>
              </c:pt>
              <c:pt idx="8883">
                <c:v>6.0865747737542534E-3</c:v>
              </c:pt>
              <c:pt idx="8884">
                <c:v>6.0865747737542534E-3</c:v>
              </c:pt>
              <c:pt idx="8885">
                <c:v>6.0865747737542534E-3</c:v>
              </c:pt>
              <c:pt idx="8886">
                <c:v>6.0865747737542534E-3</c:v>
              </c:pt>
              <c:pt idx="8887">
                <c:v>6.0865747737542534E-3</c:v>
              </c:pt>
              <c:pt idx="8888">
                <c:v>6.0865747737572405E-3</c:v>
              </c:pt>
              <c:pt idx="8889">
                <c:v>6.0865747737542534E-3</c:v>
              </c:pt>
              <c:pt idx="8890">
                <c:v>6.0865747737542534E-3</c:v>
              </c:pt>
              <c:pt idx="8891">
                <c:v>6.0865747737542534E-3</c:v>
              </c:pt>
              <c:pt idx="8892">
                <c:v>6.0865747737542534E-3</c:v>
              </c:pt>
              <c:pt idx="8893">
                <c:v>6.0865747737542534E-3</c:v>
              </c:pt>
              <c:pt idx="8894">
                <c:v>6.0865747737542534E-3</c:v>
              </c:pt>
              <c:pt idx="8895">
                <c:v>6.0865747737572405E-3</c:v>
              </c:pt>
              <c:pt idx="8896">
                <c:v>6.0865747737542534E-3</c:v>
              </c:pt>
              <c:pt idx="8897">
                <c:v>6.0865747737542534E-3</c:v>
              </c:pt>
              <c:pt idx="8898">
                <c:v>6.0865747737542534E-3</c:v>
              </c:pt>
              <c:pt idx="8899">
                <c:v>6.0865747737542534E-3</c:v>
              </c:pt>
              <c:pt idx="8900">
                <c:v>6.0865747737542534E-3</c:v>
              </c:pt>
              <c:pt idx="8901">
                <c:v>6.0865747737542534E-3</c:v>
              </c:pt>
              <c:pt idx="8902">
                <c:v>6.0865747737572405E-3</c:v>
              </c:pt>
              <c:pt idx="8903">
                <c:v>6.0865747737542534E-3</c:v>
              </c:pt>
              <c:pt idx="8904">
                <c:v>6.0865747737542534E-3</c:v>
              </c:pt>
              <c:pt idx="8905">
                <c:v>6.0865747737542534E-3</c:v>
              </c:pt>
              <c:pt idx="8906">
                <c:v>6.0865747737542534E-3</c:v>
              </c:pt>
              <c:pt idx="8907">
                <c:v>6.0865747737542534E-3</c:v>
              </c:pt>
              <c:pt idx="8908">
                <c:v>6.0865747737542534E-3</c:v>
              </c:pt>
              <c:pt idx="8909">
                <c:v>6.0865747737572405E-3</c:v>
              </c:pt>
              <c:pt idx="8910">
                <c:v>6.0865747737542534E-3</c:v>
              </c:pt>
              <c:pt idx="8911">
                <c:v>6.0865747737542534E-3</c:v>
              </c:pt>
              <c:pt idx="8912">
                <c:v>6.0865747737542534E-3</c:v>
              </c:pt>
              <c:pt idx="8913">
                <c:v>6.0865747737542534E-3</c:v>
              </c:pt>
              <c:pt idx="8914">
                <c:v>6.0865747737542534E-3</c:v>
              </c:pt>
              <c:pt idx="8915">
                <c:v>6.0865747737542534E-3</c:v>
              </c:pt>
              <c:pt idx="8916">
                <c:v>6.0865747737572405E-3</c:v>
              </c:pt>
              <c:pt idx="8917">
                <c:v>6.0865747737542534E-3</c:v>
              </c:pt>
              <c:pt idx="8918">
                <c:v>6.0865747737542534E-3</c:v>
              </c:pt>
              <c:pt idx="8919">
                <c:v>6.0865747737542534E-3</c:v>
              </c:pt>
              <c:pt idx="8920">
                <c:v>6.0865747737542534E-3</c:v>
              </c:pt>
              <c:pt idx="8921">
                <c:v>6.0865747737542534E-3</c:v>
              </c:pt>
              <c:pt idx="8922">
                <c:v>6.0865747737542534E-3</c:v>
              </c:pt>
              <c:pt idx="8923">
                <c:v>6.0865747737572405E-3</c:v>
              </c:pt>
              <c:pt idx="8924">
                <c:v>6.0865747737542534E-3</c:v>
              </c:pt>
              <c:pt idx="8925">
                <c:v>6.0865747737542534E-3</c:v>
              </c:pt>
              <c:pt idx="8926">
                <c:v>6.0865747737542534E-3</c:v>
              </c:pt>
              <c:pt idx="8927">
                <c:v>6.0865747737542534E-3</c:v>
              </c:pt>
              <c:pt idx="8928">
                <c:v>6.0865747737542534E-3</c:v>
              </c:pt>
              <c:pt idx="8929">
                <c:v>6.0865747737542534E-3</c:v>
              </c:pt>
              <c:pt idx="8930">
                <c:v>6.0865747737572405E-3</c:v>
              </c:pt>
              <c:pt idx="8931">
                <c:v>6.0865747737542534E-3</c:v>
              </c:pt>
              <c:pt idx="8932">
                <c:v>6.0865747737542534E-3</c:v>
              </c:pt>
              <c:pt idx="8933">
                <c:v>6.0865747737542534E-3</c:v>
              </c:pt>
              <c:pt idx="8934">
                <c:v>6.0865747737542534E-3</c:v>
              </c:pt>
              <c:pt idx="8935">
                <c:v>6.0865747737542534E-3</c:v>
              </c:pt>
              <c:pt idx="8936">
                <c:v>6.0865747737542534E-3</c:v>
              </c:pt>
              <c:pt idx="8937">
                <c:v>6.0865747737572405E-3</c:v>
              </c:pt>
              <c:pt idx="8938">
                <c:v>6.0865747737542534E-3</c:v>
              </c:pt>
              <c:pt idx="8939">
                <c:v>6.0865747737542534E-3</c:v>
              </c:pt>
              <c:pt idx="8940">
                <c:v>6.0865747737542534E-3</c:v>
              </c:pt>
              <c:pt idx="8941">
                <c:v>6.0865747737542534E-3</c:v>
              </c:pt>
              <c:pt idx="8942">
                <c:v>6.0865747737542534E-3</c:v>
              </c:pt>
              <c:pt idx="8943">
                <c:v>6.0865747737542534E-3</c:v>
              </c:pt>
              <c:pt idx="8944">
                <c:v>6.0865747737572405E-3</c:v>
              </c:pt>
              <c:pt idx="8945">
                <c:v>6.0865747737542534E-3</c:v>
              </c:pt>
              <c:pt idx="8946">
                <c:v>6.0865747737542534E-3</c:v>
              </c:pt>
              <c:pt idx="8947">
                <c:v>6.0865747737542534E-3</c:v>
              </c:pt>
              <c:pt idx="8948">
                <c:v>6.0865747737542534E-3</c:v>
              </c:pt>
              <c:pt idx="8949">
                <c:v>6.0865747737542534E-3</c:v>
              </c:pt>
              <c:pt idx="8950">
                <c:v>6.0865747737542534E-3</c:v>
              </c:pt>
              <c:pt idx="8951">
                <c:v>6.0865747737572405E-3</c:v>
              </c:pt>
              <c:pt idx="8952">
                <c:v>6.0865747737542534E-3</c:v>
              </c:pt>
              <c:pt idx="8953">
                <c:v>6.0865747737542534E-3</c:v>
              </c:pt>
              <c:pt idx="8954">
                <c:v>6.0865747737542534E-3</c:v>
              </c:pt>
              <c:pt idx="8955">
                <c:v>6.0865747737542534E-3</c:v>
              </c:pt>
              <c:pt idx="8956">
                <c:v>6.0865747737542534E-3</c:v>
              </c:pt>
              <c:pt idx="8957">
                <c:v>6.0865747737542534E-3</c:v>
              </c:pt>
              <c:pt idx="8958">
                <c:v>6.0865747737572405E-3</c:v>
              </c:pt>
              <c:pt idx="8959">
                <c:v>6.0865747737542534E-3</c:v>
              </c:pt>
              <c:pt idx="8960">
                <c:v>6.0865747737542534E-3</c:v>
              </c:pt>
              <c:pt idx="8961">
                <c:v>6.0865747737542534E-3</c:v>
              </c:pt>
              <c:pt idx="8962">
                <c:v>6.0865747737542534E-3</c:v>
              </c:pt>
              <c:pt idx="8963">
                <c:v>6.0865747737542534E-3</c:v>
              </c:pt>
              <c:pt idx="8964">
                <c:v>6.0865747737542534E-3</c:v>
              </c:pt>
              <c:pt idx="8965">
                <c:v>6.0865747737572405E-3</c:v>
              </c:pt>
              <c:pt idx="8966">
                <c:v>6.0865747737542534E-3</c:v>
              </c:pt>
              <c:pt idx="8967">
                <c:v>6.0865747737542534E-3</c:v>
              </c:pt>
              <c:pt idx="8968">
                <c:v>6.0865747737542534E-3</c:v>
              </c:pt>
              <c:pt idx="8969">
                <c:v>6.0865747737542534E-3</c:v>
              </c:pt>
              <c:pt idx="8970">
                <c:v>6.0865747737542534E-3</c:v>
              </c:pt>
              <c:pt idx="8971">
                <c:v>6.0865747737542534E-3</c:v>
              </c:pt>
              <c:pt idx="8972">
                <c:v>6.0865747737572405E-3</c:v>
              </c:pt>
              <c:pt idx="8973">
                <c:v>6.0865747737542534E-3</c:v>
              </c:pt>
              <c:pt idx="8974">
                <c:v>6.0865747737542534E-3</c:v>
              </c:pt>
              <c:pt idx="8975">
                <c:v>6.0865747737542534E-3</c:v>
              </c:pt>
              <c:pt idx="8976">
                <c:v>6.0865747737542534E-3</c:v>
              </c:pt>
              <c:pt idx="8977">
                <c:v>6.0865747737542534E-3</c:v>
              </c:pt>
              <c:pt idx="8978">
                <c:v>6.0865747737572405E-3</c:v>
              </c:pt>
              <c:pt idx="8979">
                <c:v>6.0865747737542534E-3</c:v>
              </c:pt>
              <c:pt idx="8980">
                <c:v>6.0865747737542534E-3</c:v>
              </c:pt>
              <c:pt idx="8981">
                <c:v>6.0865747737542534E-3</c:v>
              </c:pt>
              <c:pt idx="8982">
                <c:v>6.0865747737542534E-3</c:v>
              </c:pt>
              <c:pt idx="8983">
                <c:v>6.0865747737542534E-3</c:v>
              </c:pt>
              <c:pt idx="8984">
                <c:v>6.0865747737542534E-3</c:v>
              </c:pt>
              <c:pt idx="8985">
                <c:v>6.0865747737572405E-3</c:v>
              </c:pt>
              <c:pt idx="8986">
                <c:v>6.0865747737542534E-3</c:v>
              </c:pt>
              <c:pt idx="8987">
                <c:v>6.0865747737542534E-3</c:v>
              </c:pt>
              <c:pt idx="8988">
                <c:v>6.0865747737542534E-3</c:v>
              </c:pt>
              <c:pt idx="8989">
                <c:v>6.0865747737542534E-3</c:v>
              </c:pt>
              <c:pt idx="8990">
                <c:v>6.0865747737542534E-3</c:v>
              </c:pt>
              <c:pt idx="8991">
                <c:v>6.0865747737542534E-3</c:v>
              </c:pt>
              <c:pt idx="8992">
                <c:v>6.0865747737572405E-3</c:v>
              </c:pt>
              <c:pt idx="8993">
                <c:v>6.0865747737542534E-3</c:v>
              </c:pt>
              <c:pt idx="8994">
                <c:v>6.0865747737542534E-3</c:v>
              </c:pt>
              <c:pt idx="8995">
                <c:v>6.0865747737542534E-3</c:v>
              </c:pt>
              <c:pt idx="8996">
                <c:v>6.0865747737542534E-3</c:v>
              </c:pt>
              <c:pt idx="8997">
                <c:v>6.0865747737542534E-3</c:v>
              </c:pt>
              <c:pt idx="8998">
                <c:v>6.0865747737542534E-3</c:v>
              </c:pt>
              <c:pt idx="8999">
                <c:v>6.0865747737572405E-3</c:v>
              </c:pt>
              <c:pt idx="9000">
                <c:v>6.0865747737542534E-3</c:v>
              </c:pt>
              <c:pt idx="9001">
                <c:v>6.0865747737542534E-3</c:v>
              </c:pt>
              <c:pt idx="9002">
                <c:v>6.0865747737542534E-3</c:v>
              </c:pt>
              <c:pt idx="9003">
                <c:v>6.0865747737542534E-3</c:v>
              </c:pt>
              <c:pt idx="9004">
                <c:v>6.0865747737542534E-3</c:v>
              </c:pt>
              <c:pt idx="9005">
                <c:v>6.0865747737542534E-3</c:v>
              </c:pt>
              <c:pt idx="9006">
                <c:v>6.0865747737572405E-3</c:v>
              </c:pt>
              <c:pt idx="9007">
                <c:v>6.0865747737542534E-3</c:v>
              </c:pt>
              <c:pt idx="9008">
                <c:v>6.0865747737542534E-3</c:v>
              </c:pt>
              <c:pt idx="9009">
                <c:v>6.0865747737542534E-3</c:v>
              </c:pt>
              <c:pt idx="9010">
                <c:v>6.0865747737542534E-3</c:v>
              </c:pt>
              <c:pt idx="9011">
                <c:v>6.0865747737542534E-3</c:v>
              </c:pt>
              <c:pt idx="9012">
                <c:v>6.0865747737542534E-3</c:v>
              </c:pt>
              <c:pt idx="9013">
                <c:v>6.0865747737572405E-3</c:v>
              </c:pt>
              <c:pt idx="9014">
                <c:v>6.0865747737542534E-3</c:v>
              </c:pt>
              <c:pt idx="9015">
                <c:v>6.0865747737542534E-3</c:v>
              </c:pt>
              <c:pt idx="9016">
                <c:v>6.0865747737542534E-3</c:v>
              </c:pt>
              <c:pt idx="9017">
                <c:v>6.0865747737542534E-3</c:v>
              </c:pt>
              <c:pt idx="9018">
                <c:v>6.0865747737542534E-3</c:v>
              </c:pt>
              <c:pt idx="9019">
                <c:v>6.0865747737542534E-3</c:v>
              </c:pt>
              <c:pt idx="9020">
                <c:v>6.0865747737572405E-3</c:v>
              </c:pt>
              <c:pt idx="9021">
                <c:v>6.0865747737542534E-3</c:v>
              </c:pt>
              <c:pt idx="9022">
                <c:v>6.0865747737542534E-3</c:v>
              </c:pt>
              <c:pt idx="9023">
                <c:v>6.0865747737542534E-3</c:v>
              </c:pt>
              <c:pt idx="9024">
                <c:v>6.0865747737542534E-3</c:v>
              </c:pt>
              <c:pt idx="9025">
                <c:v>6.0865747737542534E-3</c:v>
              </c:pt>
              <c:pt idx="9026">
                <c:v>6.0865747737542534E-3</c:v>
              </c:pt>
              <c:pt idx="9027">
                <c:v>6.0865747737572405E-3</c:v>
              </c:pt>
              <c:pt idx="9028">
                <c:v>6.0865747737542534E-3</c:v>
              </c:pt>
              <c:pt idx="9029">
                <c:v>6.0865747737542534E-3</c:v>
              </c:pt>
              <c:pt idx="9030">
                <c:v>6.0865747737542534E-3</c:v>
              </c:pt>
              <c:pt idx="9031">
                <c:v>6.0865747737542534E-3</c:v>
              </c:pt>
              <c:pt idx="9032">
                <c:v>6.0865747737542534E-3</c:v>
              </c:pt>
              <c:pt idx="9033">
                <c:v>6.0865747737542534E-3</c:v>
              </c:pt>
              <c:pt idx="9034">
                <c:v>6.0865747737572405E-3</c:v>
              </c:pt>
              <c:pt idx="9035">
                <c:v>6.0865747737542534E-3</c:v>
              </c:pt>
              <c:pt idx="9036">
                <c:v>6.0865747737542534E-3</c:v>
              </c:pt>
              <c:pt idx="9037">
                <c:v>6.0865747737542534E-3</c:v>
              </c:pt>
              <c:pt idx="9038">
                <c:v>6.0865747737542534E-3</c:v>
              </c:pt>
              <c:pt idx="9039">
                <c:v>6.0865747737542534E-3</c:v>
              </c:pt>
              <c:pt idx="9040">
                <c:v>6.0865747737542534E-3</c:v>
              </c:pt>
              <c:pt idx="9041">
                <c:v>6.0865747737572405E-3</c:v>
              </c:pt>
              <c:pt idx="9042">
                <c:v>6.0865747737542534E-3</c:v>
              </c:pt>
              <c:pt idx="9043">
                <c:v>6.0865747737542534E-3</c:v>
              </c:pt>
              <c:pt idx="9044">
                <c:v>6.0865747737542534E-3</c:v>
              </c:pt>
              <c:pt idx="9045">
                <c:v>6.0865747737542534E-3</c:v>
              </c:pt>
              <c:pt idx="9046">
                <c:v>6.0865747737542534E-3</c:v>
              </c:pt>
              <c:pt idx="9047">
                <c:v>6.0865747737542534E-3</c:v>
              </c:pt>
              <c:pt idx="9048">
                <c:v>6.0865747737572405E-3</c:v>
              </c:pt>
              <c:pt idx="9049">
                <c:v>6.0865747737542534E-3</c:v>
              </c:pt>
              <c:pt idx="9050">
                <c:v>6.0865747737542534E-3</c:v>
              </c:pt>
              <c:pt idx="9051">
                <c:v>6.0865747737542534E-3</c:v>
              </c:pt>
              <c:pt idx="9052">
                <c:v>6.0865747737542534E-3</c:v>
              </c:pt>
              <c:pt idx="9053">
                <c:v>6.0865747737542534E-3</c:v>
              </c:pt>
              <c:pt idx="9054">
                <c:v>6.0865747737542534E-3</c:v>
              </c:pt>
              <c:pt idx="9055">
                <c:v>6.0865747737572405E-3</c:v>
              </c:pt>
              <c:pt idx="9056">
                <c:v>6.0865747737542534E-3</c:v>
              </c:pt>
              <c:pt idx="9057">
                <c:v>6.0865747737542534E-3</c:v>
              </c:pt>
              <c:pt idx="9058">
                <c:v>6.0865747737542534E-3</c:v>
              </c:pt>
              <c:pt idx="9059">
                <c:v>6.0865747737542534E-3</c:v>
              </c:pt>
              <c:pt idx="9060">
                <c:v>6.0865747737542534E-3</c:v>
              </c:pt>
              <c:pt idx="9061">
                <c:v>6.0865747737542534E-3</c:v>
              </c:pt>
              <c:pt idx="9062">
                <c:v>6.0865747737572405E-3</c:v>
              </c:pt>
              <c:pt idx="9063">
                <c:v>6.0865747737542534E-3</c:v>
              </c:pt>
              <c:pt idx="9064">
                <c:v>6.0865747737542534E-3</c:v>
              </c:pt>
              <c:pt idx="9065">
                <c:v>6.0865747737542534E-3</c:v>
              </c:pt>
              <c:pt idx="9066">
                <c:v>6.0865747737542534E-3</c:v>
              </c:pt>
              <c:pt idx="9067">
                <c:v>6.0865747737542534E-3</c:v>
              </c:pt>
              <c:pt idx="9068">
                <c:v>6.0865747737572405E-3</c:v>
              </c:pt>
              <c:pt idx="9069">
                <c:v>6.0865747737542534E-3</c:v>
              </c:pt>
              <c:pt idx="9070">
                <c:v>6.0865747737542534E-3</c:v>
              </c:pt>
              <c:pt idx="9071">
                <c:v>6.0865747737542534E-3</c:v>
              </c:pt>
              <c:pt idx="9072">
                <c:v>6.0865747737542534E-3</c:v>
              </c:pt>
              <c:pt idx="9073">
                <c:v>6.0865747737542534E-3</c:v>
              </c:pt>
              <c:pt idx="9074">
                <c:v>6.0865747737542534E-3</c:v>
              </c:pt>
              <c:pt idx="9075">
                <c:v>6.0865747737572405E-3</c:v>
              </c:pt>
              <c:pt idx="9076">
                <c:v>6.0865747737542534E-3</c:v>
              </c:pt>
              <c:pt idx="9077">
                <c:v>6.0865747737542534E-3</c:v>
              </c:pt>
              <c:pt idx="9078">
                <c:v>6.0865747737542534E-3</c:v>
              </c:pt>
              <c:pt idx="9079">
                <c:v>6.0865747737542534E-3</c:v>
              </c:pt>
              <c:pt idx="9080">
                <c:v>6.0865747737542534E-3</c:v>
              </c:pt>
              <c:pt idx="9081">
                <c:v>6.0865747737542534E-3</c:v>
              </c:pt>
              <c:pt idx="9082">
                <c:v>6.0865747737572405E-3</c:v>
              </c:pt>
              <c:pt idx="9083">
                <c:v>6.0865747737542534E-3</c:v>
              </c:pt>
              <c:pt idx="9084">
                <c:v>6.0865747737542534E-3</c:v>
              </c:pt>
              <c:pt idx="9085">
                <c:v>6.0865747737542534E-3</c:v>
              </c:pt>
              <c:pt idx="9086">
                <c:v>6.0865747737542534E-3</c:v>
              </c:pt>
              <c:pt idx="9087">
                <c:v>6.0865747737542534E-3</c:v>
              </c:pt>
              <c:pt idx="9088">
                <c:v>6.0865747737542534E-3</c:v>
              </c:pt>
              <c:pt idx="9089">
                <c:v>6.0865747737572405E-3</c:v>
              </c:pt>
              <c:pt idx="9090">
                <c:v>6.0865747737542534E-3</c:v>
              </c:pt>
              <c:pt idx="9091">
                <c:v>6.0865747737542534E-3</c:v>
              </c:pt>
              <c:pt idx="9092">
                <c:v>6.0865747737542534E-3</c:v>
              </c:pt>
              <c:pt idx="9093">
                <c:v>6.0865747737542534E-3</c:v>
              </c:pt>
              <c:pt idx="9094">
                <c:v>6.0865747737542534E-3</c:v>
              </c:pt>
              <c:pt idx="9095">
                <c:v>6.0865747737542534E-3</c:v>
              </c:pt>
              <c:pt idx="9096">
                <c:v>6.0865747737572405E-3</c:v>
              </c:pt>
              <c:pt idx="9097">
                <c:v>6.0865747737542534E-3</c:v>
              </c:pt>
              <c:pt idx="9098">
                <c:v>6.0865747737542534E-3</c:v>
              </c:pt>
              <c:pt idx="9099">
                <c:v>6.0865747737542534E-3</c:v>
              </c:pt>
              <c:pt idx="9100">
                <c:v>6.0865747737542534E-3</c:v>
              </c:pt>
              <c:pt idx="9101">
                <c:v>6.0865747737542534E-3</c:v>
              </c:pt>
              <c:pt idx="9102">
                <c:v>6.0865747737542534E-3</c:v>
              </c:pt>
              <c:pt idx="9103">
                <c:v>6.0865747737572405E-3</c:v>
              </c:pt>
              <c:pt idx="9104">
                <c:v>6.0865747737542534E-3</c:v>
              </c:pt>
              <c:pt idx="9105">
                <c:v>6.0865747737542534E-3</c:v>
              </c:pt>
              <c:pt idx="9106">
                <c:v>6.0865747737542534E-3</c:v>
              </c:pt>
              <c:pt idx="9107">
                <c:v>6.0865747737542534E-3</c:v>
              </c:pt>
              <c:pt idx="9108">
                <c:v>6.0865747737542534E-3</c:v>
              </c:pt>
              <c:pt idx="9109">
                <c:v>6.0865747737542534E-3</c:v>
              </c:pt>
              <c:pt idx="9110">
                <c:v>6.0865747737572405E-3</c:v>
              </c:pt>
              <c:pt idx="9111">
                <c:v>6.0865747737542534E-3</c:v>
              </c:pt>
              <c:pt idx="9112">
                <c:v>6.0865747737542534E-3</c:v>
              </c:pt>
              <c:pt idx="9113">
                <c:v>6.0865747737542534E-3</c:v>
              </c:pt>
              <c:pt idx="9114">
                <c:v>6.0865747737542534E-3</c:v>
              </c:pt>
              <c:pt idx="9115">
                <c:v>6.0865747737542534E-3</c:v>
              </c:pt>
              <c:pt idx="9116">
                <c:v>6.0865747737542534E-3</c:v>
              </c:pt>
              <c:pt idx="9117">
                <c:v>6.0865747737572405E-3</c:v>
              </c:pt>
              <c:pt idx="9118">
                <c:v>6.0865747737542534E-3</c:v>
              </c:pt>
              <c:pt idx="9119">
                <c:v>6.0865747737542534E-3</c:v>
              </c:pt>
              <c:pt idx="9120">
                <c:v>6.0865747737542534E-3</c:v>
              </c:pt>
              <c:pt idx="9121">
                <c:v>6.0865747737542534E-3</c:v>
              </c:pt>
              <c:pt idx="9122">
                <c:v>6.0865747737542534E-3</c:v>
              </c:pt>
              <c:pt idx="9123">
                <c:v>6.0865747737542534E-3</c:v>
              </c:pt>
              <c:pt idx="9124">
                <c:v>6.0865747737572405E-3</c:v>
              </c:pt>
              <c:pt idx="9125">
                <c:v>6.0865747737542534E-3</c:v>
              </c:pt>
              <c:pt idx="9126">
                <c:v>6.0865747737542534E-3</c:v>
              </c:pt>
              <c:pt idx="9127">
                <c:v>6.0865747737542534E-3</c:v>
              </c:pt>
              <c:pt idx="9128">
                <c:v>6.0865747737542534E-3</c:v>
              </c:pt>
              <c:pt idx="9129">
                <c:v>6.0865747737542534E-3</c:v>
              </c:pt>
              <c:pt idx="9130">
                <c:v>6.0865747737542534E-3</c:v>
              </c:pt>
              <c:pt idx="9131">
                <c:v>6.0865747737572405E-3</c:v>
              </c:pt>
              <c:pt idx="9132">
                <c:v>6.0865747737542534E-3</c:v>
              </c:pt>
              <c:pt idx="9133">
                <c:v>6.0865747737542534E-3</c:v>
              </c:pt>
              <c:pt idx="9134">
                <c:v>6.0865747737542534E-3</c:v>
              </c:pt>
              <c:pt idx="9135">
                <c:v>6.0865747737542534E-3</c:v>
              </c:pt>
              <c:pt idx="9136">
                <c:v>6.0865747737542534E-3</c:v>
              </c:pt>
              <c:pt idx="9137">
                <c:v>6.0865747737542534E-3</c:v>
              </c:pt>
              <c:pt idx="9138">
                <c:v>6.0865747737572405E-3</c:v>
              </c:pt>
              <c:pt idx="9139">
                <c:v>6.0865747737542534E-3</c:v>
              </c:pt>
              <c:pt idx="9140">
                <c:v>6.0865747737542534E-3</c:v>
              </c:pt>
              <c:pt idx="9141">
                <c:v>6.0865747737542534E-3</c:v>
              </c:pt>
              <c:pt idx="9142">
                <c:v>6.0865747737542534E-3</c:v>
              </c:pt>
              <c:pt idx="9143">
                <c:v>6.0865747737542534E-3</c:v>
              </c:pt>
              <c:pt idx="9144">
                <c:v>6.0865747737542534E-3</c:v>
              </c:pt>
              <c:pt idx="9145">
                <c:v>6.0865747737572405E-3</c:v>
              </c:pt>
              <c:pt idx="9146">
                <c:v>6.0865747737542534E-3</c:v>
              </c:pt>
              <c:pt idx="9147">
                <c:v>6.0865747737542534E-3</c:v>
              </c:pt>
              <c:pt idx="9148">
                <c:v>6.0865747737542534E-3</c:v>
              </c:pt>
              <c:pt idx="9149">
                <c:v>6.0865747737542534E-3</c:v>
              </c:pt>
              <c:pt idx="9150">
                <c:v>6.0865747737542534E-3</c:v>
              </c:pt>
              <c:pt idx="9151">
                <c:v>6.0865747737542534E-3</c:v>
              </c:pt>
              <c:pt idx="9152">
                <c:v>6.0865747737572405E-3</c:v>
              </c:pt>
              <c:pt idx="9153">
                <c:v>6.0865747737542534E-3</c:v>
              </c:pt>
              <c:pt idx="9154">
                <c:v>6.0865747737542534E-3</c:v>
              </c:pt>
              <c:pt idx="9155">
                <c:v>6.0865747737542534E-3</c:v>
              </c:pt>
              <c:pt idx="9156">
                <c:v>6.0865747737542534E-3</c:v>
              </c:pt>
              <c:pt idx="9157">
                <c:v>6.0865747737542534E-3</c:v>
              </c:pt>
              <c:pt idx="9158">
                <c:v>6.0865747737542534E-3</c:v>
              </c:pt>
              <c:pt idx="9159">
                <c:v>6.0865747737572405E-3</c:v>
              </c:pt>
              <c:pt idx="9160">
                <c:v>6.0865747737542534E-3</c:v>
              </c:pt>
              <c:pt idx="9161">
                <c:v>6.0865747737542534E-3</c:v>
              </c:pt>
              <c:pt idx="9162">
                <c:v>6.0865747737542534E-3</c:v>
              </c:pt>
              <c:pt idx="9163">
                <c:v>6.0865747737542534E-3</c:v>
              </c:pt>
              <c:pt idx="9164">
                <c:v>6.0865747737542534E-3</c:v>
              </c:pt>
              <c:pt idx="9165">
                <c:v>6.0865747737572405E-3</c:v>
              </c:pt>
              <c:pt idx="9166">
                <c:v>6.0865747737542534E-3</c:v>
              </c:pt>
              <c:pt idx="9167">
                <c:v>6.0865747737542534E-3</c:v>
              </c:pt>
              <c:pt idx="9168">
                <c:v>6.0865747737542534E-3</c:v>
              </c:pt>
              <c:pt idx="9169">
                <c:v>6.0865747737542534E-3</c:v>
              </c:pt>
              <c:pt idx="9170">
                <c:v>6.0865747737542534E-3</c:v>
              </c:pt>
              <c:pt idx="9171">
                <c:v>6.0865747737542534E-3</c:v>
              </c:pt>
              <c:pt idx="9172">
                <c:v>6.0865747737572405E-3</c:v>
              </c:pt>
              <c:pt idx="9173">
                <c:v>6.0865747737542534E-3</c:v>
              </c:pt>
              <c:pt idx="9174">
                <c:v>6.0865747737542534E-3</c:v>
              </c:pt>
              <c:pt idx="9175">
                <c:v>6.0865747737542534E-3</c:v>
              </c:pt>
              <c:pt idx="9176">
                <c:v>6.0865747737542534E-3</c:v>
              </c:pt>
              <c:pt idx="9177">
                <c:v>6.0865747737542534E-3</c:v>
              </c:pt>
              <c:pt idx="9178">
                <c:v>6.0865747737542534E-3</c:v>
              </c:pt>
              <c:pt idx="9179">
                <c:v>6.0865747737572405E-3</c:v>
              </c:pt>
              <c:pt idx="9180">
                <c:v>6.0865747737542534E-3</c:v>
              </c:pt>
              <c:pt idx="9181">
                <c:v>6.0865747737542534E-3</c:v>
              </c:pt>
              <c:pt idx="9182">
                <c:v>6.0865747737542534E-3</c:v>
              </c:pt>
              <c:pt idx="9183">
                <c:v>6.0865747737542534E-3</c:v>
              </c:pt>
              <c:pt idx="9184">
                <c:v>6.0865747737542534E-3</c:v>
              </c:pt>
              <c:pt idx="9185">
                <c:v>6.0865747737542534E-3</c:v>
              </c:pt>
              <c:pt idx="9186">
                <c:v>6.0865747737572405E-3</c:v>
              </c:pt>
              <c:pt idx="9187">
                <c:v>6.0865747737542534E-3</c:v>
              </c:pt>
              <c:pt idx="9188">
                <c:v>6.0865747737542534E-3</c:v>
              </c:pt>
              <c:pt idx="9189">
                <c:v>6.0865747737542534E-3</c:v>
              </c:pt>
              <c:pt idx="9190">
                <c:v>6.0865747737542534E-3</c:v>
              </c:pt>
              <c:pt idx="9191">
                <c:v>6.0865747737542534E-3</c:v>
              </c:pt>
              <c:pt idx="9192">
                <c:v>6.0865747737542534E-3</c:v>
              </c:pt>
              <c:pt idx="9193">
                <c:v>6.0865747737572405E-3</c:v>
              </c:pt>
              <c:pt idx="9194">
                <c:v>6.0865747737542534E-3</c:v>
              </c:pt>
              <c:pt idx="9195">
                <c:v>6.0865747737542534E-3</c:v>
              </c:pt>
              <c:pt idx="9196">
                <c:v>6.0865747737542534E-3</c:v>
              </c:pt>
              <c:pt idx="9197">
                <c:v>6.0865747737542534E-3</c:v>
              </c:pt>
              <c:pt idx="9198">
                <c:v>6.0865747737542534E-3</c:v>
              </c:pt>
              <c:pt idx="9199">
                <c:v>6.0865747737542534E-3</c:v>
              </c:pt>
              <c:pt idx="9200">
                <c:v>6.0865747737572405E-3</c:v>
              </c:pt>
              <c:pt idx="9201">
                <c:v>6.0865747737542534E-3</c:v>
              </c:pt>
              <c:pt idx="9202">
                <c:v>6.0865747737542534E-3</c:v>
              </c:pt>
              <c:pt idx="9203">
                <c:v>6.0865747737542534E-3</c:v>
              </c:pt>
              <c:pt idx="9204">
                <c:v>6.0865747737542534E-3</c:v>
              </c:pt>
              <c:pt idx="9205">
                <c:v>6.0865747737542534E-3</c:v>
              </c:pt>
              <c:pt idx="9206">
                <c:v>6.0865747737542534E-3</c:v>
              </c:pt>
              <c:pt idx="9207">
                <c:v>6.0865747737572405E-3</c:v>
              </c:pt>
              <c:pt idx="9208">
                <c:v>6.0865747737542534E-3</c:v>
              </c:pt>
              <c:pt idx="9209">
                <c:v>6.0865747737542534E-3</c:v>
              </c:pt>
              <c:pt idx="9210">
                <c:v>6.0865747737542534E-3</c:v>
              </c:pt>
              <c:pt idx="9211">
                <c:v>6.0865747737542534E-3</c:v>
              </c:pt>
              <c:pt idx="9212">
                <c:v>6.0865747737542534E-3</c:v>
              </c:pt>
              <c:pt idx="9213">
                <c:v>6.0865747737542534E-3</c:v>
              </c:pt>
              <c:pt idx="9214">
                <c:v>6.0865747737572405E-3</c:v>
              </c:pt>
              <c:pt idx="9215">
                <c:v>6.0865747737542534E-3</c:v>
              </c:pt>
              <c:pt idx="9216">
                <c:v>6.0865747737542534E-3</c:v>
              </c:pt>
              <c:pt idx="9217">
                <c:v>6.0865747737542534E-3</c:v>
              </c:pt>
              <c:pt idx="9218">
                <c:v>6.0865747737542534E-3</c:v>
              </c:pt>
              <c:pt idx="9219">
                <c:v>6.0865747737542534E-3</c:v>
              </c:pt>
              <c:pt idx="9220">
                <c:v>6.0865747737542534E-3</c:v>
              </c:pt>
              <c:pt idx="9221">
                <c:v>6.0865747737572405E-3</c:v>
              </c:pt>
              <c:pt idx="9222">
                <c:v>6.0865747737542534E-3</c:v>
              </c:pt>
              <c:pt idx="9223">
                <c:v>6.0865747737542534E-3</c:v>
              </c:pt>
              <c:pt idx="9224">
                <c:v>6.0865747737542534E-3</c:v>
              </c:pt>
              <c:pt idx="9225">
                <c:v>6.0865747737542534E-3</c:v>
              </c:pt>
              <c:pt idx="9226">
                <c:v>6.0865747737542534E-3</c:v>
              </c:pt>
              <c:pt idx="9227">
                <c:v>6.0865747737542534E-3</c:v>
              </c:pt>
              <c:pt idx="9228">
                <c:v>6.0865747737572405E-3</c:v>
              </c:pt>
              <c:pt idx="9229">
                <c:v>6.0865747737542534E-3</c:v>
              </c:pt>
              <c:pt idx="9230">
                <c:v>6.0865747737542534E-3</c:v>
              </c:pt>
              <c:pt idx="9231">
                <c:v>6.0865747737542534E-3</c:v>
              </c:pt>
              <c:pt idx="9232">
                <c:v>6.0865747737542534E-3</c:v>
              </c:pt>
              <c:pt idx="9233">
                <c:v>6.0865747737542534E-3</c:v>
              </c:pt>
              <c:pt idx="9234">
                <c:v>6.0865747737542534E-3</c:v>
              </c:pt>
              <c:pt idx="9235">
                <c:v>6.0865747737572405E-3</c:v>
              </c:pt>
              <c:pt idx="9236">
                <c:v>6.0865747737542534E-3</c:v>
              </c:pt>
              <c:pt idx="9237">
                <c:v>6.0865747737542534E-3</c:v>
              </c:pt>
              <c:pt idx="9238">
                <c:v>6.0865747737542534E-3</c:v>
              </c:pt>
              <c:pt idx="9239">
                <c:v>6.0865747737542534E-3</c:v>
              </c:pt>
              <c:pt idx="9240">
                <c:v>6.0865747737542534E-3</c:v>
              </c:pt>
              <c:pt idx="9241">
                <c:v>6.0865747737542534E-3</c:v>
              </c:pt>
              <c:pt idx="9242">
                <c:v>6.0865747737572405E-3</c:v>
              </c:pt>
              <c:pt idx="9243">
                <c:v>6.0865747737542534E-3</c:v>
              </c:pt>
              <c:pt idx="9244">
                <c:v>6.0865747737542534E-3</c:v>
              </c:pt>
              <c:pt idx="9245">
                <c:v>6.0865747737542534E-3</c:v>
              </c:pt>
              <c:pt idx="9246">
                <c:v>6.0865747737542534E-3</c:v>
              </c:pt>
              <c:pt idx="9247">
                <c:v>6.0865747737542534E-3</c:v>
              </c:pt>
              <c:pt idx="9248">
                <c:v>6.0865747737542534E-3</c:v>
              </c:pt>
              <c:pt idx="9249">
                <c:v>6.0865747737572405E-3</c:v>
              </c:pt>
              <c:pt idx="9250">
                <c:v>6.0865747737542534E-3</c:v>
              </c:pt>
              <c:pt idx="9251">
                <c:v>6.0865747737542534E-3</c:v>
              </c:pt>
              <c:pt idx="9252">
                <c:v>6.0865747737542534E-3</c:v>
              </c:pt>
              <c:pt idx="9253">
                <c:v>6.0865747737542534E-3</c:v>
              </c:pt>
              <c:pt idx="9254">
                <c:v>6.0865747737542534E-3</c:v>
              </c:pt>
              <c:pt idx="9255">
                <c:v>6.0865747737572405E-3</c:v>
              </c:pt>
              <c:pt idx="9256">
                <c:v>6.0865747737542534E-3</c:v>
              </c:pt>
              <c:pt idx="9257">
                <c:v>6.0865747737542534E-3</c:v>
              </c:pt>
              <c:pt idx="9258">
                <c:v>6.0865747737542534E-3</c:v>
              </c:pt>
              <c:pt idx="9259">
                <c:v>6.0865747737542534E-3</c:v>
              </c:pt>
              <c:pt idx="9260">
                <c:v>6.0865747737542534E-3</c:v>
              </c:pt>
              <c:pt idx="9261">
                <c:v>6.0865747737542534E-3</c:v>
              </c:pt>
              <c:pt idx="9262">
                <c:v>6.0865747737572405E-3</c:v>
              </c:pt>
              <c:pt idx="9263">
                <c:v>6.0865747737542534E-3</c:v>
              </c:pt>
              <c:pt idx="9264">
                <c:v>6.0865747737542534E-3</c:v>
              </c:pt>
              <c:pt idx="9265">
                <c:v>6.0865747737542534E-3</c:v>
              </c:pt>
              <c:pt idx="9266">
                <c:v>6.0865747737542534E-3</c:v>
              </c:pt>
              <c:pt idx="9267">
                <c:v>6.0865747737542534E-3</c:v>
              </c:pt>
              <c:pt idx="9268">
                <c:v>6.0865747737542534E-3</c:v>
              </c:pt>
              <c:pt idx="9269">
                <c:v>6.0865747737572405E-3</c:v>
              </c:pt>
              <c:pt idx="9270">
                <c:v>6.0865747737542534E-3</c:v>
              </c:pt>
              <c:pt idx="9271">
                <c:v>6.0865747737542534E-3</c:v>
              </c:pt>
              <c:pt idx="9272">
                <c:v>6.0865747737542534E-3</c:v>
              </c:pt>
              <c:pt idx="9273">
                <c:v>6.0865747737542534E-3</c:v>
              </c:pt>
              <c:pt idx="9274">
                <c:v>6.0865747737542534E-3</c:v>
              </c:pt>
              <c:pt idx="9275">
                <c:v>6.0865747737542534E-3</c:v>
              </c:pt>
              <c:pt idx="9276">
                <c:v>6.0865747737572405E-3</c:v>
              </c:pt>
              <c:pt idx="9277">
                <c:v>6.0865747737542534E-3</c:v>
              </c:pt>
              <c:pt idx="9278">
                <c:v>6.0865747737542534E-3</c:v>
              </c:pt>
              <c:pt idx="9279">
                <c:v>6.0865747737542534E-3</c:v>
              </c:pt>
              <c:pt idx="9280">
                <c:v>6.0865747737542534E-3</c:v>
              </c:pt>
              <c:pt idx="9281">
                <c:v>6.0865747737542534E-3</c:v>
              </c:pt>
              <c:pt idx="9282">
                <c:v>6.0865747737542534E-3</c:v>
              </c:pt>
              <c:pt idx="9283">
                <c:v>6.0865747737572405E-3</c:v>
              </c:pt>
              <c:pt idx="9284">
                <c:v>6.0865747737542534E-3</c:v>
              </c:pt>
              <c:pt idx="9285">
                <c:v>6.0865747737542534E-3</c:v>
              </c:pt>
              <c:pt idx="9286">
                <c:v>6.0865747737542534E-3</c:v>
              </c:pt>
              <c:pt idx="9287">
                <c:v>6.0865747737542534E-3</c:v>
              </c:pt>
              <c:pt idx="9288">
                <c:v>6.0865747737542534E-3</c:v>
              </c:pt>
              <c:pt idx="9289">
                <c:v>6.0865747737542534E-3</c:v>
              </c:pt>
              <c:pt idx="9290">
                <c:v>6.0865747737572405E-3</c:v>
              </c:pt>
              <c:pt idx="9291">
                <c:v>6.0865747737542534E-3</c:v>
              </c:pt>
              <c:pt idx="9292">
                <c:v>6.0865747737542534E-3</c:v>
              </c:pt>
              <c:pt idx="9293">
                <c:v>6.0865747737542534E-3</c:v>
              </c:pt>
              <c:pt idx="9294">
                <c:v>6.0865747737542534E-3</c:v>
              </c:pt>
              <c:pt idx="9295">
                <c:v>6.0865747737542534E-3</c:v>
              </c:pt>
              <c:pt idx="9296">
                <c:v>6.0865747737542534E-3</c:v>
              </c:pt>
              <c:pt idx="9297">
                <c:v>6.0865747737572405E-3</c:v>
              </c:pt>
              <c:pt idx="9298">
                <c:v>6.0865747737542534E-3</c:v>
              </c:pt>
              <c:pt idx="9299">
                <c:v>6.0865747737542534E-3</c:v>
              </c:pt>
              <c:pt idx="9300">
                <c:v>6.0865747737542534E-3</c:v>
              </c:pt>
              <c:pt idx="9301">
                <c:v>6.0865747737542534E-3</c:v>
              </c:pt>
              <c:pt idx="9302">
                <c:v>6.0865747737542534E-3</c:v>
              </c:pt>
              <c:pt idx="9303">
                <c:v>6.0865747737542534E-3</c:v>
              </c:pt>
              <c:pt idx="9304">
                <c:v>6.0865747737572405E-3</c:v>
              </c:pt>
              <c:pt idx="9305">
                <c:v>6.0865747737542534E-3</c:v>
              </c:pt>
              <c:pt idx="9306">
                <c:v>6.0865747737542534E-3</c:v>
              </c:pt>
              <c:pt idx="9307">
                <c:v>6.0865747737542534E-3</c:v>
              </c:pt>
              <c:pt idx="9308">
                <c:v>6.0865747737542534E-3</c:v>
              </c:pt>
              <c:pt idx="9309">
                <c:v>6.0865747737542534E-3</c:v>
              </c:pt>
              <c:pt idx="9310">
                <c:v>6.0865747737542534E-3</c:v>
              </c:pt>
              <c:pt idx="9311">
                <c:v>6.0865747737572405E-3</c:v>
              </c:pt>
              <c:pt idx="9312">
                <c:v>6.0865747737542534E-3</c:v>
              </c:pt>
              <c:pt idx="9313">
                <c:v>6.0865747737542534E-3</c:v>
              </c:pt>
              <c:pt idx="9314">
                <c:v>6.0865747737542534E-3</c:v>
              </c:pt>
              <c:pt idx="9315">
                <c:v>6.0865747737542534E-3</c:v>
              </c:pt>
              <c:pt idx="9316">
                <c:v>6.0865747737542534E-3</c:v>
              </c:pt>
              <c:pt idx="9317">
                <c:v>6.0865747737542534E-3</c:v>
              </c:pt>
              <c:pt idx="9318">
                <c:v>6.0865747737572405E-3</c:v>
              </c:pt>
              <c:pt idx="9319">
                <c:v>6.0865747737542534E-3</c:v>
              </c:pt>
              <c:pt idx="9320">
                <c:v>6.0865747737542534E-3</c:v>
              </c:pt>
              <c:pt idx="9321">
                <c:v>6.0865747737542534E-3</c:v>
              </c:pt>
              <c:pt idx="9322">
                <c:v>6.0865747737542534E-3</c:v>
              </c:pt>
              <c:pt idx="9323">
                <c:v>6.0865747737542534E-3</c:v>
              </c:pt>
              <c:pt idx="9324">
                <c:v>6.0865747737542534E-3</c:v>
              </c:pt>
              <c:pt idx="9325">
                <c:v>6.0865747737572405E-3</c:v>
              </c:pt>
              <c:pt idx="9326">
                <c:v>6.0865747737542534E-3</c:v>
              </c:pt>
              <c:pt idx="9327">
                <c:v>6.0865747737542534E-3</c:v>
              </c:pt>
              <c:pt idx="9328">
                <c:v>6.0865747737542534E-3</c:v>
              </c:pt>
              <c:pt idx="9329">
                <c:v>6.0865747737542534E-3</c:v>
              </c:pt>
              <c:pt idx="9330">
                <c:v>6.0865747737542534E-3</c:v>
              </c:pt>
              <c:pt idx="9331">
                <c:v>6.0865747737542534E-3</c:v>
              </c:pt>
              <c:pt idx="9332">
                <c:v>6.0865747737572405E-3</c:v>
              </c:pt>
              <c:pt idx="9333">
                <c:v>6.0865747737542534E-3</c:v>
              </c:pt>
              <c:pt idx="9334">
                <c:v>6.0865747737542534E-3</c:v>
              </c:pt>
              <c:pt idx="9335">
                <c:v>6.0865747737542534E-3</c:v>
              </c:pt>
              <c:pt idx="9336">
                <c:v>6.0865747737542534E-3</c:v>
              </c:pt>
              <c:pt idx="9337">
                <c:v>6.0865747737542534E-3</c:v>
              </c:pt>
              <c:pt idx="9338">
                <c:v>6.0865747737542534E-3</c:v>
              </c:pt>
              <c:pt idx="9339">
                <c:v>6.0865747737572405E-3</c:v>
              </c:pt>
              <c:pt idx="9340">
                <c:v>6.0865747737542534E-3</c:v>
              </c:pt>
              <c:pt idx="9341">
                <c:v>6.0865747737542534E-3</c:v>
              </c:pt>
              <c:pt idx="9342">
                <c:v>6.0865747737542534E-3</c:v>
              </c:pt>
              <c:pt idx="9343">
                <c:v>6.0865747737542534E-3</c:v>
              </c:pt>
              <c:pt idx="9344">
                <c:v>6.0865747737542534E-3</c:v>
              </c:pt>
              <c:pt idx="9345">
                <c:v>6.0865747737572405E-3</c:v>
              </c:pt>
              <c:pt idx="9346">
                <c:v>6.0865747737542534E-3</c:v>
              </c:pt>
              <c:pt idx="9347">
                <c:v>6.0865747737542534E-3</c:v>
              </c:pt>
              <c:pt idx="9348">
                <c:v>6.0865747737542534E-3</c:v>
              </c:pt>
              <c:pt idx="9349">
                <c:v>6.0865747737542534E-3</c:v>
              </c:pt>
              <c:pt idx="9350">
                <c:v>6.0865747737542534E-3</c:v>
              </c:pt>
              <c:pt idx="9351">
                <c:v>6.0865747737542534E-3</c:v>
              </c:pt>
              <c:pt idx="9352">
                <c:v>6.0865747737572405E-3</c:v>
              </c:pt>
              <c:pt idx="9353">
                <c:v>6.0865747737542534E-3</c:v>
              </c:pt>
              <c:pt idx="9354">
                <c:v>6.0865747737542534E-3</c:v>
              </c:pt>
              <c:pt idx="9355">
                <c:v>6.0865747737542534E-3</c:v>
              </c:pt>
              <c:pt idx="9356">
                <c:v>6.0865747737542534E-3</c:v>
              </c:pt>
              <c:pt idx="9357">
                <c:v>6.0865747737542534E-3</c:v>
              </c:pt>
              <c:pt idx="9358">
                <c:v>6.0865747737542534E-3</c:v>
              </c:pt>
              <c:pt idx="9359">
                <c:v>6.0865747737572405E-3</c:v>
              </c:pt>
              <c:pt idx="9360">
                <c:v>6.0865747737542534E-3</c:v>
              </c:pt>
              <c:pt idx="9361">
                <c:v>6.0865747737542534E-3</c:v>
              </c:pt>
              <c:pt idx="9362">
                <c:v>6.0865747737542534E-3</c:v>
              </c:pt>
              <c:pt idx="9363">
                <c:v>6.0865747737542534E-3</c:v>
              </c:pt>
              <c:pt idx="9364">
                <c:v>6.0865747737542534E-3</c:v>
              </c:pt>
              <c:pt idx="9365">
                <c:v>6.0865747737542534E-3</c:v>
              </c:pt>
              <c:pt idx="9366">
                <c:v>6.0865747737572405E-3</c:v>
              </c:pt>
              <c:pt idx="9367">
                <c:v>6.0865747737542534E-3</c:v>
              </c:pt>
              <c:pt idx="9368">
                <c:v>6.0865747737542534E-3</c:v>
              </c:pt>
              <c:pt idx="9369">
                <c:v>6.0865747737542534E-3</c:v>
              </c:pt>
              <c:pt idx="9370">
                <c:v>6.0865747737542534E-3</c:v>
              </c:pt>
              <c:pt idx="9371">
                <c:v>6.0865747737542534E-3</c:v>
              </c:pt>
              <c:pt idx="9372">
                <c:v>6.0865747737542534E-3</c:v>
              </c:pt>
              <c:pt idx="9373">
                <c:v>6.0865747737572405E-3</c:v>
              </c:pt>
              <c:pt idx="9374">
                <c:v>6.0865747737542534E-3</c:v>
              </c:pt>
              <c:pt idx="9375">
                <c:v>6.0865747737542534E-3</c:v>
              </c:pt>
              <c:pt idx="9376">
                <c:v>6.0865747737542534E-3</c:v>
              </c:pt>
              <c:pt idx="9377">
                <c:v>6.0865747737542534E-3</c:v>
              </c:pt>
              <c:pt idx="9378">
                <c:v>6.0865747737542534E-3</c:v>
              </c:pt>
              <c:pt idx="9379">
                <c:v>6.0865747737542534E-3</c:v>
              </c:pt>
              <c:pt idx="9380">
                <c:v>6.0865747737572405E-3</c:v>
              </c:pt>
              <c:pt idx="9381">
                <c:v>6.0865747737542534E-3</c:v>
              </c:pt>
              <c:pt idx="9382">
                <c:v>6.0865747737542534E-3</c:v>
              </c:pt>
              <c:pt idx="9383">
                <c:v>6.0865747737542534E-3</c:v>
              </c:pt>
              <c:pt idx="9384">
                <c:v>6.0865747737542534E-3</c:v>
              </c:pt>
              <c:pt idx="9385">
                <c:v>6.0865747737542534E-3</c:v>
              </c:pt>
              <c:pt idx="9386">
                <c:v>6.0865747737542534E-3</c:v>
              </c:pt>
              <c:pt idx="9387">
                <c:v>6.0865747737572405E-3</c:v>
              </c:pt>
              <c:pt idx="9388">
                <c:v>6.0865747737542534E-3</c:v>
              </c:pt>
              <c:pt idx="9389">
                <c:v>6.0865747737542534E-3</c:v>
              </c:pt>
              <c:pt idx="9390">
                <c:v>6.0865747737542534E-3</c:v>
              </c:pt>
              <c:pt idx="9391">
                <c:v>6.0865747737542534E-3</c:v>
              </c:pt>
              <c:pt idx="9392">
                <c:v>6.0865747737542534E-3</c:v>
              </c:pt>
              <c:pt idx="9393">
                <c:v>6.0865747737542534E-3</c:v>
              </c:pt>
              <c:pt idx="9394">
                <c:v>6.0865747737572405E-3</c:v>
              </c:pt>
              <c:pt idx="9395">
                <c:v>6.0865747737542534E-3</c:v>
              </c:pt>
              <c:pt idx="9396">
                <c:v>6.0865747737542534E-3</c:v>
              </c:pt>
              <c:pt idx="9397">
                <c:v>6.0865747737542534E-3</c:v>
              </c:pt>
              <c:pt idx="9398">
                <c:v>6.0865747737542534E-3</c:v>
              </c:pt>
              <c:pt idx="9399">
                <c:v>6.0865747737542534E-3</c:v>
              </c:pt>
              <c:pt idx="9400">
                <c:v>6.0865747737542534E-3</c:v>
              </c:pt>
              <c:pt idx="9401">
                <c:v>6.0865747737572405E-3</c:v>
              </c:pt>
              <c:pt idx="9402">
                <c:v>6.0865747737542534E-3</c:v>
              </c:pt>
              <c:pt idx="9403">
                <c:v>6.0865747737542534E-3</c:v>
              </c:pt>
              <c:pt idx="9404">
                <c:v>6.0865747737542534E-3</c:v>
              </c:pt>
              <c:pt idx="9405">
                <c:v>6.0865747737542534E-3</c:v>
              </c:pt>
              <c:pt idx="9406">
                <c:v>6.0865747737542534E-3</c:v>
              </c:pt>
              <c:pt idx="9407">
                <c:v>6.0865747737542534E-3</c:v>
              </c:pt>
              <c:pt idx="9408">
                <c:v>6.0865747737572405E-3</c:v>
              </c:pt>
              <c:pt idx="9409">
                <c:v>6.0865747737542534E-3</c:v>
              </c:pt>
              <c:pt idx="9410">
                <c:v>6.0865747737542534E-3</c:v>
              </c:pt>
              <c:pt idx="9411">
                <c:v>6.0865747737542534E-3</c:v>
              </c:pt>
              <c:pt idx="9412">
                <c:v>6.0865747737542534E-3</c:v>
              </c:pt>
              <c:pt idx="9413">
                <c:v>6.0865747737542534E-3</c:v>
              </c:pt>
              <c:pt idx="9414">
                <c:v>6.0865747737542534E-3</c:v>
              </c:pt>
              <c:pt idx="9415">
                <c:v>6.0865747737572405E-3</c:v>
              </c:pt>
              <c:pt idx="9416">
                <c:v>6.0865747737542534E-3</c:v>
              </c:pt>
              <c:pt idx="9417">
                <c:v>6.0865747737542534E-3</c:v>
              </c:pt>
              <c:pt idx="9418">
                <c:v>6.0865747737542534E-3</c:v>
              </c:pt>
              <c:pt idx="9419">
                <c:v>6.0865747737542534E-3</c:v>
              </c:pt>
              <c:pt idx="9420">
                <c:v>6.0865747737542534E-3</c:v>
              </c:pt>
              <c:pt idx="9421">
                <c:v>6.0865747737542534E-3</c:v>
              </c:pt>
              <c:pt idx="9422">
                <c:v>6.0865747737572405E-3</c:v>
              </c:pt>
              <c:pt idx="9423">
                <c:v>6.0865747737542534E-3</c:v>
              </c:pt>
              <c:pt idx="9424">
                <c:v>6.0865747737542534E-3</c:v>
              </c:pt>
              <c:pt idx="9425">
                <c:v>6.0865747737542534E-3</c:v>
              </c:pt>
              <c:pt idx="9426">
                <c:v>6.0865747737542534E-3</c:v>
              </c:pt>
              <c:pt idx="9427">
                <c:v>6.0865747737542534E-3</c:v>
              </c:pt>
              <c:pt idx="9428">
                <c:v>6.0865747737542534E-3</c:v>
              </c:pt>
              <c:pt idx="9429">
                <c:v>6.0865747737572405E-3</c:v>
              </c:pt>
              <c:pt idx="9430">
                <c:v>6.0865747737542534E-3</c:v>
              </c:pt>
              <c:pt idx="9431">
                <c:v>6.0865747737542534E-3</c:v>
              </c:pt>
              <c:pt idx="9432">
                <c:v>6.0865747737542534E-3</c:v>
              </c:pt>
              <c:pt idx="9433">
                <c:v>6.0865747737542534E-3</c:v>
              </c:pt>
              <c:pt idx="9434">
                <c:v>6.0865747737542534E-3</c:v>
              </c:pt>
              <c:pt idx="9435">
                <c:v>6.0865747737572405E-3</c:v>
              </c:pt>
              <c:pt idx="9436">
                <c:v>6.0865747737542534E-3</c:v>
              </c:pt>
              <c:pt idx="9437">
                <c:v>6.0865747737542534E-3</c:v>
              </c:pt>
              <c:pt idx="9438">
                <c:v>6.0865747737542534E-3</c:v>
              </c:pt>
              <c:pt idx="9439">
                <c:v>6.0865747737542534E-3</c:v>
              </c:pt>
              <c:pt idx="9440">
                <c:v>6.0865747737542534E-3</c:v>
              </c:pt>
              <c:pt idx="9441">
                <c:v>6.0865747737542534E-3</c:v>
              </c:pt>
              <c:pt idx="9442">
                <c:v>6.0865747737572405E-3</c:v>
              </c:pt>
              <c:pt idx="9443">
                <c:v>6.0865747737542534E-3</c:v>
              </c:pt>
              <c:pt idx="9444">
                <c:v>6.0865747737542534E-3</c:v>
              </c:pt>
              <c:pt idx="9445">
                <c:v>6.0865747737542534E-3</c:v>
              </c:pt>
              <c:pt idx="9446">
                <c:v>6.0865747737542534E-3</c:v>
              </c:pt>
              <c:pt idx="9447">
                <c:v>6.0865747737542534E-3</c:v>
              </c:pt>
              <c:pt idx="9448">
                <c:v>6.0865747737542534E-3</c:v>
              </c:pt>
              <c:pt idx="9449">
                <c:v>6.0865747737572405E-3</c:v>
              </c:pt>
              <c:pt idx="9450">
                <c:v>6.0865747737542534E-3</c:v>
              </c:pt>
              <c:pt idx="9451">
                <c:v>6.0865747737542534E-3</c:v>
              </c:pt>
              <c:pt idx="9452">
                <c:v>6.0865747737542534E-3</c:v>
              </c:pt>
              <c:pt idx="9453">
                <c:v>6.0865747737542534E-3</c:v>
              </c:pt>
              <c:pt idx="9454">
                <c:v>6.0865747737542534E-3</c:v>
              </c:pt>
              <c:pt idx="9455">
                <c:v>6.0865747737542534E-3</c:v>
              </c:pt>
              <c:pt idx="9456">
                <c:v>6.0865747737572405E-3</c:v>
              </c:pt>
              <c:pt idx="9457">
                <c:v>6.0865747737542534E-3</c:v>
              </c:pt>
              <c:pt idx="9458">
                <c:v>6.0865747737542534E-3</c:v>
              </c:pt>
              <c:pt idx="9459">
                <c:v>6.0865747737542534E-3</c:v>
              </c:pt>
              <c:pt idx="9460">
                <c:v>6.0865747737542534E-3</c:v>
              </c:pt>
              <c:pt idx="9461">
                <c:v>6.0865747737542534E-3</c:v>
              </c:pt>
              <c:pt idx="9462">
                <c:v>6.0865747737542534E-3</c:v>
              </c:pt>
              <c:pt idx="9463">
                <c:v>6.0865747737572405E-3</c:v>
              </c:pt>
              <c:pt idx="9464">
                <c:v>6.0865747737542534E-3</c:v>
              </c:pt>
              <c:pt idx="9465">
                <c:v>6.0865747737542534E-3</c:v>
              </c:pt>
              <c:pt idx="9466">
                <c:v>6.0865747737542534E-3</c:v>
              </c:pt>
              <c:pt idx="9467">
                <c:v>6.0865747737542534E-3</c:v>
              </c:pt>
              <c:pt idx="9468">
                <c:v>6.0865747737542534E-3</c:v>
              </c:pt>
              <c:pt idx="9469">
                <c:v>6.0865747737542534E-3</c:v>
              </c:pt>
              <c:pt idx="9470">
                <c:v>6.0865747737572405E-3</c:v>
              </c:pt>
              <c:pt idx="9471">
                <c:v>6.0865747737542534E-3</c:v>
              </c:pt>
              <c:pt idx="9472">
                <c:v>6.0865747737542534E-3</c:v>
              </c:pt>
              <c:pt idx="9473">
                <c:v>6.0865747737542534E-3</c:v>
              </c:pt>
              <c:pt idx="9474">
                <c:v>6.0865747737542534E-3</c:v>
              </c:pt>
              <c:pt idx="9475">
                <c:v>6.0865747737542534E-3</c:v>
              </c:pt>
              <c:pt idx="9476">
                <c:v>6.0865747737542534E-3</c:v>
              </c:pt>
              <c:pt idx="9477">
                <c:v>6.0865747737572405E-3</c:v>
              </c:pt>
              <c:pt idx="9478">
                <c:v>6.0865747737542534E-3</c:v>
              </c:pt>
              <c:pt idx="9479">
                <c:v>6.0865747737542534E-3</c:v>
              </c:pt>
              <c:pt idx="9480">
                <c:v>6.0865747737542534E-3</c:v>
              </c:pt>
              <c:pt idx="9481">
                <c:v>6.0865747737542534E-3</c:v>
              </c:pt>
              <c:pt idx="9482">
                <c:v>6.0865747737542534E-3</c:v>
              </c:pt>
              <c:pt idx="9483">
                <c:v>6.0865747737542534E-3</c:v>
              </c:pt>
              <c:pt idx="9484">
                <c:v>6.0865747737572405E-3</c:v>
              </c:pt>
              <c:pt idx="9485">
                <c:v>6.0865747737542534E-3</c:v>
              </c:pt>
              <c:pt idx="9486">
                <c:v>6.0865747737542534E-3</c:v>
              </c:pt>
              <c:pt idx="9487">
                <c:v>6.0865747737542534E-3</c:v>
              </c:pt>
              <c:pt idx="9488">
                <c:v>6.0865747737542534E-3</c:v>
              </c:pt>
              <c:pt idx="9489">
                <c:v>6.0865747737542534E-3</c:v>
              </c:pt>
              <c:pt idx="9490">
                <c:v>6.0865747737542534E-3</c:v>
              </c:pt>
              <c:pt idx="9491">
                <c:v>6.0865747737572405E-3</c:v>
              </c:pt>
              <c:pt idx="9492">
                <c:v>6.0865747737542534E-3</c:v>
              </c:pt>
              <c:pt idx="9493">
                <c:v>6.0865747737542534E-3</c:v>
              </c:pt>
              <c:pt idx="9494">
                <c:v>6.0865747737542534E-3</c:v>
              </c:pt>
              <c:pt idx="9495">
                <c:v>6.0865747737542534E-3</c:v>
              </c:pt>
              <c:pt idx="9496">
                <c:v>6.0865747737542534E-3</c:v>
              </c:pt>
              <c:pt idx="9497">
                <c:v>6.0865747737542534E-3</c:v>
              </c:pt>
              <c:pt idx="9498">
                <c:v>6.0865747737572405E-3</c:v>
              </c:pt>
              <c:pt idx="9499">
                <c:v>6.0865747737542534E-3</c:v>
              </c:pt>
              <c:pt idx="9500">
                <c:v>6.0865747737542534E-3</c:v>
              </c:pt>
              <c:pt idx="9501">
                <c:v>6.0865747737542534E-3</c:v>
              </c:pt>
              <c:pt idx="9502">
                <c:v>6.0865747737542534E-3</c:v>
              </c:pt>
              <c:pt idx="9503">
                <c:v>6.0865747737542534E-3</c:v>
              </c:pt>
              <c:pt idx="9504">
                <c:v>6.0865747737542534E-3</c:v>
              </c:pt>
              <c:pt idx="9505">
                <c:v>6.0865747737572405E-3</c:v>
              </c:pt>
              <c:pt idx="9506">
                <c:v>6.0865747737542534E-3</c:v>
              </c:pt>
              <c:pt idx="9507">
                <c:v>6.0865747737542534E-3</c:v>
              </c:pt>
              <c:pt idx="9508">
                <c:v>6.0865747737542534E-3</c:v>
              </c:pt>
              <c:pt idx="9509">
                <c:v>6.0865747737542534E-3</c:v>
              </c:pt>
              <c:pt idx="9510">
                <c:v>6.0865747737542534E-3</c:v>
              </c:pt>
              <c:pt idx="9511">
                <c:v>6.0865747737542534E-3</c:v>
              </c:pt>
              <c:pt idx="9512">
                <c:v>6.0865747737572405E-3</c:v>
              </c:pt>
              <c:pt idx="9513">
                <c:v>6.0865747737542534E-3</c:v>
              </c:pt>
              <c:pt idx="9514">
                <c:v>6.0865747737542534E-3</c:v>
              </c:pt>
              <c:pt idx="9515">
                <c:v>6.0865747737542534E-3</c:v>
              </c:pt>
              <c:pt idx="9516">
                <c:v>6.0865747737542534E-3</c:v>
              </c:pt>
              <c:pt idx="9517">
                <c:v>6.0865747737542534E-3</c:v>
              </c:pt>
              <c:pt idx="9518">
                <c:v>6.0865747737542534E-3</c:v>
              </c:pt>
              <c:pt idx="9519">
                <c:v>6.0865747737572405E-3</c:v>
              </c:pt>
              <c:pt idx="9520">
                <c:v>6.0865747737542534E-3</c:v>
              </c:pt>
              <c:pt idx="9521">
                <c:v>6.0865747737542534E-3</c:v>
              </c:pt>
              <c:pt idx="9522">
                <c:v>6.0865747737542534E-3</c:v>
              </c:pt>
              <c:pt idx="9523">
                <c:v>6.0865747737542534E-3</c:v>
              </c:pt>
              <c:pt idx="9524">
                <c:v>6.0865747737542534E-3</c:v>
              </c:pt>
              <c:pt idx="9525">
                <c:v>6.0865747737542534E-3</c:v>
              </c:pt>
              <c:pt idx="9526">
                <c:v>6.0865747737572405E-3</c:v>
              </c:pt>
              <c:pt idx="9527">
                <c:v>6.0865747737542534E-3</c:v>
              </c:pt>
              <c:pt idx="9528">
                <c:v>6.0865747737542534E-3</c:v>
              </c:pt>
              <c:pt idx="9529">
                <c:v>6.0865747737542534E-3</c:v>
              </c:pt>
              <c:pt idx="9530">
                <c:v>6.0865747737542534E-3</c:v>
              </c:pt>
              <c:pt idx="9531">
                <c:v>6.0865747737542534E-3</c:v>
              </c:pt>
              <c:pt idx="9532">
                <c:v>6.0865747737572405E-3</c:v>
              </c:pt>
              <c:pt idx="9533">
                <c:v>6.0865747737542534E-3</c:v>
              </c:pt>
              <c:pt idx="9534">
                <c:v>6.0865747737542534E-3</c:v>
              </c:pt>
              <c:pt idx="9535">
                <c:v>6.0865747737542534E-3</c:v>
              </c:pt>
              <c:pt idx="9536">
                <c:v>6.0865747737542534E-3</c:v>
              </c:pt>
              <c:pt idx="9537">
                <c:v>6.0865747737542534E-3</c:v>
              </c:pt>
              <c:pt idx="9538">
                <c:v>6.0865747737542534E-3</c:v>
              </c:pt>
              <c:pt idx="9539">
                <c:v>6.0865747737572405E-3</c:v>
              </c:pt>
              <c:pt idx="9540">
                <c:v>6.0865747737542534E-3</c:v>
              </c:pt>
              <c:pt idx="9541">
                <c:v>6.0865747737542534E-3</c:v>
              </c:pt>
              <c:pt idx="9542">
                <c:v>6.0865747737542534E-3</c:v>
              </c:pt>
              <c:pt idx="9543">
                <c:v>6.0865747737542534E-3</c:v>
              </c:pt>
              <c:pt idx="9544">
                <c:v>6.0865747737542534E-3</c:v>
              </c:pt>
              <c:pt idx="9545">
                <c:v>6.0865747737542534E-3</c:v>
              </c:pt>
              <c:pt idx="9546">
                <c:v>6.0865747737572405E-3</c:v>
              </c:pt>
              <c:pt idx="9547">
                <c:v>6.0865747737542534E-3</c:v>
              </c:pt>
              <c:pt idx="9548">
                <c:v>6.0865747737542534E-3</c:v>
              </c:pt>
              <c:pt idx="9549">
                <c:v>6.0865747737542534E-3</c:v>
              </c:pt>
              <c:pt idx="9550">
                <c:v>6.0865747737542534E-3</c:v>
              </c:pt>
              <c:pt idx="9551">
                <c:v>6.0865747737542534E-3</c:v>
              </c:pt>
              <c:pt idx="9552">
                <c:v>6.0865747737542534E-3</c:v>
              </c:pt>
              <c:pt idx="9553">
                <c:v>6.0865747737572405E-3</c:v>
              </c:pt>
              <c:pt idx="9554">
                <c:v>6.0865747737542534E-3</c:v>
              </c:pt>
              <c:pt idx="9555">
                <c:v>6.0865747737542534E-3</c:v>
              </c:pt>
              <c:pt idx="9556">
                <c:v>6.0865747737542534E-3</c:v>
              </c:pt>
              <c:pt idx="9557">
                <c:v>6.0865747737542534E-3</c:v>
              </c:pt>
              <c:pt idx="9558">
                <c:v>6.0865747737542534E-3</c:v>
              </c:pt>
              <c:pt idx="9559">
                <c:v>6.0865747737542534E-3</c:v>
              </c:pt>
              <c:pt idx="9560">
                <c:v>6.0865747737572405E-3</c:v>
              </c:pt>
              <c:pt idx="9561">
                <c:v>6.0865747737542534E-3</c:v>
              </c:pt>
              <c:pt idx="9562">
                <c:v>6.0865747737542534E-3</c:v>
              </c:pt>
              <c:pt idx="9563">
                <c:v>6.0865747737542534E-3</c:v>
              </c:pt>
              <c:pt idx="9564">
                <c:v>6.0865747737542534E-3</c:v>
              </c:pt>
              <c:pt idx="9565">
                <c:v>6.0865747737542534E-3</c:v>
              </c:pt>
              <c:pt idx="9566">
                <c:v>6.0865747737542534E-3</c:v>
              </c:pt>
              <c:pt idx="9567">
                <c:v>6.0865747737572405E-3</c:v>
              </c:pt>
              <c:pt idx="9568">
                <c:v>6.0865747737542534E-3</c:v>
              </c:pt>
              <c:pt idx="9569">
                <c:v>6.0865747737542534E-3</c:v>
              </c:pt>
              <c:pt idx="9570">
                <c:v>6.0865747737542534E-3</c:v>
              </c:pt>
              <c:pt idx="9571">
                <c:v>6.0865747737542534E-3</c:v>
              </c:pt>
              <c:pt idx="9572">
                <c:v>6.0865747737542534E-3</c:v>
              </c:pt>
              <c:pt idx="9573">
                <c:v>6.0865747737542534E-3</c:v>
              </c:pt>
              <c:pt idx="9574">
                <c:v>6.0865747737572405E-3</c:v>
              </c:pt>
              <c:pt idx="9575">
                <c:v>6.0865747737542534E-3</c:v>
              </c:pt>
              <c:pt idx="9576">
                <c:v>6.0865747737542534E-3</c:v>
              </c:pt>
              <c:pt idx="9577">
                <c:v>6.0865747737542534E-3</c:v>
              </c:pt>
              <c:pt idx="9578">
                <c:v>6.0865747737542534E-3</c:v>
              </c:pt>
              <c:pt idx="9579">
                <c:v>6.0865747737542534E-3</c:v>
              </c:pt>
              <c:pt idx="9580">
                <c:v>6.0865747737542534E-3</c:v>
              </c:pt>
              <c:pt idx="9581">
                <c:v>6.0865747737572405E-3</c:v>
              </c:pt>
              <c:pt idx="9582">
                <c:v>6.0865747737542534E-3</c:v>
              </c:pt>
              <c:pt idx="9583">
                <c:v>6.0865747737542534E-3</c:v>
              </c:pt>
              <c:pt idx="9584">
                <c:v>6.0865747737542534E-3</c:v>
              </c:pt>
              <c:pt idx="9585">
                <c:v>6.0865747737542534E-3</c:v>
              </c:pt>
              <c:pt idx="9586">
                <c:v>6.0865747737542534E-3</c:v>
              </c:pt>
              <c:pt idx="9587">
                <c:v>6.0865747737542534E-3</c:v>
              </c:pt>
              <c:pt idx="9588">
                <c:v>6.0865747737572405E-3</c:v>
              </c:pt>
              <c:pt idx="9589">
                <c:v>6.0865747737542534E-3</c:v>
              </c:pt>
              <c:pt idx="9590">
                <c:v>6.0865747737542534E-3</c:v>
              </c:pt>
              <c:pt idx="9591">
                <c:v>6.0865747737542534E-3</c:v>
              </c:pt>
              <c:pt idx="9592">
                <c:v>6.0865747737542534E-3</c:v>
              </c:pt>
              <c:pt idx="9593">
                <c:v>6.0865747737542534E-3</c:v>
              </c:pt>
              <c:pt idx="9594">
                <c:v>6.0865747737542534E-3</c:v>
              </c:pt>
              <c:pt idx="9595">
                <c:v>6.0865747737572405E-3</c:v>
              </c:pt>
              <c:pt idx="9596">
                <c:v>6.0865747737542534E-3</c:v>
              </c:pt>
              <c:pt idx="9597">
                <c:v>6.0865747737542534E-3</c:v>
              </c:pt>
              <c:pt idx="9598">
                <c:v>6.0865747737542534E-3</c:v>
              </c:pt>
              <c:pt idx="9599">
                <c:v>6.0865747737542534E-3</c:v>
              </c:pt>
              <c:pt idx="9600">
                <c:v>6.0865747737542534E-3</c:v>
              </c:pt>
              <c:pt idx="9601">
                <c:v>6.0865747737542534E-3</c:v>
              </c:pt>
              <c:pt idx="9602">
                <c:v>6.0865747737572405E-3</c:v>
              </c:pt>
              <c:pt idx="9603">
                <c:v>6.0865747737542534E-3</c:v>
              </c:pt>
              <c:pt idx="9604">
                <c:v>6.0865747737542534E-3</c:v>
              </c:pt>
              <c:pt idx="9605">
                <c:v>6.0865747737542534E-3</c:v>
              </c:pt>
              <c:pt idx="9606">
                <c:v>6.0865747737542534E-3</c:v>
              </c:pt>
              <c:pt idx="9607">
                <c:v>6.0865747737542534E-3</c:v>
              </c:pt>
              <c:pt idx="9608">
                <c:v>6.0865747737542534E-3</c:v>
              </c:pt>
              <c:pt idx="9609">
                <c:v>6.0865747737572405E-3</c:v>
              </c:pt>
              <c:pt idx="9610">
                <c:v>6.0865747737542534E-3</c:v>
              </c:pt>
              <c:pt idx="9611">
                <c:v>6.0865747737542534E-3</c:v>
              </c:pt>
              <c:pt idx="9612">
                <c:v>6.0865747737542534E-3</c:v>
              </c:pt>
              <c:pt idx="9613">
                <c:v>6.0865747737542534E-3</c:v>
              </c:pt>
              <c:pt idx="9614">
                <c:v>6.0865747737542534E-3</c:v>
              </c:pt>
              <c:pt idx="9615">
                <c:v>6.0865747737542534E-3</c:v>
              </c:pt>
              <c:pt idx="9616">
                <c:v>6.0865747737572405E-3</c:v>
              </c:pt>
              <c:pt idx="9617">
                <c:v>6.0865747737542534E-3</c:v>
              </c:pt>
              <c:pt idx="9618">
                <c:v>6.0865747737542534E-3</c:v>
              </c:pt>
              <c:pt idx="9619">
                <c:v>6.0865747737542534E-3</c:v>
              </c:pt>
              <c:pt idx="9620">
                <c:v>6.0865747737542534E-3</c:v>
              </c:pt>
              <c:pt idx="9621">
                <c:v>6.0865747737542534E-3</c:v>
              </c:pt>
              <c:pt idx="9622">
                <c:v>6.0865747737572405E-3</c:v>
              </c:pt>
              <c:pt idx="9623">
                <c:v>6.0865747737542534E-3</c:v>
              </c:pt>
              <c:pt idx="9624">
                <c:v>6.0865747737542534E-3</c:v>
              </c:pt>
              <c:pt idx="9625">
                <c:v>6.0865747737542534E-3</c:v>
              </c:pt>
              <c:pt idx="9626">
                <c:v>6.0865747737542534E-3</c:v>
              </c:pt>
              <c:pt idx="9627">
                <c:v>6.0865747737542534E-3</c:v>
              </c:pt>
              <c:pt idx="9628">
                <c:v>6.0865747737542534E-3</c:v>
              </c:pt>
              <c:pt idx="9629">
                <c:v>6.0865747737572405E-3</c:v>
              </c:pt>
              <c:pt idx="9630">
                <c:v>6.0865747737542534E-3</c:v>
              </c:pt>
              <c:pt idx="9631">
                <c:v>6.0865747737542534E-3</c:v>
              </c:pt>
              <c:pt idx="9632">
                <c:v>6.0865747737542534E-3</c:v>
              </c:pt>
              <c:pt idx="9633">
                <c:v>6.0865747737542534E-3</c:v>
              </c:pt>
              <c:pt idx="9634">
                <c:v>6.0865747737542534E-3</c:v>
              </c:pt>
              <c:pt idx="9635">
                <c:v>6.0865747737542534E-3</c:v>
              </c:pt>
              <c:pt idx="9636">
                <c:v>6.0865747737572405E-3</c:v>
              </c:pt>
              <c:pt idx="9637">
                <c:v>6.0865747737542534E-3</c:v>
              </c:pt>
              <c:pt idx="9638">
                <c:v>6.0865747737542534E-3</c:v>
              </c:pt>
              <c:pt idx="9639">
                <c:v>6.0865747737542534E-3</c:v>
              </c:pt>
              <c:pt idx="9640">
                <c:v>6.0865747737542534E-3</c:v>
              </c:pt>
              <c:pt idx="9641">
                <c:v>6.0865747737542534E-3</c:v>
              </c:pt>
              <c:pt idx="9642">
                <c:v>6.0865747737542534E-3</c:v>
              </c:pt>
              <c:pt idx="9643">
                <c:v>6.0865747737572405E-3</c:v>
              </c:pt>
              <c:pt idx="9644">
                <c:v>6.0865747737542534E-3</c:v>
              </c:pt>
              <c:pt idx="9645">
                <c:v>6.0865747737542534E-3</c:v>
              </c:pt>
              <c:pt idx="9646">
                <c:v>6.0865747737542534E-3</c:v>
              </c:pt>
              <c:pt idx="9647">
                <c:v>6.0865747737542534E-3</c:v>
              </c:pt>
              <c:pt idx="9648">
                <c:v>6.0865747737542534E-3</c:v>
              </c:pt>
              <c:pt idx="9649">
                <c:v>6.0865747737542534E-3</c:v>
              </c:pt>
              <c:pt idx="9650">
                <c:v>6.0865747737572405E-3</c:v>
              </c:pt>
              <c:pt idx="9651">
                <c:v>6.0865747737542534E-3</c:v>
              </c:pt>
              <c:pt idx="9652">
                <c:v>6.0865747737542534E-3</c:v>
              </c:pt>
              <c:pt idx="9653">
                <c:v>6.0865747737542534E-3</c:v>
              </c:pt>
              <c:pt idx="9654">
                <c:v>6.0865747737542534E-3</c:v>
              </c:pt>
              <c:pt idx="9655">
                <c:v>6.0865747737542534E-3</c:v>
              </c:pt>
              <c:pt idx="9656">
                <c:v>6.0865747737542534E-3</c:v>
              </c:pt>
              <c:pt idx="9657">
                <c:v>6.0865747737572405E-3</c:v>
              </c:pt>
              <c:pt idx="9658">
                <c:v>6.0865747737542534E-3</c:v>
              </c:pt>
              <c:pt idx="9659">
                <c:v>6.0865747737542534E-3</c:v>
              </c:pt>
              <c:pt idx="9660">
                <c:v>6.0865747737542534E-3</c:v>
              </c:pt>
              <c:pt idx="9661">
                <c:v>6.0865747737542534E-3</c:v>
              </c:pt>
              <c:pt idx="9662">
                <c:v>6.0865747737542534E-3</c:v>
              </c:pt>
              <c:pt idx="9663">
                <c:v>6.0865747737542534E-3</c:v>
              </c:pt>
              <c:pt idx="9664">
                <c:v>6.0865747737572405E-3</c:v>
              </c:pt>
              <c:pt idx="9665">
                <c:v>6.0865747737542534E-3</c:v>
              </c:pt>
              <c:pt idx="9666">
                <c:v>6.0865747737542534E-3</c:v>
              </c:pt>
              <c:pt idx="9667">
                <c:v>6.0865747737542534E-3</c:v>
              </c:pt>
              <c:pt idx="9668">
                <c:v>6.0865747737542534E-3</c:v>
              </c:pt>
              <c:pt idx="9669">
                <c:v>6.0865747737542534E-3</c:v>
              </c:pt>
              <c:pt idx="9670">
                <c:v>6.0865747737542534E-3</c:v>
              </c:pt>
              <c:pt idx="9671">
                <c:v>6.0865747737572405E-3</c:v>
              </c:pt>
              <c:pt idx="9672">
                <c:v>6.0865747737542534E-3</c:v>
              </c:pt>
              <c:pt idx="9673">
                <c:v>6.0865747737542534E-3</c:v>
              </c:pt>
              <c:pt idx="9674">
                <c:v>6.0865747737542534E-3</c:v>
              </c:pt>
              <c:pt idx="9675">
                <c:v>6.0865747737542534E-3</c:v>
              </c:pt>
              <c:pt idx="9676">
                <c:v>6.0865747737542534E-3</c:v>
              </c:pt>
              <c:pt idx="9677">
                <c:v>6.0865747737542534E-3</c:v>
              </c:pt>
              <c:pt idx="9678">
                <c:v>6.0865747737572405E-3</c:v>
              </c:pt>
              <c:pt idx="9679">
                <c:v>6.0865747737542534E-3</c:v>
              </c:pt>
              <c:pt idx="9680">
                <c:v>6.0865747737542534E-3</c:v>
              </c:pt>
              <c:pt idx="9681">
                <c:v>6.0865747737542534E-3</c:v>
              </c:pt>
              <c:pt idx="9682">
                <c:v>6.0865747737542534E-3</c:v>
              </c:pt>
              <c:pt idx="9683">
                <c:v>6.0865747737542534E-3</c:v>
              </c:pt>
              <c:pt idx="9684">
                <c:v>6.0865747737542534E-3</c:v>
              </c:pt>
              <c:pt idx="9685">
                <c:v>6.0865747737572405E-3</c:v>
              </c:pt>
              <c:pt idx="9686">
                <c:v>6.0865747737542534E-3</c:v>
              </c:pt>
              <c:pt idx="9687">
                <c:v>6.0865747737542534E-3</c:v>
              </c:pt>
              <c:pt idx="9688">
                <c:v>6.0865747737542534E-3</c:v>
              </c:pt>
              <c:pt idx="9689">
                <c:v>6.0865747737542534E-3</c:v>
              </c:pt>
              <c:pt idx="9690">
                <c:v>6.0865747737542534E-3</c:v>
              </c:pt>
              <c:pt idx="9691">
                <c:v>6.0865747737542534E-3</c:v>
              </c:pt>
              <c:pt idx="9692">
                <c:v>6.0865747737572405E-3</c:v>
              </c:pt>
              <c:pt idx="9693">
                <c:v>6.0865747737542534E-3</c:v>
              </c:pt>
              <c:pt idx="9694">
                <c:v>6.0865747737542534E-3</c:v>
              </c:pt>
              <c:pt idx="9695">
                <c:v>6.0865747737542534E-3</c:v>
              </c:pt>
              <c:pt idx="9696">
                <c:v>6.0865747737542534E-3</c:v>
              </c:pt>
              <c:pt idx="9697">
                <c:v>6.0865747737542534E-3</c:v>
              </c:pt>
              <c:pt idx="9698">
                <c:v>6.0865747737542534E-3</c:v>
              </c:pt>
              <c:pt idx="9699">
                <c:v>6.0865747737572405E-3</c:v>
              </c:pt>
              <c:pt idx="9700">
                <c:v>6.0865747737542534E-3</c:v>
              </c:pt>
              <c:pt idx="9701">
                <c:v>6.0865747737542534E-3</c:v>
              </c:pt>
              <c:pt idx="9702">
                <c:v>6.0865747737542534E-3</c:v>
              </c:pt>
              <c:pt idx="9703">
                <c:v>6.0865747737542534E-3</c:v>
              </c:pt>
              <c:pt idx="9704">
                <c:v>6.0865747737542534E-3</c:v>
              </c:pt>
              <c:pt idx="9705">
                <c:v>6.0865747737542534E-3</c:v>
              </c:pt>
              <c:pt idx="9706">
                <c:v>6.0865747737572405E-3</c:v>
              </c:pt>
              <c:pt idx="9707">
                <c:v>6.0865747737542534E-3</c:v>
              </c:pt>
              <c:pt idx="9708">
                <c:v>6.0865747737542534E-3</c:v>
              </c:pt>
              <c:pt idx="9709">
                <c:v>6.0865747737542534E-3</c:v>
              </c:pt>
              <c:pt idx="9710">
                <c:v>6.0865747737542534E-3</c:v>
              </c:pt>
              <c:pt idx="9711">
                <c:v>6.0865747737542534E-3</c:v>
              </c:pt>
              <c:pt idx="9712">
                <c:v>6.0865747737572405E-3</c:v>
              </c:pt>
              <c:pt idx="9713">
                <c:v>6.0865747737542534E-3</c:v>
              </c:pt>
              <c:pt idx="9714">
                <c:v>6.0865747737542534E-3</c:v>
              </c:pt>
              <c:pt idx="9715">
                <c:v>6.0865747737542534E-3</c:v>
              </c:pt>
              <c:pt idx="9716">
                <c:v>6.0865747737542534E-3</c:v>
              </c:pt>
              <c:pt idx="9717">
                <c:v>6.0865747737542534E-3</c:v>
              </c:pt>
              <c:pt idx="9718">
                <c:v>6.0865747737542534E-3</c:v>
              </c:pt>
              <c:pt idx="9719">
                <c:v>6.0865747737572405E-3</c:v>
              </c:pt>
              <c:pt idx="9720">
                <c:v>6.0865747737542534E-3</c:v>
              </c:pt>
              <c:pt idx="9721">
                <c:v>6.0865747737542534E-3</c:v>
              </c:pt>
              <c:pt idx="9722">
                <c:v>6.0865747737542534E-3</c:v>
              </c:pt>
              <c:pt idx="9723">
                <c:v>6.0865747737542534E-3</c:v>
              </c:pt>
              <c:pt idx="9724">
                <c:v>6.0865747737542534E-3</c:v>
              </c:pt>
              <c:pt idx="9725">
                <c:v>6.0865747737542534E-3</c:v>
              </c:pt>
              <c:pt idx="9726">
                <c:v>6.0865747737572405E-3</c:v>
              </c:pt>
              <c:pt idx="9727">
                <c:v>6.0865747737542534E-3</c:v>
              </c:pt>
              <c:pt idx="9728">
                <c:v>6.0865747737542534E-3</c:v>
              </c:pt>
              <c:pt idx="9729">
                <c:v>6.0865747737542534E-3</c:v>
              </c:pt>
              <c:pt idx="9730">
                <c:v>6.0865747737542534E-3</c:v>
              </c:pt>
              <c:pt idx="9731">
                <c:v>6.0865747737542534E-3</c:v>
              </c:pt>
              <c:pt idx="9732">
                <c:v>6.0865747737542534E-3</c:v>
              </c:pt>
              <c:pt idx="9733">
                <c:v>6.0865747737572405E-3</c:v>
              </c:pt>
              <c:pt idx="9734">
                <c:v>6.0865747737542534E-3</c:v>
              </c:pt>
              <c:pt idx="9735">
                <c:v>6.0865747737542534E-3</c:v>
              </c:pt>
              <c:pt idx="9736">
                <c:v>6.0865747737542534E-3</c:v>
              </c:pt>
              <c:pt idx="9737">
                <c:v>6.0865747737542534E-3</c:v>
              </c:pt>
              <c:pt idx="9738">
                <c:v>6.0865747737542534E-3</c:v>
              </c:pt>
              <c:pt idx="9739">
                <c:v>6.0865747737542534E-3</c:v>
              </c:pt>
              <c:pt idx="9740">
                <c:v>6.0865747737572405E-3</c:v>
              </c:pt>
              <c:pt idx="9741">
                <c:v>6.0865747737542534E-3</c:v>
              </c:pt>
              <c:pt idx="9742">
                <c:v>6.0865747737542534E-3</c:v>
              </c:pt>
              <c:pt idx="9743">
                <c:v>6.0865747737542534E-3</c:v>
              </c:pt>
              <c:pt idx="9744">
                <c:v>6.0865747737542534E-3</c:v>
              </c:pt>
              <c:pt idx="9745">
                <c:v>6.0865747737542534E-3</c:v>
              </c:pt>
              <c:pt idx="9746">
                <c:v>6.0865747737542534E-3</c:v>
              </c:pt>
              <c:pt idx="9747">
                <c:v>6.0865747737572405E-3</c:v>
              </c:pt>
              <c:pt idx="9748">
                <c:v>6.0865747737542534E-3</c:v>
              </c:pt>
              <c:pt idx="9749">
                <c:v>6.0865747737542534E-3</c:v>
              </c:pt>
              <c:pt idx="9750">
                <c:v>6.0865747737542534E-3</c:v>
              </c:pt>
              <c:pt idx="9751">
                <c:v>6.0865747737542534E-3</c:v>
              </c:pt>
              <c:pt idx="9752">
                <c:v>6.0865747737542534E-3</c:v>
              </c:pt>
              <c:pt idx="9753">
                <c:v>6.0865747737542534E-3</c:v>
              </c:pt>
              <c:pt idx="9754">
                <c:v>6.0865747737572405E-3</c:v>
              </c:pt>
              <c:pt idx="9755">
                <c:v>6.0865747737542534E-3</c:v>
              </c:pt>
              <c:pt idx="9756">
                <c:v>6.0865747737542534E-3</c:v>
              </c:pt>
              <c:pt idx="9757">
                <c:v>6.0865747737542534E-3</c:v>
              </c:pt>
              <c:pt idx="9758">
                <c:v>6.0865747737542534E-3</c:v>
              </c:pt>
              <c:pt idx="9759">
                <c:v>6.0865747737542534E-3</c:v>
              </c:pt>
              <c:pt idx="9760">
                <c:v>6.0865747737542534E-3</c:v>
              </c:pt>
              <c:pt idx="9761">
                <c:v>6.0865747737572405E-3</c:v>
              </c:pt>
              <c:pt idx="9762">
                <c:v>6.0865747737542534E-3</c:v>
              </c:pt>
              <c:pt idx="9763">
                <c:v>6.0865747737542534E-3</c:v>
              </c:pt>
              <c:pt idx="9764">
                <c:v>6.0865747737542534E-3</c:v>
              </c:pt>
              <c:pt idx="9765">
                <c:v>6.0865747737542534E-3</c:v>
              </c:pt>
              <c:pt idx="9766">
                <c:v>6.0865747737542534E-3</c:v>
              </c:pt>
              <c:pt idx="9767">
                <c:v>6.0865747737542534E-3</c:v>
              </c:pt>
              <c:pt idx="9768">
                <c:v>6.0865747737572405E-3</c:v>
              </c:pt>
              <c:pt idx="9769">
                <c:v>6.0865747737542534E-3</c:v>
              </c:pt>
              <c:pt idx="9770">
                <c:v>6.0865747737542534E-3</c:v>
              </c:pt>
              <c:pt idx="9771">
                <c:v>6.0865747737542534E-3</c:v>
              </c:pt>
              <c:pt idx="9772">
                <c:v>6.0865747737542534E-3</c:v>
              </c:pt>
              <c:pt idx="9773">
                <c:v>6.0865747737542534E-3</c:v>
              </c:pt>
              <c:pt idx="9774">
                <c:v>6.0865747737542534E-3</c:v>
              </c:pt>
              <c:pt idx="9775">
                <c:v>6.0865747737572405E-3</c:v>
              </c:pt>
              <c:pt idx="9776">
                <c:v>6.0865747737542534E-3</c:v>
              </c:pt>
              <c:pt idx="9777">
                <c:v>6.0865747737542534E-3</c:v>
              </c:pt>
              <c:pt idx="9778">
                <c:v>6.0865747737542534E-3</c:v>
              </c:pt>
              <c:pt idx="9779">
                <c:v>6.0865747737542534E-3</c:v>
              </c:pt>
              <c:pt idx="9780">
                <c:v>6.0865747737542534E-3</c:v>
              </c:pt>
              <c:pt idx="9781">
                <c:v>6.0865747737542534E-3</c:v>
              </c:pt>
              <c:pt idx="9782">
                <c:v>6.0865747737572405E-3</c:v>
              </c:pt>
              <c:pt idx="9783">
                <c:v>6.0865747737542534E-3</c:v>
              </c:pt>
              <c:pt idx="9784">
                <c:v>6.0865747737542534E-3</c:v>
              </c:pt>
              <c:pt idx="9785">
                <c:v>6.0865747737542534E-3</c:v>
              </c:pt>
              <c:pt idx="9786">
                <c:v>6.0865747737542534E-3</c:v>
              </c:pt>
              <c:pt idx="9787">
                <c:v>6.0865747737542534E-3</c:v>
              </c:pt>
              <c:pt idx="9788">
                <c:v>6.0865747737542534E-3</c:v>
              </c:pt>
              <c:pt idx="9789">
                <c:v>6.0865747737572405E-3</c:v>
              </c:pt>
              <c:pt idx="9790">
                <c:v>6.0865747737542534E-3</c:v>
              </c:pt>
              <c:pt idx="9791">
                <c:v>6.0865747737542534E-3</c:v>
              </c:pt>
              <c:pt idx="9792">
                <c:v>6.0865747737542534E-3</c:v>
              </c:pt>
              <c:pt idx="9793">
                <c:v>6.0865747737542534E-3</c:v>
              </c:pt>
              <c:pt idx="9794">
                <c:v>6.0865747737542534E-3</c:v>
              </c:pt>
              <c:pt idx="9795">
                <c:v>6.0865747737542534E-3</c:v>
              </c:pt>
              <c:pt idx="9796">
                <c:v>6.0865747737572405E-3</c:v>
              </c:pt>
              <c:pt idx="9797">
                <c:v>6.0865747737542534E-3</c:v>
              </c:pt>
              <c:pt idx="9798">
                <c:v>6.0865747737542534E-3</c:v>
              </c:pt>
              <c:pt idx="9799">
                <c:v>6.0865747737542534E-3</c:v>
              </c:pt>
              <c:pt idx="9800">
                <c:v>6.0865747737542534E-3</c:v>
              </c:pt>
              <c:pt idx="9801">
                <c:v>6.0865747737542534E-3</c:v>
              </c:pt>
              <c:pt idx="9802">
                <c:v>6.0865747737542534E-3</c:v>
              </c:pt>
              <c:pt idx="9803">
                <c:v>6.0865747737572405E-3</c:v>
              </c:pt>
              <c:pt idx="9804">
                <c:v>6.0865747737542534E-3</c:v>
              </c:pt>
              <c:pt idx="9805">
                <c:v>6.0865747737542534E-3</c:v>
              </c:pt>
              <c:pt idx="9806">
                <c:v>6.0865747737542534E-3</c:v>
              </c:pt>
              <c:pt idx="9807">
                <c:v>6.0865747737542534E-3</c:v>
              </c:pt>
              <c:pt idx="9808">
                <c:v>6.0865747737542534E-3</c:v>
              </c:pt>
              <c:pt idx="9809">
                <c:v>6.0865747737572405E-3</c:v>
              </c:pt>
              <c:pt idx="9810">
                <c:v>6.0865747737542534E-3</c:v>
              </c:pt>
              <c:pt idx="9811">
                <c:v>6.0865747737542534E-3</c:v>
              </c:pt>
              <c:pt idx="9812">
                <c:v>6.0865747737542534E-3</c:v>
              </c:pt>
              <c:pt idx="9813">
                <c:v>6.0865747737542534E-3</c:v>
              </c:pt>
              <c:pt idx="9814">
                <c:v>6.0865747737542534E-3</c:v>
              </c:pt>
              <c:pt idx="9815">
                <c:v>6.0865747737542534E-3</c:v>
              </c:pt>
              <c:pt idx="9816">
                <c:v>6.0865747737572405E-3</c:v>
              </c:pt>
              <c:pt idx="9817">
                <c:v>6.0865747737542534E-3</c:v>
              </c:pt>
              <c:pt idx="9818">
                <c:v>6.0865747737542534E-3</c:v>
              </c:pt>
              <c:pt idx="9819">
                <c:v>6.0865747737542534E-3</c:v>
              </c:pt>
              <c:pt idx="9820">
                <c:v>6.0865747737542534E-3</c:v>
              </c:pt>
              <c:pt idx="9821">
                <c:v>6.0865747737542534E-3</c:v>
              </c:pt>
              <c:pt idx="9822">
                <c:v>6.0865747737542534E-3</c:v>
              </c:pt>
              <c:pt idx="9823">
                <c:v>6.0865747737572405E-3</c:v>
              </c:pt>
              <c:pt idx="9824">
                <c:v>6.0865747737542534E-3</c:v>
              </c:pt>
              <c:pt idx="9825">
                <c:v>6.0865747737542534E-3</c:v>
              </c:pt>
              <c:pt idx="9826">
                <c:v>6.0865747737542534E-3</c:v>
              </c:pt>
              <c:pt idx="9827">
                <c:v>6.0865747737542534E-3</c:v>
              </c:pt>
              <c:pt idx="9828">
                <c:v>6.0865747737542534E-3</c:v>
              </c:pt>
              <c:pt idx="9829">
                <c:v>6.0865747737542534E-3</c:v>
              </c:pt>
              <c:pt idx="9830">
                <c:v>6.0865747737572405E-3</c:v>
              </c:pt>
              <c:pt idx="9831">
                <c:v>6.0865747737542534E-3</c:v>
              </c:pt>
              <c:pt idx="9832">
                <c:v>6.0865747737542534E-3</c:v>
              </c:pt>
              <c:pt idx="9833">
                <c:v>6.0865747737542534E-3</c:v>
              </c:pt>
              <c:pt idx="9834">
                <c:v>6.0865747737542534E-3</c:v>
              </c:pt>
              <c:pt idx="9835">
                <c:v>6.0865747737542534E-3</c:v>
              </c:pt>
              <c:pt idx="9836">
                <c:v>6.0865747737542534E-3</c:v>
              </c:pt>
              <c:pt idx="9837">
                <c:v>6.0865747737572405E-3</c:v>
              </c:pt>
              <c:pt idx="9838">
                <c:v>6.0865747737542534E-3</c:v>
              </c:pt>
              <c:pt idx="9839">
                <c:v>6.0865747737542534E-3</c:v>
              </c:pt>
              <c:pt idx="9840">
                <c:v>6.0865747737542534E-3</c:v>
              </c:pt>
              <c:pt idx="9841">
                <c:v>6.0865747737542534E-3</c:v>
              </c:pt>
              <c:pt idx="9842">
                <c:v>6.0865747737542534E-3</c:v>
              </c:pt>
              <c:pt idx="9843">
                <c:v>6.0865747737542534E-3</c:v>
              </c:pt>
              <c:pt idx="9844">
                <c:v>6.0865747737572405E-3</c:v>
              </c:pt>
              <c:pt idx="9845">
                <c:v>6.0865747737542534E-3</c:v>
              </c:pt>
              <c:pt idx="9846">
                <c:v>6.0865747737542534E-3</c:v>
              </c:pt>
              <c:pt idx="9847">
                <c:v>6.0865747737542534E-3</c:v>
              </c:pt>
              <c:pt idx="9848">
                <c:v>6.0865747737542534E-3</c:v>
              </c:pt>
              <c:pt idx="9849">
                <c:v>6.0865747737542534E-3</c:v>
              </c:pt>
              <c:pt idx="9850">
                <c:v>6.0865747737542534E-3</c:v>
              </c:pt>
              <c:pt idx="9851">
                <c:v>6.0865747737572405E-3</c:v>
              </c:pt>
              <c:pt idx="9852">
                <c:v>6.0865747737542534E-3</c:v>
              </c:pt>
              <c:pt idx="9853">
                <c:v>6.0865747737542534E-3</c:v>
              </c:pt>
              <c:pt idx="9854">
                <c:v>6.0865747737542534E-3</c:v>
              </c:pt>
              <c:pt idx="9855">
                <c:v>6.0865747737542534E-3</c:v>
              </c:pt>
              <c:pt idx="9856">
                <c:v>6.0865747737542534E-3</c:v>
              </c:pt>
              <c:pt idx="9857">
                <c:v>6.0865747737542534E-3</c:v>
              </c:pt>
              <c:pt idx="9858">
                <c:v>6.0865747737572405E-3</c:v>
              </c:pt>
              <c:pt idx="9859">
                <c:v>6.0865747737542534E-3</c:v>
              </c:pt>
              <c:pt idx="9860">
                <c:v>6.0865747737542534E-3</c:v>
              </c:pt>
              <c:pt idx="9861">
                <c:v>6.0865747737542534E-3</c:v>
              </c:pt>
              <c:pt idx="9862">
                <c:v>6.0865747737542534E-3</c:v>
              </c:pt>
              <c:pt idx="9863">
                <c:v>6.0865747737542534E-3</c:v>
              </c:pt>
              <c:pt idx="9864">
                <c:v>6.0865747737542534E-3</c:v>
              </c:pt>
              <c:pt idx="9865">
                <c:v>6.0865747737572405E-3</c:v>
              </c:pt>
              <c:pt idx="9866">
                <c:v>6.0865747737542534E-3</c:v>
              </c:pt>
              <c:pt idx="9867">
                <c:v>6.0865747737542534E-3</c:v>
              </c:pt>
              <c:pt idx="9868">
                <c:v>6.0865747737542534E-3</c:v>
              </c:pt>
              <c:pt idx="9869">
                <c:v>6.0865747737542534E-3</c:v>
              </c:pt>
              <c:pt idx="9870">
                <c:v>6.0865747737542534E-3</c:v>
              </c:pt>
              <c:pt idx="9871">
                <c:v>6.0865747737542534E-3</c:v>
              </c:pt>
              <c:pt idx="9872">
                <c:v>6.0865747737572405E-3</c:v>
              </c:pt>
              <c:pt idx="9873">
                <c:v>6.0865747737542534E-3</c:v>
              </c:pt>
              <c:pt idx="9874">
                <c:v>6.0865747737542534E-3</c:v>
              </c:pt>
              <c:pt idx="9875">
                <c:v>6.0865747737542534E-3</c:v>
              </c:pt>
              <c:pt idx="9876">
                <c:v>6.0865747737542534E-3</c:v>
              </c:pt>
              <c:pt idx="9877">
                <c:v>6.0865747737542534E-3</c:v>
              </c:pt>
              <c:pt idx="9878">
                <c:v>6.0865747737542534E-3</c:v>
              </c:pt>
              <c:pt idx="9879">
                <c:v>6.0865747737572405E-3</c:v>
              </c:pt>
              <c:pt idx="9880">
                <c:v>6.0865747737542534E-3</c:v>
              </c:pt>
              <c:pt idx="9881">
                <c:v>6.0865747737542534E-3</c:v>
              </c:pt>
              <c:pt idx="9882">
                <c:v>6.0865747737542534E-3</c:v>
              </c:pt>
              <c:pt idx="9883">
                <c:v>6.0865747737542534E-3</c:v>
              </c:pt>
              <c:pt idx="9884">
                <c:v>6.0865747737542534E-3</c:v>
              </c:pt>
              <c:pt idx="9885">
                <c:v>6.0865747737542534E-3</c:v>
              </c:pt>
              <c:pt idx="9886">
                <c:v>6.0865747737572405E-3</c:v>
              </c:pt>
              <c:pt idx="9887">
                <c:v>6.0865747737542534E-3</c:v>
              </c:pt>
              <c:pt idx="9888">
                <c:v>6.0865747737542534E-3</c:v>
              </c:pt>
              <c:pt idx="9889">
                <c:v>6.0865747737542534E-3</c:v>
              </c:pt>
              <c:pt idx="9890">
                <c:v>6.0865747737542534E-3</c:v>
              </c:pt>
              <c:pt idx="9891">
                <c:v>6.0865747737542534E-3</c:v>
              </c:pt>
              <c:pt idx="9892">
                <c:v>6.0865747737542534E-3</c:v>
              </c:pt>
              <c:pt idx="9893">
                <c:v>6.0865747737572405E-3</c:v>
              </c:pt>
              <c:pt idx="9894">
                <c:v>6.0865747737542534E-3</c:v>
              </c:pt>
              <c:pt idx="9895">
                <c:v>6.0865747737542534E-3</c:v>
              </c:pt>
              <c:pt idx="9896">
                <c:v>6.0865747737542534E-3</c:v>
              </c:pt>
              <c:pt idx="9897">
                <c:v>6.0865747737542534E-3</c:v>
              </c:pt>
              <c:pt idx="9898">
                <c:v>6.0865747737542534E-3</c:v>
              </c:pt>
              <c:pt idx="9899">
                <c:v>6.0865747737572405E-3</c:v>
              </c:pt>
              <c:pt idx="9900">
                <c:v>6.0865747737542534E-3</c:v>
              </c:pt>
              <c:pt idx="9901">
                <c:v>6.0865747737542534E-3</c:v>
              </c:pt>
              <c:pt idx="9902">
                <c:v>6.0865747737542534E-3</c:v>
              </c:pt>
              <c:pt idx="9903">
                <c:v>6.0865747737542534E-3</c:v>
              </c:pt>
              <c:pt idx="9904">
                <c:v>6.0865747737542534E-3</c:v>
              </c:pt>
              <c:pt idx="9905">
                <c:v>6.0865747737542534E-3</c:v>
              </c:pt>
              <c:pt idx="9906">
                <c:v>6.0865747737572405E-3</c:v>
              </c:pt>
              <c:pt idx="9907">
                <c:v>6.0865747737542534E-3</c:v>
              </c:pt>
              <c:pt idx="9908">
                <c:v>6.0865747737542534E-3</c:v>
              </c:pt>
              <c:pt idx="9909">
                <c:v>6.0865747737542534E-3</c:v>
              </c:pt>
              <c:pt idx="9910">
                <c:v>6.0865747737542534E-3</c:v>
              </c:pt>
              <c:pt idx="9911">
                <c:v>6.0865747737542534E-3</c:v>
              </c:pt>
              <c:pt idx="9912">
                <c:v>6.0865747737542534E-3</c:v>
              </c:pt>
              <c:pt idx="9913">
                <c:v>6.0865747737572405E-3</c:v>
              </c:pt>
              <c:pt idx="9914">
                <c:v>6.0865747737542534E-3</c:v>
              </c:pt>
              <c:pt idx="9915">
                <c:v>6.0865747737542534E-3</c:v>
              </c:pt>
              <c:pt idx="9916">
                <c:v>6.0865747737542534E-3</c:v>
              </c:pt>
              <c:pt idx="9917">
                <c:v>6.0865747737542534E-3</c:v>
              </c:pt>
              <c:pt idx="9918">
                <c:v>6.0865747737542534E-3</c:v>
              </c:pt>
              <c:pt idx="9919">
                <c:v>6.0865747737542534E-3</c:v>
              </c:pt>
              <c:pt idx="9920">
                <c:v>6.0865747737572405E-3</c:v>
              </c:pt>
              <c:pt idx="9921">
                <c:v>6.0865747737542534E-3</c:v>
              </c:pt>
              <c:pt idx="9922">
                <c:v>6.0865747737542534E-3</c:v>
              </c:pt>
              <c:pt idx="9923">
                <c:v>6.0865747737542534E-3</c:v>
              </c:pt>
              <c:pt idx="9924">
                <c:v>6.0865747737542534E-3</c:v>
              </c:pt>
              <c:pt idx="9925">
                <c:v>6.0865747737542534E-3</c:v>
              </c:pt>
              <c:pt idx="9926">
                <c:v>6.0865747737542534E-3</c:v>
              </c:pt>
              <c:pt idx="9927">
                <c:v>6.0865747737572405E-3</c:v>
              </c:pt>
              <c:pt idx="9928">
                <c:v>6.0865747737542534E-3</c:v>
              </c:pt>
              <c:pt idx="9929">
                <c:v>6.0865747737542534E-3</c:v>
              </c:pt>
              <c:pt idx="9930">
                <c:v>6.0865747737542534E-3</c:v>
              </c:pt>
              <c:pt idx="9931">
                <c:v>6.0865747737542534E-3</c:v>
              </c:pt>
              <c:pt idx="9932">
                <c:v>6.0865747737542534E-3</c:v>
              </c:pt>
              <c:pt idx="9933">
                <c:v>6.0865747737542534E-3</c:v>
              </c:pt>
              <c:pt idx="9934">
                <c:v>6.0865747737572405E-3</c:v>
              </c:pt>
              <c:pt idx="9935">
                <c:v>6.0865747737542534E-3</c:v>
              </c:pt>
              <c:pt idx="9936">
                <c:v>6.0865747737542534E-3</c:v>
              </c:pt>
              <c:pt idx="9937">
                <c:v>6.0865747737542534E-3</c:v>
              </c:pt>
              <c:pt idx="9938">
                <c:v>6.0865747737542534E-3</c:v>
              </c:pt>
              <c:pt idx="9939">
                <c:v>6.0865747737542534E-3</c:v>
              </c:pt>
              <c:pt idx="9940">
                <c:v>6.0865747737542534E-3</c:v>
              </c:pt>
              <c:pt idx="9941">
                <c:v>6.0865747737572405E-3</c:v>
              </c:pt>
              <c:pt idx="9942">
                <c:v>6.0865747737542534E-3</c:v>
              </c:pt>
              <c:pt idx="9943">
                <c:v>6.0865747737542534E-3</c:v>
              </c:pt>
              <c:pt idx="9944">
                <c:v>6.0865747737542534E-3</c:v>
              </c:pt>
              <c:pt idx="9945">
                <c:v>6.0865747737542534E-3</c:v>
              </c:pt>
              <c:pt idx="9946">
                <c:v>6.0865747737542534E-3</c:v>
              </c:pt>
              <c:pt idx="9947">
                <c:v>6.0865747737542534E-3</c:v>
              </c:pt>
              <c:pt idx="9948">
                <c:v>6.0865747737572405E-3</c:v>
              </c:pt>
              <c:pt idx="9949">
                <c:v>6.0865747737542534E-3</c:v>
              </c:pt>
              <c:pt idx="9950">
                <c:v>6.0865747737542534E-3</c:v>
              </c:pt>
              <c:pt idx="9951">
                <c:v>6.0865747737542534E-3</c:v>
              </c:pt>
              <c:pt idx="9952">
                <c:v>6.0865747737542534E-3</c:v>
              </c:pt>
              <c:pt idx="9953">
                <c:v>6.0865747737542534E-3</c:v>
              </c:pt>
              <c:pt idx="9954">
                <c:v>6.0865747737542534E-3</c:v>
              </c:pt>
              <c:pt idx="9955">
                <c:v>6.0865747737572405E-3</c:v>
              </c:pt>
              <c:pt idx="9956">
                <c:v>6.0865747737542534E-3</c:v>
              </c:pt>
              <c:pt idx="9957">
                <c:v>6.0865747737542534E-3</c:v>
              </c:pt>
              <c:pt idx="9958">
                <c:v>6.0865747737542534E-3</c:v>
              </c:pt>
              <c:pt idx="9959">
                <c:v>6.0865747737542534E-3</c:v>
              </c:pt>
              <c:pt idx="9960">
                <c:v>6.0865747737542534E-3</c:v>
              </c:pt>
              <c:pt idx="9961">
                <c:v>6.0865747737542534E-3</c:v>
              </c:pt>
              <c:pt idx="9962">
                <c:v>6.0865747737572405E-3</c:v>
              </c:pt>
              <c:pt idx="9963">
                <c:v>6.0865747737542534E-3</c:v>
              </c:pt>
              <c:pt idx="9964">
                <c:v>6.0865747737542534E-3</c:v>
              </c:pt>
              <c:pt idx="9965">
                <c:v>6.0865747737542534E-3</c:v>
              </c:pt>
              <c:pt idx="9966">
                <c:v>6.0865747737542534E-3</c:v>
              </c:pt>
              <c:pt idx="9967">
                <c:v>6.0865747737542534E-3</c:v>
              </c:pt>
              <c:pt idx="9968">
                <c:v>6.0865747737542534E-3</c:v>
              </c:pt>
              <c:pt idx="9969">
                <c:v>6.0865747737572405E-3</c:v>
              </c:pt>
              <c:pt idx="9970">
                <c:v>6.0865747737542534E-3</c:v>
              </c:pt>
              <c:pt idx="9971">
                <c:v>6.0865747737542534E-3</c:v>
              </c:pt>
              <c:pt idx="9972">
                <c:v>6.0865747737542534E-3</c:v>
              </c:pt>
              <c:pt idx="9973">
                <c:v>6.0865747737542534E-3</c:v>
              </c:pt>
              <c:pt idx="9974">
                <c:v>6.0865747737542534E-3</c:v>
              </c:pt>
              <c:pt idx="9975">
                <c:v>6.0865747737542534E-3</c:v>
              </c:pt>
              <c:pt idx="9976">
                <c:v>6.0865747737572405E-3</c:v>
              </c:pt>
              <c:pt idx="9977">
                <c:v>6.0865747737542534E-3</c:v>
              </c:pt>
              <c:pt idx="9978">
                <c:v>6.0865747737542534E-3</c:v>
              </c:pt>
              <c:pt idx="9979">
                <c:v>6.0865747737542534E-3</c:v>
              </c:pt>
              <c:pt idx="9980">
                <c:v>6.0865747737542534E-3</c:v>
              </c:pt>
              <c:pt idx="9981">
                <c:v>6.0865747737542534E-3</c:v>
              </c:pt>
              <c:pt idx="9982">
                <c:v>6.0865747737542534E-3</c:v>
              </c:pt>
              <c:pt idx="9983">
                <c:v>6.0865747737572405E-3</c:v>
              </c:pt>
              <c:pt idx="9984">
                <c:v>6.0865747737542534E-3</c:v>
              </c:pt>
              <c:pt idx="9985">
                <c:v>6.0865747737542534E-3</c:v>
              </c:pt>
              <c:pt idx="9986">
                <c:v>6.0865747737542534E-3</c:v>
              </c:pt>
              <c:pt idx="9987">
                <c:v>6.0865747737542534E-3</c:v>
              </c:pt>
              <c:pt idx="9988">
                <c:v>6.0865747737542534E-3</c:v>
              </c:pt>
              <c:pt idx="9989">
                <c:v>6.0865747737572405E-3</c:v>
              </c:pt>
              <c:pt idx="9990">
                <c:v>6.0865747737542534E-3</c:v>
              </c:pt>
              <c:pt idx="9991">
                <c:v>6.0865747737542534E-3</c:v>
              </c:pt>
              <c:pt idx="9992">
                <c:v>6.0865747737542534E-3</c:v>
              </c:pt>
              <c:pt idx="9993">
                <c:v>6.0865747737542534E-3</c:v>
              </c:pt>
              <c:pt idx="9994">
                <c:v>6.0865747737542534E-3</c:v>
              </c:pt>
              <c:pt idx="9995">
                <c:v>6.0865747737542534E-3</c:v>
              </c:pt>
              <c:pt idx="9996">
                <c:v>6.0865747737572405E-3</c:v>
              </c:pt>
              <c:pt idx="9997">
                <c:v>6.0865747737542534E-3</c:v>
              </c:pt>
              <c:pt idx="9998">
                <c:v>6.0865747737542534E-3</c:v>
              </c:pt>
              <c:pt idx="9999">
                <c:v>6.0865747737542534E-3</c:v>
              </c:pt>
              <c:pt idx="10000">
                <c:v>6.0865747737542534E-3</c:v>
              </c:pt>
              <c:pt idx="10001">
                <c:v>6.0865747737542534E-3</c:v>
              </c:pt>
              <c:pt idx="10002">
                <c:v>6.0865747737542534E-3</c:v>
              </c:pt>
              <c:pt idx="10003">
                <c:v>6.0865747737572405E-3</c:v>
              </c:pt>
              <c:pt idx="10004">
                <c:v>6.0865747737542534E-3</c:v>
              </c:pt>
              <c:pt idx="10005">
                <c:v>6.0865747737542534E-3</c:v>
              </c:pt>
              <c:pt idx="10006">
                <c:v>6.0865747737542534E-3</c:v>
              </c:pt>
              <c:pt idx="10007">
                <c:v>6.0865747737542534E-3</c:v>
              </c:pt>
              <c:pt idx="10008">
                <c:v>6.0865747737542534E-3</c:v>
              </c:pt>
              <c:pt idx="10009">
                <c:v>6.0865747737542534E-3</c:v>
              </c:pt>
              <c:pt idx="10010">
                <c:v>6.0865747737572405E-3</c:v>
              </c:pt>
              <c:pt idx="10011">
                <c:v>6.0865747737542534E-3</c:v>
              </c:pt>
              <c:pt idx="10012">
                <c:v>6.0865747737542534E-3</c:v>
              </c:pt>
              <c:pt idx="10013">
                <c:v>6.0865747737542534E-3</c:v>
              </c:pt>
              <c:pt idx="10014">
                <c:v>6.0865747737542534E-3</c:v>
              </c:pt>
              <c:pt idx="10015">
                <c:v>6.0865747737542534E-3</c:v>
              </c:pt>
              <c:pt idx="10016">
                <c:v>6.0865747737542534E-3</c:v>
              </c:pt>
              <c:pt idx="10017">
                <c:v>6.0865747737572405E-3</c:v>
              </c:pt>
              <c:pt idx="10018">
                <c:v>6.0865747737542534E-3</c:v>
              </c:pt>
              <c:pt idx="10019">
                <c:v>6.0865747737542534E-3</c:v>
              </c:pt>
              <c:pt idx="10020">
                <c:v>6.0865747737542534E-3</c:v>
              </c:pt>
              <c:pt idx="10021">
                <c:v>6.0865747737542534E-3</c:v>
              </c:pt>
              <c:pt idx="10022">
                <c:v>6.0865747737542534E-3</c:v>
              </c:pt>
              <c:pt idx="10023">
                <c:v>6.0865747737542534E-3</c:v>
              </c:pt>
              <c:pt idx="10024">
                <c:v>6.0865747737572405E-3</c:v>
              </c:pt>
              <c:pt idx="10025">
                <c:v>6.0865747737542534E-3</c:v>
              </c:pt>
              <c:pt idx="10026">
                <c:v>6.0865747737542534E-3</c:v>
              </c:pt>
              <c:pt idx="10027">
                <c:v>6.0865747737542534E-3</c:v>
              </c:pt>
              <c:pt idx="10028">
                <c:v>6.0865747737542534E-3</c:v>
              </c:pt>
              <c:pt idx="10029">
                <c:v>6.0865747737542534E-3</c:v>
              </c:pt>
              <c:pt idx="10030">
                <c:v>6.0865747737542534E-3</c:v>
              </c:pt>
              <c:pt idx="10031">
                <c:v>6.0865747737572405E-3</c:v>
              </c:pt>
              <c:pt idx="10032">
                <c:v>6.0865747737542534E-3</c:v>
              </c:pt>
              <c:pt idx="10033">
                <c:v>6.0865747737542534E-3</c:v>
              </c:pt>
              <c:pt idx="10034">
                <c:v>6.0865747737542534E-3</c:v>
              </c:pt>
              <c:pt idx="10035">
                <c:v>6.0865747737542534E-3</c:v>
              </c:pt>
              <c:pt idx="10036">
                <c:v>6.0865747737542534E-3</c:v>
              </c:pt>
              <c:pt idx="10037">
                <c:v>6.0865747737542534E-3</c:v>
              </c:pt>
              <c:pt idx="10038">
                <c:v>6.0865747737572405E-3</c:v>
              </c:pt>
              <c:pt idx="10039">
                <c:v>6.0865747737542534E-3</c:v>
              </c:pt>
              <c:pt idx="10040">
                <c:v>6.0865747737542534E-3</c:v>
              </c:pt>
              <c:pt idx="10041">
                <c:v>6.0865747737542534E-3</c:v>
              </c:pt>
              <c:pt idx="10042">
                <c:v>6.0865747737542534E-3</c:v>
              </c:pt>
              <c:pt idx="10043">
                <c:v>6.0865747737542534E-3</c:v>
              </c:pt>
              <c:pt idx="10044">
                <c:v>6.0865747737542534E-3</c:v>
              </c:pt>
              <c:pt idx="10045">
                <c:v>6.0865747737572405E-3</c:v>
              </c:pt>
              <c:pt idx="10046">
                <c:v>6.0865747737542534E-3</c:v>
              </c:pt>
              <c:pt idx="10047">
                <c:v>6.0865747737542534E-3</c:v>
              </c:pt>
              <c:pt idx="10048">
                <c:v>6.0865747737542534E-3</c:v>
              </c:pt>
              <c:pt idx="10049">
                <c:v>6.0865747737542534E-3</c:v>
              </c:pt>
              <c:pt idx="10050">
                <c:v>6.0865747737542534E-3</c:v>
              </c:pt>
              <c:pt idx="10051">
                <c:v>6.0865747737542534E-3</c:v>
              </c:pt>
              <c:pt idx="10052">
                <c:v>6.0865747737572405E-3</c:v>
              </c:pt>
              <c:pt idx="10053">
                <c:v>6.0865747737542534E-3</c:v>
              </c:pt>
              <c:pt idx="10054">
                <c:v>6.0865747737542534E-3</c:v>
              </c:pt>
              <c:pt idx="10055">
                <c:v>6.0865747737542534E-3</c:v>
              </c:pt>
              <c:pt idx="10056">
                <c:v>6.0865747737542534E-3</c:v>
              </c:pt>
              <c:pt idx="10057">
                <c:v>6.0865747737542534E-3</c:v>
              </c:pt>
              <c:pt idx="10058">
                <c:v>6.0865747737542534E-3</c:v>
              </c:pt>
              <c:pt idx="10059">
                <c:v>6.0865747737572405E-3</c:v>
              </c:pt>
              <c:pt idx="10060">
                <c:v>6.0865747737542534E-3</c:v>
              </c:pt>
              <c:pt idx="10061">
                <c:v>6.0865747737542534E-3</c:v>
              </c:pt>
              <c:pt idx="10062">
                <c:v>6.0865747737542534E-3</c:v>
              </c:pt>
              <c:pt idx="10063">
                <c:v>6.0865747737542534E-3</c:v>
              </c:pt>
              <c:pt idx="10064">
                <c:v>6.0865747737542534E-3</c:v>
              </c:pt>
              <c:pt idx="10065">
                <c:v>6.0865747737542534E-3</c:v>
              </c:pt>
              <c:pt idx="10066">
                <c:v>6.0865747737572405E-3</c:v>
              </c:pt>
              <c:pt idx="10067">
                <c:v>6.0865747737542534E-3</c:v>
              </c:pt>
              <c:pt idx="10068">
                <c:v>6.0865747737542534E-3</c:v>
              </c:pt>
              <c:pt idx="10069">
                <c:v>6.0865747737542534E-3</c:v>
              </c:pt>
              <c:pt idx="10070">
                <c:v>6.0865747737542534E-3</c:v>
              </c:pt>
              <c:pt idx="10071">
                <c:v>6.0865747737542534E-3</c:v>
              </c:pt>
              <c:pt idx="10072">
                <c:v>6.0865747737542534E-3</c:v>
              </c:pt>
              <c:pt idx="10073">
                <c:v>6.0865747737572405E-3</c:v>
              </c:pt>
              <c:pt idx="10074">
                <c:v>6.0865747737542534E-3</c:v>
              </c:pt>
              <c:pt idx="10075">
                <c:v>6.0865747737542534E-3</c:v>
              </c:pt>
              <c:pt idx="10076">
                <c:v>6.0865747737542534E-3</c:v>
              </c:pt>
              <c:pt idx="10077">
                <c:v>6.0865747737542534E-3</c:v>
              </c:pt>
              <c:pt idx="10078">
                <c:v>6.0865747737542534E-3</c:v>
              </c:pt>
              <c:pt idx="10079">
                <c:v>6.0865747737572405E-3</c:v>
              </c:pt>
              <c:pt idx="10080">
                <c:v>6.0865747737542534E-3</c:v>
              </c:pt>
              <c:pt idx="10081">
                <c:v>6.0865747737542534E-3</c:v>
              </c:pt>
              <c:pt idx="10082">
                <c:v>6.0865747737542534E-3</c:v>
              </c:pt>
              <c:pt idx="10083">
                <c:v>6.0865747737542534E-3</c:v>
              </c:pt>
              <c:pt idx="10084">
                <c:v>6.0865747737542534E-3</c:v>
              </c:pt>
              <c:pt idx="10085">
                <c:v>6.0865747737542534E-3</c:v>
              </c:pt>
              <c:pt idx="10086">
                <c:v>6.0865747737572405E-3</c:v>
              </c:pt>
              <c:pt idx="10087">
                <c:v>6.0865747737542534E-3</c:v>
              </c:pt>
              <c:pt idx="10088">
                <c:v>6.0865747737542534E-3</c:v>
              </c:pt>
              <c:pt idx="10089">
                <c:v>6.0865747737542534E-3</c:v>
              </c:pt>
              <c:pt idx="10090">
                <c:v>6.0865747737542534E-3</c:v>
              </c:pt>
              <c:pt idx="10091">
                <c:v>6.0865747737542534E-3</c:v>
              </c:pt>
              <c:pt idx="10092">
                <c:v>6.0865747737542534E-3</c:v>
              </c:pt>
              <c:pt idx="10093">
                <c:v>6.0865747737572405E-3</c:v>
              </c:pt>
              <c:pt idx="10094">
                <c:v>6.0865747737542534E-3</c:v>
              </c:pt>
              <c:pt idx="10095">
                <c:v>6.0865747737542534E-3</c:v>
              </c:pt>
              <c:pt idx="10096">
                <c:v>6.0865747737542534E-3</c:v>
              </c:pt>
              <c:pt idx="10097">
                <c:v>6.0865747737542534E-3</c:v>
              </c:pt>
              <c:pt idx="10098">
                <c:v>6.0865747737542534E-3</c:v>
              </c:pt>
              <c:pt idx="10099">
                <c:v>6.0865747737542534E-3</c:v>
              </c:pt>
              <c:pt idx="10100">
                <c:v>6.0865747737572405E-3</c:v>
              </c:pt>
              <c:pt idx="10101">
                <c:v>6.0865747737542534E-3</c:v>
              </c:pt>
              <c:pt idx="10102">
                <c:v>6.0865747737542534E-3</c:v>
              </c:pt>
              <c:pt idx="10103">
                <c:v>6.0865747737542534E-3</c:v>
              </c:pt>
              <c:pt idx="10104">
                <c:v>6.0865747737542534E-3</c:v>
              </c:pt>
              <c:pt idx="10105">
                <c:v>6.0865747737542534E-3</c:v>
              </c:pt>
              <c:pt idx="10106">
                <c:v>6.0865747737542534E-3</c:v>
              </c:pt>
              <c:pt idx="10107">
                <c:v>6.0865747737572405E-3</c:v>
              </c:pt>
              <c:pt idx="10108">
                <c:v>6.0865747737542534E-3</c:v>
              </c:pt>
              <c:pt idx="10109">
                <c:v>6.0865747737542534E-3</c:v>
              </c:pt>
              <c:pt idx="10110">
                <c:v>6.0865747737542534E-3</c:v>
              </c:pt>
              <c:pt idx="10111">
                <c:v>6.0865747737542534E-3</c:v>
              </c:pt>
              <c:pt idx="10112">
                <c:v>6.0865747737542534E-3</c:v>
              </c:pt>
              <c:pt idx="10113">
                <c:v>6.0865747737542534E-3</c:v>
              </c:pt>
              <c:pt idx="10114">
                <c:v>6.0865747737572405E-3</c:v>
              </c:pt>
              <c:pt idx="10115">
                <c:v>6.0865747737542534E-3</c:v>
              </c:pt>
              <c:pt idx="10116">
                <c:v>6.0865747737542534E-3</c:v>
              </c:pt>
              <c:pt idx="10117">
                <c:v>6.0865747737542534E-3</c:v>
              </c:pt>
              <c:pt idx="10118">
                <c:v>6.0865747737542534E-3</c:v>
              </c:pt>
              <c:pt idx="10119">
                <c:v>6.0865747737542534E-3</c:v>
              </c:pt>
              <c:pt idx="10120">
                <c:v>6.0865747737542534E-3</c:v>
              </c:pt>
              <c:pt idx="10121">
                <c:v>6.0865747737572405E-3</c:v>
              </c:pt>
              <c:pt idx="10122">
                <c:v>6.0865747737542534E-3</c:v>
              </c:pt>
              <c:pt idx="10123">
                <c:v>6.0865747737542534E-3</c:v>
              </c:pt>
              <c:pt idx="10124">
                <c:v>6.0865747737542534E-3</c:v>
              </c:pt>
              <c:pt idx="10125">
                <c:v>6.0865747737542534E-3</c:v>
              </c:pt>
              <c:pt idx="10126">
                <c:v>6.0865747737542534E-3</c:v>
              </c:pt>
              <c:pt idx="10127">
                <c:v>6.0865747737542534E-3</c:v>
              </c:pt>
              <c:pt idx="10128">
                <c:v>6.0865747737572405E-3</c:v>
              </c:pt>
              <c:pt idx="10129">
                <c:v>6.0865747737542534E-3</c:v>
              </c:pt>
              <c:pt idx="10130">
                <c:v>6.0865747737542534E-3</c:v>
              </c:pt>
              <c:pt idx="10131">
                <c:v>6.0865747737542534E-3</c:v>
              </c:pt>
              <c:pt idx="10132">
                <c:v>6.0865747737542534E-3</c:v>
              </c:pt>
              <c:pt idx="10133">
                <c:v>6.0865747737542534E-3</c:v>
              </c:pt>
              <c:pt idx="10134">
                <c:v>6.0865747737542534E-3</c:v>
              </c:pt>
              <c:pt idx="10135">
                <c:v>6.0865747737572405E-3</c:v>
              </c:pt>
              <c:pt idx="10136">
                <c:v>6.0865747737542534E-3</c:v>
              </c:pt>
              <c:pt idx="10137">
                <c:v>6.0865747737542534E-3</c:v>
              </c:pt>
              <c:pt idx="10138">
                <c:v>6.0865747737542534E-3</c:v>
              </c:pt>
              <c:pt idx="10139">
                <c:v>6.0865747737542534E-3</c:v>
              </c:pt>
              <c:pt idx="10140">
                <c:v>6.0865747737542534E-3</c:v>
              </c:pt>
              <c:pt idx="10141">
                <c:v>6.0865747737542534E-3</c:v>
              </c:pt>
              <c:pt idx="10142">
                <c:v>6.0865747737572405E-3</c:v>
              </c:pt>
              <c:pt idx="10143">
                <c:v>6.0865747737542534E-3</c:v>
              </c:pt>
              <c:pt idx="10144">
                <c:v>6.0865747737542534E-3</c:v>
              </c:pt>
              <c:pt idx="10145">
                <c:v>6.0865747737542534E-3</c:v>
              </c:pt>
              <c:pt idx="10146">
                <c:v>6.0865747737542534E-3</c:v>
              </c:pt>
              <c:pt idx="10147">
                <c:v>6.0865747737542534E-3</c:v>
              </c:pt>
              <c:pt idx="10148">
                <c:v>6.0865747737542534E-3</c:v>
              </c:pt>
              <c:pt idx="10149">
                <c:v>6.0865747737572405E-3</c:v>
              </c:pt>
              <c:pt idx="10150">
                <c:v>6.0865747737542534E-3</c:v>
              </c:pt>
              <c:pt idx="10151">
                <c:v>6.0865747737542534E-3</c:v>
              </c:pt>
              <c:pt idx="10152">
                <c:v>6.0865747737542534E-3</c:v>
              </c:pt>
              <c:pt idx="10153">
                <c:v>6.0865747737542534E-3</c:v>
              </c:pt>
              <c:pt idx="10154">
                <c:v>6.0865747737542534E-3</c:v>
              </c:pt>
              <c:pt idx="10155">
                <c:v>6.0865747737542534E-3</c:v>
              </c:pt>
              <c:pt idx="10156">
                <c:v>6.0865747737572405E-3</c:v>
              </c:pt>
              <c:pt idx="10157">
                <c:v>6.0865747737542534E-3</c:v>
              </c:pt>
              <c:pt idx="10158">
                <c:v>6.0865747737542534E-3</c:v>
              </c:pt>
              <c:pt idx="10159">
                <c:v>6.0865747737542534E-3</c:v>
              </c:pt>
              <c:pt idx="10160">
                <c:v>6.0865747737542534E-3</c:v>
              </c:pt>
              <c:pt idx="10161">
                <c:v>6.0865747737542534E-3</c:v>
              </c:pt>
              <c:pt idx="10162">
                <c:v>6.0865747737542534E-3</c:v>
              </c:pt>
              <c:pt idx="10163">
                <c:v>6.0865747737572405E-3</c:v>
              </c:pt>
              <c:pt idx="10164">
                <c:v>6.0865747737542534E-3</c:v>
              </c:pt>
              <c:pt idx="10165">
                <c:v>6.0865747737542534E-3</c:v>
              </c:pt>
              <c:pt idx="10166">
                <c:v>6.0865747737542534E-3</c:v>
              </c:pt>
              <c:pt idx="10167">
                <c:v>6.0865747737542534E-3</c:v>
              </c:pt>
              <c:pt idx="10168">
                <c:v>6.0865747737542534E-3</c:v>
              </c:pt>
              <c:pt idx="10169">
                <c:v>6.0865747737542534E-3</c:v>
              </c:pt>
              <c:pt idx="10170">
                <c:v>6.0865747737572405E-3</c:v>
              </c:pt>
              <c:pt idx="10171">
                <c:v>6.0865747737542534E-3</c:v>
              </c:pt>
              <c:pt idx="10172">
                <c:v>6.0865747737542534E-3</c:v>
              </c:pt>
              <c:pt idx="10173">
                <c:v>6.0865747737542534E-3</c:v>
              </c:pt>
              <c:pt idx="10174">
                <c:v>6.0865747737542534E-3</c:v>
              </c:pt>
              <c:pt idx="10175">
                <c:v>6.0865747737542534E-3</c:v>
              </c:pt>
              <c:pt idx="10176">
                <c:v>6.0865747737572405E-3</c:v>
              </c:pt>
              <c:pt idx="10177">
                <c:v>6.0865747737542534E-3</c:v>
              </c:pt>
              <c:pt idx="10178">
                <c:v>6.0865747737542534E-3</c:v>
              </c:pt>
              <c:pt idx="10179">
                <c:v>6.0865747737542534E-3</c:v>
              </c:pt>
              <c:pt idx="10180">
                <c:v>6.0865747737542534E-3</c:v>
              </c:pt>
              <c:pt idx="10181">
                <c:v>6.0865747737542534E-3</c:v>
              </c:pt>
              <c:pt idx="10182">
                <c:v>6.0865747737542534E-3</c:v>
              </c:pt>
              <c:pt idx="10183">
                <c:v>6.0865747737572405E-3</c:v>
              </c:pt>
              <c:pt idx="10184">
                <c:v>6.0865747737542534E-3</c:v>
              </c:pt>
              <c:pt idx="10185">
                <c:v>6.0865747737542534E-3</c:v>
              </c:pt>
              <c:pt idx="10186">
                <c:v>6.0865747737542534E-3</c:v>
              </c:pt>
              <c:pt idx="10187">
                <c:v>6.0865747737542534E-3</c:v>
              </c:pt>
              <c:pt idx="10188">
                <c:v>6.0865747737542534E-3</c:v>
              </c:pt>
              <c:pt idx="10189">
                <c:v>6.0865747737542534E-3</c:v>
              </c:pt>
              <c:pt idx="10190">
                <c:v>6.0865747737572405E-3</c:v>
              </c:pt>
              <c:pt idx="10191">
                <c:v>6.0865747737542534E-3</c:v>
              </c:pt>
              <c:pt idx="10192">
                <c:v>6.0865747737542534E-3</c:v>
              </c:pt>
              <c:pt idx="10193">
                <c:v>6.0865747737542534E-3</c:v>
              </c:pt>
              <c:pt idx="10194">
                <c:v>6.0865747737542534E-3</c:v>
              </c:pt>
              <c:pt idx="10195">
                <c:v>6.0865747737542534E-3</c:v>
              </c:pt>
              <c:pt idx="10196">
                <c:v>6.0865747737542534E-3</c:v>
              </c:pt>
              <c:pt idx="10197">
                <c:v>6.0865747737572405E-3</c:v>
              </c:pt>
              <c:pt idx="10198">
                <c:v>6.0865747737542534E-3</c:v>
              </c:pt>
              <c:pt idx="10199">
                <c:v>6.0865747737542534E-3</c:v>
              </c:pt>
              <c:pt idx="10200">
                <c:v>6.0865747737542534E-3</c:v>
              </c:pt>
              <c:pt idx="10201">
                <c:v>6.0865747737542534E-3</c:v>
              </c:pt>
              <c:pt idx="10202">
                <c:v>6.0865747737542534E-3</c:v>
              </c:pt>
              <c:pt idx="10203">
                <c:v>6.0865747737542534E-3</c:v>
              </c:pt>
              <c:pt idx="10204">
                <c:v>6.0865747737572405E-3</c:v>
              </c:pt>
              <c:pt idx="10205">
                <c:v>6.0865747737542534E-3</c:v>
              </c:pt>
              <c:pt idx="10206">
                <c:v>6.0865747737542534E-3</c:v>
              </c:pt>
              <c:pt idx="10207">
                <c:v>6.0865747737542534E-3</c:v>
              </c:pt>
              <c:pt idx="10208">
                <c:v>6.0865747737542534E-3</c:v>
              </c:pt>
              <c:pt idx="10209">
                <c:v>6.0865747737542534E-3</c:v>
              </c:pt>
              <c:pt idx="10210">
                <c:v>6.0865747737542534E-3</c:v>
              </c:pt>
              <c:pt idx="10211">
                <c:v>6.0865747737572405E-3</c:v>
              </c:pt>
              <c:pt idx="10212">
                <c:v>6.0865747737542534E-3</c:v>
              </c:pt>
              <c:pt idx="10213">
                <c:v>6.0865747737542534E-3</c:v>
              </c:pt>
              <c:pt idx="10214">
                <c:v>6.0865747737542534E-3</c:v>
              </c:pt>
              <c:pt idx="10215">
                <c:v>6.0865747737542534E-3</c:v>
              </c:pt>
              <c:pt idx="10216">
                <c:v>6.0865747737542534E-3</c:v>
              </c:pt>
              <c:pt idx="10217">
                <c:v>6.0865747737542534E-3</c:v>
              </c:pt>
              <c:pt idx="10218">
                <c:v>6.0865747737572405E-3</c:v>
              </c:pt>
              <c:pt idx="10219">
                <c:v>6.0865747737542534E-3</c:v>
              </c:pt>
              <c:pt idx="10220">
                <c:v>6.0865747737542534E-3</c:v>
              </c:pt>
              <c:pt idx="10221">
                <c:v>6.0865747737542534E-3</c:v>
              </c:pt>
              <c:pt idx="10222">
                <c:v>6.0865747737542534E-3</c:v>
              </c:pt>
              <c:pt idx="10223">
                <c:v>6.0865747737542534E-3</c:v>
              </c:pt>
              <c:pt idx="10224">
                <c:v>6.0865747737542534E-3</c:v>
              </c:pt>
              <c:pt idx="10225">
                <c:v>6.0865747737572405E-3</c:v>
              </c:pt>
              <c:pt idx="10226">
                <c:v>6.0865747737542534E-3</c:v>
              </c:pt>
              <c:pt idx="10227">
                <c:v>6.0865747737542534E-3</c:v>
              </c:pt>
              <c:pt idx="10228">
                <c:v>6.0865747737542534E-3</c:v>
              </c:pt>
              <c:pt idx="10229">
                <c:v>6.0865747737542534E-3</c:v>
              </c:pt>
              <c:pt idx="10230">
                <c:v>6.0865747737542534E-3</c:v>
              </c:pt>
              <c:pt idx="10231">
                <c:v>6.0865747737542534E-3</c:v>
              </c:pt>
              <c:pt idx="10232">
                <c:v>6.0865747737572405E-3</c:v>
              </c:pt>
              <c:pt idx="10233">
                <c:v>6.0865747737542534E-3</c:v>
              </c:pt>
              <c:pt idx="10234">
                <c:v>6.0865747737542534E-3</c:v>
              </c:pt>
              <c:pt idx="10235">
                <c:v>6.0865747737542534E-3</c:v>
              </c:pt>
              <c:pt idx="10236">
                <c:v>6.0865747737542534E-3</c:v>
              </c:pt>
              <c:pt idx="10237">
                <c:v>6.0865747737542534E-3</c:v>
              </c:pt>
              <c:pt idx="10238">
                <c:v>6.0865747737542534E-3</c:v>
              </c:pt>
              <c:pt idx="10239">
                <c:v>6.0865747737572405E-3</c:v>
              </c:pt>
              <c:pt idx="10240">
                <c:v>6.0865747737542534E-3</c:v>
              </c:pt>
              <c:pt idx="10241">
                <c:v>6.0865747737542534E-3</c:v>
              </c:pt>
              <c:pt idx="10242">
                <c:v>6.0865747737542534E-3</c:v>
              </c:pt>
              <c:pt idx="10243">
                <c:v>6.0865747737542534E-3</c:v>
              </c:pt>
              <c:pt idx="10244">
                <c:v>6.0865747737542534E-3</c:v>
              </c:pt>
              <c:pt idx="10245">
                <c:v>6.0865747737542534E-3</c:v>
              </c:pt>
              <c:pt idx="10246">
                <c:v>6.0865747737572405E-3</c:v>
              </c:pt>
              <c:pt idx="10247">
                <c:v>6.0865747737542534E-3</c:v>
              </c:pt>
              <c:pt idx="10248">
                <c:v>6.0865747737542534E-3</c:v>
              </c:pt>
              <c:pt idx="10249">
                <c:v>6.0865747737542534E-3</c:v>
              </c:pt>
              <c:pt idx="10250">
                <c:v>6.0865747737542534E-3</c:v>
              </c:pt>
              <c:pt idx="10251">
                <c:v>6.0865747737542534E-3</c:v>
              </c:pt>
              <c:pt idx="10252">
                <c:v>6.0865747737542534E-3</c:v>
              </c:pt>
              <c:pt idx="10253">
                <c:v>6.0865747737572405E-3</c:v>
              </c:pt>
              <c:pt idx="10254">
                <c:v>6.0865747737542534E-3</c:v>
              </c:pt>
              <c:pt idx="10255">
                <c:v>6.0865747737542534E-3</c:v>
              </c:pt>
              <c:pt idx="10256">
                <c:v>6.0865747737542534E-3</c:v>
              </c:pt>
              <c:pt idx="10257">
                <c:v>6.0865747737542534E-3</c:v>
              </c:pt>
              <c:pt idx="10258">
                <c:v>6.0865747737542534E-3</c:v>
              </c:pt>
              <c:pt idx="10259">
                <c:v>6.0865747737542534E-3</c:v>
              </c:pt>
              <c:pt idx="10260">
                <c:v>6.0865747737572405E-3</c:v>
              </c:pt>
              <c:pt idx="10261">
                <c:v>6.0865747737542534E-3</c:v>
              </c:pt>
              <c:pt idx="10262">
                <c:v>6.0865747737542534E-3</c:v>
              </c:pt>
              <c:pt idx="10263">
                <c:v>6.0865747737542534E-3</c:v>
              </c:pt>
              <c:pt idx="10264">
                <c:v>6.0865747737542534E-3</c:v>
              </c:pt>
              <c:pt idx="10265">
                <c:v>6.0865747737542534E-3</c:v>
              </c:pt>
              <c:pt idx="10266">
                <c:v>6.0865747737572405E-3</c:v>
              </c:pt>
              <c:pt idx="10267">
                <c:v>6.0865747737542534E-3</c:v>
              </c:pt>
              <c:pt idx="10268">
                <c:v>6.0865747737542534E-3</c:v>
              </c:pt>
              <c:pt idx="10269">
                <c:v>6.0865747737542534E-3</c:v>
              </c:pt>
              <c:pt idx="10270">
                <c:v>6.0865747737542534E-3</c:v>
              </c:pt>
              <c:pt idx="10271">
                <c:v>6.0865747737542534E-3</c:v>
              </c:pt>
              <c:pt idx="10272">
                <c:v>6.0865747737542534E-3</c:v>
              </c:pt>
              <c:pt idx="10273">
                <c:v>6.0865747737572405E-3</c:v>
              </c:pt>
              <c:pt idx="10274">
                <c:v>6.0865747737542534E-3</c:v>
              </c:pt>
              <c:pt idx="10275">
                <c:v>6.0865747737542534E-3</c:v>
              </c:pt>
              <c:pt idx="10276">
                <c:v>6.0865747737542534E-3</c:v>
              </c:pt>
              <c:pt idx="10277">
                <c:v>6.0865747737542534E-3</c:v>
              </c:pt>
              <c:pt idx="10278">
                <c:v>6.0865747737542534E-3</c:v>
              </c:pt>
              <c:pt idx="10279">
                <c:v>6.0865747737542534E-3</c:v>
              </c:pt>
              <c:pt idx="10280">
                <c:v>6.0865747737572405E-3</c:v>
              </c:pt>
              <c:pt idx="10281">
                <c:v>6.0865747737542534E-3</c:v>
              </c:pt>
              <c:pt idx="10282">
                <c:v>6.0865747737542534E-3</c:v>
              </c:pt>
              <c:pt idx="10283">
                <c:v>6.0865747737542534E-3</c:v>
              </c:pt>
              <c:pt idx="10284">
                <c:v>6.0865747737542534E-3</c:v>
              </c:pt>
              <c:pt idx="10285">
                <c:v>6.0865747737542534E-3</c:v>
              </c:pt>
              <c:pt idx="10286">
                <c:v>6.0865747737542534E-3</c:v>
              </c:pt>
              <c:pt idx="10287">
                <c:v>6.0865747737572405E-3</c:v>
              </c:pt>
              <c:pt idx="10288">
                <c:v>6.0865747737542534E-3</c:v>
              </c:pt>
              <c:pt idx="10289">
                <c:v>6.0865747737542534E-3</c:v>
              </c:pt>
              <c:pt idx="10290">
                <c:v>6.0865747737542534E-3</c:v>
              </c:pt>
              <c:pt idx="10291">
                <c:v>6.0865747737542534E-3</c:v>
              </c:pt>
              <c:pt idx="10292">
                <c:v>6.0865747737542534E-3</c:v>
              </c:pt>
              <c:pt idx="10293">
                <c:v>6.0865747737542534E-3</c:v>
              </c:pt>
              <c:pt idx="10294">
                <c:v>6.0865747737572405E-3</c:v>
              </c:pt>
              <c:pt idx="10295">
                <c:v>6.0865747737542534E-3</c:v>
              </c:pt>
              <c:pt idx="10296">
                <c:v>6.0865747737542534E-3</c:v>
              </c:pt>
              <c:pt idx="10297">
                <c:v>6.0865747737542534E-3</c:v>
              </c:pt>
              <c:pt idx="10298">
                <c:v>6.0865747737542534E-3</c:v>
              </c:pt>
              <c:pt idx="10299">
                <c:v>6.0865747737542534E-3</c:v>
              </c:pt>
              <c:pt idx="10300">
                <c:v>6.0865747737542534E-3</c:v>
              </c:pt>
              <c:pt idx="10301">
                <c:v>6.0865747737572405E-3</c:v>
              </c:pt>
              <c:pt idx="10302">
                <c:v>6.0865747737542534E-3</c:v>
              </c:pt>
              <c:pt idx="10303">
                <c:v>6.0865747737542534E-3</c:v>
              </c:pt>
              <c:pt idx="10304">
                <c:v>6.0865747737542534E-3</c:v>
              </c:pt>
              <c:pt idx="10305">
                <c:v>6.0865747737542534E-3</c:v>
              </c:pt>
              <c:pt idx="10306">
                <c:v>6.0865747737542534E-3</c:v>
              </c:pt>
              <c:pt idx="10307">
                <c:v>6.0865747737542534E-3</c:v>
              </c:pt>
              <c:pt idx="10308">
                <c:v>6.0865747737572405E-3</c:v>
              </c:pt>
              <c:pt idx="10309">
                <c:v>6.0865747737542534E-3</c:v>
              </c:pt>
              <c:pt idx="10310">
                <c:v>6.0865747737542534E-3</c:v>
              </c:pt>
              <c:pt idx="10311">
                <c:v>6.0865747737542534E-3</c:v>
              </c:pt>
              <c:pt idx="10312">
                <c:v>6.0865747737542534E-3</c:v>
              </c:pt>
              <c:pt idx="10313">
                <c:v>6.0865747737542534E-3</c:v>
              </c:pt>
              <c:pt idx="10314">
                <c:v>6.0865747737542534E-3</c:v>
              </c:pt>
              <c:pt idx="10315">
                <c:v>6.0865747737572405E-3</c:v>
              </c:pt>
              <c:pt idx="10316">
                <c:v>6.0865747737542534E-3</c:v>
              </c:pt>
              <c:pt idx="10317">
                <c:v>6.0865747737542534E-3</c:v>
              </c:pt>
              <c:pt idx="10318">
                <c:v>6.0865747737542534E-3</c:v>
              </c:pt>
              <c:pt idx="10319">
                <c:v>6.0865747737542534E-3</c:v>
              </c:pt>
              <c:pt idx="10320">
                <c:v>6.0865747737542534E-3</c:v>
              </c:pt>
              <c:pt idx="10321">
                <c:v>6.0865747737542534E-3</c:v>
              </c:pt>
              <c:pt idx="10322">
                <c:v>6.0865747737572405E-3</c:v>
              </c:pt>
              <c:pt idx="10323">
                <c:v>6.0865747737542534E-3</c:v>
              </c:pt>
              <c:pt idx="10324">
                <c:v>6.0865747737542534E-3</c:v>
              </c:pt>
              <c:pt idx="10325">
                <c:v>6.0865747737542534E-3</c:v>
              </c:pt>
              <c:pt idx="10326">
                <c:v>6.0865747737542534E-3</c:v>
              </c:pt>
              <c:pt idx="10327">
                <c:v>6.0865747737542534E-3</c:v>
              </c:pt>
              <c:pt idx="10328">
                <c:v>6.0865747737542534E-3</c:v>
              </c:pt>
              <c:pt idx="10329">
                <c:v>6.0865747737572405E-3</c:v>
              </c:pt>
              <c:pt idx="10330">
                <c:v>6.0865747737542534E-3</c:v>
              </c:pt>
              <c:pt idx="10331">
                <c:v>6.0865747737542534E-3</c:v>
              </c:pt>
              <c:pt idx="10332">
                <c:v>6.0865747737542534E-3</c:v>
              </c:pt>
              <c:pt idx="10333">
                <c:v>6.0865747737542534E-3</c:v>
              </c:pt>
              <c:pt idx="10334">
                <c:v>6.0865747737542534E-3</c:v>
              </c:pt>
              <c:pt idx="10335">
                <c:v>6.0865747737542534E-3</c:v>
              </c:pt>
              <c:pt idx="10336">
                <c:v>6.0865747737572405E-3</c:v>
              </c:pt>
              <c:pt idx="10337">
                <c:v>6.0865747737542534E-3</c:v>
              </c:pt>
              <c:pt idx="10338">
                <c:v>6.0865747737542534E-3</c:v>
              </c:pt>
              <c:pt idx="10339">
                <c:v>6.0865747737542534E-3</c:v>
              </c:pt>
              <c:pt idx="10340">
                <c:v>6.0865747737542534E-3</c:v>
              </c:pt>
              <c:pt idx="10341">
                <c:v>6.0865747737542534E-3</c:v>
              </c:pt>
              <c:pt idx="10342">
                <c:v>6.0865747737542534E-3</c:v>
              </c:pt>
              <c:pt idx="10343">
                <c:v>6.0865747737572405E-3</c:v>
              </c:pt>
              <c:pt idx="10344">
                <c:v>6.0865747737542534E-3</c:v>
              </c:pt>
              <c:pt idx="10345">
                <c:v>6.0865747737542534E-3</c:v>
              </c:pt>
              <c:pt idx="10346">
                <c:v>6.0865747737542534E-3</c:v>
              </c:pt>
              <c:pt idx="10347">
                <c:v>6.0865747737542534E-3</c:v>
              </c:pt>
              <c:pt idx="10348">
                <c:v>6.0865747737542534E-3</c:v>
              </c:pt>
              <c:pt idx="10349">
                <c:v>6.0865747737542534E-3</c:v>
              </c:pt>
              <c:pt idx="10350">
                <c:v>6.0865747737572405E-3</c:v>
              </c:pt>
              <c:pt idx="10351">
                <c:v>6.0865747737542534E-3</c:v>
              </c:pt>
              <c:pt idx="10352">
                <c:v>6.0865747737542534E-3</c:v>
              </c:pt>
              <c:pt idx="10353">
                <c:v>6.0865747737542534E-3</c:v>
              </c:pt>
              <c:pt idx="10354">
                <c:v>6.0865747737542534E-3</c:v>
              </c:pt>
              <c:pt idx="10355">
                <c:v>6.0865747737542534E-3</c:v>
              </c:pt>
              <c:pt idx="10356">
                <c:v>6.0865747737572405E-3</c:v>
              </c:pt>
              <c:pt idx="10357">
                <c:v>6.0865747737542534E-3</c:v>
              </c:pt>
              <c:pt idx="10358">
                <c:v>6.0865747737542534E-3</c:v>
              </c:pt>
              <c:pt idx="10359">
                <c:v>6.0865747737542534E-3</c:v>
              </c:pt>
              <c:pt idx="10360">
                <c:v>6.0865747737542534E-3</c:v>
              </c:pt>
              <c:pt idx="10361">
                <c:v>6.0865747737542534E-3</c:v>
              </c:pt>
              <c:pt idx="10362">
                <c:v>6.0865747737542534E-3</c:v>
              </c:pt>
              <c:pt idx="10363">
                <c:v>6.0865747737572405E-3</c:v>
              </c:pt>
              <c:pt idx="10364">
                <c:v>6.0865747737542534E-3</c:v>
              </c:pt>
              <c:pt idx="10365">
                <c:v>6.0865747737542534E-3</c:v>
              </c:pt>
              <c:pt idx="10366">
                <c:v>6.0865747737542534E-3</c:v>
              </c:pt>
              <c:pt idx="10367">
                <c:v>6.0865747737542534E-3</c:v>
              </c:pt>
              <c:pt idx="10368">
                <c:v>6.0865747737542534E-3</c:v>
              </c:pt>
              <c:pt idx="10369">
                <c:v>6.0865747737542534E-3</c:v>
              </c:pt>
              <c:pt idx="10370">
                <c:v>6.0865747737572405E-3</c:v>
              </c:pt>
              <c:pt idx="10371">
                <c:v>6.0865747737542534E-3</c:v>
              </c:pt>
              <c:pt idx="10372">
                <c:v>6.0865747737542534E-3</c:v>
              </c:pt>
              <c:pt idx="10373">
                <c:v>6.0865747737542534E-3</c:v>
              </c:pt>
              <c:pt idx="10374">
                <c:v>6.0865747737542534E-3</c:v>
              </c:pt>
              <c:pt idx="10375">
                <c:v>6.0865747737542534E-3</c:v>
              </c:pt>
              <c:pt idx="10376">
                <c:v>6.0865747737542534E-3</c:v>
              </c:pt>
              <c:pt idx="10377">
                <c:v>6.0865747737572405E-3</c:v>
              </c:pt>
              <c:pt idx="10378">
                <c:v>6.0865747737542534E-3</c:v>
              </c:pt>
              <c:pt idx="10379">
                <c:v>6.0865747737542534E-3</c:v>
              </c:pt>
              <c:pt idx="10380">
                <c:v>6.0865747737542534E-3</c:v>
              </c:pt>
              <c:pt idx="10381">
                <c:v>6.0865747737542534E-3</c:v>
              </c:pt>
              <c:pt idx="10382">
                <c:v>6.0865747737542534E-3</c:v>
              </c:pt>
              <c:pt idx="10383">
                <c:v>6.0865747737542534E-3</c:v>
              </c:pt>
              <c:pt idx="10384">
                <c:v>6.0865747737572405E-3</c:v>
              </c:pt>
              <c:pt idx="10385">
                <c:v>6.0865747737542534E-3</c:v>
              </c:pt>
              <c:pt idx="10386">
                <c:v>6.0865747737542534E-3</c:v>
              </c:pt>
              <c:pt idx="10387">
                <c:v>6.0865747737542534E-3</c:v>
              </c:pt>
              <c:pt idx="10388">
                <c:v>6.0865747737542534E-3</c:v>
              </c:pt>
              <c:pt idx="10389">
                <c:v>6.0865747737542534E-3</c:v>
              </c:pt>
              <c:pt idx="10390">
                <c:v>6.0865747737542534E-3</c:v>
              </c:pt>
              <c:pt idx="10391">
                <c:v>6.0865747737572405E-3</c:v>
              </c:pt>
              <c:pt idx="10392">
                <c:v>6.0865747737542534E-3</c:v>
              </c:pt>
              <c:pt idx="10393">
                <c:v>6.0865747737542534E-3</c:v>
              </c:pt>
              <c:pt idx="10394">
                <c:v>6.0865747737542534E-3</c:v>
              </c:pt>
              <c:pt idx="10395">
                <c:v>6.0865747737542534E-3</c:v>
              </c:pt>
              <c:pt idx="10396">
                <c:v>6.0865747737542534E-3</c:v>
              </c:pt>
              <c:pt idx="10397">
                <c:v>6.0865747737542534E-3</c:v>
              </c:pt>
              <c:pt idx="10398">
                <c:v>6.0865747737572405E-3</c:v>
              </c:pt>
              <c:pt idx="10399">
                <c:v>6.0865747737542534E-3</c:v>
              </c:pt>
              <c:pt idx="10400">
                <c:v>6.0865747737542534E-3</c:v>
              </c:pt>
              <c:pt idx="10401">
                <c:v>6.0865747737542534E-3</c:v>
              </c:pt>
              <c:pt idx="10402">
                <c:v>6.0865747737542534E-3</c:v>
              </c:pt>
              <c:pt idx="10403">
                <c:v>6.0865747737542534E-3</c:v>
              </c:pt>
              <c:pt idx="10404">
                <c:v>6.0865747737542534E-3</c:v>
              </c:pt>
              <c:pt idx="10405">
                <c:v>6.0865747737572405E-3</c:v>
              </c:pt>
              <c:pt idx="10406">
                <c:v>6.0865747737542534E-3</c:v>
              </c:pt>
              <c:pt idx="10407">
                <c:v>6.0865747737542534E-3</c:v>
              </c:pt>
              <c:pt idx="10408">
                <c:v>6.0865747737542534E-3</c:v>
              </c:pt>
              <c:pt idx="10409">
                <c:v>6.0865747737542534E-3</c:v>
              </c:pt>
              <c:pt idx="10410">
                <c:v>6.0865747737542534E-3</c:v>
              </c:pt>
              <c:pt idx="10411">
                <c:v>6.0865747737542534E-3</c:v>
              </c:pt>
              <c:pt idx="10412">
                <c:v>6.0865747737572405E-3</c:v>
              </c:pt>
              <c:pt idx="10413">
                <c:v>6.0865747737542534E-3</c:v>
              </c:pt>
              <c:pt idx="10414">
                <c:v>6.0865747737542534E-3</c:v>
              </c:pt>
              <c:pt idx="10415">
                <c:v>6.0865747737542534E-3</c:v>
              </c:pt>
              <c:pt idx="10416">
                <c:v>6.0865747737542534E-3</c:v>
              </c:pt>
              <c:pt idx="10417">
                <c:v>6.0865747737542534E-3</c:v>
              </c:pt>
              <c:pt idx="10418">
                <c:v>6.0865747737542534E-3</c:v>
              </c:pt>
              <c:pt idx="10419">
                <c:v>6.0865747737572405E-3</c:v>
              </c:pt>
              <c:pt idx="10420">
                <c:v>6.0865747737542534E-3</c:v>
              </c:pt>
              <c:pt idx="10421">
                <c:v>6.0865747737542534E-3</c:v>
              </c:pt>
              <c:pt idx="10422">
                <c:v>6.0865747737542534E-3</c:v>
              </c:pt>
              <c:pt idx="10423">
                <c:v>6.0865747737542534E-3</c:v>
              </c:pt>
              <c:pt idx="10424">
                <c:v>6.0865747737542534E-3</c:v>
              </c:pt>
              <c:pt idx="10425">
                <c:v>6.0865747737542534E-3</c:v>
              </c:pt>
              <c:pt idx="10426">
                <c:v>6.0865747737572405E-3</c:v>
              </c:pt>
              <c:pt idx="10427">
                <c:v>6.0865747737542534E-3</c:v>
              </c:pt>
              <c:pt idx="10428">
                <c:v>6.0865747737542534E-3</c:v>
              </c:pt>
              <c:pt idx="10429">
                <c:v>6.0865747737542534E-3</c:v>
              </c:pt>
              <c:pt idx="10430">
                <c:v>6.0865747737542534E-3</c:v>
              </c:pt>
              <c:pt idx="10431">
                <c:v>6.0865747737542534E-3</c:v>
              </c:pt>
              <c:pt idx="10432">
                <c:v>6.0865747737542534E-3</c:v>
              </c:pt>
              <c:pt idx="10433">
                <c:v>6.0865747737572405E-3</c:v>
              </c:pt>
              <c:pt idx="10434">
                <c:v>6.0865747737542534E-3</c:v>
              </c:pt>
              <c:pt idx="10435">
                <c:v>6.0865747737542534E-3</c:v>
              </c:pt>
              <c:pt idx="10436">
                <c:v>6.0865747737542534E-3</c:v>
              </c:pt>
              <c:pt idx="10437">
                <c:v>6.0865747737542534E-3</c:v>
              </c:pt>
              <c:pt idx="10438">
                <c:v>6.0865747737542534E-3</c:v>
              </c:pt>
              <c:pt idx="10439">
                <c:v>6.0865747737542534E-3</c:v>
              </c:pt>
              <c:pt idx="10440">
                <c:v>6.0865747737572405E-3</c:v>
              </c:pt>
              <c:pt idx="10441">
                <c:v>6.0865747737542534E-3</c:v>
              </c:pt>
              <c:pt idx="10442">
                <c:v>6.0865747737542534E-3</c:v>
              </c:pt>
              <c:pt idx="10443">
                <c:v>6.0865747737542534E-3</c:v>
              </c:pt>
              <c:pt idx="10444">
                <c:v>6.0865747737542534E-3</c:v>
              </c:pt>
              <c:pt idx="10445">
                <c:v>6.0865747737542534E-3</c:v>
              </c:pt>
              <c:pt idx="10446">
                <c:v>6.0865747737542534E-3</c:v>
              </c:pt>
              <c:pt idx="10447">
                <c:v>6.0865747737572405E-3</c:v>
              </c:pt>
              <c:pt idx="10448">
                <c:v>6.0865747737542534E-3</c:v>
              </c:pt>
              <c:pt idx="10449">
                <c:v>6.0865747737542534E-3</c:v>
              </c:pt>
              <c:pt idx="10450">
                <c:v>6.0865747737542534E-3</c:v>
              </c:pt>
              <c:pt idx="10451">
                <c:v>6.0865747737542534E-3</c:v>
              </c:pt>
              <c:pt idx="10452">
                <c:v>6.0865747737542534E-3</c:v>
              </c:pt>
              <c:pt idx="10453">
                <c:v>6.0865747737572405E-3</c:v>
              </c:pt>
              <c:pt idx="10454">
                <c:v>6.0865747737542534E-3</c:v>
              </c:pt>
              <c:pt idx="10455">
                <c:v>6.0865747737542534E-3</c:v>
              </c:pt>
              <c:pt idx="10456">
                <c:v>6.0865747737542534E-3</c:v>
              </c:pt>
              <c:pt idx="10457">
                <c:v>6.0865747737542534E-3</c:v>
              </c:pt>
              <c:pt idx="10458">
                <c:v>6.0865747737542534E-3</c:v>
              </c:pt>
              <c:pt idx="10459">
                <c:v>6.0865747737542534E-3</c:v>
              </c:pt>
              <c:pt idx="10460">
                <c:v>6.0865747737572405E-3</c:v>
              </c:pt>
              <c:pt idx="10461">
                <c:v>6.0865747737542534E-3</c:v>
              </c:pt>
              <c:pt idx="10462">
                <c:v>6.0865747737542534E-3</c:v>
              </c:pt>
              <c:pt idx="10463">
                <c:v>6.0865747737542534E-3</c:v>
              </c:pt>
              <c:pt idx="10464">
                <c:v>6.0865747737542534E-3</c:v>
              </c:pt>
              <c:pt idx="10465">
                <c:v>6.0865747737542534E-3</c:v>
              </c:pt>
              <c:pt idx="10466">
                <c:v>6.0865747737542534E-3</c:v>
              </c:pt>
              <c:pt idx="10467">
                <c:v>6.0865747737572405E-3</c:v>
              </c:pt>
              <c:pt idx="10468">
                <c:v>6.0865747737542534E-3</c:v>
              </c:pt>
              <c:pt idx="10469">
                <c:v>6.0865747737542534E-3</c:v>
              </c:pt>
              <c:pt idx="10470">
                <c:v>6.0865747737542534E-3</c:v>
              </c:pt>
              <c:pt idx="10471">
                <c:v>6.0865747737542534E-3</c:v>
              </c:pt>
              <c:pt idx="10472">
                <c:v>6.0865747737542534E-3</c:v>
              </c:pt>
              <c:pt idx="10473">
                <c:v>6.0865747737542534E-3</c:v>
              </c:pt>
              <c:pt idx="10474">
                <c:v>6.0865747737572405E-3</c:v>
              </c:pt>
              <c:pt idx="10475">
                <c:v>6.0865747737542534E-3</c:v>
              </c:pt>
              <c:pt idx="10476">
                <c:v>6.0865747737542534E-3</c:v>
              </c:pt>
              <c:pt idx="10477">
                <c:v>6.0865747737542534E-3</c:v>
              </c:pt>
              <c:pt idx="10478">
                <c:v>6.0865747737542534E-3</c:v>
              </c:pt>
              <c:pt idx="10479">
                <c:v>6.0865747737542534E-3</c:v>
              </c:pt>
              <c:pt idx="10480">
                <c:v>6.0865747737542534E-3</c:v>
              </c:pt>
              <c:pt idx="10481">
                <c:v>6.0865747737572405E-3</c:v>
              </c:pt>
              <c:pt idx="10482">
                <c:v>6.0865747737542534E-3</c:v>
              </c:pt>
              <c:pt idx="10483">
                <c:v>6.0865747737542534E-3</c:v>
              </c:pt>
              <c:pt idx="10484">
                <c:v>6.0865747737542534E-3</c:v>
              </c:pt>
              <c:pt idx="10485">
                <c:v>6.0865747737542534E-3</c:v>
              </c:pt>
              <c:pt idx="10486">
                <c:v>6.0865747737542534E-3</c:v>
              </c:pt>
              <c:pt idx="10487">
                <c:v>6.0865747737542534E-3</c:v>
              </c:pt>
              <c:pt idx="10488">
                <c:v>6.0865747737572405E-3</c:v>
              </c:pt>
              <c:pt idx="10489">
                <c:v>6.0865747737542534E-3</c:v>
              </c:pt>
              <c:pt idx="10490">
                <c:v>6.0865747737542534E-3</c:v>
              </c:pt>
              <c:pt idx="10491">
                <c:v>6.0865747737542534E-3</c:v>
              </c:pt>
              <c:pt idx="10492">
                <c:v>6.0865747737542534E-3</c:v>
              </c:pt>
              <c:pt idx="10493">
                <c:v>6.0865747737542534E-3</c:v>
              </c:pt>
              <c:pt idx="10494">
                <c:v>6.0865747737542534E-3</c:v>
              </c:pt>
              <c:pt idx="10495">
                <c:v>6.0865747737572405E-3</c:v>
              </c:pt>
              <c:pt idx="10496">
                <c:v>6.0865747737542534E-3</c:v>
              </c:pt>
              <c:pt idx="10497">
                <c:v>6.0865747737542534E-3</c:v>
              </c:pt>
              <c:pt idx="10498">
                <c:v>6.0865747737542534E-3</c:v>
              </c:pt>
              <c:pt idx="10499">
                <c:v>6.0865747737542534E-3</c:v>
              </c:pt>
              <c:pt idx="10500">
                <c:v>6.0865747737542534E-3</c:v>
              </c:pt>
              <c:pt idx="10501">
                <c:v>6.0865747737542534E-3</c:v>
              </c:pt>
              <c:pt idx="10502">
                <c:v>6.0865747737572405E-3</c:v>
              </c:pt>
              <c:pt idx="10503">
                <c:v>6.0865747737542534E-3</c:v>
              </c:pt>
              <c:pt idx="10504">
                <c:v>6.0865747737542534E-3</c:v>
              </c:pt>
              <c:pt idx="10505">
                <c:v>6.0865747737542534E-3</c:v>
              </c:pt>
              <c:pt idx="10506">
                <c:v>6.0865747737542534E-3</c:v>
              </c:pt>
              <c:pt idx="10507">
                <c:v>6.0865747737542534E-3</c:v>
              </c:pt>
              <c:pt idx="10508">
                <c:v>6.0865747737542534E-3</c:v>
              </c:pt>
              <c:pt idx="10509">
                <c:v>6.0865747737572405E-3</c:v>
              </c:pt>
              <c:pt idx="10510">
                <c:v>6.0865747737542534E-3</c:v>
              </c:pt>
              <c:pt idx="10511">
                <c:v>6.0865747737542534E-3</c:v>
              </c:pt>
              <c:pt idx="10512">
                <c:v>6.0865747737542534E-3</c:v>
              </c:pt>
              <c:pt idx="10513">
                <c:v>6.0865747737542534E-3</c:v>
              </c:pt>
              <c:pt idx="10514">
                <c:v>6.0865747737542534E-3</c:v>
              </c:pt>
              <c:pt idx="10515">
                <c:v>6.0865747737542534E-3</c:v>
              </c:pt>
              <c:pt idx="10516">
                <c:v>6.0865747737572405E-3</c:v>
              </c:pt>
              <c:pt idx="10517">
                <c:v>6.0865747737542534E-3</c:v>
              </c:pt>
              <c:pt idx="10518">
                <c:v>6.0865747737542534E-3</c:v>
              </c:pt>
              <c:pt idx="10519">
                <c:v>6.0865747737542534E-3</c:v>
              </c:pt>
              <c:pt idx="10520">
                <c:v>6.0865747737542534E-3</c:v>
              </c:pt>
              <c:pt idx="10521">
                <c:v>6.0865747737542534E-3</c:v>
              </c:pt>
              <c:pt idx="10522">
                <c:v>6.0865747737542534E-3</c:v>
              </c:pt>
              <c:pt idx="10523">
                <c:v>6.0865747737572405E-3</c:v>
              </c:pt>
              <c:pt idx="10524">
                <c:v>6.0865747737542534E-3</c:v>
              </c:pt>
              <c:pt idx="10525">
                <c:v>6.0865747737542534E-3</c:v>
              </c:pt>
              <c:pt idx="10526">
                <c:v>6.0865747737542534E-3</c:v>
              </c:pt>
              <c:pt idx="10527">
                <c:v>6.0865747737542534E-3</c:v>
              </c:pt>
              <c:pt idx="10528">
                <c:v>6.0865747737542534E-3</c:v>
              </c:pt>
              <c:pt idx="10529">
                <c:v>6.0865747737542534E-3</c:v>
              </c:pt>
              <c:pt idx="10530">
                <c:v>6.0865747737572405E-3</c:v>
              </c:pt>
              <c:pt idx="10531">
                <c:v>6.0865747737542534E-3</c:v>
              </c:pt>
              <c:pt idx="10532">
                <c:v>6.0865747737542534E-3</c:v>
              </c:pt>
              <c:pt idx="10533">
                <c:v>6.0865747737542534E-3</c:v>
              </c:pt>
              <c:pt idx="10534">
                <c:v>6.0865747737542534E-3</c:v>
              </c:pt>
              <c:pt idx="10535">
                <c:v>6.0865747737542534E-3</c:v>
              </c:pt>
              <c:pt idx="10536">
                <c:v>6.0865747737542534E-3</c:v>
              </c:pt>
              <c:pt idx="10537">
                <c:v>6.0865747737572405E-3</c:v>
              </c:pt>
              <c:pt idx="10538">
                <c:v>6.0865747737542534E-3</c:v>
              </c:pt>
              <c:pt idx="10539">
                <c:v>6.0865747737542534E-3</c:v>
              </c:pt>
              <c:pt idx="10540">
                <c:v>6.0865747737542534E-3</c:v>
              </c:pt>
              <c:pt idx="10541">
                <c:v>6.0865747737542534E-3</c:v>
              </c:pt>
              <c:pt idx="10542">
                <c:v>6.0865747737542534E-3</c:v>
              </c:pt>
              <c:pt idx="10543">
                <c:v>6.0865747737572405E-3</c:v>
              </c:pt>
              <c:pt idx="10544">
                <c:v>6.0865747737542534E-3</c:v>
              </c:pt>
              <c:pt idx="10545">
                <c:v>6.0865747737542534E-3</c:v>
              </c:pt>
              <c:pt idx="10546">
                <c:v>6.0865747737542534E-3</c:v>
              </c:pt>
              <c:pt idx="10547">
                <c:v>6.0865747737542534E-3</c:v>
              </c:pt>
              <c:pt idx="10548">
                <c:v>6.0865747737542534E-3</c:v>
              </c:pt>
              <c:pt idx="10549">
                <c:v>6.0865747737542534E-3</c:v>
              </c:pt>
              <c:pt idx="10550">
                <c:v>6.0865747737572405E-3</c:v>
              </c:pt>
              <c:pt idx="10551">
                <c:v>6.0865747737542534E-3</c:v>
              </c:pt>
              <c:pt idx="10552">
                <c:v>6.0865747737542534E-3</c:v>
              </c:pt>
              <c:pt idx="10553">
                <c:v>6.0865747737542534E-3</c:v>
              </c:pt>
              <c:pt idx="10554">
                <c:v>6.0865747737542534E-3</c:v>
              </c:pt>
              <c:pt idx="10555">
                <c:v>6.0865747737542534E-3</c:v>
              </c:pt>
              <c:pt idx="10556">
                <c:v>6.0865747737542534E-3</c:v>
              </c:pt>
              <c:pt idx="10557">
                <c:v>6.0865747737572405E-3</c:v>
              </c:pt>
              <c:pt idx="10558">
                <c:v>6.0865747737542534E-3</c:v>
              </c:pt>
              <c:pt idx="10559">
                <c:v>6.0865747737542534E-3</c:v>
              </c:pt>
              <c:pt idx="10560">
                <c:v>6.0865747737542534E-3</c:v>
              </c:pt>
              <c:pt idx="10561">
                <c:v>6.0865747737542534E-3</c:v>
              </c:pt>
              <c:pt idx="10562">
                <c:v>6.0865747737542534E-3</c:v>
              </c:pt>
              <c:pt idx="10563">
                <c:v>6.0865747737542534E-3</c:v>
              </c:pt>
              <c:pt idx="10564">
                <c:v>6.0865747737572405E-3</c:v>
              </c:pt>
              <c:pt idx="10565">
                <c:v>6.0865747737542534E-3</c:v>
              </c:pt>
              <c:pt idx="10566">
                <c:v>6.0865747737542534E-3</c:v>
              </c:pt>
              <c:pt idx="10567">
                <c:v>6.0865747737542534E-3</c:v>
              </c:pt>
              <c:pt idx="10568">
                <c:v>6.0865747737542534E-3</c:v>
              </c:pt>
              <c:pt idx="10569">
                <c:v>6.0865747737542534E-3</c:v>
              </c:pt>
              <c:pt idx="10570">
                <c:v>6.0865747737542534E-3</c:v>
              </c:pt>
              <c:pt idx="10571">
                <c:v>6.0865747737572405E-3</c:v>
              </c:pt>
              <c:pt idx="10572">
                <c:v>6.0865747737542534E-3</c:v>
              </c:pt>
              <c:pt idx="10573">
                <c:v>6.0865747737542534E-3</c:v>
              </c:pt>
              <c:pt idx="10574">
                <c:v>6.0865747737542534E-3</c:v>
              </c:pt>
              <c:pt idx="10575">
                <c:v>6.0865747737542534E-3</c:v>
              </c:pt>
              <c:pt idx="10576">
                <c:v>6.0865747737542534E-3</c:v>
              </c:pt>
              <c:pt idx="10577">
                <c:v>6.0865747737542534E-3</c:v>
              </c:pt>
              <c:pt idx="10578">
                <c:v>6.0865747737572405E-3</c:v>
              </c:pt>
              <c:pt idx="10579">
                <c:v>6.0865747737542534E-3</c:v>
              </c:pt>
              <c:pt idx="10580">
                <c:v>6.0865747737542534E-3</c:v>
              </c:pt>
              <c:pt idx="10581">
                <c:v>6.0865747737542534E-3</c:v>
              </c:pt>
              <c:pt idx="10582">
                <c:v>6.0865747737542534E-3</c:v>
              </c:pt>
              <c:pt idx="10583">
                <c:v>6.0865747737542534E-3</c:v>
              </c:pt>
              <c:pt idx="10584">
                <c:v>6.0865747737542534E-3</c:v>
              </c:pt>
              <c:pt idx="10585">
                <c:v>6.0865747737572405E-3</c:v>
              </c:pt>
              <c:pt idx="10586">
                <c:v>6.0865747737542534E-3</c:v>
              </c:pt>
              <c:pt idx="10587">
                <c:v>6.0865747737542534E-3</c:v>
              </c:pt>
              <c:pt idx="10588">
                <c:v>6.0865747737542534E-3</c:v>
              </c:pt>
              <c:pt idx="10589">
                <c:v>6.0865747737542534E-3</c:v>
              </c:pt>
              <c:pt idx="10590">
                <c:v>6.0865747737542534E-3</c:v>
              </c:pt>
              <c:pt idx="10591">
                <c:v>6.0865747737542534E-3</c:v>
              </c:pt>
              <c:pt idx="10592">
                <c:v>6.0865747737572405E-3</c:v>
              </c:pt>
              <c:pt idx="10593">
                <c:v>6.0865747737542534E-3</c:v>
              </c:pt>
              <c:pt idx="10594">
                <c:v>6.0865747737542534E-3</c:v>
              </c:pt>
              <c:pt idx="10595">
                <c:v>6.0865747737542534E-3</c:v>
              </c:pt>
              <c:pt idx="10596">
                <c:v>6.0865747737542534E-3</c:v>
              </c:pt>
              <c:pt idx="10597">
                <c:v>6.0865747737542534E-3</c:v>
              </c:pt>
              <c:pt idx="10598">
                <c:v>6.0865747737542534E-3</c:v>
              </c:pt>
              <c:pt idx="10599">
                <c:v>6.0865747737572405E-3</c:v>
              </c:pt>
              <c:pt idx="10600">
                <c:v>6.0865747737542534E-3</c:v>
              </c:pt>
              <c:pt idx="10601">
                <c:v>6.0865747737542534E-3</c:v>
              </c:pt>
              <c:pt idx="10602">
                <c:v>6.0865747737542534E-3</c:v>
              </c:pt>
              <c:pt idx="10603">
                <c:v>6.0865747737542534E-3</c:v>
              </c:pt>
              <c:pt idx="10604">
                <c:v>6.0865747737542534E-3</c:v>
              </c:pt>
              <c:pt idx="10605">
                <c:v>6.0865747737542534E-3</c:v>
              </c:pt>
              <c:pt idx="10606">
                <c:v>6.0865747737572405E-3</c:v>
              </c:pt>
              <c:pt idx="10607">
                <c:v>6.0865747737542534E-3</c:v>
              </c:pt>
              <c:pt idx="10608">
                <c:v>6.0865747737542534E-3</c:v>
              </c:pt>
              <c:pt idx="10609">
                <c:v>6.0865747737542534E-3</c:v>
              </c:pt>
              <c:pt idx="10610">
                <c:v>6.0865747737542534E-3</c:v>
              </c:pt>
              <c:pt idx="10611">
                <c:v>6.0865747737542534E-3</c:v>
              </c:pt>
              <c:pt idx="10612">
                <c:v>6.0865747737542534E-3</c:v>
              </c:pt>
              <c:pt idx="10613">
                <c:v>6.0865747737572405E-3</c:v>
              </c:pt>
              <c:pt idx="10614">
                <c:v>6.0865747737542534E-3</c:v>
              </c:pt>
              <c:pt idx="10615">
                <c:v>6.0865747737542534E-3</c:v>
              </c:pt>
              <c:pt idx="10616">
                <c:v>6.0865747737542534E-3</c:v>
              </c:pt>
              <c:pt idx="10617">
                <c:v>6.0865747737542534E-3</c:v>
              </c:pt>
              <c:pt idx="10618">
                <c:v>6.0865747737542534E-3</c:v>
              </c:pt>
              <c:pt idx="10619">
                <c:v>6.0865747737542534E-3</c:v>
              </c:pt>
              <c:pt idx="10620">
                <c:v>6.0865747737572405E-3</c:v>
              </c:pt>
              <c:pt idx="10621">
                <c:v>6.0865747737542534E-3</c:v>
              </c:pt>
              <c:pt idx="10622">
                <c:v>6.0865747737542534E-3</c:v>
              </c:pt>
              <c:pt idx="10623">
                <c:v>6.0865747737542534E-3</c:v>
              </c:pt>
              <c:pt idx="10624">
                <c:v>6.0865747737542534E-3</c:v>
              </c:pt>
              <c:pt idx="10625">
                <c:v>6.0865747737542534E-3</c:v>
              </c:pt>
              <c:pt idx="10626">
                <c:v>6.0865747737542534E-3</c:v>
              </c:pt>
              <c:pt idx="10627">
                <c:v>6.0865747737572405E-3</c:v>
              </c:pt>
              <c:pt idx="10628">
                <c:v>6.0865747737542534E-3</c:v>
              </c:pt>
              <c:pt idx="10629">
                <c:v>6.0865747737542534E-3</c:v>
              </c:pt>
              <c:pt idx="10630">
                <c:v>6.0865747737542534E-3</c:v>
              </c:pt>
              <c:pt idx="10631">
                <c:v>6.0865747737542534E-3</c:v>
              </c:pt>
              <c:pt idx="10632">
                <c:v>6.0865747737542534E-3</c:v>
              </c:pt>
              <c:pt idx="10633">
                <c:v>6.0865747737572405E-3</c:v>
              </c:pt>
              <c:pt idx="10634">
                <c:v>6.0865747737542534E-3</c:v>
              </c:pt>
              <c:pt idx="10635">
                <c:v>6.0865747737542534E-3</c:v>
              </c:pt>
              <c:pt idx="10636">
                <c:v>6.0865747737542534E-3</c:v>
              </c:pt>
              <c:pt idx="10637">
                <c:v>6.0865747737542534E-3</c:v>
              </c:pt>
              <c:pt idx="10638">
                <c:v>6.0865747737542534E-3</c:v>
              </c:pt>
              <c:pt idx="10639">
                <c:v>6.0865747737542534E-3</c:v>
              </c:pt>
              <c:pt idx="10640">
                <c:v>6.0865747737572405E-3</c:v>
              </c:pt>
              <c:pt idx="10641">
                <c:v>6.0865747737542534E-3</c:v>
              </c:pt>
              <c:pt idx="10642">
                <c:v>6.0865747737542534E-3</c:v>
              </c:pt>
              <c:pt idx="10643">
                <c:v>6.0865747737542534E-3</c:v>
              </c:pt>
              <c:pt idx="10644">
                <c:v>6.0865747737542534E-3</c:v>
              </c:pt>
              <c:pt idx="10645">
                <c:v>6.0865747737542534E-3</c:v>
              </c:pt>
              <c:pt idx="10646">
                <c:v>6.0865747737542534E-3</c:v>
              </c:pt>
              <c:pt idx="10647">
                <c:v>6.0865747737572405E-3</c:v>
              </c:pt>
              <c:pt idx="10648">
                <c:v>6.0865747737542534E-3</c:v>
              </c:pt>
              <c:pt idx="10649">
                <c:v>6.0865747737542534E-3</c:v>
              </c:pt>
              <c:pt idx="10650">
                <c:v>6.0865747737542534E-3</c:v>
              </c:pt>
              <c:pt idx="10651">
                <c:v>6.0865747737542534E-3</c:v>
              </c:pt>
              <c:pt idx="10652">
                <c:v>6.0865747737542534E-3</c:v>
              </c:pt>
              <c:pt idx="10653">
                <c:v>6.0865747737542534E-3</c:v>
              </c:pt>
              <c:pt idx="10654">
                <c:v>6.0865747737572405E-3</c:v>
              </c:pt>
              <c:pt idx="10655">
                <c:v>6.0865747737542534E-3</c:v>
              </c:pt>
              <c:pt idx="10656">
                <c:v>6.0865747737542534E-3</c:v>
              </c:pt>
              <c:pt idx="10657">
                <c:v>6.0865747737542534E-3</c:v>
              </c:pt>
              <c:pt idx="10658">
                <c:v>6.0865747737542534E-3</c:v>
              </c:pt>
              <c:pt idx="10659">
                <c:v>6.0865747737542534E-3</c:v>
              </c:pt>
              <c:pt idx="10660">
                <c:v>6.0865747737542534E-3</c:v>
              </c:pt>
              <c:pt idx="10661">
                <c:v>6.0865747737572405E-3</c:v>
              </c:pt>
              <c:pt idx="10662">
                <c:v>6.0865747737542534E-3</c:v>
              </c:pt>
              <c:pt idx="10663">
                <c:v>6.0865747737542534E-3</c:v>
              </c:pt>
              <c:pt idx="10664">
                <c:v>6.0865747737542534E-3</c:v>
              </c:pt>
              <c:pt idx="10665">
                <c:v>6.0865747737542534E-3</c:v>
              </c:pt>
              <c:pt idx="10666">
                <c:v>6.0865747737542534E-3</c:v>
              </c:pt>
              <c:pt idx="10667">
                <c:v>6.0865747737542534E-3</c:v>
              </c:pt>
              <c:pt idx="10668">
                <c:v>6.0865747737572405E-3</c:v>
              </c:pt>
              <c:pt idx="10669">
                <c:v>6.0865747737542534E-3</c:v>
              </c:pt>
              <c:pt idx="10670">
                <c:v>6.0865747737542534E-3</c:v>
              </c:pt>
              <c:pt idx="10671">
                <c:v>6.0865747737542534E-3</c:v>
              </c:pt>
              <c:pt idx="10672">
                <c:v>6.0865747737542534E-3</c:v>
              </c:pt>
              <c:pt idx="10673">
                <c:v>6.0865747737542534E-3</c:v>
              </c:pt>
              <c:pt idx="10674">
                <c:v>6.0865747737542534E-3</c:v>
              </c:pt>
              <c:pt idx="10675">
                <c:v>6.0865747737572405E-3</c:v>
              </c:pt>
              <c:pt idx="10676">
                <c:v>6.0865747737542534E-3</c:v>
              </c:pt>
              <c:pt idx="10677">
                <c:v>6.0865747737542534E-3</c:v>
              </c:pt>
              <c:pt idx="10678">
                <c:v>6.0865747737542534E-3</c:v>
              </c:pt>
              <c:pt idx="10679">
                <c:v>6.0865747737542534E-3</c:v>
              </c:pt>
              <c:pt idx="10680">
                <c:v>6.0865747737542534E-3</c:v>
              </c:pt>
              <c:pt idx="10681">
                <c:v>6.0865747737542534E-3</c:v>
              </c:pt>
              <c:pt idx="10682">
                <c:v>6.0865747737572405E-3</c:v>
              </c:pt>
              <c:pt idx="10683">
                <c:v>6.0865747737542534E-3</c:v>
              </c:pt>
              <c:pt idx="10684">
                <c:v>6.0865747737542534E-3</c:v>
              </c:pt>
              <c:pt idx="10685">
                <c:v>6.0865747737542534E-3</c:v>
              </c:pt>
              <c:pt idx="10686">
                <c:v>6.0865747737542534E-3</c:v>
              </c:pt>
              <c:pt idx="10687">
                <c:v>6.0865747737542534E-3</c:v>
              </c:pt>
              <c:pt idx="10688">
                <c:v>6.0865747737542534E-3</c:v>
              </c:pt>
              <c:pt idx="10689">
                <c:v>6.0865747737572405E-3</c:v>
              </c:pt>
              <c:pt idx="10690">
                <c:v>6.0865747737542534E-3</c:v>
              </c:pt>
              <c:pt idx="10691">
                <c:v>6.0865747737542534E-3</c:v>
              </c:pt>
              <c:pt idx="10692">
                <c:v>6.0865747737542534E-3</c:v>
              </c:pt>
              <c:pt idx="10693">
                <c:v>6.0865747737542534E-3</c:v>
              </c:pt>
              <c:pt idx="10694">
                <c:v>6.0865747737542534E-3</c:v>
              </c:pt>
              <c:pt idx="10695">
                <c:v>6.0865747737542534E-3</c:v>
              </c:pt>
              <c:pt idx="10696">
                <c:v>6.0865747737572405E-3</c:v>
              </c:pt>
              <c:pt idx="10697">
                <c:v>6.0865747737542534E-3</c:v>
              </c:pt>
              <c:pt idx="10698">
                <c:v>6.0865747737542534E-3</c:v>
              </c:pt>
              <c:pt idx="10699">
                <c:v>6.0865747737542534E-3</c:v>
              </c:pt>
              <c:pt idx="10700">
                <c:v>6.0865747737542534E-3</c:v>
              </c:pt>
              <c:pt idx="10701">
                <c:v>6.0865747737542534E-3</c:v>
              </c:pt>
              <c:pt idx="10702">
                <c:v>6.0865747737542534E-3</c:v>
              </c:pt>
              <c:pt idx="10703">
                <c:v>6.0865747737572405E-3</c:v>
              </c:pt>
              <c:pt idx="10704">
                <c:v>6.0865747737542534E-3</c:v>
              </c:pt>
              <c:pt idx="10705">
                <c:v>6.0865747737542534E-3</c:v>
              </c:pt>
              <c:pt idx="10706">
                <c:v>6.0865747737542534E-3</c:v>
              </c:pt>
              <c:pt idx="10707">
                <c:v>6.0865747737542534E-3</c:v>
              </c:pt>
              <c:pt idx="10708">
                <c:v>6.0865747737542534E-3</c:v>
              </c:pt>
              <c:pt idx="10709">
                <c:v>6.0865747737542534E-3</c:v>
              </c:pt>
              <c:pt idx="10710">
                <c:v>6.0865747737572405E-3</c:v>
              </c:pt>
              <c:pt idx="10711">
                <c:v>6.0865747737542534E-3</c:v>
              </c:pt>
              <c:pt idx="10712">
                <c:v>6.0865747737542534E-3</c:v>
              </c:pt>
              <c:pt idx="10713">
                <c:v>6.0865747737542534E-3</c:v>
              </c:pt>
              <c:pt idx="10714">
                <c:v>6.0865747737542534E-3</c:v>
              </c:pt>
              <c:pt idx="10715">
                <c:v>6.0865747737542534E-3</c:v>
              </c:pt>
              <c:pt idx="10716">
                <c:v>6.0865747737542534E-3</c:v>
              </c:pt>
              <c:pt idx="10717">
                <c:v>6.0865747737572405E-3</c:v>
              </c:pt>
              <c:pt idx="10718">
                <c:v>6.0865747737542534E-3</c:v>
              </c:pt>
              <c:pt idx="10719">
                <c:v>6.0865747737542534E-3</c:v>
              </c:pt>
              <c:pt idx="10720">
                <c:v>6.0865747737542534E-3</c:v>
              </c:pt>
              <c:pt idx="10721">
                <c:v>6.0865747737542534E-3</c:v>
              </c:pt>
              <c:pt idx="10722">
                <c:v>6.0865747737542534E-3</c:v>
              </c:pt>
              <c:pt idx="10723">
                <c:v>6.0865747737542534E-3</c:v>
              </c:pt>
              <c:pt idx="10724">
                <c:v>6.0865747737572405E-3</c:v>
              </c:pt>
              <c:pt idx="10725">
                <c:v>6.0865747737542534E-3</c:v>
              </c:pt>
              <c:pt idx="10726">
                <c:v>6.0865747737542534E-3</c:v>
              </c:pt>
              <c:pt idx="10727">
                <c:v>6.0865747737542534E-3</c:v>
              </c:pt>
              <c:pt idx="10728">
                <c:v>6.0865747737542534E-3</c:v>
              </c:pt>
              <c:pt idx="10729">
                <c:v>6.0865747737542534E-3</c:v>
              </c:pt>
              <c:pt idx="10730">
                <c:v>6.0865747737572405E-3</c:v>
              </c:pt>
              <c:pt idx="10731">
                <c:v>6.0865747737542534E-3</c:v>
              </c:pt>
              <c:pt idx="10732">
                <c:v>6.0865747737542534E-3</c:v>
              </c:pt>
              <c:pt idx="10733">
                <c:v>6.0865747737542534E-3</c:v>
              </c:pt>
              <c:pt idx="10734">
                <c:v>6.0865747737542534E-3</c:v>
              </c:pt>
              <c:pt idx="10735">
                <c:v>6.0865747737542534E-3</c:v>
              </c:pt>
              <c:pt idx="10736">
                <c:v>6.0865747737542534E-3</c:v>
              </c:pt>
              <c:pt idx="10737">
                <c:v>6.0865747737572405E-3</c:v>
              </c:pt>
              <c:pt idx="10738">
                <c:v>6.0865747737542534E-3</c:v>
              </c:pt>
              <c:pt idx="10739">
                <c:v>6.0865747737542534E-3</c:v>
              </c:pt>
              <c:pt idx="10740">
                <c:v>6.0865747737542534E-3</c:v>
              </c:pt>
              <c:pt idx="10741">
                <c:v>6.0865747737542534E-3</c:v>
              </c:pt>
              <c:pt idx="10742">
                <c:v>6.0865747737542534E-3</c:v>
              </c:pt>
              <c:pt idx="10743">
                <c:v>6.0865747737542534E-3</c:v>
              </c:pt>
              <c:pt idx="10744">
                <c:v>6.0865747737572405E-3</c:v>
              </c:pt>
              <c:pt idx="10745">
                <c:v>6.0865747737542534E-3</c:v>
              </c:pt>
              <c:pt idx="10746">
                <c:v>6.0865747737542534E-3</c:v>
              </c:pt>
              <c:pt idx="10747">
                <c:v>6.0865747737542534E-3</c:v>
              </c:pt>
              <c:pt idx="10748">
                <c:v>6.0865747737542534E-3</c:v>
              </c:pt>
              <c:pt idx="10749">
                <c:v>6.0865747737542534E-3</c:v>
              </c:pt>
              <c:pt idx="10750">
                <c:v>6.0865747737542534E-3</c:v>
              </c:pt>
              <c:pt idx="10751">
                <c:v>6.0865747737572405E-3</c:v>
              </c:pt>
              <c:pt idx="10752">
                <c:v>6.0865747737542534E-3</c:v>
              </c:pt>
              <c:pt idx="10753">
                <c:v>6.0865747737542534E-3</c:v>
              </c:pt>
              <c:pt idx="10754">
                <c:v>6.0865747737542534E-3</c:v>
              </c:pt>
              <c:pt idx="10755">
                <c:v>6.0865747737542534E-3</c:v>
              </c:pt>
              <c:pt idx="10756">
                <c:v>6.0865747737542534E-3</c:v>
              </c:pt>
              <c:pt idx="10757">
                <c:v>6.0865747737542534E-3</c:v>
              </c:pt>
              <c:pt idx="10758">
                <c:v>6.0865747737572405E-3</c:v>
              </c:pt>
              <c:pt idx="10759">
                <c:v>6.0865747737542534E-3</c:v>
              </c:pt>
              <c:pt idx="10760">
                <c:v>6.0865747737542534E-3</c:v>
              </c:pt>
              <c:pt idx="10761">
                <c:v>6.0865747737542534E-3</c:v>
              </c:pt>
              <c:pt idx="10762">
                <c:v>6.0865747737542534E-3</c:v>
              </c:pt>
              <c:pt idx="10763">
                <c:v>6.0865747737542534E-3</c:v>
              </c:pt>
              <c:pt idx="10764">
                <c:v>6.0865747737542534E-3</c:v>
              </c:pt>
              <c:pt idx="10765">
                <c:v>6.0865747737572405E-3</c:v>
              </c:pt>
              <c:pt idx="10766">
                <c:v>6.0865747737542534E-3</c:v>
              </c:pt>
              <c:pt idx="10767">
                <c:v>6.0865747737542534E-3</c:v>
              </c:pt>
              <c:pt idx="10768">
                <c:v>6.0865747737542534E-3</c:v>
              </c:pt>
              <c:pt idx="10769">
                <c:v>6.0865747737542534E-3</c:v>
              </c:pt>
              <c:pt idx="10770">
                <c:v>6.0865747737542534E-3</c:v>
              </c:pt>
              <c:pt idx="10771">
                <c:v>6.0865747737542534E-3</c:v>
              </c:pt>
              <c:pt idx="10772">
                <c:v>6.0865747737572405E-3</c:v>
              </c:pt>
              <c:pt idx="10773">
                <c:v>6.0865747737542534E-3</c:v>
              </c:pt>
              <c:pt idx="10774">
                <c:v>6.0865747737542534E-3</c:v>
              </c:pt>
              <c:pt idx="10775">
                <c:v>6.0865747737542534E-3</c:v>
              </c:pt>
              <c:pt idx="10776">
                <c:v>6.0865747737542534E-3</c:v>
              </c:pt>
              <c:pt idx="10777">
                <c:v>6.0865747737542534E-3</c:v>
              </c:pt>
              <c:pt idx="10778">
                <c:v>6.0865747737542534E-3</c:v>
              </c:pt>
              <c:pt idx="10779">
                <c:v>6.0865747737572405E-3</c:v>
              </c:pt>
              <c:pt idx="10780">
                <c:v>6.0865747737542534E-3</c:v>
              </c:pt>
              <c:pt idx="10781">
                <c:v>6.0865747737542534E-3</c:v>
              </c:pt>
              <c:pt idx="10782">
                <c:v>6.0865747737542534E-3</c:v>
              </c:pt>
              <c:pt idx="10783">
                <c:v>6.0865747737542534E-3</c:v>
              </c:pt>
              <c:pt idx="10784">
                <c:v>6.0865747737542534E-3</c:v>
              </c:pt>
              <c:pt idx="10785">
                <c:v>6.0865747737542534E-3</c:v>
              </c:pt>
              <c:pt idx="10786">
                <c:v>6.0865747737572405E-3</c:v>
              </c:pt>
              <c:pt idx="10787">
                <c:v>6.0865747737542534E-3</c:v>
              </c:pt>
              <c:pt idx="10788">
                <c:v>6.0865747737542534E-3</c:v>
              </c:pt>
              <c:pt idx="10789">
                <c:v>6.0865747737542534E-3</c:v>
              </c:pt>
              <c:pt idx="10790">
                <c:v>6.0865747737542534E-3</c:v>
              </c:pt>
              <c:pt idx="10791">
                <c:v>6.0865747737542534E-3</c:v>
              </c:pt>
              <c:pt idx="10792">
                <c:v>6.0865747737542534E-3</c:v>
              </c:pt>
              <c:pt idx="10793">
                <c:v>6.0865747737572405E-3</c:v>
              </c:pt>
              <c:pt idx="10794">
                <c:v>6.0865747737542534E-3</c:v>
              </c:pt>
              <c:pt idx="10795">
                <c:v>6.0865747737542534E-3</c:v>
              </c:pt>
              <c:pt idx="10796">
                <c:v>6.0865747737542534E-3</c:v>
              </c:pt>
              <c:pt idx="10797">
                <c:v>6.0865747737542534E-3</c:v>
              </c:pt>
              <c:pt idx="10798">
                <c:v>6.0865747737542534E-3</c:v>
              </c:pt>
              <c:pt idx="10799">
                <c:v>6.0865747737542534E-3</c:v>
              </c:pt>
              <c:pt idx="10800">
                <c:v>6.0865747737572405E-3</c:v>
              </c:pt>
              <c:pt idx="10801">
                <c:v>6.0865747737542534E-3</c:v>
              </c:pt>
              <c:pt idx="10802">
                <c:v>6.0865747737542534E-3</c:v>
              </c:pt>
              <c:pt idx="10803">
                <c:v>6.0865747737542534E-3</c:v>
              </c:pt>
              <c:pt idx="10804">
                <c:v>6.0865747737542534E-3</c:v>
              </c:pt>
              <c:pt idx="10805">
                <c:v>6.0865747737542534E-3</c:v>
              </c:pt>
              <c:pt idx="10806">
                <c:v>6.0865747737542534E-3</c:v>
              </c:pt>
              <c:pt idx="10807">
                <c:v>6.0865747737572405E-3</c:v>
              </c:pt>
              <c:pt idx="10808">
                <c:v>6.0865747737542534E-3</c:v>
              </c:pt>
              <c:pt idx="10809">
                <c:v>6.0865747737542534E-3</c:v>
              </c:pt>
              <c:pt idx="10810">
                <c:v>6.0865747737542534E-3</c:v>
              </c:pt>
              <c:pt idx="10811">
                <c:v>6.0865747737542534E-3</c:v>
              </c:pt>
              <c:pt idx="10812">
                <c:v>6.0865747737542534E-3</c:v>
              </c:pt>
              <c:pt idx="10813">
                <c:v>6.0865747737542534E-3</c:v>
              </c:pt>
              <c:pt idx="10814">
                <c:v>6.0865747737572405E-3</c:v>
              </c:pt>
              <c:pt idx="10815">
                <c:v>6.0865747737542534E-3</c:v>
              </c:pt>
              <c:pt idx="10816">
                <c:v>6.0865747737542534E-3</c:v>
              </c:pt>
              <c:pt idx="10817">
                <c:v>6.0865747737542534E-3</c:v>
              </c:pt>
              <c:pt idx="10818">
                <c:v>6.0865747737542534E-3</c:v>
              </c:pt>
              <c:pt idx="10819">
                <c:v>6.0865747737542534E-3</c:v>
              </c:pt>
              <c:pt idx="10820">
                <c:v>6.0865747737572405E-3</c:v>
              </c:pt>
              <c:pt idx="10821">
                <c:v>6.0865747737542534E-3</c:v>
              </c:pt>
              <c:pt idx="10822">
                <c:v>6.0865747737542534E-3</c:v>
              </c:pt>
              <c:pt idx="10823">
                <c:v>6.0865747737542534E-3</c:v>
              </c:pt>
              <c:pt idx="10824">
                <c:v>6.0865747737542534E-3</c:v>
              </c:pt>
              <c:pt idx="10825">
                <c:v>6.0865747737542534E-3</c:v>
              </c:pt>
              <c:pt idx="10826">
                <c:v>6.0865747737542534E-3</c:v>
              </c:pt>
              <c:pt idx="10827">
                <c:v>6.0865747737572405E-3</c:v>
              </c:pt>
              <c:pt idx="10828">
                <c:v>6.0865747737542534E-3</c:v>
              </c:pt>
              <c:pt idx="10829">
                <c:v>6.0865747737542534E-3</c:v>
              </c:pt>
              <c:pt idx="10830">
                <c:v>6.0865747737542534E-3</c:v>
              </c:pt>
              <c:pt idx="10831">
                <c:v>6.0865747737542534E-3</c:v>
              </c:pt>
              <c:pt idx="10832">
                <c:v>6.0865747737542534E-3</c:v>
              </c:pt>
              <c:pt idx="10833">
                <c:v>6.0865747737542534E-3</c:v>
              </c:pt>
              <c:pt idx="10834">
                <c:v>6.0865747737572405E-3</c:v>
              </c:pt>
              <c:pt idx="10835">
                <c:v>6.0865747737542534E-3</c:v>
              </c:pt>
              <c:pt idx="10836">
                <c:v>6.0865747737542534E-3</c:v>
              </c:pt>
              <c:pt idx="10837">
                <c:v>6.0865747737542534E-3</c:v>
              </c:pt>
              <c:pt idx="10838">
                <c:v>6.0865747737542534E-3</c:v>
              </c:pt>
              <c:pt idx="10839">
                <c:v>6.0865747737542534E-3</c:v>
              </c:pt>
              <c:pt idx="10840">
                <c:v>6.0865747737542534E-3</c:v>
              </c:pt>
              <c:pt idx="10841">
                <c:v>6.0865747737572405E-3</c:v>
              </c:pt>
              <c:pt idx="10842">
                <c:v>6.0865747737542534E-3</c:v>
              </c:pt>
              <c:pt idx="10843">
                <c:v>6.0865747737542534E-3</c:v>
              </c:pt>
              <c:pt idx="10844">
                <c:v>6.0865747737542534E-3</c:v>
              </c:pt>
              <c:pt idx="10845">
                <c:v>6.0865747737542534E-3</c:v>
              </c:pt>
              <c:pt idx="10846">
                <c:v>6.0865747737542534E-3</c:v>
              </c:pt>
              <c:pt idx="10847">
                <c:v>6.0865747737542534E-3</c:v>
              </c:pt>
              <c:pt idx="10848">
                <c:v>6.0865747737572405E-3</c:v>
              </c:pt>
              <c:pt idx="10849">
                <c:v>6.0865747737542534E-3</c:v>
              </c:pt>
              <c:pt idx="10850">
                <c:v>6.0865747737542534E-3</c:v>
              </c:pt>
              <c:pt idx="10851">
                <c:v>6.0865747737542534E-3</c:v>
              </c:pt>
              <c:pt idx="10852">
                <c:v>6.0865747737542534E-3</c:v>
              </c:pt>
              <c:pt idx="10853">
                <c:v>6.0865747737542534E-3</c:v>
              </c:pt>
              <c:pt idx="10854">
                <c:v>6.0865747737542534E-3</c:v>
              </c:pt>
              <c:pt idx="10855">
                <c:v>6.0865747737572405E-3</c:v>
              </c:pt>
              <c:pt idx="10856">
                <c:v>6.0865747737542534E-3</c:v>
              </c:pt>
              <c:pt idx="10857">
                <c:v>6.0865747737542534E-3</c:v>
              </c:pt>
              <c:pt idx="10858">
                <c:v>6.0865747737542534E-3</c:v>
              </c:pt>
              <c:pt idx="10859">
                <c:v>6.0865747737542534E-3</c:v>
              </c:pt>
              <c:pt idx="10860">
                <c:v>6.0865747737542534E-3</c:v>
              </c:pt>
              <c:pt idx="10861">
                <c:v>6.0865747737542534E-3</c:v>
              </c:pt>
              <c:pt idx="10862">
                <c:v>6.0865747737572405E-3</c:v>
              </c:pt>
              <c:pt idx="10863">
                <c:v>6.0865747737542534E-3</c:v>
              </c:pt>
              <c:pt idx="10864">
                <c:v>6.0865747737542534E-3</c:v>
              </c:pt>
              <c:pt idx="10865">
                <c:v>6.0865747737542534E-3</c:v>
              </c:pt>
              <c:pt idx="10866">
                <c:v>6.0865747737542534E-3</c:v>
              </c:pt>
              <c:pt idx="10867">
                <c:v>6.0865747737542534E-3</c:v>
              </c:pt>
              <c:pt idx="10868">
                <c:v>6.0865747737542534E-3</c:v>
              </c:pt>
              <c:pt idx="10869">
                <c:v>6.0865747737572405E-3</c:v>
              </c:pt>
              <c:pt idx="10870">
                <c:v>6.0865747737542534E-3</c:v>
              </c:pt>
              <c:pt idx="10871">
                <c:v>6.0865747737542534E-3</c:v>
              </c:pt>
              <c:pt idx="10872">
                <c:v>6.0865747737542534E-3</c:v>
              </c:pt>
              <c:pt idx="10873">
                <c:v>6.0865747737542534E-3</c:v>
              </c:pt>
              <c:pt idx="10874">
                <c:v>6.0865747737542534E-3</c:v>
              </c:pt>
              <c:pt idx="10875">
                <c:v>6.0865747737542534E-3</c:v>
              </c:pt>
              <c:pt idx="10876">
                <c:v>6.0865747737572405E-3</c:v>
              </c:pt>
              <c:pt idx="10877">
                <c:v>6.0865747737542534E-3</c:v>
              </c:pt>
              <c:pt idx="10878">
                <c:v>6.0865747737542534E-3</c:v>
              </c:pt>
              <c:pt idx="10879">
                <c:v>6.0865747737542534E-3</c:v>
              </c:pt>
              <c:pt idx="10880">
                <c:v>6.0865747737542534E-3</c:v>
              </c:pt>
              <c:pt idx="10881">
                <c:v>6.0865747737542534E-3</c:v>
              </c:pt>
              <c:pt idx="10882">
                <c:v>6.0865747737542534E-3</c:v>
              </c:pt>
              <c:pt idx="10883">
                <c:v>6.0865747737572405E-3</c:v>
              </c:pt>
              <c:pt idx="10884">
                <c:v>6.0865747737542534E-3</c:v>
              </c:pt>
              <c:pt idx="10885">
                <c:v>6.0865747737542534E-3</c:v>
              </c:pt>
              <c:pt idx="10886">
                <c:v>6.0865747737542534E-3</c:v>
              </c:pt>
              <c:pt idx="10887">
                <c:v>6.0865747737542534E-3</c:v>
              </c:pt>
              <c:pt idx="10888">
                <c:v>6.0865747737542534E-3</c:v>
              </c:pt>
              <c:pt idx="10889">
                <c:v>6.0865747737542534E-3</c:v>
              </c:pt>
              <c:pt idx="10890">
                <c:v>6.0865747737572405E-3</c:v>
              </c:pt>
              <c:pt idx="10891">
                <c:v>6.0865747737542534E-3</c:v>
              </c:pt>
              <c:pt idx="10892">
                <c:v>6.0865747737542534E-3</c:v>
              </c:pt>
              <c:pt idx="10893">
                <c:v>6.0865747737542534E-3</c:v>
              </c:pt>
              <c:pt idx="10894">
                <c:v>6.0865747737542534E-3</c:v>
              </c:pt>
              <c:pt idx="10895">
                <c:v>6.0865747737542534E-3</c:v>
              </c:pt>
              <c:pt idx="10896">
                <c:v>6.0865747737542534E-3</c:v>
              </c:pt>
              <c:pt idx="10897">
                <c:v>6.0865747737572405E-3</c:v>
              </c:pt>
              <c:pt idx="10898">
                <c:v>6.0865747737542534E-3</c:v>
              </c:pt>
              <c:pt idx="10899">
                <c:v>6.0865747737542534E-3</c:v>
              </c:pt>
              <c:pt idx="10900">
                <c:v>6.0865747737542534E-3</c:v>
              </c:pt>
              <c:pt idx="10901">
                <c:v>6.0865747737542534E-3</c:v>
              </c:pt>
              <c:pt idx="10902">
                <c:v>6.0865747737542534E-3</c:v>
              </c:pt>
              <c:pt idx="10903">
                <c:v>6.0865747737542534E-3</c:v>
              </c:pt>
              <c:pt idx="10904">
                <c:v>6.0865747737572405E-3</c:v>
              </c:pt>
              <c:pt idx="10905">
                <c:v>6.0865747737542534E-3</c:v>
              </c:pt>
              <c:pt idx="10906">
                <c:v>6.0865747737542534E-3</c:v>
              </c:pt>
              <c:pt idx="10907">
                <c:v>6.0865747737542534E-3</c:v>
              </c:pt>
              <c:pt idx="10908">
                <c:v>6.0865747737542534E-3</c:v>
              </c:pt>
              <c:pt idx="10909">
                <c:v>6.0865747737542534E-3</c:v>
              </c:pt>
              <c:pt idx="10910">
                <c:v>6.0865747737572405E-3</c:v>
              </c:pt>
              <c:pt idx="10911">
                <c:v>6.0865747737542534E-3</c:v>
              </c:pt>
              <c:pt idx="10912">
                <c:v>6.0865747737542534E-3</c:v>
              </c:pt>
              <c:pt idx="10913">
                <c:v>6.0865747737542534E-3</c:v>
              </c:pt>
              <c:pt idx="10914">
                <c:v>6.0865747737542534E-3</c:v>
              </c:pt>
              <c:pt idx="10915">
                <c:v>6.0865747737542534E-3</c:v>
              </c:pt>
              <c:pt idx="10916">
                <c:v>6.0865747737542534E-3</c:v>
              </c:pt>
              <c:pt idx="10917">
                <c:v>6.0865747737572405E-3</c:v>
              </c:pt>
              <c:pt idx="10918">
                <c:v>6.0865747737542534E-3</c:v>
              </c:pt>
              <c:pt idx="10919">
                <c:v>6.0865747737542534E-3</c:v>
              </c:pt>
              <c:pt idx="10920">
                <c:v>6.0865747737542534E-3</c:v>
              </c:pt>
              <c:pt idx="10921">
                <c:v>6.0865747737542534E-3</c:v>
              </c:pt>
              <c:pt idx="10922">
                <c:v>6.0865747737542534E-3</c:v>
              </c:pt>
              <c:pt idx="10923">
                <c:v>6.0865747737542534E-3</c:v>
              </c:pt>
              <c:pt idx="10924">
                <c:v>6.0865747737572405E-3</c:v>
              </c:pt>
              <c:pt idx="10925">
                <c:v>6.0865747737542534E-3</c:v>
              </c:pt>
              <c:pt idx="10926">
                <c:v>6.0865747737542534E-3</c:v>
              </c:pt>
              <c:pt idx="10927">
                <c:v>6.0865747737542534E-3</c:v>
              </c:pt>
              <c:pt idx="10928">
                <c:v>6.0865747737542534E-3</c:v>
              </c:pt>
              <c:pt idx="10929">
                <c:v>6.0865747737542534E-3</c:v>
              </c:pt>
              <c:pt idx="10930">
                <c:v>6.0865747737542534E-3</c:v>
              </c:pt>
              <c:pt idx="10931">
                <c:v>6.0865747737572405E-3</c:v>
              </c:pt>
              <c:pt idx="10932">
                <c:v>6.0865747737542534E-3</c:v>
              </c:pt>
              <c:pt idx="10933">
                <c:v>6.0865747737542534E-3</c:v>
              </c:pt>
              <c:pt idx="10934">
                <c:v>6.0865747737542534E-3</c:v>
              </c:pt>
              <c:pt idx="10935">
                <c:v>6.0865747737542534E-3</c:v>
              </c:pt>
              <c:pt idx="10936">
                <c:v>6.0865747737542534E-3</c:v>
              </c:pt>
              <c:pt idx="10937">
                <c:v>6.0865747737542534E-3</c:v>
              </c:pt>
              <c:pt idx="10938">
                <c:v>6.0865747737572405E-3</c:v>
              </c:pt>
              <c:pt idx="10939">
                <c:v>6.0865747737542534E-3</c:v>
              </c:pt>
              <c:pt idx="10940">
                <c:v>6.0865747737542534E-3</c:v>
              </c:pt>
              <c:pt idx="10941">
                <c:v>6.0865747737542534E-3</c:v>
              </c:pt>
              <c:pt idx="10942">
                <c:v>6.0865747737542534E-3</c:v>
              </c:pt>
              <c:pt idx="10943">
                <c:v>6.0865747737542534E-3</c:v>
              </c:pt>
              <c:pt idx="10944">
                <c:v>6.0865747737542534E-3</c:v>
              </c:pt>
              <c:pt idx="10945">
                <c:v>6.0865747737572405E-3</c:v>
              </c:pt>
              <c:pt idx="10946">
                <c:v>6.0865747737542534E-3</c:v>
              </c:pt>
              <c:pt idx="10947">
                <c:v>6.0865747737542534E-3</c:v>
              </c:pt>
              <c:pt idx="10948">
                <c:v>6.0865747737542534E-3</c:v>
              </c:pt>
              <c:pt idx="10949">
                <c:v>6.0865747737542534E-3</c:v>
              </c:pt>
              <c:pt idx="10950">
                <c:v>6.0865747737542534E-3</c:v>
              </c:pt>
              <c:pt idx="10951">
                <c:v>6.0865747737542534E-3</c:v>
              </c:pt>
              <c:pt idx="10952">
                <c:v>6.0865747737572405E-3</c:v>
              </c:pt>
              <c:pt idx="10953">
                <c:v>6.0865747737542534E-3</c:v>
              </c:pt>
              <c:pt idx="10954">
                <c:v>6.0865747737542534E-3</c:v>
              </c:pt>
              <c:pt idx="10955">
                <c:v>6.0865747737542534E-3</c:v>
              </c:pt>
              <c:pt idx="10956">
                <c:v>6.0865747737542534E-3</c:v>
              </c:pt>
              <c:pt idx="10957">
                <c:v>6.0865747737542534E-3</c:v>
              </c:pt>
              <c:pt idx="10958">
                <c:v>6.0865747737542534E-3</c:v>
              </c:pt>
              <c:pt idx="10959">
                <c:v>6.0865747737572405E-3</c:v>
              </c:pt>
              <c:pt idx="10960">
                <c:v>6.0865747737542534E-3</c:v>
              </c:pt>
              <c:pt idx="10961">
                <c:v>6.0865747737542534E-3</c:v>
              </c:pt>
              <c:pt idx="10962">
                <c:v>6.0865747737542534E-3</c:v>
              </c:pt>
              <c:pt idx="10963">
                <c:v>6.0865747737542534E-3</c:v>
              </c:pt>
              <c:pt idx="10964">
                <c:v>6.0865747737542534E-3</c:v>
              </c:pt>
              <c:pt idx="10965">
                <c:v>6.0865747737542534E-3</c:v>
              </c:pt>
              <c:pt idx="10966">
                <c:v>6.0865747737572405E-3</c:v>
              </c:pt>
              <c:pt idx="10967">
                <c:v>6.0865747737542534E-3</c:v>
              </c:pt>
              <c:pt idx="10968">
                <c:v>6.0865747737542534E-3</c:v>
              </c:pt>
              <c:pt idx="10969">
                <c:v>6.0865747737542534E-3</c:v>
              </c:pt>
              <c:pt idx="10970">
                <c:v>6.0865747737542534E-3</c:v>
              </c:pt>
              <c:pt idx="10971">
                <c:v>6.0865747737542534E-3</c:v>
              </c:pt>
              <c:pt idx="10972">
                <c:v>6.0865747737542534E-3</c:v>
              </c:pt>
              <c:pt idx="10973">
                <c:v>6.0865747737572405E-3</c:v>
              </c:pt>
              <c:pt idx="10974">
                <c:v>6.0865747737542534E-3</c:v>
              </c:pt>
              <c:pt idx="10975">
                <c:v>6.0865747737542534E-3</c:v>
              </c:pt>
              <c:pt idx="10976">
                <c:v>6.0865747737542534E-3</c:v>
              </c:pt>
              <c:pt idx="10977">
                <c:v>6.0865747737542534E-3</c:v>
              </c:pt>
              <c:pt idx="10978">
                <c:v>6.0865747737542534E-3</c:v>
              </c:pt>
              <c:pt idx="10979">
                <c:v>6.0865747737542534E-3</c:v>
              </c:pt>
              <c:pt idx="10980">
                <c:v>6.0865747737572405E-3</c:v>
              </c:pt>
              <c:pt idx="10981">
                <c:v>6.0865747737542534E-3</c:v>
              </c:pt>
              <c:pt idx="10982">
                <c:v>6.0865747737542534E-3</c:v>
              </c:pt>
              <c:pt idx="10983">
                <c:v>6.0865747737542534E-3</c:v>
              </c:pt>
              <c:pt idx="10984">
                <c:v>6.0865747737542534E-3</c:v>
              </c:pt>
              <c:pt idx="10985">
                <c:v>6.0865747737542534E-3</c:v>
              </c:pt>
              <c:pt idx="10986">
                <c:v>6.0865747737542534E-3</c:v>
              </c:pt>
              <c:pt idx="10987">
                <c:v>6.0865747737572405E-3</c:v>
              </c:pt>
              <c:pt idx="10988">
                <c:v>6.0865747737542534E-3</c:v>
              </c:pt>
              <c:pt idx="10989">
                <c:v>6.0865747737542534E-3</c:v>
              </c:pt>
              <c:pt idx="10990">
                <c:v>6.0865747737542534E-3</c:v>
              </c:pt>
              <c:pt idx="10991">
                <c:v>6.0865747737542534E-3</c:v>
              </c:pt>
              <c:pt idx="10992">
                <c:v>6.0865747737542534E-3</c:v>
              </c:pt>
              <c:pt idx="10993">
                <c:v>6.0865747737542534E-3</c:v>
              </c:pt>
              <c:pt idx="10994">
                <c:v>6.0865747737572405E-3</c:v>
              </c:pt>
              <c:pt idx="10995">
                <c:v>6.0865747737542534E-3</c:v>
              </c:pt>
              <c:pt idx="10996">
                <c:v>6.0865747737542534E-3</c:v>
              </c:pt>
              <c:pt idx="10997">
                <c:v>6.0865747737542534E-3</c:v>
              </c:pt>
              <c:pt idx="10998">
                <c:v>6.0865747737542534E-3</c:v>
              </c:pt>
              <c:pt idx="10999">
                <c:v>6.0865747737542534E-3</c:v>
              </c:pt>
              <c:pt idx="11000">
                <c:v>6.0865747737572405E-3</c:v>
              </c:pt>
              <c:pt idx="11001">
                <c:v>6.0865747737542534E-3</c:v>
              </c:pt>
              <c:pt idx="11002">
                <c:v>6.0865747737542534E-3</c:v>
              </c:pt>
              <c:pt idx="11003">
                <c:v>6.0865747737542534E-3</c:v>
              </c:pt>
              <c:pt idx="11004">
                <c:v>6.0865747737542534E-3</c:v>
              </c:pt>
              <c:pt idx="11005">
                <c:v>6.0865747737542534E-3</c:v>
              </c:pt>
              <c:pt idx="11006">
                <c:v>6.0865747737542534E-3</c:v>
              </c:pt>
              <c:pt idx="11007">
                <c:v>6.0865747737572405E-3</c:v>
              </c:pt>
              <c:pt idx="11008">
                <c:v>6.0865747737542534E-3</c:v>
              </c:pt>
              <c:pt idx="11009">
                <c:v>6.0865747737542534E-3</c:v>
              </c:pt>
              <c:pt idx="11010">
                <c:v>6.0865747737542534E-3</c:v>
              </c:pt>
              <c:pt idx="11011">
                <c:v>6.0865747737542534E-3</c:v>
              </c:pt>
              <c:pt idx="11012">
                <c:v>6.0865747737542534E-3</c:v>
              </c:pt>
              <c:pt idx="11013">
                <c:v>6.0865747737542534E-3</c:v>
              </c:pt>
              <c:pt idx="11014">
                <c:v>6.0865747737572405E-3</c:v>
              </c:pt>
              <c:pt idx="11015">
                <c:v>6.0865747737542534E-3</c:v>
              </c:pt>
              <c:pt idx="11016">
                <c:v>6.0865747737542534E-3</c:v>
              </c:pt>
              <c:pt idx="11017">
                <c:v>6.0865747737542534E-3</c:v>
              </c:pt>
              <c:pt idx="11018">
                <c:v>6.0865747737542534E-3</c:v>
              </c:pt>
              <c:pt idx="11019">
                <c:v>6.0865747737542534E-3</c:v>
              </c:pt>
              <c:pt idx="11020">
                <c:v>6.0865747737542534E-3</c:v>
              </c:pt>
              <c:pt idx="11021">
                <c:v>6.0865747737572405E-3</c:v>
              </c:pt>
              <c:pt idx="11022">
                <c:v>6.0865747737542534E-3</c:v>
              </c:pt>
              <c:pt idx="11023">
                <c:v>6.0865747737542534E-3</c:v>
              </c:pt>
              <c:pt idx="11024">
                <c:v>6.0865747737542534E-3</c:v>
              </c:pt>
              <c:pt idx="11025">
                <c:v>6.0865747737542534E-3</c:v>
              </c:pt>
              <c:pt idx="11026">
                <c:v>6.0865747737542534E-3</c:v>
              </c:pt>
              <c:pt idx="11027">
                <c:v>6.0865747737542534E-3</c:v>
              </c:pt>
              <c:pt idx="11028">
                <c:v>6.0865747737572405E-3</c:v>
              </c:pt>
              <c:pt idx="11029">
                <c:v>6.0865747737542534E-3</c:v>
              </c:pt>
              <c:pt idx="11030">
                <c:v>6.0865747737542534E-3</c:v>
              </c:pt>
              <c:pt idx="11031">
                <c:v>6.0865747737542534E-3</c:v>
              </c:pt>
              <c:pt idx="11032">
                <c:v>6.0865747737542534E-3</c:v>
              </c:pt>
              <c:pt idx="11033">
                <c:v>6.0865747737542534E-3</c:v>
              </c:pt>
              <c:pt idx="11034">
                <c:v>6.0865747737542534E-3</c:v>
              </c:pt>
              <c:pt idx="11035">
                <c:v>6.0865747737572405E-3</c:v>
              </c:pt>
              <c:pt idx="11036">
                <c:v>6.0865747737542534E-3</c:v>
              </c:pt>
              <c:pt idx="11037">
                <c:v>6.0865747737542534E-3</c:v>
              </c:pt>
              <c:pt idx="11038">
                <c:v>6.0865747737542534E-3</c:v>
              </c:pt>
              <c:pt idx="11039">
                <c:v>6.0865747737542534E-3</c:v>
              </c:pt>
              <c:pt idx="11040">
                <c:v>6.0865747737542534E-3</c:v>
              </c:pt>
              <c:pt idx="11041">
                <c:v>6.0865747737542534E-3</c:v>
              </c:pt>
              <c:pt idx="11042">
                <c:v>6.0865747737572405E-3</c:v>
              </c:pt>
              <c:pt idx="11043">
                <c:v>6.0865747737542534E-3</c:v>
              </c:pt>
              <c:pt idx="11044">
                <c:v>6.0865747737542534E-3</c:v>
              </c:pt>
              <c:pt idx="11045">
                <c:v>6.0865747737542534E-3</c:v>
              </c:pt>
              <c:pt idx="11046">
                <c:v>6.0865747737542534E-3</c:v>
              </c:pt>
              <c:pt idx="11047">
                <c:v>6.0865747737542534E-3</c:v>
              </c:pt>
              <c:pt idx="11048">
                <c:v>6.0865747737542534E-3</c:v>
              </c:pt>
              <c:pt idx="11049">
                <c:v>6.0865747737572405E-3</c:v>
              </c:pt>
              <c:pt idx="11050">
                <c:v>6.0865747737542534E-3</c:v>
              </c:pt>
              <c:pt idx="11051">
                <c:v>6.0865747737542534E-3</c:v>
              </c:pt>
              <c:pt idx="11052">
                <c:v>6.0865747737542534E-3</c:v>
              </c:pt>
              <c:pt idx="11053">
                <c:v>6.0865747737542534E-3</c:v>
              </c:pt>
              <c:pt idx="11054">
                <c:v>6.0865747737542534E-3</c:v>
              </c:pt>
              <c:pt idx="11055">
                <c:v>6.0865747737542534E-3</c:v>
              </c:pt>
              <c:pt idx="11056">
                <c:v>6.0865747737572405E-3</c:v>
              </c:pt>
              <c:pt idx="11057">
                <c:v>6.0865747737542534E-3</c:v>
              </c:pt>
              <c:pt idx="11058">
                <c:v>6.0865747737542534E-3</c:v>
              </c:pt>
              <c:pt idx="11059">
                <c:v>6.0865747737542534E-3</c:v>
              </c:pt>
              <c:pt idx="11060">
                <c:v>6.0865747737542534E-3</c:v>
              </c:pt>
              <c:pt idx="11061">
                <c:v>6.0865747737542534E-3</c:v>
              </c:pt>
              <c:pt idx="11062">
                <c:v>6.0865747737542534E-3</c:v>
              </c:pt>
              <c:pt idx="11063">
                <c:v>6.0865747737572405E-3</c:v>
              </c:pt>
              <c:pt idx="11064">
                <c:v>6.0865747737542534E-3</c:v>
              </c:pt>
              <c:pt idx="11065">
                <c:v>6.0865747737542534E-3</c:v>
              </c:pt>
              <c:pt idx="11066">
                <c:v>6.0865747737542534E-3</c:v>
              </c:pt>
              <c:pt idx="11067">
                <c:v>6.0865747737542534E-3</c:v>
              </c:pt>
              <c:pt idx="11068">
                <c:v>6.0865747737542534E-3</c:v>
              </c:pt>
              <c:pt idx="11069">
                <c:v>6.0865747737542534E-3</c:v>
              </c:pt>
              <c:pt idx="11070">
                <c:v>6.0865747737572405E-3</c:v>
              </c:pt>
              <c:pt idx="11071">
                <c:v>6.0865747737542534E-3</c:v>
              </c:pt>
              <c:pt idx="11072">
                <c:v>6.0865747737542534E-3</c:v>
              </c:pt>
              <c:pt idx="11073">
                <c:v>6.0865747737542534E-3</c:v>
              </c:pt>
              <c:pt idx="11074">
                <c:v>6.0865747737542534E-3</c:v>
              </c:pt>
              <c:pt idx="11075">
                <c:v>6.0865747737542534E-3</c:v>
              </c:pt>
              <c:pt idx="11076">
                <c:v>6.0865747737542534E-3</c:v>
              </c:pt>
              <c:pt idx="11077">
                <c:v>6.0865747737572405E-3</c:v>
              </c:pt>
              <c:pt idx="11078">
                <c:v>6.0865747737542534E-3</c:v>
              </c:pt>
              <c:pt idx="11079">
                <c:v>6.0865747737542534E-3</c:v>
              </c:pt>
              <c:pt idx="11080">
                <c:v>6.0865747737542534E-3</c:v>
              </c:pt>
              <c:pt idx="11081">
                <c:v>6.0865747737542534E-3</c:v>
              </c:pt>
              <c:pt idx="11082">
                <c:v>6.0865747737542534E-3</c:v>
              </c:pt>
              <c:pt idx="11083">
                <c:v>6.0865747737542534E-3</c:v>
              </c:pt>
              <c:pt idx="11084">
                <c:v>6.0865747737572405E-3</c:v>
              </c:pt>
              <c:pt idx="11085">
                <c:v>6.0865747737542534E-3</c:v>
              </c:pt>
              <c:pt idx="11086">
                <c:v>6.0865747737542534E-3</c:v>
              </c:pt>
              <c:pt idx="11087">
                <c:v>6.0865747737542534E-3</c:v>
              </c:pt>
              <c:pt idx="11088">
                <c:v>6.0865747737542534E-3</c:v>
              </c:pt>
              <c:pt idx="11089">
                <c:v>6.0865747737542534E-3</c:v>
              </c:pt>
              <c:pt idx="11090">
                <c:v>6.0865747737542534E-3</c:v>
              </c:pt>
              <c:pt idx="11091">
                <c:v>6.0865747737572405E-3</c:v>
              </c:pt>
              <c:pt idx="11092">
                <c:v>6.0865747737542534E-3</c:v>
              </c:pt>
              <c:pt idx="11093">
                <c:v>6.0865747737542534E-3</c:v>
              </c:pt>
              <c:pt idx="11094">
                <c:v>6.0865747737542534E-3</c:v>
              </c:pt>
              <c:pt idx="11095">
                <c:v>6.0865747737542534E-3</c:v>
              </c:pt>
              <c:pt idx="11096">
                <c:v>6.0865747737542534E-3</c:v>
              </c:pt>
              <c:pt idx="11097">
                <c:v>6.0865747737572405E-3</c:v>
              </c:pt>
              <c:pt idx="11098">
                <c:v>6.0865747737542534E-3</c:v>
              </c:pt>
              <c:pt idx="11099">
                <c:v>6.0865747737542534E-3</c:v>
              </c:pt>
              <c:pt idx="11100">
                <c:v>6.0865747737542534E-3</c:v>
              </c:pt>
              <c:pt idx="11101">
                <c:v>6.0865747737542534E-3</c:v>
              </c:pt>
              <c:pt idx="11102">
                <c:v>6.0865747737542534E-3</c:v>
              </c:pt>
              <c:pt idx="11103">
                <c:v>6.0865747737542534E-3</c:v>
              </c:pt>
              <c:pt idx="11104">
                <c:v>6.0865747737572405E-3</c:v>
              </c:pt>
              <c:pt idx="11105">
                <c:v>6.0865747737542534E-3</c:v>
              </c:pt>
              <c:pt idx="11106">
                <c:v>6.0865747737542534E-3</c:v>
              </c:pt>
            </c:numLit>
          </c:yVal>
          <c:smooth val="0"/>
          <c:extLst>
            <c:ext xmlns:c16="http://schemas.microsoft.com/office/drawing/2014/chart" uri="{C3380CC4-5D6E-409C-BE32-E72D297353CC}">
              <c16:uniqueId val="{0000000E-8A78-4737-AE70-70E0BC704727}"/>
            </c:ext>
          </c:extLst>
        </c:ser>
        <c:ser>
          <c:idx val="1"/>
          <c:order val="1"/>
          <c:tx>
            <c:v>Battery energy dissipated EOL</c:v>
          </c:tx>
          <c:spPr>
            <a:ln w="34925" cap="rnd">
              <a:solidFill>
                <a:schemeClr val="accent2"/>
              </a:solidFill>
              <a:round/>
            </a:ln>
            <a:effectLst>
              <a:outerShdw blurRad="40000" dist="23000" dir="5400000" rotWithShape="0">
                <a:srgbClr val="000000">
                  <a:alpha val="35000"/>
                </a:srgbClr>
              </a:outerShdw>
            </a:effectLst>
          </c:spPr>
          <c:marker>
            <c:symbol val="none"/>
          </c:marker>
          <c:xVal>
            <c:numLit>
              <c:formatCode>General</c:formatCode>
              <c:ptCount val="11107"/>
              <c:pt idx="0">
                <c:v>0</c:v>
              </c:pt>
              <c:pt idx="1">
                <c:v>8.3340836617004175E-3</c:v>
              </c:pt>
              <c:pt idx="2">
                <c:v>1.6668167323400835E-2</c:v>
              </c:pt>
              <c:pt idx="3">
                <c:v>2.5002250985101258E-2</c:v>
              </c:pt>
              <c:pt idx="4">
                <c:v>3.333633464680167E-2</c:v>
              </c:pt>
              <c:pt idx="5">
                <c:v>4.1670418308502086E-2</c:v>
              </c:pt>
              <c:pt idx="6">
                <c:v>5.0004501970202515E-2</c:v>
              </c:pt>
              <c:pt idx="7">
                <c:v>5.8338585631902931E-2</c:v>
              </c:pt>
              <c:pt idx="8">
                <c:v>6.667266929360334E-2</c:v>
              </c:pt>
              <c:pt idx="9">
                <c:v>7.5006752955303763E-2</c:v>
              </c:pt>
              <c:pt idx="10">
                <c:v>8.3340836617004171E-2</c:v>
              </c:pt>
              <c:pt idx="11">
                <c:v>9.1674920278704594E-2</c:v>
              </c:pt>
              <c:pt idx="12">
                <c:v>0.10000900394040503</c:v>
              </c:pt>
              <c:pt idx="13">
                <c:v>0.10834308760210544</c:v>
              </c:pt>
              <c:pt idx="14">
                <c:v>0.11667717126380586</c:v>
              </c:pt>
              <c:pt idx="15">
                <c:v>0.12501125492550627</c:v>
              </c:pt>
              <c:pt idx="16">
                <c:v>0.13334533858720668</c:v>
              </c:pt>
              <c:pt idx="17">
                <c:v>0.14167942224890712</c:v>
              </c:pt>
              <c:pt idx="18">
                <c:v>0.15001350591060753</c:v>
              </c:pt>
              <c:pt idx="19">
                <c:v>0.15834758957230793</c:v>
              </c:pt>
              <c:pt idx="20">
                <c:v>0.16668167323400834</c:v>
              </c:pt>
              <c:pt idx="21">
                <c:v>0.17501575689570878</c:v>
              </c:pt>
              <c:pt idx="22">
                <c:v>0.18334984055740919</c:v>
              </c:pt>
              <c:pt idx="23">
                <c:v>0.1916839242191096</c:v>
              </c:pt>
              <c:pt idx="24">
                <c:v>0.20001800788081006</c:v>
              </c:pt>
              <c:pt idx="25">
                <c:v>0.20835209154251047</c:v>
              </c:pt>
              <c:pt idx="26">
                <c:v>0.21668617520421088</c:v>
              </c:pt>
              <c:pt idx="27">
                <c:v>0.22502025886591129</c:v>
              </c:pt>
              <c:pt idx="28">
                <c:v>0.23335434252761172</c:v>
              </c:pt>
              <c:pt idx="29">
                <c:v>0.24168842618931213</c:v>
              </c:pt>
              <c:pt idx="30">
                <c:v>0.25002250985101254</c:v>
              </c:pt>
              <c:pt idx="31">
                <c:v>0.25835659351271295</c:v>
              </c:pt>
              <c:pt idx="32">
                <c:v>0.26669067717441336</c:v>
              </c:pt>
              <c:pt idx="33">
                <c:v>0.27502476083611377</c:v>
              </c:pt>
              <c:pt idx="34">
                <c:v>0.28335884449781423</c:v>
              </c:pt>
              <c:pt idx="35">
                <c:v>0.29169292815951464</c:v>
              </c:pt>
              <c:pt idx="36">
                <c:v>0.30002701182121505</c:v>
              </c:pt>
              <c:pt idx="37">
                <c:v>0.30836109548291546</c:v>
              </c:pt>
              <c:pt idx="38">
                <c:v>0.31669517914461587</c:v>
              </c:pt>
              <c:pt idx="39">
                <c:v>0.32502926280631628</c:v>
              </c:pt>
              <c:pt idx="40">
                <c:v>0.33336334646801669</c:v>
              </c:pt>
              <c:pt idx="41">
                <c:v>0.34169743012971715</c:v>
              </c:pt>
              <c:pt idx="42">
                <c:v>0.35003151379141756</c:v>
              </c:pt>
              <c:pt idx="43">
                <c:v>0.35836559745311797</c:v>
              </c:pt>
              <c:pt idx="44">
                <c:v>0.36669968111481838</c:v>
              </c:pt>
              <c:pt idx="45">
                <c:v>0.37503376477651879</c:v>
              </c:pt>
              <c:pt idx="46">
                <c:v>0.38336784843821919</c:v>
              </c:pt>
              <c:pt idx="47">
                <c:v>0.3917019320999196</c:v>
              </c:pt>
              <c:pt idx="48">
                <c:v>0.40003601576162012</c:v>
              </c:pt>
              <c:pt idx="49">
                <c:v>0.40837009942332053</c:v>
              </c:pt>
              <c:pt idx="50">
                <c:v>0.41670418308502094</c:v>
              </c:pt>
              <c:pt idx="51">
                <c:v>0.42503826674672135</c:v>
              </c:pt>
              <c:pt idx="52">
                <c:v>0.43337235040842176</c:v>
              </c:pt>
              <c:pt idx="53">
                <c:v>0.44170643407012217</c:v>
              </c:pt>
              <c:pt idx="54">
                <c:v>0.45004051773182258</c:v>
              </c:pt>
              <c:pt idx="55">
                <c:v>0.45837460139352298</c:v>
              </c:pt>
              <c:pt idx="56">
                <c:v>0.46670868505522345</c:v>
              </c:pt>
              <c:pt idx="57">
                <c:v>0.47504276871692386</c:v>
              </c:pt>
              <c:pt idx="58">
                <c:v>0.48337685237862427</c:v>
              </c:pt>
              <c:pt idx="59">
                <c:v>0.49171093604032468</c:v>
              </c:pt>
              <c:pt idx="60">
                <c:v>0.50004501970202508</c:v>
              </c:pt>
              <c:pt idx="61">
                <c:v>0.50837910336372549</c:v>
              </c:pt>
              <c:pt idx="62">
                <c:v>0.5167131870254259</c:v>
              </c:pt>
              <c:pt idx="63">
                <c:v>0.52504727068712631</c:v>
              </c:pt>
              <c:pt idx="64">
                <c:v>0.53338135434882672</c:v>
              </c:pt>
              <c:pt idx="65">
                <c:v>0.54171543801052724</c:v>
              </c:pt>
              <c:pt idx="66">
                <c:v>0.55004952167222754</c:v>
              </c:pt>
              <c:pt idx="67">
                <c:v>0.55838360533392806</c:v>
              </c:pt>
              <c:pt idx="68">
                <c:v>0.56671768899562847</c:v>
              </c:pt>
              <c:pt idx="69">
                <c:v>0.57505177265732887</c:v>
              </c:pt>
              <c:pt idx="70">
                <c:v>0.58338585631902928</c:v>
              </c:pt>
              <c:pt idx="71">
                <c:v>0.59171993998072969</c:v>
              </c:pt>
              <c:pt idx="72">
                <c:v>0.6000540236424301</c:v>
              </c:pt>
              <c:pt idx="73">
                <c:v>0.60838810730413051</c:v>
              </c:pt>
              <c:pt idx="74">
                <c:v>0.61672219096583092</c:v>
              </c:pt>
              <c:pt idx="75">
                <c:v>0.62505627462753144</c:v>
              </c:pt>
              <c:pt idx="76">
                <c:v>0.63339035828923174</c:v>
              </c:pt>
              <c:pt idx="77">
                <c:v>0.64172444195093226</c:v>
              </c:pt>
              <c:pt idx="78">
                <c:v>0.65005852561263255</c:v>
              </c:pt>
              <c:pt idx="79">
                <c:v>0.65839260927433307</c:v>
              </c:pt>
              <c:pt idx="80">
                <c:v>0.66672669293603337</c:v>
              </c:pt>
              <c:pt idx="81">
                <c:v>0.67506077659773389</c:v>
              </c:pt>
              <c:pt idx="82">
                <c:v>0.6833948602594343</c:v>
              </c:pt>
              <c:pt idx="83">
                <c:v>0.69172894392113471</c:v>
              </c:pt>
              <c:pt idx="84">
                <c:v>0.70006302758283512</c:v>
              </c:pt>
              <c:pt idx="85">
                <c:v>0.70839711124453553</c:v>
              </c:pt>
              <c:pt idx="86">
                <c:v>0.71673119490623594</c:v>
              </c:pt>
              <c:pt idx="87">
                <c:v>0.72506527856793634</c:v>
              </c:pt>
              <c:pt idx="88">
                <c:v>0.73339936222963675</c:v>
              </c:pt>
              <c:pt idx="89">
                <c:v>0.74173344589133727</c:v>
              </c:pt>
              <c:pt idx="90">
                <c:v>0.75006752955303757</c:v>
              </c:pt>
              <c:pt idx="91">
                <c:v>0.75840161321473809</c:v>
              </c:pt>
              <c:pt idx="92">
                <c:v>0.76673569687643839</c:v>
              </c:pt>
              <c:pt idx="93">
                <c:v>0.77506978053813891</c:v>
              </c:pt>
              <c:pt idx="94">
                <c:v>0.78340386419983921</c:v>
              </c:pt>
              <c:pt idx="95">
                <c:v>0.79173794786153973</c:v>
              </c:pt>
              <c:pt idx="96">
                <c:v>0.80007203152324025</c:v>
              </c:pt>
              <c:pt idx="97">
                <c:v>0.80840611518494054</c:v>
              </c:pt>
              <c:pt idx="98">
                <c:v>0.81674019884664106</c:v>
              </c:pt>
              <c:pt idx="99">
                <c:v>0.82507428250834136</c:v>
              </c:pt>
              <c:pt idx="100">
                <c:v>0.83340836617004188</c:v>
              </c:pt>
              <c:pt idx="101">
                <c:v>0.84174244983174218</c:v>
              </c:pt>
              <c:pt idx="102">
                <c:v>0.8500765334934427</c:v>
              </c:pt>
              <c:pt idx="103">
                <c:v>0.858410617155143</c:v>
              </c:pt>
              <c:pt idx="104">
                <c:v>0.86674470081684352</c:v>
              </c:pt>
              <c:pt idx="105">
                <c:v>0.87507878447854393</c:v>
              </c:pt>
              <c:pt idx="106">
                <c:v>0.88341286814024433</c:v>
              </c:pt>
              <c:pt idx="107">
                <c:v>0.89174695180194474</c:v>
              </c:pt>
              <c:pt idx="108">
                <c:v>0.90008103546364515</c:v>
              </c:pt>
              <c:pt idx="109">
                <c:v>0.90841511912534556</c:v>
              </c:pt>
              <c:pt idx="110">
                <c:v>0.91674920278704597</c:v>
              </c:pt>
              <c:pt idx="111">
                <c:v>0.92508328644874638</c:v>
              </c:pt>
              <c:pt idx="112">
                <c:v>0.9334173701104469</c:v>
              </c:pt>
              <c:pt idx="113">
                <c:v>0.9417514537721472</c:v>
              </c:pt>
              <c:pt idx="114">
                <c:v>0.95008553743384772</c:v>
              </c:pt>
              <c:pt idx="115">
                <c:v>0.95841962109554801</c:v>
              </c:pt>
              <c:pt idx="116">
                <c:v>0.96675370475724853</c:v>
              </c:pt>
              <c:pt idx="117">
                <c:v>0.97508778841894883</c:v>
              </c:pt>
              <c:pt idx="118">
                <c:v>0.98342187208064935</c:v>
              </c:pt>
              <c:pt idx="119">
                <c:v>0.99175595574234976</c:v>
              </c:pt>
              <c:pt idx="120">
                <c:v>1.0000900394040502</c:v>
              </c:pt>
              <c:pt idx="121">
                <c:v>1.0084241230657505</c:v>
              </c:pt>
              <c:pt idx="122">
                <c:v>1.016758206727451</c:v>
              </c:pt>
              <c:pt idx="123">
                <c:v>1.0250922903891513</c:v>
              </c:pt>
              <c:pt idx="124">
                <c:v>1.0334263740508518</c:v>
              </c:pt>
              <c:pt idx="125">
                <c:v>1.0417604577125521</c:v>
              </c:pt>
              <c:pt idx="126">
                <c:v>1.0500945413742526</c:v>
              </c:pt>
              <c:pt idx="127">
                <c:v>1.0584286250359531</c:v>
              </c:pt>
              <c:pt idx="128">
                <c:v>1.0667627086976534</c:v>
              </c:pt>
              <c:pt idx="129">
                <c:v>1.075096792359354</c:v>
              </c:pt>
              <c:pt idx="130">
                <c:v>1.0834308760210545</c:v>
              </c:pt>
              <c:pt idx="131">
                <c:v>1.0917649596827548</c:v>
              </c:pt>
              <c:pt idx="132">
                <c:v>1.1000990433444551</c:v>
              </c:pt>
              <c:pt idx="133">
                <c:v>1.1084331270061556</c:v>
              </c:pt>
              <c:pt idx="134">
                <c:v>1.1167672106678561</c:v>
              </c:pt>
              <c:pt idx="135">
                <c:v>1.1251012943295564</c:v>
              </c:pt>
              <c:pt idx="136">
                <c:v>1.1334353779912569</c:v>
              </c:pt>
              <c:pt idx="137">
                <c:v>1.1417694616529572</c:v>
              </c:pt>
              <c:pt idx="138">
                <c:v>1.1501035453146577</c:v>
              </c:pt>
              <c:pt idx="139">
                <c:v>1.158437628976358</c:v>
              </c:pt>
              <c:pt idx="140">
                <c:v>1.1667717126380586</c:v>
              </c:pt>
              <c:pt idx="141">
                <c:v>1.1751057962997591</c:v>
              </c:pt>
              <c:pt idx="142">
                <c:v>1.1834398799614594</c:v>
              </c:pt>
              <c:pt idx="143">
                <c:v>1.1917739636231597</c:v>
              </c:pt>
              <c:pt idx="144">
                <c:v>1.2001080472848602</c:v>
              </c:pt>
              <c:pt idx="145">
                <c:v>1.2084421309465607</c:v>
              </c:pt>
              <c:pt idx="146">
                <c:v>1.216776214608261</c:v>
              </c:pt>
              <c:pt idx="147">
                <c:v>1.2251102982699613</c:v>
              </c:pt>
              <c:pt idx="148">
                <c:v>1.2334443819316618</c:v>
              </c:pt>
              <c:pt idx="149">
                <c:v>1.2417784655933624</c:v>
              </c:pt>
              <c:pt idx="150">
                <c:v>1.2501125492550629</c:v>
              </c:pt>
              <c:pt idx="151">
                <c:v>1.258446632916763</c:v>
              </c:pt>
              <c:pt idx="152">
                <c:v>1.2667807165784635</c:v>
              </c:pt>
              <c:pt idx="153">
                <c:v>1.275114800240164</c:v>
              </c:pt>
              <c:pt idx="154">
                <c:v>1.2834488839018645</c:v>
              </c:pt>
              <c:pt idx="155">
                <c:v>1.2917829675635646</c:v>
              </c:pt>
              <c:pt idx="156">
                <c:v>1.3001170512252651</c:v>
              </c:pt>
              <c:pt idx="157">
                <c:v>1.3084511348869656</c:v>
              </c:pt>
              <c:pt idx="158">
                <c:v>1.3167852185486661</c:v>
              </c:pt>
              <c:pt idx="159">
                <c:v>1.3251193022103664</c:v>
              </c:pt>
              <c:pt idx="160">
                <c:v>1.3334533858720667</c:v>
              </c:pt>
              <c:pt idx="161">
                <c:v>1.3417874695337673</c:v>
              </c:pt>
              <c:pt idx="162">
                <c:v>1.3501215531954678</c:v>
              </c:pt>
              <c:pt idx="163">
                <c:v>1.3584556368571683</c:v>
              </c:pt>
              <c:pt idx="164">
                <c:v>1.3667897205188686</c:v>
              </c:pt>
              <c:pt idx="165">
                <c:v>1.3751238041805689</c:v>
              </c:pt>
              <c:pt idx="166">
                <c:v>1.3834578878422694</c:v>
              </c:pt>
              <c:pt idx="167">
                <c:v>1.3917919715039699</c:v>
              </c:pt>
              <c:pt idx="168">
                <c:v>1.4001260551656702</c:v>
              </c:pt>
              <c:pt idx="169">
                <c:v>1.4084601388273705</c:v>
              </c:pt>
              <c:pt idx="170">
                <c:v>1.4167942224890711</c:v>
              </c:pt>
              <c:pt idx="171">
                <c:v>1.4251283061507716</c:v>
              </c:pt>
              <c:pt idx="172">
                <c:v>1.4334623898124719</c:v>
              </c:pt>
              <c:pt idx="173">
                <c:v>1.4417964734741724</c:v>
              </c:pt>
              <c:pt idx="174">
                <c:v>1.4501305571358727</c:v>
              </c:pt>
              <c:pt idx="175">
                <c:v>1.4584646407975732</c:v>
              </c:pt>
              <c:pt idx="176">
                <c:v>1.4667987244592735</c:v>
              </c:pt>
              <c:pt idx="177">
                <c:v>1.475132808120974</c:v>
              </c:pt>
              <c:pt idx="178">
                <c:v>1.4834668917826745</c:v>
              </c:pt>
              <c:pt idx="179">
                <c:v>1.4918009754443748</c:v>
              </c:pt>
              <c:pt idx="180">
                <c:v>1.5001350591060751</c:v>
              </c:pt>
              <c:pt idx="181">
                <c:v>1.5084691427677757</c:v>
              </c:pt>
              <c:pt idx="182">
                <c:v>1.5168032264294762</c:v>
              </c:pt>
              <c:pt idx="183">
                <c:v>1.5251373100911765</c:v>
              </c:pt>
              <c:pt idx="184">
                <c:v>1.5334713937528768</c:v>
              </c:pt>
              <c:pt idx="185">
                <c:v>1.5418054774145773</c:v>
              </c:pt>
              <c:pt idx="186">
                <c:v>1.5501395610762778</c:v>
              </c:pt>
              <c:pt idx="187">
                <c:v>1.5584736447379783</c:v>
              </c:pt>
              <c:pt idx="188">
                <c:v>1.5668077283996784</c:v>
              </c:pt>
              <c:pt idx="189">
                <c:v>1.5751418120613789</c:v>
              </c:pt>
              <c:pt idx="190">
                <c:v>1.5834758957230795</c:v>
              </c:pt>
              <c:pt idx="191">
                <c:v>1.59180997938478</c:v>
              </c:pt>
              <c:pt idx="192">
                <c:v>1.6001440630464805</c:v>
              </c:pt>
              <c:pt idx="193">
                <c:v>1.6084781467081806</c:v>
              </c:pt>
              <c:pt idx="194">
                <c:v>1.6168122303698811</c:v>
              </c:pt>
              <c:pt idx="195">
                <c:v>1.6251463140315816</c:v>
              </c:pt>
              <c:pt idx="196">
                <c:v>1.6334803976932821</c:v>
              </c:pt>
              <c:pt idx="197">
                <c:v>1.6418144813549822</c:v>
              </c:pt>
              <c:pt idx="198">
                <c:v>1.6501485650166827</c:v>
              </c:pt>
              <c:pt idx="199">
                <c:v>1.6584826486783832</c:v>
              </c:pt>
              <c:pt idx="200">
                <c:v>1.6668167323400838</c:v>
              </c:pt>
              <c:pt idx="201">
                <c:v>1.6751508160017841</c:v>
              </c:pt>
              <c:pt idx="202">
                <c:v>1.6834848996634844</c:v>
              </c:pt>
              <c:pt idx="203">
                <c:v>1.6918189833251849</c:v>
              </c:pt>
              <c:pt idx="204">
                <c:v>1.7001530669868854</c:v>
              </c:pt>
              <c:pt idx="205">
                <c:v>1.7084871506485857</c:v>
              </c:pt>
              <c:pt idx="206">
                <c:v>1.716821234310286</c:v>
              </c:pt>
              <c:pt idx="207">
                <c:v>1.7251553179719865</c:v>
              </c:pt>
              <c:pt idx="208">
                <c:v>1.733489401633687</c:v>
              </c:pt>
              <c:pt idx="209">
                <c:v>1.7418234852953873</c:v>
              </c:pt>
              <c:pt idx="210">
                <c:v>1.7501575689570879</c:v>
              </c:pt>
              <c:pt idx="211">
                <c:v>1.7584916526187881</c:v>
              </c:pt>
              <c:pt idx="212">
                <c:v>1.7668257362804887</c:v>
              </c:pt>
              <c:pt idx="213">
                <c:v>1.775159819942189</c:v>
              </c:pt>
              <c:pt idx="214">
                <c:v>1.7834939036038895</c:v>
              </c:pt>
              <c:pt idx="215">
                <c:v>1.79182798726559</c:v>
              </c:pt>
              <c:pt idx="216">
                <c:v>1.8001620709272903</c:v>
              </c:pt>
              <c:pt idx="217">
                <c:v>1.8084961545889906</c:v>
              </c:pt>
              <c:pt idx="218">
                <c:v>1.8168302382506911</c:v>
              </c:pt>
              <c:pt idx="219">
                <c:v>1.8251643219123916</c:v>
              </c:pt>
              <c:pt idx="220">
                <c:v>1.8334984055740919</c:v>
              </c:pt>
              <c:pt idx="221">
                <c:v>1.8418324892357922</c:v>
              </c:pt>
              <c:pt idx="222">
                <c:v>1.8501665728974928</c:v>
              </c:pt>
              <c:pt idx="223">
                <c:v>1.8585006565591933</c:v>
              </c:pt>
              <c:pt idx="224">
                <c:v>1.8668347402208938</c:v>
              </c:pt>
              <c:pt idx="225">
                <c:v>1.8751688238825941</c:v>
              </c:pt>
              <c:pt idx="226">
                <c:v>1.8835029075442944</c:v>
              </c:pt>
              <c:pt idx="227">
                <c:v>1.8918369912059949</c:v>
              </c:pt>
              <c:pt idx="228">
                <c:v>1.9001710748676954</c:v>
              </c:pt>
              <c:pt idx="229">
                <c:v>1.908505158529396</c:v>
              </c:pt>
              <c:pt idx="230">
                <c:v>1.916839242191096</c:v>
              </c:pt>
              <c:pt idx="231">
                <c:v>1.9251733258527965</c:v>
              </c:pt>
              <c:pt idx="232">
                <c:v>1.9335074095144971</c:v>
              </c:pt>
              <c:pt idx="233">
                <c:v>1.9418414931761976</c:v>
              </c:pt>
              <c:pt idx="234">
                <c:v>1.9501755768378977</c:v>
              </c:pt>
              <c:pt idx="235">
                <c:v>1.9585096604995982</c:v>
              </c:pt>
              <c:pt idx="236">
                <c:v>1.9668437441612987</c:v>
              </c:pt>
              <c:pt idx="237">
                <c:v>1.9751778278229992</c:v>
              </c:pt>
              <c:pt idx="238">
                <c:v>1.9835119114846995</c:v>
              </c:pt>
              <c:pt idx="239">
                <c:v>1.9918459951463998</c:v>
              </c:pt>
              <c:pt idx="240">
                <c:v>2.0001800788081003</c:v>
              </c:pt>
              <c:pt idx="241">
                <c:v>2.0085141624698006</c:v>
              </c:pt>
              <c:pt idx="242">
                <c:v>2.0168482461315009</c:v>
              </c:pt>
              <c:pt idx="243">
                <c:v>2.0251823297932017</c:v>
              </c:pt>
              <c:pt idx="244">
                <c:v>2.033516413454902</c:v>
              </c:pt>
              <c:pt idx="245">
                <c:v>2.0418504971166027</c:v>
              </c:pt>
              <c:pt idx="246">
                <c:v>2.0501845807783026</c:v>
              </c:pt>
              <c:pt idx="247">
                <c:v>2.0585186644400033</c:v>
              </c:pt>
              <c:pt idx="248">
                <c:v>2.0668527481017036</c:v>
              </c:pt>
              <c:pt idx="249">
                <c:v>2.0751868317634043</c:v>
              </c:pt>
              <c:pt idx="250">
                <c:v>2.0835209154251042</c:v>
              </c:pt>
              <c:pt idx="251">
                <c:v>2.0918549990868049</c:v>
              </c:pt>
              <c:pt idx="252">
                <c:v>2.1001890827485052</c:v>
              </c:pt>
              <c:pt idx="253">
                <c:v>2.108523166410206</c:v>
              </c:pt>
              <c:pt idx="254">
                <c:v>2.1168572500719063</c:v>
              </c:pt>
              <c:pt idx="255">
                <c:v>2.1251913337336066</c:v>
              </c:pt>
              <c:pt idx="256">
                <c:v>2.1335254173953069</c:v>
              </c:pt>
              <c:pt idx="257">
                <c:v>2.1418595010570072</c:v>
              </c:pt>
              <c:pt idx="258">
                <c:v>2.1501935847187079</c:v>
              </c:pt>
              <c:pt idx="259">
                <c:v>2.1585276683804082</c:v>
              </c:pt>
              <c:pt idx="260">
                <c:v>2.166861752042109</c:v>
              </c:pt>
              <c:pt idx="261">
                <c:v>2.1751958357038093</c:v>
              </c:pt>
              <c:pt idx="262">
                <c:v>2.1835299193655096</c:v>
              </c:pt>
              <c:pt idx="263">
                <c:v>2.1918640030272103</c:v>
              </c:pt>
              <c:pt idx="264">
                <c:v>2.2001980866889101</c:v>
              </c:pt>
              <c:pt idx="265">
                <c:v>2.2085321703506104</c:v>
              </c:pt>
              <c:pt idx="266">
                <c:v>2.2168662540123112</c:v>
              </c:pt>
              <c:pt idx="267">
                <c:v>2.2252003376740115</c:v>
              </c:pt>
              <c:pt idx="268">
                <c:v>2.2335344213357122</c:v>
              </c:pt>
              <c:pt idx="269">
                <c:v>2.2418685049974125</c:v>
              </c:pt>
              <c:pt idx="270">
                <c:v>2.2502025886591128</c:v>
              </c:pt>
              <c:pt idx="271">
                <c:v>2.2585366723208136</c:v>
              </c:pt>
              <c:pt idx="272">
                <c:v>2.2668707559825139</c:v>
              </c:pt>
              <c:pt idx="273">
                <c:v>2.2752048396442137</c:v>
              </c:pt>
              <c:pt idx="274">
                <c:v>2.2835389233059145</c:v>
              </c:pt>
              <c:pt idx="275">
                <c:v>2.2918730069676148</c:v>
              </c:pt>
              <c:pt idx="276">
                <c:v>2.3002070906293155</c:v>
              </c:pt>
              <c:pt idx="277">
                <c:v>2.3085411742910158</c:v>
              </c:pt>
              <c:pt idx="278">
                <c:v>2.3168752579527161</c:v>
              </c:pt>
              <c:pt idx="279">
                <c:v>2.3252093416144168</c:v>
              </c:pt>
              <c:pt idx="280">
                <c:v>2.3335434252761171</c:v>
              </c:pt>
              <c:pt idx="281">
                <c:v>2.3418775089378174</c:v>
              </c:pt>
              <c:pt idx="282">
                <c:v>2.3502115925995182</c:v>
              </c:pt>
              <c:pt idx="283">
                <c:v>2.358545676261218</c:v>
              </c:pt>
              <c:pt idx="284">
                <c:v>2.3668797599229188</c:v>
              </c:pt>
              <c:pt idx="285">
                <c:v>2.3752138435846191</c:v>
              </c:pt>
              <c:pt idx="286">
                <c:v>2.3835479272463194</c:v>
              </c:pt>
              <c:pt idx="287">
                <c:v>2.3918820109080201</c:v>
              </c:pt>
              <c:pt idx="288">
                <c:v>2.4002160945697204</c:v>
              </c:pt>
              <c:pt idx="289">
                <c:v>2.4085501782314211</c:v>
              </c:pt>
              <c:pt idx="290">
                <c:v>2.4168842618931214</c:v>
              </c:pt>
              <c:pt idx="291">
                <c:v>2.4252183455548217</c:v>
              </c:pt>
              <c:pt idx="292">
                <c:v>2.433552429216522</c:v>
              </c:pt>
              <c:pt idx="293">
                <c:v>2.4418865128782223</c:v>
              </c:pt>
              <c:pt idx="294">
                <c:v>2.4502205965399226</c:v>
              </c:pt>
              <c:pt idx="295">
                <c:v>2.4585546802016234</c:v>
              </c:pt>
              <c:pt idx="296">
                <c:v>2.4668887638633237</c:v>
              </c:pt>
              <c:pt idx="297">
                <c:v>2.4752228475250244</c:v>
              </c:pt>
              <c:pt idx="298">
                <c:v>2.4835569311867247</c:v>
              </c:pt>
              <c:pt idx="299">
                <c:v>2.491891014848425</c:v>
              </c:pt>
              <c:pt idx="300">
                <c:v>2.5002250985101258</c:v>
              </c:pt>
              <c:pt idx="301">
                <c:v>2.5085591821718256</c:v>
              </c:pt>
              <c:pt idx="302">
                <c:v>2.5168932658335259</c:v>
              </c:pt>
              <c:pt idx="303">
                <c:v>2.5252273494952266</c:v>
              </c:pt>
              <c:pt idx="304">
                <c:v>2.5335614331569269</c:v>
              </c:pt>
              <c:pt idx="305">
                <c:v>2.5418955168186277</c:v>
              </c:pt>
              <c:pt idx="306">
                <c:v>2.550229600480328</c:v>
              </c:pt>
              <c:pt idx="307">
                <c:v>2.5585636841420283</c:v>
              </c:pt>
              <c:pt idx="308">
                <c:v>2.566897767803729</c:v>
              </c:pt>
              <c:pt idx="309">
                <c:v>2.5752318514654293</c:v>
              </c:pt>
              <c:pt idx="310">
                <c:v>2.5835659351271292</c:v>
              </c:pt>
              <c:pt idx="311">
                <c:v>2.5919000187888299</c:v>
              </c:pt>
              <c:pt idx="312">
                <c:v>2.6002341024505302</c:v>
              </c:pt>
              <c:pt idx="313">
                <c:v>2.608568186112231</c:v>
              </c:pt>
              <c:pt idx="314">
                <c:v>2.6169022697739313</c:v>
              </c:pt>
              <c:pt idx="315">
                <c:v>2.6252363534356316</c:v>
              </c:pt>
              <c:pt idx="316">
                <c:v>2.6335704370973323</c:v>
              </c:pt>
              <c:pt idx="317">
                <c:v>2.6419045207590326</c:v>
              </c:pt>
              <c:pt idx="318">
                <c:v>2.6502386044207329</c:v>
              </c:pt>
              <c:pt idx="319">
                <c:v>2.6585726880824336</c:v>
              </c:pt>
              <c:pt idx="320">
                <c:v>2.6669067717441335</c:v>
              </c:pt>
              <c:pt idx="321">
                <c:v>2.6752408554058342</c:v>
              </c:pt>
              <c:pt idx="322">
                <c:v>2.6835749390675345</c:v>
              </c:pt>
              <c:pt idx="323">
                <c:v>2.6919090227292348</c:v>
              </c:pt>
              <c:pt idx="324">
                <c:v>2.7002431063909356</c:v>
              </c:pt>
              <c:pt idx="325">
                <c:v>2.7085771900526359</c:v>
              </c:pt>
              <c:pt idx="326">
                <c:v>2.7169112737143366</c:v>
              </c:pt>
              <c:pt idx="327">
                <c:v>2.7252453573760369</c:v>
              </c:pt>
              <c:pt idx="328">
                <c:v>2.7335794410377372</c:v>
              </c:pt>
              <c:pt idx="329">
                <c:v>2.7419135246994375</c:v>
              </c:pt>
              <c:pt idx="330">
                <c:v>2.7502476083611378</c:v>
              </c:pt>
              <c:pt idx="331">
                <c:v>2.7585816920228381</c:v>
              </c:pt>
              <c:pt idx="332">
                <c:v>2.7669157756845388</c:v>
              </c:pt>
              <c:pt idx="333">
                <c:v>2.7752498593462391</c:v>
              </c:pt>
              <c:pt idx="334">
                <c:v>2.7835839430079399</c:v>
              </c:pt>
              <c:pt idx="335">
                <c:v>2.7919180266696402</c:v>
              </c:pt>
              <c:pt idx="336">
                <c:v>2.8002521103313405</c:v>
              </c:pt>
              <c:pt idx="337">
                <c:v>2.8085861939930412</c:v>
              </c:pt>
              <c:pt idx="338">
                <c:v>2.8169202776547411</c:v>
              </c:pt>
              <c:pt idx="339">
                <c:v>2.8252543613164414</c:v>
              </c:pt>
              <c:pt idx="340">
                <c:v>2.8335884449781421</c:v>
              </c:pt>
              <c:pt idx="341">
                <c:v>2.8419225286398424</c:v>
              </c:pt>
              <c:pt idx="342">
                <c:v>2.8502566123015431</c:v>
              </c:pt>
              <c:pt idx="343">
                <c:v>2.8585906959632434</c:v>
              </c:pt>
              <c:pt idx="344">
                <c:v>2.8669247796249437</c:v>
              </c:pt>
              <c:pt idx="345">
                <c:v>2.8752588632866445</c:v>
              </c:pt>
              <c:pt idx="346">
                <c:v>2.8835929469483448</c:v>
              </c:pt>
              <c:pt idx="347">
                <c:v>2.8919270306100446</c:v>
              </c:pt>
              <c:pt idx="348">
                <c:v>2.9002611142717454</c:v>
              </c:pt>
              <c:pt idx="349">
                <c:v>2.9085951979334457</c:v>
              </c:pt>
              <c:pt idx="350">
                <c:v>2.9169292815951464</c:v>
              </c:pt>
              <c:pt idx="351">
                <c:v>2.9252633652568467</c:v>
              </c:pt>
              <c:pt idx="352">
                <c:v>2.933597448918547</c:v>
              </c:pt>
              <c:pt idx="353">
                <c:v>2.9419315325802478</c:v>
              </c:pt>
              <c:pt idx="354">
                <c:v>2.9502656162419481</c:v>
              </c:pt>
              <c:pt idx="355">
                <c:v>2.9585996999036488</c:v>
              </c:pt>
              <c:pt idx="356">
                <c:v>2.9669337835653491</c:v>
              </c:pt>
              <c:pt idx="357">
                <c:v>2.9752678672270489</c:v>
              </c:pt>
              <c:pt idx="358">
                <c:v>2.9836019508887497</c:v>
              </c:pt>
              <c:pt idx="359">
                <c:v>2.99193603455045</c:v>
              </c:pt>
              <c:pt idx="360">
                <c:v>3.0002701182121503</c:v>
              </c:pt>
              <c:pt idx="361">
                <c:v>3.008604201873851</c:v>
              </c:pt>
              <c:pt idx="362">
                <c:v>3.0169382855355513</c:v>
              </c:pt>
              <c:pt idx="363">
                <c:v>3.0252723691972521</c:v>
              </c:pt>
              <c:pt idx="364">
                <c:v>3.0336064528589524</c:v>
              </c:pt>
              <c:pt idx="365">
                <c:v>3.0419405365206527</c:v>
              </c:pt>
              <c:pt idx="366">
                <c:v>3.050274620182353</c:v>
              </c:pt>
              <c:pt idx="367">
                <c:v>3.0586087038440533</c:v>
              </c:pt>
              <c:pt idx="368">
                <c:v>3.0669427875057536</c:v>
              </c:pt>
              <c:pt idx="369">
                <c:v>3.0752768711674543</c:v>
              </c:pt>
              <c:pt idx="370">
                <c:v>3.0836109548291546</c:v>
              </c:pt>
              <c:pt idx="371">
                <c:v>3.0919450384908553</c:v>
              </c:pt>
              <c:pt idx="372">
                <c:v>3.1002791221525556</c:v>
              </c:pt>
              <c:pt idx="373">
                <c:v>3.1086132058142559</c:v>
              </c:pt>
              <c:pt idx="374">
                <c:v>3.1169472894759567</c:v>
              </c:pt>
              <c:pt idx="375">
                <c:v>3.1252813731376565</c:v>
              </c:pt>
              <c:pt idx="376">
                <c:v>3.1336154567993568</c:v>
              </c:pt>
              <c:pt idx="377">
                <c:v>3.1419495404610576</c:v>
              </c:pt>
              <c:pt idx="378">
                <c:v>3.1502836241227579</c:v>
              </c:pt>
              <c:pt idx="379">
                <c:v>3.1586177077844586</c:v>
              </c:pt>
              <c:pt idx="380">
                <c:v>3.1669517914461589</c:v>
              </c:pt>
              <c:pt idx="381">
                <c:v>3.1752858751078592</c:v>
              </c:pt>
              <c:pt idx="382">
                <c:v>3.1836199587695599</c:v>
              </c:pt>
              <c:pt idx="383">
                <c:v>3.1919540424312602</c:v>
              </c:pt>
              <c:pt idx="384">
                <c:v>3.200288126092961</c:v>
              </c:pt>
              <c:pt idx="385">
                <c:v>3.2086222097546608</c:v>
              </c:pt>
              <c:pt idx="386">
                <c:v>3.2169562934163611</c:v>
              </c:pt>
              <c:pt idx="387">
                <c:v>3.2252903770780619</c:v>
              </c:pt>
              <c:pt idx="388">
                <c:v>3.2336244607397622</c:v>
              </c:pt>
              <c:pt idx="389">
                <c:v>3.2419585444014625</c:v>
              </c:pt>
              <c:pt idx="390">
                <c:v>3.2502926280631632</c:v>
              </c:pt>
              <c:pt idx="391">
                <c:v>3.2586267117248635</c:v>
              </c:pt>
              <c:pt idx="392">
                <c:v>3.2669607953865643</c:v>
              </c:pt>
              <c:pt idx="393">
                <c:v>3.2752948790482646</c:v>
              </c:pt>
              <c:pt idx="394">
                <c:v>3.2836289627099644</c:v>
              </c:pt>
              <c:pt idx="395">
                <c:v>3.2919630463716651</c:v>
              </c:pt>
              <c:pt idx="396">
                <c:v>3.3002971300333654</c:v>
              </c:pt>
              <c:pt idx="397">
                <c:v>3.3086312136950657</c:v>
              </c:pt>
              <c:pt idx="398">
                <c:v>3.3169652973567665</c:v>
              </c:pt>
              <c:pt idx="399">
                <c:v>3.3252993810184668</c:v>
              </c:pt>
              <c:pt idx="400">
                <c:v>3.3336334646801675</c:v>
              </c:pt>
              <c:pt idx="401">
                <c:v>3.3419675483418678</c:v>
              </c:pt>
              <c:pt idx="402">
                <c:v>3.3503016320035681</c:v>
              </c:pt>
              <c:pt idx="403">
                <c:v>3.3586357156652684</c:v>
              </c:pt>
              <c:pt idx="404">
                <c:v>3.3669697993269687</c:v>
              </c:pt>
              <c:pt idx="405">
                <c:v>3.375303882988669</c:v>
              </c:pt>
              <c:pt idx="406">
                <c:v>3.3836379666503698</c:v>
              </c:pt>
              <c:pt idx="407">
                <c:v>3.3919720503120701</c:v>
              </c:pt>
              <c:pt idx="408">
                <c:v>3.4003061339737708</c:v>
              </c:pt>
              <c:pt idx="409">
                <c:v>3.4086402176354711</c:v>
              </c:pt>
              <c:pt idx="410">
                <c:v>3.4169743012971714</c:v>
              </c:pt>
              <c:pt idx="411">
                <c:v>3.4253083849588721</c:v>
              </c:pt>
              <c:pt idx="412">
                <c:v>3.433642468620572</c:v>
              </c:pt>
              <c:pt idx="413">
                <c:v>3.4419765522822723</c:v>
              </c:pt>
              <c:pt idx="414">
                <c:v>3.450310635943973</c:v>
              </c:pt>
              <c:pt idx="415">
                <c:v>3.4586447196056733</c:v>
              </c:pt>
              <c:pt idx="416">
                <c:v>3.4669788032673741</c:v>
              </c:pt>
              <c:pt idx="417">
                <c:v>3.4753128869290744</c:v>
              </c:pt>
              <c:pt idx="418">
                <c:v>3.4836469705907747</c:v>
              </c:pt>
              <c:pt idx="419">
                <c:v>3.4919810542524754</c:v>
              </c:pt>
              <c:pt idx="420">
                <c:v>3.5003151379141757</c:v>
              </c:pt>
              <c:pt idx="421">
                <c:v>3.5086492215758764</c:v>
              </c:pt>
              <c:pt idx="422">
                <c:v>3.5169833052375763</c:v>
              </c:pt>
              <c:pt idx="423">
                <c:v>3.5253173888992766</c:v>
              </c:pt>
              <c:pt idx="424">
                <c:v>3.5336514725609773</c:v>
              </c:pt>
              <c:pt idx="425">
                <c:v>3.5419855562226776</c:v>
              </c:pt>
              <c:pt idx="426">
                <c:v>3.5503196398843779</c:v>
              </c:pt>
              <c:pt idx="427">
                <c:v>3.5586537235460787</c:v>
              </c:pt>
              <c:pt idx="428">
                <c:v>3.566987807207779</c:v>
              </c:pt>
              <c:pt idx="429">
                <c:v>3.5753218908694797</c:v>
              </c:pt>
              <c:pt idx="430">
                <c:v>3.58365597453118</c:v>
              </c:pt>
              <c:pt idx="431">
                <c:v>3.5919900581928799</c:v>
              </c:pt>
              <c:pt idx="432">
                <c:v>3.6003241418545806</c:v>
              </c:pt>
              <c:pt idx="433">
                <c:v>3.6086582255162809</c:v>
              </c:pt>
              <c:pt idx="434">
                <c:v>3.6169923091779812</c:v>
              </c:pt>
              <c:pt idx="435">
                <c:v>3.6253263928396819</c:v>
              </c:pt>
              <c:pt idx="436">
                <c:v>3.6336604765013822</c:v>
              </c:pt>
              <c:pt idx="437">
                <c:v>3.641994560163083</c:v>
              </c:pt>
              <c:pt idx="438">
                <c:v>3.6503286438247833</c:v>
              </c:pt>
              <c:pt idx="439">
                <c:v>3.6586627274864836</c:v>
              </c:pt>
              <c:pt idx="440">
                <c:v>3.6669968111481839</c:v>
              </c:pt>
              <c:pt idx="441">
                <c:v>3.6753308948098842</c:v>
              </c:pt>
              <c:pt idx="442">
                <c:v>3.6836649784715845</c:v>
              </c:pt>
              <c:pt idx="443">
                <c:v>3.6919990621332852</c:v>
              </c:pt>
              <c:pt idx="444">
                <c:v>3.7003331457949855</c:v>
              </c:pt>
              <c:pt idx="445">
                <c:v>3.7086672294566863</c:v>
              </c:pt>
              <c:pt idx="446">
                <c:v>3.7170013131183866</c:v>
              </c:pt>
              <c:pt idx="447">
                <c:v>3.7253353967800868</c:v>
              </c:pt>
              <c:pt idx="448">
                <c:v>3.7336694804417876</c:v>
              </c:pt>
              <c:pt idx="449">
                <c:v>3.7420035641034874</c:v>
              </c:pt>
              <c:pt idx="450">
                <c:v>3.7503376477651882</c:v>
              </c:pt>
              <c:pt idx="451">
                <c:v>3.7586717314268885</c:v>
              </c:pt>
              <c:pt idx="452">
                <c:v>3.7670058150885888</c:v>
              </c:pt>
              <c:pt idx="453">
                <c:v>3.7753398987502895</c:v>
              </c:pt>
              <c:pt idx="454">
                <c:v>3.7836739824119898</c:v>
              </c:pt>
              <c:pt idx="455">
                <c:v>3.7920080660736901</c:v>
              </c:pt>
              <c:pt idx="456">
                <c:v>3.8003421497353909</c:v>
              </c:pt>
              <c:pt idx="457">
                <c:v>3.8086762333970912</c:v>
              </c:pt>
              <c:pt idx="458">
                <c:v>3.8170103170587919</c:v>
              </c:pt>
              <c:pt idx="459">
                <c:v>3.8253444007204918</c:v>
              </c:pt>
              <c:pt idx="460">
                <c:v>3.8336784843821921</c:v>
              </c:pt>
              <c:pt idx="461">
                <c:v>3.8420125680438928</c:v>
              </c:pt>
              <c:pt idx="462">
                <c:v>3.8503466517055931</c:v>
              </c:pt>
              <c:pt idx="463">
                <c:v>3.8586807353672934</c:v>
              </c:pt>
              <c:pt idx="464">
                <c:v>3.8670148190289941</c:v>
              </c:pt>
              <c:pt idx="465">
                <c:v>3.8753489026906944</c:v>
              </c:pt>
              <c:pt idx="466">
                <c:v>3.8836829863523952</c:v>
              </c:pt>
              <c:pt idx="467">
                <c:v>3.8920170700140955</c:v>
              </c:pt>
              <c:pt idx="468">
                <c:v>3.9003511536757953</c:v>
              </c:pt>
              <c:pt idx="469">
                <c:v>3.9086852373374961</c:v>
              </c:pt>
              <c:pt idx="470">
                <c:v>3.9170193209991964</c:v>
              </c:pt>
              <c:pt idx="471">
                <c:v>3.9253534046608967</c:v>
              </c:pt>
              <c:pt idx="472">
                <c:v>3.9336874883225974</c:v>
              </c:pt>
              <c:pt idx="473">
                <c:v>3.9420215719842977</c:v>
              </c:pt>
              <c:pt idx="474">
                <c:v>3.9503556556459984</c:v>
              </c:pt>
              <c:pt idx="475">
                <c:v>3.9586897393076987</c:v>
              </c:pt>
              <c:pt idx="476">
                <c:v>3.967023822969399</c:v>
              </c:pt>
              <c:pt idx="477">
                <c:v>3.9753579066310993</c:v>
              </c:pt>
              <c:pt idx="478">
                <c:v>3.9836919902927996</c:v>
              </c:pt>
              <c:pt idx="479">
                <c:v>3.9920260739544999</c:v>
              </c:pt>
              <c:pt idx="480">
                <c:v>4.0003601576162007</c:v>
              </c:pt>
              <c:pt idx="481">
                <c:v>4.008694241277901</c:v>
              </c:pt>
              <c:pt idx="482">
                <c:v>4.0170283249396013</c:v>
              </c:pt>
              <c:pt idx="483">
                <c:v>4.0253624086013016</c:v>
              </c:pt>
              <c:pt idx="484">
                <c:v>4.0336964922630019</c:v>
              </c:pt>
              <c:pt idx="485">
                <c:v>4.0420305759247031</c:v>
              </c:pt>
              <c:pt idx="486">
                <c:v>4.0503646595864033</c:v>
              </c:pt>
              <c:pt idx="487">
                <c:v>4.0586987432481036</c:v>
              </c:pt>
              <c:pt idx="488">
                <c:v>4.0670328269098039</c:v>
              </c:pt>
              <c:pt idx="489">
                <c:v>4.0753669105715042</c:v>
              </c:pt>
              <c:pt idx="490">
                <c:v>4.0837009942332054</c:v>
              </c:pt>
              <c:pt idx="491">
                <c:v>4.0920350778949048</c:v>
              </c:pt>
              <c:pt idx="492">
                <c:v>4.1003691615566051</c:v>
              </c:pt>
              <c:pt idx="493">
                <c:v>4.1087032452183063</c:v>
              </c:pt>
              <c:pt idx="494">
                <c:v>4.1170373288800066</c:v>
              </c:pt>
              <c:pt idx="495">
                <c:v>4.1253714125417069</c:v>
              </c:pt>
              <c:pt idx="496">
                <c:v>4.1337054962034072</c:v>
              </c:pt>
              <c:pt idx="497">
                <c:v>4.1420395798651075</c:v>
              </c:pt>
              <c:pt idx="498">
                <c:v>4.1503736635268087</c:v>
              </c:pt>
              <c:pt idx="499">
                <c:v>4.158707747188509</c:v>
              </c:pt>
              <c:pt idx="500">
                <c:v>4.1670418308502084</c:v>
              </c:pt>
              <c:pt idx="501">
                <c:v>4.1753759145119096</c:v>
              </c:pt>
              <c:pt idx="502">
                <c:v>4.1837099981736099</c:v>
              </c:pt>
              <c:pt idx="503">
                <c:v>4.1920440818353102</c:v>
              </c:pt>
              <c:pt idx="504">
                <c:v>4.2003781654970105</c:v>
              </c:pt>
              <c:pt idx="505">
                <c:v>4.2087122491587108</c:v>
              </c:pt>
              <c:pt idx="506">
                <c:v>4.217046332820412</c:v>
              </c:pt>
              <c:pt idx="507">
                <c:v>4.2253804164821123</c:v>
              </c:pt>
              <c:pt idx="508">
                <c:v>4.2337145001438126</c:v>
              </c:pt>
              <c:pt idx="509">
                <c:v>4.2420485838055129</c:v>
              </c:pt>
              <c:pt idx="510">
                <c:v>4.2503826674672132</c:v>
              </c:pt>
              <c:pt idx="511">
                <c:v>4.2587167511289135</c:v>
              </c:pt>
              <c:pt idx="512">
                <c:v>4.2670508347906138</c:v>
              </c:pt>
              <c:pt idx="513">
                <c:v>4.2753849184523149</c:v>
              </c:pt>
              <c:pt idx="514">
                <c:v>4.2837190021140144</c:v>
              </c:pt>
              <c:pt idx="515">
                <c:v>4.2920530857757155</c:v>
              </c:pt>
              <c:pt idx="516">
                <c:v>4.3003871694374158</c:v>
              </c:pt>
              <c:pt idx="517">
                <c:v>4.3087212530991161</c:v>
              </c:pt>
              <c:pt idx="518">
                <c:v>4.3170553367608164</c:v>
              </c:pt>
              <c:pt idx="519">
                <c:v>4.3253894204225167</c:v>
              </c:pt>
              <c:pt idx="520">
                <c:v>4.3337235040842179</c:v>
              </c:pt>
              <c:pt idx="521">
                <c:v>4.3420575877459173</c:v>
              </c:pt>
              <c:pt idx="522">
                <c:v>4.3503916714076185</c:v>
              </c:pt>
              <c:pt idx="523">
                <c:v>4.3587257550693188</c:v>
              </c:pt>
              <c:pt idx="524">
                <c:v>4.3670598387310191</c:v>
              </c:pt>
              <c:pt idx="525">
                <c:v>4.3753939223927194</c:v>
              </c:pt>
              <c:pt idx="526">
                <c:v>4.3837280060544206</c:v>
              </c:pt>
              <c:pt idx="527">
                <c:v>4.39206208971612</c:v>
              </c:pt>
              <c:pt idx="528">
                <c:v>4.4003961733778203</c:v>
              </c:pt>
              <c:pt idx="529">
                <c:v>4.4087302570395215</c:v>
              </c:pt>
              <c:pt idx="530">
                <c:v>4.4170643407012209</c:v>
              </c:pt>
              <c:pt idx="531">
                <c:v>4.4253984243629221</c:v>
              </c:pt>
              <c:pt idx="532">
                <c:v>4.4337325080246224</c:v>
              </c:pt>
              <c:pt idx="533">
                <c:v>4.4420665916863227</c:v>
              </c:pt>
              <c:pt idx="534">
                <c:v>4.450400675348023</c:v>
              </c:pt>
              <c:pt idx="535">
                <c:v>4.4587347590097242</c:v>
              </c:pt>
              <c:pt idx="536">
                <c:v>4.4670688426714245</c:v>
              </c:pt>
              <c:pt idx="537">
                <c:v>4.4754029263331239</c:v>
              </c:pt>
              <c:pt idx="538">
                <c:v>4.4837370099948251</c:v>
              </c:pt>
              <c:pt idx="539">
                <c:v>4.4920710936565253</c:v>
              </c:pt>
              <c:pt idx="540">
                <c:v>4.5004051773182256</c:v>
              </c:pt>
              <c:pt idx="541">
                <c:v>4.5087392609799259</c:v>
              </c:pt>
              <c:pt idx="542">
                <c:v>4.5170733446416271</c:v>
              </c:pt>
              <c:pt idx="543">
                <c:v>4.5254074283033265</c:v>
              </c:pt>
              <c:pt idx="544">
                <c:v>4.5337415119650277</c:v>
              </c:pt>
              <c:pt idx="545">
                <c:v>4.542075595626728</c:v>
              </c:pt>
              <c:pt idx="546">
                <c:v>4.5504096792884274</c:v>
              </c:pt>
              <c:pt idx="547">
                <c:v>4.5587437629501286</c:v>
              </c:pt>
              <c:pt idx="548">
                <c:v>4.5670778466118289</c:v>
              </c:pt>
              <c:pt idx="549">
                <c:v>4.5754119302735301</c:v>
              </c:pt>
              <c:pt idx="550">
                <c:v>4.5837460139352295</c:v>
              </c:pt>
              <c:pt idx="551">
                <c:v>4.5920800975969307</c:v>
              </c:pt>
              <c:pt idx="552">
                <c:v>4.600414181258631</c:v>
              </c:pt>
              <c:pt idx="553">
                <c:v>4.6087482649203313</c:v>
              </c:pt>
              <c:pt idx="554">
                <c:v>4.6170823485820316</c:v>
              </c:pt>
              <c:pt idx="555">
                <c:v>4.6254164322437328</c:v>
              </c:pt>
              <c:pt idx="556">
                <c:v>4.6337505159054322</c:v>
              </c:pt>
              <c:pt idx="557">
                <c:v>4.6420845995671325</c:v>
              </c:pt>
              <c:pt idx="558">
                <c:v>4.6504186832288337</c:v>
              </c:pt>
              <c:pt idx="559">
                <c:v>4.6587527668905331</c:v>
              </c:pt>
              <c:pt idx="560">
                <c:v>4.6670868505522343</c:v>
              </c:pt>
              <c:pt idx="561">
                <c:v>4.6754209342139346</c:v>
              </c:pt>
              <c:pt idx="562">
                <c:v>4.6837550178756349</c:v>
              </c:pt>
              <c:pt idx="563">
                <c:v>4.6920891015373352</c:v>
              </c:pt>
              <c:pt idx="564">
                <c:v>4.7004231851990363</c:v>
              </c:pt>
              <c:pt idx="565">
                <c:v>4.7087572688607366</c:v>
              </c:pt>
              <c:pt idx="566">
                <c:v>4.7170913525224361</c:v>
              </c:pt>
              <c:pt idx="567">
                <c:v>4.7254254361841372</c:v>
              </c:pt>
              <c:pt idx="568">
                <c:v>4.7337595198458375</c:v>
              </c:pt>
              <c:pt idx="569">
                <c:v>4.7420936035075378</c:v>
              </c:pt>
              <c:pt idx="570">
                <c:v>4.7504276871692381</c:v>
              </c:pt>
              <c:pt idx="571">
                <c:v>4.7587617708309393</c:v>
              </c:pt>
              <c:pt idx="572">
                <c:v>4.7670958544926387</c:v>
              </c:pt>
              <c:pt idx="573">
                <c:v>4.7754299381543399</c:v>
              </c:pt>
              <c:pt idx="574">
                <c:v>4.7837640218160402</c:v>
              </c:pt>
              <c:pt idx="575">
                <c:v>4.7920981054777396</c:v>
              </c:pt>
              <c:pt idx="576">
                <c:v>4.8004321891394408</c:v>
              </c:pt>
              <c:pt idx="577">
                <c:v>4.8087662728011411</c:v>
              </c:pt>
              <c:pt idx="578">
                <c:v>4.8171003564628423</c:v>
              </c:pt>
              <c:pt idx="579">
                <c:v>4.8254344401245417</c:v>
              </c:pt>
              <c:pt idx="580">
                <c:v>4.8337685237862429</c:v>
              </c:pt>
              <c:pt idx="581">
                <c:v>4.8421026074479432</c:v>
              </c:pt>
              <c:pt idx="582">
                <c:v>4.8504366911096435</c:v>
              </c:pt>
              <c:pt idx="583">
                <c:v>4.8587707747713438</c:v>
              </c:pt>
              <c:pt idx="584">
                <c:v>4.8671048584330441</c:v>
              </c:pt>
              <c:pt idx="585">
                <c:v>4.8754389420947444</c:v>
              </c:pt>
              <c:pt idx="586">
                <c:v>4.8837730257564447</c:v>
              </c:pt>
              <c:pt idx="587">
                <c:v>4.8921071094181459</c:v>
              </c:pt>
              <c:pt idx="588">
                <c:v>4.9004411930798453</c:v>
              </c:pt>
              <c:pt idx="589">
                <c:v>4.9087752767415465</c:v>
              </c:pt>
              <c:pt idx="590">
                <c:v>4.9171093604032468</c:v>
              </c:pt>
              <c:pt idx="591">
                <c:v>4.9254434440649471</c:v>
              </c:pt>
              <c:pt idx="592">
                <c:v>4.9337775277266473</c:v>
              </c:pt>
              <c:pt idx="593">
                <c:v>4.9421116113883476</c:v>
              </c:pt>
              <c:pt idx="594">
                <c:v>4.9504456950500488</c:v>
              </c:pt>
              <c:pt idx="595">
                <c:v>4.9587797787117482</c:v>
              </c:pt>
              <c:pt idx="596">
                <c:v>4.9671138623734494</c:v>
              </c:pt>
              <c:pt idx="597">
                <c:v>4.9754479460351497</c:v>
              </c:pt>
              <c:pt idx="598">
                <c:v>4.98378202969685</c:v>
              </c:pt>
              <c:pt idx="599">
                <c:v>4.9921161133585503</c:v>
              </c:pt>
              <c:pt idx="600">
                <c:v>5.0004501970202515</c:v>
              </c:pt>
              <c:pt idx="601">
                <c:v>5.0087842806819509</c:v>
              </c:pt>
              <c:pt idx="602">
                <c:v>5.0171183643436512</c:v>
              </c:pt>
              <c:pt idx="603">
                <c:v>5.0254524480053524</c:v>
              </c:pt>
              <c:pt idx="604">
                <c:v>5.0337865316670518</c:v>
              </c:pt>
              <c:pt idx="605">
                <c:v>5.042120615328753</c:v>
              </c:pt>
              <c:pt idx="606">
                <c:v>5.0504546989904533</c:v>
              </c:pt>
              <c:pt idx="607">
                <c:v>5.0587887826521536</c:v>
              </c:pt>
              <c:pt idx="608">
                <c:v>5.0671228663138539</c:v>
              </c:pt>
              <c:pt idx="609">
                <c:v>5.0754569499755551</c:v>
              </c:pt>
              <c:pt idx="610">
                <c:v>5.0837910336372554</c:v>
              </c:pt>
              <c:pt idx="611">
                <c:v>5.0921251172989548</c:v>
              </c:pt>
              <c:pt idx="612">
                <c:v>5.100459200960656</c:v>
              </c:pt>
              <c:pt idx="613">
                <c:v>5.1087932846223563</c:v>
              </c:pt>
              <c:pt idx="614">
                <c:v>5.1171273682840566</c:v>
              </c:pt>
              <c:pt idx="615">
                <c:v>5.1254614519457569</c:v>
              </c:pt>
              <c:pt idx="616">
                <c:v>5.133795535607458</c:v>
              </c:pt>
              <c:pt idx="617">
                <c:v>5.1421296192691575</c:v>
              </c:pt>
              <c:pt idx="618">
                <c:v>5.1504637029308586</c:v>
              </c:pt>
              <c:pt idx="619">
                <c:v>5.1587977865925589</c:v>
              </c:pt>
              <c:pt idx="620">
                <c:v>5.1671318702542584</c:v>
              </c:pt>
              <c:pt idx="621">
                <c:v>5.1754659539159595</c:v>
              </c:pt>
              <c:pt idx="622">
                <c:v>5.1838000375776598</c:v>
              </c:pt>
              <c:pt idx="623">
                <c:v>5.192134121239361</c:v>
              </c:pt>
              <c:pt idx="624">
                <c:v>5.2004682049010604</c:v>
              </c:pt>
              <c:pt idx="625">
                <c:v>5.2088022885627616</c:v>
              </c:pt>
              <c:pt idx="626">
                <c:v>5.2171363722244619</c:v>
              </c:pt>
              <c:pt idx="627">
                <c:v>5.2254704558861622</c:v>
              </c:pt>
              <c:pt idx="628">
                <c:v>5.2338045395478625</c:v>
              </c:pt>
              <c:pt idx="629">
                <c:v>5.2421386232095637</c:v>
              </c:pt>
              <c:pt idx="630">
                <c:v>5.2504727068712631</c:v>
              </c:pt>
              <c:pt idx="631">
                <c:v>5.2588067905329634</c:v>
              </c:pt>
              <c:pt idx="632">
                <c:v>5.2671408741946646</c:v>
              </c:pt>
              <c:pt idx="633">
                <c:v>5.275474957856364</c:v>
              </c:pt>
              <c:pt idx="634">
                <c:v>5.2838090415180652</c:v>
              </c:pt>
              <c:pt idx="635">
                <c:v>5.2921431251797655</c:v>
              </c:pt>
              <c:pt idx="636">
                <c:v>5.3004772088414658</c:v>
              </c:pt>
              <c:pt idx="637">
                <c:v>5.3088112925031661</c:v>
              </c:pt>
              <c:pt idx="638">
                <c:v>5.3171453761648673</c:v>
              </c:pt>
              <c:pt idx="639">
                <c:v>5.3254794598265676</c:v>
              </c:pt>
              <c:pt idx="640">
                <c:v>5.333813543488267</c:v>
              </c:pt>
              <c:pt idx="641">
                <c:v>5.3421476271499682</c:v>
              </c:pt>
              <c:pt idx="642">
                <c:v>5.3504817108116685</c:v>
              </c:pt>
              <c:pt idx="643">
                <c:v>5.3588157944733688</c:v>
              </c:pt>
              <c:pt idx="644">
                <c:v>5.3671498781350691</c:v>
              </c:pt>
              <c:pt idx="645">
                <c:v>5.3754839617967702</c:v>
              </c:pt>
              <c:pt idx="646">
                <c:v>5.3838180454584696</c:v>
              </c:pt>
              <c:pt idx="647">
                <c:v>5.3921521291201708</c:v>
              </c:pt>
              <c:pt idx="648">
                <c:v>5.4004862127818711</c:v>
              </c:pt>
              <c:pt idx="649">
                <c:v>5.4088202964435705</c:v>
              </c:pt>
              <c:pt idx="650">
                <c:v>5.4171543801052717</c:v>
              </c:pt>
              <c:pt idx="651">
                <c:v>5.425488463766972</c:v>
              </c:pt>
              <c:pt idx="652">
                <c:v>5.4338225474286732</c:v>
              </c:pt>
              <c:pt idx="653">
                <c:v>5.4421566310903726</c:v>
              </c:pt>
              <c:pt idx="654">
                <c:v>5.4504907147520738</c:v>
              </c:pt>
              <c:pt idx="655">
                <c:v>5.4588247984137741</c:v>
              </c:pt>
              <c:pt idx="656">
                <c:v>5.4671588820754744</c:v>
              </c:pt>
              <c:pt idx="657">
                <c:v>5.4754929657371747</c:v>
              </c:pt>
              <c:pt idx="658">
                <c:v>5.483827049398875</c:v>
              </c:pt>
              <c:pt idx="659">
                <c:v>5.4921611330605753</c:v>
              </c:pt>
              <c:pt idx="660">
                <c:v>5.5004952167222756</c:v>
              </c:pt>
              <c:pt idx="661">
                <c:v>5.5088293003839768</c:v>
              </c:pt>
              <c:pt idx="662">
                <c:v>5.5171633840456762</c:v>
              </c:pt>
              <c:pt idx="663">
                <c:v>5.5254974677073774</c:v>
              </c:pt>
              <c:pt idx="664">
                <c:v>5.5338315513690777</c:v>
              </c:pt>
              <c:pt idx="665">
                <c:v>5.542165635030778</c:v>
              </c:pt>
              <c:pt idx="666">
                <c:v>5.5504997186924783</c:v>
              </c:pt>
              <c:pt idx="667">
                <c:v>5.5588338023541786</c:v>
              </c:pt>
              <c:pt idx="668">
                <c:v>5.5671678860158798</c:v>
              </c:pt>
              <c:pt idx="669">
                <c:v>5.5755019696775792</c:v>
              </c:pt>
              <c:pt idx="670">
                <c:v>5.5838360533392803</c:v>
              </c:pt>
              <c:pt idx="671">
                <c:v>5.5921701370009806</c:v>
              </c:pt>
              <c:pt idx="672">
                <c:v>5.6005042206626809</c:v>
              </c:pt>
              <c:pt idx="673">
                <c:v>5.6088383043243812</c:v>
              </c:pt>
              <c:pt idx="674">
                <c:v>5.6171723879860824</c:v>
              </c:pt>
              <c:pt idx="675">
                <c:v>5.6255064716477818</c:v>
              </c:pt>
              <c:pt idx="676">
                <c:v>5.6338405553094821</c:v>
              </c:pt>
              <c:pt idx="677">
                <c:v>5.6421746389711833</c:v>
              </c:pt>
              <c:pt idx="678">
                <c:v>5.6505087226328827</c:v>
              </c:pt>
              <c:pt idx="679">
                <c:v>5.6588428062945839</c:v>
              </c:pt>
              <c:pt idx="680">
                <c:v>5.6671768899562842</c:v>
              </c:pt>
              <c:pt idx="681">
                <c:v>5.6755109736179854</c:v>
              </c:pt>
              <c:pt idx="682">
                <c:v>5.6838450572796848</c:v>
              </c:pt>
              <c:pt idx="683">
                <c:v>5.692179140941386</c:v>
              </c:pt>
              <c:pt idx="684">
                <c:v>5.7005132246030863</c:v>
              </c:pt>
              <c:pt idx="685">
                <c:v>5.7088473082647857</c:v>
              </c:pt>
              <c:pt idx="686">
                <c:v>5.7171813919264869</c:v>
              </c:pt>
              <c:pt idx="687">
                <c:v>5.7255154755881872</c:v>
              </c:pt>
              <c:pt idx="688">
                <c:v>5.7338495592498875</c:v>
              </c:pt>
              <c:pt idx="689">
                <c:v>5.7421836429115878</c:v>
              </c:pt>
              <c:pt idx="690">
                <c:v>5.750517726573289</c:v>
              </c:pt>
              <c:pt idx="691">
                <c:v>5.7588518102349884</c:v>
              </c:pt>
              <c:pt idx="692">
                <c:v>5.7671858938966896</c:v>
              </c:pt>
              <c:pt idx="693">
                <c:v>5.7755199775583899</c:v>
              </c:pt>
              <c:pt idx="694">
                <c:v>5.7838540612200893</c:v>
              </c:pt>
              <c:pt idx="695">
                <c:v>5.7921881448817905</c:v>
              </c:pt>
              <c:pt idx="696">
                <c:v>5.8005222285434908</c:v>
              </c:pt>
              <c:pt idx="697">
                <c:v>5.8088563122051919</c:v>
              </c:pt>
              <c:pt idx="698">
                <c:v>5.8171903958668914</c:v>
              </c:pt>
              <c:pt idx="699">
                <c:v>5.8255244795285925</c:v>
              </c:pt>
              <c:pt idx="700">
                <c:v>5.8338585631902928</c:v>
              </c:pt>
              <c:pt idx="701">
                <c:v>5.8421926468519931</c:v>
              </c:pt>
              <c:pt idx="702">
                <c:v>5.8505267305136934</c:v>
              </c:pt>
              <c:pt idx="703">
                <c:v>5.8588608141753946</c:v>
              </c:pt>
              <c:pt idx="704">
                <c:v>5.867194897837094</c:v>
              </c:pt>
              <c:pt idx="705">
                <c:v>5.8755289814987943</c:v>
              </c:pt>
              <c:pt idx="706">
                <c:v>5.8838630651604955</c:v>
              </c:pt>
              <c:pt idx="707">
                <c:v>5.8921971488221949</c:v>
              </c:pt>
              <c:pt idx="708">
                <c:v>5.9005312324838961</c:v>
              </c:pt>
              <c:pt idx="709">
                <c:v>5.9088653161455964</c:v>
              </c:pt>
              <c:pt idx="710">
                <c:v>5.9171993998072976</c:v>
              </c:pt>
              <c:pt idx="711">
                <c:v>5.925533483468997</c:v>
              </c:pt>
              <c:pt idx="712">
                <c:v>5.9338675671306982</c:v>
              </c:pt>
              <c:pt idx="713">
                <c:v>5.9422016507923985</c:v>
              </c:pt>
              <c:pt idx="714">
                <c:v>5.9505357344540979</c:v>
              </c:pt>
              <c:pt idx="715">
                <c:v>5.9588698181157991</c:v>
              </c:pt>
              <c:pt idx="716">
                <c:v>5.9672039017774994</c:v>
              </c:pt>
              <c:pt idx="717">
                <c:v>5.9755379854391997</c:v>
              </c:pt>
              <c:pt idx="718">
                <c:v>5.9838720691009</c:v>
              </c:pt>
              <c:pt idx="719">
                <c:v>5.9922061527626012</c:v>
              </c:pt>
              <c:pt idx="720">
                <c:v>6.0005402364243006</c:v>
              </c:pt>
              <c:pt idx="721">
                <c:v>6.0088743200860018</c:v>
              </c:pt>
              <c:pt idx="722">
                <c:v>6.0172084037477021</c:v>
              </c:pt>
              <c:pt idx="723">
                <c:v>6.0255424874094015</c:v>
              </c:pt>
              <c:pt idx="724">
                <c:v>6.0338765710711026</c:v>
              </c:pt>
              <c:pt idx="725">
                <c:v>6.0422106547328029</c:v>
              </c:pt>
              <c:pt idx="726">
                <c:v>6.0505447383945041</c:v>
              </c:pt>
              <c:pt idx="727">
                <c:v>6.0588788220562035</c:v>
              </c:pt>
              <c:pt idx="728">
                <c:v>6.0672129057179047</c:v>
              </c:pt>
              <c:pt idx="729">
                <c:v>6.075546989379605</c:v>
              </c:pt>
              <c:pt idx="730">
                <c:v>6.0838810730413053</c:v>
              </c:pt>
              <c:pt idx="731">
                <c:v>6.0922151567030056</c:v>
              </c:pt>
              <c:pt idx="732">
                <c:v>6.1005492403647059</c:v>
              </c:pt>
              <c:pt idx="733">
                <c:v>6.1088833240264062</c:v>
              </c:pt>
              <c:pt idx="734">
                <c:v>6.1172174076881065</c:v>
              </c:pt>
              <c:pt idx="735">
                <c:v>6.1255514913498077</c:v>
              </c:pt>
              <c:pt idx="736">
                <c:v>6.1338855750115071</c:v>
              </c:pt>
              <c:pt idx="737">
                <c:v>6.1422196586732083</c:v>
              </c:pt>
              <c:pt idx="738">
                <c:v>6.1505537423349086</c:v>
              </c:pt>
              <c:pt idx="739">
                <c:v>6.1588878259966098</c:v>
              </c:pt>
              <c:pt idx="740">
                <c:v>6.1672219096583092</c:v>
              </c:pt>
              <c:pt idx="741">
                <c:v>6.1755559933200095</c:v>
              </c:pt>
              <c:pt idx="742">
                <c:v>6.1838900769817107</c:v>
              </c:pt>
              <c:pt idx="743">
                <c:v>6.1922241606434101</c:v>
              </c:pt>
              <c:pt idx="744">
                <c:v>6.2005582443051113</c:v>
              </c:pt>
              <c:pt idx="745">
                <c:v>6.2088923279668116</c:v>
              </c:pt>
              <c:pt idx="746">
                <c:v>6.2172264116285119</c:v>
              </c:pt>
              <c:pt idx="747">
                <c:v>6.2255604952902122</c:v>
              </c:pt>
              <c:pt idx="748">
                <c:v>6.2338945789519133</c:v>
              </c:pt>
              <c:pt idx="749">
                <c:v>6.2422286626136128</c:v>
              </c:pt>
              <c:pt idx="750">
                <c:v>6.2505627462753131</c:v>
              </c:pt>
              <c:pt idx="751">
                <c:v>6.2588968299370142</c:v>
              </c:pt>
              <c:pt idx="752">
                <c:v>6.2672309135987136</c:v>
              </c:pt>
              <c:pt idx="753">
                <c:v>6.2755649972604148</c:v>
              </c:pt>
              <c:pt idx="754">
                <c:v>6.2838990809221151</c:v>
              </c:pt>
              <c:pt idx="755">
                <c:v>6.2922331645838163</c:v>
              </c:pt>
              <c:pt idx="756">
                <c:v>6.3005672482455157</c:v>
              </c:pt>
              <c:pt idx="757">
                <c:v>6.3089013319072169</c:v>
              </c:pt>
              <c:pt idx="758">
                <c:v>6.3172354155689172</c:v>
              </c:pt>
              <c:pt idx="759">
                <c:v>6.3255694992306166</c:v>
              </c:pt>
              <c:pt idx="760">
                <c:v>6.3339035828923178</c:v>
              </c:pt>
              <c:pt idx="761">
                <c:v>6.3422376665540181</c:v>
              </c:pt>
              <c:pt idx="762">
                <c:v>6.3505717502157184</c:v>
              </c:pt>
              <c:pt idx="763">
                <c:v>6.3589058338774187</c:v>
              </c:pt>
              <c:pt idx="764">
                <c:v>6.3672399175391199</c:v>
              </c:pt>
              <c:pt idx="765">
                <c:v>6.3755740012008193</c:v>
              </c:pt>
              <c:pt idx="766">
                <c:v>6.3839080848625205</c:v>
              </c:pt>
              <c:pt idx="767">
                <c:v>6.3922421685242208</c:v>
              </c:pt>
              <c:pt idx="768">
                <c:v>6.400576252185922</c:v>
              </c:pt>
              <c:pt idx="769">
                <c:v>6.4089103358476214</c:v>
              </c:pt>
              <c:pt idx="770">
                <c:v>6.4172444195093217</c:v>
              </c:pt>
              <c:pt idx="771">
                <c:v>6.4255785031710229</c:v>
              </c:pt>
              <c:pt idx="772">
                <c:v>6.4339125868327223</c:v>
              </c:pt>
              <c:pt idx="773">
                <c:v>6.4422466704944235</c:v>
              </c:pt>
              <c:pt idx="774">
                <c:v>6.4505807541561238</c:v>
              </c:pt>
              <c:pt idx="775">
                <c:v>6.4589148378178241</c:v>
              </c:pt>
              <c:pt idx="776">
                <c:v>6.4672489214795243</c:v>
              </c:pt>
              <c:pt idx="777">
                <c:v>6.4755830051412255</c:v>
              </c:pt>
              <c:pt idx="778">
                <c:v>6.4839170888029249</c:v>
              </c:pt>
              <c:pt idx="779">
                <c:v>6.4922511724646252</c:v>
              </c:pt>
              <c:pt idx="780">
                <c:v>6.5005852561263264</c:v>
              </c:pt>
              <c:pt idx="781">
                <c:v>6.5089193397880258</c:v>
              </c:pt>
              <c:pt idx="782">
                <c:v>6.517253423449727</c:v>
              </c:pt>
              <c:pt idx="783">
                <c:v>6.5255875071114273</c:v>
              </c:pt>
              <c:pt idx="784">
                <c:v>6.5339215907731285</c:v>
              </c:pt>
              <c:pt idx="785">
                <c:v>6.5422556744348279</c:v>
              </c:pt>
              <c:pt idx="786">
                <c:v>6.5505897580965291</c:v>
              </c:pt>
              <c:pt idx="787">
                <c:v>6.5589238417582294</c:v>
              </c:pt>
              <c:pt idx="788">
                <c:v>6.5672579254199288</c:v>
              </c:pt>
              <c:pt idx="789">
                <c:v>6.57559200908163</c:v>
              </c:pt>
              <c:pt idx="790">
                <c:v>6.5839260927433303</c:v>
              </c:pt>
              <c:pt idx="791">
                <c:v>6.5922601764050306</c:v>
              </c:pt>
              <c:pt idx="792">
                <c:v>6.6005942600667309</c:v>
              </c:pt>
              <c:pt idx="793">
                <c:v>6.6089283437284321</c:v>
              </c:pt>
              <c:pt idx="794">
                <c:v>6.6172624273901315</c:v>
              </c:pt>
              <c:pt idx="795">
                <c:v>6.6255965110518327</c:v>
              </c:pt>
              <c:pt idx="796">
                <c:v>6.633930594713533</c:v>
              </c:pt>
              <c:pt idx="797">
                <c:v>6.6422646783752324</c:v>
              </c:pt>
              <c:pt idx="798">
                <c:v>6.6505987620369336</c:v>
              </c:pt>
              <c:pt idx="799">
                <c:v>6.6589328456986339</c:v>
              </c:pt>
              <c:pt idx="800">
                <c:v>6.667266929360335</c:v>
              </c:pt>
              <c:pt idx="801">
                <c:v>6.6756010130220345</c:v>
              </c:pt>
              <c:pt idx="802">
                <c:v>6.6839350966837356</c:v>
              </c:pt>
              <c:pt idx="803">
                <c:v>6.6922691803454359</c:v>
              </c:pt>
              <c:pt idx="804">
                <c:v>6.7006032640071362</c:v>
              </c:pt>
              <c:pt idx="805">
                <c:v>6.7089373476688365</c:v>
              </c:pt>
              <c:pt idx="806">
                <c:v>6.7172714313305368</c:v>
              </c:pt>
              <c:pt idx="807">
                <c:v>6.7256055149922371</c:v>
              </c:pt>
              <c:pt idx="808">
                <c:v>6.7339395986539374</c:v>
              </c:pt>
              <c:pt idx="809">
                <c:v>6.7422736823156386</c:v>
              </c:pt>
              <c:pt idx="810">
                <c:v>6.750607765977338</c:v>
              </c:pt>
              <c:pt idx="811">
                <c:v>6.7589418496390392</c:v>
              </c:pt>
              <c:pt idx="812">
                <c:v>6.7672759333007395</c:v>
              </c:pt>
              <c:pt idx="813">
                <c:v>6.7756100169624407</c:v>
              </c:pt>
              <c:pt idx="814">
                <c:v>6.7839441006241401</c:v>
              </c:pt>
              <c:pt idx="815">
                <c:v>6.7922781842858404</c:v>
              </c:pt>
              <c:pt idx="816">
                <c:v>6.8006122679475416</c:v>
              </c:pt>
              <c:pt idx="817">
                <c:v>6.808946351609241</c:v>
              </c:pt>
              <c:pt idx="818">
                <c:v>6.8172804352709422</c:v>
              </c:pt>
              <c:pt idx="819">
                <c:v>6.8256145189326425</c:v>
              </c:pt>
              <c:pt idx="820">
                <c:v>6.8339486025943428</c:v>
              </c:pt>
              <c:pt idx="821">
                <c:v>6.8422826862560431</c:v>
              </c:pt>
              <c:pt idx="822">
                <c:v>6.8506167699177443</c:v>
              </c:pt>
              <c:pt idx="823">
                <c:v>6.8589508535794437</c:v>
              </c:pt>
              <c:pt idx="824">
                <c:v>6.867284937241144</c:v>
              </c:pt>
              <c:pt idx="825">
                <c:v>6.8756190209028452</c:v>
              </c:pt>
              <c:pt idx="826">
                <c:v>6.8839531045645446</c:v>
              </c:pt>
              <c:pt idx="827">
                <c:v>6.8922871882262458</c:v>
              </c:pt>
              <c:pt idx="828">
                <c:v>6.9006212718879461</c:v>
              </c:pt>
              <c:pt idx="829">
                <c:v>6.9089553555496472</c:v>
              </c:pt>
              <c:pt idx="830">
                <c:v>6.9172894392113466</c:v>
              </c:pt>
              <c:pt idx="831">
                <c:v>6.9256235228730478</c:v>
              </c:pt>
              <c:pt idx="832">
                <c:v>6.9339576065347481</c:v>
              </c:pt>
              <c:pt idx="833">
                <c:v>6.9422916901964475</c:v>
              </c:pt>
              <c:pt idx="834">
                <c:v>6.9506257738581487</c:v>
              </c:pt>
              <c:pt idx="835">
                <c:v>6.958959857519849</c:v>
              </c:pt>
              <c:pt idx="836">
                <c:v>6.9672939411815493</c:v>
              </c:pt>
              <c:pt idx="837">
                <c:v>6.9756280248432496</c:v>
              </c:pt>
              <c:pt idx="838">
                <c:v>6.9839621085049508</c:v>
              </c:pt>
              <c:pt idx="839">
                <c:v>6.9922961921666502</c:v>
              </c:pt>
              <c:pt idx="840">
                <c:v>7.0006302758283514</c:v>
              </c:pt>
              <c:pt idx="841">
                <c:v>7.0089643594900517</c:v>
              </c:pt>
              <c:pt idx="842">
                <c:v>7.0172984431517529</c:v>
              </c:pt>
              <c:pt idx="843">
                <c:v>7.0256325268134523</c:v>
              </c:pt>
              <c:pt idx="844">
                <c:v>7.0339666104751526</c:v>
              </c:pt>
              <c:pt idx="845">
                <c:v>7.0423006941368538</c:v>
              </c:pt>
              <c:pt idx="846">
                <c:v>7.0506347777985532</c:v>
              </c:pt>
              <c:pt idx="847">
                <c:v>7.0589688614602544</c:v>
              </c:pt>
              <c:pt idx="848">
                <c:v>7.0673029451219547</c:v>
              </c:pt>
              <c:pt idx="849">
                <c:v>7.075637028783655</c:v>
              </c:pt>
              <c:pt idx="850">
                <c:v>7.0839711124453553</c:v>
              </c:pt>
              <c:pt idx="851">
                <c:v>7.0923051961070565</c:v>
              </c:pt>
              <c:pt idx="852">
                <c:v>7.1006392797687559</c:v>
              </c:pt>
              <c:pt idx="853">
                <c:v>7.1089733634304562</c:v>
              </c:pt>
              <c:pt idx="854">
                <c:v>7.1173074470921573</c:v>
              </c:pt>
              <c:pt idx="855">
                <c:v>7.1256415307538568</c:v>
              </c:pt>
              <c:pt idx="856">
                <c:v>7.1339756144155579</c:v>
              </c:pt>
              <c:pt idx="857">
                <c:v>7.1423096980772582</c:v>
              </c:pt>
              <c:pt idx="858">
                <c:v>7.1506437817389594</c:v>
              </c:pt>
              <c:pt idx="859">
                <c:v>7.1589778654006588</c:v>
              </c:pt>
              <c:pt idx="860">
                <c:v>7.16731194906236</c:v>
              </c:pt>
              <c:pt idx="861">
                <c:v>7.1756460327240603</c:v>
              </c:pt>
              <c:pt idx="862">
                <c:v>7.1839801163857597</c:v>
              </c:pt>
              <c:pt idx="863">
                <c:v>7.1923142000474609</c:v>
              </c:pt>
              <c:pt idx="864">
                <c:v>7.2006482837091612</c:v>
              </c:pt>
              <c:pt idx="865">
                <c:v>7.2089823673708615</c:v>
              </c:pt>
              <c:pt idx="866">
                <c:v>7.2173164510325618</c:v>
              </c:pt>
              <c:pt idx="867">
                <c:v>7.225650534694263</c:v>
              </c:pt>
              <c:pt idx="868">
                <c:v>7.2339846183559624</c:v>
              </c:pt>
              <c:pt idx="869">
                <c:v>7.2423187020176636</c:v>
              </c:pt>
              <c:pt idx="870">
                <c:v>7.2506527856793639</c:v>
              </c:pt>
              <c:pt idx="871">
                <c:v>7.2589868693410642</c:v>
              </c:pt>
              <c:pt idx="872">
                <c:v>7.2673209530027645</c:v>
              </c:pt>
              <c:pt idx="873">
                <c:v>7.2756550366644648</c:v>
              </c:pt>
              <c:pt idx="874">
                <c:v>7.283989120326166</c:v>
              </c:pt>
              <c:pt idx="875">
                <c:v>7.2923232039878654</c:v>
              </c:pt>
              <c:pt idx="876">
                <c:v>7.3006572876495666</c:v>
              </c:pt>
              <c:pt idx="877">
                <c:v>7.3089913713112669</c:v>
              </c:pt>
              <c:pt idx="878">
                <c:v>7.3173254549729672</c:v>
              </c:pt>
              <c:pt idx="879">
                <c:v>7.3256595386346675</c:v>
              </c:pt>
              <c:pt idx="880">
                <c:v>7.3339936222963678</c:v>
              </c:pt>
              <c:pt idx="881">
                <c:v>7.3423277059580681</c:v>
              </c:pt>
              <c:pt idx="882">
                <c:v>7.3506617896197683</c:v>
              </c:pt>
              <c:pt idx="883">
                <c:v>7.3589958732814695</c:v>
              </c:pt>
              <c:pt idx="884">
                <c:v>7.3673299569431689</c:v>
              </c:pt>
              <c:pt idx="885">
                <c:v>7.3756640406048701</c:v>
              </c:pt>
              <c:pt idx="886">
                <c:v>7.3839981242665704</c:v>
              </c:pt>
              <c:pt idx="887">
                <c:v>7.3923322079282716</c:v>
              </c:pt>
              <c:pt idx="888">
                <c:v>7.400666291589971</c:v>
              </c:pt>
              <c:pt idx="889">
                <c:v>7.4090003752516713</c:v>
              </c:pt>
              <c:pt idx="890">
                <c:v>7.4173344589133725</c:v>
              </c:pt>
              <c:pt idx="891">
                <c:v>7.4256685425750719</c:v>
              </c:pt>
              <c:pt idx="892">
                <c:v>7.4340026262367731</c:v>
              </c:pt>
              <c:pt idx="893">
                <c:v>7.4423367098984734</c:v>
              </c:pt>
              <c:pt idx="894">
                <c:v>7.4506707935601737</c:v>
              </c:pt>
              <c:pt idx="895">
                <c:v>7.459004877221874</c:v>
              </c:pt>
              <c:pt idx="896">
                <c:v>7.4673389608835752</c:v>
              </c:pt>
              <c:pt idx="897">
                <c:v>7.4756730445452746</c:v>
              </c:pt>
              <c:pt idx="898">
                <c:v>7.4840071282069749</c:v>
              </c:pt>
              <c:pt idx="899">
                <c:v>7.4923412118686761</c:v>
              </c:pt>
              <c:pt idx="900">
                <c:v>7.5006752955303764</c:v>
              </c:pt>
              <c:pt idx="901">
                <c:v>7.5090093791920767</c:v>
              </c:pt>
              <c:pt idx="902">
                <c:v>7.517343462853777</c:v>
              </c:pt>
              <c:pt idx="903">
                <c:v>7.5256775465154782</c:v>
              </c:pt>
              <c:pt idx="904">
                <c:v>7.5340116301771776</c:v>
              </c:pt>
              <c:pt idx="905">
                <c:v>7.5423457138388788</c:v>
              </c:pt>
              <c:pt idx="906">
                <c:v>7.550679797500579</c:v>
              </c:pt>
              <c:pt idx="907">
                <c:v>7.5590138811622785</c:v>
              </c:pt>
              <c:pt idx="908">
                <c:v>7.5673479648239796</c:v>
              </c:pt>
              <c:pt idx="909">
                <c:v>7.5756820484856799</c:v>
              </c:pt>
              <c:pt idx="910">
                <c:v>7.5840161321473802</c:v>
              </c:pt>
              <c:pt idx="911">
                <c:v>7.5923502158090805</c:v>
              </c:pt>
              <c:pt idx="912">
                <c:v>7.6006842994707817</c:v>
              </c:pt>
              <c:pt idx="913">
                <c:v>7.6090183831324811</c:v>
              </c:pt>
              <c:pt idx="914">
                <c:v>7.6173524667941823</c:v>
              </c:pt>
              <c:pt idx="915">
                <c:v>7.6256865504558826</c:v>
              </c:pt>
              <c:pt idx="916">
                <c:v>7.6340206341175838</c:v>
              </c:pt>
              <c:pt idx="917">
                <c:v>7.6423547177792832</c:v>
              </c:pt>
              <c:pt idx="918">
                <c:v>7.6506888014409835</c:v>
              </c:pt>
              <c:pt idx="919">
                <c:v>7.6590228851026847</c:v>
              </c:pt>
              <c:pt idx="920">
                <c:v>7.6673569687643841</c:v>
              </c:pt>
              <c:pt idx="921">
                <c:v>7.6756910524260853</c:v>
              </c:pt>
              <c:pt idx="922">
                <c:v>7.6840251360877856</c:v>
              </c:pt>
              <c:pt idx="923">
                <c:v>7.6923592197494859</c:v>
              </c:pt>
              <c:pt idx="924">
                <c:v>7.7006933034111862</c:v>
              </c:pt>
              <c:pt idx="925">
                <c:v>7.7090273870728874</c:v>
              </c:pt>
              <c:pt idx="926">
                <c:v>7.7173614707345868</c:v>
              </c:pt>
              <c:pt idx="927">
                <c:v>7.7256955543962871</c:v>
              </c:pt>
              <c:pt idx="928">
                <c:v>7.7340296380579883</c:v>
              </c:pt>
              <c:pt idx="929">
                <c:v>7.7423637217196886</c:v>
              </c:pt>
              <c:pt idx="930">
                <c:v>7.7506978053813889</c:v>
              </c:pt>
              <c:pt idx="931">
                <c:v>7.7590318890430892</c:v>
              </c:pt>
              <c:pt idx="932">
                <c:v>7.7673659727047903</c:v>
              </c:pt>
              <c:pt idx="933">
                <c:v>7.7757000563664898</c:v>
              </c:pt>
              <c:pt idx="934">
                <c:v>7.7840341400281909</c:v>
              </c:pt>
              <c:pt idx="935">
                <c:v>7.7923682236898912</c:v>
              </c:pt>
              <c:pt idx="936">
                <c:v>7.8007023073515906</c:v>
              </c:pt>
              <c:pt idx="937">
                <c:v>7.8090363910132918</c:v>
              </c:pt>
              <c:pt idx="938">
                <c:v>7.8173704746749921</c:v>
              </c:pt>
              <c:pt idx="939">
                <c:v>7.8257045583366924</c:v>
              </c:pt>
              <c:pt idx="940">
                <c:v>7.8340386419983927</c:v>
              </c:pt>
              <c:pt idx="941">
                <c:v>7.8423727256600939</c:v>
              </c:pt>
              <c:pt idx="942">
                <c:v>7.8507068093217933</c:v>
              </c:pt>
              <c:pt idx="943">
                <c:v>7.8590408929834945</c:v>
              </c:pt>
              <c:pt idx="944">
                <c:v>7.8673749766451948</c:v>
              </c:pt>
              <c:pt idx="945">
                <c:v>7.8757090603068951</c:v>
              </c:pt>
              <c:pt idx="946">
                <c:v>7.8840431439685954</c:v>
              </c:pt>
              <c:pt idx="947">
                <c:v>7.8923772276302957</c:v>
              </c:pt>
              <c:pt idx="948">
                <c:v>7.9007113112919969</c:v>
              </c:pt>
              <c:pt idx="949">
                <c:v>7.9090453949536963</c:v>
              </c:pt>
              <c:pt idx="950">
                <c:v>7.9173794786153975</c:v>
              </c:pt>
              <c:pt idx="951">
                <c:v>7.9257135622770978</c:v>
              </c:pt>
              <c:pt idx="952">
                <c:v>7.9340476459387981</c:v>
              </c:pt>
              <c:pt idx="953">
                <c:v>7.9423817296004984</c:v>
              </c:pt>
              <c:pt idx="954">
                <c:v>7.9507158132621987</c:v>
              </c:pt>
              <c:pt idx="955">
                <c:v>7.959049896923899</c:v>
              </c:pt>
              <c:pt idx="956">
                <c:v>7.9673839805855993</c:v>
              </c:pt>
              <c:pt idx="957">
                <c:v>7.9757180642473005</c:v>
              </c:pt>
              <c:pt idx="958">
                <c:v>7.9840521479089999</c:v>
              </c:pt>
              <c:pt idx="959">
                <c:v>7.992386231570701</c:v>
              </c:pt>
              <c:pt idx="960">
                <c:v>8.0007203152324013</c:v>
              </c:pt>
              <c:pt idx="961">
                <c:v>8.0090543988941025</c:v>
              </c:pt>
              <c:pt idx="962">
                <c:v>8.0173884825558019</c:v>
              </c:pt>
              <c:pt idx="963">
                <c:v>8.0257225662175031</c:v>
              </c:pt>
              <c:pt idx="964">
                <c:v>8.0340566498792025</c:v>
              </c:pt>
              <c:pt idx="965">
                <c:v>8.0423907335409037</c:v>
              </c:pt>
              <c:pt idx="966">
                <c:v>8.0507248172026031</c:v>
              </c:pt>
              <c:pt idx="967">
                <c:v>8.0590589008643043</c:v>
              </c:pt>
              <c:pt idx="968">
                <c:v>8.0673929845260037</c:v>
              </c:pt>
              <c:pt idx="969">
                <c:v>8.0757270681877049</c:v>
              </c:pt>
              <c:pt idx="970">
                <c:v>8.0840611518494061</c:v>
              </c:pt>
              <c:pt idx="971">
                <c:v>8.0923952355111055</c:v>
              </c:pt>
              <c:pt idx="972">
                <c:v>8.1007293191728067</c:v>
              </c:pt>
              <c:pt idx="973">
                <c:v>8.1090634028345061</c:v>
              </c:pt>
              <c:pt idx="974">
                <c:v>8.1173974864962073</c:v>
              </c:pt>
              <c:pt idx="975">
                <c:v>8.1257315701579067</c:v>
              </c:pt>
              <c:pt idx="976">
                <c:v>8.1340656538196079</c:v>
              </c:pt>
              <c:pt idx="977">
                <c:v>8.1423997374813091</c:v>
              </c:pt>
              <c:pt idx="978">
                <c:v>8.1507338211430085</c:v>
              </c:pt>
              <c:pt idx="979">
                <c:v>8.1590679048047097</c:v>
              </c:pt>
              <c:pt idx="980">
                <c:v>8.1674019884664109</c:v>
              </c:pt>
              <c:pt idx="981">
                <c:v>8.1757360721281103</c:v>
              </c:pt>
              <c:pt idx="982">
                <c:v>8.1840701557898097</c:v>
              </c:pt>
              <c:pt idx="983">
                <c:v>8.1924042394515109</c:v>
              </c:pt>
              <c:pt idx="984">
                <c:v>8.2007383231132103</c:v>
              </c:pt>
              <c:pt idx="985">
                <c:v>8.2090724067749115</c:v>
              </c:pt>
              <c:pt idx="986">
                <c:v>8.2174064904366126</c:v>
              </c:pt>
              <c:pt idx="987">
                <c:v>8.2257405740983121</c:v>
              </c:pt>
              <c:pt idx="988">
                <c:v>8.2340746577600132</c:v>
              </c:pt>
              <c:pt idx="989">
                <c:v>8.2424087414217144</c:v>
              </c:pt>
              <c:pt idx="990">
                <c:v>8.2507428250834138</c:v>
              </c:pt>
              <c:pt idx="991">
                <c:v>8.2590769087451132</c:v>
              </c:pt>
              <c:pt idx="992">
                <c:v>8.2674109924068144</c:v>
              </c:pt>
              <c:pt idx="993">
                <c:v>8.2757450760685156</c:v>
              </c:pt>
              <c:pt idx="994">
                <c:v>8.284079159730215</c:v>
              </c:pt>
              <c:pt idx="995">
                <c:v>8.2924132433919162</c:v>
              </c:pt>
              <c:pt idx="996">
                <c:v>8.3007473270536174</c:v>
              </c:pt>
              <c:pt idx="997">
                <c:v>8.3090814107153168</c:v>
              </c:pt>
              <c:pt idx="998">
                <c:v>8.317415494377018</c:v>
              </c:pt>
              <c:pt idx="999">
                <c:v>8.3257495780387174</c:v>
              </c:pt>
              <c:pt idx="1000">
                <c:v>8.3340836617004168</c:v>
              </c:pt>
              <c:pt idx="1001">
                <c:v>8.342417745362118</c:v>
              </c:pt>
              <c:pt idx="1002">
                <c:v>8.3507518290238192</c:v>
              </c:pt>
              <c:pt idx="1003">
                <c:v>8.3590859126855204</c:v>
              </c:pt>
              <c:pt idx="1004">
                <c:v>8.3674199963472198</c:v>
              </c:pt>
              <c:pt idx="1005">
                <c:v>8.375754080008921</c:v>
              </c:pt>
              <c:pt idx="1006">
                <c:v>8.3840881636706204</c:v>
              </c:pt>
              <c:pt idx="1007">
                <c:v>8.3924222473323216</c:v>
              </c:pt>
              <c:pt idx="1008">
                <c:v>8.400756330994021</c:v>
              </c:pt>
              <c:pt idx="1009">
                <c:v>8.4090904146557222</c:v>
              </c:pt>
              <c:pt idx="1010">
                <c:v>8.4174244983174216</c:v>
              </c:pt>
              <c:pt idx="1011">
                <c:v>8.4257585819791228</c:v>
              </c:pt>
              <c:pt idx="1012">
                <c:v>8.4340926656408239</c:v>
              </c:pt>
              <c:pt idx="1013">
                <c:v>8.4424267493025233</c:v>
              </c:pt>
              <c:pt idx="1014">
                <c:v>8.4507608329642245</c:v>
              </c:pt>
              <c:pt idx="1015">
                <c:v>8.4590949166259239</c:v>
              </c:pt>
              <c:pt idx="1016">
                <c:v>8.4674290002876251</c:v>
              </c:pt>
              <c:pt idx="1017">
                <c:v>8.4757630839493245</c:v>
              </c:pt>
              <c:pt idx="1018">
                <c:v>8.4840971676110257</c:v>
              </c:pt>
              <c:pt idx="1019">
                <c:v>8.4924312512727269</c:v>
              </c:pt>
              <c:pt idx="1020">
                <c:v>8.5007653349344263</c:v>
              </c:pt>
              <c:pt idx="1021">
                <c:v>8.5090994185961275</c:v>
              </c:pt>
              <c:pt idx="1022">
                <c:v>8.5174335022578269</c:v>
              </c:pt>
              <c:pt idx="1023">
                <c:v>8.5257675859195281</c:v>
              </c:pt>
              <c:pt idx="1024">
                <c:v>8.5341016695812275</c:v>
              </c:pt>
              <c:pt idx="1025">
                <c:v>8.5424357532429287</c:v>
              </c:pt>
              <c:pt idx="1026">
                <c:v>8.5507698369046299</c:v>
              </c:pt>
              <c:pt idx="1027">
                <c:v>8.5591039205663311</c:v>
              </c:pt>
              <c:pt idx="1028">
                <c:v>8.5674380042280287</c:v>
              </c:pt>
              <c:pt idx="1029">
                <c:v>8.5757720878897299</c:v>
              </c:pt>
              <c:pt idx="1030">
                <c:v>8.5841061715514311</c:v>
              </c:pt>
              <c:pt idx="1031">
                <c:v>8.5924402552131305</c:v>
              </c:pt>
              <c:pt idx="1032">
                <c:v>8.6007743388748317</c:v>
              </c:pt>
              <c:pt idx="1033">
                <c:v>8.6091084225365329</c:v>
              </c:pt>
              <c:pt idx="1034">
                <c:v>8.6174425061982323</c:v>
              </c:pt>
              <c:pt idx="1035">
                <c:v>8.6257765898599317</c:v>
              </c:pt>
              <c:pt idx="1036">
                <c:v>8.6341106735216329</c:v>
              </c:pt>
              <c:pt idx="1037">
                <c:v>8.642444757183334</c:v>
              </c:pt>
              <c:pt idx="1038">
                <c:v>8.6507788408450335</c:v>
              </c:pt>
              <c:pt idx="1039">
                <c:v>8.6591129245067346</c:v>
              </c:pt>
              <c:pt idx="1040">
                <c:v>8.6674470081684358</c:v>
              </c:pt>
              <c:pt idx="1041">
                <c:v>8.6757810918301352</c:v>
              </c:pt>
              <c:pt idx="1042">
                <c:v>8.6841151754918346</c:v>
              </c:pt>
              <c:pt idx="1043">
                <c:v>8.6924492591535358</c:v>
              </c:pt>
              <c:pt idx="1044">
                <c:v>8.700783342815237</c:v>
              </c:pt>
              <c:pt idx="1045">
                <c:v>8.7091174264769382</c:v>
              </c:pt>
              <c:pt idx="1046">
                <c:v>8.7174515101386376</c:v>
              </c:pt>
              <c:pt idx="1047">
                <c:v>8.725785593800337</c:v>
              </c:pt>
              <c:pt idx="1048">
                <c:v>8.7341196774620382</c:v>
              </c:pt>
              <c:pt idx="1049">
                <c:v>8.7424537611237376</c:v>
              </c:pt>
              <c:pt idx="1050">
                <c:v>8.7507878447854388</c:v>
              </c:pt>
              <c:pt idx="1051">
                <c:v>8.75912192844714</c:v>
              </c:pt>
              <c:pt idx="1052">
                <c:v>8.7674560121088412</c:v>
              </c:pt>
              <c:pt idx="1053">
                <c:v>8.7757900957705388</c:v>
              </c:pt>
              <c:pt idx="1054">
                <c:v>8.78412417943224</c:v>
              </c:pt>
              <c:pt idx="1055">
                <c:v>8.7924582630939412</c:v>
              </c:pt>
              <c:pt idx="1056">
                <c:v>8.8007923467556406</c:v>
              </c:pt>
              <c:pt idx="1057">
                <c:v>8.8091264304173418</c:v>
              </c:pt>
              <c:pt idx="1058">
                <c:v>8.817460514079043</c:v>
              </c:pt>
              <c:pt idx="1059">
                <c:v>8.8257945977407442</c:v>
              </c:pt>
              <c:pt idx="1060">
                <c:v>8.8341286814024418</c:v>
              </c:pt>
              <c:pt idx="1061">
                <c:v>8.842462765064143</c:v>
              </c:pt>
              <c:pt idx="1062">
                <c:v>8.8507968487258442</c:v>
              </c:pt>
              <c:pt idx="1063">
                <c:v>8.8591309323875453</c:v>
              </c:pt>
              <c:pt idx="1064">
                <c:v>8.8674650160492448</c:v>
              </c:pt>
              <c:pt idx="1065">
                <c:v>8.8757990997109459</c:v>
              </c:pt>
              <c:pt idx="1066">
                <c:v>8.8841331833726453</c:v>
              </c:pt>
              <c:pt idx="1067">
                <c:v>8.8924672670343448</c:v>
              </c:pt>
              <c:pt idx="1068">
                <c:v>8.9008013506960459</c:v>
              </c:pt>
              <c:pt idx="1069">
                <c:v>8.9091354343577471</c:v>
              </c:pt>
              <c:pt idx="1070">
                <c:v>8.9174695180194483</c:v>
              </c:pt>
              <c:pt idx="1071">
                <c:v>8.9258036016811477</c:v>
              </c:pt>
              <c:pt idx="1072">
                <c:v>8.9341376853428489</c:v>
              </c:pt>
              <c:pt idx="1073">
                <c:v>8.9424717690045483</c:v>
              </c:pt>
              <c:pt idx="1074">
                <c:v>8.9508058526662477</c:v>
              </c:pt>
              <c:pt idx="1075">
                <c:v>8.9591399363279489</c:v>
              </c:pt>
              <c:pt idx="1076">
                <c:v>8.9674740199896501</c:v>
              </c:pt>
              <c:pt idx="1077">
                <c:v>8.9758081036513513</c:v>
              </c:pt>
              <c:pt idx="1078">
                <c:v>8.9841421873130507</c:v>
              </c:pt>
              <c:pt idx="1079">
                <c:v>8.9924762709747501</c:v>
              </c:pt>
              <c:pt idx="1080">
                <c:v>9.0008103546364513</c:v>
              </c:pt>
              <c:pt idx="1081">
                <c:v>9.0091444382981525</c:v>
              </c:pt>
              <c:pt idx="1082">
                <c:v>9.0174785219598519</c:v>
              </c:pt>
              <c:pt idx="1083">
                <c:v>9.0258126056215531</c:v>
              </c:pt>
              <c:pt idx="1084">
                <c:v>9.0341466892832543</c:v>
              </c:pt>
              <c:pt idx="1085">
                <c:v>9.0424807729449537</c:v>
              </c:pt>
              <c:pt idx="1086">
                <c:v>9.0508148566066531</c:v>
              </c:pt>
              <c:pt idx="1087">
                <c:v>9.0591489402683543</c:v>
              </c:pt>
              <c:pt idx="1088">
                <c:v>9.0674830239300555</c:v>
              </c:pt>
              <c:pt idx="1089">
                <c:v>9.0758171075917549</c:v>
              </c:pt>
              <c:pt idx="1090">
                <c:v>9.084151191253456</c:v>
              </c:pt>
              <c:pt idx="1091">
                <c:v>9.0924852749151572</c:v>
              </c:pt>
              <c:pt idx="1092">
                <c:v>9.1008193585768549</c:v>
              </c:pt>
              <c:pt idx="1093">
                <c:v>9.1091534422385561</c:v>
              </c:pt>
              <c:pt idx="1094">
                <c:v>9.1174875259002572</c:v>
              </c:pt>
              <c:pt idx="1095">
                <c:v>9.1258216095619584</c:v>
              </c:pt>
              <c:pt idx="1096">
                <c:v>9.1341556932236578</c:v>
              </c:pt>
              <c:pt idx="1097">
                <c:v>9.142489776885359</c:v>
              </c:pt>
              <c:pt idx="1098">
                <c:v>9.1508238605470602</c:v>
              </c:pt>
              <c:pt idx="1099">
                <c:v>9.1591579442087596</c:v>
              </c:pt>
              <c:pt idx="1100">
                <c:v>9.167492027870459</c:v>
              </c:pt>
              <c:pt idx="1101">
                <c:v>9.1758261115321602</c:v>
              </c:pt>
              <c:pt idx="1102">
                <c:v>9.1841601951938614</c:v>
              </c:pt>
              <c:pt idx="1103">
                <c:v>9.1924942788555608</c:v>
              </c:pt>
              <c:pt idx="1104">
                <c:v>9.200828362517262</c:v>
              </c:pt>
              <c:pt idx="1105">
                <c:v>9.2091624461789614</c:v>
              </c:pt>
              <c:pt idx="1106">
                <c:v>9.2174965298406626</c:v>
              </c:pt>
              <c:pt idx="1107">
                <c:v>9.225830613502362</c:v>
              </c:pt>
              <c:pt idx="1108">
                <c:v>9.2341646971640632</c:v>
              </c:pt>
              <c:pt idx="1109">
                <c:v>9.2424987808257644</c:v>
              </c:pt>
              <c:pt idx="1110">
                <c:v>9.2508328644874656</c:v>
              </c:pt>
              <c:pt idx="1111">
                <c:v>9.2591669481491632</c:v>
              </c:pt>
              <c:pt idx="1112">
                <c:v>9.2675010318108644</c:v>
              </c:pt>
              <c:pt idx="1113">
                <c:v>9.2758351154725656</c:v>
              </c:pt>
              <c:pt idx="1114">
                <c:v>9.284169199134265</c:v>
              </c:pt>
              <c:pt idx="1115">
                <c:v>9.2925032827959662</c:v>
              </c:pt>
              <c:pt idx="1116">
                <c:v>9.3008373664576673</c:v>
              </c:pt>
              <c:pt idx="1117">
                <c:v>9.3091714501193685</c:v>
              </c:pt>
              <c:pt idx="1118">
                <c:v>9.3175055337810662</c:v>
              </c:pt>
              <c:pt idx="1119">
                <c:v>9.3258396174427673</c:v>
              </c:pt>
              <c:pt idx="1120">
                <c:v>9.3341737011044685</c:v>
              </c:pt>
              <c:pt idx="1121">
                <c:v>9.3425077847661679</c:v>
              </c:pt>
              <c:pt idx="1122">
                <c:v>9.3508418684278691</c:v>
              </c:pt>
              <c:pt idx="1123">
                <c:v>9.3591759520895703</c:v>
              </c:pt>
              <c:pt idx="1124">
                <c:v>9.3675100357512697</c:v>
              </c:pt>
              <c:pt idx="1125">
                <c:v>9.3758441194129691</c:v>
              </c:pt>
              <c:pt idx="1126">
                <c:v>9.3841782030746703</c:v>
              </c:pt>
              <c:pt idx="1127">
                <c:v>9.3925122867363715</c:v>
              </c:pt>
              <c:pt idx="1128">
                <c:v>9.4008463703980727</c:v>
              </c:pt>
              <c:pt idx="1129">
                <c:v>9.4091804540597721</c:v>
              </c:pt>
              <c:pt idx="1130">
                <c:v>9.4175145377214733</c:v>
              </c:pt>
              <c:pt idx="1131">
                <c:v>9.4258486213831727</c:v>
              </c:pt>
              <c:pt idx="1132">
                <c:v>9.4341827050448721</c:v>
              </c:pt>
              <c:pt idx="1133">
                <c:v>9.4425167887065733</c:v>
              </c:pt>
              <c:pt idx="1134">
                <c:v>9.4508508723682745</c:v>
              </c:pt>
              <c:pt idx="1135">
                <c:v>9.4591849560299757</c:v>
              </c:pt>
              <c:pt idx="1136">
                <c:v>9.4675190396916751</c:v>
              </c:pt>
              <c:pt idx="1137">
                <c:v>9.4758531233533745</c:v>
              </c:pt>
              <c:pt idx="1138">
                <c:v>9.4841872070150757</c:v>
              </c:pt>
              <c:pt idx="1139">
                <c:v>9.4925212906767751</c:v>
              </c:pt>
              <c:pt idx="1140">
                <c:v>9.5008553743384763</c:v>
              </c:pt>
              <c:pt idx="1141">
                <c:v>9.5091894580001775</c:v>
              </c:pt>
              <c:pt idx="1142">
                <c:v>9.5175235416618786</c:v>
              </c:pt>
              <c:pt idx="1143">
                <c:v>9.525857625323578</c:v>
              </c:pt>
              <c:pt idx="1144">
                <c:v>9.5341917089852775</c:v>
              </c:pt>
              <c:pt idx="1145">
                <c:v>9.5425257926469786</c:v>
              </c:pt>
              <c:pt idx="1146">
                <c:v>9.5508598763086798</c:v>
              </c:pt>
              <c:pt idx="1147">
                <c:v>9.5591939599703792</c:v>
              </c:pt>
              <c:pt idx="1148">
                <c:v>9.5675280436320804</c:v>
              </c:pt>
              <c:pt idx="1149">
                <c:v>9.5758621272937816</c:v>
              </c:pt>
              <c:pt idx="1150">
                <c:v>9.5841962109554792</c:v>
              </c:pt>
              <c:pt idx="1151">
                <c:v>9.5925302946171804</c:v>
              </c:pt>
              <c:pt idx="1152">
                <c:v>9.6008643782788816</c:v>
              </c:pt>
              <c:pt idx="1153">
                <c:v>9.6091984619405828</c:v>
              </c:pt>
              <c:pt idx="1154">
                <c:v>9.6175325456022822</c:v>
              </c:pt>
              <c:pt idx="1155">
                <c:v>9.6258666292639834</c:v>
              </c:pt>
              <c:pt idx="1156">
                <c:v>9.6342007129256846</c:v>
              </c:pt>
              <c:pt idx="1157">
                <c:v>9.6425347965873822</c:v>
              </c:pt>
              <c:pt idx="1158">
                <c:v>9.6508688802490834</c:v>
              </c:pt>
              <c:pt idx="1159">
                <c:v>9.6592029639107846</c:v>
              </c:pt>
              <c:pt idx="1160">
                <c:v>9.6675370475724858</c:v>
              </c:pt>
              <c:pt idx="1161">
                <c:v>9.6758711312341852</c:v>
              </c:pt>
              <c:pt idx="1162">
                <c:v>9.6842052148958864</c:v>
              </c:pt>
              <c:pt idx="1163">
                <c:v>9.6925392985575858</c:v>
              </c:pt>
              <c:pt idx="1164">
                <c:v>9.700873382219287</c:v>
              </c:pt>
              <c:pt idx="1165">
                <c:v>9.7092074658809864</c:v>
              </c:pt>
              <c:pt idx="1166">
                <c:v>9.7175415495426876</c:v>
              </c:pt>
              <c:pt idx="1167">
                <c:v>9.7258756332043887</c:v>
              </c:pt>
              <c:pt idx="1168">
                <c:v>9.7342097168660882</c:v>
              </c:pt>
              <c:pt idx="1169">
                <c:v>9.7425438005277876</c:v>
              </c:pt>
              <c:pt idx="1170">
                <c:v>9.7508778841894888</c:v>
              </c:pt>
              <c:pt idx="1171">
                <c:v>9.7592119678511899</c:v>
              </c:pt>
              <c:pt idx="1172">
                <c:v>9.7675460515128893</c:v>
              </c:pt>
              <c:pt idx="1173">
                <c:v>9.7758801351745905</c:v>
              </c:pt>
              <c:pt idx="1174">
                <c:v>9.7842142188362917</c:v>
              </c:pt>
              <c:pt idx="1175">
                <c:v>9.7925483024979929</c:v>
              </c:pt>
              <c:pt idx="1176">
                <c:v>9.8008823861596905</c:v>
              </c:pt>
              <c:pt idx="1177">
                <c:v>9.8092164698213917</c:v>
              </c:pt>
              <c:pt idx="1178">
                <c:v>9.8175505534830929</c:v>
              </c:pt>
              <c:pt idx="1179">
                <c:v>9.8258846371447923</c:v>
              </c:pt>
              <c:pt idx="1180">
                <c:v>9.8342187208064935</c:v>
              </c:pt>
              <c:pt idx="1181">
                <c:v>9.8425528044681947</c:v>
              </c:pt>
              <c:pt idx="1182">
                <c:v>9.8508868881298941</c:v>
              </c:pt>
              <c:pt idx="1183">
                <c:v>9.8592209717915935</c:v>
              </c:pt>
              <c:pt idx="1184">
                <c:v>9.8675550554532947</c:v>
              </c:pt>
              <c:pt idx="1185">
                <c:v>9.8758891391149959</c:v>
              </c:pt>
              <c:pt idx="1186">
                <c:v>9.8842232227766953</c:v>
              </c:pt>
              <c:pt idx="1187">
                <c:v>9.8925573064383965</c:v>
              </c:pt>
              <c:pt idx="1188">
                <c:v>9.9008913901000977</c:v>
              </c:pt>
              <c:pt idx="1189">
                <c:v>9.9092254737617971</c:v>
              </c:pt>
              <c:pt idx="1190">
                <c:v>9.9175595574234965</c:v>
              </c:pt>
              <c:pt idx="1191">
                <c:v>9.9258936410851977</c:v>
              </c:pt>
              <c:pt idx="1192">
                <c:v>9.9342277247468989</c:v>
              </c:pt>
              <c:pt idx="1193">
                <c:v>9.9425618084086</c:v>
              </c:pt>
              <c:pt idx="1194">
                <c:v>9.9508958920702995</c:v>
              </c:pt>
              <c:pt idx="1195">
                <c:v>9.9592299757319989</c:v>
              </c:pt>
              <c:pt idx="1196">
                <c:v>9.9675640593937</c:v>
              </c:pt>
              <c:pt idx="1197">
                <c:v>9.9758981430553995</c:v>
              </c:pt>
              <c:pt idx="1198">
                <c:v>9.9842322267171006</c:v>
              </c:pt>
              <c:pt idx="1199">
                <c:v>9.9925663103788018</c:v>
              </c:pt>
              <c:pt idx="1200">
                <c:v>10.000900394040503</c:v>
              </c:pt>
              <c:pt idx="1201">
                <c:v>10.009234477702202</c:v>
              </c:pt>
              <c:pt idx="1202">
                <c:v>10.017568561363902</c:v>
              </c:pt>
              <c:pt idx="1203">
                <c:v>10.025902645025603</c:v>
              </c:pt>
              <c:pt idx="1204">
                <c:v>10.034236728687302</c:v>
              </c:pt>
              <c:pt idx="1205">
                <c:v>10.042570812349004</c:v>
              </c:pt>
              <c:pt idx="1206">
                <c:v>10.050904896010705</c:v>
              </c:pt>
              <c:pt idx="1207">
                <c:v>10.059238979672406</c:v>
              </c:pt>
              <c:pt idx="1208">
                <c:v>10.067573063334104</c:v>
              </c:pt>
              <c:pt idx="1209">
                <c:v>10.075907146995805</c:v>
              </c:pt>
              <c:pt idx="1210">
                <c:v>10.084241230657506</c:v>
              </c:pt>
              <c:pt idx="1211">
                <c:v>10.092575314319207</c:v>
              </c:pt>
              <c:pt idx="1212">
                <c:v>10.100909397980907</c:v>
              </c:pt>
              <c:pt idx="1213">
                <c:v>10.109243481642608</c:v>
              </c:pt>
              <c:pt idx="1214">
                <c:v>10.117577565304307</c:v>
              </c:pt>
              <c:pt idx="1215">
                <c:v>10.125911648966007</c:v>
              </c:pt>
              <c:pt idx="1216">
                <c:v>10.134245732627708</c:v>
              </c:pt>
              <c:pt idx="1217">
                <c:v>10.142579816289409</c:v>
              </c:pt>
              <c:pt idx="1218">
                <c:v>10.15091389995111</c:v>
              </c:pt>
              <c:pt idx="1219">
                <c:v>10.15924798361281</c:v>
              </c:pt>
              <c:pt idx="1220">
                <c:v>10.167582067274511</c:v>
              </c:pt>
              <c:pt idx="1221">
                <c:v>10.17591615093621</c:v>
              </c:pt>
              <c:pt idx="1222">
                <c:v>10.18425023459791</c:v>
              </c:pt>
              <c:pt idx="1223">
                <c:v>10.192584318259611</c:v>
              </c:pt>
              <c:pt idx="1224">
                <c:v>10.200918401921312</c:v>
              </c:pt>
              <c:pt idx="1225">
                <c:v>10.209252485583013</c:v>
              </c:pt>
              <c:pt idx="1226">
                <c:v>10.217586569244713</c:v>
              </c:pt>
              <c:pt idx="1227">
                <c:v>10.225920652906412</c:v>
              </c:pt>
              <c:pt idx="1228">
                <c:v>10.234254736568113</c:v>
              </c:pt>
              <c:pt idx="1229">
                <c:v>10.242588820229814</c:v>
              </c:pt>
              <c:pt idx="1230">
                <c:v>10.250922903891514</c:v>
              </c:pt>
              <c:pt idx="1231">
                <c:v>10.259256987553215</c:v>
              </c:pt>
              <c:pt idx="1232">
                <c:v>10.267591071214916</c:v>
              </c:pt>
              <c:pt idx="1233">
                <c:v>10.275925154876616</c:v>
              </c:pt>
              <c:pt idx="1234">
                <c:v>10.284259238538315</c:v>
              </c:pt>
              <c:pt idx="1235">
                <c:v>10.292593322200016</c:v>
              </c:pt>
              <c:pt idx="1236">
                <c:v>10.300927405861717</c:v>
              </c:pt>
              <c:pt idx="1237">
                <c:v>10.309261489523417</c:v>
              </c:pt>
              <c:pt idx="1238">
                <c:v>10.317595573185118</c:v>
              </c:pt>
              <c:pt idx="1239">
                <c:v>10.325929656846819</c:v>
              </c:pt>
              <c:pt idx="1240">
                <c:v>10.334263740508517</c:v>
              </c:pt>
              <c:pt idx="1241">
                <c:v>10.342597824170218</c:v>
              </c:pt>
              <c:pt idx="1242">
                <c:v>10.350931907831919</c:v>
              </c:pt>
              <c:pt idx="1243">
                <c:v>10.35926599149362</c:v>
              </c:pt>
              <c:pt idx="1244">
                <c:v>10.36760007515532</c:v>
              </c:pt>
              <c:pt idx="1245">
                <c:v>10.375934158817021</c:v>
              </c:pt>
              <c:pt idx="1246">
                <c:v>10.384268242478722</c:v>
              </c:pt>
              <c:pt idx="1247">
                <c:v>10.392602326140421</c:v>
              </c:pt>
              <c:pt idx="1248">
                <c:v>10.400936409802121</c:v>
              </c:pt>
              <c:pt idx="1249">
                <c:v>10.409270493463822</c:v>
              </c:pt>
              <c:pt idx="1250">
                <c:v>10.417604577125523</c:v>
              </c:pt>
              <c:pt idx="1251">
                <c:v>10.425938660787223</c:v>
              </c:pt>
              <c:pt idx="1252">
                <c:v>10.434272744448924</c:v>
              </c:pt>
              <c:pt idx="1253">
                <c:v>10.442606828110623</c:v>
              </c:pt>
              <c:pt idx="1254">
                <c:v>10.450940911772324</c:v>
              </c:pt>
              <c:pt idx="1255">
                <c:v>10.459274995434024</c:v>
              </c:pt>
              <c:pt idx="1256">
                <c:v>10.467609079095725</c:v>
              </c:pt>
              <c:pt idx="1257">
                <c:v>10.475943162757426</c:v>
              </c:pt>
              <c:pt idx="1258">
                <c:v>10.484277246419127</c:v>
              </c:pt>
              <c:pt idx="1259">
                <c:v>10.492611330080827</c:v>
              </c:pt>
              <c:pt idx="1260">
                <c:v>10.500945413742526</c:v>
              </c:pt>
              <c:pt idx="1261">
                <c:v>10.509279497404227</c:v>
              </c:pt>
              <c:pt idx="1262">
                <c:v>10.517613581065927</c:v>
              </c:pt>
              <c:pt idx="1263">
                <c:v>10.525947664727628</c:v>
              </c:pt>
              <c:pt idx="1264">
                <c:v>10.534281748389329</c:v>
              </c:pt>
              <c:pt idx="1265">
                <c:v>10.54261583205103</c:v>
              </c:pt>
              <c:pt idx="1266">
                <c:v>10.550949915712728</c:v>
              </c:pt>
              <c:pt idx="1267">
                <c:v>10.559283999374429</c:v>
              </c:pt>
              <c:pt idx="1268">
                <c:v>10.56761808303613</c:v>
              </c:pt>
              <c:pt idx="1269">
                <c:v>10.57595216669783</c:v>
              </c:pt>
              <c:pt idx="1270">
                <c:v>10.584286250359531</c:v>
              </c:pt>
              <c:pt idx="1271">
                <c:v>10.592620334021232</c:v>
              </c:pt>
              <c:pt idx="1272">
                <c:v>10.600954417682932</c:v>
              </c:pt>
              <c:pt idx="1273">
                <c:v>10.609288501344631</c:v>
              </c:pt>
              <c:pt idx="1274">
                <c:v>10.617622585006332</c:v>
              </c:pt>
              <c:pt idx="1275">
                <c:v>10.625956668668033</c:v>
              </c:pt>
              <c:pt idx="1276">
                <c:v>10.634290752329735</c:v>
              </c:pt>
              <c:pt idx="1277">
                <c:v>10.642624835991434</c:v>
              </c:pt>
              <c:pt idx="1278">
                <c:v>10.650958919653135</c:v>
              </c:pt>
              <c:pt idx="1279">
                <c:v>10.659293003314835</c:v>
              </c:pt>
              <c:pt idx="1280">
                <c:v>10.667627086976534</c:v>
              </c:pt>
              <c:pt idx="1281">
                <c:v>10.675961170638235</c:v>
              </c:pt>
              <c:pt idx="1282">
                <c:v>10.684295254299936</c:v>
              </c:pt>
              <c:pt idx="1283">
                <c:v>10.692629337961638</c:v>
              </c:pt>
              <c:pt idx="1284">
                <c:v>10.700963421623337</c:v>
              </c:pt>
              <c:pt idx="1285">
                <c:v>10.709297505285036</c:v>
              </c:pt>
              <c:pt idx="1286">
                <c:v>10.717631588946738</c:v>
              </c:pt>
              <c:pt idx="1287">
                <c:v>10.725965672608437</c:v>
              </c:pt>
              <c:pt idx="1288">
                <c:v>10.734299756270138</c:v>
              </c:pt>
              <c:pt idx="1289">
                <c:v>10.742633839931839</c:v>
              </c:pt>
              <c:pt idx="1290">
                <c:v>10.75096792359354</c:v>
              </c:pt>
              <c:pt idx="1291">
                <c:v>10.75930200725524</c:v>
              </c:pt>
              <c:pt idx="1292">
                <c:v>10.767636090916939</c:v>
              </c:pt>
              <c:pt idx="1293">
                <c:v>10.77597017457864</c:v>
              </c:pt>
              <c:pt idx="1294">
                <c:v>10.784304258240342</c:v>
              </c:pt>
              <c:pt idx="1295">
                <c:v>10.792638341902041</c:v>
              </c:pt>
              <c:pt idx="1296">
                <c:v>10.800972425563742</c:v>
              </c:pt>
              <c:pt idx="1297">
                <c:v>10.809306509225443</c:v>
              </c:pt>
              <c:pt idx="1298">
                <c:v>10.817640592887141</c:v>
              </c:pt>
              <c:pt idx="1299">
                <c:v>10.825974676548842</c:v>
              </c:pt>
              <c:pt idx="1300">
                <c:v>10.834308760210543</c:v>
              </c:pt>
              <c:pt idx="1301">
                <c:v>10.842642843872245</c:v>
              </c:pt>
              <c:pt idx="1302">
                <c:v>10.850976927533944</c:v>
              </c:pt>
              <c:pt idx="1303">
                <c:v>10.859311011195645</c:v>
              </c:pt>
              <c:pt idx="1304">
                <c:v>10.867645094857346</c:v>
              </c:pt>
              <c:pt idx="1305">
                <c:v>10.875979178519044</c:v>
              </c:pt>
              <c:pt idx="1306">
                <c:v>10.884313262180745</c:v>
              </c:pt>
              <c:pt idx="1307">
                <c:v>10.892647345842446</c:v>
              </c:pt>
              <c:pt idx="1308">
                <c:v>10.900981429504148</c:v>
              </c:pt>
              <c:pt idx="1309">
                <c:v>10.909315513165847</c:v>
              </c:pt>
              <c:pt idx="1310">
                <c:v>10.917649596827548</c:v>
              </c:pt>
              <c:pt idx="1311">
                <c:v>10.925983680489248</c:v>
              </c:pt>
              <c:pt idx="1312">
                <c:v>10.934317764150949</c:v>
              </c:pt>
              <c:pt idx="1313">
                <c:v>10.942651847812648</c:v>
              </c:pt>
              <c:pt idx="1314">
                <c:v>10.950985931474349</c:v>
              </c:pt>
              <c:pt idx="1315">
                <c:v>10.959320015136051</c:v>
              </c:pt>
              <c:pt idx="1316">
                <c:v>10.96765409879775</c:v>
              </c:pt>
              <c:pt idx="1317">
                <c:v>10.975988182459451</c:v>
              </c:pt>
              <c:pt idx="1318">
                <c:v>10.984322266121151</c:v>
              </c:pt>
              <c:pt idx="1319">
                <c:v>10.992656349782852</c:v>
              </c:pt>
              <c:pt idx="1320">
                <c:v>11.000990433444551</c:v>
              </c:pt>
              <c:pt idx="1321">
                <c:v>11.009324517106252</c:v>
              </c:pt>
              <c:pt idx="1322">
                <c:v>11.017658600767954</c:v>
              </c:pt>
              <c:pt idx="1323">
                <c:v>11.025992684429655</c:v>
              </c:pt>
              <c:pt idx="1324">
                <c:v>11.034326768091352</c:v>
              </c:pt>
              <c:pt idx="1325">
                <c:v>11.042660851753054</c:v>
              </c:pt>
              <c:pt idx="1326">
                <c:v>11.050994935414755</c:v>
              </c:pt>
              <c:pt idx="1327">
                <c:v>11.059329019076454</c:v>
              </c:pt>
              <c:pt idx="1328">
                <c:v>11.067663102738155</c:v>
              </c:pt>
              <c:pt idx="1329">
                <c:v>11.075997186399857</c:v>
              </c:pt>
              <c:pt idx="1330">
                <c:v>11.084331270061556</c:v>
              </c:pt>
              <c:pt idx="1331">
                <c:v>11.092665353723255</c:v>
              </c:pt>
              <c:pt idx="1332">
                <c:v>11.100999437384957</c:v>
              </c:pt>
              <c:pt idx="1333">
                <c:v>11.109333521046658</c:v>
              </c:pt>
              <c:pt idx="1334">
                <c:v>11.117667604708357</c:v>
              </c:pt>
              <c:pt idx="1335">
                <c:v>11.126001688370058</c:v>
              </c:pt>
              <c:pt idx="1336">
                <c:v>11.13433577203176</c:v>
              </c:pt>
              <c:pt idx="1337">
                <c:v>11.142669855693459</c:v>
              </c:pt>
              <c:pt idx="1338">
                <c:v>11.151003939355158</c:v>
              </c:pt>
              <c:pt idx="1339">
                <c:v>11.15933802301686</c:v>
              </c:pt>
              <c:pt idx="1340">
                <c:v>11.167672106678561</c:v>
              </c:pt>
              <c:pt idx="1341">
                <c:v>11.176006190340262</c:v>
              </c:pt>
              <c:pt idx="1342">
                <c:v>11.184340274001961</c:v>
              </c:pt>
              <c:pt idx="1343">
                <c:v>11.192674357663661</c:v>
              </c:pt>
              <c:pt idx="1344">
                <c:v>11.201008441325362</c:v>
              </c:pt>
              <c:pt idx="1345">
                <c:v>11.209342524987061</c:v>
              </c:pt>
              <c:pt idx="1346">
                <c:v>11.217676608648762</c:v>
              </c:pt>
              <c:pt idx="1347">
                <c:v>11.226010692310464</c:v>
              </c:pt>
              <c:pt idx="1348">
                <c:v>11.234344775972165</c:v>
              </c:pt>
              <c:pt idx="1349">
                <c:v>11.242678859633864</c:v>
              </c:pt>
              <c:pt idx="1350">
                <c:v>11.251012943295564</c:v>
              </c:pt>
              <c:pt idx="1351">
                <c:v>11.259347026957265</c:v>
              </c:pt>
              <c:pt idx="1352">
                <c:v>11.267681110618964</c:v>
              </c:pt>
              <c:pt idx="1353">
                <c:v>11.276015194280665</c:v>
              </c:pt>
              <c:pt idx="1354">
                <c:v>11.284349277942367</c:v>
              </c:pt>
              <c:pt idx="1355">
                <c:v>11.292683361604068</c:v>
              </c:pt>
              <c:pt idx="1356">
                <c:v>11.301017445265765</c:v>
              </c:pt>
              <c:pt idx="1357">
                <c:v>11.309351528927467</c:v>
              </c:pt>
              <c:pt idx="1358">
                <c:v>11.317685612589168</c:v>
              </c:pt>
              <c:pt idx="1359">
                <c:v>11.326019696250869</c:v>
              </c:pt>
              <c:pt idx="1360">
                <c:v>11.334353779912568</c:v>
              </c:pt>
              <c:pt idx="1361">
                <c:v>11.34268786357427</c:v>
              </c:pt>
              <c:pt idx="1362">
                <c:v>11.351021947235971</c:v>
              </c:pt>
              <c:pt idx="1363">
                <c:v>11.359356030897668</c:v>
              </c:pt>
              <c:pt idx="1364">
                <c:v>11.36769011455937</c:v>
              </c:pt>
              <c:pt idx="1365">
                <c:v>11.376024198221071</c:v>
              </c:pt>
              <c:pt idx="1366">
                <c:v>11.384358281882772</c:v>
              </c:pt>
              <c:pt idx="1367">
                <c:v>11.392692365544471</c:v>
              </c:pt>
              <c:pt idx="1368">
                <c:v>11.401026449206173</c:v>
              </c:pt>
              <c:pt idx="1369">
                <c:v>11.409360532867872</c:v>
              </c:pt>
              <c:pt idx="1370">
                <c:v>11.417694616529571</c:v>
              </c:pt>
              <c:pt idx="1371">
                <c:v>11.426028700191273</c:v>
              </c:pt>
              <c:pt idx="1372">
                <c:v>11.434362783852974</c:v>
              </c:pt>
              <c:pt idx="1373">
                <c:v>11.442696867514675</c:v>
              </c:pt>
              <c:pt idx="1374">
                <c:v>11.451030951176374</c:v>
              </c:pt>
              <c:pt idx="1375">
                <c:v>11.459365034838074</c:v>
              </c:pt>
              <c:pt idx="1376">
                <c:v>11.467699118499775</c:v>
              </c:pt>
              <c:pt idx="1377">
                <c:v>11.476033202161476</c:v>
              </c:pt>
              <c:pt idx="1378">
                <c:v>11.484367285823176</c:v>
              </c:pt>
              <c:pt idx="1379">
                <c:v>11.492701369484877</c:v>
              </c:pt>
              <c:pt idx="1380">
                <c:v>11.501035453146578</c:v>
              </c:pt>
              <c:pt idx="1381">
                <c:v>11.509369536808277</c:v>
              </c:pt>
              <c:pt idx="1382">
                <c:v>11.517703620469977</c:v>
              </c:pt>
              <c:pt idx="1383">
                <c:v>11.526037704131678</c:v>
              </c:pt>
              <c:pt idx="1384">
                <c:v>11.534371787793379</c:v>
              </c:pt>
              <c:pt idx="1385">
                <c:v>11.542705871455079</c:v>
              </c:pt>
              <c:pt idx="1386">
                <c:v>11.55103995511678</c:v>
              </c:pt>
              <c:pt idx="1387">
                <c:v>11.559374038778481</c:v>
              </c:pt>
              <c:pt idx="1388">
                <c:v>11.567708122440179</c:v>
              </c:pt>
              <c:pt idx="1389">
                <c:v>11.57604220610188</c:v>
              </c:pt>
              <c:pt idx="1390">
                <c:v>11.584376289763581</c:v>
              </c:pt>
              <c:pt idx="1391">
                <c:v>11.592710373425282</c:v>
              </c:pt>
              <c:pt idx="1392">
                <c:v>11.601044457086982</c:v>
              </c:pt>
              <c:pt idx="1393">
                <c:v>11.609378540748683</c:v>
              </c:pt>
              <c:pt idx="1394">
                <c:v>11.617712624410384</c:v>
              </c:pt>
              <c:pt idx="1395">
                <c:v>11.626046708072083</c:v>
              </c:pt>
              <c:pt idx="1396">
                <c:v>11.634380791733783</c:v>
              </c:pt>
              <c:pt idx="1397">
                <c:v>11.642714875395484</c:v>
              </c:pt>
              <c:pt idx="1398">
                <c:v>11.651048959057185</c:v>
              </c:pt>
              <c:pt idx="1399">
                <c:v>11.659383042718884</c:v>
              </c:pt>
              <c:pt idx="1400">
                <c:v>11.667717126380586</c:v>
              </c:pt>
              <c:pt idx="1401">
                <c:v>11.676051210042285</c:v>
              </c:pt>
              <c:pt idx="1402">
                <c:v>11.684385293703986</c:v>
              </c:pt>
              <c:pt idx="1403">
                <c:v>11.692719377365686</c:v>
              </c:pt>
              <c:pt idx="1404">
                <c:v>11.701053461027387</c:v>
              </c:pt>
              <c:pt idx="1405">
                <c:v>11.709387544689088</c:v>
              </c:pt>
              <c:pt idx="1406">
                <c:v>11.717721628350789</c:v>
              </c:pt>
              <c:pt idx="1407">
                <c:v>11.726055712012489</c:v>
              </c:pt>
              <c:pt idx="1408">
                <c:v>11.734389795674188</c:v>
              </c:pt>
              <c:pt idx="1409">
                <c:v>11.742723879335889</c:v>
              </c:pt>
              <c:pt idx="1410">
                <c:v>11.751057962997589</c:v>
              </c:pt>
              <c:pt idx="1411">
                <c:v>11.75939204665929</c:v>
              </c:pt>
              <c:pt idx="1412">
                <c:v>11.767726130320991</c:v>
              </c:pt>
              <c:pt idx="1413">
                <c:v>11.776060213982692</c:v>
              </c:pt>
              <c:pt idx="1414">
                <c:v>11.78439429764439</c:v>
              </c:pt>
              <c:pt idx="1415">
                <c:v>11.792728381306091</c:v>
              </c:pt>
              <c:pt idx="1416">
                <c:v>11.801062464967792</c:v>
              </c:pt>
              <c:pt idx="1417">
                <c:v>11.809396548629492</c:v>
              </c:pt>
              <c:pt idx="1418">
                <c:v>11.817730632291193</c:v>
              </c:pt>
              <c:pt idx="1419">
                <c:v>11.826064715952894</c:v>
              </c:pt>
              <c:pt idx="1420">
                <c:v>11.834398799614595</c:v>
              </c:pt>
              <c:pt idx="1421">
                <c:v>11.842732883276293</c:v>
              </c:pt>
              <c:pt idx="1422">
                <c:v>11.851066966937994</c:v>
              </c:pt>
              <c:pt idx="1423">
                <c:v>11.859401050599695</c:v>
              </c:pt>
              <c:pt idx="1424">
                <c:v>11.867735134261396</c:v>
              </c:pt>
              <c:pt idx="1425">
                <c:v>11.876069217923096</c:v>
              </c:pt>
              <c:pt idx="1426">
                <c:v>11.884403301584797</c:v>
              </c:pt>
              <c:pt idx="1427">
                <c:v>11.892737385246496</c:v>
              </c:pt>
              <c:pt idx="1428">
                <c:v>11.901071468908196</c:v>
              </c:pt>
              <c:pt idx="1429">
                <c:v>11.909405552569897</c:v>
              </c:pt>
              <c:pt idx="1430">
                <c:v>11.917739636231598</c:v>
              </c:pt>
              <c:pt idx="1431">
                <c:v>11.926073719893299</c:v>
              </c:pt>
              <c:pt idx="1432">
                <c:v>11.934407803554999</c:v>
              </c:pt>
              <c:pt idx="1433">
                <c:v>11.942741887216698</c:v>
              </c:pt>
              <c:pt idx="1434">
                <c:v>11.951075970878399</c:v>
              </c:pt>
              <c:pt idx="1435">
                <c:v>11.959410054540099</c:v>
              </c:pt>
              <c:pt idx="1436">
                <c:v>11.9677441382018</c:v>
              </c:pt>
              <c:pt idx="1437">
                <c:v>11.976078221863501</c:v>
              </c:pt>
              <c:pt idx="1438">
                <c:v>11.984412305525202</c:v>
              </c:pt>
              <c:pt idx="1439">
                <c:v>11.992746389186902</c:v>
              </c:pt>
              <c:pt idx="1440">
                <c:v>12.001080472848601</c:v>
              </c:pt>
              <c:pt idx="1441">
                <c:v>12.009414556510302</c:v>
              </c:pt>
              <c:pt idx="1442">
                <c:v>12.017748640172004</c:v>
              </c:pt>
              <c:pt idx="1443">
                <c:v>12.026082723833703</c:v>
              </c:pt>
              <c:pt idx="1444">
                <c:v>12.034416807495404</c:v>
              </c:pt>
              <c:pt idx="1445">
                <c:v>12.042750891157105</c:v>
              </c:pt>
              <c:pt idx="1446">
                <c:v>12.051084974818803</c:v>
              </c:pt>
              <c:pt idx="1447">
                <c:v>12.059419058480504</c:v>
              </c:pt>
              <c:pt idx="1448">
                <c:v>12.067753142142205</c:v>
              </c:pt>
              <c:pt idx="1449">
                <c:v>12.076087225803906</c:v>
              </c:pt>
              <c:pt idx="1450">
                <c:v>12.084421309465606</c:v>
              </c:pt>
              <c:pt idx="1451">
                <c:v>12.092755393127307</c:v>
              </c:pt>
              <c:pt idx="1452">
                <c:v>12.101089476789008</c:v>
              </c:pt>
              <c:pt idx="1453">
                <c:v>12.109423560450706</c:v>
              </c:pt>
              <c:pt idx="1454">
                <c:v>12.117757644112407</c:v>
              </c:pt>
              <c:pt idx="1455">
                <c:v>12.126091727774108</c:v>
              </c:pt>
              <c:pt idx="1456">
                <c:v>12.134425811435809</c:v>
              </c:pt>
              <c:pt idx="1457">
                <c:v>12.142759895097509</c:v>
              </c:pt>
              <c:pt idx="1458">
                <c:v>12.15109397875921</c:v>
              </c:pt>
              <c:pt idx="1459">
                <c:v>12.159428062420909</c:v>
              </c:pt>
              <c:pt idx="1460">
                <c:v>12.167762146082611</c:v>
              </c:pt>
              <c:pt idx="1461">
                <c:v>12.17609622974431</c:v>
              </c:pt>
              <c:pt idx="1462">
                <c:v>12.184430313406011</c:v>
              </c:pt>
              <c:pt idx="1463">
                <c:v>12.192764397067712</c:v>
              </c:pt>
              <c:pt idx="1464">
                <c:v>12.201098480729412</c:v>
              </c:pt>
              <c:pt idx="1465">
                <c:v>12.209432564391113</c:v>
              </c:pt>
              <c:pt idx="1466">
                <c:v>12.217766648052812</c:v>
              </c:pt>
              <c:pt idx="1467">
                <c:v>12.226100731714514</c:v>
              </c:pt>
              <c:pt idx="1468">
                <c:v>12.234434815376213</c:v>
              </c:pt>
              <c:pt idx="1469">
                <c:v>12.242768899037914</c:v>
              </c:pt>
              <c:pt idx="1470">
                <c:v>12.251102982699615</c:v>
              </c:pt>
              <c:pt idx="1471">
                <c:v>12.259437066361317</c:v>
              </c:pt>
              <c:pt idx="1472">
                <c:v>12.267771150023014</c:v>
              </c:pt>
              <c:pt idx="1473">
                <c:v>12.276105233684715</c:v>
              </c:pt>
              <c:pt idx="1474">
                <c:v>12.284439317346417</c:v>
              </c:pt>
              <c:pt idx="1475">
                <c:v>12.292773401008116</c:v>
              </c:pt>
              <c:pt idx="1476">
                <c:v>12.301107484669817</c:v>
              </c:pt>
              <c:pt idx="1477">
                <c:v>12.309441568331518</c:v>
              </c:pt>
              <c:pt idx="1478">
                <c:v>12.31777565199322</c:v>
              </c:pt>
              <c:pt idx="1479">
                <c:v>12.326109735654917</c:v>
              </c:pt>
              <c:pt idx="1480">
                <c:v>12.334443819316618</c:v>
              </c:pt>
              <c:pt idx="1481">
                <c:v>12.34277790297832</c:v>
              </c:pt>
              <c:pt idx="1482">
                <c:v>12.351111986640019</c:v>
              </c:pt>
              <c:pt idx="1483">
                <c:v>12.35944607030172</c:v>
              </c:pt>
              <c:pt idx="1484">
                <c:v>12.367780153963421</c:v>
              </c:pt>
              <c:pt idx="1485">
                <c:v>12.376114237625121</c:v>
              </c:pt>
              <c:pt idx="1486">
                <c:v>12.38444832128682</c:v>
              </c:pt>
              <c:pt idx="1487">
                <c:v>12.392782404948521</c:v>
              </c:pt>
              <c:pt idx="1488">
                <c:v>12.401116488610223</c:v>
              </c:pt>
              <c:pt idx="1489">
                <c:v>12.409450572271924</c:v>
              </c:pt>
              <c:pt idx="1490">
                <c:v>12.417784655933623</c:v>
              </c:pt>
              <c:pt idx="1491">
                <c:v>12.426118739595323</c:v>
              </c:pt>
              <c:pt idx="1492">
                <c:v>12.434452823257024</c:v>
              </c:pt>
              <c:pt idx="1493">
                <c:v>12.442786906918723</c:v>
              </c:pt>
              <c:pt idx="1494">
                <c:v>12.451120990580424</c:v>
              </c:pt>
              <c:pt idx="1495">
                <c:v>12.459455074242126</c:v>
              </c:pt>
              <c:pt idx="1496">
                <c:v>12.467789157903827</c:v>
              </c:pt>
              <c:pt idx="1497">
                <c:v>12.476123241565526</c:v>
              </c:pt>
              <c:pt idx="1498">
                <c:v>12.484457325227226</c:v>
              </c:pt>
              <c:pt idx="1499">
                <c:v>12.492791408888927</c:v>
              </c:pt>
              <c:pt idx="1500">
                <c:v>12.501125492550626</c:v>
              </c:pt>
              <c:pt idx="1501">
                <c:v>12.509459576212327</c:v>
              </c:pt>
              <c:pt idx="1502">
                <c:v>12.517793659874028</c:v>
              </c:pt>
              <c:pt idx="1503">
                <c:v>12.52612774353573</c:v>
              </c:pt>
              <c:pt idx="1504">
                <c:v>12.534461827197427</c:v>
              </c:pt>
              <c:pt idx="1505">
                <c:v>12.542795910859128</c:v>
              </c:pt>
              <c:pt idx="1506">
                <c:v>12.55112999452083</c:v>
              </c:pt>
              <c:pt idx="1507">
                <c:v>12.559464078182531</c:v>
              </c:pt>
              <c:pt idx="1508">
                <c:v>12.56779816184423</c:v>
              </c:pt>
              <c:pt idx="1509">
                <c:v>12.576132245505931</c:v>
              </c:pt>
              <c:pt idx="1510">
                <c:v>12.584466329167633</c:v>
              </c:pt>
              <c:pt idx="1511">
                <c:v>12.59280041282933</c:v>
              </c:pt>
              <c:pt idx="1512">
                <c:v>12.601134496491031</c:v>
              </c:pt>
              <c:pt idx="1513">
                <c:v>12.609468580152733</c:v>
              </c:pt>
              <c:pt idx="1514">
                <c:v>12.617802663814434</c:v>
              </c:pt>
              <c:pt idx="1515">
                <c:v>12.626136747476133</c:v>
              </c:pt>
              <c:pt idx="1516">
                <c:v>12.634470831137834</c:v>
              </c:pt>
              <c:pt idx="1517">
                <c:v>12.642804914799534</c:v>
              </c:pt>
              <c:pt idx="1518">
                <c:v>12.651138998461233</c:v>
              </c:pt>
              <c:pt idx="1519">
                <c:v>12.659473082122934</c:v>
              </c:pt>
              <c:pt idx="1520">
                <c:v>12.667807165784636</c:v>
              </c:pt>
              <c:pt idx="1521">
                <c:v>12.676141249446337</c:v>
              </c:pt>
              <c:pt idx="1522">
                <c:v>12.684475333108036</c:v>
              </c:pt>
              <c:pt idx="1523">
                <c:v>12.692809416769737</c:v>
              </c:pt>
              <c:pt idx="1524">
                <c:v>12.701143500431437</c:v>
              </c:pt>
              <c:pt idx="1525">
                <c:v>12.709477584093138</c:v>
              </c:pt>
              <c:pt idx="1526">
                <c:v>12.717811667754837</c:v>
              </c:pt>
              <c:pt idx="1527">
                <c:v>12.726145751416539</c:v>
              </c:pt>
              <c:pt idx="1528">
                <c:v>12.73447983507824</c:v>
              </c:pt>
              <c:pt idx="1529">
                <c:v>12.742813918739939</c:v>
              </c:pt>
              <c:pt idx="1530">
                <c:v>12.751148002401639</c:v>
              </c:pt>
              <c:pt idx="1531">
                <c:v>12.75948208606334</c:v>
              </c:pt>
              <c:pt idx="1532">
                <c:v>12.767816169725041</c:v>
              </c:pt>
              <c:pt idx="1533">
                <c:v>12.77615025338674</c:v>
              </c:pt>
              <c:pt idx="1534">
                <c:v>12.784484337048442</c:v>
              </c:pt>
              <c:pt idx="1535">
                <c:v>12.792818420710143</c:v>
              </c:pt>
              <c:pt idx="1536">
                <c:v>12.801152504371844</c:v>
              </c:pt>
              <c:pt idx="1537">
                <c:v>12.809486588033542</c:v>
              </c:pt>
              <c:pt idx="1538">
                <c:v>12.817820671695243</c:v>
              </c:pt>
              <c:pt idx="1539">
                <c:v>12.826154755356944</c:v>
              </c:pt>
              <c:pt idx="1540">
                <c:v>12.834488839018643</c:v>
              </c:pt>
              <c:pt idx="1541">
                <c:v>12.842822922680345</c:v>
              </c:pt>
              <c:pt idx="1542">
                <c:v>12.851157006342046</c:v>
              </c:pt>
              <c:pt idx="1543">
                <c:v>12.859491090003745</c:v>
              </c:pt>
              <c:pt idx="1544">
                <c:v>12.867825173665445</c:v>
              </c:pt>
              <c:pt idx="1545">
                <c:v>12.876159257327146</c:v>
              </c:pt>
              <c:pt idx="1546">
                <c:v>12.884493340988847</c:v>
              </c:pt>
              <c:pt idx="1547">
                <c:v>12.892827424650546</c:v>
              </c:pt>
              <c:pt idx="1548">
                <c:v>12.901161508312248</c:v>
              </c:pt>
              <c:pt idx="1549">
                <c:v>12.909495591973947</c:v>
              </c:pt>
              <c:pt idx="1550">
                <c:v>12.917829675635648</c:v>
              </c:pt>
              <c:pt idx="1551">
                <c:v>12.926163759297348</c:v>
              </c:pt>
              <c:pt idx="1552">
                <c:v>12.934497842959049</c:v>
              </c:pt>
              <c:pt idx="1553">
                <c:v>12.94283192662075</c:v>
              </c:pt>
              <c:pt idx="1554">
                <c:v>12.951166010282451</c:v>
              </c:pt>
              <c:pt idx="1555">
                <c:v>12.95950009394415</c:v>
              </c:pt>
              <c:pt idx="1556">
                <c:v>12.96783417760585</c:v>
              </c:pt>
              <c:pt idx="1557">
                <c:v>12.976168261267551</c:v>
              </c:pt>
              <c:pt idx="1558">
                <c:v>12.98450234492925</c:v>
              </c:pt>
              <c:pt idx="1559">
                <c:v>12.992836428590952</c:v>
              </c:pt>
              <c:pt idx="1560">
                <c:v>13.001170512252653</c:v>
              </c:pt>
              <c:pt idx="1561">
                <c:v>13.009504595914354</c:v>
              </c:pt>
              <c:pt idx="1562">
                <c:v>13.017838679576052</c:v>
              </c:pt>
              <c:pt idx="1563">
                <c:v>13.026172763237753</c:v>
              </c:pt>
              <c:pt idx="1564">
                <c:v>13.034506846899454</c:v>
              </c:pt>
              <c:pt idx="1565">
                <c:v>13.042840930561153</c:v>
              </c:pt>
              <c:pt idx="1566">
                <c:v>13.051175014222855</c:v>
              </c:pt>
              <c:pt idx="1567">
                <c:v>13.059509097884556</c:v>
              </c:pt>
              <c:pt idx="1568">
                <c:v>13.067843181546257</c:v>
              </c:pt>
              <c:pt idx="1569">
                <c:v>13.076177265207955</c:v>
              </c:pt>
              <c:pt idx="1570">
                <c:v>13.084511348869656</c:v>
              </c:pt>
              <c:pt idx="1571">
                <c:v>13.092845432531357</c:v>
              </c:pt>
              <c:pt idx="1572">
                <c:v>13.101179516193058</c:v>
              </c:pt>
              <c:pt idx="1573">
                <c:v>13.109513599854758</c:v>
              </c:pt>
              <c:pt idx="1574">
                <c:v>13.117847683516459</c:v>
              </c:pt>
              <c:pt idx="1575">
                <c:v>13.126181767178158</c:v>
              </c:pt>
              <c:pt idx="1576">
                <c:v>13.134515850839858</c:v>
              </c:pt>
              <c:pt idx="1577">
                <c:v>13.142849934501559</c:v>
              </c:pt>
              <c:pt idx="1578">
                <c:v>13.15118401816326</c:v>
              </c:pt>
              <c:pt idx="1579">
                <c:v>13.159518101824961</c:v>
              </c:pt>
              <c:pt idx="1580">
                <c:v>13.167852185486661</c:v>
              </c:pt>
              <c:pt idx="1581">
                <c:v>13.176186269148362</c:v>
              </c:pt>
              <c:pt idx="1582">
                <c:v>13.184520352810061</c:v>
              </c:pt>
              <c:pt idx="1583">
                <c:v>13.192854436471761</c:v>
              </c:pt>
              <c:pt idx="1584">
                <c:v>13.201188520133462</c:v>
              </c:pt>
              <c:pt idx="1585">
                <c:v>13.209522603795163</c:v>
              </c:pt>
              <c:pt idx="1586">
                <c:v>13.217856687456864</c:v>
              </c:pt>
              <c:pt idx="1587">
                <c:v>13.226190771118564</c:v>
              </c:pt>
              <c:pt idx="1588">
                <c:v>13.234524854780263</c:v>
              </c:pt>
              <c:pt idx="1589">
                <c:v>13.242858938441964</c:v>
              </c:pt>
              <c:pt idx="1590">
                <c:v>13.251193022103665</c:v>
              </c:pt>
              <c:pt idx="1591">
                <c:v>13.259527105765365</c:v>
              </c:pt>
              <c:pt idx="1592">
                <c:v>13.267861189427066</c:v>
              </c:pt>
              <c:pt idx="1593">
                <c:v>13.276195273088767</c:v>
              </c:pt>
              <c:pt idx="1594">
                <c:v>13.284529356750465</c:v>
              </c:pt>
              <c:pt idx="1595">
                <c:v>13.292863440412166</c:v>
              </c:pt>
              <c:pt idx="1596">
                <c:v>13.301197524073867</c:v>
              </c:pt>
              <c:pt idx="1597">
                <c:v>13.309531607735568</c:v>
              </c:pt>
              <c:pt idx="1598">
                <c:v>13.317865691397268</c:v>
              </c:pt>
              <c:pt idx="1599">
                <c:v>13.326199775058969</c:v>
              </c:pt>
              <c:pt idx="1600">
                <c:v>13.33453385872067</c:v>
              </c:pt>
              <c:pt idx="1601">
                <c:v>13.342867942382368</c:v>
              </c:pt>
              <c:pt idx="1602">
                <c:v>13.351202026044069</c:v>
              </c:pt>
              <c:pt idx="1603">
                <c:v>13.35953610970577</c:v>
              </c:pt>
              <c:pt idx="1604">
                <c:v>13.367870193367471</c:v>
              </c:pt>
              <c:pt idx="1605">
                <c:v>13.376204277029171</c:v>
              </c:pt>
              <c:pt idx="1606">
                <c:v>13.384538360690872</c:v>
              </c:pt>
              <c:pt idx="1607">
                <c:v>13.392872444352571</c:v>
              </c:pt>
              <c:pt idx="1608">
                <c:v>13.401206528014272</c:v>
              </c:pt>
              <c:pt idx="1609">
                <c:v>13.409540611675972</c:v>
              </c:pt>
              <c:pt idx="1610">
                <c:v>13.417874695337673</c:v>
              </c:pt>
              <c:pt idx="1611">
                <c:v>13.426208778999374</c:v>
              </c:pt>
              <c:pt idx="1612">
                <c:v>13.434542862661074</c:v>
              </c:pt>
              <c:pt idx="1613">
                <c:v>13.442876946322775</c:v>
              </c:pt>
              <c:pt idx="1614">
                <c:v>13.451211029984474</c:v>
              </c:pt>
              <c:pt idx="1615">
                <c:v>13.459545113646175</c:v>
              </c:pt>
              <c:pt idx="1616">
                <c:v>13.467879197307875</c:v>
              </c:pt>
              <c:pt idx="1617">
                <c:v>13.476213280969576</c:v>
              </c:pt>
              <c:pt idx="1618">
                <c:v>13.484547364631277</c:v>
              </c:pt>
              <c:pt idx="1619">
                <c:v>13.492881448292978</c:v>
              </c:pt>
              <c:pt idx="1620">
                <c:v>13.501215531954676</c:v>
              </c:pt>
              <c:pt idx="1621">
                <c:v>13.509549615616377</c:v>
              </c:pt>
              <c:pt idx="1622">
                <c:v>13.517883699278078</c:v>
              </c:pt>
              <c:pt idx="1623">
                <c:v>13.526217782939778</c:v>
              </c:pt>
              <c:pt idx="1624">
                <c:v>13.534551866601479</c:v>
              </c:pt>
              <c:pt idx="1625">
                <c:v>13.54288595026318</c:v>
              </c:pt>
              <c:pt idx="1626">
                <c:v>13.551220033924881</c:v>
              </c:pt>
              <c:pt idx="1627">
                <c:v>13.559554117586579</c:v>
              </c:pt>
              <c:pt idx="1628">
                <c:v>13.56788820124828</c:v>
              </c:pt>
              <c:pt idx="1629">
                <c:v>13.576222284909981</c:v>
              </c:pt>
              <c:pt idx="1630">
                <c:v>13.584556368571681</c:v>
              </c:pt>
              <c:pt idx="1631">
                <c:v>13.592890452233382</c:v>
              </c:pt>
              <c:pt idx="1632">
                <c:v>13.601224535895083</c:v>
              </c:pt>
              <c:pt idx="1633">
                <c:v>13.609558619556783</c:v>
              </c:pt>
              <c:pt idx="1634">
                <c:v>13.617892703218482</c:v>
              </c:pt>
              <c:pt idx="1635">
                <c:v>13.626226786880183</c:v>
              </c:pt>
              <c:pt idx="1636">
                <c:v>13.634560870541884</c:v>
              </c:pt>
              <c:pt idx="1637">
                <c:v>13.642894954203586</c:v>
              </c:pt>
              <c:pt idx="1638">
                <c:v>13.651229037865285</c:v>
              </c:pt>
              <c:pt idx="1639">
                <c:v>13.659563121526986</c:v>
              </c:pt>
              <c:pt idx="1640">
                <c:v>13.667897205188686</c:v>
              </c:pt>
              <c:pt idx="1641">
                <c:v>13.676231288850385</c:v>
              </c:pt>
              <c:pt idx="1642">
                <c:v>13.684565372512086</c:v>
              </c:pt>
              <c:pt idx="1643">
                <c:v>13.692899456173787</c:v>
              </c:pt>
              <c:pt idx="1644">
                <c:v>13.701233539835489</c:v>
              </c:pt>
              <c:pt idx="1645">
                <c:v>13.709567623497188</c:v>
              </c:pt>
              <c:pt idx="1646">
                <c:v>13.717901707158887</c:v>
              </c:pt>
              <c:pt idx="1647">
                <c:v>13.726235790820589</c:v>
              </c:pt>
              <c:pt idx="1648">
                <c:v>13.734569874482288</c:v>
              </c:pt>
              <c:pt idx="1649">
                <c:v>13.742903958143989</c:v>
              </c:pt>
              <c:pt idx="1650">
                <c:v>13.75123804180569</c:v>
              </c:pt>
              <c:pt idx="1651">
                <c:v>13.759572125467392</c:v>
              </c:pt>
              <c:pt idx="1652">
                <c:v>13.767906209129089</c:v>
              </c:pt>
              <c:pt idx="1653">
                <c:v>13.77624029279079</c:v>
              </c:pt>
              <c:pt idx="1654">
                <c:v>13.784574376452492</c:v>
              </c:pt>
              <c:pt idx="1655">
                <c:v>13.792908460114193</c:v>
              </c:pt>
              <c:pt idx="1656">
                <c:v>13.801242543775892</c:v>
              </c:pt>
              <c:pt idx="1657">
                <c:v>13.809576627437593</c:v>
              </c:pt>
              <c:pt idx="1658">
                <c:v>13.817910711099294</c:v>
              </c:pt>
              <c:pt idx="1659">
                <c:v>13.826244794760992</c:v>
              </c:pt>
              <c:pt idx="1660">
                <c:v>13.834578878422693</c:v>
              </c:pt>
              <c:pt idx="1661">
                <c:v>13.842912962084394</c:v>
              </c:pt>
              <c:pt idx="1662">
                <c:v>13.851247045746096</c:v>
              </c:pt>
              <c:pt idx="1663">
                <c:v>13.859581129407795</c:v>
              </c:pt>
              <c:pt idx="1664">
                <c:v>13.867915213069496</c:v>
              </c:pt>
              <c:pt idx="1665">
                <c:v>13.876249296731196</c:v>
              </c:pt>
              <c:pt idx="1666">
                <c:v>13.884583380392895</c:v>
              </c:pt>
              <c:pt idx="1667">
                <c:v>13.892917464054596</c:v>
              </c:pt>
              <c:pt idx="1668">
                <c:v>13.901251547716297</c:v>
              </c:pt>
              <c:pt idx="1669">
                <c:v>13.909585631377999</c:v>
              </c:pt>
              <c:pt idx="1670">
                <c:v>13.917919715039698</c:v>
              </c:pt>
              <c:pt idx="1671">
                <c:v>13.926253798701399</c:v>
              </c:pt>
              <c:pt idx="1672">
                <c:v>13.934587882363099</c:v>
              </c:pt>
              <c:pt idx="1673">
                <c:v>13.9429219660248</c:v>
              </c:pt>
              <c:pt idx="1674">
                <c:v>13.951256049686499</c:v>
              </c:pt>
              <c:pt idx="1675">
                <c:v>13.9595901333482</c:v>
              </c:pt>
              <c:pt idx="1676">
                <c:v>13.967924217009902</c:v>
              </c:pt>
              <c:pt idx="1677">
                <c:v>13.976258300671601</c:v>
              </c:pt>
              <c:pt idx="1678">
                <c:v>13.9845923843333</c:v>
              </c:pt>
              <c:pt idx="1679">
                <c:v>13.992926467995002</c:v>
              </c:pt>
              <c:pt idx="1680">
                <c:v>14.001260551656703</c:v>
              </c:pt>
              <c:pt idx="1681">
                <c:v>14.009594635318402</c:v>
              </c:pt>
              <c:pt idx="1682">
                <c:v>14.017928718980103</c:v>
              </c:pt>
              <c:pt idx="1683">
                <c:v>14.026262802641805</c:v>
              </c:pt>
              <c:pt idx="1684">
                <c:v>14.034596886303506</c:v>
              </c:pt>
              <c:pt idx="1685">
                <c:v>14.042930969965203</c:v>
              </c:pt>
              <c:pt idx="1686">
                <c:v>14.051265053626905</c:v>
              </c:pt>
              <c:pt idx="1687">
                <c:v>14.059599137288606</c:v>
              </c:pt>
              <c:pt idx="1688">
                <c:v>14.067933220950305</c:v>
              </c:pt>
              <c:pt idx="1689">
                <c:v>14.076267304612006</c:v>
              </c:pt>
              <c:pt idx="1690">
                <c:v>14.084601388273708</c:v>
              </c:pt>
              <c:pt idx="1691">
                <c:v>14.092935471935407</c:v>
              </c:pt>
              <c:pt idx="1692">
                <c:v>14.101269555597106</c:v>
              </c:pt>
              <c:pt idx="1693">
                <c:v>14.109603639258808</c:v>
              </c:pt>
              <c:pt idx="1694">
                <c:v>14.117937722920509</c:v>
              </c:pt>
              <c:pt idx="1695">
                <c:v>14.126271806582208</c:v>
              </c:pt>
              <c:pt idx="1696">
                <c:v>14.134605890243909</c:v>
              </c:pt>
              <c:pt idx="1697">
                <c:v>14.142939973905611</c:v>
              </c:pt>
              <c:pt idx="1698">
                <c:v>14.15127405756731</c:v>
              </c:pt>
              <c:pt idx="1699">
                <c:v>14.159608141229009</c:v>
              </c:pt>
              <c:pt idx="1700">
                <c:v>14.167942224890711</c:v>
              </c:pt>
              <c:pt idx="1701">
                <c:v>14.176276308552412</c:v>
              </c:pt>
              <c:pt idx="1702">
                <c:v>14.184610392214113</c:v>
              </c:pt>
              <c:pt idx="1703">
                <c:v>14.192944475875812</c:v>
              </c:pt>
              <c:pt idx="1704">
                <c:v>14.201278559537512</c:v>
              </c:pt>
              <c:pt idx="1705">
                <c:v>14.209612643199213</c:v>
              </c:pt>
              <c:pt idx="1706">
                <c:v>14.217946726860912</c:v>
              </c:pt>
              <c:pt idx="1707">
                <c:v>14.226280810522614</c:v>
              </c:pt>
              <c:pt idx="1708">
                <c:v>14.234614894184315</c:v>
              </c:pt>
              <c:pt idx="1709">
                <c:v>14.242948977846016</c:v>
              </c:pt>
              <c:pt idx="1710">
                <c:v>14.251283061507714</c:v>
              </c:pt>
              <c:pt idx="1711">
                <c:v>14.259617145169415</c:v>
              </c:pt>
              <c:pt idx="1712">
                <c:v>14.267951228831116</c:v>
              </c:pt>
              <c:pt idx="1713">
                <c:v>14.276285312492815</c:v>
              </c:pt>
              <c:pt idx="1714">
                <c:v>14.284619396154516</c:v>
              </c:pt>
              <c:pt idx="1715">
                <c:v>14.292953479816218</c:v>
              </c:pt>
              <c:pt idx="1716">
                <c:v>14.301287563477919</c:v>
              </c:pt>
              <c:pt idx="1717">
                <c:v>14.309621647139616</c:v>
              </c:pt>
              <c:pt idx="1718">
                <c:v>14.317955730801318</c:v>
              </c:pt>
              <c:pt idx="1719">
                <c:v>14.326289814463019</c:v>
              </c:pt>
              <c:pt idx="1720">
                <c:v>14.33462389812472</c:v>
              </c:pt>
              <c:pt idx="1721">
                <c:v>14.342957981786419</c:v>
              </c:pt>
              <c:pt idx="1722">
                <c:v>14.351292065448121</c:v>
              </c:pt>
              <c:pt idx="1723">
                <c:v>14.35962614910982</c:v>
              </c:pt>
              <c:pt idx="1724">
                <c:v>14.367960232771519</c:v>
              </c:pt>
              <c:pt idx="1725">
                <c:v>14.376294316433221</c:v>
              </c:pt>
              <c:pt idx="1726">
                <c:v>14.384628400094922</c:v>
              </c:pt>
              <c:pt idx="1727">
                <c:v>14.392962483756623</c:v>
              </c:pt>
              <c:pt idx="1728">
                <c:v>14.401296567418322</c:v>
              </c:pt>
              <c:pt idx="1729">
                <c:v>14.409630651080024</c:v>
              </c:pt>
              <c:pt idx="1730">
                <c:v>14.417964734741723</c:v>
              </c:pt>
              <c:pt idx="1731">
                <c:v>14.426298818403422</c:v>
              </c:pt>
              <c:pt idx="1732">
                <c:v>14.434632902065124</c:v>
              </c:pt>
              <c:pt idx="1733">
                <c:v>14.442966985726825</c:v>
              </c:pt>
              <c:pt idx="1734">
                <c:v>14.451301069388526</c:v>
              </c:pt>
              <c:pt idx="1735">
                <c:v>14.459635153050225</c:v>
              </c:pt>
              <c:pt idx="1736">
                <c:v>14.467969236711925</c:v>
              </c:pt>
              <c:pt idx="1737">
                <c:v>14.476303320373626</c:v>
              </c:pt>
              <c:pt idx="1738">
                <c:v>14.484637404035327</c:v>
              </c:pt>
              <c:pt idx="1739">
                <c:v>14.492971487697027</c:v>
              </c:pt>
              <c:pt idx="1740">
                <c:v>14.501305571358728</c:v>
              </c:pt>
              <c:pt idx="1741">
                <c:v>14.509639655020429</c:v>
              </c:pt>
              <c:pt idx="1742">
                <c:v>14.517973738682128</c:v>
              </c:pt>
              <c:pt idx="1743">
                <c:v>14.526307822343828</c:v>
              </c:pt>
              <c:pt idx="1744">
                <c:v>14.534641906005529</c:v>
              </c:pt>
              <c:pt idx="1745">
                <c:v>14.54297598966723</c:v>
              </c:pt>
              <c:pt idx="1746">
                <c:v>14.55131007332893</c:v>
              </c:pt>
              <c:pt idx="1747">
                <c:v>14.559644156990631</c:v>
              </c:pt>
              <c:pt idx="1748">
                <c:v>14.567978240652332</c:v>
              </c:pt>
              <c:pt idx="1749">
                <c:v>14.57631232431403</c:v>
              </c:pt>
              <c:pt idx="1750">
                <c:v>14.584646407975731</c:v>
              </c:pt>
              <c:pt idx="1751">
                <c:v>14.592980491637432</c:v>
              </c:pt>
              <c:pt idx="1752">
                <c:v>14.601314575299133</c:v>
              </c:pt>
              <c:pt idx="1753">
                <c:v>14.609648658960833</c:v>
              </c:pt>
              <c:pt idx="1754">
                <c:v>14.617982742622534</c:v>
              </c:pt>
              <c:pt idx="1755">
                <c:v>14.626316826284233</c:v>
              </c:pt>
              <c:pt idx="1756">
                <c:v>14.634650909945934</c:v>
              </c:pt>
              <c:pt idx="1757">
                <c:v>14.642984993607634</c:v>
              </c:pt>
              <c:pt idx="1758">
                <c:v>14.651319077269335</c:v>
              </c:pt>
              <c:pt idx="1759">
                <c:v>14.659653160931036</c:v>
              </c:pt>
              <c:pt idx="1760">
                <c:v>14.667987244592736</c:v>
              </c:pt>
              <c:pt idx="1761">
                <c:v>14.676321328254437</c:v>
              </c:pt>
              <c:pt idx="1762">
                <c:v>14.684655411916136</c:v>
              </c:pt>
              <c:pt idx="1763">
                <c:v>14.692989495577837</c:v>
              </c:pt>
              <c:pt idx="1764">
                <c:v>14.701323579239537</c:v>
              </c:pt>
              <c:pt idx="1765">
                <c:v>14.709657662901238</c:v>
              </c:pt>
              <c:pt idx="1766">
                <c:v>14.717991746562939</c:v>
              </c:pt>
              <c:pt idx="1767">
                <c:v>14.72632583022464</c:v>
              </c:pt>
              <c:pt idx="1768">
                <c:v>14.734659913886338</c:v>
              </c:pt>
              <c:pt idx="1769">
                <c:v>14.742993997548039</c:v>
              </c:pt>
              <c:pt idx="1770">
                <c:v>14.75132808120974</c:v>
              </c:pt>
              <c:pt idx="1771">
                <c:v>14.75966216487144</c:v>
              </c:pt>
              <c:pt idx="1772">
                <c:v>14.767996248533141</c:v>
              </c:pt>
              <c:pt idx="1773">
                <c:v>14.776330332194842</c:v>
              </c:pt>
              <c:pt idx="1774">
                <c:v>14.784664415856543</c:v>
              </c:pt>
              <c:pt idx="1775">
                <c:v>14.792998499518241</c:v>
              </c:pt>
              <c:pt idx="1776">
                <c:v>14.801332583179942</c:v>
              </c:pt>
              <c:pt idx="1777">
                <c:v>14.809666666841643</c:v>
              </c:pt>
              <c:pt idx="1778">
                <c:v>14.818000750503343</c:v>
              </c:pt>
              <c:pt idx="1779">
                <c:v>14.826334834165044</c:v>
              </c:pt>
              <c:pt idx="1780">
                <c:v>14.834668917826745</c:v>
              </c:pt>
              <c:pt idx="1781">
                <c:v>14.843003001488444</c:v>
              </c:pt>
              <c:pt idx="1782">
                <c:v>14.851337085150144</c:v>
              </c:pt>
              <c:pt idx="1783">
                <c:v>14.859671168811845</c:v>
              </c:pt>
              <c:pt idx="1784">
                <c:v>14.868005252473546</c:v>
              </c:pt>
              <c:pt idx="1785">
                <c:v>14.876339336135247</c:v>
              </c:pt>
              <c:pt idx="1786">
                <c:v>14.884673419796947</c:v>
              </c:pt>
              <c:pt idx="1787">
                <c:v>14.893007503458648</c:v>
              </c:pt>
              <c:pt idx="1788">
                <c:v>14.901341587120347</c:v>
              </c:pt>
              <c:pt idx="1789">
                <c:v>14.909675670782047</c:v>
              </c:pt>
              <c:pt idx="1790">
                <c:v>14.918009754443748</c:v>
              </c:pt>
              <c:pt idx="1791">
                <c:v>14.926343838105449</c:v>
              </c:pt>
              <c:pt idx="1792">
                <c:v>14.93467792176715</c:v>
              </c:pt>
              <c:pt idx="1793">
                <c:v>14.94301200542885</c:v>
              </c:pt>
              <c:pt idx="1794">
                <c:v>14.951346089090549</c:v>
              </c:pt>
              <c:pt idx="1795">
                <c:v>14.95968017275225</c:v>
              </c:pt>
              <c:pt idx="1796">
                <c:v>14.96801425641395</c:v>
              </c:pt>
              <c:pt idx="1797">
                <c:v>14.976348340075651</c:v>
              </c:pt>
              <c:pt idx="1798">
                <c:v>14.984682423737352</c:v>
              </c:pt>
              <c:pt idx="1799">
                <c:v>14.993016507399053</c:v>
              </c:pt>
              <c:pt idx="1800">
                <c:v>15.001350591060753</c:v>
              </c:pt>
              <c:pt idx="1801">
                <c:v>15.009684674722452</c:v>
              </c:pt>
              <c:pt idx="1802">
                <c:v>15.018018758384153</c:v>
              </c:pt>
              <c:pt idx="1803">
                <c:v>15.026352842045855</c:v>
              </c:pt>
              <c:pt idx="1804">
                <c:v>15.034686925707554</c:v>
              </c:pt>
              <c:pt idx="1805">
                <c:v>15.043021009369255</c:v>
              </c:pt>
              <c:pt idx="1806">
                <c:v>15.051355093030956</c:v>
              </c:pt>
              <c:pt idx="1807">
                <c:v>15.059689176692654</c:v>
              </c:pt>
              <c:pt idx="1808">
                <c:v>15.068023260354355</c:v>
              </c:pt>
              <c:pt idx="1809">
                <c:v>15.076357344016056</c:v>
              </c:pt>
              <c:pt idx="1810">
                <c:v>15.084691427677758</c:v>
              </c:pt>
              <c:pt idx="1811">
                <c:v>15.093025511339457</c:v>
              </c:pt>
              <c:pt idx="1812">
                <c:v>15.101359595001158</c:v>
              </c:pt>
              <c:pt idx="1813">
                <c:v>15.109693678662858</c:v>
              </c:pt>
              <c:pt idx="1814">
                <c:v>15.118027762324557</c:v>
              </c:pt>
              <c:pt idx="1815">
                <c:v>15.126361845986258</c:v>
              </c:pt>
              <c:pt idx="1816">
                <c:v>15.134695929647959</c:v>
              </c:pt>
              <c:pt idx="1817">
                <c:v>15.14303001330966</c:v>
              </c:pt>
              <c:pt idx="1818">
                <c:v>15.15136409697136</c:v>
              </c:pt>
              <c:pt idx="1819">
                <c:v>15.159698180633061</c:v>
              </c:pt>
              <c:pt idx="1820">
                <c:v>15.16803226429476</c:v>
              </c:pt>
              <c:pt idx="1821">
                <c:v>15.176366347956462</c:v>
              </c:pt>
              <c:pt idx="1822">
                <c:v>15.184700431618161</c:v>
              </c:pt>
              <c:pt idx="1823">
                <c:v>15.193034515279862</c:v>
              </c:pt>
              <c:pt idx="1824">
                <c:v>15.201368598941563</c:v>
              </c:pt>
              <c:pt idx="1825">
                <c:v>15.209702682603263</c:v>
              </c:pt>
              <c:pt idx="1826">
                <c:v>15.218036766264962</c:v>
              </c:pt>
              <c:pt idx="1827">
                <c:v>15.226370849926663</c:v>
              </c:pt>
              <c:pt idx="1828">
                <c:v>15.234704933588365</c:v>
              </c:pt>
              <c:pt idx="1829">
                <c:v>15.243039017250064</c:v>
              </c:pt>
              <c:pt idx="1830">
                <c:v>15.251373100911765</c:v>
              </c:pt>
              <c:pt idx="1831">
                <c:v>15.259707184573466</c:v>
              </c:pt>
              <c:pt idx="1832">
                <c:v>15.268041268235168</c:v>
              </c:pt>
              <c:pt idx="1833">
                <c:v>15.276375351896865</c:v>
              </c:pt>
              <c:pt idx="1834">
                <c:v>15.284709435558566</c:v>
              </c:pt>
              <c:pt idx="1835">
                <c:v>15.293043519220268</c:v>
              </c:pt>
              <c:pt idx="1836">
                <c:v>15.301377602881967</c:v>
              </c:pt>
              <c:pt idx="1837">
                <c:v>15.309711686543668</c:v>
              </c:pt>
              <c:pt idx="1838">
                <c:v>15.318045770205369</c:v>
              </c:pt>
              <c:pt idx="1839">
                <c:v>15.326379853867069</c:v>
              </c:pt>
              <c:pt idx="1840">
                <c:v>15.334713937528768</c:v>
              </c:pt>
              <c:pt idx="1841">
                <c:v>15.343048021190469</c:v>
              </c:pt>
              <c:pt idx="1842">
                <c:v>15.351382104852171</c:v>
              </c:pt>
              <c:pt idx="1843">
                <c:v>15.35971618851387</c:v>
              </c:pt>
              <c:pt idx="1844">
                <c:v>15.368050272175571</c:v>
              </c:pt>
              <c:pt idx="1845">
                <c:v>15.376384355837272</c:v>
              </c:pt>
              <c:pt idx="1846">
                <c:v>15.384718439498972</c:v>
              </c:pt>
              <c:pt idx="1847">
                <c:v>15.393052523160671</c:v>
              </c:pt>
              <c:pt idx="1848">
                <c:v>15.401386606822372</c:v>
              </c:pt>
              <c:pt idx="1849">
                <c:v>15.409720690484074</c:v>
              </c:pt>
              <c:pt idx="1850">
                <c:v>15.418054774145775</c:v>
              </c:pt>
              <c:pt idx="1851">
                <c:v>15.426388857807474</c:v>
              </c:pt>
              <c:pt idx="1852">
                <c:v>15.434722941469174</c:v>
              </c:pt>
              <c:pt idx="1853">
                <c:v>15.443057025130875</c:v>
              </c:pt>
              <c:pt idx="1854">
                <c:v>15.451391108792574</c:v>
              </c:pt>
              <c:pt idx="1855">
                <c:v>15.459725192454275</c:v>
              </c:pt>
              <c:pt idx="1856">
                <c:v>15.468059276115977</c:v>
              </c:pt>
              <c:pt idx="1857">
                <c:v>15.476393359777678</c:v>
              </c:pt>
              <c:pt idx="1858">
                <c:v>15.484727443439377</c:v>
              </c:pt>
              <c:pt idx="1859">
                <c:v>15.493061527101077</c:v>
              </c:pt>
              <c:pt idx="1860">
                <c:v>15.501395610762778</c:v>
              </c:pt>
              <c:pt idx="1861">
                <c:v>15.509729694424477</c:v>
              </c:pt>
              <c:pt idx="1862">
                <c:v>15.518063778086178</c:v>
              </c:pt>
              <c:pt idx="1863">
                <c:v>15.52639786174788</c:v>
              </c:pt>
              <c:pt idx="1864">
                <c:v>15.534731945409581</c:v>
              </c:pt>
              <c:pt idx="1865">
                <c:v>15.543066029071278</c:v>
              </c:pt>
              <c:pt idx="1866">
                <c:v>15.55140011273298</c:v>
              </c:pt>
              <c:pt idx="1867">
                <c:v>15.559734196394681</c:v>
              </c:pt>
              <c:pt idx="1868">
                <c:v>15.568068280056382</c:v>
              </c:pt>
              <c:pt idx="1869">
                <c:v>15.576402363718081</c:v>
              </c:pt>
              <c:pt idx="1870">
                <c:v>15.584736447379782</c:v>
              </c:pt>
              <c:pt idx="1871">
                <c:v>15.593070531041482</c:v>
              </c:pt>
              <c:pt idx="1872">
                <c:v>15.601404614703181</c:v>
              </c:pt>
              <c:pt idx="1873">
                <c:v>15.609738698364882</c:v>
              </c:pt>
              <c:pt idx="1874">
                <c:v>15.618072782026584</c:v>
              </c:pt>
              <c:pt idx="1875">
                <c:v>15.626406865688285</c:v>
              </c:pt>
              <c:pt idx="1876">
                <c:v>15.634740949349984</c:v>
              </c:pt>
              <c:pt idx="1877">
                <c:v>15.643075033011685</c:v>
              </c:pt>
              <c:pt idx="1878">
                <c:v>15.651409116673385</c:v>
              </c:pt>
              <c:pt idx="1879">
                <c:v>15.659743200335084</c:v>
              </c:pt>
              <c:pt idx="1880">
                <c:v>15.668077283996785</c:v>
              </c:pt>
              <c:pt idx="1881">
                <c:v>15.676411367658487</c:v>
              </c:pt>
              <c:pt idx="1882">
                <c:v>15.684745451320188</c:v>
              </c:pt>
              <c:pt idx="1883">
                <c:v>15.693079534981887</c:v>
              </c:pt>
              <c:pt idx="1884">
                <c:v>15.701413618643587</c:v>
              </c:pt>
              <c:pt idx="1885">
                <c:v>15.709747702305288</c:v>
              </c:pt>
              <c:pt idx="1886">
                <c:v>15.718081785966989</c:v>
              </c:pt>
              <c:pt idx="1887">
                <c:v>15.726415869628688</c:v>
              </c:pt>
              <c:pt idx="1888">
                <c:v>15.73474995329039</c:v>
              </c:pt>
              <c:pt idx="1889">
                <c:v>15.743084036952091</c:v>
              </c:pt>
              <c:pt idx="1890">
                <c:v>15.75141812061379</c:v>
              </c:pt>
              <c:pt idx="1891">
                <c:v>15.75975220427549</c:v>
              </c:pt>
              <c:pt idx="1892">
                <c:v>15.768086287937191</c:v>
              </c:pt>
              <c:pt idx="1893">
                <c:v>15.776420371598892</c:v>
              </c:pt>
              <c:pt idx="1894">
                <c:v>15.784754455260591</c:v>
              </c:pt>
              <c:pt idx="1895">
                <c:v>15.793088538922293</c:v>
              </c:pt>
              <c:pt idx="1896">
                <c:v>15.801422622583994</c:v>
              </c:pt>
              <c:pt idx="1897">
                <c:v>15.809756706245691</c:v>
              </c:pt>
              <c:pt idx="1898">
                <c:v>15.818090789907393</c:v>
              </c:pt>
              <c:pt idx="1899">
                <c:v>15.826424873569094</c:v>
              </c:pt>
              <c:pt idx="1900">
                <c:v>15.834758957230795</c:v>
              </c:pt>
              <c:pt idx="1901">
                <c:v>15.843093040892494</c:v>
              </c:pt>
              <c:pt idx="1902">
                <c:v>15.851427124554196</c:v>
              </c:pt>
              <c:pt idx="1903">
                <c:v>15.859761208215897</c:v>
              </c:pt>
              <c:pt idx="1904">
                <c:v>15.868095291877596</c:v>
              </c:pt>
              <c:pt idx="1905">
                <c:v>15.876429375539296</c:v>
              </c:pt>
              <c:pt idx="1906">
                <c:v>15.884763459200997</c:v>
              </c:pt>
              <c:pt idx="1907">
                <c:v>15.893097542862698</c:v>
              </c:pt>
              <c:pt idx="1908">
                <c:v>15.901431626524397</c:v>
              </c:pt>
              <c:pt idx="1909">
                <c:v>15.909765710186099</c:v>
              </c:pt>
              <c:pt idx="1910">
                <c:v>15.918099793847798</c:v>
              </c:pt>
              <c:pt idx="1911">
                <c:v>15.926433877509499</c:v>
              </c:pt>
              <c:pt idx="1912">
                <c:v>15.934767961171199</c:v>
              </c:pt>
              <c:pt idx="1913">
                <c:v>15.9431020448329</c:v>
              </c:pt>
              <c:pt idx="1914">
                <c:v>15.951436128494601</c:v>
              </c:pt>
              <c:pt idx="1915">
                <c:v>15.959770212156302</c:v>
              </c:pt>
              <c:pt idx="1916">
                <c:v>15.968104295818</c:v>
              </c:pt>
              <c:pt idx="1917">
                <c:v>15.976438379479701</c:v>
              </c:pt>
              <c:pt idx="1918">
                <c:v>15.984772463141402</c:v>
              </c:pt>
              <c:pt idx="1919">
                <c:v>15.993106546803102</c:v>
              </c:pt>
              <c:pt idx="1920">
                <c:v>16.001440630464803</c:v>
              </c:pt>
              <c:pt idx="1921">
                <c:v>16.009774714126504</c:v>
              </c:pt>
              <c:pt idx="1922">
                <c:v>16.018108797788205</c:v>
              </c:pt>
              <c:pt idx="1923">
                <c:v>16.026442881449903</c:v>
              </c:pt>
              <c:pt idx="1924">
                <c:v>16.034776965111604</c:v>
              </c:pt>
              <c:pt idx="1925">
                <c:v>16.043111048773305</c:v>
              </c:pt>
              <c:pt idx="1926">
                <c:v>16.051445132435006</c:v>
              </c:pt>
              <c:pt idx="1927">
                <c:v>16.059779216096707</c:v>
              </c:pt>
              <c:pt idx="1928">
                <c:v>16.068113299758405</c:v>
              </c:pt>
              <c:pt idx="1929">
                <c:v>16.076447383420106</c:v>
              </c:pt>
              <c:pt idx="1930">
                <c:v>16.084781467081807</c:v>
              </c:pt>
              <c:pt idx="1931">
                <c:v>16.093115550743509</c:v>
              </c:pt>
              <c:pt idx="1932">
                <c:v>16.101449634405206</c:v>
              </c:pt>
              <c:pt idx="1933">
                <c:v>16.109783718066907</c:v>
              </c:pt>
              <c:pt idx="1934">
                <c:v>16.118117801728609</c:v>
              </c:pt>
              <c:pt idx="1935">
                <c:v>16.12645188539031</c:v>
              </c:pt>
              <c:pt idx="1936">
                <c:v>16.134785969052007</c:v>
              </c:pt>
              <c:pt idx="1937">
                <c:v>16.143120052713709</c:v>
              </c:pt>
              <c:pt idx="1938">
                <c:v>16.15145413637541</c:v>
              </c:pt>
              <c:pt idx="1939">
                <c:v>16.159788220037111</c:v>
              </c:pt>
              <c:pt idx="1940">
                <c:v>16.168122303698812</c:v>
              </c:pt>
              <c:pt idx="1941">
                <c:v>16.176456387360513</c:v>
              </c:pt>
              <c:pt idx="1942">
                <c:v>16.184790471022211</c:v>
              </c:pt>
              <c:pt idx="1943">
                <c:v>16.193124554683912</c:v>
              </c:pt>
              <c:pt idx="1944">
                <c:v>16.201458638345613</c:v>
              </c:pt>
              <c:pt idx="1945">
                <c:v>16.209792722007315</c:v>
              </c:pt>
              <c:pt idx="1946">
                <c:v>16.218126805669012</c:v>
              </c:pt>
              <c:pt idx="1947">
                <c:v>16.226460889330713</c:v>
              </c:pt>
              <c:pt idx="1948">
                <c:v>16.234794972992415</c:v>
              </c:pt>
              <c:pt idx="1949">
                <c:v>16.243129056654116</c:v>
              </c:pt>
              <c:pt idx="1950">
                <c:v>16.251463140315813</c:v>
              </c:pt>
              <c:pt idx="1951">
                <c:v>16.259797223977515</c:v>
              </c:pt>
              <c:pt idx="1952">
                <c:v>16.268131307639216</c:v>
              </c:pt>
              <c:pt idx="1953">
                <c:v>16.276465391300917</c:v>
              </c:pt>
              <c:pt idx="1954">
                <c:v>16.284799474962618</c:v>
              </c:pt>
              <c:pt idx="1955">
                <c:v>16.293133558624316</c:v>
              </c:pt>
              <c:pt idx="1956">
                <c:v>16.301467642286017</c:v>
              </c:pt>
              <c:pt idx="1957">
                <c:v>16.309801725947718</c:v>
              </c:pt>
              <c:pt idx="1958">
                <c:v>16.318135809609419</c:v>
              </c:pt>
              <c:pt idx="1959">
                <c:v>16.326469893271121</c:v>
              </c:pt>
              <c:pt idx="1960">
                <c:v>16.334803976932822</c:v>
              </c:pt>
              <c:pt idx="1961">
                <c:v>16.343138060594519</c:v>
              </c:pt>
              <c:pt idx="1962">
                <c:v>16.351472144256221</c:v>
              </c:pt>
              <c:pt idx="1963">
                <c:v>16.359806227917922</c:v>
              </c:pt>
              <c:pt idx="1964">
                <c:v>16.368140311579619</c:v>
              </c:pt>
              <c:pt idx="1965">
                <c:v>16.376474395241321</c:v>
              </c:pt>
              <c:pt idx="1966">
                <c:v>16.384808478903022</c:v>
              </c:pt>
              <c:pt idx="1967">
                <c:v>16.393142562564723</c:v>
              </c:pt>
              <c:pt idx="1968">
                <c:v>16.401476646226421</c:v>
              </c:pt>
              <c:pt idx="1969">
                <c:v>16.409810729888122</c:v>
              </c:pt>
              <c:pt idx="1970">
                <c:v>16.418144813549823</c:v>
              </c:pt>
              <c:pt idx="1971">
                <c:v>16.426478897211524</c:v>
              </c:pt>
              <c:pt idx="1972">
                <c:v>16.434812980873225</c:v>
              </c:pt>
              <c:pt idx="1973">
                <c:v>16.443147064534926</c:v>
              </c:pt>
              <c:pt idx="1974">
                <c:v>16.451481148196624</c:v>
              </c:pt>
              <c:pt idx="1975">
                <c:v>16.459815231858325</c:v>
              </c:pt>
              <c:pt idx="1976">
                <c:v>16.468149315520026</c:v>
              </c:pt>
              <c:pt idx="1977">
                <c:v>16.476483399181728</c:v>
              </c:pt>
              <c:pt idx="1978">
                <c:v>16.484817482843429</c:v>
              </c:pt>
              <c:pt idx="1979">
                <c:v>16.493151566505126</c:v>
              </c:pt>
              <c:pt idx="1980">
                <c:v>16.501485650166828</c:v>
              </c:pt>
              <c:pt idx="1981">
                <c:v>16.509819733828529</c:v>
              </c:pt>
              <c:pt idx="1982">
                <c:v>16.518153817490226</c:v>
              </c:pt>
              <c:pt idx="1983">
                <c:v>16.526487901151928</c:v>
              </c:pt>
              <c:pt idx="1984">
                <c:v>16.534821984813629</c:v>
              </c:pt>
              <c:pt idx="1985">
                <c:v>16.54315606847533</c:v>
              </c:pt>
              <c:pt idx="1986">
                <c:v>16.551490152137031</c:v>
              </c:pt>
              <c:pt idx="1987">
                <c:v>16.559824235798729</c:v>
              </c:pt>
              <c:pt idx="1988">
                <c:v>16.56815831946043</c:v>
              </c:pt>
              <c:pt idx="1989">
                <c:v>16.576492403122131</c:v>
              </c:pt>
              <c:pt idx="1990">
                <c:v>16.584826486783832</c:v>
              </c:pt>
              <c:pt idx="1991">
                <c:v>16.593160570445534</c:v>
              </c:pt>
              <c:pt idx="1992">
                <c:v>16.601494654107235</c:v>
              </c:pt>
              <c:pt idx="1993">
                <c:v>16.609828737768932</c:v>
              </c:pt>
              <c:pt idx="1994">
                <c:v>16.618162821430634</c:v>
              </c:pt>
              <c:pt idx="1995">
                <c:v>16.626496905092335</c:v>
              </c:pt>
              <c:pt idx="1996">
                <c:v>16.634830988754036</c:v>
              </c:pt>
              <c:pt idx="1997">
                <c:v>16.643165072415734</c:v>
              </c:pt>
              <c:pt idx="1998">
                <c:v>16.651499156077435</c:v>
              </c:pt>
              <c:pt idx="1999">
                <c:v>16.659833239739136</c:v>
              </c:pt>
              <c:pt idx="2000">
                <c:v>16.668167323400834</c:v>
              </c:pt>
              <c:pt idx="2001">
                <c:v>16.676501407062535</c:v>
              </c:pt>
              <c:pt idx="2002">
                <c:v>16.684835490724236</c:v>
              </c:pt>
              <c:pt idx="2003">
                <c:v>16.693169574385937</c:v>
              </c:pt>
              <c:pt idx="2004">
                <c:v>16.701503658047638</c:v>
              </c:pt>
              <c:pt idx="2005">
                <c:v>16.70983774170934</c:v>
              </c:pt>
              <c:pt idx="2006">
                <c:v>16.718171825371041</c:v>
              </c:pt>
              <c:pt idx="2007">
                <c:v>16.726505909032738</c:v>
              </c:pt>
              <c:pt idx="2008">
                <c:v>16.73483999269444</c:v>
              </c:pt>
              <c:pt idx="2009">
                <c:v>16.743174076356141</c:v>
              </c:pt>
              <c:pt idx="2010">
                <c:v>16.751508160017842</c:v>
              </c:pt>
              <c:pt idx="2011">
                <c:v>16.75984224367954</c:v>
              </c:pt>
              <c:pt idx="2012">
                <c:v>16.768176327341241</c:v>
              </c:pt>
              <c:pt idx="2013">
                <c:v>16.776510411002942</c:v>
              </c:pt>
              <c:pt idx="2014">
                <c:v>16.784844494664643</c:v>
              </c:pt>
              <c:pt idx="2015">
                <c:v>16.793178578326341</c:v>
              </c:pt>
              <c:pt idx="2016">
                <c:v>16.801512661988042</c:v>
              </c:pt>
              <c:pt idx="2017">
                <c:v>16.809846745649743</c:v>
              </c:pt>
              <c:pt idx="2018">
                <c:v>16.818180829311444</c:v>
              </c:pt>
              <c:pt idx="2019">
                <c:v>16.826514912973145</c:v>
              </c:pt>
              <c:pt idx="2020">
                <c:v>16.834848996634843</c:v>
              </c:pt>
              <c:pt idx="2021">
                <c:v>16.843183080296544</c:v>
              </c:pt>
              <c:pt idx="2022">
                <c:v>16.851517163958246</c:v>
              </c:pt>
              <c:pt idx="2023">
                <c:v>16.859851247619947</c:v>
              </c:pt>
              <c:pt idx="2024">
                <c:v>16.868185331281648</c:v>
              </c:pt>
              <c:pt idx="2025">
                <c:v>16.876519414943349</c:v>
              </c:pt>
              <c:pt idx="2026">
                <c:v>16.884853498605047</c:v>
              </c:pt>
              <c:pt idx="2027">
                <c:v>16.893187582266748</c:v>
              </c:pt>
              <c:pt idx="2028">
                <c:v>16.901521665928449</c:v>
              </c:pt>
              <c:pt idx="2029">
                <c:v>16.909855749590147</c:v>
              </c:pt>
              <c:pt idx="2030">
                <c:v>16.918189833251848</c:v>
              </c:pt>
              <c:pt idx="2031">
                <c:v>16.926523916913549</c:v>
              </c:pt>
              <c:pt idx="2032">
                <c:v>16.93485800057525</c:v>
              </c:pt>
              <c:pt idx="2033">
                <c:v>16.943192084236948</c:v>
              </c:pt>
              <c:pt idx="2034">
                <c:v>16.951526167898649</c:v>
              </c:pt>
              <c:pt idx="2035">
                <c:v>16.95986025156035</c:v>
              </c:pt>
              <c:pt idx="2036">
                <c:v>16.968194335222051</c:v>
              </c:pt>
              <c:pt idx="2037">
                <c:v>16.976528418883753</c:v>
              </c:pt>
              <c:pt idx="2038">
                <c:v>16.984862502545454</c:v>
              </c:pt>
              <c:pt idx="2039">
                <c:v>16.993196586207151</c:v>
              </c:pt>
              <c:pt idx="2040">
                <c:v>17.001530669868853</c:v>
              </c:pt>
              <c:pt idx="2041">
                <c:v>17.009864753530554</c:v>
              </c:pt>
              <c:pt idx="2042">
                <c:v>17.018198837192255</c:v>
              </c:pt>
              <c:pt idx="2043">
                <c:v>17.026532920853956</c:v>
              </c:pt>
              <c:pt idx="2044">
                <c:v>17.034867004515654</c:v>
              </c:pt>
              <c:pt idx="2045">
                <c:v>17.043201088177355</c:v>
              </c:pt>
              <c:pt idx="2046">
                <c:v>17.051535171839056</c:v>
              </c:pt>
              <c:pt idx="2047">
                <c:v>17.059869255500754</c:v>
              </c:pt>
              <c:pt idx="2048">
                <c:v>17.068203339162455</c:v>
              </c:pt>
              <c:pt idx="2049">
                <c:v>17.076537422824156</c:v>
              </c:pt>
              <c:pt idx="2050">
                <c:v>17.084871506485857</c:v>
              </c:pt>
              <c:pt idx="2051">
                <c:v>17.093205590147555</c:v>
              </c:pt>
              <c:pt idx="2052">
                <c:v>17.10153967380926</c:v>
              </c:pt>
              <c:pt idx="2053">
                <c:v>17.109873757470957</c:v>
              </c:pt>
              <c:pt idx="2054">
                <c:v>17.118207841132662</c:v>
              </c:pt>
              <c:pt idx="2055">
                <c:v>17.12654192479436</c:v>
              </c:pt>
              <c:pt idx="2056">
                <c:v>17.134876008456057</c:v>
              </c:pt>
              <c:pt idx="2057">
                <c:v>17.143210092117762</c:v>
              </c:pt>
              <c:pt idx="2058">
                <c:v>17.15154417577946</c:v>
              </c:pt>
              <c:pt idx="2059">
                <c:v>17.159878259441161</c:v>
              </c:pt>
              <c:pt idx="2060">
                <c:v>17.168212343102862</c:v>
              </c:pt>
              <c:pt idx="2061">
                <c:v>17.17654642676456</c:v>
              </c:pt>
              <c:pt idx="2062">
                <c:v>17.184880510426261</c:v>
              </c:pt>
              <c:pt idx="2063">
                <c:v>17.193214594087962</c:v>
              </c:pt>
              <c:pt idx="2064">
                <c:v>17.201548677749663</c:v>
              </c:pt>
              <c:pt idx="2065">
                <c:v>17.209882761411361</c:v>
              </c:pt>
              <c:pt idx="2066">
                <c:v>17.218216845073066</c:v>
              </c:pt>
              <c:pt idx="2067">
                <c:v>17.226550928734763</c:v>
              </c:pt>
              <c:pt idx="2068">
                <c:v>17.234885012396465</c:v>
              </c:pt>
              <c:pt idx="2069">
                <c:v>17.243219096058166</c:v>
              </c:pt>
              <c:pt idx="2070">
                <c:v>17.251553179719863</c:v>
              </c:pt>
              <c:pt idx="2071">
                <c:v>17.259887263381568</c:v>
              </c:pt>
              <c:pt idx="2072">
                <c:v>17.268221347043266</c:v>
              </c:pt>
              <c:pt idx="2073">
                <c:v>17.276555430704967</c:v>
              </c:pt>
              <c:pt idx="2074">
                <c:v>17.284889514366668</c:v>
              </c:pt>
              <c:pt idx="2075">
                <c:v>17.293223598028366</c:v>
              </c:pt>
              <c:pt idx="2076">
                <c:v>17.301557681690067</c:v>
              </c:pt>
              <c:pt idx="2077">
                <c:v>17.309891765351768</c:v>
              </c:pt>
              <c:pt idx="2078">
                <c:v>17.318225849013469</c:v>
              </c:pt>
              <c:pt idx="2079">
                <c:v>17.32655993267517</c:v>
              </c:pt>
              <c:pt idx="2080">
                <c:v>17.334894016336872</c:v>
              </c:pt>
              <c:pt idx="2081">
                <c:v>17.343228099998569</c:v>
              </c:pt>
              <c:pt idx="2082">
                <c:v>17.35156218366027</c:v>
              </c:pt>
              <c:pt idx="2083">
                <c:v>17.359896267321972</c:v>
              </c:pt>
              <c:pt idx="2084">
                <c:v>17.368230350983669</c:v>
              </c:pt>
              <c:pt idx="2085">
                <c:v>17.376564434645374</c:v>
              </c:pt>
              <c:pt idx="2086">
                <c:v>17.384898518307072</c:v>
              </c:pt>
              <c:pt idx="2087">
                <c:v>17.393232601968769</c:v>
              </c:pt>
              <c:pt idx="2088">
                <c:v>17.401566685630474</c:v>
              </c:pt>
              <c:pt idx="2089">
                <c:v>17.409900769292172</c:v>
              </c:pt>
              <c:pt idx="2090">
                <c:v>17.418234852953876</c:v>
              </c:pt>
              <c:pt idx="2091">
                <c:v>17.426568936615574</c:v>
              </c:pt>
              <c:pt idx="2092">
                <c:v>17.434903020277275</c:v>
              </c:pt>
              <c:pt idx="2093">
                <c:v>17.443237103938976</c:v>
              </c:pt>
              <c:pt idx="2094">
                <c:v>17.451571187600674</c:v>
              </c:pt>
              <c:pt idx="2095">
                <c:v>17.459905271262375</c:v>
              </c:pt>
              <c:pt idx="2096">
                <c:v>17.468239354924076</c:v>
              </c:pt>
              <c:pt idx="2097">
                <c:v>17.476573438585778</c:v>
              </c:pt>
              <c:pt idx="2098">
                <c:v>17.484907522247475</c:v>
              </c:pt>
              <c:pt idx="2099">
                <c:v>17.49324160590918</c:v>
              </c:pt>
              <c:pt idx="2100">
                <c:v>17.501575689570878</c:v>
              </c:pt>
              <c:pt idx="2101">
                <c:v>17.509909773232575</c:v>
              </c:pt>
              <c:pt idx="2102">
                <c:v>17.51824385689428</c:v>
              </c:pt>
              <c:pt idx="2103">
                <c:v>17.526577940555978</c:v>
              </c:pt>
              <c:pt idx="2104">
                <c:v>17.534912024217682</c:v>
              </c:pt>
              <c:pt idx="2105">
                <c:v>17.54324610787938</c:v>
              </c:pt>
              <c:pt idx="2106">
                <c:v>17.551580191541078</c:v>
              </c:pt>
              <c:pt idx="2107">
                <c:v>17.559914275202782</c:v>
              </c:pt>
              <c:pt idx="2108">
                <c:v>17.56824835886448</c:v>
              </c:pt>
              <c:pt idx="2109">
                <c:v>17.576582442526181</c:v>
              </c:pt>
              <c:pt idx="2110">
                <c:v>17.584916526187882</c:v>
              </c:pt>
              <c:pt idx="2111">
                <c:v>17.593250609849584</c:v>
              </c:pt>
              <c:pt idx="2112">
                <c:v>17.601584693511281</c:v>
              </c:pt>
              <c:pt idx="2113">
                <c:v>17.609918777172982</c:v>
              </c:pt>
              <c:pt idx="2114">
                <c:v>17.618252860834684</c:v>
              </c:pt>
              <c:pt idx="2115">
                <c:v>17.626586944496385</c:v>
              </c:pt>
              <c:pt idx="2116">
                <c:v>17.634921028158086</c:v>
              </c:pt>
              <c:pt idx="2117">
                <c:v>17.643255111819784</c:v>
              </c:pt>
              <c:pt idx="2118">
                <c:v>17.651589195481488</c:v>
              </c:pt>
              <c:pt idx="2119">
                <c:v>17.659923279143186</c:v>
              </c:pt>
              <c:pt idx="2120">
                <c:v>17.668257362804884</c:v>
              </c:pt>
              <c:pt idx="2121">
                <c:v>17.676591446466588</c:v>
              </c:pt>
              <c:pt idx="2122">
                <c:v>17.684925530128286</c:v>
              </c:pt>
              <c:pt idx="2123">
                <c:v>17.693259613789987</c:v>
              </c:pt>
              <c:pt idx="2124">
                <c:v>17.701593697451688</c:v>
              </c:pt>
              <c:pt idx="2125">
                <c:v>17.709927781113389</c:v>
              </c:pt>
              <c:pt idx="2126">
                <c:v>17.718261864775091</c:v>
              </c:pt>
              <c:pt idx="2127">
                <c:v>17.726595948436788</c:v>
              </c:pt>
              <c:pt idx="2128">
                <c:v>17.73493003209849</c:v>
              </c:pt>
              <c:pt idx="2129">
                <c:v>17.743264115760191</c:v>
              </c:pt>
              <c:pt idx="2130">
                <c:v>17.751598199421892</c:v>
              </c:pt>
              <c:pt idx="2131">
                <c:v>17.75993228308359</c:v>
              </c:pt>
              <c:pt idx="2132">
                <c:v>17.768266366745291</c:v>
              </c:pt>
              <c:pt idx="2133">
                <c:v>17.776600450406992</c:v>
              </c:pt>
              <c:pt idx="2134">
                <c:v>17.78493453406869</c:v>
              </c:pt>
              <c:pt idx="2135">
                <c:v>17.793268617730394</c:v>
              </c:pt>
              <c:pt idx="2136">
                <c:v>17.801602701392092</c:v>
              </c:pt>
              <c:pt idx="2137">
                <c:v>17.809936785053797</c:v>
              </c:pt>
              <c:pt idx="2138">
                <c:v>17.818270868715494</c:v>
              </c:pt>
              <c:pt idx="2139">
                <c:v>17.826604952377192</c:v>
              </c:pt>
              <c:pt idx="2140">
                <c:v>17.834939036038897</c:v>
              </c:pt>
              <c:pt idx="2141">
                <c:v>17.843273119700594</c:v>
              </c:pt>
              <c:pt idx="2142">
                <c:v>17.851607203362295</c:v>
              </c:pt>
              <c:pt idx="2143">
                <c:v>17.859941287023997</c:v>
              </c:pt>
              <c:pt idx="2144">
                <c:v>17.868275370685698</c:v>
              </c:pt>
              <c:pt idx="2145">
                <c:v>17.876609454347395</c:v>
              </c:pt>
              <c:pt idx="2146">
                <c:v>17.884943538009097</c:v>
              </c:pt>
              <c:pt idx="2147">
                <c:v>17.893277621670798</c:v>
              </c:pt>
              <c:pt idx="2148">
                <c:v>17.901611705332495</c:v>
              </c:pt>
              <c:pt idx="2149">
                <c:v>17.9099457889942</c:v>
              </c:pt>
              <c:pt idx="2150">
                <c:v>17.918279872655898</c:v>
              </c:pt>
              <c:pt idx="2151">
                <c:v>17.926613956317603</c:v>
              </c:pt>
              <c:pt idx="2152">
                <c:v>17.9349480399793</c:v>
              </c:pt>
              <c:pt idx="2153">
                <c:v>17.943282123640998</c:v>
              </c:pt>
              <c:pt idx="2154">
                <c:v>17.951616207302703</c:v>
              </c:pt>
              <c:pt idx="2155">
                <c:v>17.9599502909644</c:v>
              </c:pt>
              <c:pt idx="2156">
                <c:v>17.968284374626101</c:v>
              </c:pt>
              <c:pt idx="2157">
                <c:v>17.976618458287803</c:v>
              </c:pt>
              <c:pt idx="2158">
                <c:v>17.9849525419495</c:v>
              </c:pt>
              <c:pt idx="2159">
                <c:v>17.993286625611201</c:v>
              </c:pt>
              <c:pt idx="2160">
                <c:v>18.001620709272903</c:v>
              </c:pt>
              <c:pt idx="2161">
                <c:v>18.009954792934604</c:v>
              </c:pt>
              <c:pt idx="2162">
                <c:v>18.018288876596305</c:v>
              </c:pt>
              <c:pt idx="2163">
                <c:v>18.026622960258006</c:v>
              </c:pt>
              <c:pt idx="2164">
                <c:v>18.034957043919704</c:v>
              </c:pt>
              <c:pt idx="2165">
                <c:v>18.043291127581405</c:v>
              </c:pt>
              <c:pt idx="2166">
                <c:v>18.051625211243106</c:v>
              </c:pt>
              <c:pt idx="2167">
                <c:v>18.059959294904804</c:v>
              </c:pt>
              <c:pt idx="2168">
                <c:v>18.068293378566509</c:v>
              </c:pt>
              <c:pt idx="2169">
                <c:v>18.076627462228206</c:v>
              </c:pt>
              <c:pt idx="2170">
                <c:v>18.084961545889907</c:v>
              </c:pt>
              <c:pt idx="2171">
                <c:v>18.093295629551609</c:v>
              </c:pt>
              <c:pt idx="2172">
                <c:v>18.101629713213306</c:v>
              </c:pt>
              <c:pt idx="2173">
                <c:v>18.109963796875011</c:v>
              </c:pt>
              <c:pt idx="2174">
                <c:v>18.118297880536709</c:v>
              </c:pt>
              <c:pt idx="2175">
                <c:v>18.12663196419841</c:v>
              </c:pt>
              <c:pt idx="2176">
                <c:v>18.134966047860111</c:v>
              </c:pt>
              <c:pt idx="2177">
                <c:v>18.143300131521809</c:v>
              </c:pt>
              <c:pt idx="2178">
                <c:v>18.15163421518351</c:v>
              </c:pt>
              <c:pt idx="2179">
                <c:v>18.159968298845211</c:v>
              </c:pt>
              <c:pt idx="2180">
                <c:v>18.168302382506912</c:v>
              </c:pt>
              <c:pt idx="2181">
                <c:v>18.17663646616861</c:v>
              </c:pt>
              <c:pt idx="2182">
                <c:v>18.184970549830314</c:v>
              </c:pt>
              <c:pt idx="2183">
                <c:v>18.193304633492012</c:v>
              </c:pt>
              <c:pt idx="2184">
                <c:v>18.20163871715371</c:v>
              </c:pt>
              <c:pt idx="2185">
                <c:v>18.209972800815414</c:v>
              </c:pt>
              <c:pt idx="2186">
                <c:v>18.218306884477112</c:v>
              </c:pt>
              <c:pt idx="2187">
                <c:v>18.226640968138817</c:v>
              </c:pt>
              <c:pt idx="2188">
                <c:v>18.234975051800514</c:v>
              </c:pt>
              <c:pt idx="2189">
                <c:v>18.243309135462216</c:v>
              </c:pt>
              <c:pt idx="2190">
                <c:v>18.251643219123917</c:v>
              </c:pt>
              <c:pt idx="2191">
                <c:v>18.259977302785614</c:v>
              </c:pt>
              <c:pt idx="2192">
                <c:v>18.268311386447316</c:v>
              </c:pt>
              <c:pt idx="2193">
                <c:v>18.276645470109017</c:v>
              </c:pt>
              <c:pt idx="2194">
                <c:v>18.284979553770718</c:v>
              </c:pt>
              <c:pt idx="2195">
                <c:v>18.293313637432416</c:v>
              </c:pt>
              <c:pt idx="2196">
                <c:v>18.30164772109412</c:v>
              </c:pt>
              <c:pt idx="2197">
                <c:v>18.309981804755818</c:v>
              </c:pt>
              <c:pt idx="2198">
                <c:v>18.318315888417519</c:v>
              </c:pt>
              <c:pt idx="2199">
                <c:v>18.32664997207922</c:v>
              </c:pt>
              <c:pt idx="2200">
                <c:v>18.334984055740918</c:v>
              </c:pt>
              <c:pt idx="2201">
                <c:v>18.343318139402623</c:v>
              </c:pt>
              <c:pt idx="2202">
                <c:v>18.35165222306432</c:v>
              </c:pt>
              <c:pt idx="2203">
                <c:v>18.359986306726018</c:v>
              </c:pt>
              <c:pt idx="2204">
                <c:v>18.368320390387723</c:v>
              </c:pt>
              <c:pt idx="2205">
                <c:v>18.37665447404942</c:v>
              </c:pt>
              <c:pt idx="2206">
                <c:v>18.384988557711122</c:v>
              </c:pt>
              <c:pt idx="2207">
                <c:v>18.393322641372823</c:v>
              </c:pt>
              <c:pt idx="2208">
                <c:v>18.401656725034524</c:v>
              </c:pt>
              <c:pt idx="2209">
                <c:v>18.409990808696225</c:v>
              </c:pt>
              <c:pt idx="2210">
                <c:v>18.418324892357923</c:v>
              </c:pt>
              <c:pt idx="2211">
                <c:v>18.426658976019624</c:v>
              </c:pt>
              <c:pt idx="2212">
                <c:v>18.434993059681325</c:v>
              </c:pt>
              <c:pt idx="2213">
                <c:v>18.443327143343026</c:v>
              </c:pt>
              <c:pt idx="2214">
                <c:v>18.451661227004724</c:v>
              </c:pt>
              <c:pt idx="2215">
                <c:v>18.459995310666429</c:v>
              </c:pt>
              <c:pt idx="2216">
                <c:v>18.468329394328126</c:v>
              </c:pt>
              <c:pt idx="2217">
                <c:v>18.476663477989824</c:v>
              </c:pt>
              <c:pt idx="2218">
                <c:v>18.484997561651529</c:v>
              </c:pt>
              <c:pt idx="2219">
                <c:v>18.493331645313226</c:v>
              </c:pt>
              <c:pt idx="2220">
                <c:v>18.501665728974931</c:v>
              </c:pt>
              <c:pt idx="2221">
                <c:v>18.509999812636629</c:v>
              </c:pt>
              <c:pt idx="2222">
                <c:v>18.518333896298326</c:v>
              </c:pt>
              <c:pt idx="2223">
                <c:v>18.526667979960031</c:v>
              </c:pt>
              <c:pt idx="2224">
                <c:v>18.535002063621729</c:v>
              </c:pt>
              <c:pt idx="2225">
                <c:v>18.54333614728343</c:v>
              </c:pt>
              <c:pt idx="2226">
                <c:v>18.551670230945131</c:v>
              </c:pt>
              <c:pt idx="2227">
                <c:v>18.560004314606832</c:v>
              </c:pt>
              <c:pt idx="2228">
                <c:v>18.56833839826853</c:v>
              </c:pt>
              <c:pt idx="2229">
                <c:v>18.576672481930231</c:v>
              </c:pt>
              <c:pt idx="2230">
                <c:v>18.585006565591932</c:v>
              </c:pt>
              <c:pt idx="2231">
                <c:v>18.59334064925363</c:v>
              </c:pt>
              <c:pt idx="2232">
                <c:v>18.601674732915335</c:v>
              </c:pt>
              <c:pt idx="2233">
                <c:v>18.610008816577032</c:v>
              </c:pt>
              <c:pt idx="2234">
                <c:v>18.618342900238737</c:v>
              </c:pt>
              <c:pt idx="2235">
                <c:v>18.626676983900435</c:v>
              </c:pt>
              <c:pt idx="2236">
                <c:v>18.635011067562132</c:v>
              </c:pt>
              <c:pt idx="2237">
                <c:v>18.643345151223837</c:v>
              </c:pt>
              <c:pt idx="2238">
                <c:v>18.651679234885535</c:v>
              </c:pt>
              <c:pt idx="2239">
                <c:v>18.660013318547236</c:v>
              </c:pt>
              <c:pt idx="2240">
                <c:v>18.668347402208937</c:v>
              </c:pt>
              <c:pt idx="2241">
                <c:v>18.676681485870638</c:v>
              </c:pt>
              <c:pt idx="2242">
                <c:v>18.685015569532336</c:v>
              </c:pt>
              <c:pt idx="2243">
                <c:v>18.693349653194037</c:v>
              </c:pt>
              <c:pt idx="2244">
                <c:v>18.701683736855738</c:v>
              </c:pt>
              <c:pt idx="2245">
                <c:v>18.710017820517439</c:v>
              </c:pt>
              <c:pt idx="2246">
                <c:v>18.718351904179141</c:v>
              </c:pt>
              <c:pt idx="2247">
                <c:v>18.726685987840838</c:v>
              </c:pt>
              <c:pt idx="2248">
                <c:v>18.735020071502539</c:v>
              </c:pt>
              <c:pt idx="2249">
                <c:v>18.743354155164241</c:v>
              </c:pt>
              <c:pt idx="2250">
                <c:v>18.751688238825938</c:v>
              </c:pt>
              <c:pt idx="2251">
                <c:v>18.760022322487643</c:v>
              </c:pt>
              <c:pt idx="2252">
                <c:v>18.768356406149341</c:v>
              </c:pt>
              <c:pt idx="2253">
                <c:v>18.776690489811042</c:v>
              </c:pt>
              <c:pt idx="2254">
                <c:v>18.785024573472743</c:v>
              </c:pt>
              <c:pt idx="2255">
                <c:v>18.793358657134441</c:v>
              </c:pt>
              <c:pt idx="2256">
                <c:v>18.801692740796145</c:v>
              </c:pt>
              <c:pt idx="2257">
                <c:v>18.810026824457843</c:v>
              </c:pt>
              <c:pt idx="2258">
                <c:v>18.818360908119544</c:v>
              </c:pt>
              <c:pt idx="2259">
                <c:v>18.826694991781245</c:v>
              </c:pt>
              <c:pt idx="2260">
                <c:v>18.835029075442947</c:v>
              </c:pt>
              <c:pt idx="2261">
                <c:v>18.843363159104644</c:v>
              </c:pt>
              <c:pt idx="2262">
                <c:v>18.851697242766345</c:v>
              </c:pt>
              <c:pt idx="2263">
                <c:v>18.860031326428047</c:v>
              </c:pt>
              <c:pt idx="2264">
                <c:v>18.868365410089744</c:v>
              </c:pt>
              <c:pt idx="2265">
                <c:v>18.876699493751449</c:v>
              </c:pt>
              <c:pt idx="2266">
                <c:v>18.885033577413147</c:v>
              </c:pt>
              <c:pt idx="2267">
                <c:v>18.893367661074844</c:v>
              </c:pt>
              <c:pt idx="2268">
                <c:v>18.901701744736549</c:v>
              </c:pt>
              <c:pt idx="2269">
                <c:v>18.910035828398247</c:v>
              </c:pt>
              <c:pt idx="2270">
                <c:v>18.918369912059951</c:v>
              </c:pt>
              <c:pt idx="2271">
                <c:v>18.926703995721649</c:v>
              </c:pt>
              <c:pt idx="2272">
                <c:v>18.93503807938335</c:v>
              </c:pt>
              <c:pt idx="2273">
                <c:v>18.943372163045051</c:v>
              </c:pt>
              <c:pt idx="2274">
                <c:v>18.951706246706749</c:v>
              </c:pt>
              <c:pt idx="2275">
                <c:v>18.96004033036845</c:v>
              </c:pt>
              <c:pt idx="2276">
                <c:v>18.968374414030151</c:v>
              </c:pt>
              <c:pt idx="2277">
                <c:v>18.976708497691853</c:v>
              </c:pt>
              <c:pt idx="2278">
                <c:v>18.98504258135355</c:v>
              </c:pt>
              <c:pt idx="2279">
                <c:v>18.993376665015255</c:v>
              </c:pt>
              <c:pt idx="2280">
                <c:v>19.001710748676953</c:v>
              </c:pt>
              <c:pt idx="2281">
                <c:v>19.010044832338654</c:v>
              </c:pt>
              <c:pt idx="2282">
                <c:v>19.018378916000355</c:v>
              </c:pt>
              <c:pt idx="2283">
                <c:v>19.026712999662053</c:v>
              </c:pt>
              <c:pt idx="2284">
                <c:v>19.035047083323757</c:v>
              </c:pt>
              <c:pt idx="2285">
                <c:v>19.043381166985455</c:v>
              </c:pt>
              <c:pt idx="2286">
                <c:v>19.051715250647156</c:v>
              </c:pt>
              <c:pt idx="2287">
                <c:v>19.060049334308857</c:v>
              </c:pt>
              <c:pt idx="2288">
                <c:v>19.068383417970555</c:v>
              </c:pt>
              <c:pt idx="2289">
                <c:v>19.076717501632256</c:v>
              </c:pt>
              <c:pt idx="2290">
                <c:v>19.085051585293957</c:v>
              </c:pt>
              <c:pt idx="2291">
                <c:v>19.093385668955658</c:v>
              </c:pt>
              <c:pt idx="2292">
                <c:v>19.10171975261736</c:v>
              </c:pt>
              <c:pt idx="2293">
                <c:v>19.110053836279057</c:v>
              </c:pt>
              <c:pt idx="2294">
                <c:v>19.118387919940758</c:v>
              </c:pt>
              <c:pt idx="2295">
                <c:v>19.12672200360246</c:v>
              </c:pt>
              <c:pt idx="2296">
                <c:v>19.135056087264161</c:v>
              </c:pt>
              <c:pt idx="2297">
                <c:v>19.143390170925858</c:v>
              </c:pt>
              <c:pt idx="2298">
                <c:v>19.151724254587563</c:v>
              </c:pt>
              <c:pt idx="2299">
                <c:v>19.160058338249261</c:v>
              </c:pt>
              <c:pt idx="2300">
                <c:v>19.168392421910958</c:v>
              </c:pt>
              <c:pt idx="2301">
                <c:v>19.176726505572663</c:v>
              </c:pt>
              <c:pt idx="2302">
                <c:v>19.185060589234361</c:v>
              </c:pt>
              <c:pt idx="2303">
                <c:v>19.193394672896066</c:v>
              </c:pt>
              <c:pt idx="2304">
                <c:v>19.201728756557763</c:v>
              </c:pt>
              <c:pt idx="2305">
                <c:v>19.210062840219464</c:v>
              </c:pt>
              <c:pt idx="2306">
                <c:v>19.218396923881166</c:v>
              </c:pt>
              <c:pt idx="2307">
                <c:v>19.226731007542863</c:v>
              </c:pt>
              <c:pt idx="2308">
                <c:v>19.235065091204564</c:v>
              </c:pt>
              <c:pt idx="2309">
                <c:v>19.243399174866266</c:v>
              </c:pt>
              <c:pt idx="2310">
                <c:v>19.251733258527967</c:v>
              </c:pt>
              <c:pt idx="2311">
                <c:v>19.260067342189664</c:v>
              </c:pt>
              <c:pt idx="2312">
                <c:v>19.268401425851369</c:v>
              </c:pt>
              <c:pt idx="2313">
                <c:v>19.276735509513067</c:v>
              </c:pt>
              <c:pt idx="2314">
                <c:v>19.285069593174764</c:v>
              </c:pt>
              <c:pt idx="2315">
                <c:v>19.293403676836469</c:v>
              </c:pt>
              <c:pt idx="2316">
                <c:v>19.301737760498167</c:v>
              </c:pt>
              <c:pt idx="2317">
                <c:v>19.310071844159872</c:v>
              </c:pt>
              <c:pt idx="2318">
                <c:v>19.318405927821569</c:v>
              </c:pt>
              <c:pt idx="2319">
                <c:v>19.326740011483267</c:v>
              </c:pt>
              <c:pt idx="2320">
                <c:v>19.335074095144972</c:v>
              </c:pt>
              <c:pt idx="2321">
                <c:v>19.343408178806669</c:v>
              </c:pt>
              <c:pt idx="2322">
                <c:v>19.35174226246837</c:v>
              </c:pt>
              <c:pt idx="2323">
                <c:v>19.360076346130072</c:v>
              </c:pt>
              <c:pt idx="2324">
                <c:v>19.368410429791773</c:v>
              </c:pt>
              <c:pt idx="2325">
                <c:v>19.37674451345347</c:v>
              </c:pt>
              <c:pt idx="2326">
                <c:v>19.385078597115172</c:v>
              </c:pt>
              <c:pt idx="2327">
                <c:v>19.393412680776873</c:v>
              </c:pt>
              <c:pt idx="2328">
                <c:v>19.401746764438574</c:v>
              </c:pt>
              <c:pt idx="2329">
                <c:v>19.410080848100275</c:v>
              </c:pt>
              <c:pt idx="2330">
                <c:v>19.418414931761973</c:v>
              </c:pt>
              <c:pt idx="2331">
                <c:v>19.426749015423677</c:v>
              </c:pt>
              <c:pt idx="2332">
                <c:v>19.435083099085375</c:v>
              </c:pt>
              <c:pt idx="2333">
                <c:v>19.443417182747073</c:v>
              </c:pt>
              <c:pt idx="2334">
                <c:v>19.451751266408777</c:v>
              </c:pt>
              <c:pt idx="2335">
                <c:v>19.460085350070475</c:v>
              </c:pt>
              <c:pt idx="2336">
                <c:v>19.468419433732176</c:v>
              </c:pt>
              <c:pt idx="2337">
                <c:v>19.476753517393878</c:v>
              </c:pt>
              <c:pt idx="2338">
                <c:v>19.485087601055575</c:v>
              </c:pt>
              <c:pt idx="2339">
                <c:v>19.49342168471728</c:v>
              </c:pt>
              <c:pt idx="2340">
                <c:v>19.501755768378978</c:v>
              </c:pt>
              <c:pt idx="2341">
                <c:v>19.510089852040679</c:v>
              </c:pt>
              <c:pt idx="2342">
                <c:v>19.51842393570238</c:v>
              </c:pt>
              <c:pt idx="2343">
                <c:v>19.526758019364081</c:v>
              </c:pt>
              <c:pt idx="2344">
                <c:v>19.535092103025779</c:v>
              </c:pt>
              <c:pt idx="2345">
                <c:v>19.54342618668748</c:v>
              </c:pt>
              <c:pt idx="2346">
                <c:v>19.551760270349181</c:v>
              </c:pt>
              <c:pt idx="2347">
                <c:v>19.560094354010879</c:v>
              </c:pt>
              <c:pt idx="2348">
                <c:v>19.568428437672583</c:v>
              </c:pt>
              <c:pt idx="2349">
                <c:v>19.576762521334281</c:v>
              </c:pt>
              <c:pt idx="2350">
                <c:v>19.585096604995986</c:v>
              </c:pt>
              <c:pt idx="2351">
                <c:v>19.593430688657683</c:v>
              </c:pt>
              <c:pt idx="2352">
                <c:v>19.601764772319381</c:v>
              </c:pt>
              <c:pt idx="2353">
                <c:v>19.610098855981086</c:v>
              </c:pt>
              <c:pt idx="2354">
                <c:v>19.618432939642783</c:v>
              </c:pt>
              <c:pt idx="2355">
                <c:v>19.626767023304485</c:v>
              </c:pt>
              <c:pt idx="2356">
                <c:v>19.635101106966186</c:v>
              </c:pt>
              <c:pt idx="2357">
                <c:v>19.643435190627887</c:v>
              </c:pt>
              <c:pt idx="2358">
                <c:v>19.651769274289585</c:v>
              </c:pt>
              <c:pt idx="2359">
                <c:v>19.660103357951286</c:v>
              </c:pt>
              <c:pt idx="2360">
                <c:v>19.668437441612987</c:v>
              </c:pt>
              <c:pt idx="2361">
                <c:v>19.676771525274685</c:v>
              </c:pt>
              <c:pt idx="2362">
                <c:v>19.685105608936389</c:v>
              </c:pt>
              <c:pt idx="2363">
                <c:v>19.693439692598087</c:v>
              </c:pt>
              <c:pt idx="2364">
                <c:v>19.701773776259788</c:v>
              </c:pt>
              <c:pt idx="2365">
                <c:v>19.710107859921489</c:v>
              </c:pt>
              <c:pt idx="2366">
                <c:v>19.718441943583187</c:v>
              </c:pt>
              <c:pt idx="2367">
                <c:v>19.726776027244892</c:v>
              </c:pt>
              <c:pt idx="2368">
                <c:v>19.735110110906589</c:v>
              </c:pt>
              <c:pt idx="2369">
                <c:v>19.743444194568291</c:v>
              </c:pt>
              <c:pt idx="2370">
                <c:v>19.751778278229992</c:v>
              </c:pt>
              <c:pt idx="2371">
                <c:v>19.760112361891689</c:v>
              </c:pt>
              <c:pt idx="2372">
                <c:v>19.768446445553391</c:v>
              </c:pt>
              <c:pt idx="2373">
                <c:v>19.776780529215092</c:v>
              </c:pt>
              <c:pt idx="2374">
                <c:v>19.785114612876793</c:v>
              </c:pt>
              <c:pt idx="2375">
                <c:v>19.793448696538494</c:v>
              </c:pt>
              <c:pt idx="2376">
                <c:v>19.801782780200195</c:v>
              </c:pt>
              <c:pt idx="2377">
                <c:v>19.810116863861893</c:v>
              </c:pt>
              <c:pt idx="2378">
                <c:v>19.818450947523594</c:v>
              </c:pt>
              <c:pt idx="2379">
                <c:v>19.826785031185295</c:v>
              </c:pt>
              <c:pt idx="2380">
                <c:v>19.835119114846993</c:v>
              </c:pt>
              <c:pt idx="2381">
                <c:v>19.843453198508698</c:v>
              </c:pt>
              <c:pt idx="2382">
                <c:v>19.851787282170395</c:v>
              </c:pt>
              <c:pt idx="2383">
                <c:v>19.860121365832093</c:v>
              </c:pt>
              <c:pt idx="2384">
                <c:v>19.868455449493798</c:v>
              </c:pt>
              <c:pt idx="2385">
                <c:v>19.876789533155495</c:v>
              </c:pt>
              <c:pt idx="2386">
                <c:v>19.8851236168172</c:v>
              </c:pt>
              <c:pt idx="2387">
                <c:v>19.893457700478898</c:v>
              </c:pt>
              <c:pt idx="2388">
                <c:v>19.901791784140599</c:v>
              </c:pt>
              <c:pt idx="2389">
                <c:v>19.9101258678023</c:v>
              </c:pt>
              <c:pt idx="2390">
                <c:v>19.918459951463998</c:v>
              </c:pt>
              <c:pt idx="2391">
                <c:v>19.926794035125699</c:v>
              </c:pt>
              <c:pt idx="2392">
                <c:v>19.9351281187874</c:v>
              </c:pt>
              <c:pt idx="2393">
                <c:v>19.943462202449101</c:v>
              </c:pt>
              <c:pt idx="2394">
                <c:v>19.951796286110799</c:v>
              </c:pt>
              <c:pt idx="2395">
                <c:v>19.960130369772504</c:v>
              </c:pt>
              <c:pt idx="2396">
                <c:v>19.968464453434201</c:v>
              </c:pt>
              <c:pt idx="2397">
                <c:v>19.976798537095899</c:v>
              </c:pt>
              <c:pt idx="2398">
                <c:v>19.985132620757604</c:v>
              </c:pt>
              <c:pt idx="2399">
                <c:v>19.993466704419301</c:v>
              </c:pt>
              <c:pt idx="2400">
                <c:v>20.001800788081006</c:v>
              </c:pt>
              <c:pt idx="2401">
                <c:v>20.010134871742704</c:v>
              </c:pt>
              <c:pt idx="2402">
                <c:v>20.018468955404405</c:v>
              </c:pt>
              <c:pt idx="2403">
                <c:v>20.026803039066106</c:v>
              </c:pt>
              <c:pt idx="2404">
                <c:v>20.035137122727804</c:v>
              </c:pt>
              <c:pt idx="2405">
                <c:v>20.043471206389505</c:v>
              </c:pt>
              <c:pt idx="2406">
                <c:v>20.051805290051206</c:v>
              </c:pt>
              <c:pt idx="2407">
                <c:v>20.060139373712907</c:v>
              </c:pt>
              <c:pt idx="2408">
                <c:v>20.068473457374605</c:v>
              </c:pt>
              <c:pt idx="2409">
                <c:v>20.076807541036306</c:v>
              </c:pt>
              <c:pt idx="2410">
                <c:v>20.085141624698007</c:v>
              </c:pt>
              <c:pt idx="2411">
                <c:v>20.093475708359708</c:v>
              </c:pt>
              <c:pt idx="2412">
                <c:v>20.10180979202141</c:v>
              </c:pt>
              <c:pt idx="2413">
                <c:v>20.110143875683107</c:v>
              </c:pt>
              <c:pt idx="2414">
                <c:v>20.118477959344812</c:v>
              </c:pt>
              <c:pt idx="2415">
                <c:v>20.12681204300651</c:v>
              </c:pt>
              <c:pt idx="2416">
                <c:v>20.135146126668207</c:v>
              </c:pt>
              <c:pt idx="2417">
                <c:v>20.143480210329912</c:v>
              </c:pt>
              <c:pt idx="2418">
                <c:v>20.15181429399161</c:v>
              </c:pt>
              <c:pt idx="2419">
                <c:v>20.160148377653311</c:v>
              </c:pt>
              <c:pt idx="2420">
                <c:v>20.168482461315012</c:v>
              </c:pt>
              <c:pt idx="2421">
                <c:v>20.176816544976713</c:v>
              </c:pt>
              <c:pt idx="2422">
                <c:v>20.185150628638414</c:v>
              </c:pt>
              <c:pt idx="2423">
                <c:v>20.193484712300112</c:v>
              </c:pt>
              <c:pt idx="2424">
                <c:v>20.201818795961813</c:v>
              </c:pt>
              <c:pt idx="2425">
                <c:v>20.210152879623514</c:v>
              </c:pt>
              <c:pt idx="2426">
                <c:v>20.218486963285216</c:v>
              </c:pt>
              <c:pt idx="2427">
                <c:v>20.226821046946913</c:v>
              </c:pt>
              <c:pt idx="2428">
                <c:v>20.235155130608614</c:v>
              </c:pt>
              <c:pt idx="2429">
                <c:v>20.243489214270316</c:v>
              </c:pt>
              <c:pt idx="2430">
                <c:v>20.251823297932013</c:v>
              </c:pt>
              <c:pt idx="2431">
                <c:v>20.260157381593718</c:v>
              </c:pt>
              <c:pt idx="2432">
                <c:v>20.268491465255416</c:v>
              </c:pt>
              <c:pt idx="2433">
                <c:v>20.27682554891712</c:v>
              </c:pt>
              <c:pt idx="2434">
                <c:v>20.285159632578818</c:v>
              </c:pt>
              <c:pt idx="2435">
                <c:v>20.293493716240516</c:v>
              </c:pt>
              <c:pt idx="2436">
                <c:v>20.30182779990222</c:v>
              </c:pt>
              <c:pt idx="2437">
                <c:v>20.310161883563918</c:v>
              </c:pt>
              <c:pt idx="2438">
                <c:v>20.318495967225619</c:v>
              </c:pt>
              <c:pt idx="2439">
                <c:v>20.32683005088732</c:v>
              </c:pt>
              <c:pt idx="2440">
                <c:v>20.335164134549021</c:v>
              </c:pt>
              <c:pt idx="2441">
                <c:v>20.343498218210719</c:v>
              </c:pt>
              <c:pt idx="2442">
                <c:v>20.35183230187242</c:v>
              </c:pt>
              <c:pt idx="2443">
                <c:v>20.360166385534122</c:v>
              </c:pt>
              <c:pt idx="2444">
                <c:v>20.368500469195819</c:v>
              </c:pt>
              <c:pt idx="2445">
                <c:v>20.376834552857524</c:v>
              </c:pt>
              <c:pt idx="2446">
                <c:v>20.385168636519222</c:v>
              </c:pt>
              <c:pt idx="2447">
                <c:v>20.393502720180926</c:v>
              </c:pt>
              <c:pt idx="2448">
                <c:v>20.401836803842624</c:v>
              </c:pt>
              <c:pt idx="2449">
                <c:v>20.410170887504322</c:v>
              </c:pt>
              <c:pt idx="2450">
                <c:v>20.418504971166026</c:v>
              </c:pt>
              <c:pt idx="2451">
                <c:v>20.426839054827724</c:v>
              </c:pt>
              <c:pt idx="2452">
                <c:v>20.435173138489425</c:v>
              </c:pt>
              <c:pt idx="2453">
                <c:v>20.443507222151126</c:v>
              </c:pt>
              <c:pt idx="2454">
                <c:v>20.451841305812824</c:v>
              </c:pt>
              <c:pt idx="2455">
                <c:v>20.460175389474525</c:v>
              </c:pt>
              <c:pt idx="2456">
                <c:v>20.468509473136226</c:v>
              </c:pt>
              <c:pt idx="2457">
                <c:v>20.476843556797927</c:v>
              </c:pt>
              <c:pt idx="2458">
                <c:v>20.485177640459629</c:v>
              </c:pt>
              <c:pt idx="2459">
                <c:v>20.49351172412133</c:v>
              </c:pt>
              <c:pt idx="2460">
                <c:v>20.501845807783027</c:v>
              </c:pt>
              <c:pt idx="2461">
                <c:v>20.510179891444729</c:v>
              </c:pt>
              <c:pt idx="2462">
                <c:v>20.51851397510643</c:v>
              </c:pt>
              <c:pt idx="2463">
                <c:v>20.526848058768127</c:v>
              </c:pt>
              <c:pt idx="2464">
                <c:v>20.535182142429832</c:v>
              </c:pt>
              <c:pt idx="2465">
                <c:v>20.54351622609153</c:v>
              </c:pt>
              <c:pt idx="2466">
                <c:v>20.551850309753231</c:v>
              </c:pt>
              <c:pt idx="2467">
                <c:v>20.560184393414932</c:v>
              </c:pt>
              <c:pt idx="2468">
                <c:v>20.56851847707663</c:v>
              </c:pt>
              <c:pt idx="2469">
                <c:v>20.576852560738335</c:v>
              </c:pt>
              <c:pt idx="2470">
                <c:v>20.585186644400032</c:v>
              </c:pt>
              <c:pt idx="2471">
                <c:v>20.593520728061733</c:v>
              </c:pt>
              <c:pt idx="2472">
                <c:v>20.601854811723435</c:v>
              </c:pt>
              <c:pt idx="2473">
                <c:v>20.610188895385136</c:v>
              </c:pt>
              <c:pt idx="2474">
                <c:v>20.618522979046833</c:v>
              </c:pt>
              <c:pt idx="2475">
                <c:v>20.626857062708535</c:v>
              </c:pt>
              <c:pt idx="2476">
                <c:v>20.635191146370236</c:v>
              </c:pt>
              <c:pt idx="2477">
                <c:v>20.643525230031933</c:v>
              </c:pt>
              <c:pt idx="2478">
                <c:v>20.651859313693638</c:v>
              </c:pt>
              <c:pt idx="2479">
                <c:v>20.660193397355336</c:v>
              </c:pt>
              <c:pt idx="2480">
                <c:v>20.668527481017033</c:v>
              </c:pt>
              <c:pt idx="2481">
                <c:v>20.676861564678738</c:v>
              </c:pt>
              <c:pt idx="2482">
                <c:v>20.685195648340436</c:v>
              </c:pt>
              <c:pt idx="2483">
                <c:v>20.693529732002141</c:v>
              </c:pt>
              <c:pt idx="2484">
                <c:v>20.701863815663838</c:v>
              </c:pt>
              <c:pt idx="2485">
                <c:v>20.710197899325539</c:v>
              </c:pt>
              <c:pt idx="2486">
                <c:v>20.718531982987241</c:v>
              </c:pt>
              <c:pt idx="2487">
                <c:v>20.726866066648938</c:v>
              </c:pt>
              <c:pt idx="2488">
                <c:v>20.735200150310639</c:v>
              </c:pt>
              <c:pt idx="2489">
                <c:v>20.743534233972341</c:v>
              </c:pt>
              <c:pt idx="2490">
                <c:v>20.751868317634042</c:v>
              </c:pt>
              <c:pt idx="2491">
                <c:v>20.760202401295739</c:v>
              </c:pt>
              <c:pt idx="2492">
                <c:v>20.768536484957444</c:v>
              </c:pt>
              <c:pt idx="2493">
                <c:v>20.776870568619142</c:v>
              </c:pt>
              <c:pt idx="2494">
                <c:v>20.785204652280843</c:v>
              </c:pt>
              <c:pt idx="2495">
                <c:v>20.793538735942544</c:v>
              </c:pt>
              <c:pt idx="2496">
                <c:v>20.801872819604242</c:v>
              </c:pt>
              <c:pt idx="2497">
                <c:v>20.810206903265946</c:v>
              </c:pt>
              <c:pt idx="2498">
                <c:v>20.818540986927644</c:v>
              </c:pt>
              <c:pt idx="2499">
                <c:v>20.826875070589342</c:v>
              </c:pt>
              <c:pt idx="2500">
                <c:v>20.835209154251046</c:v>
              </c:pt>
              <c:pt idx="2501">
                <c:v>20.843543237912744</c:v>
              </c:pt>
              <c:pt idx="2502">
                <c:v>20.851877321574445</c:v>
              </c:pt>
              <c:pt idx="2503">
                <c:v>20.860211405236146</c:v>
              </c:pt>
              <c:pt idx="2504">
                <c:v>20.868545488897848</c:v>
              </c:pt>
              <c:pt idx="2505">
                <c:v>20.876879572559549</c:v>
              </c:pt>
              <c:pt idx="2506">
                <c:v>20.885213656221246</c:v>
              </c:pt>
              <c:pt idx="2507">
                <c:v>20.893547739882948</c:v>
              </c:pt>
              <c:pt idx="2508">
                <c:v>20.901881823544649</c:v>
              </c:pt>
              <c:pt idx="2509">
                <c:v>20.91021590720635</c:v>
              </c:pt>
              <c:pt idx="2510">
                <c:v>20.918549990868048</c:v>
              </c:pt>
              <c:pt idx="2511">
                <c:v>20.926884074529752</c:v>
              </c:pt>
              <c:pt idx="2512">
                <c:v>20.93521815819145</c:v>
              </c:pt>
              <c:pt idx="2513">
                <c:v>20.943552241853148</c:v>
              </c:pt>
              <c:pt idx="2514">
                <c:v>20.951886325514852</c:v>
              </c:pt>
              <c:pt idx="2515">
                <c:v>20.96022040917655</c:v>
              </c:pt>
              <c:pt idx="2516">
                <c:v>20.968554492838255</c:v>
              </c:pt>
              <c:pt idx="2517">
                <c:v>20.976888576499952</c:v>
              </c:pt>
              <c:pt idx="2518">
                <c:v>20.985222660161654</c:v>
              </c:pt>
              <c:pt idx="2519">
                <c:v>20.993556743823355</c:v>
              </c:pt>
              <c:pt idx="2520">
                <c:v>21.001890827485052</c:v>
              </c:pt>
              <c:pt idx="2521">
                <c:v>21.010224911146754</c:v>
              </c:pt>
              <c:pt idx="2522">
                <c:v>21.018558994808455</c:v>
              </c:pt>
              <c:pt idx="2523">
                <c:v>21.026893078470156</c:v>
              </c:pt>
              <c:pt idx="2524">
                <c:v>21.035227162131854</c:v>
              </c:pt>
              <c:pt idx="2525">
                <c:v>21.043561245793555</c:v>
              </c:pt>
              <c:pt idx="2526">
                <c:v>21.051895329455256</c:v>
              </c:pt>
              <c:pt idx="2527">
                <c:v>21.060229413116954</c:v>
              </c:pt>
              <c:pt idx="2528">
                <c:v>21.068563496778658</c:v>
              </c:pt>
              <c:pt idx="2529">
                <c:v>21.076897580440356</c:v>
              </c:pt>
              <c:pt idx="2530">
                <c:v>21.085231664102061</c:v>
              </c:pt>
              <c:pt idx="2531">
                <c:v>21.093565747763758</c:v>
              </c:pt>
              <c:pt idx="2532">
                <c:v>21.101899831425456</c:v>
              </c:pt>
              <c:pt idx="2533">
                <c:v>21.110233915087161</c:v>
              </c:pt>
              <c:pt idx="2534">
                <c:v>21.118567998748858</c:v>
              </c:pt>
              <c:pt idx="2535">
                <c:v>21.12690208241056</c:v>
              </c:pt>
              <c:pt idx="2536">
                <c:v>21.135236166072261</c:v>
              </c:pt>
              <c:pt idx="2537">
                <c:v>21.143570249733962</c:v>
              </c:pt>
              <c:pt idx="2538">
                <c:v>21.15190433339566</c:v>
              </c:pt>
              <c:pt idx="2539">
                <c:v>21.160238417057361</c:v>
              </c:pt>
              <c:pt idx="2540">
                <c:v>21.168572500719062</c:v>
              </c:pt>
              <c:pt idx="2541">
                <c:v>21.176906584380763</c:v>
              </c:pt>
              <c:pt idx="2542">
                <c:v>21.185240668042464</c:v>
              </c:pt>
              <c:pt idx="2543">
                <c:v>21.193574751704162</c:v>
              </c:pt>
              <c:pt idx="2544">
                <c:v>21.201908835365863</c:v>
              </c:pt>
              <c:pt idx="2545">
                <c:v>21.210242919027564</c:v>
              </c:pt>
              <c:pt idx="2546">
                <c:v>21.218577002689262</c:v>
              </c:pt>
              <c:pt idx="2547">
                <c:v>21.226911086350967</c:v>
              </c:pt>
              <c:pt idx="2548">
                <c:v>21.235245170012664</c:v>
              </c:pt>
              <c:pt idx="2549">
                <c:v>21.243579253674366</c:v>
              </c:pt>
              <c:pt idx="2550">
                <c:v>21.251913337336067</c:v>
              </c:pt>
              <c:pt idx="2551">
                <c:v>21.260247420997764</c:v>
              </c:pt>
              <c:pt idx="2552">
                <c:v>21.268581504659469</c:v>
              </c:pt>
              <c:pt idx="2553">
                <c:v>21.276915588321167</c:v>
              </c:pt>
              <c:pt idx="2554">
                <c:v>21.285249671982868</c:v>
              </c:pt>
              <c:pt idx="2555">
                <c:v>21.293583755644569</c:v>
              </c:pt>
              <c:pt idx="2556">
                <c:v>21.30191783930627</c:v>
              </c:pt>
              <c:pt idx="2557">
                <c:v>21.310251922967968</c:v>
              </c:pt>
              <c:pt idx="2558">
                <c:v>21.318586006629669</c:v>
              </c:pt>
              <c:pt idx="2559">
                <c:v>21.32692009029137</c:v>
              </c:pt>
              <c:pt idx="2560">
                <c:v>21.335254173953068</c:v>
              </c:pt>
              <c:pt idx="2561">
                <c:v>21.343588257614773</c:v>
              </c:pt>
              <c:pt idx="2562">
                <c:v>21.35192234127647</c:v>
              </c:pt>
              <c:pt idx="2563">
                <c:v>21.360256424938175</c:v>
              </c:pt>
              <c:pt idx="2564">
                <c:v>21.368590508599873</c:v>
              </c:pt>
              <c:pt idx="2565">
                <c:v>21.37692459226157</c:v>
              </c:pt>
              <c:pt idx="2566">
                <c:v>21.385258675923275</c:v>
              </c:pt>
              <c:pt idx="2567">
                <c:v>21.393592759584973</c:v>
              </c:pt>
              <c:pt idx="2568">
                <c:v>21.401926843246674</c:v>
              </c:pt>
              <c:pt idx="2569">
                <c:v>21.410260926908375</c:v>
              </c:pt>
              <c:pt idx="2570">
                <c:v>21.418595010570073</c:v>
              </c:pt>
              <c:pt idx="2571">
                <c:v>21.426929094231774</c:v>
              </c:pt>
              <c:pt idx="2572">
                <c:v>21.435263177893475</c:v>
              </c:pt>
              <c:pt idx="2573">
                <c:v>21.443597261555176</c:v>
              </c:pt>
              <c:pt idx="2574">
                <c:v>21.451931345216874</c:v>
              </c:pt>
              <c:pt idx="2575">
                <c:v>21.460265428878579</c:v>
              </c:pt>
              <c:pt idx="2576">
                <c:v>21.468599512540276</c:v>
              </c:pt>
              <c:pt idx="2577">
                <c:v>21.476933596201977</c:v>
              </c:pt>
              <c:pt idx="2578">
                <c:v>21.485267679863679</c:v>
              </c:pt>
              <c:pt idx="2579">
                <c:v>21.493601763525376</c:v>
              </c:pt>
              <c:pt idx="2580">
                <c:v>21.501935847187081</c:v>
              </c:pt>
              <c:pt idx="2581">
                <c:v>21.510269930848779</c:v>
              </c:pt>
              <c:pt idx="2582">
                <c:v>21.51860401451048</c:v>
              </c:pt>
              <c:pt idx="2583">
                <c:v>21.526938098172181</c:v>
              </c:pt>
              <c:pt idx="2584">
                <c:v>21.535272181833879</c:v>
              </c:pt>
              <c:pt idx="2585">
                <c:v>21.54360626549558</c:v>
              </c:pt>
              <c:pt idx="2586">
                <c:v>21.551940349157281</c:v>
              </c:pt>
              <c:pt idx="2587">
                <c:v>21.560274432818982</c:v>
              </c:pt>
              <c:pt idx="2588">
                <c:v>21.568608516480683</c:v>
              </c:pt>
              <c:pt idx="2589">
                <c:v>21.576942600142381</c:v>
              </c:pt>
              <c:pt idx="2590">
                <c:v>21.585276683804082</c:v>
              </c:pt>
              <c:pt idx="2591">
                <c:v>21.593610767465783</c:v>
              </c:pt>
              <c:pt idx="2592">
                <c:v>21.601944851127485</c:v>
              </c:pt>
              <c:pt idx="2593">
                <c:v>21.610278934789182</c:v>
              </c:pt>
              <c:pt idx="2594">
                <c:v>21.618613018450887</c:v>
              </c:pt>
              <c:pt idx="2595">
                <c:v>21.626947102112585</c:v>
              </c:pt>
              <c:pt idx="2596">
                <c:v>21.635281185774282</c:v>
              </c:pt>
              <c:pt idx="2597">
                <c:v>21.643615269435987</c:v>
              </c:pt>
              <c:pt idx="2598">
                <c:v>21.651949353097685</c:v>
              </c:pt>
              <c:pt idx="2599">
                <c:v>21.660283436759389</c:v>
              </c:pt>
              <c:pt idx="2600">
                <c:v>21.668617520421087</c:v>
              </c:pt>
              <c:pt idx="2601">
                <c:v>21.676951604082788</c:v>
              </c:pt>
              <c:pt idx="2602">
                <c:v>21.685285687744489</c:v>
              </c:pt>
              <c:pt idx="2603">
                <c:v>21.693619771406187</c:v>
              </c:pt>
              <c:pt idx="2604">
                <c:v>21.701953855067888</c:v>
              </c:pt>
              <c:pt idx="2605">
                <c:v>21.710287938729589</c:v>
              </c:pt>
              <c:pt idx="2606">
                <c:v>21.71862202239129</c:v>
              </c:pt>
              <c:pt idx="2607">
                <c:v>21.726956106052988</c:v>
              </c:pt>
              <c:pt idx="2608">
                <c:v>21.735290189714693</c:v>
              </c:pt>
              <c:pt idx="2609">
                <c:v>21.74362427337639</c:v>
              </c:pt>
              <c:pt idx="2610">
                <c:v>21.751958357038088</c:v>
              </c:pt>
              <c:pt idx="2611">
                <c:v>21.760292440699793</c:v>
              </c:pt>
              <c:pt idx="2612">
                <c:v>21.76862652436149</c:v>
              </c:pt>
              <c:pt idx="2613">
                <c:v>21.776960608023195</c:v>
              </c:pt>
              <c:pt idx="2614">
                <c:v>21.785294691684893</c:v>
              </c:pt>
              <c:pt idx="2615">
                <c:v>21.79362877534659</c:v>
              </c:pt>
              <c:pt idx="2616">
                <c:v>21.801962859008295</c:v>
              </c:pt>
              <c:pt idx="2617">
                <c:v>21.810296942669993</c:v>
              </c:pt>
              <c:pt idx="2618">
                <c:v>21.818631026331694</c:v>
              </c:pt>
              <c:pt idx="2619">
                <c:v>21.826965109993395</c:v>
              </c:pt>
              <c:pt idx="2620">
                <c:v>21.835299193655096</c:v>
              </c:pt>
              <c:pt idx="2621">
                <c:v>21.843633277316794</c:v>
              </c:pt>
              <c:pt idx="2622">
                <c:v>21.851967360978495</c:v>
              </c:pt>
              <c:pt idx="2623">
                <c:v>21.860301444640196</c:v>
              </c:pt>
              <c:pt idx="2624">
                <c:v>21.868635528301898</c:v>
              </c:pt>
              <c:pt idx="2625">
                <c:v>21.876969611963599</c:v>
              </c:pt>
              <c:pt idx="2626">
                <c:v>21.885303695625296</c:v>
              </c:pt>
              <c:pt idx="2627">
                <c:v>21.893637779287001</c:v>
              </c:pt>
              <c:pt idx="2628">
                <c:v>21.901971862948699</c:v>
              </c:pt>
              <c:pt idx="2629">
                <c:v>21.910305946610396</c:v>
              </c:pt>
              <c:pt idx="2630">
                <c:v>21.918640030272101</c:v>
              </c:pt>
              <c:pt idx="2631">
                <c:v>21.926974113933799</c:v>
              </c:pt>
              <c:pt idx="2632">
                <c:v>21.9353081975955</c:v>
              </c:pt>
              <c:pt idx="2633">
                <c:v>21.943642281257201</c:v>
              </c:pt>
              <c:pt idx="2634">
                <c:v>21.951976364918902</c:v>
              </c:pt>
              <c:pt idx="2635">
                <c:v>21.960310448580604</c:v>
              </c:pt>
              <c:pt idx="2636">
                <c:v>21.968644532242301</c:v>
              </c:pt>
              <c:pt idx="2637">
                <c:v>21.976978615904002</c:v>
              </c:pt>
              <c:pt idx="2638">
                <c:v>21.985312699565704</c:v>
              </c:pt>
              <c:pt idx="2639">
                <c:v>21.993646783227405</c:v>
              </c:pt>
              <c:pt idx="2640">
                <c:v>22.001980866889102</c:v>
              </c:pt>
              <c:pt idx="2641">
                <c:v>22.010314950550804</c:v>
              </c:pt>
              <c:pt idx="2642">
                <c:v>22.018649034212505</c:v>
              </c:pt>
              <c:pt idx="2643">
                <c:v>22.026983117874202</c:v>
              </c:pt>
              <c:pt idx="2644">
                <c:v>22.035317201535907</c:v>
              </c:pt>
              <c:pt idx="2645">
                <c:v>22.043651285197605</c:v>
              </c:pt>
              <c:pt idx="2646">
                <c:v>22.051985368859309</c:v>
              </c:pt>
              <c:pt idx="2647">
                <c:v>22.060319452521007</c:v>
              </c:pt>
              <c:pt idx="2648">
                <c:v>22.068653536182705</c:v>
              </c:pt>
              <c:pt idx="2649">
                <c:v>22.076987619844409</c:v>
              </c:pt>
              <c:pt idx="2650">
                <c:v>22.085321703506107</c:v>
              </c:pt>
              <c:pt idx="2651">
                <c:v>22.093655787167808</c:v>
              </c:pt>
              <c:pt idx="2652">
                <c:v>22.101989870829509</c:v>
              </c:pt>
              <c:pt idx="2653">
                <c:v>22.110323954491211</c:v>
              </c:pt>
              <c:pt idx="2654">
                <c:v>22.118658038152908</c:v>
              </c:pt>
              <c:pt idx="2655">
                <c:v>22.12699212181461</c:v>
              </c:pt>
              <c:pt idx="2656">
                <c:v>22.135326205476311</c:v>
              </c:pt>
              <c:pt idx="2657">
                <c:v>22.143660289138008</c:v>
              </c:pt>
              <c:pt idx="2658">
                <c:v>22.151994372799713</c:v>
              </c:pt>
              <c:pt idx="2659">
                <c:v>22.160328456461411</c:v>
              </c:pt>
              <c:pt idx="2660">
                <c:v>22.168662540123112</c:v>
              </c:pt>
              <c:pt idx="2661">
                <c:v>22.176996623784813</c:v>
              </c:pt>
              <c:pt idx="2662">
                <c:v>22.185330707446511</c:v>
              </c:pt>
              <c:pt idx="2663">
                <c:v>22.193664791108215</c:v>
              </c:pt>
              <c:pt idx="2664">
                <c:v>22.201998874769913</c:v>
              </c:pt>
              <c:pt idx="2665">
                <c:v>22.210332958431614</c:v>
              </c:pt>
              <c:pt idx="2666">
                <c:v>22.218667042093315</c:v>
              </c:pt>
              <c:pt idx="2667">
                <c:v>22.227001125755013</c:v>
              </c:pt>
              <c:pt idx="2668">
                <c:v>22.235335209416714</c:v>
              </c:pt>
              <c:pt idx="2669">
                <c:v>22.243669293078415</c:v>
              </c:pt>
              <c:pt idx="2670">
                <c:v>22.252003376740117</c:v>
              </c:pt>
              <c:pt idx="2671">
                <c:v>22.260337460401818</c:v>
              </c:pt>
              <c:pt idx="2672">
                <c:v>22.268671544063519</c:v>
              </c:pt>
              <c:pt idx="2673">
                <c:v>22.277005627725217</c:v>
              </c:pt>
              <c:pt idx="2674">
                <c:v>22.285339711386918</c:v>
              </c:pt>
              <c:pt idx="2675">
                <c:v>22.293673795048619</c:v>
              </c:pt>
              <c:pt idx="2676">
                <c:v>22.302007878710317</c:v>
              </c:pt>
              <c:pt idx="2677">
                <c:v>22.310341962372021</c:v>
              </c:pt>
              <c:pt idx="2678">
                <c:v>22.318676046033719</c:v>
              </c:pt>
              <c:pt idx="2679">
                <c:v>22.32701012969542</c:v>
              </c:pt>
              <c:pt idx="2680">
                <c:v>22.335344213357121</c:v>
              </c:pt>
              <c:pt idx="2681">
                <c:v>22.343678297018819</c:v>
              </c:pt>
              <c:pt idx="2682">
                <c:v>22.352012380680524</c:v>
              </c:pt>
              <c:pt idx="2683">
                <c:v>22.360346464342221</c:v>
              </c:pt>
              <c:pt idx="2684">
                <c:v>22.368680548003923</c:v>
              </c:pt>
              <c:pt idx="2685">
                <c:v>22.377014631665624</c:v>
              </c:pt>
              <c:pt idx="2686">
                <c:v>22.385348715327321</c:v>
              </c:pt>
              <c:pt idx="2687">
                <c:v>22.393682798989023</c:v>
              </c:pt>
              <c:pt idx="2688">
                <c:v>22.402016882650724</c:v>
              </c:pt>
              <c:pt idx="2689">
                <c:v>22.410350966312425</c:v>
              </c:pt>
              <c:pt idx="2690">
                <c:v>22.418685049974123</c:v>
              </c:pt>
              <c:pt idx="2691">
                <c:v>22.427019133635827</c:v>
              </c:pt>
              <c:pt idx="2692">
                <c:v>22.435353217297525</c:v>
              </c:pt>
              <c:pt idx="2693">
                <c:v>22.443687300959223</c:v>
              </c:pt>
              <c:pt idx="2694">
                <c:v>22.452021384620927</c:v>
              </c:pt>
              <c:pt idx="2695">
                <c:v>22.460355468282625</c:v>
              </c:pt>
              <c:pt idx="2696">
                <c:v>22.46868955194433</c:v>
              </c:pt>
              <c:pt idx="2697">
                <c:v>22.477023635606027</c:v>
              </c:pt>
              <c:pt idx="2698">
                <c:v>22.485357719267729</c:v>
              </c:pt>
              <c:pt idx="2699">
                <c:v>22.49369180292943</c:v>
              </c:pt>
              <c:pt idx="2700">
                <c:v>22.502025886591127</c:v>
              </c:pt>
              <c:pt idx="2701">
                <c:v>22.510359970252829</c:v>
              </c:pt>
              <c:pt idx="2702">
                <c:v>22.51869405391453</c:v>
              </c:pt>
              <c:pt idx="2703">
                <c:v>22.527028137576231</c:v>
              </c:pt>
              <c:pt idx="2704">
                <c:v>22.535362221237929</c:v>
              </c:pt>
              <c:pt idx="2705">
                <c:v>22.54369630489963</c:v>
              </c:pt>
              <c:pt idx="2706">
                <c:v>22.552030388561331</c:v>
              </c:pt>
              <c:pt idx="2707">
                <c:v>22.560364472223032</c:v>
              </c:pt>
              <c:pt idx="2708">
                <c:v>22.568698555884733</c:v>
              </c:pt>
              <c:pt idx="2709">
                <c:v>22.577032639546431</c:v>
              </c:pt>
              <c:pt idx="2710">
                <c:v>22.585366723208136</c:v>
              </c:pt>
              <c:pt idx="2711">
                <c:v>22.593700806869833</c:v>
              </c:pt>
              <c:pt idx="2712">
                <c:v>22.602034890531531</c:v>
              </c:pt>
              <c:pt idx="2713">
                <c:v>22.610368974193236</c:v>
              </c:pt>
              <c:pt idx="2714">
                <c:v>22.618703057854933</c:v>
              </c:pt>
              <c:pt idx="2715">
                <c:v>22.627037141516634</c:v>
              </c:pt>
              <c:pt idx="2716">
                <c:v>22.635371225178336</c:v>
              </c:pt>
              <c:pt idx="2717">
                <c:v>22.643705308840037</c:v>
              </c:pt>
              <c:pt idx="2718">
                <c:v>22.652039392501738</c:v>
              </c:pt>
              <c:pt idx="2719">
                <c:v>22.660373476163436</c:v>
              </c:pt>
              <c:pt idx="2720">
                <c:v>22.668707559825137</c:v>
              </c:pt>
              <c:pt idx="2721">
                <c:v>22.677041643486838</c:v>
              </c:pt>
              <c:pt idx="2722">
                <c:v>22.685375727148539</c:v>
              </c:pt>
              <c:pt idx="2723">
                <c:v>22.693709810810237</c:v>
              </c:pt>
              <c:pt idx="2724">
                <c:v>22.702043894471942</c:v>
              </c:pt>
              <c:pt idx="2725">
                <c:v>22.710377978133639</c:v>
              </c:pt>
              <c:pt idx="2726">
                <c:v>22.718712061795337</c:v>
              </c:pt>
              <c:pt idx="2727">
                <c:v>22.727046145457042</c:v>
              </c:pt>
              <c:pt idx="2728">
                <c:v>22.735380229118739</c:v>
              </c:pt>
              <c:pt idx="2729">
                <c:v>22.743714312780444</c:v>
              </c:pt>
              <c:pt idx="2730">
                <c:v>22.752048396442142</c:v>
              </c:pt>
              <c:pt idx="2731">
                <c:v>22.760382480103839</c:v>
              </c:pt>
              <c:pt idx="2732">
                <c:v>22.768716563765544</c:v>
              </c:pt>
              <c:pt idx="2733">
                <c:v>22.777050647427242</c:v>
              </c:pt>
              <c:pt idx="2734">
                <c:v>22.785384731088943</c:v>
              </c:pt>
              <c:pt idx="2735">
                <c:v>22.793718814750644</c:v>
              </c:pt>
              <c:pt idx="2736">
                <c:v>22.802052898412345</c:v>
              </c:pt>
              <c:pt idx="2737">
                <c:v>22.810386982074043</c:v>
              </c:pt>
              <c:pt idx="2738">
                <c:v>22.818721065735744</c:v>
              </c:pt>
              <c:pt idx="2739">
                <c:v>22.827055149397445</c:v>
              </c:pt>
              <c:pt idx="2740">
                <c:v>22.835389233059143</c:v>
              </c:pt>
              <c:pt idx="2741">
                <c:v>22.843723316720848</c:v>
              </c:pt>
              <c:pt idx="2742">
                <c:v>22.852057400382545</c:v>
              </c:pt>
              <c:pt idx="2743">
                <c:v>22.86039148404425</c:v>
              </c:pt>
              <c:pt idx="2744">
                <c:v>22.868725567705948</c:v>
              </c:pt>
              <c:pt idx="2745">
                <c:v>22.877059651367645</c:v>
              </c:pt>
              <c:pt idx="2746">
                <c:v>22.88539373502935</c:v>
              </c:pt>
              <c:pt idx="2747">
                <c:v>22.893727818691048</c:v>
              </c:pt>
              <c:pt idx="2748">
                <c:v>22.902061902352749</c:v>
              </c:pt>
              <c:pt idx="2749">
                <c:v>22.91039598601445</c:v>
              </c:pt>
              <c:pt idx="2750">
                <c:v>22.918730069676148</c:v>
              </c:pt>
              <c:pt idx="2751">
                <c:v>22.927064153337849</c:v>
              </c:pt>
              <c:pt idx="2752">
                <c:v>22.93539823699955</c:v>
              </c:pt>
              <c:pt idx="2753">
                <c:v>22.943732320661251</c:v>
              </c:pt>
              <c:pt idx="2754">
                <c:v>22.952066404322952</c:v>
              </c:pt>
              <c:pt idx="2755">
                <c:v>22.960400487984653</c:v>
              </c:pt>
              <c:pt idx="2756">
                <c:v>22.968734571646351</c:v>
              </c:pt>
              <c:pt idx="2757">
                <c:v>22.977068655308052</c:v>
              </c:pt>
              <c:pt idx="2758">
                <c:v>22.985402738969753</c:v>
              </c:pt>
              <c:pt idx="2759">
                <c:v>22.993736822631451</c:v>
              </c:pt>
              <c:pt idx="2760">
                <c:v>23.002070906293156</c:v>
              </c:pt>
              <c:pt idx="2761">
                <c:v>23.010404989954854</c:v>
              </c:pt>
              <c:pt idx="2762">
                <c:v>23.018739073616555</c:v>
              </c:pt>
              <c:pt idx="2763">
                <c:v>23.027073157278256</c:v>
              </c:pt>
              <c:pt idx="2764">
                <c:v>23.035407240939954</c:v>
              </c:pt>
              <c:pt idx="2765">
                <c:v>23.043741324601658</c:v>
              </c:pt>
              <c:pt idx="2766">
                <c:v>23.052075408263356</c:v>
              </c:pt>
              <c:pt idx="2767">
                <c:v>23.060409491925057</c:v>
              </c:pt>
              <c:pt idx="2768">
                <c:v>23.068743575586758</c:v>
              </c:pt>
              <c:pt idx="2769">
                <c:v>23.077077659248459</c:v>
              </c:pt>
              <c:pt idx="2770">
                <c:v>23.085411742910157</c:v>
              </c:pt>
              <c:pt idx="2771">
                <c:v>23.093745826571858</c:v>
              </c:pt>
              <c:pt idx="2772">
                <c:v>23.102079910233559</c:v>
              </c:pt>
              <c:pt idx="2773">
                <c:v>23.110413993895257</c:v>
              </c:pt>
              <c:pt idx="2774">
                <c:v>23.118748077556962</c:v>
              </c:pt>
              <c:pt idx="2775">
                <c:v>23.127082161218659</c:v>
              </c:pt>
              <c:pt idx="2776">
                <c:v>23.135416244880357</c:v>
              </c:pt>
              <c:pt idx="2777">
                <c:v>23.143750328542062</c:v>
              </c:pt>
              <c:pt idx="2778">
                <c:v>23.152084412203759</c:v>
              </c:pt>
              <c:pt idx="2779">
                <c:v>23.160418495865464</c:v>
              </c:pt>
              <c:pt idx="2780">
                <c:v>23.168752579527162</c:v>
              </c:pt>
              <c:pt idx="2781">
                <c:v>23.177086663188863</c:v>
              </c:pt>
              <c:pt idx="2782">
                <c:v>23.185420746850564</c:v>
              </c:pt>
              <c:pt idx="2783">
                <c:v>23.193754830512262</c:v>
              </c:pt>
              <c:pt idx="2784">
                <c:v>23.202088914173963</c:v>
              </c:pt>
              <c:pt idx="2785">
                <c:v>23.210422997835664</c:v>
              </c:pt>
              <c:pt idx="2786">
                <c:v>23.218757081497365</c:v>
              </c:pt>
              <c:pt idx="2787">
                <c:v>23.227091165159063</c:v>
              </c:pt>
              <c:pt idx="2788">
                <c:v>23.235425248820768</c:v>
              </c:pt>
              <c:pt idx="2789">
                <c:v>23.243759332482465</c:v>
              </c:pt>
              <c:pt idx="2790">
                <c:v>23.252093416144167</c:v>
              </c:pt>
              <c:pt idx="2791">
                <c:v>23.260427499805868</c:v>
              </c:pt>
              <c:pt idx="2792">
                <c:v>23.268761583467565</c:v>
              </c:pt>
              <c:pt idx="2793">
                <c:v>23.27709566712927</c:v>
              </c:pt>
              <c:pt idx="2794">
                <c:v>23.285429750790968</c:v>
              </c:pt>
              <c:pt idx="2795">
                <c:v>23.293763834452669</c:v>
              </c:pt>
              <c:pt idx="2796">
                <c:v>23.30209791811437</c:v>
              </c:pt>
              <c:pt idx="2797">
                <c:v>23.310432001776068</c:v>
              </c:pt>
              <c:pt idx="2798">
                <c:v>23.318766085437769</c:v>
              </c:pt>
              <c:pt idx="2799">
                <c:v>23.32710016909947</c:v>
              </c:pt>
              <c:pt idx="2800">
                <c:v>23.335434252761171</c:v>
              </c:pt>
              <c:pt idx="2801">
                <c:v>23.343768336422873</c:v>
              </c:pt>
              <c:pt idx="2802">
                <c:v>23.35210242008457</c:v>
              </c:pt>
              <c:pt idx="2803">
                <c:v>23.360436503746271</c:v>
              </c:pt>
              <c:pt idx="2804">
                <c:v>23.368770587407973</c:v>
              </c:pt>
              <c:pt idx="2805">
                <c:v>23.377104671069674</c:v>
              </c:pt>
              <c:pt idx="2806">
                <c:v>23.385438754731371</c:v>
              </c:pt>
              <c:pt idx="2807">
                <c:v>23.393772838393076</c:v>
              </c:pt>
              <c:pt idx="2808">
                <c:v>23.402106922054774</c:v>
              </c:pt>
              <c:pt idx="2809">
                <c:v>23.410441005716471</c:v>
              </c:pt>
              <c:pt idx="2810">
                <c:v>23.418775089378176</c:v>
              </c:pt>
              <c:pt idx="2811">
                <c:v>23.427109173039874</c:v>
              </c:pt>
              <c:pt idx="2812">
                <c:v>23.435443256701578</c:v>
              </c:pt>
              <c:pt idx="2813">
                <c:v>23.443777340363276</c:v>
              </c:pt>
              <c:pt idx="2814">
                <c:v>23.452111424024977</c:v>
              </c:pt>
              <c:pt idx="2815">
                <c:v>23.460445507686678</c:v>
              </c:pt>
              <c:pt idx="2816">
                <c:v>23.468779591348376</c:v>
              </c:pt>
              <c:pt idx="2817">
                <c:v>23.477113675010077</c:v>
              </c:pt>
              <c:pt idx="2818">
                <c:v>23.485447758671778</c:v>
              </c:pt>
              <c:pt idx="2819">
                <c:v>23.49378184233348</c:v>
              </c:pt>
              <c:pt idx="2820">
                <c:v>23.502115925995177</c:v>
              </c:pt>
              <c:pt idx="2821">
                <c:v>23.510450009656878</c:v>
              </c:pt>
              <c:pt idx="2822">
                <c:v>23.51878409331858</c:v>
              </c:pt>
              <c:pt idx="2823">
                <c:v>23.527118176980277</c:v>
              </c:pt>
              <c:pt idx="2824">
                <c:v>23.535452260641982</c:v>
              </c:pt>
              <c:pt idx="2825">
                <c:v>23.54378634430368</c:v>
              </c:pt>
              <c:pt idx="2826">
                <c:v>23.552120427965384</c:v>
              </c:pt>
              <c:pt idx="2827">
                <c:v>23.560454511627082</c:v>
              </c:pt>
              <c:pt idx="2828">
                <c:v>23.56878859528878</c:v>
              </c:pt>
              <c:pt idx="2829">
                <c:v>23.577122678950484</c:v>
              </c:pt>
              <c:pt idx="2830">
                <c:v>23.585456762612182</c:v>
              </c:pt>
              <c:pt idx="2831">
                <c:v>23.593790846273883</c:v>
              </c:pt>
              <c:pt idx="2832">
                <c:v>23.602124929935584</c:v>
              </c:pt>
              <c:pt idx="2833">
                <c:v>23.610459013597286</c:v>
              </c:pt>
              <c:pt idx="2834">
                <c:v>23.618793097258983</c:v>
              </c:pt>
              <c:pt idx="2835">
                <c:v>23.627127180920684</c:v>
              </c:pt>
              <c:pt idx="2836">
                <c:v>23.635461264582386</c:v>
              </c:pt>
              <c:pt idx="2837">
                <c:v>23.643795348244087</c:v>
              </c:pt>
              <c:pt idx="2838">
                <c:v>23.652129431905788</c:v>
              </c:pt>
              <c:pt idx="2839">
                <c:v>23.660463515567486</c:v>
              </c:pt>
              <c:pt idx="2840">
                <c:v>23.66879759922919</c:v>
              </c:pt>
              <c:pt idx="2841">
                <c:v>23.677131682890888</c:v>
              </c:pt>
              <c:pt idx="2842">
                <c:v>23.685465766552586</c:v>
              </c:pt>
              <c:pt idx="2843">
                <c:v>23.69379985021429</c:v>
              </c:pt>
              <c:pt idx="2844">
                <c:v>23.702133933875988</c:v>
              </c:pt>
              <c:pt idx="2845">
                <c:v>23.710468017537689</c:v>
              </c:pt>
              <c:pt idx="2846">
                <c:v>23.71880210119939</c:v>
              </c:pt>
              <c:pt idx="2847">
                <c:v>23.727136184861088</c:v>
              </c:pt>
              <c:pt idx="2848">
                <c:v>23.735470268522793</c:v>
              </c:pt>
              <c:pt idx="2849">
                <c:v>23.74380435218449</c:v>
              </c:pt>
              <c:pt idx="2850">
                <c:v>23.752138435846192</c:v>
              </c:pt>
              <c:pt idx="2851">
                <c:v>23.760472519507893</c:v>
              </c:pt>
              <c:pt idx="2852">
                <c:v>23.768806603169594</c:v>
              </c:pt>
              <c:pt idx="2853">
                <c:v>23.777140686831292</c:v>
              </c:pt>
              <c:pt idx="2854">
                <c:v>23.785474770492993</c:v>
              </c:pt>
              <c:pt idx="2855">
                <c:v>23.793808854154694</c:v>
              </c:pt>
              <c:pt idx="2856">
                <c:v>23.802142937816392</c:v>
              </c:pt>
              <c:pt idx="2857">
                <c:v>23.810477021478096</c:v>
              </c:pt>
              <c:pt idx="2858">
                <c:v>23.818811105139794</c:v>
              </c:pt>
              <c:pt idx="2859">
                <c:v>23.827145188801499</c:v>
              </c:pt>
              <c:pt idx="2860">
                <c:v>23.835479272463196</c:v>
              </c:pt>
              <c:pt idx="2861">
                <c:v>23.843813356124894</c:v>
              </c:pt>
              <c:pt idx="2862">
                <c:v>23.852147439786599</c:v>
              </c:pt>
              <c:pt idx="2863">
                <c:v>23.860481523448296</c:v>
              </c:pt>
              <c:pt idx="2864">
                <c:v>23.868815607109998</c:v>
              </c:pt>
              <c:pt idx="2865">
                <c:v>23.877149690771699</c:v>
              </c:pt>
              <c:pt idx="2866">
                <c:v>23.885483774433396</c:v>
              </c:pt>
              <c:pt idx="2867">
                <c:v>23.893817858095098</c:v>
              </c:pt>
              <c:pt idx="2868">
                <c:v>23.902151941756799</c:v>
              </c:pt>
              <c:pt idx="2869">
                <c:v>23.9104860254185</c:v>
              </c:pt>
              <c:pt idx="2870">
                <c:v>23.918820109080198</c:v>
              </c:pt>
              <c:pt idx="2871">
                <c:v>23.927154192741902</c:v>
              </c:pt>
              <c:pt idx="2872">
                <c:v>23.9354882764036</c:v>
              </c:pt>
              <c:pt idx="2873">
                <c:v>23.943822360065301</c:v>
              </c:pt>
              <c:pt idx="2874">
                <c:v>23.952156443727002</c:v>
              </c:pt>
              <c:pt idx="2875">
                <c:v>23.9604905273887</c:v>
              </c:pt>
              <c:pt idx="2876">
                <c:v>23.968824611050405</c:v>
              </c:pt>
              <c:pt idx="2877">
                <c:v>23.977158694712102</c:v>
              </c:pt>
              <c:pt idx="2878">
                <c:v>23.985492778373803</c:v>
              </c:pt>
              <c:pt idx="2879">
                <c:v>23.993826862035505</c:v>
              </c:pt>
              <c:pt idx="2880">
                <c:v>24.002160945697202</c:v>
              </c:pt>
              <c:pt idx="2881">
                <c:v>24.010495029358903</c:v>
              </c:pt>
              <c:pt idx="2882">
                <c:v>24.018829113020605</c:v>
              </c:pt>
              <c:pt idx="2883">
                <c:v>24.027163196682306</c:v>
              </c:pt>
              <c:pt idx="2884">
                <c:v>24.035497280344007</c:v>
              </c:pt>
              <c:pt idx="2885">
                <c:v>24.043831364005708</c:v>
              </c:pt>
              <c:pt idx="2886">
                <c:v>24.052165447667406</c:v>
              </c:pt>
              <c:pt idx="2887">
                <c:v>24.060499531329107</c:v>
              </c:pt>
              <c:pt idx="2888">
                <c:v>24.068833614990808</c:v>
              </c:pt>
              <c:pt idx="2889">
                <c:v>24.077167698652506</c:v>
              </c:pt>
              <c:pt idx="2890">
                <c:v>24.085501782314211</c:v>
              </c:pt>
              <c:pt idx="2891">
                <c:v>24.093835865975908</c:v>
              </c:pt>
              <c:pt idx="2892">
                <c:v>24.102169949637606</c:v>
              </c:pt>
              <c:pt idx="2893">
                <c:v>24.110504033299311</c:v>
              </c:pt>
              <c:pt idx="2894">
                <c:v>24.118838116961008</c:v>
              </c:pt>
              <c:pt idx="2895">
                <c:v>24.127172200622713</c:v>
              </c:pt>
              <c:pt idx="2896">
                <c:v>24.135506284284411</c:v>
              </c:pt>
              <c:pt idx="2897">
                <c:v>24.143840367946112</c:v>
              </c:pt>
              <c:pt idx="2898">
                <c:v>24.152174451607813</c:v>
              </c:pt>
              <c:pt idx="2899">
                <c:v>24.160508535269511</c:v>
              </c:pt>
              <c:pt idx="2900">
                <c:v>24.168842618931212</c:v>
              </c:pt>
              <c:pt idx="2901">
                <c:v>24.177176702592913</c:v>
              </c:pt>
              <c:pt idx="2902">
                <c:v>24.185510786254614</c:v>
              </c:pt>
              <c:pt idx="2903">
                <c:v>24.193844869916312</c:v>
              </c:pt>
              <c:pt idx="2904">
                <c:v>24.202178953578017</c:v>
              </c:pt>
              <c:pt idx="2905">
                <c:v>24.210513037239714</c:v>
              </c:pt>
              <c:pt idx="2906">
                <c:v>24.218847120901412</c:v>
              </c:pt>
              <c:pt idx="2907">
                <c:v>24.227181204563117</c:v>
              </c:pt>
              <c:pt idx="2908">
                <c:v>24.235515288224814</c:v>
              </c:pt>
              <c:pt idx="2909">
                <c:v>24.243849371886519</c:v>
              </c:pt>
              <c:pt idx="2910">
                <c:v>24.252183455548217</c:v>
              </c:pt>
              <c:pt idx="2911">
                <c:v>24.260517539209914</c:v>
              </c:pt>
              <c:pt idx="2912">
                <c:v>24.268851622871619</c:v>
              </c:pt>
              <c:pt idx="2913">
                <c:v>24.277185706533317</c:v>
              </c:pt>
              <c:pt idx="2914">
                <c:v>24.285519790195018</c:v>
              </c:pt>
              <c:pt idx="2915">
                <c:v>24.293853873856719</c:v>
              </c:pt>
              <c:pt idx="2916">
                <c:v>24.30218795751842</c:v>
              </c:pt>
              <c:pt idx="2917">
                <c:v>24.310522041180118</c:v>
              </c:pt>
              <c:pt idx="2918">
                <c:v>24.318856124841819</c:v>
              </c:pt>
              <c:pt idx="2919">
                <c:v>24.32719020850352</c:v>
              </c:pt>
              <c:pt idx="2920">
                <c:v>24.335524292165221</c:v>
              </c:pt>
              <c:pt idx="2921">
                <c:v>24.343858375826922</c:v>
              </c:pt>
              <c:pt idx="2922">
                <c:v>24.35219245948862</c:v>
              </c:pt>
              <c:pt idx="2923">
                <c:v>24.360526543150325</c:v>
              </c:pt>
              <c:pt idx="2924">
                <c:v>24.368860626812022</c:v>
              </c:pt>
              <c:pt idx="2925">
                <c:v>24.37719471047372</c:v>
              </c:pt>
              <c:pt idx="2926">
                <c:v>24.385528794135425</c:v>
              </c:pt>
              <c:pt idx="2927">
                <c:v>24.393862877797122</c:v>
              </c:pt>
              <c:pt idx="2928">
                <c:v>24.402196961458824</c:v>
              </c:pt>
              <c:pt idx="2929">
                <c:v>24.410531045120525</c:v>
              </c:pt>
              <c:pt idx="2930">
                <c:v>24.418865128782226</c:v>
              </c:pt>
              <c:pt idx="2931">
                <c:v>24.427199212443927</c:v>
              </c:pt>
              <c:pt idx="2932">
                <c:v>24.435533296105625</c:v>
              </c:pt>
              <c:pt idx="2933">
                <c:v>24.443867379767326</c:v>
              </c:pt>
              <c:pt idx="2934">
                <c:v>24.452201463429027</c:v>
              </c:pt>
              <c:pt idx="2935">
                <c:v>24.460535547090728</c:v>
              </c:pt>
              <c:pt idx="2936">
                <c:v>24.468869630752426</c:v>
              </c:pt>
              <c:pt idx="2937">
                <c:v>24.477203714414127</c:v>
              </c:pt>
              <c:pt idx="2938">
                <c:v>24.485537798075828</c:v>
              </c:pt>
              <c:pt idx="2939">
                <c:v>24.493871881737526</c:v>
              </c:pt>
              <c:pt idx="2940">
                <c:v>24.502205965399231</c:v>
              </c:pt>
              <c:pt idx="2941">
                <c:v>24.510540049060928</c:v>
              </c:pt>
              <c:pt idx="2942">
                <c:v>24.518874132722633</c:v>
              </c:pt>
              <c:pt idx="2943">
                <c:v>24.527208216384331</c:v>
              </c:pt>
              <c:pt idx="2944">
                <c:v>24.535542300046028</c:v>
              </c:pt>
              <c:pt idx="2945">
                <c:v>24.543876383707733</c:v>
              </c:pt>
              <c:pt idx="2946">
                <c:v>24.552210467369431</c:v>
              </c:pt>
              <c:pt idx="2947">
                <c:v>24.560544551031132</c:v>
              </c:pt>
              <c:pt idx="2948">
                <c:v>24.568878634692833</c:v>
              </c:pt>
              <c:pt idx="2949">
                <c:v>24.577212718354534</c:v>
              </c:pt>
              <c:pt idx="2950">
                <c:v>24.585546802016232</c:v>
              </c:pt>
              <c:pt idx="2951">
                <c:v>24.593880885677933</c:v>
              </c:pt>
              <c:pt idx="2952">
                <c:v>24.602214969339634</c:v>
              </c:pt>
              <c:pt idx="2953">
                <c:v>24.610549053001332</c:v>
              </c:pt>
              <c:pt idx="2954">
                <c:v>24.618883136663037</c:v>
              </c:pt>
              <c:pt idx="2955">
                <c:v>24.627217220324734</c:v>
              </c:pt>
              <c:pt idx="2956">
                <c:v>24.635551303986439</c:v>
              </c:pt>
              <c:pt idx="2957">
                <c:v>24.643885387648137</c:v>
              </c:pt>
              <c:pt idx="2958">
                <c:v>24.652219471309834</c:v>
              </c:pt>
              <c:pt idx="2959">
                <c:v>24.660553554971539</c:v>
              </c:pt>
              <c:pt idx="2960">
                <c:v>24.668887638633237</c:v>
              </c:pt>
              <c:pt idx="2961">
                <c:v>24.677221722294938</c:v>
              </c:pt>
              <c:pt idx="2962">
                <c:v>24.685555805956639</c:v>
              </c:pt>
              <c:pt idx="2963">
                <c:v>24.693889889618337</c:v>
              </c:pt>
              <c:pt idx="2964">
                <c:v>24.702223973280038</c:v>
              </c:pt>
              <c:pt idx="2965">
                <c:v>24.710558056941739</c:v>
              </c:pt>
              <c:pt idx="2966">
                <c:v>24.71889214060344</c:v>
              </c:pt>
              <c:pt idx="2967">
                <c:v>24.727226224265141</c:v>
              </c:pt>
              <c:pt idx="2968">
                <c:v>24.735560307926843</c:v>
              </c:pt>
              <c:pt idx="2969">
                <c:v>24.74389439158854</c:v>
              </c:pt>
              <c:pt idx="2970">
                <c:v>24.752228475250242</c:v>
              </c:pt>
              <c:pt idx="2971">
                <c:v>24.760562558911943</c:v>
              </c:pt>
              <c:pt idx="2972">
                <c:v>24.76889664257364</c:v>
              </c:pt>
              <c:pt idx="2973">
                <c:v>24.777230726235345</c:v>
              </c:pt>
              <c:pt idx="2974">
                <c:v>24.785564809897043</c:v>
              </c:pt>
              <c:pt idx="2975">
                <c:v>24.793898893558744</c:v>
              </c:pt>
              <c:pt idx="2976">
                <c:v>24.802232977220445</c:v>
              </c:pt>
              <c:pt idx="2977">
                <c:v>24.810567060882143</c:v>
              </c:pt>
              <c:pt idx="2978">
                <c:v>24.818901144543847</c:v>
              </c:pt>
              <c:pt idx="2979">
                <c:v>24.827235228205545</c:v>
              </c:pt>
              <c:pt idx="2980">
                <c:v>24.835569311867246</c:v>
              </c:pt>
              <c:pt idx="2981">
                <c:v>24.843903395528947</c:v>
              </c:pt>
              <c:pt idx="2982">
                <c:v>24.852237479190645</c:v>
              </c:pt>
              <c:pt idx="2983">
                <c:v>24.860571562852346</c:v>
              </c:pt>
              <c:pt idx="2984">
                <c:v>24.868905646514047</c:v>
              </c:pt>
              <c:pt idx="2985">
                <c:v>24.877239730175749</c:v>
              </c:pt>
              <c:pt idx="2986">
                <c:v>24.885573813837446</c:v>
              </c:pt>
              <c:pt idx="2987">
                <c:v>24.893907897499151</c:v>
              </c:pt>
              <c:pt idx="2988">
                <c:v>24.902241981160849</c:v>
              </c:pt>
              <c:pt idx="2989">
                <c:v>24.910576064822546</c:v>
              </c:pt>
              <c:pt idx="2990">
                <c:v>24.918910148484251</c:v>
              </c:pt>
              <c:pt idx="2991">
                <c:v>24.927244232145949</c:v>
              </c:pt>
              <c:pt idx="2992">
                <c:v>24.935578315807653</c:v>
              </c:pt>
              <c:pt idx="2993">
                <c:v>24.943912399469351</c:v>
              </c:pt>
              <c:pt idx="2994">
                <c:v>24.952246483131052</c:v>
              </c:pt>
              <c:pt idx="2995">
                <c:v>24.960580566792753</c:v>
              </c:pt>
              <c:pt idx="2996">
                <c:v>24.968914650454451</c:v>
              </c:pt>
              <c:pt idx="2997">
                <c:v>24.977248734116152</c:v>
              </c:pt>
              <c:pt idx="2998">
                <c:v>24.985582817777853</c:v>
              </c:pt>
              <c:pt idx="2999">
                <c:v>24.993916901439555</c:v>
              </c:pt>
              <c:pt idx="3000">
                <c:v>25.002250985101252</c:v>
              </c:pt>
              <c:pt idx="3001">
                <c:v>25.010585068762957</c:v>
              </c:pt>
              <c:pt idx="3002">
                <c:v>25.018919152424655</c:v>
              </c:pt>
              <c:pt idx="3003">
                <c:v>25.027253236086356</c:v>
              </c:pt>
              <c:pt idx="3004">
                <c:v>25.035587319748057</c:v>
              </c:pt>
              <c:pt idx="3005">
                <c:v>25.043921403409755</c:v>
              </c:pt>
              <c:pt idx="3006">
                <c:v>25.052255487071459</c:v>
              </c:pt>
              <c:pt idx="3007">
                <c:v>25.060589570733157</c:v>
              </c:pt>
              <c:pt idx="3008">
                <c:v>25.068923654394855</c:v>
              </c:pt>
              <c:pt idx="3009">
                <c:v>25.077257738056559</c:v>
              </c:pt>
              <c:pt idx="3010">
                <c:v>25.085591821718257</c:v>
              </c:pt>
              <c:pt idx="3011">
                <c:v>25.093925905379958</c:v>
              </c:pt>
              <c:pt idx="3012">
                <c:v>25.102259989041659</c:v>
              </c:pt>
              <c:pt idx="3013">
                <c:v>25.110594072703361</c:v>
              </c:pt>
              <c:pt idx="3014">
                <c:v>25.118928156365062</c:v>
              </c:pt>
              <c:pt idx="3015">
                <c:v>25.127262240026759</c:v>
              </c:pt>
              <c:pt idx="3016">
                <c:v>25.135596323688461</c:v>
              </c:pt>
              <c:pt idx="3017">
                <c:v>25.143930407350162</c:v>
              </c:pt>
              <c:pt idx="3018">
                <c:v>25.152264491011863</c:v>
              </c:pt>
              <c:pt idx="3019">
                <c:v>25.160598574673561</c:v>
              </c:pt>
              <c:pt idx="3020">
                <c:v>25.168932658335265</c:v>
              </c:pt>
              <c:pt idx="3021">
                <c:v>25.177266741996963</c:v>
              </c:pt>
              <c:pt idx="3022">
                <c:v>25.185600825658661</c:v>
              </c:pt>
              <c:pt idx="3023">
                <c:v>25.193934909320365</c:v>
              </c:pt>
              <c:pt idx="3024">
                <c:v>25.202268992982063</c:v>
              </c:pt>
              <c:pt idx="3025">
                <c:v>25.210603076643768</c:v>
              </c:pt>
              <c:pt idx="3026">
                <c:v>25.218937160305465</c:v>
              </c:pt>
              <c:pt idx="3027">
                <c:v>25.227271243967163</c:v>
              </c:pt>
              <c:pt idx="3028">
                <c:v>25.235605327628868</c:v>
              </c:pt>
              <c:pt idx="3029">
                <c:v>25.243939411290565</c:v>
              </c:pt>
              <c:pt idx="3030">
                <c:v>25.252273494952266</c:v>
              </c:pt>
              <c:pt idx="3031">
                <c:v>25.260607578613968</c:v>
              </c:pt>
              <c:pt idx="3032">
                <c:v>25.268941662275669</c:v>
              </c:pt>
              <c:pt idx="3033">
                <c:v>25.277275745937366</c:v>
              </c:pt>
              <c:pt idx="3034">
                <c:v>25.285609829599068</c:v>
              </c:pt>
              <c:pt idx="3035">
                <c:v>25.293943913260769</c:v>
              </c:pt>
              <c:pt idx="3036">
                <c:v>25.302277996922466</c:v>
              </c:pt>
              <c:pt idx="3037">
                <c:v>25.310612080584171</c:v>
              </c:pt>
              <c:pt idx="3038">
                <c:v>25.318946164245869</c:v>
              </c:pt>
              <c:pt idx="3039">
                <c:v>25.327280247907574</c:v>
              </c:pt>
              <c:pt idx="3040">
                <c:v>25.335614331569271</c:v>
              </c:pt>
              <c:pt idx="3041">
                <c:v>25.343948415230969</c:v>
              </c:pt>
              <c:pt idx="3042">
                <c:v>25.352282498892674</c:v>
              </c:pt>
              <c:pt idx="3043">
                <c:v>25.360616582554371</c:v>
              </c:pt>
              <c:pt idx="3044">
                <c:v>25.368950666216072</c:v>
              </c:pt>
              <c:pt idx="3045">
                <c:v>25.377284749877774</c:v>
              </c:pt>
              <c:pt idx="3046">
                <c:v>25.385618833539475</c:v>
              </c:pt>
              <c:pt idx="3047">
                <c:v>25.393952917201172</c:v>
              </c:pt>
              <c:pt idx="3048">
                <c:v>25.402287000862874</c:v>
              </c:pt>
              <c:pt idx="3049">
                <c:v>25.410621084524575</c:v>
              </c:pt>
              <c:pt idx="3050">
                <c:v>25.418955168186276</c:v>
              </c:pt>
              <c:pt idx="3051">
                <c:v>25.427289251847977</c:v>
              </c:pt>
              <c:pt idx="3052">
                <c:v>25.435623335509675</c:v>
              </c:pt>
              <c:pt idx="3053">
                <c:v>25.443957419171376</c:v>
              </c:pt>
              <c:pt idx="3054">
                <c:v>25.452291502833077</c:v>
              </c:pt>
              <c:pt idx="3055">
                <c:v>25.460625586494775</c:v>
              </c:pt>
              <c:pt idx="3056">
                <c:v>25.46895967015648</c:v>
              </c:pt>
              <c:pt idx="3057">
                <c:v>25.477293753818177</c:v>
              </c:pt>
              <c:pt idx="3058">
                <c:v>25.485627837479878</c:v>
              </c:pt>
              <c:pt idx="3059">
                <c:v>25.49396192114158</c:v>
              </c:pt>
              <c:pt idx="3060">
                <c:v>25.502296004803277</c:v>
              </c:pt>
              <c:pt idx="3061">
                <c:v>25.510630088464982</c:v>
              </c:pt>
              <c:pt idx="3062">
                <c:v>25.51896417212668</c:v>
              </c:pt>
              <c:pt idx="3063">
                <c:v>25.527298255788381</c:v>
              </c:pt>
              <c:pt idx="3064">
                <c:v>25.535632339450082</c:v>
              </c:pt>
              <c:pt idx="3065">
                <c:v>25.543966423111783</c:v>
              </c:pt>
              <c:pt idx="3066">
                <c:v>25.552300506773481</c:v>
              </c:pt>
              <c:pt idx="3067">
                <c:v>25.560634590435182</c:v>
              </c:pt>
              <c:pt idx="3068">
                <c:v>25.568968674096883</c:v>
              </c:pt>
              <c:pt idx="3069">
                <c:v>25.577302757758581</c:v>
              </c:pt>
              <c:pt idx="3070">
                <c:v>25.585636841420285</c:v>
              </c:pt>
              <c:pt idx="3071">
                <c:v>25.593970925081983</c:v>
              </c:pt>
              <c:pt idx="3072">
                <c:v>25.602305008743688</c:v>
              </c:pt>
              <c:pt idx="3073">
                <c:v>25.610639092405385</c:v>
              </c:pt>
              <c:pt idx="3074">
                <c:v>25.618973176067083</c:v>
              </c:pt>
              <c:pt idx="3075">
                <c:v>25.627307259728788</c:v>
              </c:pt>
              <c:pt idx="3076">
                <c:v>25.635641343390486</c:v>
              </c:pt>
              <c:pt idx="3077">
                <c:v>25.643975427052187</c:v>
              </c:pt>
              <c:pt idx="3078">
                <c:v>25.652309510713888</c:v>
              </c:pt>
              <c:pt idx="3079">
                <c:v>25.660643594375586</c:v>
              </c:pt>
              <c:pt idx="3080">
                <c:v>25.668977678037287</c:v>
              </c:pt>
              <c:pt idx="3081">
                <c:v>25.677311761698988</c:v>
              </c:pt>
              <c:pt idx="3082">
                <c:v>25.685645845360689</c:v>
              </c:pt>
              <c:pt idx="3083">
                <c:v>25.693979929022387</c:v>
              </c:pt>
              <c:pt idx="3084">
                <c:v>25.702314012684091</c:v>
              </c:pt>
              <c:pt idx="3085">
                <c:v>25.710648096345789</c:v>
              </c:pt>
              <c:pt idx="3086">
                <c:v>25.71898218000749</c:v>
              </c:pt>
              <c:pt idx="3087">
                <c:v>25.727316263669191</c:v>
              </c:pt>
              <c:pt idx="3088">
                <c:v>25.735650347330889</c:v>
              </c:pt>
              <c:pt idx="3089">
                <c:v>25.743984430992594</c:v>
              </c:pt>
              <c:pt idx="3090">
                <c:v>25.752318514654291</c:v>
              </c:pt>
              <c:pt idx="3091">
                <c:v>25.760652598315993</c:v>
              </c:pt>
              <c:pt idx="3092">
                <c:v>25.768986681977694</c:v>
              </c:pt>
              <c:pt idx="3093">
                <c:v>25.777320765639391</c:v>
              </c:pt>
              <c:pt idx="3094">
                <c:v>25.785654849301093</c:v>
              </c:pt>
              <c:pt idx="3095">
                <c:v>25.793988932962794</c:v>
              </c:pt>
              <c:pt idx="3096">
                <c:v>25.802323016624495</c:v>
              </c:pt>
              <c:pt idx="3097">
                <c:v>25.810657100286196</c:v>
              </c:pt>
              <c:pt idx="3098">
                <c:v>25.818991183947894</c:v>
              </c:pt>
              <c:pt idx="3099">
                <c:v>25.827325267609595</c:v>
              </c:pt>
              <c:pt idx="3100">
                <c:v>25.835659351271296</c:v>
              </c:pt>
              <c:pt idx="3101">
                <c:v>25.843993434932997</c:v>
              </c:pt>
              <c:pt idx="3102">
                <c:v>25.852327518594695</c:v>
              </c:pt>
              <c:pt idx="3103">
                <c:v>25.8606616022564</c:v>
              </c:pt>
              <c:pt idx="3104">
                <c:v>25.868995685918097</c:v>
              </c:pt>
              <c:pt idx="3105">
                <c:v>25.877329769579795</c:v>
              </c:pt>
              <c:pt idx="3106">
                <c:v>25.8856638532415</c:v>
              </c:pt>
              <c:pt idx="3107">
                <c:v>25.893997936903197</c:v>
              </c:pt>
              <c:pt idx="3108">
                <c:v>25.902332020564902</c:v>
              </c:pt>
              <c:pt idx="3109">
                <c:v>25.9106661042266</c:v>
              </c:pt>
              <c:pt idx="3110">
                <c:v>25.919000187888301</c:v>
              </c:pt>
              <c:pt idx="3111">
                <c:v>25.927334271550002</c:v>
              </c:pt>
              <c:pt idx="3112">
                <c:v>25.9356683552117</c:v>
              </c:pt>
              <c:pt idx="3113">
                <c:v>25.944002438873401</c:v>
              </c:pt>
              <c:pt idx="3114">
                <c:v>25.952336522535102</c:v>
              </c:pt>
              <c:pt idx="3115">
                <c:v>25.960670606196803</c:v>
              </c:pt>
              <c:pt idx="3116">
                <c:v>25.969004689858501</c:v>
              </c:pt>
              <c:pt idx="3117">
                <c:v>25.977338773520206</c:v>
              </c:pt>
              <c:pt idx="3118">
                <c:v>25.985672857181903</c:v>
              </c:pt>
              <c:pt idx="3119">
                <c:v>25.994006940843601</c:v>
              </c:pt>
              <c:pt idx="3120">
                <c:v>26.002341024505306</c:v>
              </c:pt>
              <c:pt idx="3121">
                <c:v>26.010675108167003</c:v>
              </c:pt>
              <c:pt idx="3122">
                <c:v>26.019009191828708</c:v>
              </c:pt>
              <c:pt idx="3123">
                <c:v>26.027343275490406</c:v>
              </c:pt>
              <c:pt idx="3124">
                <c:v>26.035677359152103</c:v>
              </c:pt>
              <c:pt idx="3125">
                <c:v>26.044011442813808</c:v>
              </c:pt>
              <c:pt idx="3126">
                <c:v>26.052345526475506</c:v>
              </c:pt>
              <c:pt idx="3127">
                <c:v>26.060679610137207</c:v>
              </c:pt>
              <c:pt idx="3128">
                <c:v>26.069013693798908</c:v>
              </c:pt>
              <c:pt idx="3129">
                <c:v>26.077347777460609</c:v>
              </c:pt>
              <c:pt idx="3130">
                <c:v>26.085681861122307</c:v>
              </c:pt>
              <c:pt idx="3131">
                <c:v>26.094015944784008</c:v>
              </c:pt>
              <c:pt idx="3132">
                <c:v>26.102350028445709</c:v>
              </c:pt>
              <c:pt idx="3133">
                <c:v>26.11068411210741</c:v>
              </c:pt>
              <c:pt idx="3134">
                <c:v>26.119018195769112</c:v>
              </c:pt>
              <c:pt idx="3135">
                <c:v>26.127352279430809</c:v>
              </c:pt>
              <c:pt idx="3136">
                <c:v>26.135686363092514</c:v>
              </c:pt>
              <c:pt idx="3137">
                <c:v>26.144020446754212</c:v>
              </c:pt>
              <c:pt idx="3138">
                <c:v>26.152354530415909</c:v>
              </c:pt>
              <c:pt idx="3139">
                <c:v>26.160688614077614</c:v>
              </c:pt>
              <c:pt idx="3140">
                <c:v>26.169022697739312</c:v>
              </c:pt>
              <c:pt idx="3141">
                <c:v>26.177356781401013</c:v>
              </c:pt>
              <c:pt idx="3142">
                <c:v>26.185690865062714</c:v>
              </c:pt>
              <c:pt idx="3143">
                <c:v>26.194024948724412</c:v>
              </c:pt>
              <c:pt idx="3144">
                <c:v>26.202359032386116</c:v>
              </c:pt>
              <c:pt idx="3145">
                <c:v>26.210693116047814</c:v>
              </c:pt>
              <c:pt idx="3146">
                <c:v>26.219027199709515</c:v>
              </c:pt>
              <c:pt idx="3147">
                <c:v>26.227361283371216</c:v>
              </c:pt>
              <c:pt idx="3148">
                <c:v>26.235695367032918</c:v>
              </c:pt>
              <c:pt idx="3149">
                <c:v>26.244029450694615</c:v>
              </c:pt>
              <c:pt idx="3150">
                <c:v>26.252363534356316</c:v>
              </c:pt>
              <c:pt idx="3151">
                <c:v>26.260697618018018</c:v>
              </c:pt>
              <c:pt idx="3152">
                <c:v>26.269031701679715</c:v>
              </c:pt>
              <c:pt idx="3153">
                <c:v>26.27736578534142</c:v>
              </c:pt>
              <c:pt idx="3154">
                <c:v>26.285699869003118</c:v>
              </c:pt>
              <c:pt idx="3155">
                <c:v>26.294033952664822</c:v>
              </c:pt>
              <c:pt idx="3156">
                <c:v>26.30236803632652</c:v>
              </c:pt>
              <c:pt idx="3157">
                <c:v>26.310702119988218</c:v>
              </c:pt>
              <c:pt idx="3158">
                <c:v>26.319036203649922</c:v>
              </c:pt>
              <c:pt idx="3159">
                <c:v>26.32737028731162</c:v>
              </c:pt>
              <c:pt idx="3160">
                <c:v>26.335704370973321</c:v>
              </c:pt>
              <c:pt idx="3161">
                <c:v>26.344038454635022</c:v>
              </c:pt>
              <c:pt idx="3162">
                <c:v>26.352372538296724</c:v>
              </c:pt>
              <c:pt idx="3163">
                <c:v>26.360706621958421</c:v>
              </c:pt>
              <c:pt idx="3164">
                <c:v>26.369040705620122</c:v>
              </c:pt>
              <c:pt idx="3165">
                <c:v>26.377374789281824</c:v>
              </c:pt>
              <c:pt idx="3166">
                <c:v>26.385708872943521</c:v>
              </c:pt>
              <c:pt idx="3167">
                <c:v>26.394042956605226</c:v>
              </c:pt>
              <c:pt idx="3168">
                <c:v>26.402377040266924</c:v>
              </c:pt>
              <c:pt idx="3169">
                <c:v>26.410711123928625</c:v>
              </c:pt>
              <c:pt idx="3170">
                <c:v>26.419045207590326</c:v>
              </c:pt>
              <c:pt idx="3171">
                <c:v>26.427379291252024</c:v>
              </c:pt>
              <c:pt idx="3172">
                <c:v>26.435713374913728</c:v>
              </c:pt>
              <c:pt idx="3173">
                <c:v>26.444047458575426</c:v>
              </c:pt>
              <c:pt idx="3174">
                <c:v>26.452381542237127</c:v>
              </c:pt>
              <c:pt idx="3175">
                <c:v>26.460715625898828</c:v>
              </c:pt>
              <c:pt idx="3176">
                <c:v>26.469049709560526</c:v>
              </c:pt>
              <c:pt idx="3177">
                <c:v>26.477383793222227</c:v>
              </c:pt>
              <c:pt idx="3178">
                <c:v>26.485717876883928</c:v>
              </c:pt>
              <c:pt idx="3179">
                <c:v>26.494051960545629</c:v>
              </c:pt>
              <c:pt idx="3180">
                <c:v>26.502386044207331</c:v>
              </c:pt>
              <c:pt idx="3181">
                <c:v>26.510720127869032</c:v>
              </c:pt>
              <c:pt idx="3182">
                <c:v>26.51905421153073</c:v>
              </c:pt>
              <c:pt idx="3183">
                <c:v>26.527388295192431</c:v>
              </c:pt>
              <c:pt idx="3184">
                <c:v>26.535722378854132</c:v>
              </c:pt>
              <c:pt idx="3185">
                <c:v>26.54405646251583</c:v>
              </c:pt>
              <c:pt idx="3186">
                <c:v>26.552390546177534</c:v>
              </c:pt>
              <c:pt idx="3187">
                <c:v>26.560724629839232</c:v>
              </c:pt>
              <c:pt idx="3188">
                <c:v>26.56905871350093</c:v>
              </c:pt>
              <c:pt idx="3189">
                <c:v>26.577392797162634</c:v>
              </c:pt>
              <c:pt idx="3190">
                <c:v>26.585726880824332</c:v>
              </c:pt>
              <c:pt idx="3191">
                <c:v>26.594060964486037</c:v>
              </c:pt>
              <c:pt idx="3192">
                <c:v>26.602395048147734</c:v>
              </c:pt>
              <c:pt idx="3193">
                <c:v>26.610729131809435</c:v>
              </c:pt>
              <c:pt idx="3194">
                <c:v>26.619063215471137</c:v>
              </c:pt>
              <c:pt idx="3195">
                <c:v>26.627397299132834</c:v>
              </c:pt>
              <c:pt idx="3196">
                <c:v>26.635731382794535</c:v>
              </c:pt>
              <c:pt idx="3197">
                <c:v>26.644065466456237</c:v>
              </c:pt>
              <c:pt idx="3198">
                <c:v>26.652399550117938</c:v>
              </c:pt>
              <c:pt idx="3199">
                <c:v>26.660733633779635</c:v>
              </c:pt>
              <c:pt idx="3200">
                <c:v>26.66906771744134</c:v>
              </c:pt>
              <c:pt idx="3201">
                <c:v>26.677401801103038</c:v>
              </c:pt>
              <c:pt idx="3202">
                <c:v>26.685735884764735</c:v>
              </c:pt>
              <c:pt idx="3203">
                <c:v>26.69406996842644</c:v>
              </c:pt>
              <c:pt idx="3204">
                <c:v>26.702404052088138</c:v>
              </c:pt>
              <c:pt idx="3205">
                <c:v>26.710738135749843</c:v>
              </c:pt>
              <c:pt idx="3206">
                <c:v>26.71907221941154</c:v>
              </c:pt>
              <c:pt idx="3207">
                <c:v>26.727406303073241</c:v>
              </c:pt>
              <c:pt idx="3208">
                <c:v>26.735740386734943</c:v>
              </c:pt>
              <c:pt idx="3209">
                <c:v>26.74407447039664</c:v>
              </c:pt>
              <c:pt idx="3210">
                <c:v>26.752408554058341</c:v>
              </c:pt>
              <c:pt idx="3211">
                <c:v>26.760742637720043</c:v>
              </c:pt>
              <c:pt idx="3212">
                <c:v>26.769076721381744</c:v>
              </c:pt>
              <c:pt idx="3213">
                <c:v>26.777410805043441</c:v>
              </c:pt>
              <c:pt idx="3214">
                <c:v>26.785744888705143</c:v>
              </c:pt>
              <c:pt idx="3215">
                <c:v>26.794078972366844</c:v>
              </c:pt>
              <c:pt idx="3216">
                <c:v>26.802413056028545</c:v>
              </c:pt>
              <c:pt idx="3217">
                <c:v>26.810747139690246</c:v>
              </c:pt>
              <c:pt idx="3218">
                <c:v>26.819081223351944</c:v>
              </c:pt>
              <c:pt idx="3219">
                <c:v>26.827415307013649</c:v>
              </c:pt>
              <c:pt idx="3220">
                <c:v>26.835749390675346</c:v>
              </c:pt>
              <c:pt idx="3221">
                <c:v>26.844083474337044</c:v>
              </c:pt>
              <c:pt idx="3222">
                <c:v>26.852417557998749</c:v>
              </c:pt>
              <c:pt idx="3223">
                <c:v>26.860751641660446</c:v>
              </c:pt>
              <c:pt idx="3224">
                <c:v>26.869085725322147</c:v>
              </c:pt>
              <c:pt idx="3225">
                <c:v>26.877419808983849</c:v>
              </c:pt>
              <c:pt idx="3226">
                <c:v>26.88575389264555</c:v>
              </c:pt>
              <c:pt idx="3227">
                <c:v>26.894087976307251</c:v>
              </c:pt>
              <c:pt idx="3228">
                <c:v>26.902422059968949</c:v>
              </c:pt>
              <c:pt idx="3229">
                <c:v>26.91075614363065</c:v>
              </c:pt>
              <c:pt idx="3230">
                <c:v>26.919090227292351</c:v>
              </c:pt>
              <c:pt idx="3231">
                <c:v>26.927424310954052</c:v>
              </c:pt>
              <c:pt idx="3232">
                <c:v>26.93575839461575</c:v>
              </c:pt>
              <c:pt idx="3233">
                <c:v>26.944092478277454</c:v>
              </c:pt>
              <c:pt idx="3234">
                <c:v>26.952426561939152</c:v>
              </c:pt>
              <c:pt idx="3235">
                <c:v>26.96076064560085</c:v>
              </c:pt>
              <c:pt idx="3236">
                <c:v>26.969094729262554</c:v>
              </c:pt>
              <c:pt idx="3237">
                <c:v>26.977428812924252</c:v>
              </c:pt>
              <c:pt idx="3238">
                <c:v>26.985762896585957</c:v>
              </c:pt>
              <c:pt idx="3239">
                <c:v>26.994096980247654</c:v>
              </c:pt>
              <c:pt idx="3240">
                <c:v>27.002431063909352</c:v>
              </c:pt>
              <c:pt idx="3241">
                <c:v>27.010765147571057</c:v>
              </c:pt>
              <c:pt idx="3242">
                <c:v>27.019099231232754</c:v>
              </c:pt>
              <c:pt idx="3243">
                <c:v>27.027433314894456</c:v>
              </c:pt>
              <c:pt idx="3244">
                <c:v>27.035767398556157</c:v>
              </c:pt>
              <c:pt idx="3245">
                <c:v>27.044101482217858</c:v>
              </c:pt>
              <c:pt idx="3246">
                <c:v>27.052435565879556</c:v>
              </c:pt>
              <c:pt idx="3247">
                <c:v>27.060769649541257</c:v>
              </c:pt>
              <c:pt idx="3248">
                <c:v>27.069103733202958</c:v>
              </c:pt>
              <c:pt idx="3249">
                <c:v>27.077437816864656</c:v>
              </c:pt>
              <c:pt idx="3250">
                <c:v>27.08577190052636</c:v>
              </c:pt>
              <c:pt idx="3251">
                <c:v>27.094105984188058</c:v>
              </c:pt>
              <c:pt idx="3252">
                <c:v>27.102440067849763</c:v>
              </c:pt>
              <c:pt idx="3253">
                <c:v>27.11077415151146</c:v>
              </c:pt>
              <c:pt idx="3254">
                <c:v>27.119108235173158</c:v>
              </c:pt>
              <c:pt idx="3255">
                <c:v>27.127442318834863</c:v>
              </c:pt>
              <c:pt idx="3256">
                <c:v>27.13577640249656</c:v>
              </c:pt>
              <c:pt idx="3257">
                <c:v>27.144110486158262</c:v>
              </c:pt>
              <c:pt idx="3258">
                <c:v>27.152444569819963</c:v>
              </c:pt>
              <c:pt idx="3259">
                <c:v>27.16077865348166</c:v>
              </c:pt>
              <c:pt idx="3260">
                <c:v>27.169112737143362</c:v>
              </c:pt>
              <c:pt idx="3261">
                <c:v>27.177446820805063</c:v>
              </c:pt>
              <c:pt idx="3262">
                <c:v>27.185780904466764</c:v>
              </c:pt>
              <c:pt idx="3263">
                <c:v>27.194114988128465</c:v>
              </c:pt>
              <c:pt idx="3264">
                <c:v>27.202449071790166</c:v>
              </c:pt>
              <c:pt idx="3265">
                <c:v>27.210783155451864</c:v>
              </c:pt>
              <c:pt idx="3266">
                <c:v>27.219117239113565</c:v>
              </c:pt>
              <c:pt idx="3267">
                <c:v>27.227451322775266</c:v>
              </c:pt>
              <c:pt idx="3268">
                <c:v>27.235785406436964</c:v>
              </c:pt>
              <c:pt idx="3269">
                <c:v>27.244119490098669</c:v>
              </c:pt>
              <c:pt idx="3270">
                <c:v>27.252453573760366</c:v>
              </c:pt>
              <c:pt idx="3271">
                <c:v>27.260787657422068</c:v>
              </c:pt>
              <c:pt idx="3272">
                <c:v>27.269121741083769</c:v>
              </c:pt>
              <c:pt idx="3273">
                <c:v>27.277455824745466</c:v>
              </c:pt>
              <c:pt idx="3274">
                <c:v>27.285789908407171</c:v>
              </c:pt>
              <c:pt idx="3275">
                <c:v>27.294123992068869</c:v>
              </c:pt>
              <c:pt idx="3276">
                <c:v>27.30245807573057</c:v>
              </c:pt>
              <c:pt idx="3277">
                <c:v>27.310792159392271</c:v>
              </c:pt>
              <c:pt idx="3278">
                <c:v>27.319126243053972</c:v>
              </c:pt>
              <c:pt idx="3279">
                <c:v>27.32746032671567</c:v>
              </c:pt>
              <c:pt idx="3280">
                <c:v>27.335794410377371</c:v>
              </c:pt>
              <c:pt idx="3281">
                <c:v>27.344128494039072</c:v>
              </c:pt>
              <c:pt idx="3282">
                <c:v>27.35246257770077</c:v>
              </c:pt>
              <c:pt idx="3283">
                <c:v>27.360796661362475</c:v>
              </c:pt>
              <c:pt idx="3284">
                <c:v>27.369130745024172</c:v>
              </c:pt>
              <c:pt idx="3285">
                <c:v>27.37746482868587</c:v>
              </c:pt>
              <c:pt idx="3286">
                <c:v>27.385798912347575</c:v>
              </c:pt>
              <c:pt idx="3287">
                <c:v>27.394132996009272</c:v>
              </c:pt>
              <c:pt idx="3288">
                <c:v>27.402467079670977</c:v>
              </c:pt>
              <c:pt idx="3289">
                <c:v>27.410801163332675</c:v>
              </c:pt>
              <c:pt idx="3290">
                <c:v>27.419135246994376</c:v>
              </c:pt>
              <c:pt idx="3291">
                <c:v>27.427469330656077</c:v>
              </c:pt>
              <c:pt idx="3292">
                <c:v>27.435803414317775</c:v>
              </c:pt>
              <c:pt idx="3293">
                <c:v>27.444137497979476</c:v>
              </c:pt>
              <c:pt idx="3294">
                <c:v>27.452471581641177</c:v>
              </c:pt>
              <c:pt idx="3295">
                <c:v>27.460805665302878</c:v>
              </c:pt>
              <c:pt idx="3296">
                <c:v>27.469139748964576</c:v>
              </c:pt>
              <c:pt idx="3297">
                <c:v>27.477473832626281</c:v>
              </c:pt>
              <c:pt idx="3298">
                <c:v>27.485807916287978</c:v>
              </c:pt>
              <c:pt idx="3299">
                <c:v>27.494141999949679</c:v>
              </c:pt>
              <c:pt idx="3300">
                <c:v>27.502476083611381</c:v>
              </c:pt>
              <c:pt idx="3301">
                <c:v>27.510810167273078</c:v>
              </c:pt>
              <c:pt idx="3302">
                <c:v>27.519144250934783</c:v>
              </c:pt>
              <c:pt idx="3303">
                <c:v>27.527478334596481</c:v>
              </c:pt>
              <c:pt idx="3304">
                <c:v>27.535812418258178</c:v>
              </c:pt>
              <c:pt idx="3305">
                <c:v>27.544146501919883</c:v>
              </c:pt>
              <c:pt idx="3306">
                <c:v>27.552480585581581</c:v>
              </c:pt>
              <c:pt idx="3307">
                <c:v>27.560814669243282</c:v>
              </c:pt>
              <c:pt idx="3308">
                <c:v>27.569148752904983</c:v>
              </c:pt>
              <c:pt idx="3309">
                <c:v>27.577482836566684</c:v>
              </c:pt>
              <c:pt idx="3310">
                <c:v>27.585816920228385</c:v>
              </c:pt>
              <c:pt idx="3311">
                <c:v>27.594151003890083</c:v>
              </c:pt>
              <c:pt idx="3312">
                <c:v>27.602485087551784</c:v>
              </c:pt>
              <c:pt idx="3313">
                <c:v>27.610819171213485</c:v>
              </c:pt>
              <c:pt idx="3314">
                <c:v>27.619153254875187</c:v>
              </c:pt>
              <c:pt idx="3315">
                <c:v>27.627487338536884</c:v>
              </c:pt>
              <c:pt idx="3316">
                <c:v>27.635821422198589</c:v>
              </c:pt>
              <c:pt idx="3317">
                <c:v>27.644155505860287</c:v>
              </c:pt>
              <c:pt idx="3318">
                <c:v>27.652489589521984</c:v>
              </c:pt>
              <c:pt idx="3319">
                <c:v>27.660823673183689</c:v>
              </c:pt>
              <c:pt idx="3320">
                <c:v>27.669157756845387</c:v>
              </c:pt>
              <c:pt idx="3321">
                <c:v>27.677491840507091</c:v>
              </c:pt>
              <c:pt idx="3322">
                <c:v>27.685825924168789</c:v>
              </c:pt>
              <c:pt idx="3323">
                <c:v>27.69416000783049</c:v>
              </c:pt>
              <c:pt idx="3324">
                <c:v>27.702494091492191</c:v>
              </c:pt>
              <c:pt idx="3325">
                <c:v>27.710828175153889</c:v>
              </c:pt>
              <c:pt idx="3326">
                <c:v>27.71916225881559</c:v>
              </c:pt>
              <c:pt idx="3327">
                <c:v>27.727496342477291</c:v>
              </c:pt>
              <c:pt idx="3328">
                <c:v>27.735830426138993</c:v>
              </c:pt>
              <c:pt idx="3329">
                <c:v>27.74416450980069</c:v>
              </c:pt>
              <c:pt idx="3330">
                <c:v>27.752498593462391</c:v>
              </c:pt>
              <c:pt idx="3331">
                <c:v>27.760832677124093</c:v>
              </c:pt>
              <c:pt idx="3332">
                <c:v>27.76916676078579</c:v>
              </c:pt>
              <c:pt idx="3333">
                <c:v>27.777500844447495</c:v>
              </c:pt>
              <c:pt idx="3334">
                <c:v>27.785834928109193</c:v>
              </c:pt>
              <c:pt idx="3335">
                <c:v>27.794169011770897</c:v>
              </c:pt>
              <c:pt idx="3336">
                <c:v>27.802503095432595</c:v>
              </c:pt>
              <c:pt idx="3337">
                <c:v>27.810837179094293</c:v>
              </c:pt>
              <c:pt idx="3338">
                <c:v>27.819171262755997</c:v>
              </c:pt>
              <c:pt idx="3339">
                <c:v>27.827505346417695</c:v>
              </c:pt>
              <c:pt idx="3340">
                <c:v>27.835839430079396</c:v>
              </c:pt>
              <c:pt idx="3341">
                <c:v>27.844173513741097</c:v>
              </c:pt>
              <c:pt idx="3342">
                <c:v>27.852507597402798</c:v>
              </c:pt>
              <c:pt idx="3343">
                <c:v>27.860841681064496</c:v>
              </c:pt>
              <c:pt idx="3344">
                <c:v>27.869175764726197</c:v>
              </c:pt>
              <c:pt idx="3345">
                <c:v>27.877509848387898</c:v>
              </c:pt>
              <c:pt idx="3346">
                <c:v>27.8858439320496</c:v>
              </c:pt>
              <c:pt idx="3347">
                <c:v>27.894178015711301</c:v>
              </c:pt>
              <c:pt idx="3348">
                <c:v>27.902512099372998</c:v>
              </c:pt>
              <c:pt idx="3349">
                <c:v>27.9108461830347</c:v>
              </c:pt>
              <c:pt idx="3350">
                <c:v>27.919180266696401</c:v>
              </c:pt>
              <c:pt idx="3351">
                <c:v>27.927514350358098</c:v>
              </c:pt>
              <c:pt idx="3352">
                <c:v>27.935848434019803</c:v>
              </c:pt>
              <c:pt idx="3353">
                <c:v>27.944182517681501</c:v>
              </c:pt>
              <c:pt idx="3354">
                <c:v>27.952516601343202</c:v>
              </c:pt>
              <c:pt idx="3355">
                <c:v>27.960850685004903</c:v>
              </c:pt>
              <c:pt idx="3356">
                <c:v>27.969184768666601</c:v>
              </c:pt>
              <c:pt idx="3357">
                <c:v>27.977518852328306</c:v>
              </c:pt>
              <c:pt idx="3358">
                <c:v>27.985852935990003</c:v>
              </c:pt>
              <c:pt idx="3359">
                <c:v>27.994187019651704</c:v>
              </c:pt>
              <c:pt idx="3360">
                <c:v>28.002521103313406</c:v>
              </c:pt>
              <c:pt idx="3361">
                <c:v>28.010855186975107</c:v>
              </c:pt>
              <c:pt idx="3362">
                <c:v>28.019189270636804</c:v>
              </c:pt>
              <c:pt idx="3363">
                <c:v>28.027523354298506</c:v>
              </c:pt>
              <c:pt idx="3364">
                <c:v>28.035857437960207</c:v>
              </c:pt>
              <c:pt idx="3365">
                <c:v>28.044191521621904</c:v>
              </c:pt>
              <c:pt idx="3366">
                <c:v>28.052525605283609</c:v>
              </c:pt>
              <c:pt idx="3367">
                <c:v>28.060859688945307</c:v>
              </c:pt>
              <c:pt idx="3368">
                <c:v>28.069193772607012</c:v>
              </c:pt>
              <c:pt idx="3369">
                <c:v>28.077527856268709</c:v>
              </c:pt>
              <c:pt idx="3370">
                <c:v>28.085861939930407</c:v>
              </c:pt>
              <c:pt idx="3371">
                <c:v>28.094196023592112</c:v>
              </c:pt>
              <c:pt idx="3372">
                <c:v>28.102530107253809</c:v>
              </c:pt>
              <c:pt idx="3373">
                <c:v>28.11086419091551</c:v>
              </c:pt>
              <c:pt idx="3374">
                <c:v>28.119198274577212</c:v>
              </c:pt>
              <c:pt idx="3375">
                <c:v>28.127532358238909</c:v>
              </c:pt>
              <c:pt idx="3376">
                <c:v>28.13586644190061</c:v>
              </c:pt>
              <c:pt idx="3377">
                <c:v>28.144200525562312</c:v>
              </c:pt>
              <c:pt idx="3378">
                <c:v>28.152534609224013</c:v>
              </c:pt>
              <c:pt idx="3379">
                <c:v>28.16086869288571</c:v>
              </c:pt>
              <c:pt idx="3380">
                <c:v>28.169202776547415</c:v>
              </c:pt>
              <c:pt idx="3381">
                <c:v>28.177536860209113</c:v>
              </c:pt>
              <c:pt idx="3382">
                <c:v>28.185870943870814</c:v>
              </c:pt>
              <c:pt idx="3383">
                <c:v>28.194205027532515</c:v>
              </c:pt>
              <c:pt idx="3384">
                <c:v>28.202539111194213</c:v>
              </c:pt>
              <c:pt idx="3385">
                <c:v>28.210873194855917</c:v>
              </c:pt>
              <c:pt idx="3386">
                <c:v>28.219207278517615</c:v>
              </c:pt>
              <c:pt idx="3387">
                <c:v>28.227541362179316</c:v>
              </c:pt>
              <c:pt idx="3388">
                <c:v>28.235875445841017</c:v>
              </c:pt>
              <c:pt idx="3389">
                <c:v>28.244209529502715</c:v>
              </c:pt>
              <c:pt idx="3390">
                <c:v>28.252543613164416</c:v>
              </c:pt>
              <c:pt idx="3391">
                <c:v>28.260877696826117</c:v>
              </c:pt>
              <c:pt idx="3392">
                <c:v>28.269211780487819</c:v>
              </c:pt>
              <c:pt idx="3393">
                <c:v>28.27754586414952</c:v>
              </c:pt>
              <c:pt idx="3394">
                <c:v>28.285879947811221</c:v>
              </c:pt>
              <c:pt idx="3395">
                <c:v>28.294214031472919</c:v>
              </c:pt>
              <c:pt idx="3396">
                <c:v>28.30254811513462</c:v>
              </c:pt>
              <c:pt idx="3397">
                <c:v>28.310882198796321</c:v>
              </c:pt>
              <c:pt idx="3398">
                <c:v>28.319216282458019</c:v>
              </c:pt>
              <c:pt idx="3399">
                <c:v>28.327550366119723</c:v>
              </c:pt>
              <c:pt idx="3400">
                <c:v>28.335884449781421</c:v>
              </c:pt>
              <c:pt idx="3401">
                <c:v>28.344218533443119</c:v>
              </c:pt>
              <c:pt idx="3402">
                <c:v>28.352552617104823</c:v>
              </c:pt>
              <c:pt idx="3403">
                <c:v>28.360886700766521</c:v>
              </c:pt>
              <c:pt idx="3404">
                <c:v>28.369220784428226</c:v>
              </c:pt>
              <c:pt idx="3405">
                <c:v>28.377554868089923</c:v>
              </c:pt>
              <c:pt idx="3406">
                <c:v>28.385888951751625</c:v>
              </c:pt>
              <c:pt idx="3407">
                <c:v>28.394223035413326</c:v>
              </c:pt>
              <c:pt idx="3408">
                <c:v>28.402557119075023</c:v>
              </c:pt>
              <c:pt idx="3409">
                <c:v>28.410891202736725</c:v>
              </c:pt>
              <c:pt idx="3410">
                <c:v>28.419225286398426</c:v>
              </c:pt>
              <c:pt idx="3411">
                <c:v>28.427559370060127</c:v>
              </c:pt>
              <c:pt idx="3412">
                <c:v>28.435893453721825</c:v>
              </c:pt>
              <c:pt idx="3413">
                <c:v>28.444227537383529</c:v>
              </c:pt>
              <c:pt idx="3414">
                <c:v>28.452561621045227</c:v>
              </c:pt>
              <c:pt idx="3415">
                <c:v>28.460895704706925</c:v>
              </c:pt>
              <c:pt idx="3416">
                <c:v>28.469229788368629</c:v>
              </c:pt>
              <c:pt idx="3417">
                <c:v>28.477563872030327</c:v>
              </c:pt>
              <c:pt idx="3418">
                <c:v>28.485897955692032</c:v>
              </c:pt>
              <c:pt idx="3419">
                <c:v>28.494232039353729</c:v>
              </c:pt>
              <c:pt idx="3420">
                <c:v>28.502566123015427</c:v>
              </c:pt>
              <c:pt idx="3421">
                <c:v>28.510900206677132</c:v>
              </c:pt>
              <c:pt idx="3422">
                <c:v>28.519234290338829</c:v>
              </c:pt>
              <c:pt idx="3423">
                <c:v>28.527568374000531</c:v>
              </c:pt>
              <c:pt idx="3424">
                <c:v>28.535902457662232</c:v>
              </c:pt>
              <c:pt idx="3425">
                <c:v>28.544236541323933</c:v>
              </c:pt>
              <c:pt idx="3426">
                <c:v>28.552570624985631</c:v>
              </c:pt>
              <c:pt idx="3427">
                <c:v>28.560904708647332</c:v>
              </c:pt>
              <c:pt idx="3428">
                <c:v>28.569238792309033</c:v>
              </c:pt>
              <c:pt idx="3429">
                <c:v>28.577572875970734</c:v>
              </c:pt>
              <c:pt idx="3430">
                <c:v>28.585906959632435</c:v>
              </c:pt>
              <c:pt idx="3431">
                <c:v>28.594241043294133</c:v>
              </c:pt>
              <c:pt idx="3432">
                <c:v>28.602575126955838</c:v>
              </c:pt>
              <c:pt idx="3433">
                <c:v>28.610909210617535</c:v>
              </c:pt>
              <c:pt idx="3434">
                <c:v>28.619243294279233</c:v>
              </c:pt>
              <c:pt idx="3435">
                <c:v>28.627577377940938</c:v>
              </c:pt>
              <c:pt idx="3436">
                <c:v>28.635911461602635</c:v>
              </c:pt>
              <c:pt idx="3437">
                <c:v>28.644245545264337</c:v>
              </c:pt>
              <c:pt idx="3438">
                <c:v>28.652579628926038</c:v>
              </c:pt>
              <c:pt idx="3439">
                <c:v>28.660913712587739</c:v>
              </c:pt>
              <c:pt idx="3440">
                <c:v>28.66924779624944</c:v>
              </c:pt>
              <c:pt idx="3441">
                <c:v>28.677581879911138</c:v>
              </c:pt>
              <c:pt idx="3442">
                <c:v>28.685915963572839</c:v>
              </c:pt>
              <c:pt idx="3443">
                <c:v>28.69425004723454</c:v>
              </c:pt>
              <c:pt idx="3444">
                <c:v>28.702584130896241</c:v>
              </c:pt>
              <c:pt idx="3445">
                <c:v>28.710918214557939</c:v>
              </c:pt>
              <c:pt idx="3446">
                <c:v>28.71925229821964</c:v>
              </c:pt>
              <c:pt idx="3447">
                <c:v>28.727586381881341</c:v>
              </c:pt>
              <c:pt idx="3448">
                <c:v>28.735920465543039</c:v>
              </c:pt>
              <c:pt idx="3449">
                <c:v>28.744254549204744</c:v>
              </c:pt>
              <c:pt idx="3450">
                <c:v>28.752588632866441</c:v>
              </c:pt>
              <c:pt idx="3451">
                <c:v>28.760922716528146</c:v>
              </c:pt>
              <c:pt idx="3452">
                <c:v>28.769256800189844</c:v>
              </c:pt>
              <c:pt idx="3453">
                <c:v>28.777590883851541</c:v>
              </c:pt>
              <c:pt idx="3454">
                <c:v>28.785924967513246</c:v>
              </c:pt>
              <c:pt idx="3455">
                <c:v>28.794259051174944</c:v>
              </c:pt>
              <c:pt idx="3456">
                <c:v>28.802593134836645</c:v>
              </c:pt>
              <c:pt idx="3457">
                <c:v>28.810927218498346</c:v>
              </c:pt>
              <c:pt idx="3458">
                <c:v>28.819261302160047</c:v>
              </c:pt>
              <c:pt idx="3459">
                <c:v>28.827595385821745</c:v>
              </c:pt>
              <c:pt idx="3460">
                <c:v>28.835929469483446</c:v>
              </c:pt>
              <c:pt idx="3461">
                <c:v>28.844263553145147</c:v>
              </c:pt>
              <c:pt idx="3462">
                <c:v>28.852597636806845</c:v>
              </c:pt>
              <c:pt idx="3463">
                <c:v>28.86093172046855</c:v>
              </c:pt>
              <c:pt idx="3464">
                <c:v>28.869265804130247</c:v>
              </c:pt>
              <c:pt idx="3465">
                <c:v>28.877599887791948</c:v>
              </c:pt>
              <c:pt idx="3466">
                <c:v>28.88593397145365</c:v>
              </c:pt>
              <c:pt idx="3467">
                <c:v>28.894268055115347</c:v>
              </c:pt>
              <c:pt idx="3468">
                <c:v>28.902602138777052</c:v>
              </c:pt>
              <c:pt idx="3469">
                <c:v>28.91093622243875</c:v>
              </c:pt>
              <c:pt idx="3470">
                <c:v>28.919270306100451</c:v>
              </c:pt>
              <c:pt idx="3471">
                <c:v>28.927604389762152</c:v>
              </c:pt>
              <c:pt idx="3472">
                <c:v>28.93593847342385</c:v>
              </c:pt>
              <c:pt idx="3473">
                <c:v>28.944272557085551</c:v>
              </c:pt>
              <c:pt idx="3474">
                <c:v>28.952606640747252</c:v>
              </c:pt>
              <c:pt idx="3475">
                <c:v>28.960940724408953</c:v>
              </c:pt>
              <c:pt idx="3476">
                <c:v>28.969274808070654</c:v>
              </c:pt>
              <c:pt idx="3477">
                <c:v>28.977608891732356</c:v>
              </c:pt>
              <c:pt idx="3478">
                <c:v>28.985942975394053</c:v>
              </c:pt>
              <c:pt idx="3479">
                <c:v>28.994277059055754</c:v>
              </c:pt>
              <c:pt idx="3480">
                <c:v>29.002611142717456</c:v>
              </c:pt>
              <c:pt idx="3481">
                <c:v>29.010945226379153</c:v>
              </c:pt>
              <c:pt idx="3482">
                <c:v>29.019279310040858</c:v>
              </c:pt>
              <c:pt idx="3483">
                <c:v>29.027613393702556</c:v>
              </c:pt>
              <c:pt idx="3484">
                <c:v>29.035947477364257</c:v>
              </c:pt>
              <c:pt idx="3485">
                <c:v>29.044281561025958</c:v>
              </c:pt>
              <c:pt idx="3486">
                <c:v>29.052615644687656</c:v>
              </c:pt>
              <c:pt idx="3487">
                <c:v>29.06094972834936</c:v>
              </c:pt>
              <c:pt idx="3488">
                <c:v>29.069283812011058</c:v>
              </c:pt>
              <c:pt idx="3489">
                <c:v>29.077617895672759</c:v>
              </c:pt>
              <c:pt idx="3490">
                <c:v>29.08595197933446</c:v>
              </c:pt>
              <c:pt idx="3491">
                <c:v>29.094286062996158</c:v>
              </c:pt>
              <c:pt idx="3492">
                <c:v>29.102620146657859</c:v>
              </c:pt>
              <c:pt idx="3493">
                <c:v>29.11095423031956</c:v>
              </c:pt>
              <c:pt idx="3494">
                <c:v>29.119288313981261</c:v>
              </c:pt>
              <c:pt idx="3495">
                <c:v>29.127622397642959</c:v>
              </c:pt>
              <c:pt idx="3496">
                <c:v>29.135956481304664</c:v>
              </c:pt>
              <c:pt idx="3497">
                <c:v>29.144290564966362</c:v>
              </c:pt>
              <c:pt idx="3498">
                <c:v>29.152624648628059</c:v>
              </c:pt>
              <c:pt idx="3499">
                <c:v>29.160958732289764</c:v>
              </c:pt>
              <c:pt idx="3500">
                <c:v>29.169292815951462</c:v>
              </c:pt>
              <c:pt idx="3501">
                <c:v>29.177626899613166</c:v>
              </c:pt>
              <c:pt idx="3502">
                <c:v>29.185960983274864</c:v>
              </c:pt>
              <c:pt idx="3503">
                <c:v>29.194295066936565</c:v>
              </c:pt>
              <c:pt idx="3504">
                <c:v>29.202629150598266</c:v>
              </c:pt>
              <c:pt idx="3505">
                <c:v>29.210963234259964</c:v>
              </c:pt>
              <c:pt idx="3506">
                <c:v>29.219297317921665</c:v>
              </c:pt>
              <c:pt idx="3507">
                <c:v>29.227631401583366</c:v>
              </c:pt>
              <c:pt idx="3508">
                <c:v>29.235965485245067</c:v>
              </c:pt>
              <c:pt idx="3509">
                <c:v>29.244299568906765</c:v>
              </c:pt>
              <c:pt idx="3510">
                <c:v>29.252633652568466</c:v>
              </c:pt>
              <c:pt idx="3511">
                <c:v>29.260967736230167</c:v>
              </c:pt>
              <c:pt idx="3512">
                <c:v>29.269301819891869</c:v>
              </c:pt>
              <c:pt idx="3513">
                <c:v>29.27763590355357</c:v>
              </c:pt>
              <c:pt idx="3514">
                <c:v>29.285969987215267</c:v>
              </c:pt>
              <c:pt idx="3515">
                <c:v>29.294304070876972</c:v>
              </c:pt>
              <c:pt idx="3516">
                <c:v>29.30263815453867</c:v>
              </c:pt>
              <c:pt idx="3517">
                <c:v>29.310972238200367</c:v>
              </c:pt>
              <c:pt idx="3518">
                <c:v>29.319306321862072</c:v>
              </c:pt>
              <c:pt idx="3519">
                <c:v>29.32764040552377</c:v>
              </c:pt>
              <c:pt idx="3520">
                <c:v>29.335974489185471</c:v>
              </c:pt>
              <c:pt idx="3521">
                <c:v>29.344308572847172</c:v>
              </c:pt>
              <c:pt idx="3522">
                <c:v>29.352642656508873</c:v>
              </c:pt>
              <c:pt idx="3523">
                <c:v>29.360976740170575</c:v>
              </c:pt>
              <c:pt idx="3524">
                <c:v>29.369310823832272</c:v>
              </c:pt>
              <c:pt idx="3525">
                <c:v>29.377644907493973</c:v>
              </c:pt>
              <c:pt idx="3526">
                <c:v>29.385978991155675</c:v>
              </c:pt>
              <c:pt idx="3527">
                <c:v>29.394313074817376</c:v>
              </c:pt>
              <c:pt idx="3528">
                <c:v>29.402647158479073</c:v>
              </c:pt>
              <c:pt idx="3529">
                <c:v>29.410981242140778</c:v>
              </c:pt>
              <c:pt idx="3530">
                <c:v>29.419315325802476</c:v>
              </c:pt>
              <c:pt idx="3531">
                <c:v>29.427649409464173</c:v>
              </c:pt>
              <c:pt idx="3532">
                <c:v>29.435983493125878</c:v>
              </c:pt>
              <c:pt idx="3533">
                <c:v>29.444317576787576</c:v>
              </c:pt>
              <c:pt idx="3534">
                <c:v>29.452651660449281</c:v>
              </c:pt>
              <c:pt idx="3535">
                <c:v>29.460985744110978</c:v>
              </c:pt>
              <c:pt idx="3536">
                <c:v>29.469319827772676</c:v>
              </c:pt>
              <c:pt idx="3537">
                <c:v>29.477653911434381</c:v>
              </c:pt>
              <c:pt idx="3538">
                <c:v>29.485987995096078</c:v>
              </c:pt>
              <c:pt idx="3539">
                <c:v>29.494322078757779</c:v>
              </c:pt>
              <c:pt idx="3540">
                <c:v>29.502656162419481</c:v>
              </c:pt>
              <c:pt idx="3541">
                <c:v>29.510990246081182</c:v>
              </c:pt>
              <c:pt idx="3542">
                <c:v>29.519324329742879</c:v>
              </c:pt>
              <c:pt idx="3543">
                <c:v>29.527658413404581</c:v>
              </c:pt>
              <c:pt idx="3544">
                <c:v>29.535992497066282</c:v>
              </c:pt>
              <c:pt idx="3545">
                <c:v>29.544326580727979</c:v>
              </c:pt>
              <c:pt idx="3546">
                <c:v>29.552660664389684</c:v>
              </c:pt>
              <c:pt idx="3547">
                <c:v>29.560994748051382</c:v>
              </c:pt>
              <c:pt idx="3548">
                <c:v>29.569328831713086</c:v>
              </c:pt>
              <c:pt idx="3549">
                <c:v>29.577662915374784</c:v>
              </c:pt>
              <c:pt idx="3550">
                <c:v>29.585996999036482</c:v>
              </c:pt>
              <c:pt idx="3551">
                <c:v>29.594331082698186</c:v>
              </c:pt>
              <c:pt idx="3552">
                <c:v>29.602665166359884</c:v>
              </c:pt>
              <c:pt idx="3553">
                <c:v>29.610999250021585</c:v>
              </c:pt>
              <c:pt idx="3554">
                <c:v>29.619333333683286</c:v>
              </c:pt>
              <c:pt idx="3555">
                <c:v>29.627667417344988</c:v>
              </c:pt>
              <c:pt idx="3556">
                <c:v>29.636001501006685</c:v>
              </c:pt>
              <c:pt idx="3557">
                <c:v>29.644335584668386</c:v>
              </c:pt>
              <c:pt idx="3558">
                <c:v>29.652669668330088</c:v>
              </c:pt>
              <c:pt idx="3559">
                <c:v>29.661003751991789</c:v>
              </c:pt>
              <c:pt idx="3560">
                <c:v>29.66933783565349</c:v>
              </c:pt>
              <c:pt idx="3561">
                <c:v>29.677671919315188</c:v>
              </c:pt>
              <c:pt idx="3562">
                <c:v>29.686006002976889</c:v>
              </c:pt>
              <c:pt idx="3563">
                <c:v>29.69434008663859</c:v>
              </c:pt>
              <c:pt idx="3564">
                <c:v>29.702674170300288</c:v>
              </c:pt>
              <c:pt idx="3565">
                <c:v>29.711008253961992</c:v>
              </c:pt>
              <c:pt idx="3566">
                <c:v>29.71934233762369</c:v>
              </c:pt>
              <c:pt idx="3567">
                <c:v>29.727676421285391</c:v>
              </c:pt>
              <c:pt idx="3568">
                <c:v>29.736010504947092</c:v>
              </c:pt>
              <c:pt idx="3569">
                <c:v>29.74434458860879</c:v>
              </c:pt>
              <c:pt idx="3570">
                <c:v>29.752678672270495</c:v>
              </c:pt>
              <c:pt idx="3571">
                <c:v>29.761012755932192</c:v>
              </c:pt>
              <c:pt idx="3572">
                <c:v>29.769346839593894</c:v>
              </c:pt>
              <c:pt idx="3573">
                <c:v>29.777680923255595</c:v>
              </c:pt>
              <c:pt idx="3574">
                <c:v>29.786015006917296</c:v>
              </c:pt>
              <c:pt idx="3575">
                <c:v>29.794349090578994</c:v>
              </c:pt>
              <c:pt idx="3576">
                <c:v>29.802683174240695</c:v>
              </c:pt>
              <c:pt idx="3577">
                <c:v>29.811017257902396</c:v>
              </c:pt>
              <c:pt idx="3578">
                <c:v>29.819351341564094</c:v>
              </c:pt>
              <c:pt idx="3579">
                <c:v>29.827685425225798</c:v>
              </c:pt>
              <c:pt idx="3580">
                <c:v>29.836019508887496</c:v>
              </c:pt>
              <c:pt idx="3581">
                <c:v>29.844353592549194</c:v>
              </c:pt>
              <c:pt idx="3582">
                <c:v>29.852687676210898</c:v>
              </c:pt>
              <c:pt idx="3583">
                <c:v>29.861021759872596</c:v>
              </c:pt>
              <c:pt idx="3584">
                <c:v>29.869355843534301</c:v>
              </c:pt>
              <c:pt idx="3585">
                <c:v>29.877689927195998</c:v>
              </c:pt>
              <c:pt idx="3586">
                <c:v>29.8860240108577</c:v>
              </c:pt>
              <c:pt idx="3587">
                <c:v>29.894358094519401</c:v>
              </c:pt>
              <c:pt idx="3588">
                <c:v>29.902692178181098</c:v>
              </c:pt>
              <c:pt idx="3589">
                <c:v>29.9110262618428</c:v>
              </c:pt>
              <c:pt idx="3590">
                <c:v>29.919360345504501</c:v>
              </c:pt>
              <c:pt idx="3591">
                <c:v>29.927694429166202</c:v>
              </c:pt>
              <c:pt idx="3592">
                <c:v>29.9360285128279</c:v>
              </c:pt>
              <c:pt idx="3593">
                <c:v>29.944362596489604</c:v>
              </c:pt>
              <c:pt idx="3594">
                <c:v>29.952696680151302</c:v>
              </c:pt>
              <c:pt idx="3595">
                <c:v>29.961030763813003</c:v>
              </c:pt>
              <c:pt idx="3596">
                <c:v>29.969364847474704</c:v>
              </c:pt>
              <c:pt idx="3597">
                <c:v>29.977698931136402</c:v>
              </c:pt>
              <c:pt idx="3598">
                <c:v>29.986033014798107</c:v>
              </c:pt>
              <c:pt idx="3599">
                <c:v>29.994367098459804</c:v>
              </c:pt>
              <c:pt idx="3600">
                <c:v>30.002701182121505</c:v>
              </c:pt>
              <c:pt idx="3601">
                <c:v>30.011035265783207</c:v>
              </c:pt>
              <c:pt idx="3602">
                <c:v>30.019369349444904</c:v>
              </c:pt>
              <c:pt idx="3603">
                <c:v>30.027703433106606</c:v>
              </c:pt>
              <c:pt idx="3604">
                <c:v>30.036037516768307</c:v>
              </c:pt>
              <c:pt idx="3605">
                <c:v>30.044371600430008</c:v>
              </c:pt>
              <c:pt idx="3606">
                <c:v>30.052705684091709</c:v>
              </c:pt>
              <c:pt idx="3607">
                <c:v>30.061039767753407</c:v>
              </c:pt>
              <c:pt idx="3608">
                <c:v>30.069373851415108</c:v>
              </c:pt>
              <c:pt idx="3609">
                <c:v>30.077707935076809</c:v>
              </c:pt>
              <c:pt idx="3610">
                <c:v>30.08604201873851</c:v>
              </c:pt>
              <c:pt idx="3611">
                <c:v>30.094376102400208</c:v>
              </c:pt>
              <c:pt idx="3612">
                <c:v>30.102710186061913</c:v>
              </c:pt>
              <c:pt idx="3613">
                <c:v>30.11104426972361</c:v>
              </c:pt>
              <c:pt idx="3614">
                <c:v>30.119378353385308</c:v>
              </c:pt>
              <c:pt idx="3615">
                <c:v>30.127712437047013</c:v>
              </c:pt>
              <c:pt idx="3616">
                <c:v>30.13604652070871</c:v>
              </c:pt>
              <c:pt idx="3617">
                <c:v>30.144380604370415</c:v>
              </c:pt>
              <c:pt idx="3618">
                <c:v>30.152714688032113</c:v>
              </c:pt>
              <c:pt idx="3619">
                <c:v>30.161048771693814</c:v>
              </c:pt>
              <c:pt idx="3620">
                <c:v>30.169382855355515</c:v>
              </c:pt>
              <c:pt idx="3621">
                <c:v>30.177716939017213</c:v>
              </c:pt>
              <c:pt idx="3622">
                <c:v>30.186051022678914</c:v>
              </c:pt>
              <c:pt idx="3623">
                <c:v>30.194385106340615</c:v>
              </c:pt>
              <c:pt idx="3624">
                <c:v>30.202719190002316</c:v>
              </c:pt>
              <c:pt idx="3625">
                <c:v>30.211053273664014</c:v>
              </c:pt>
              <c:pt idx="3626">
                <c:v>30.219387357325715</c:v>
              </c:pt>
              <c:pt idx="3627">
                <c:v>30.227721440987416</c:v>
              </c:pt>
              <c:pt idx="3628">
                <c:v>30.236055524649114</c:v>
              </c:pt>
              <c:pt idx="3629">
                <c:v>30.244389608310819</c:v>
              </c:pt>
              <c:pt idx="3630">
                <c:v>30.252723691972516</c:v>
              </c:pt>
              <c:pt idx="3631">
                <c:v>30.261057775634221</c:v>
              </c:pt>
              <c:pt idx="3632">
                <c:v>30.269391859295919</c:v>
              </c:pt>
              <c:pt idx="3633">
                <c:v>30.277725942957616</c:v>
              </c:pt>
              <c:pt idx="3634">
                <c:v>30.286060026619321</c:v>
              </c:pt>
              <c:pt idx="3635">
                <c:v>30.294394110281019</c:v>
              </c:pt>
              <c:pt idx="3636">
                <c:v>30.30272819394272</c:v>
              </c:pt>
              <c:pt idx="3637">
                <c:v>30.311062277604421</c:v>
              </c:pt>
              <c:pt idx="3638">
                <c:v>30.319396361266122</c:v>
              </c:pt>
              <c:pt idx="3639">
                <c:v>30.32773044492782</c:v>
              </c:pt>
              <c:pt idx="3640">
                <c:v>30.336064528589521</c:v>
              </c:pt>
              <c:pt idx="3641">
                <c:v>30.344398612251222</c:v>
              </c:pt>
              <c:pt idx="3642">
                <c:v>30.352732695912923</c:v>
              </c:pt>
              <c:pt idx="3643">
                <c:v>30.361066779574625</c:v>
              </c:pt>
              <c:pt idx="3644">
                <c:v>30.369400863236322</c:v>
              </c:pt>
              <c:pt idx="3645">
                <c:v>30.377734946898027</c:v>
              </c:pt>
              <c:pt idx="3646">
                <c:v>30.386069030559725</c:v>
              </c:pt>
              <c:pt idx="3647">
                <c:v>30.394403114221422</c:v>
              </c:pt>
              <c:pt idx="3648">
                <c:v>30.402737197883127</c:v>
              </c:pt>
              <c:pt idx="3649">
                <c:v>30.411071281544825</c:v>
              </c:pt>
              <c:pt idx="3650">
                <c:v>30.419405365206526</c:v>
              </c:pt>
              <c:pt idx="3651">
                <c:v>30.427739448868227</c:v>
              </c:pt>
              <c:pt idx="3652">
                <c:v>30.436073532529925</c:v>
              </c:pt>
              <c:pt idx="3653">
                <c:v>30.444407616191629</c:v>
              </c:pt>
              <c:pt idx="3654">
                <c:v>30.452741699853327</c:v>
              </c:pt>
              <c:pt idx="3655">
                <c:v>30.461075783515028</c:v>
              </c:pt>
              <c:pt idx="3656">
                <c:v>30.469409867176729</c:v>
              </c:pt>
              <c:pt idx="3657">
                <c:v>30.47774395083843</c:v>
              </c:pt>
              <c:pt idx="3658">
                <c:v>30.486078034500128</c:v>
              </c:pt>
              <c:pt idx="3659">
                <c:v>30.494412118161829</c:v>
              </c:pt>
              <c:pt idx="3660">
                <c:v>30.50274620182353</c:v>
              </c:pt>
              <c:pt idx="3661">
                <c:v>30.511080285485228</c:v>
              </c:pt>
              <c:pt idx="3662">
                <c:v>30.519414369146933</c:v>
              </c:pt>
              <c:pt idx="3663">
                <c:v>30.52774845280863</c:v>
              </c:pt>
              <c:pt idx="3664">
                <c:v>30.536082536470335</c:v>
              </c:pt>
              <c:pt idx="3665">
                <c:v>30.544416620132033</c:v>
              </c:pt>
              <c:pt idx="3666">
                <c:v>30.55275070379373</c:v>
              </c:pt>
              <c:pt idx="3667">
                <c:v>30.561084787455435</c:v>
              </c:pt>
              <c:pt idx="3668">
                <c:v>30.569418871117133</c:v>
              </c:pt>
              <c:pt idx="3669">
                <c:v>30.577752954778834</c:v>
              </c:pt>
              <c:pt idx="3670">
                <c:v>30.586087038440535</c:v>
              </c:pt>
              <c:pt idx="3671">
                <c:v>30.594421122102233</c:v>
              </c:pt>
              <c:pt idx="3672">
                <c:v>30.602755205763934</c:v>
              </c:pt>
              <c:pt idx="3673">
                <c:v>30.611089289425635</c:v>
              </c:pt>
              <c:pt idx="3674">
                <c:v>30.619423373087336</c:v>
              </c:pt>
              <c:pt idx="3675">
                <c:v>30.627757456749034</c:v>
              </c:pt>
              <c:pt idx="3676">
                <c:v>30.636091540410739</c:v>
              </c:pt>
              <c:pt idx="3677">
                <c:v>30.644425624072436</c:v>
              </c:pt>
              <c:pt idx="3678">
                <c:v>30.652759707734138</c:v>
              </c:pt>
              <c:pt idx="3679">
                <c:v>30.661093791395839</c:v>
              </c:pt>
              <c:pt idx="3680">
                <c:v>30.669427875057536</c:v>
              </c:pt>
              <c:pt idx="3681">
                <c:v>30.677761958719241</c:v>
              </c:pt>
              <c:pt idx="3682">
                <c:v>30.686096042380939</c:v>
              </c:pt>
              <c:pt idx="3683">
                <c:v>30.69443012604264</c:v>
              </c:pt>
              <c:pt idx="3684">
                <c:v>30.702764209704341</c:v>
              </c:pt>
              <c:pt idx="3685">
                <c:v>30.711098293366039</c:v>
              </c:pt>
              <c:pt idx="3686">
                <c:v>30.71943237702774</c:v>
              </c:pt>
              <c:pt idx="3687">
                <c:v>30.727766460689441</c:v>
              </c:pt>
              <c:pt idx="3688">
                <c:v>30.736100544351142</c:v>
              </c:pt>
              <c:pt idx="3689">
                <c:v>30.744434628012844</c:v>
              </c:pt>
              <c:pt idx="3690">
                <c:v>30.752768711674545</c:v>
              </c:pt>
              <c:pt idx="3691">
                <c:v>30.761102795336242</c:v>
              </c:pt>
              <c:pt idx="3692">
                <c:v>30.769436878997944</c:v>
              </c:pt>
              <c:pt idx="3693">
                <c:v>30.777770962659645</c:v>
              </c:pt>
              <c:pt idx="3694">
                <c:v>30.786105046321342</c:v>
              </c:pt>
              <c:pt idx="3695">
                <c:v>30.794439129983047</c:v>
              </c:pt>
              <c:pt idx="3696">
                <c:v>30.802773213644745</c:v>
              </c:pt>
              <c:pt idx="3697">
                <c:v>30.811107297306442</c:v>
              </c:pt>
              <c:pt idx="3698">
                <c:v>30.819441380968147</c:v>
              </c:pt>
              <c:pt idx="3699">
                <c:v>30.827775464629845</c:v>
              </c:pt>
              <c:pt idx="3700">
                <c:v>30.836109548291549</c:v>
              </c:pt>
              <c:pt idx="3701">
                <c:v>30.844443631953247</c:v>
              </c:pt>
              <c:pt idx="3702">
                <c:v>30.852777715614948</c:v>
              </c:pt>
              <c:pt idx="3703">
                <c:v>30.861111799276649</c:v>
              </c:pt>
              <c:pt idx="3704">
                <c:v>30.869445882938347</c:v>
              </c:pt>
              <c:pt idx="3705">
                <c:v>30.877779966600048</c:v>
              </c:pt>
              <c:pt idx="3706">
                <c:v>30.886114050261749</c:v>
              </c:pt>
              <c:pt idx="3707">
                <c:v>30.894448133923451</c:v>
              </c:pt>
              <c:pt idx="3708">
                <c:v>30.902782217585148</c:v>
              </c:pt>
              <c:pt idx="3709">
                <c:v>30.911116301246853</c:v>
              </c:pt>
              <c:pt idx="3710">
                <c:v>30.919450384908551</c:v>
              </c:pt>
              <c:pt idx="3711">
                <c:v>30.927784468570248</c:v>
              </c:pt>
              <c:pt idx="3712">
                <c:v>30.936118552231953</c:v>
              </c:pt>
              <c:pt idx="3713">
                <c:v>30.944452635893651</c:v>
              </c:pt>
              <c:pt idx="3714">
                <c:v>30.952786719555355</c:v>
              </c:pt>
              <c:pt idx="3715">
                <c:v>30.961120803217053</c:v>
              </c:pt>
              <c:pt idx="3716">
                <c:v>30.969454886878754</c:v>
              </c:pt>
              <c:pt idx="3717">
                <c:v>30.977788970540455</c:v>
              </c:pt>
              <c:pt idx="3718">
                <c:v>30.986123054202153</c:v>
              </c:pt>
              <c:pt idx="3719">
                <c:v>30.994457137863854</c:v>
              </c:pt>
              <c:pt idx="3720">
                <c:v>31.002791221525555</c:v>
              </c:pt>
              <c:pt idx="3721">
                <c:v>31.011125305187257</c:v>
              </c:pt>
              <c:pt idx="3722">
                <c:v>31.019459388848954</c:v>
              </c:pt>
              <c:pt idx="3723">
                <c:v>31.027793472510655</c:v>
              </c:pt>
              <c:pt idx="3724">
                <c:v>31.036127556172357</c:v>
              </c:pt>
              <c:pt idx="3725">
                <c:v>31.044461639834058</c:v>
              </c:pt>
              <c:pt idx="3726">
                <c:v>31.052795723495759</c:v>
              </c:pt>
              <c:pt idx="3727">
                <c:v>31.061129807157457</c:v>
              </c:pt>
              <c:pt idx="3728">
                <c:v>31.069463890819161</c:v>
              </c:pt>
              <c:pt idx="3729">
                <c:v>31.077797974480859</c:v>
              </c:pt>
              <c:pt idx="3730">
                <c:v>31.086132058142557</c:v>
              </c:pt>
              <c:pt idx="3731">
                <c:v>31.094466141804261</c:v>
              </c:pt>
              <c:pt idx="3732">
                <c:v>31.102800225465959</c:v>
              </c:pt>
              <c:pt idx="3733">
                <c:v>31.11113430912766</c:v>
              </c:pt>
              <c:pt idx="3734">
                <c:v>31.119468392789361</c:v>
              </c:pt>
              <c:pt idx="3735">
                <c:v>31.127802476451063</c:v>
              </c:pt>
              <c:pt idx="3736">
                <c:v>31.136136560112764</c:v>
              </c:pt>
              <c:pt idx="3737">
                <c:v>31.144470643774461</c:v>
              </c:pt>
              <c:pt idx="3738">
                <c:v>31.152804727436163</c:v>
              </c:pt>
              <c:pt idx="3739">
                <c:v>31.161138811097864</c:v>
              </c:pt>
              <c:pt idx="3740">
                <c:v>31.169472894759565</c:v>
              </c:pt>
              <c:pt idx="3741">
                <c:v>31.177806978421263</c:v>
              </c:pt>
              <c:pt idx="3742">
                <c:v>31.186141062082964</c:v>
              </c:pt>
              <c:pt idx="3743">
                <c:v>31.194475145744665</c:v>
              </c:pt>
              <c:pt idx="3744">
                <c:v>31.202809229406363</c:v>
              </c:pt>
              <c:pt idx="3745">
                <c:v>31.211143313068067</c:v>
              </c:pt>
              <c:pt idx="3746">
                <c:v>31.219477396729765</c:v>
              </c:pt>
              <c:pt idx="3747">
                <c:v>31.22781148039147</c:v>
              </c:pt>
              <c:pt idx="3748">
                <c:v>31.236145564053167</c:v>
              </c:pt>
              <c:pt idx="3749">
                <c:v>31.244479647714865</c:v>
              </c:pt>
              <c:pt idx="3750">
                <c:v>31.25281373137657</c:v>
              </c:pt>
              <c:pt idx="3751">
                <c:v>31.261147815038267</c:v>
              </c:pt>
              <c:pt idx="3752">
                <c:v>31.269481898699969</c:v>
              </c:pt>
              <c:pt idx="3753">
                <c:v>31.27781598236167</c:v>
              </c:pt>
              <c:pt idx="3754">
                <c:v>31.286150066023371</c:v>
              </c:pt>
              <c:pt idx="3755">
                <c:v>31.294484149685069</c:v>
              </c:pt>
              <c:pt idx="3756">
                <c:v>31.30281823334677</c:v>
              </c:pt>
              <c:pt idx="3757">
                <c:v>31.311152317008471</c:v>
              </c:pt>
              <c:pt idx="3758">
                <c:v>31.319486400670169</c:v>
              </c:pt>
              <c:pt idx="3759">
                <c:v>31.327820484331873</c:v>
              </c:pt>
              <c:pt idx="3760">
                <c:v>31.336154567993571</c:v>
              </c:pt>
              <c:pt idx="3761">
                <c:v>31.344488651655276</c:v>
              </c:pt>
              <c:pt idx="3762">
                <c:v>31.352822735316973</c:v>
              </c:pt>
              <c:pt idx="3763">
                <c:v>31.361156818978671</c:v>
              </c:pt>
              <c:pt idx="3764">
                <c:v>31.369490902640376</c:v>
              </c:pt>
              <c:pt idx="3765">
                <c:v>31.377824986302073</c:v>
              </c:pt>
              <c:pt idx="3766">
                <c:v>31.386159069963774</c:v>
              </c:pt>
              <c:pt idx="3767">
                <c:v>31.394493153625476</c:v>
              </c:pt>
              <c:pt idx="3768">
                <c:v>31.402827237287173</c:v>
              </c:pt>
              <c:pt idx="3769">
                <c:v>31.411161320948874</c:v>
              </c:pt>
              <c:pt idx="3770">
                <c:v>31.419495404610576</c:v>
              </c:pt>
              <c:pt idx="3771">
                <c:v>31.427829488272277</c:v>
              </c:pt>
              <c:pt idx="3772">
                <c:v>31.436163571933978</c:v>
              </c:pt>
              <c:pt idx="3773">
                <c:v>31.444497655595679</c:v>
              </c:pt>
              <c:pt idx="3774">
                <c:v>31.452831739257377</c:v>
              </c:pt>
              <c:pt idx="3775">
                <c:v>31.461165822919078</c:v>
              </c:pt>
              <c:pt idx="3776">
                <c:v>31.469499906580779</c:v>
              </c:pt>
              <c:pt idx="3777">
                <c:v>31.477833990242477</c:v>
              </c:pt>
              <c:pt idx="3778">
                <c:v>31.486168073904182</c:v>
              </c:pt>
              <c:pt idx="3779">
                <c:v>31.494502157565879</c:v>
              </c:pt>
              <c:pt idx="3780">
                <c:v>31.50283624122758</c:v>
              </c:pt>
              <c:pt idx="3781">
                <c:v>31.511170324889282</c:v>
              </c:pt>
              <c:pt idx="3782">
                <c:v>31.519504408550979</c:v>
              </c:pt>
              <c:pt idx="3783">
                <c:v>31.527838492212684</c:v>
              </c:pt>
              <c:pt idx="3784">
                <c:v>31.536172575874382</c:v>
              </c:pt>
              <c:pt idx="3785">
                <c:v>31.544506659536083</c:v>
              </c:pt>
              <c:pt idx="3786">
                <c:v>31.552840743197784</c:v>
              </c:pt>
              <c:pt idx="3787">
                <c:v>31.561174826859482</c:v>
              </c:pt>
              <c:pt idx="3788">
                <c:v>31.569508910521183</c:v>
              </c:pt>
              <c:pt idx="3789">
                <c:v>31.577842994182884</c:v>
              </c:pt>
              <c:pt idx="3790">
                <c:v>31.586177077844585</c:v>
              </c:pt>
              <c:pt idx="3791">
                <c:v>31.594511161506283</c:v>
              </c:pt>
              <c:pt idx="3792">
                <c:v>31.602845245167988</c:v>
              </c:pt>
              <c:pt idx="3793">
                <c:v>31.611179328829685</c:v>
              </c:pt>
              <c:pt idx="3794">
                <c:v>31.619513412491383</c:v>
              </c:pt>
              <c:pt idx="3795">
                <c:v>31.627847496153088</c:v>
              </c:pt>
              <c:pt idx="3796">
                <c:v>31.636181579814785</c:v>
              </c:pt>
              <c:pt idx="3797">
                <c:v>31.64451566347649</c:v>
              </c:pt>
              <c:pt idx="3798">
                <c:v>31.652849747138188</c:v>
              </c:pt>
              <c:pt idx="3799">
                <c:v>31.661183830799889</c:v>
              </c:pt>
              <c:pt idx="3800">
                <c:v>31.66951791446159</c:v>
              </c:pt>
              <c:pt idx="3801">
                <c:v>31.677851998123288</c:v>
              </c:pt>
              <c:pt idx="3802">
                <c:v>31.686186081784989</c:v>
              </c:pt>
              <c:pt idx="3803">
                <c:v>31.69452016544669</c:v>
              </c:pt>
              <c:pt idx="3804">
                <c:v>31.702854249108391</c:v>
              </c:pt>
              <c:pt idx="3805">
                <c:v>31.711188332770089</c:v>
              </c:pt>
              <c:pt idx="3806">
                <c:v>31.719522416431793</c:v>
              </c:pt>
              <c:pt idx="3807">
                <c:v>31.727856500093491</c:v>
              </c:pt>
              <c:pt idx="3808">
                <c:v>31.736190583755192</c:v>
              </c:pt>
              <c:pt idx="3809">
                <c:v>31.744524667416893</c:v>
              </c:pt>
              <c:pt idx="3810">
                <c:v>31.752858751078591</c:v>
              </c:pt>
              <c:pt idx="3811">
                <c:v>31.761192834740296</c:v>
              </c:pt>
              <c:pt idx="3812">
                <c:v>31.769526918401993</c:v>
              </c:pt>
              <c:pt idx="3813">
                <c:v>31.777861002063691</c:v>
              </c:pt>
              <c:pt idx="3814">
                <c:v>31.786195085725396</c:v>
              </c:pt>
              <c:pt idx="3815">
                <c:v>31.794529169387094</c:v>
              </c:pt>
              <c:pt idx="3816">
                <c:v>31.802863253048795</c:v>
              </c:pt>
              <c:pt idx="3817">
                <c:v>31.811197336710496</c:v>
              </c:pt>
              <c:pt idx="3818">
                <c:v>31.819531420372197</c:v>
              </c:pt>
              <c:pt idx="3819">
                <c:v>31.827865504033898</c:v>
              </c:pt>
              <c:pt idx="3820">
                <c:v>31.836199587695596</c:v>
              </c:pt>
              <c:pt idx="3821">
                <c:v>31.844533671357297</c:v>
              </c:pt>
              <c:pt idx="3822">
                <c:v>31.852867755018998</c:v>
              </c:pt>
              <c:pt idx="3823">
                <c:v>31.861201838680699</c:v>
              </c:pt>
              <c:pt idx="3824">
                <c:v>31.869535922342397</c:v>
              </c:pt>
              <c:pt idx="3825">
                <c:v>31.877870006004102</c:v>
              </c:pt>
              <c:pt idx="3826">
                <c:v>31.886204089665799</c:v>
              </c:pt>
              <c:pt idx="3827">
                <c:v>31.894538173327497</c:v>
              </c:pt>
              <c:pt idx="3828">
                <c:v>31.902872256989202</c:v>
              </c:pt>
              <c:pt idx="3829">
                <c:v>31.911206340650899</c:v>
              </c:pt>
              <c:pt idx="3830">
                <c:v>31.919540424312604</c:v>
              </c:pt>
              <c:pt idx="3831">
                <c:v>31.927874507974302</c:v>
              </c:pt>
              <c:pt idx="3832">
                <c:v>31.936208591635999</c:v>
              </c:pt>
              <c:pt idx="3833">
                <c:v>31.944542675297704</c:v>
              </c:pt>
              <c:pt idx="3834">
                <c:v>31.952876758959402</c:v>
              </c:pt>
              <c:pt idx="3835">
                <c:v>31.961210842621103</c:v>
              </c:pt>
              <c:pt idx="3836">
                <c:v>31.969544926282804</c:v>
              </c:pt>
              <c:pt idx="3837">
                <c:v>31.977879009944505</c:v>
              </c:pt>
              <c:pt idx="3838">
                <c:v>31.986213093606203</c:v>
              </c:pt>
              <c:pt idx="3839">
                <c:v>31.994547177267904</c:v>
              </c:pt>
              <c:pt idx="3840">
                <c:v>32.002881260929605</c:v>
              </c:pt>
              <c:pt idx="3841">
                <c:v>32.011215344591307</c:v>
              </c:pt>
              <c:pt idx="3842">
                <c:v>32.019549428253008</c:v>
              </c:pt>
              <c:pt idx="3843">
                <c:v>32.027883511914709</c:v>
              </c:pt>
              <c:pt idx="3844">
                <c:v>32.03621759557641</c:v>
              </c:pt>
              <c:pt idx="3845">
                <c:v>32.044551679238104</c:v>
              </c:pt>
              <c:pt idx="3846">
                <c:v>32.052885762899805</c:v>
              </c:pt>
              <c:pt idx="3847">
                <c:v>32.061219846561507</c:v>
              </c:pt>
              <c:pt idx="3848">
                <c:v>32.069553930223208</c:v>
              </c:pt>
              <c:pt idx="3849">
                <c:v>32.077888013884909</c:v>
              </c:pt>
              <c:pt idx="3850">
                <c:v>32.08622209754661</c:v>
              </c:pt>
              <c:pt idx="3851">
                <c:v>32.094556181208311</c:v>
              </c:pt>
              <c:pt idx="3852">
                <c:v>32.102890264870013</c:v>
              </c:pt>
              <c:pt idx="3853">
                <c:v>32.111224348531707</c:v>
              </c:pt>
              <c:pt idx="3854">
                <c:v>32.119558432193415</c:v>
              </c:pt>
              <c:pt idx="3855">
                <c:v>32.127892515855109</c:v>
              </c:pt>
              <c:pt idx="3856">
                <c:v>32.13622659951681</c:v>
              </c:pt>
              <c:pt idx="3857">
                <c:v>32.144560683178511</c:v>
              </c:pt>
              <c:pt idx="3858">
                <c:v>32.152894766840213</c:v>
              </c:pt>
              <c:pt idx="3859">
                <c:v>32.161228850501914</c:v>
              </c:pt>
              <c:pt idx="3860">
                <c:v>32.169562934163615</c:v>
              </c:pt>
              <c:pt idx="3861">
                <c:v>32.177897017825316</c:v>
              </c:pt>
              <c:pt idx="3862">
                <c:v>32.186231101487017</c:v>
              </c:pt>
              <c:pt idx="3863">
                <c:v>32.194565185148718</c:v>
              </c:pt>
              <c:pt idx="3864">
                <c:v>32.202899268810413</c:v>
              </c:pt>
              <c:pt idx="3865">
                <c:v>32.211233352472114</c:v>
              </c:pt>
              <c:pt idx="3866">
                <c:v>32.219567436133815</c:v>
              </c:pt>
              <c:pt idx="3867">
                <c:v>32.227901519795516</c:v>
              </c:pt>
              <c:pt idx="3868">
                <c:v>32.236235603457217</c:v>
              </c:pt>
              <c:pt idx="3869">
                <c:v>32.244569687118918</c:v>
              </c:pt>
              <c:pt idx="3870">
                <c:v>32.25290377078062</c:v>
              </c:pt>
              <c:pt idx="3871">
                <c:v>32.261237854442321</c:v>
              </c:pt>
              <c:pt idx="3872">
                <c:v>32.269571938104015</c:v>
              </c:pt>
              <c:pt idx="3873">
                <c:v>32.277906021765723</c:v>
              </c:pt>
              <c:pt idx="3874">
                <c:v>32.286240105427417</c:v>
              </c:pt>
              <c:pt idx="3875">
                <c:v>32.294574189089118</c:v>
              </c:pt>
              <c:pt idx="3876">
                <c:v>32.30290827275082</c:v>
              </c:pt>
              <c:pt idx="3877">
                <c:v>32.311242356412521</c:v>
              </c:pt>
              <c:pt idx="3878">
                <c:v>32.319576440074222</c:v>
              </c:pt>
              <c:pt idx="3879">
                <c:v>32.327910523735923</c:v>
              </c:pt>
              <c:pt idx="3880">
                <c:v>32.336244607397624</c:v>
              </c:pt>
              <c:pt idx="3881">
                <c:v>32.344578691059318</c:v>
              </c:pt>
              <c:pt idx="3882">
                <c:v>32.352912774721027</c:v>
              </c:pt>
              <c:pt idx="3883">
                <c:v>32.361246858382721</c:v>
              </c:pt>
              <c:pt idx="3884">
                <c:v>32.369580942044422</c:v>
              </c:pt>
              <c:pt idx="3885">
                <c:v>32.377915025706123</c:v>
              </c:pt>
              <c:pt idx="3886">
                <c:v>32.386249109367824</c:v>
              </c:pt>
              <c:pt idx="3887">
                <c:v>32.394583193029526</c:v>
              </c:pt>
              <c:pt idx="3888">
                <c:v>32.402917276691227</c:v>
              </c:pt>
              <c:pt idx="3889">
                <c:v>32.411251360352928</c:v>
              </c:pt>
              <c:pt idx="3890">
                <c:v>32.419585444014629</c:v>
              </c:pt>
              <c:pt idx="3891">
                <c:v>32.427919527676323</c:v>
              </c:pt>
              <c:pt idx="3892">
                <c:v>32.436253611338024</c:v>
              </c:pt>
              <c:pt idx="3893">
                <c:v>32.444587694999726</c:v>
              </c:pt>
              <c:pt idx="3894">
                <c:v>32.452921778661427</c:v>
              </c:pt>
              <c:pt idx="3895">
                <c:v>32.461255862323128</c:v>
              </c:pt>
              <c:pt idx="3896">
                <c:v>32.469589945984829</c:v>
              </c:pt>
              <c:pt idx="3897">
                <c:v>32.47792402964653</c:v>
              </c:pt>
              <c:pt idx="3898">
                <c:v>32.486258113308232</c:v>
              </c:pt>
              <c:pt idx="3899">
                <c:v>32.494592196969933</c:v>
              </c:pt>
              <c:pt idx="3900">
                <c:v>32.502926280631627</c:v>
              </c:pt>
              <c:pt idx="3901">
                <c:v>32.511260364293335</c:v>
              </c:pt>
              <c:pt idx="3902">
                <c:v>32.519594447955029</c:v>
              </c:pt>
              <c:pt idx="3903">
                <c:v>32.52792853161673</c:v>
              </c:pt>
              <c:pt idx="3904">
                <c:v>32.536262615278432</c:v>
              </c:pt>
              <c:pt idx="3905">
                <c:v>32.544596698940133</c:v>
              </c:pt>
              <c:pt idx="3906">
                <c:v>32.552930782601834</c:v>
              </c:pt>
              <c:pt idx="3907">
                <c:v>32.561264866263535</c:v>
              </c:pt>
              <c:pt idx="3908">
                <c:v>32.569598949925236</c:v>
              </c:pt>
              <c:pt idx="3909">
                <c:v>32.577933033586937</c:v>
              </c:pt>
              <c:pt idx="3910">
                <c:v>32.586267117248632</c:v>
              </c:pt>
              <c:pt idx="3911">
                <c:v>32.594601200910333</c:v>
              </c:pt>
              <c:pt idx="3912">
                <c:v>32.602935284572034</c:v>
              </c:pt>
              <c:pt idx="3913">
                <c:v>32.611269368233735</c:v>
              </c:pt>
              <c:pt idx="3914">
                <c:v>32.619603451895436</c:v>
              </c:pt>
              <c:pt idx="3915">
                <c:v>32.627937535557137</c:v>
              </c:pt>
              <c:pt idx="3916">
                <c:v>32.636271619218839</c:v>
              </c:pt>
              <c:pt idx="3917">
                <c:v>32.644605702880533</c:v>
              </c:pt>
              <c:pt idx="3918">
                <c:v>32.652939786542241</c:v>
              </c:pt>
              <c:pt idx="3919">
                <c:v>32.661273870203935</c:v>
              </c:pt>
              <c:pt idx="3920">
                <c:v>32.669607953865643</c:v>
              </c:pt>
              <c:pt idx="3921">
                <c:v>32.677942037527338</c:v>
              </c:pt>
              <c:pt idx="3922">
                <c:v>32.686276121189039</c:v>
              </c:pt>
              <c:pt idx="3923">
                <c:v>32.69461020485074</c:v>
              </c:pt>
              <c:pt idx="3924">
                <c:v>32.702944288512441</c:v>
              </c:pt>
              <c:pt idx="3925">
                <c:v>32.711278372174142</c:v>
              </c:pt>
              <c:pt idx="3926">
                <c:v>32.719612455835843</c:v>
              </c:pt>
              <c:pt idx="3927">
                <c:v>32.727946539497545</c:v>
              </c:pt>
              <c:pt idx="3928">
                <c:v>32.736280623159239</c:v>
              </c:pt>
              <c:pt idx="3929">
                <c:v>32.74461470682094</c:v>
              </c:pt>
              <c:pt idx="3930">
                <c:v>32.752948790482641</c:v>
              </c:pt>
              <c:pt idx="3931">
                <c:v>32.761282874144342</c:v>
              </c:pt>
              <c:pt idx="3932">
                <c:v>32.769616957806043</c:v>
              </c:pt>
              <c:pt idx="3933">
                <c:v>32.777951041467745</c:v>
              </c:pt>
              <c:pt idx="3934">
                <c:v>32.786285125129446</c:v>
              </c:pt>
              <c:pt idx="3935">
                <c:v>32.794619208791147</c:v>
              </c:pt>
              <c:pt idx="3936">
                <c:v>32.802953292452841</c:v>
              </c:pt>
              <c:pt idx="3937">
                <c:v>32.811287376114549</c:v>
              </c:pt>
              <c:pt idx="3938">
                <c:v>32.819621459776243</c:v>
              </c:pt>
              <c:pt idx="3939">
                <c:v>32.827955543437945</c:v>
              </c:pt>
              <c:pt idx="3940">
                <c:v>32.836289627099646</c:v>
              </c:pt>
              <c:pt idx="3941">
                <c:v>32.844623710761347</c:v>
              </c:pt>
              <c:pt idx="3942">
                <c:v>32.852957794423048</c:v>
              </c:pt>
              <c:pt idx="3943">
                <c:v>32.861291878084749</c:v>
              </c:pt>
              <c:pt idx="3944">
                <c:v>32.869625961746451</c:v>
              </c:pt>
              <c:pt idx="3945">
                <c:v>32.877960045408152</c:v>
              </c:pt>
              <c:pt idx="3946">
                <c:v>32.886294129069853</c:v>
              </c:pt>
              <c:pt idx="3947">
                <c:v>32.894628212731547</c:v>
              </c:pt>
              <c:pt idx="3948">
                <c:v>32.902962296393248</c:v>
              </c:pt>
              <c:pt idx="3949">
                <c:v>32.911296380054949</c:v>
              </c:pt>
              <c:pt idx="3950">
                <c:v>32.919630463716651</c:v>
              </c:pt>
              <c:pt idx="3951">
                <c:v>32.927964547378352</c:v>
              </c:pt>
              <c:pt idx="3952">
                <c:v>32.936298631040053</c:v>
              </c:pt>
              <c:pt idx="3953">
                <c:v>32.944632714701754</c:v>
              </c:pt>
              <c:pt idx="3954">
                <c:v>32.952966798363455</c:v>
              </c:pt>
              <c:pt idx="3955">
                <c:v>32.961300882025149</c:v>
              </c:pt>
              <c:pt idx="3956">
                <c:v>32.969634965686858</c:v>
              </c:pt>
              <c:pt idx="3957">
                <c:v>32.977969049348552</c:v>
              </c:pt>
              <c:pt idx="3958">
                <c:v>32.986303133010253</c:v>
              </c:pt>
              <c:pt idx="3959">
                <c:v>32.994637216671954</c:v>
              </c:pt>
              <c:pt idx="3960">
                <c:v>33.002971300333655</c:v>
              </c:pt>
              <c:pt idx="3961">
                <c:v>33.011305383995357</c:v>
              </c:pt>
              <c:pt idx="3962">
                <c:v>33.019639467657058</c:v>
              </c:pt>
              <c:pt idx="3963">
                <c:v>33.027973551318759</c:v>
              </c:pt>
              <c:pt idx="3964">
                <c:v>33.036307634980453</c:v>
              </c:pt>
              <c:pt idx="3965">
                <c:v>33.044641718642161</c:v>
              </c:pt>
              <c:pt idx="3966">
                <c:v>33.052975802303855</c:v>
              </c:pt>
              <c:pt idx="3967">
                <c:v>33.061309885965564</c:v>
              </c:pt>
              <c:pt idx="3968">
                <c:v>33.069643969627258</c:v>
              </c:pt>
              <c:pt idx="3969">
                <c:v>33.077978053288959</c:v>
              </c:pt>
              <c:pt idx="3970">
                <c:v>33.08631213695066</c:v>
              </c:pt>
              <c:pt idx="3971">
                <c:v>33.094646220612361</c:v>
              </c:pt>
              <c:pt idx="3972">
                <c:v>33.102980304274062</c:v>
              </c:pt>
              <c:pt idx="3973">
                <c:v>33.111314387935764</c:v>
              </c:pt>
              <c:pt idx="3974">
                <c:v>33.119648471597458</c:v>
              </c:pt>
              <c:pt idx="3975">
                <c:v>33.127982555259159</c:v>
              </c:pt>
              <c:pt idx="3976">
                <c:v>33.13631663892086</c:v>
              </c:pt>
              <c:pt idx="3977">
                <c:v>33.144650722582561</c:v>
              </c:pt>
              <c:pt idx="3978">
                <c:v>33.152984806244262</c:v>
              </c:pt>
              <c:pt idx="3979">
                <c:v>33.161318889905964</c:v>
              </c:pt>
              <c:pt idx="3980">
                <c:v>33.169652973567665</c:v>
              </c:pt>
              <c:pt idx="3981">
                <c:v>33.177987057229366</c:v>
              </c:pt>
              <c:pt idx="3982">
                <c:v>33.186321140891067</c:v>
              </c:pt>
              <c:pt idx="3983">
                <c:v>33.194655224552761</c:v>
              </c:pt>
              <c:pt idx="3984">
                <c:v>33.20298930821447</c:v>
              </c:pt>
              <c:pt idx="3985">
                <c:v>33.211323391876164</c:v>
              </c:pt>
              <c:pt idx="3986">
                <c:v>33.219657475537865</c:v>
              </c:pt>
              <c:pt idx="3987">
                <c:v>33.227991559199566</c:v>
              </c:pt>
              <c:pt idx="3988">
                <c:v>33.236325642861267</c:v>
              </c:pt>
              <c:pt idx="3989">
                <c:v>33.244659726522968</c:v>
              </c:pt>
              <c:pt idx="3990">
                <c:v>33.25299381018467</c:v>
              </c:pt>
              <c:pt idx="3991">
                <c:v>33.261327893846371</c:v>
              </c:pt>
              <c:pt idx="3992">
                <c:v>33.269661977508072</c:v>
              </c:pt>
              <c:pt idx="3993">
                <c:v>33.277996061169766</c:v>
              </c:pt>
              <c:pt idx="3994">
                <c:v>33.286330144831467</c:v>
              </c:pt>
              <c:pt idx="3995">
                <c:v>33.294664228493168</c:v>
              </c:pt>
              <c:pt idx="3996">
                <c:v>33.30299831215487</c:v>
              </c:pt>
              <c:pt idx="3997">
                <c:v>33.311332395816571</c:v>
              </c:pt>
              <c:pt idx="3998">
                <c:v>33.319666479478272</c:v>
              </c:pt>
              <c:pt idx="3999">
                <c:v>33.328000563139973</c:v>
              </c:pt>
              <c:pt idx="4000">
                <c:v>33.336334646801667</c:v>
              </c:pt>
              <c:pt idx="4001">
                <c:v>33.344668730463376</c:v>
              </c:pt>
              <c:pt idx="4002">
                <c:v>33.35300281412507</c:v>
              </c:pt>
              <c:pt idx="4003">
                <c:v>33.361336897786778</c:v>
              </c:pt>
              <c:pt idx="4004">
                <c:v>33.369670981448472</c:v>
              </c:pt>
              <c:pt idx="4005">
                <c:v>33.378005065110173</c:v>
              </c:pt>
              <c:pt idx="4006">
                <c:v>33.386339148771874</c:v>
              </c:pt>
              <c:pt idx="4007">
                <c:v>33.394673232433576</c:v>
              </c:pt>
              <c:pt idx="4008">
                <c:v>33.403007316095277</c:v>
              </c:pt>
              <c:pt idx="4009">
                <c:v>33.411341399756978</c:v>
              </c:pt>
              <c:pt idx="4010">
                <c:v>33.419675483418679</c:v>
              </c:pt>
              <c:pt idx="4011">
                <c:v>33.428009567080373</c:v>
              </c:pt>
              <c:pt idx="4012">
                <c:v>33.436343650742081</c:v>
              </c:pt>
              <c:pt idx="4013">
                <c:v>33.444677734403776</c:v>
              </c:pt>
              <c:pt idx="4014">
                <c:v>33.453011818065477</c:v>
              </c:pt>
              <c:pt idx="4015">
                <c:v>33.461345901727178</c:v>
              </c:pt>
              <c:pt idx="4016">
                <c:v>33.469679985388879</c:v>
              </c:pt>
              <c:pt idx="4017">
                <c:v>33.47801406905058</c:v>
              </c:pt>
              <c:pt idx="4018">
                <c:v>33.486348152712281</c:v>
              </c:pt>
              <c:pt idx="4019">
                <c:v>33.494682236373976</c:v>
              </c:pt>
              <c:pt idx="4020">
                <c:v>33.503016320035684</c:v>
              </c:pt>
              <c:pt idx="4021">
                <c:v>33.511350403697378</c:v>
              </c:pt>
              <c:pt idx="4022">
                <c:v>33.519684487359079</c:v>
              </c:pt>
              <c:pt idx="4023">
                <c:v>33.52801857102078</c:v>
              </c:pt>
              <c:pt idx="4024">
                <c:v>33.536352654682482</c:v>
              </c:pt>
              <c:pt idx="4025">
                <c:v>33.544686738344183</c:v>
              </c:pt>
              <c:pt idx="4026">
                <c:v>33.553020822005884</c:v>
              </c:pt>
              <c:pt idx="4027">
                <c:v>33.561354905667585</c:v>
              </c:pt>
              <c:pt idx="4028">
                <c:v>33.569688989329286</c:v>
              </c:pt>
              <c:pt idx="4029">
                <c:v>33.578023072990987</c:v>
              </c:pt>
              <c:pt idx="4030">
                <c:v>33.586357156652682</c:v>
              </c:pt>
              <c:pt idx="4031">
                <c:v>33.59469124031439</c:v>
              </c:pt>
              <c:pt idx="4032">
                <c:v>33.603025323976084</c:v>
              </c:pt>
              <c:pt idx="4033">
                <c:v>33.611359407637785</c:v>
              </c:pt>
              <c:pt idx="4034">
                <c:v>33.619693491299486</c:v>
              </c:pt>
              <c:pt idx="4035">
                <c:v>33.628027574961187</c:v>
              </c:pt>
              <c:pt idx="4036">
                <c:v>33.636361658622889</c:v>
              </c:pt>
              <c:pt idx="4037">
                <c:v>33.64469574228459</c:v>
              </c:pt>
              <c:pt idx="4038">
                <c:v>33.653029825946291</c:v>
              </c:pt>
              <c:pt idx="4039">
                <c:v>33.661363909607992</c:v>
              </c:pt>
              <c:pt idx="4040">
                <c:v>33.669697993269686</c:v>
              </c:pt>
              <c:pt idx="4041">
                <c:v>33.678032076931387</c:v>
              </c:pt>
              <c:pt idx="4042">
                <c:v>33.686366160593089</c:v>
              </c:pt>
              <c:pt idx="4043">
                <c:v>33.69470024425479</c:v>
              </c:pt>
              <c:pt idx="4044">
                <c:v>33.703034327916491</c:v>
              </c:pt>
              <c:pt idx="4045">
                <c:v>33.711368411578192</c:v>
              </c:pt>
              <c:pt idx="4046">
                <c:v>33.719702495239893</c:v>
              </c:pt>
              <c:pt idx="4047">
                <c:v>33.728036578901587</c:v>
              </c:pt>
              <c:pt idx="4048">
                <c:v>33.736370662563296</c:v>
              </c:pt>
              <c:pt idx="4049">
                <c:v>33.74470474622499</c:v>
              </c:pt>
              <c:pt idx="4050">
                <c:v>33.753038829886698</c:v>
              </c:pt>
              <c:pt idx="4051">
                <c:v>33.761372913548392</c:v>
              </c:pt>
              <c:pt idx="4052">
                <c:v>33.769706997210093</c:v>
              </c:pt>
              <c:pt idx="4053">
                <c:v>33.778041080871795</c:v>
              </c:pt>
              <c:pt idx="4054">
                <c:v>33.786375164533496</c:v>
              </c:pt>
              <c:pt idx="4055">
                <c:v>33.794709248195197</c:v>
              </c:pt>
              <c:pt idx="4056">
                <c:v>33.803043331856898</c:v>
              </c:pt>
              <c:pt idx="4057">
                <c:v>33.811377415518599</c:v>
              </c:pt>
              <c:pt idx="4058">
                <c:v>33.819711499180293</c:v>
              </c:pt>
              <c:pt idx="4059">
                <c:v>33.828045582841995</c:v>
              </c:pt>
              <c:pt idx="4060">
                <c:v>33.836379666503696</c:v>
              </c:pt>
              <c:pt idx="4061">
                <c:v>33.844713750165397</c:v>
              </c:pt>
              <c:pt idx="4062">
                <c:v>33.853047833827098</c:v>
              </c:pt>
              <c:pt idx="4063">
                <c:v>33.861381917488799</c:v>
              </c:pt>
              <c:pt idx="4064">
                <c:v>33.869716001150501</c:v>
              </c:pt>
              <c:pt idx="4065">
                <c:v>33.878050084812202</c:v>
              </c:pt>
              <c:pt idx="4066">
                <c:v>33.886384168473896</c:v>
              </c:pt>
              <c:pt idx="4067">
                <c:v>33.894718252135604</c:v>
              </c:pt>
              <c:pt idx="4068">
                <c:v>33.903052335797298</c:v>
              </c:pt>
              <c:pt idx="4069">
                <c:v>33.911386419458999</c:v>
              </c:pt>
              <c:pt idx="4070">
                <c:v>33.919720503120701</c:v>
              </c:pt>
              <c:pt idx="4071">
                <c:v>33.928054586782402</c:v>
              </c:pt>
              <c:pt idx="4072">
                <c:v>33.936388670444103</c:v>
              </c:pt>
              <c:pt idx="4073">
                <c:v>33.944722754105804</c:v>
              </c:pt>
              <c:pt idx="4074">
                <c:v>33.953056837767505</c:v>
              </c:pt>
              <c:pt idx="4075">
                <c:v>33.961390921429206</c:v>
              </c:pt>
              <c:pt idx="4076">
                <c:v>33.969725005090908</c:v>
              </c:pt>
              <c:pt idx="4077">
                <c:v>33.978059088752602</c:v>
              </c:pt>
              <c:pt idx="4078">
                <c:v>33.986393172414303</c:v>
              </c:pt>
              <c:pt idx="4079">
                <c:v>33.994727256076004</c:v>
              </c:pt>
              <c:pt idx="4080">
                <c:v>34.003061339737705</c:v>
              </c:pt>
              <c:pt idx="4081">
                <c:v>34.011395423399406</c:v>
              </c:pt>
              <c:pt idx="4082">
                <c:v>34.019729507061108</c:v>
              </c:pt>
              <c:pt idx="4083">
                <c:v>34.028063590722809</c:v>
              </c:pt>
              <c:pt idx="4084">
                <c:v>34.03639767438451</c:v>
              </c:pt>
              <c:pt idx="4085">
                <c:v>34.044731758046204</c:v>
              </c:pt>
              <c:pt idx="4086">
                <c:v>34.053065841707912</c:v>
              </c:pt>
              <c:pt idx="4087">
                <c:v>34.061399925369606</c:v>
              </c:pt>
              <c:pt idx="4088">
                <c:v>34.069734009031308</c:v>
              </c:pt>
              <c:pt idx="4089">
                <c:v>34.078068092693009</c:v>
              </c:pt>
              <c:pt idx="4090">
                <c:v>34.08640217635471</c:v>
              </c:pt>
              <c:pt idx="4091">
                <c:v>34.094736260016411</c:v>
              </c:pt>
              <c:pt idx="4092">
                <c:v>34.103070343678112</c:v>
              </c:pt>
              <c:pt idx="4093">
                <c:v>34.111404427339814</c:v>
              </c:pt>
              <c:pt idx="4094">
                <c:v>34.119738511001508</c:v>
              </c:pt>
              <c:pt idx="4095">
                <c:v>34.128072594663216</c:v>
              </c:pt>
              <c:pt idx="4096">
                <c:v>34.13640667832491</c:v>
              </c:pt>
              <c:pt idx="4097">
                <c:v>34.144740761986618</c:v>
              </c:pt>
              <c:pt idx="4098">
                <c:v>34.153074845648312</c:v>
              </c:pt>
              <c:pt idx="4099">
                <c:v>34.161408929310014</c:v>
              </c:pt>
              <c:pt idx="4100">
                <c:v>34.169743012971715</c:v>
              </c:pt>
              <c:pt idx="4101">
                <c:v>34.178077096633416</c:v>
              </c:pt>
              <c:pt idx="4102">
                <c:v>34.18641118029511</c:v>
              </c:pt>
              <c:pt idx="4103">
                <c:v>34.194745263956818</c:v>
              </c:pt>
              <c:pt idx="4104">
                <c:v>34.20307934761852</c:v>
              </c:pt>
              <c:pt idx="4105">
                <c:v>34.211413431280214</c:v>
              </c:pt>
              <c:pt idx="4106">
                <c:v>34.219747514941915</c:v>
              </c:pt>
              <c:pt idx="4107">
                <c:v>34.228081598603616</c:v>
              </c:pt>
              <c:pt idx="4108">
                <c:v>34.236415682265324</c:v>
              </c:pt>
              <c:pt idx="4109">
                <c:v>34.244749765927018</c:v>
              </c:pt>
              <c:pt idx="4110">
                <c:v>34.25308384958872</c:v>
              </c:pt>
              <c:pt idx="4111">
                <c:v>34.261417933250421</c:v>
              </c:pt>
              <c:pt idx="4112">
                <c:v>34.269752016912115</c:v>
              </c:pt>
              <c:pt idx="4113">
                <c:v>34.278086100573816</c:v>
              </c:pt>
              <c:pt idx="4114">
                <c:v>34.286420184235524</c:v>
              </c:pt>
              <c:pt idx="4115">
                <c:v>34.294754267897225</c:v>
              </c:pt>
              <c:pt idx="4116">
                <c:v>34.30308835155892</c:v>
              </c:pt>
              <c:pt idx="4117">
                <c:v>34.311422435220621</c:v>
              </c:pt>
              <c:pt idx="4118">
                <c:v>34.319756518882322</c:v>
              </c:pt>
              <c:pt idx="4119">
                <c:v>34.328090602544016</c:v>
              </c:pt>
              <c:pt idx="4120">
                <c:v>34.336424686205724</c:v>
              </c:pt>
              <c:pt idx="4121">
                <c:v>34.344758769867425</c:v>
              </c:pt>
              <c:pt idx="4122">
                <c:v>34.35309285352912</c:v>
              </c:pt>
              <c:pt idx="4123">
                <c:v>34.361426937190821</c:v>
              </c:pt>
              <c:pt idx="4124">
                <c:v>34.369761020852522</c:v>
              </c:pt>
              <c:pt idx="4125">
                <c:v>34.37809510451423</c:v>
              </c:pt>
              <c:pt idx="4126">
                <c:v>34.386429188175924</c:v>
              </c:pt>
              <c:pt idx="4127">
                <c:v>34.394763271837625</c:v>
              </c:pt>
              <c:pt idx="4128">
                <c:v>34.403097355499327</c:v>
              </c:pt>
              <c:pt idx="4129">
                <c:v>34.411431439161021</c:v>
              </c:pt>
              <c:pt idx="4130">
                <c:v>34.419765522822722</c:v>
              </c:pt>
              <c:pt idx="4131">
                <c:v>34.42809960648443</c:v>
              </c:pt>
              <c:pt idx="4132">
                <c:v>34.436433690146131</c:v>
              </c:pt>
              <c:pt idx="4133">
                <c:v>34.444767773807826</c:v>
              </c:pt>
              <c:pt idx="4134">
                <c:v>34.453101857469527</c:v>
              </c:pt>
              <c:pt idx="4135">
                <c:v>34.461435941131228</c:v>
              </c:pt>
              <c:pt idx="4136">
                <c:v>34.469770024792929</c:v>
              </c:pt>
              <c:pt idx="4137">
                <c:v>34.47810410845463</c:v>
              </c:pt>
              <c:pt idx="4138">
                <c:v>34.486438192116331</c:v>
              </c:pt>
              <c:pt idx="4139">
                <c:v>34.494772275778033</c:v>
              </c:pt>
              <c:pt idx="4140">
                <c:v>34.503106359439727</c:v>
              </c:pt>
              <c:pt idx="4141">
                <c:v>34.511440443101428</c:v>
              </c:pt>
              <c:pt idx="4142">
                <c:v>34.519774526763136</c:v>
              </c:pt>
              <c:pt idx="4143">
                <c:v>34.52810861042483</c:v>
              </c:pt>
              <c:pt idx="4144">
                <c:v>34.536442694086531</c:v>
              </c:pt>
              <c:pt idx="4145">
                <c:v>34.544776777748233</c:v>
              </c:pt>
              <c:pt idx="4146">
                <c:v>34.553110861409934</c:v>
              </c:pt>
              <c:pt idx="4147">
                <c:v>34.561444945071635</c:v>
              </c:pt>
              <c:pt idx="4148">
                <c:v>34.569779028733336</c:v>
              </c:pt>
              <c:pt idx="4149">
                <c:v>34.578113112395037</c:v>
              </c:pt>
              <c:pt idx="4150">
                <c:v>34.586447196056731</c:v>
              </c:pt>
              <c:pt idx="4151">
                <c:v>34.594781279718433</c:v>
              </c:pt>
              <c:pt idx="4152">
                <c:v>34.603115363380134</c:v>
              </c:pt>
              <c:pt idx="4153">
                <c:v>34.611449447041842</c:v>
              </c:pt>
              <c:pt idx="4154">
                <c:v>34.619783530703536</c:v>
              </c:pt>
              <c:pt idx="4155">
                <c:v>34.628117614365237</c:v>
              </c:pt>
              <c:pt idx="4156">
                <c:v>34.636451698026939</c:v>
              </c:pt>
              <c:pt idx="4157">
                <c:v>34.644785781688633</c:v>
              </c:pt>
              <c:pt idx="4158">
                <c:v>34.653119865350341</c:v>
              </c:pt>
              <c:pt idx="4159">
                <c:v>34.661453949012042</c:v>
              </c:pt>
              <c:pt idx="4160">
                <c:v>34.669788032673743</c:v>
              </c:pt>
              <c:pt idx="4161">
                <c:v>34.678122116335437</c:v>
              </c:pt>
              <c:pt idx="4162">
                <c:v>34.686456199997139</c:v>
              </c:pt>
              <c:pt idx="4163">
                <c:v>34.69479028365884</c:v>
              </c:pt>
              <c:pt idx="4164">
                <c:v>34.703124367320541</c:v>
              </c:pt>
              <c:pt idx="4165">
                <c:v>34.711458450982242</c:v>
              </c:pt>
              <c:pt idx="4166">
                <c:v>34.719792534643943</c:v>
              </c:pt>
              <c:pt idx="4167">
                <c:v>34.728126618305637</c:v>
              </c:pt>
              <c:pt idx="4168">
                <c:v>34.736460701967339</c:v>
              </c:pt>
              <c:pt idx="4169">
                <c:v>34.744794785629047</c:v>
              </c:pt>
              <c:pt idx="4170">
                <c:v>34.753128869290748</c:v>
              </c:pt>
              <c:pt idx="4171">
                <c:v>34.761462952952442</c:v>
              </c:pt>
              <c:pt idx="4172">
                <c:v>34.769797036614143</c:v>
              </c:pt>
              <c:pt idx="4173">
                <c:v>34.778131120275845</c:v>
              </c:pt>
              <c:pt idx="4174">
                <c:v>34.786465203937539</c:v>
              </c:pt>
              <c:pt idx="4175">
                <c:v>34.794799287599247</c:v>
              </c:pt>
              <c:pt idx="4176">
                <c:v>34.803133371260948</c:v>
              </c:pt>
              <c:pt idx="4177">
                <c:v>34.811467454922649</c:v>
              </c:pt>
              <c:pt idx="4178">
                <c:v>34.819801538584343</c:v>
              </c:pt>
              <c:pt idx="4179">
                <c:v>34.828135622246045</c:v>
              </c:pt>
              <c:pt idx="4180">
                <c:v>34.836469705907753</c:v>
              </c:pt>
              <c:pt idx="4181">
                <c:v>34.844803789569447</c:v>
              </c:pt>
              <c:pt idx="4182">
                <c:v>34.853137873231148</c:v>
              </c:pt>
              <c:pt idx="4183">
                <c:v>34.861471956892849</c:v>
              </c:pt>
              <c:pt idx="4184">
                <c:v>34.86980604055455</c:v>
              </c:pt>
              <c:pt idx="4185">
                <c:v>34.878140124216245</c:v>
              </c:pt>
              <c:pt idx="4186">
                <c:v>34.886474207877953</c:v>
              </c:pt>
              <c:pt idx="4187">
                <c:v>34.894808291539654</c:v>
              </c:pt>
              <c:pt idx="4188">
                <c:v>34.903142375201348</c:v>
              </c:pt>
              <c:pt idx="4189">
                <c:v>34.911476458863049</c:v>
              </c:pt>
              <c:pt idx="4190">
                <c:v>34.91981054252475</c:v>
              </c:pt>
              <c:pt idx="4191">
                <c:v>34.928144626186459</c:v>
              </c:pt>
              <c:pt idx="4192">
                <c:v>34.936478709848153</c:v>
              </c:pt>
              <c:pt idx="4193">
                <c:v>34.944812793509854</c:v>
              </c:pt>
              <c:pt idx="4194">
                <c:v>34.953146877171555</c:v>
              </c:pt>
              <c:pt idx="4195">
                <c:v>34.961480960833249</c:v>
              </c:pt>
              <c:pt idx="4196">
                <c:v>34.96981504449495</c:v>
              </c:pt>
              <c:pt idx="4197">
                <c:v>34.978149128156659</c:v>
              </c:pt>
              <c:pt idx="4198">
                <c:v>34.98648321181836</c:v>
              </c:pt>
              <c:pt idx="4199">
                <c:v>34.994817295480054</c:v>
              </c:pt>
              <c:pt idx="4200">
                <c:v>35.003151379141755</c:v>
              </c:pt>
              <c:pt idx="4201">
                <c:v>35.011485462803456</c:v>
              </c:pt>
              <c:pt idx="4202">
                <c:v>35.01981954646515</c:v>
              </c:pt>
              <c:pt idx="4203">
                <c:v>35.028153630126859</c:v>
              </c:pt>
              <c:pt idx="4204">
                <c:v>35.03648771378856</c:v>
              </c:pt>
              <c:pt idx="4205">
                <c:v>35.044821797450261</c:v>
              </c:pt>
              <c:pt idx="4206">
                <c:v>35.053155881111955</c:v>
              </c:pt>
              <c:pt idx="4207">
                <c:v>35.061489964773656</c:v>
              </c:pt>
              <c:pt idx="4208">
                <c:v>35.069824048435365</c:v>
              </c:pt>
              <c:pt idx="4209">
                <c:v>35.078158132097059</c:v>
              </c:pt>
              <c:pt idx="4210">
                <c:v>35.08649221575876</c:v>
              </c:pt>
              <c:pt idx="4211">
                <c:v>35.094826299420461</c:v>
              </c:pt>
              <c:pt idx="4212">
                <c:v>35.103160383082155</c:v>
              </c:pt>
              <c:pt idx="4213">
                <c:v>35.111494466743856</c:v>
              </c:pt>
              <c:pt idx="4214">
                <c:v>35.119828550405565</c:v>
              </c:pt>
              <c:pt idx="4215">
                <c:v>35.128162634067266</c:v>
              </c:pt>
              <c:pt idx="4216">
                <c:v>35.13649671772896</c:v>
              </c:pt>
              <c:pt idx="4217">
                <c:v>35.144830801390661</c:v>
              </c:pt>
              <c:pt idx="4218">
                <c:v>35.153164885052362</c:v>
              </c:pt>
              <c:pt idx="4219">
                <c:v>35.161498968714064</c:v>
              </c:pt>
              <c:pt idx="4220">
                <c:v>35.169833052375765</c:v>
              </c:pt>
              <c:pt idx="4221">
                <c:v>35.178167136037466</c:v>
              </c:pt>
              <c:pt idx="4222">
                <c:v>35.186501219699167</c:v>
              </c:pt>
              <c:pt idx="4223">
                <c:v>35.194835303360861</c:v>
              </c:pt>
              <c:pt idx="4224">
                <c:v>35.203169387022562</c:v>
              </c:pt>
              <c:pt idx="4225">
                <c:v>35.211503470684271</c:v>
              </c:pt>
              <c:pt idx="4226">
                <c:v>35.219837554345965</c:v>
              </c:pt>
              <c:pt idx="4227">
                <c:v>35.228171638007666</c:v>
              </c:pt>
              <c:pt idx="4228">
                <c:v>35.236505721669367</c:v>
              </c:pt>
              <c:pt idx="4229">
                <c:v>35.244839805331068</c:v>
              </c:pt>
              <c:pt idx="4230">
                <c:v>35.253173888992769</c:v>
              </c:pt>
              <c:pt idx="4231">
                <c:v>35.261507972654471</c:v>
              </c:pt>
              <c:pt idx="4232">
                <c:v>35.269842056316172</c:v>
              </c:pt>
              <c:pt idx="4233">
                <c:v>35.278176139977866</c:v>
              </c:pt>
              <c:pt idx="4234">
                <c:v>35.286510223639567</c:v>
              </c:pt>
              <c:pt idx="4235">
                <c:v>35.294844307301268</c:v>
              </c:pt>
              <c:pt idx="4236">
                <c:v>35.303178390962977</c:v>
              </c:pt>
              <c:pt idx="4237">
                <c:v>35.311512474624671</c:v>
              </c:pt>
              <c:pt idx="4238">
                <c:v>35.319846558286372</c:v>
              </c:pt>
              <c:pt idx="4239">
                <c:v>35.328180641948073</c:v>
              </c:pt>
              <c:pt idx="4240">
                <c:v>35.336514725609767</c:v>
              </c:pt>
              <c:pt idx="4241">
                <c:v>35.344848809271475</c:v>
              </c:pt>
              <c:pt idx="4242">
                <c:v>35.353182892933177</c:v>
              </c:pt>
              <c:pt idx="4243">
                <c:v>35.361516976594878</c:v>
              </c:pt>
              <c:pt idx="4244">
                <c:v>35.369851060256572</c:v>
              </c:pt>
              <c:pt idx="4245">
                <c:v>35.378185143918273</c:v>
              </c:pt>
              <c:pt idx="4246">
                <c:v>35.386519227579974</c:v>
              </c:pt>
              <c:pt idx="4247">
                <c:v>35.394853311241675</c:v>
              </c:pt>
              <c:pt idx="4248">
                <c:v>35.403187394903377</c:v>
              </c:pt>
              <c:pt idx="4249">
                <c:v>35.411521478565078</c:v>
              </c:pt>
              <c:pt idx="4250">
                <c:v>35.419855562226779</c:v>
              </c:pt>
              <c:pt idx="4251">
                <c:v>35.428189645888473</c:v>
              </c:pt>
              <c:pt idx="4252">
                <c:v>35.436523729550181</c:v>
              </c:pt>
              <c:pt idx="4253">
                <c:v>35.444857813211883</c:v>
              </c:pt>
              <c:pt idx="4254">
                <c:v>35.453191896873577</c:v>
              </c:pt>
              <c:pt idx="4255">
                <c:v>35.461525980535278</c:v>
              </c:pt>
              <c:pt idx="4256">
                <c:v>35.469860064196979</c:v>
              </c:pt>
              <c:pt idx="4257">
                <c:v>35.478194147858673</c:v>
              </c:pt>
              <c:pt idx="4258">
                <c:v>35.486528231520381</c:v>
              </c:pt>
              <c:pt idx="4259">
                <c:v>35.494862315182083</c:v>
              </c:pt>
              <c:pt idx="4260">
                <c:v>35.503196398843784</c:v>
              </c:pt>
              <c:pt idx="4261">
                <c:v>35.511530482505478</c:v>
              </c:pt>
              <c:pt idx="4262">
                <c:v>35.519864566167179</c:v>
              </c:pt>
              <c:pt idx="4263">
                <c:v>35.528198649828887</c:v>
              </c:pt>
              <c:pt idx="4264">
                <c:v>35.536532733490581</c:v>
              </c:pt>
              <c:pt idx="4265">
                <c:v>35.544866817152283</c:v>
              </c:pt>
              <c:pt idx="4266">
                <c:v>35.553200900813984</c:v>
              </c:pt>
              <c:pt idx="4267">
                <c:v>35.561534984475685</c:v>
              </c:pt>
              <c:pt idx="4268">
                <c:v>35.569869068137379</c:v>
              </c:pt>
              <c:pt idx="4269">
                <c:v>35.578203151799087</c:v>
              </c:pt>
              <c:pt idx="4270">
                <c:v>35.586537235460789</c:v>
              </c:pt>
              <c:pt idx="4271">
                <c:v>35.594871319122483</c:v>
              </c:pt>
              <c:pt idx="4272">
                <c:v>35.603205402784184</c:v>
              </c:pt>
              <c:pt idx="4273">
                <c:v>35.611539486445885</c:v>
              </c:pt>
              <c:pt idx="4274">
                <c:v>35.619873570107593</c:v>
              </c:pt>
              <c:pt idx="4275">
                <c:v>35.628207653769287</c:v>
              </c:pt>
              <c:pt idx="4276">
                <c:v>35.636541737430989</c:v>
              </c:pt>
              <c:pt idx="4277">
                <c:v>35.64487582109269</c:v>
              </c:pt>
              <c:pt idx="4278">
                <c:v>35.653209904754384</c:v>
              </c:pt>
              <c:pt idx="4279">
                <c:v>35.661543988416085</c:v>
              </c:pt>
              <c:pt idx="4280">
                <c:v>35.669878072077793</c:v>
              </c:pt>
              <c:pt idx="4281">
                <c:v>35.678212155739494</c:v>
              </c:pt>
              <c:pt idx="4282">
                <c:v>35.686546239401189</c:v>
              </c:pt>
              <c:pt idx="4283">
                <c:v>35.69488032306289</c:v>
              </c:pt>
              <c:pt idx="4284">
                <c:v>35.703214406724591</c:v>
              </c:pt>
              <c:pt idx="4285">
                <c:v>35.711548490386285</c:v>
              </c:pt>
              <c:pt idx="4286">
                <c:v>35.719882574047993</c:v>
              </c:pt>
              <c:pt idx="4287">
                <c:v>35.728216657709694</c:v>
              </c:pt>
              <c:pt idx="4288">
                <c:v>35.736550741371396</c:v>
              </c:pt>
              <c:pt idx="4289">
                <c:v>35.74488482503309</c:v>
              </c:pt>
              <c:pt idx="4290">
                <c:v>35.753218908694791</c:v>
              </c:pt>
              <c:pt idx="4291">
                <c:v>35.761552992356499</c:v>
              </c:pt>
              <c:pt idx="4292">
                <c:v>35.769887076018193</c:v>
              </c:pt>
              <c:pt idx="4293">
                <c:v>35.778221159679894</c:v>
              </c:pt>
              <c:pt idx="4294">
                <c:v>35.786555243341596</c:v>
              </c:pt>
              <c:pt idx="4295">
                <c:v>35.794889327003297</c:v>
              </c:pt>
              <c:pt idx="4296">
                <c:v>35.803223410664991</c:v>
              </c:pt>
              <c:pt idx="4297">
                <c:v>35.811557494326699</c:v>
              </c:pt>
              <c:pt idx="4298">
                <c:v>35.8198915779884</c:v>
              </c:pt>
              <c:pt idx="4299">
                <c:v>35.828225661650094</c:v>
              </c:pt>
              <c:pt idx="4300">
                <c:v>35.836559745311796</c:v>
              </c:pt>
              <c:pt idx="4301">
                <c:v>35.844893828973497</c:v>
              </c:pt>
              <c:pt idx="4302">
                <c:v>35.853227912635205</c:v>
              </c:pt>
              <c:pt idx="4303">
                <c:v>35.861561996296899</c:v>
              </c:pt>
              <c:pt idx="4304">
                <c:v>35.8698960799586</c:v>
              </c:pt>
              <c:pt idx="4305">
                <c:v>35.878230163620302</c:v>
              </c:pt>
              <c:pt idx="4306">
                <c:v>35.886564247281996</c:v>
              </c:pt>
              <c:pt idx="4307">
                <c:v>35.894898330943697</c:v>
              </c:pt>
              <c:pt idx="4308">
                <c:v>35.903232414605405</c:v>
              </c:pt>
              <c:pt idx="4309">
                <c:v>35.911566498267099</c:v>
              </c:pt>
              <c:pt idx="4310">
                <c:v>35.9199005819288</c:v>
              </c:pt>
              <c:pt idx="4311">
                <c:v>35.928234665590502</c:v>
              </c:pt>
              <c:pt idx="4312">
                <c:v>35.936568749252203</c:v>
              </c:pt>
              <c:pt idx="4313">
                <c:v>35.944902832913904</c:v>
              </c:pt>
              <c:pt idx="4314">
                <c:v>35.953236916575605</c:v>
              </c:pt>
              <c:pt idx="4315">
                <c:v>35.961571000237306</c:v>
              </c:pt>
              <c:pt idx="4316">
                <c:v>35.969905083899</c:v>
              </c:pt>
              <c:pt idx="4317">
                <c:v>35.978239167560702</c:v>
              </c:pt>
              <c:pt idx="4318">
                <c:v>35.986573251222403</c:v>
              </c:pt>
              <c:pt idx="4319">
                <c:v>35.994907334884111</c:v>
              </c:pt>
              <c:pt idx="4320">
                <c:v>36.003241418545805</c:v>
              </c:pt>
              <c:pt idx="4321">
                <c:v>36.011575502207506</c:v>
              </c:pt>
              <c:pt idx="4322">
                <c:v>36.019909585869208</c:v>
              </c:pt>
              <c:pt idx="4323">
                <c:v>36.028243669530902</c:v>
              </c:pt>
              <c:pt idx="4324">
                <c:v>36.03657775319261</c:v>
              </c:pt>
              <c:pt idx="4325">
                <c:v>36.044911836854311</c:v>
              </c:pt>
              <c:pt idx="4326">
                <c:v>36.053245920516012</c:v>
              </c:pt>
              <c:pt idx="4327">
                <c:v>36.061580004177706</c:v>
              </c:pt>
              <c:pt idx="4328">
                <c:v>36.069914087839408</c:v>
              </c:pt>
              <c:pt idx="4329">
                <c:v>36.078248171501109</c:v>
              </c:pt>
              <c:pt idx="4330">
                <c:v>36.08658225516281</c:v>
              </c:pt>
              <c:pt idx="4331">
                <c:v>36.094916338824511</c:v>
              </c:pt>
              <c:pt idx="4332">
                <c:v>36.103250422486212</c:v>
              </c:pt>
              <c:pt idx="4333">
                <c:v>36.111584506147913</c:v>
              </c:pt>
              <c:pt idx="4334">
                <c:v>36.119918589809608</c:v>
              </c:pt>
              <c:pt idx="4335">
                <c:v>36.128252673471316</c:v>
              </c:pt>
              <c:pt idx="4336">
                <c:v>36.136586757133017</c:v>
              </c:pt>
              <c:pt idx="4337">
                <c:v>36.144920840794711</c:v>
              </c:pt>
              <c:pt idx="4338">
                <c:v>36.153254924456412</c:v>
              </c:pt>
              <c:pt idx="4339">
                <c:v>36.161589008118113</c:v>
              </c:pt>
              <c:pt idx="4340">
                <c:v>36.169923091779815</c:v>
              </c:pt>
              <c:pt idx="4341">
                <c:v>36.178257175441516</c:v>
              </c:pt>
              <c:pt idx="4342">
                <c:v>36.186591259103217</c:v>
              </c:pt>
              <c:pt idx="4343">
                <c:v>36.194925342764918</c:v>
              </c:pt>
              <c:pt idx="4344">
                <c:v>36.203259426426612</c:v>
              </c:pt>
              <c:pt idx="4345">
                <c:v>36.211593510088314</c:v>
              </c:pt>
              <c:pt idx="4346">
                <c:v>36.219927593750022</c:v>
              </c:pt>
              <c:pt idx="4347">
                <c:v>36.228261677411723</c:v>
              </c:pt>
              <c:pt idx="4348">
                <c:v>36.236595761073417</c:v>
              </c:pt>
              <c:pt idx="4349">
                <c:v>36.244929844735118</c:v>
              </c:pt>
              <c:pt idx="4350">
                <c:v>36.253263928396819</c:v>
              </c:pt>
              <c:pt idx="4351">
                <c:v>36.261598012058514</c:v>
              </c:pt>
              <c:pt idx="4352">
                <c:v>36.269932095720222</c:v>
              </c:pt>
              <c:pt idx="4353">
                <c:v>36.278266179381923</c:v>
              </c:pt>
              <c:pt idx="4354">
                <c:v>36.286600263043617</c:v>
              </c:pt>
              <c:pt idx="4355">
                <c:v>36.294934346705318</c:v>
              </c:pt>
              <c:pt idx="4356">
                <c:v>36.303268430367019</c:v>
              </c:pt>
              <c:pt idx="4357">
                <c:v>36.311602514028728</c:v>
              </c:pt>
              <c:pt idx="4358">
                <c:v>36.319936597690422</c:v>
              </c:pt>
              <c:pt idx="4359">
                <c:v>36.328270681352123</c:v>
              </c:pt>
              <c:pt idx="4360">
                <c:v>36.336604765013824</c:v>
              </c:pt>
              <c:pt idx="4361">
                <c:v>36.344938848675518</c:v>
              </c:pt>
              <c:pt idx="4362">
                <c:v>36.353272932337219</c:v>
              </c:pt>
              <c:pt idx="4363">
                <c:v>36.361607015998928</c:v>
              </c:pt>
              <c:pt idx="4364">
                <c:v>36.369941099660629</c:v>
              </c:pt>
              <c:pt idx="4365">
                <c:v>36.378275183322323</c:v>
              </c:pt>
              <c:pt idx="4366">
                <c:v>36.386609266984024</c:v>
              </c:pt>
              <c:pt idx="4367">
                <c:v>36.394943350645725</c:v>
              </c:pt>
              <c:pt idx="4368">
                <c:v>36.403277434307419</c:v>
              </c:pt>
              <c:pt idx="4369">
                <c:v>36.411611517969128</c:v>
              </c:pt>
              <c:pt idx="4370">
                <c:v>36.419945601630829</c:v>
              </c:pt>
              <c:pt idx="4371">
                <c:v>36.42827968529253</c:v>
              </c:pt>
              <c:pt idx="4372">
                <c:v>36.436613768954224</c:v>
              </c:pt>
              <c:pt idx="4373">
                <c:v>36.444947852615925</c:v>
              </c:pt>
              <c:pt idx="4374">
                <c:v>36.453281936277634</c:v>
              </c:pt>
              <c:pt idx="4375">
                <c:v>36.461616019939328</c:v>
              </c:pt>
              <c:pt idx="4376">
                <c:v>36.469950103601029</c:v>
              </c:pt>
              <c:pt idx="4377">
                <c:v>36.47828418726273</c:v>
              </c:pt>
              <c:pt idx="4378">
                <c:v>36.486618270924431</c:v>
              </c:pt>
              <c:pt idx="4379">
                <c:v>36.494952354586125</c:v>
              </c:pt>
              <c:pt idx="4380">
                <c:v>36.503286438247834</c:v>
              </c:pt>
              <c:pt idx="4381">
                <c:v>36.511620521909535</c:v>
              </c:pt>
              <c:pt idx="4382">
                <c:v>36.519954605571229</c:v>
              </c:pt>
              <c:pt idx="4383">
                <c:v>36.52828868923293</c:v>
              </c:pt>
              <c:pt idx="4384">
                <c:v>36.536622772894631</c:v>
              </c:pt>
              <c:pt idx="4385">
                <c:v>36.54495685655634</c:v>
              </c:pt>
              <c:pt idx="4386">
                <c:v>36.553290940218034</c:v>
              </c:pt>
              <c:pt idx="4387">
                <c:v>36.561625023879735</c:v>
              </c:pt>
              <c:pt idx="4388">
                <c:v>36.569959107541436</c:v>
              </c:pt>
              <c:pt idx="4389">
                <c:v>36.57829319120313</c:v>
              </c:pt>
              <c:pt idx="4390">
                <c:v>36.586627274864831</c:v>
              </c:pt>
              <c:pt idx="4391">
                <c:v>36.59496135852654</c:v>
              </c:pt>
              <c:pt idx="4392">
                <c:v>36.603295442188241</c:v>
              </c:pt>
              <c:pt idx="4393">
                <c:v>36.611629525849935</c:v>
              </c:pt>
              <c:pt idx="4394">
                <c:v>36.619963609511636</c:v>
              </c:pt>
              <c:pt idx="4395">
                <c:v>36.628297693173337</c:v>
              </c:pt>
              <c:pt idx="4396">
                <c:v>36.636631776835038</c:v>
              </c:pt>
              <c:pt idx="4397">
                <c:v>36.64496586049674</c:v>
              </c:pt>
              <c:pt idx="4398">
                <c:v>36.653299944158441</c:v>
              </c:pt>
              <c:pt idx="4399">
                <c:v>36.661634027820135</c:v>
              </c:pt>
              <c:pt idx="4400">
                <c:v>36.669968111481836</c:v>
              </c:pt>
              <c:pt idx="4401">
                <c:v>36.678302195143537</c:v>
              </c:pt>
              <c:pt idx="4402">
                <c:v>36.686636278805246</c:v>
              </c:pt>
              <c:pt idx="4403">
                <c:v>36.69497036246694</c:v>
              </c:pt>
              <c:pt idx="4404">
                <c:v>36.703304446128641</c:v>
              </c:pt>
              <c:pt idx="4405">
                <c:v>36.711638529790342</c:v>
              </c:pt>
              <c:pt idx="4406">
                <c:v>36.719972613452036</c:v>
              </c:pt>
              <c:pt idx="4407">
                <c:v>36.728306697113744</c:v>
              </c:pt>
              <c:pt idx="4408">
                <c:v>36.736640780775446</c:v>
              </c:pt>
              <c:pt idx="4409">
                <c:v>36.744974864437147</c:v>
              </c:pt>
              <c:pt idx="4410">
                <c:v>36.753308948098841</c:v>
              </c:pt>
              <c:pt idx="4411">
                <c:v>36.761643031760542</c:v>
              </c:pt>
              <c:pt idx="4412">
                <c:v>36.769977115422243</c:v>
              </c:pt>
              <c:pt idx="4413">
                <c:v>36.778311199083944</c:v>
              </c:pt>
              <c:pt idx="4414">
                <c:v>36.786645282745646</c:v>
              </c:pt>
              <c:pt idx="4415">
                <c:v>36.794979366407347</c:v>
              </c:pt>
              <c:pt idx="4416">
                <c:v>36.803313450069048</c:v>
              </c:pt>
              <c:pt idx="4417">
                <c:v>36.811647533730742</c:v>
              </c:pt>
              <c:pt idx="4418">
                <c:v>36.81998161739245</c:v>
              </c:pt>
              <c:pt idx="4419">
                <c:v>36.828315701054152</c:v>
              </c:pt>
              <c:pt idx="4420">
                <c:v>36.836649784715846</c:v>
              </c:pt>
              <c:pt idx="4421">
                <c:v>36.844983868377547</c:v>
              </c:pt>
              <c:pt idx="4422">
                <c:v>36.853317952039248</c:v>
              </c:pt>
              <c:pt idx="4423">
                <c:v>36.861652035700949</c:v>
              </c:pt>
              <c:pt idx="4424">
                <c:v>36.86998611936265</c:v>
              </c:pt>
              <c:pt idx="4425">
                <c:v>36.878320203024352</c:v>
              </c:pt>
              <c:pt idx="4426">
                <c:v>36.886654286686053</c:v>
              </c:pt>
              <c:pt idx="4427">
                <c:v>36.894988370347747</c:v>
              </c:pt>
              <c:pt idx="4428">
                <c:v>36.903322454009448</c:v>
              </c:pt>
              <c:pt idx="4429">
                <c:v>36.911656537671156</c:v>
              </c:pt>
              <c:pt idx="4430">
                <c:v>36.919990621332857</c:v>
              </c:pt>
              <c:pt idx="4431">
                <c:v>36.928324704994552</c:v>
              </c:pt>
              <c:pt idx="4432">
                <c:v>36.936658788656253</c:v>
              </c:pt>
              <c:pt idx="4433">
                <c:v>36.944992872317954</c:v>
              </c:pt>
              <c:pt idx="4434">
                <c:v>36.953326955979648</c:v>
              </c:pt>
              <c:pt idx="4435">
                <c:v>36.961661039641356</c:v>
              </c:pt>
              <c:pt idx="4436">
                <c:v>36.969995123303057</c:v>
              </c:pt>
              <c:pt idx="4437">
                <c:v>36.978329206964759</c:v>
              </c:pt>
              <c:pt idx="4438">
                <c:v>36.986663290626453</c:v>
              </c:pt>
              <c:pt idx="4439">
                <c:v>36.994997374288154</c:v>
              </c:pt>
              <c:pt idx="4440">
                <c:v>37.003331457949862</c:v>
              </c:pt>
              <c:pt idx="4441">
                <c:v>37.011665541611556</c:v>
              </c:pt>
              <c:pt idx="4442">
                <c:v>37.019999625273257</c:v>
              </c:pt>
              <c:pt idx="4443">
                <c:v>37.028333708934959</c:v>
              </c:pt>
              <c:pt idx="4444">
                <c:v>37.036667792596653</c:v>
              </c:pt>
              <c:pt idx="4445">
                <c:v>37.045001876258354</c:v>
              </c:pt>
              <c:pt idx="4446">
                <c:v>37.053335959920062</c:v>
              </c:pt>
              <c:pt idx="4447">
                <c:v>37.061670043581763</c:v>
              </c:pt>
              <c:pt idx="4448">
                <c:v>37.070004127243458</c:v>
              </c:pt>
              <c:pt idx="4449">
                <c:v>37.078338210905159</c:v>
              </c:pt>
              <c:pt idx="4450">
                <c:v>37.08667229456686</c:v>
              </c:pt>
              <c:pt idx="4451">
                <c:v>37.095006378228554</c:v>
              </c:pt>
              <c:pt idx="4452">
                <c:v>37.103340461890262</c:v>
              </c:pt>
              <c:pt idx="4453">
                <c:v>37.111674545551963</c:v>
              </c:pt>
              <c:pt idx="4454">
                <c:v>37.120008629213665</c:v>
              </c:pt>
              <c:pt idx="4455">
                <c:v>37.128342712875359</c:v>
              </c:pt>
              <c:pt idx="4456">
                <c:v>37.13667679653706</c:v>
              </c:pt>
              <c:pt idx="4457">
                <c:v>37.145010880198768</c:v>
              </c:pt>
              <c:pt idx="4458">
                <c:v>37.153344963860462</c:v>
              </c:pt>
              <c:pt idx="4459">
                <c:v>37.161679047522163</c:v>
              </c:pt>
              <c:pt idx="4460">
                <c:v>37.170013131183865</c:v>
              </c:pt>
              <c:pt idx="4461">
                <c:v>37.178347214845566</c:v>
              </c:pt>
              <c:pt idx="4462">
                <c:v>37.18668129850726</c:v>
              </c:pt>
              <c:pt idx="4463">
                <c:v>37.195015382168968</c:v>
              </c:pt>
              <c:pt idx="4464">
                <c:v>37.203349465830669</c:v>
              </c:pt>
              <c:pt idx="4465">
                <c:v>37.211683549492363</c:v>
              </c:pt>
              <c:pt idx="4466">
                <c:v>37.220017633154065</c:v>
              </c:pt>
              <c:pt idx="4467">
                <c:v>37.228351716815766</c:v>
              </c:pt>
              <c:pt idx="4468">
                <c:v>37.236685800477474</c:v>
              </c:pt>
              <c:pt idx="4469">
                <c:v>37.245019884139168</c:v>
              </c:pt>
              <c:pt idx="4470">
                <c:v>37.253353967800869</c:v>
              </c:pt>
              <c:pt idx="4471">
                <c:v>37.261688051462571</c:v>
              </c:pt>
              <c:pt idx="4472">
                <c:v>37.270022135124265</c:v>
              </c:pt>
              <c:pt idx="4473">
                <c:v>37.278356218785966</c:v>
              </c:pt>
              <c:pt idx="4474">
                <c:v>37.286690302447674</c:v>
              </c:pt>
              <c:pt idx="4475">
                <c:v>37.295024386109375</c:v>
              </c:pt>
              <c:pt idx="4476">
                <c:v>37.303358469771069</c:v>
              </c:pt>
              <c:pt idx="4477">
                <c:v>37.311692553432771</c:v>
              </c:pt>
              <c:pt idx="4478">
                <c:v>37.320026637094472</c:v>
              </c:pt>
              <c:pt idx="4479">
                <c:v>37.328360720756173</c:v>
              </c:pt>
              <c:pt idx="4480">
                <c:v>37.336694804417874</c:v>
              </c:pt>
              <c:pt idx="4481">
                <c:v>37.345028888079575</c:v>
              </c:pt>
              <c:pt idx="4482">
                <c:v>37.353362971741277</c:v>
              </c:pt>
              <c:pt idx="4483">
                <c:v>37.361697055402971</c:v>
              </c:pt>
              <c:pt idx="4484">
                <c:v>37.370031139064672</c:v>
              </c:pt>
              <c:pt idx="4485">
                <c:v>37.37836522272638</c:v>
              </c:pt>
              <c:pt idx="4486">
                <c:v>37.386699306388074</c:v>
              </c:pt>
              <c:pt idx="4487">
                <c:v>37.395033390049775</c:v>
              </c:pt>
              <c:pt idx="4488">
                <c:v>37.403367473711477</c:v>
              </c:pt>
              <c:pt idx="4489">
                <c:v>37.411701557373171</c:v>
              </c:pt>
              <c:pt idx="4490">
                <c:v>37.420035641034879</c:v>
              </c:pt>
              <c:pt idx="4491">
                <c:v>37.42836972469658</c:v>
              </c:pt>
              <c:pt idx="4492">
                <c:v>37.436703808358281</c:v>
              </c:pt>
              <c:pt idx="4493">
                <c:v>37.445037892019975</c:v>
              </c:pt>
              <c:pt idx="4494">
                <c:v>37.453371975681677</c:v>
              </c:pt>
              <c:pt idx="4495">
                <c:v>37.461706059343378</c:v>
              </c:pt>
              <c:pt idx="4496">
                <c:v>37.470040143005079</c:v>
              </c:pt>
              <c:pt idx="4497">
                <c:v>37.47837422666678</c:v>
              </c:pt>
              <c:pt idx="4498">
                <c:v>37.486708310328481</c:v>
              </c:pt>
              <c:pt idx="4499">
                <c:v>37.495042393990182</c:v>
              </c:pt>
              <c:pt idx="4500">
                <c:v>37.503376477651877</c:v>
              </c:pt>
              <c:pt idx="4501">
                <c:v>37.511710561313585</c:v>
              </c:pt>
              <c:pt idx="4502">
                <c:v>37.520044644975286</c:v>
              </c:pt>
              <c:pt idx="4503">
                <c:v>37.52837872863698</c:v>
              </c:pt>
              <c:pt idx="4504">
                <c:v>37.536712812298681</c:v>
              </c:pt>
              <c:pt idx="4505">
                <c:v>37.545046895960382</c:v>
              </c:pt>
              <c:pt idx="4506">
                <c:v>37.553380979622084</c:v>
              </c:pt>
              <c:pt idx="4507">
                <c:v>37.561715063283785</c:v>
              </c:pt>
              <c:pt idx="4508">
                <c:v>37.570049146945486</c:v>
              </c:pt>
              <c:pt idx="4509">
                <c:v>37.578383230607187</c:v>
              </c:pt>
              <c:pt idx="4510">
                <c:v>37.586717314268881</c:v>
              </c:pt>
              <c:pt idx="4511">
                <c:v>37.595051397930582</c:v>
              </c:pt>
              <c:pt idx="4512">
                <c:v>37.603385481592291</c:v>
              </c:pt>
              <c:pt idx="4513">
                <c:v>37.611719565253992</c:v>
              </c:pt>
              <c:pt idx="4514">
                <c:v>37.620053648915686</c:v>
              </c:pt>
              <c:pt idx="4515">
                <c:v>37.628387732577387</c:v>
              </c:pt>
              <c:pt idx="4516">
                <c:v>37.636721816239088</c:v>
              </c:pt>
              <c:pt idx="4517">
                <c:v>37.645055899900782</c:v>
              </c:pt>
              <c:pt idx="4518">
                <c:v>37.653389983562491</c:v>
              </c:pt>
              <c:pt idx="4519">
                <c:v>37.661724067224192</c:v>
              </c:pt>
              <c:pt idx="4520">
                <c:v>37.670058150885893</c:v>
              </c:pt>
              <c:pt idx="4521">
                <c:v>37.678392234547587</c:v>
              </c:pt>
              <c:pt idx="4522">
                <c:v>37.686726318209288</c:v>
              </c:pt>
              <c:pt idx="4523">
                <c:v>37.695060401870997</c:v>
              </c:pt>
              <c:pt idx="4524">
                <c:v>37.703394485532691</c:v>
              </c:pt>
              <c:pt idx="4525">
                <c:v>37.711728569194392</c:v>
              </c:pt>
              <c:pt idx="4526">
                <c:v>37.720062652856093</c:v>
              </c:pt>
              <c:pt idx="4527">
                <c:v>37.728396736517794</c:v>
              </c:pt>
              <c:pt idx="4528">
                <c:v>37.736730820179488</c:v>
              </c:pt>
              <c:pt idx="4529">
                <c:v>37.745064903841197</c:v>
              </c:pt>
              <c:pt idx="4530">
                <c:v>37.753398987502898</c:v>
              </c:pt>
              <c:pt idx="4531">
                <c:v>37.761733071164592</c:v>
              </c:pt>
              <c:pt idx="4532">
                <c:v>37.770067154826293</c:v>
              </c:pt>
              <c:pt idx="4533">
                <c:v>37.778401238487994</c:v>
              </c:pt>
              <c:pt idx="4534">
                <c:v>37.786735322149688</c:v>
              </c:pt>
              <c:pt idx="4535">
                <c:v>37.795069405811397</c:v>
              </c:pt>
              <c:pt idx="4536">
                <c:v>37.803403489473098</c:v>
              </c:pt>
              <c:pt idx="4537">
                <c:v>37.811737573134799</c:v>
              </c:pt>
              <c:pt idx="4538">
                <c:v>37.820071656796493</c:v>
              </c:pt>
              <c:pt idx="4539">
                <c:v>37.828405740458194</c:v>
              </c:pt>
              <c:pt idx="4540">
                <c:v>37.836739824119903</c:v>
              </c:pt>
              <c:pt idx="4541">
                <c:v>37.845073907781597</c:v>
              </c:pt>
              <c:pt idx="4542">
                <c:v>37.853407991443298</c:v>
              </c:pt>
              <c:pt idx="4543">
                <c:v>37.861742075104999</c:v>
              </c:pt>
              <c:pt idx="4544">
                <c:v>37.8700761587667</c:v>
              </c:pt>
              <c:pt idx="4545">
                <c:v>37.878410242428394</c:v>
              </c:pt>
              <c:pt idx="4546">
                <c:v>37.886744326090103</c:v>
              </c:pt>
              <c:pt idx="4547">
                <c:v>37.895078409751804</c:v>
              </c:pt>
              <c:pt idx="4548">
                <c:v>37.903412493413498</c:v>
              </c:pt>
              <c:pt idx="4549">
                <c:v>37.911746577075199</c:v>
              </c:pt>
              <c:pt idx="4550">
                <c:v>37.9200806607369</c:v>
              </c:pt>
              <c:pt idx="4551">
                <c:v>37.928414744398609</c:v>
              </c:pt>
              <c:pt idx="4552">
                <c:v>37.936748828060303</c:v>
              </c:pt>
              <c:pt idx="4553">
                <c:v>37.945082911722004</c:v>
              </c:pt>
              <c:pt idx="4554">
                <c:v>37.953416995383705</c:v>
              </c:pt>
              <c:pt idx="4555">
                <c:v>37.961751079045399</c:v>
              </c:pt>
              <c:pt idx="4556">
                <c:v>37.9700851627071</c:v>
              </c:pt>
              <c:pt idx="4557">
                <c:v>37.978419246368809</c:v>
              </c:pt>
              <c:pt idx="4558">
                <c:v>37.98675333003051</c:v>
              </c:pt>
              <c:pt idx="4559">
                <c:v>37.995087413692204</c:v>
              </c:pt>
              <c:pt idx="4560">
                <c:v>38.003421497353905</c:v>
              </c:pt>
              <c:pt idx="4561">
                <c:v>38.011755581015606</c:v>
              </c:pt>
              <c:pt idx="4562">
                <c:v>38.020089664677307</c:v>
              </c:pt>
              <c:pt idx="4563">
                <c:v>38.028423748339009</c:v>
              </c:pt>
              <c:pt idx="4564">
                <c:v>38.03675783200071</c:v>
              </c:pt>
              <c:pt idx="4565">
                <c:v>38.045091915662411</c:v>
              </c:pt>
              <c:pt idx="4566">
                <c:v>38.053425999324105</c:v>
              </c:pt>
              <c:pt idx="4567">
                <c:v>38.061760082985806</c:v>
              </c:pt>
              <c:pt idx="4568">
                <c:v>38.070094166647515</c:v>
              </c:pt>
              <c:pt idx="4569">
                <c:v>38.078428250309209</c:v>
              </c:pt>
              <c:pt idx="4570">
                <c:v>38.08676233397091</c:v>
              </c:pt>
              <c:pt idx="4571">
                <c:v>38.095096417632611</c:v>
              </c:pt>
              <c:pt idx="4572">
                <c:v>38.103430501294312</c:v>
              </c:pt>
              <c:pt idx="4573">
                <c:v>38.111764584956013</c:v>
              </c:pt>
              <c:pt idx="4574">
                <c:v>38.120098668617715</c:v>
              </c:pt>
              <c:pt idx="4575">
                <c:v>38.128432752279416</c:v>
              </c:pt>
              <c:pt idx="4576">
                <c:v>38.13676683594111</c:v>
              </c:pt>
              <c:pt idx="4577">
                <c:v>38.145100919602811</c:v>
              </c:pt>
              <c:pt idx="4578">
                <c:v>38.153435003264512</c:v>
              </c:pt>
              <c:pt idx="4579">
                <c:v>38.16176908692622</c:v>
              </c:pt>
              <c:pt idx="4580">
                <c:v>38.170103170587915</c:v>
              </c:pt>
              <c:pt idx="4581">
                <c:v>38.178437254249616</c:v>
              </c:pt>
              <c:pt idx="4582">
                <c:v>38.186771337911317</c:v>
              </c:pt>
              <c:pt idx="4583">
                <c:v>38.195105421573011</c:v>
              </c:pt>
              <c:pt idx="4584">
                <c:v>38.203439505234719</c:v>
              </c:pt>
              <c:pt idx="4585">
                <c:v>38.211773588896421</c:v>
              </c:pt>
              <c:pt idx="4586">
                <c:v>38.220107672558115</c:v>
              </c:pt>
              <c:pt idx="4587">
                <c:v>38.228441756219816</c:v>
              </c:pt>
              <c:pt idx="4588">
                <c:v>38.236775839881517</c:v>
              </c:pt>
              <c:pt idx="4589">
                <c:v>38.245109923543218</c:v>
              </c:pt>
              <c:pt idx="4590">
                <c:v>38.253444007204919</c:v>
              </c:pt>
              <c:pt idx="4591">
                <c:v>38.261778090866621</c:v>
              </c:pt>
              <c:pt idx="4592">
                <c:v>38.270112174528322</c:v>
              </c:pt>
              <c:pt idx="4593">
                <c:v>38.278446258190016</c:v>
              </c:pt>
              <c:pt idx="4594">
                <c:v>38.286780341851717</c:v>
              </c:pt>
              <c:pt idx="4595">
                <c:v>38.295114425513425</c:v>
              </c:pt>
              <c:pt idx="4596">
                <c:v>38.303448509175126</c:v>
              </c:pt>
              <c:pt idx="4597">
                <c:v>38.311782592836821</c:v>
              </c:pt>
              <c:pt idx="4598">
                <c:v>38.320116676498522</c:v>
              </c:pt>
              <c:pt idx="4599">
                <c:v>38.328450760160223</c:v>
              </c:pt>
              <c:pt idx="4600">
                <c:v>38.336784843821917</c:v>
              </c:pt>
              <c:pt idx="4601">
                <c:v>38.345118927483625</c:v>
              </c:pt>
              <c:pt idx="4602">
                <c:v>38.353453011145326</c:v>
              </c:pt>
              <c:pt idx="4603">
                <c:v>38.361787094807028</c:v>
              </c:pt>
              <c:pt idx="4604">
                <c:v>38.370121178468722</c:v>
              </c:pt>
              <c:pt idx="4605">
                <c:v>38.378455262130423</c:v>
              </c:pt>
              <c:pt idx="4606">
                <c:v>38.386789345792131</c:v>
              </c:pt>
              <c:pt idx="4607">
                <c:v>38.395123429453825</c:v>
              </c:pt>
              <c:pt idx="4608">
                <c:v>38.403457513115526</c:v>
              </c:pt>
              <c:pt idx="4609">
                <c:v>38.411791596777228</c:v>
              </c:pt>
              <c:pt idx="4610">
                <c:v>38.420125680438929</c:v>
              </c:pt>
              <c:pt idx="4611">
                <c:v>38.428459764100623</c:v>
              </c:pt>
              <c:pt idx="4612">
                <c:v>38.436793847762331</c:v>
              </c:pt>
              <c:pt idx="4613">
                <c:v>38.445127931424032</c:v>
              </c:pt>
              <c:pt idx="4614">
                <c:v>38.453462015085726</c:v>
              </c:pt>
              <c:pt idx="4615">
                <c:v>38.461796098747428</c:v>
              </c:pt>
              <c:pt idx="4616">
                <c:v>38.470130182409129</c:v>
              </c:pt>
              <c:pt idx="4617">
                <c:v>38.478464266070837</c:v>
              </c:pt>
              <c:pt idx="4618">
                <c:v>38.486798349732531</c:v>
              </c:pt>
              <c:pt idx="4619">
                <c:v>38.495132433394232</c:v>
              </c:pt>
              <c:pt idx="4620">
                <c:v>38.503466517055934</c:v>
              </c:pt>
              <c:pt idx="4621">
                <c:v>38.511800600717628</c:v>
              </c:pt>
              <c:pt idx="4622">
                <c:v>38.520134684379329</c:v>
              </c:pt>
              <c:pt idx="4623">
                <c:v>38.528468768041037</c:v>
              </c:pt>
              <c:pt idx="4624">
                <c:v>38.536802851702738</c:v>
              </c:pt>
              <c:pt idx="4625">
                <c:v>38.545136935364432</c:v>
              </c:pt>
              <c:pt idx="4626">
                <c:v>38.553471019026134</c:v>
              </c:pt>
              <c:pt idx="4627">
                <c:v>38.561805102687835</c:v>
              </c:pt>
              <c:pt idx="4628">
                <c:v>38.570139186349529</c:v>
              </c:pt>
              <c:pt idx="4629">
                <c:v>38.578473270011237</c:v>
              </c:pt>
              <c:pt idx="4630">
                <c:v>38.586807353672938</c:v>
              </c:pt>
              <c:pt idx="4631">
                <c:v>38.595141437334632</c:v>
              </c:pt>
              <c:pt idx="4632">
                <c:v>38.603475520996334</c:v>
              </c:pt>
              <c:pt idx="4633">
                <c:v>38.611809604658035</c:v>
              </c:pt>
              <c:pt idx="4634">
                <c:v>38.620143688319743</c:v>
              </c:pt>
              <c:pt idx="4635">
                <c:v>38.628477771981437</c:v>
              </c:pt>
              <c:pt idx="4636">
                <c:v>38.636811855643138</c:v>
              </c:pt>
              <c:pt idx="4637">
                <c:v>38.64514593930484</c:v>
              </c:pt>
              <c:pt idx="4638">
                <c:v>38.653480022966534</c:v>
              </c:pt>
              <c:pt idx="4639">
                <c:v>38.661814106628235</c:v>
              </c:pt>
              <c:pt idx="4640">
                <c:v>38.670148190289943</c:v>
              </c:pt>
              <c:pt idx="4641">
                <c:v>38.678482273951644</c:v>
              </c:pt>
              <c:pt idx="4642">
                <c:v>38.686816357613338</c:v>
              </c:pt>
              <c:pt idx="4643">
                <c:v>38.69515044127504</c:v>
              </c:pt>
              <c:pt idx="4644">
                <c:v>38.703484524936741</c:v>
              </c:pt>
              <c:pt idx="4645">
                <c:v>38.711818608598442</c:v>
              </c:pt>
              <c:pt idx="4646">
                <c:v>38.720152692260143</c:v>
              </c:pt>
              <c:pt idx="4647">
                <c:v>38.728486775921844</c:v>
              </c:pt>
              <c:pt idx="4648">
                <c:v>38.736820859583545</c:v>
              </c:pt>
              <c:pt idx="4649">
                <c:v>38.74515494324524</c:v>
              </c:pt>
              <c:pt idx="4650">
                <c:v>38.753489026906941</c:v>
              </c:pt>
              <c:pt idx="4651">
                <c:v>38.761823110568649</c:v>
              </c:pt>
              <c:pt idx="4652">
                <c:v>38.770157194230343</c:v>
              </c:pt>
              <c:pt idx="4653">
                <c:v>38.778491277892044</c:v>
              </c:pt>
              <c:pt idx="4654">
                <c:v>38.786825361553745</c:v>
              </c:pt>
              <c:pt idx="4655">
                <c:v>38.795159445215447</c:v>
              </c:pt>
              <c:pt idx="4656">
                <c:v>38.803493528877148</c:v>
              </c:pt>
              <c:pt idx="4657">
                <c:v>38.811827612538849</c:v>
              </c:pt>
              <c:pt idx="4658">
                <c:v>38.82016169620055</c:v>
              </c:pt>
              <c:pt idx="4659">
                <c:v>38.828495779862244</c:v>
              </c:pt>
              <c:pt idx="4660">
                <c:v>38.836829863523946</c:v>
              </c:pt>
              <c:pt idx="4661">
                <c:v>38.845163947185647</c:v>
              </c:pt>
              <c:pt idx="4662">
                <c:v>38.853498030847355</c:v>
              </c:pt>
              <c:pt idx="4663">
                <c:v>38.861832114509049</c:v>
              </c:pt>
              <c:pt idx="4664">
                <c:v>38.87016619817075</c:v>
              </c:pt>
              <c:pt idx="4665">
                <c:v>38.878500281832451</c:v>
              </c:pt>
              <c:pt idx="4666">
                <c:v>38.886834365494146</c:v>
              </c:pt>
              <c:pt idx="4667">
                <c:v>38.895168449155854</c:v>
              </c:pt>
              <c:pt idx="4668">
                <c:v>38.903502532817555</c:v>
              </c:pt>
              <c:pt idx="4669">
                <c:v>38.911836616479256</c:v>
              </c:pt>
              <c:pt idx="4670">
                <c:v>38.92017070014095</c:v>
              </c:pt>
              <c:pt idx="4671">
                <c:v>38.928504783802651</c:v>
              </c:pt>
              <c:pt idx="4672">
                <c:v>38.936838867464353</c:v>
              </c:pt>
              <c:pt idx="4673">
                <c:v>38.945172951126054</c:v>
              </c:pt>
              <c:pt idx="4674">
                <c:v>38.953507034787755</c:v>
              </c:pt>
              <c:pt idx="4675">
                <c:v>38.961841118449456</c:v>
              </c:pt>
              <c:pt idx="4676">
                <c:v>38.97017520211115</c:v>
              </c:pt>
              <c:pt idx="4677">
                <c:v>38.978509285772851</c:v>
              </c:pt>
              <c:pt idx="4678">
                <c:v>38.98684336943456</c:v>
              </c:pt>
              <c:pt idx="4679">
                <c:v>38.995177453096261</c:v>
              </c:pt>
              <c:pt idx="4680">
                <c:v>39.003511536757955</c:v>
              </c:pt>
              <c:pt idx="4681">
                <c:v>39.011845620419656</c:v>
              </c:pt>
              <c:pt idx="4682">
                <c:v>39.020179704081357</c:v>
              </c:pt>
              <c:pt idx="4683">
                <c:v>39.028513787743051</c:v>
              </c:pt>
              <c:pt idx="4684">
                <c:v>39.03684787140476</c:v>
              </c:pt>
              <c:pt idx="4685">
                <c:v>39.045181955066461</c:v>
              </c:pt>
              <c:pt idx="4686">
                <c:v>39.053516038728162</c:v>
              </c:pt>
              <c:pt idx="4687">
                <c:v>39.061850122389856</c:v>
              </c:pt>
              <c:pt idx="4688">
                <c:v>39.070184206051557</c:v>
              </c:pt>
              <c:pt idx="4689">
                <c:v>39.078518289713266</c:v>
              </c:pt>
              <c:pt idx="4690">
                <c:v>39.08685237337496</c:v>
              </c:pt>
              <c:pt idx="4691">
                <c:v>39.095186457036661</c:v>
              </c:pt>
              <c:pt idx="4692">
                <c:v>39.103520540698362</c:v>
              </c:pt>
              <c:pt idx="4693">
                <c:v>39.111854624360063</c:v>
              </c:pt>
              <c:pt idx="4694">
                <c:v>39.120188708021757</c:v>
              </c:pt>
              <c:pt idx="4695">
                <c:v>39.128522791683466</c:v>
              </c:pt>
              <c:pt idx="4696">
                <c:v>39.136856875345167</c:v>
              </c:pt>
              <c:pt idx="4697">
                <c:v>39.145190959006861</c:v>
              </c:pt>
              <c:pt idx="4698">
                <c:v>39.153525042668562</c:v>
              </c:pt>
              <c:pt idx="4699">
                <c:v>39.161859126330263</c:v>
              </c:pt>
              <c:pt idx="4700">
                <c:v>39.170193209991972</c:v>
              </c:pt>
              <c:pt idx="4701">
                <c:v>39.178527293653666</c:v>
              </c:pt>
              <c:pt idx="4702">
                <c:v>39.186861377315367</c:v>
              </c:pt>
              <c:pt idx="4703">
                <c:v>39.195195460977068</c:v>
              </c:pt>
              <c:pt idx="4704">
                <c:v>39.203529544638762</c:v>
              </c:pt>
              <c:pt idx="4705">
                <c:v>39.211863628300463</c:v>
              </c:pt>
              <c:pt idx="4706">
                <c:v>39.220197711962172</c:v>
              </c:pt>
              <c:pt idx="4707">
                <c:v>39.228531795623873</c:v>
              </c:pt>
              <c:pt idx="4708">
                <c:v>39.236865879285567</c:v>
              </c:pt>
              <c:pt idx="4709">
                <c:v>39.245199962947268</c:v>
              </c:pt>
              <c:pt idx="4710">
                <c:v>39.253534046608969</c:v>
              </c:pt>
              <c:pt idx="4711">
                <c:v>39.261868130270663</c:v>
              </c:pt>
              <c:pt idx="4712">
                <c:v>39.270202213932372</c:v>
              </c:pt>
              <c:pt idx="4713">
                <c:v>39.278536297594073</c:v>
              </c:pt>
              <c:pt idx="4714">
                <c:v>39.286870381255774</c:v>
              </c:pt>
              <c:pt idx="4715">
                <c:v>39.295204464917468</c:v>
              </c:pt>
              <c:pt idx="4716">
                <c:v>39.303538548579169</c:v>
              </c:pt>
              <c:pt idx="4717">
                <c:v>39.311872632240878</c:v>
              </c:pt>
              <c:pt idx="4718">
                <c:v>39.320206715902572</c:v>
              </c:pt>
              <c:pt idx="4719">
                <c:v>39.328540799564273</c:v>
              </c:pt>
              <c:pt idx="4720">
                <c:v>39.336874883225974</c:v>
              </c:pt>
              <c:pt idx="4721">
                <c:v>39.345208966887668</c:v>
              </c:pt>
              <c:pt idx="4722">
                <c:v>39.353543050549369</c:v>
              </c:pt>
              <c:pt idx="4723">
                <c:v>39.361877134211078</c:v>
              </c:pt>
              <c:pt idx="4724">
                <c:v>39.370211217872779</c:v>
              </c:pt>
              <c:pt idx="4725">
                <c:v>39.378545301534473</c:v>
              </c:pt>
              <c:pt idx="4726">
                <c:v>39.386879385196174</c:v>
              </c:pt>
              <c:pt idx="4727">
                <c:v>39.395213468857875</c:v>
              </c:pt>
              <c:pt idx="4728">
                <c:v>39.403547552519576</c:v>
              </c:pt>
              <c:pt idx="4729">
                <c:v>39.411881636181278</c:v>
              </c:pt>
              <c:pt idx="4730">
                <c:v>39.420215719842979</c:v>
              </c:pt>
              <c:pt idx="4731">
                <c:v>39.42854980350468</c:v>
              </c:pt>
              <c:pt idx="4732">
                <c:v>39.436883887166374</c:v>
              </c:pt>
              <c:pt idx="4733">
                <c:v>39.445217970828075</c:v>
              </c:pt>
              <c:pt idx="4734">
                <c:v>39.453552054489784</c:v>
              </c:pt>
              <c:pt idx="4735">
                <c:v>39.461886138151478</c:v>
              </c:pt>
              <c:pt idx="4736">
                <c:v>39.470220221813179</c:v>
              </c:pt>
              <c:pt idx="4737">
                <c:v>39.47855430547488</c:v>
              </c:pt>
              <c:pt idx="4738">
                <c:v>39.486888389136581</c:v>
              </c:pt>
              <c:pt idx="4739">
                <c:v>39.495222472798282</c:v>
              </c:pt>
              <c:pt idx="4740">
                <c:v>39.503556556459984</c:v>
              </c:pt>
              <c:pt idx="4741">
                <c:v>39.511890640121685</c:v>
              </c:pt>
              <c:pt idx="4742">
                <c:v>39.520224723783379</c:v>
              </c:pt>
              <c:pt idx="4743">
                <c:v>39.52855880744508</c:v>
              </c:pt>
              <c:pt idx="4744">
                <c:v>39.536892891106781</c:v>
              </c:pt>
              <c:pt idx="4745">
                <c:v>39.545226974768489</c:v>
              </c:pt>
              <c:pt idx="4746">
                <c:v>39.553561058430184</c:v>
              </c:pt>
              <c:pt idx="4747">
                <c:v>39.561895142091885</c:v>
              </c:pt>
              <c:pt idx="4748">
                <c:v>39.570229225753586</c:v>
              </c:pt>
              <c:pt idx="4749">
                <c:v>39.57856330941528</c:v>
              </c:pt>
              <c:pt idx="4750">
                <c:v>39.586897393076988</c:v>
              </c:pt>
              <c:pt idx="4751">
                <c:v>39.595231476738689</c:v>
              </c:pt>
              <c:pt idx="4752">
                <c:v>39.603565560400391</c:v>
              </c:pt>
              <c:pt idx="4753">
                <c:v>39.611899644062085</c:v>
              </c:pt>
              <c:pt idx="4754">
                <c:v>39.620233727723786</c:v>
              </c:pt>
              <c:pt idx="4755">
                <c:v>39.628567811385487</c:v>
              </c:pt>
              <c:pt idx="4756">
                <c:v>39.636901895047188</c:v>
              </c:pt>
              <c:pt idx="4757">
                <c:v>39.645235978708889</c:v>
              </c:pt>
              <c:pt idx="4758">
                <c:v>39.653570062370591</c:v>
              </c:pt>
              <c:pt idx="4759">
                <c:v>39.661904146032292</c:v>
              </c:pt>
              <c:pt idx="4760">
                <c:v>39.670238229693986</c:v>
              </c:pt>
              <c:pt idx="4761">
                <c:v>39.678572313355694</c:v>
              </c:pt>
              <c:pt idx="4762">
                <c:v>39.686906397017395</c:v>
              </c:pt>
              <c:pt idx="4763">
                <c:v>39.69524048067909</c:v>
              </c:pt>
              <c:pt idx="4764">
                <c:v>39.703574564340791</c:v>
              </c:pt>
              <c:pt idx="4765">
                <c:v>39.711908648002492</c:v>
              </c:pt>
              <c:pt idx="4766">
                <c:v>39.720242731664186</c:v>
              </c:pt>
              <c:pt idx="4767">
                <c:v>39.728576815325894</c:v>
              </c:pt>
              <c:pt idx="4768">
                <c:v>39.736910898987595</c:v>
              </c:pt>
              <c:pt idx="4769">
                <c:v>39.745244982649297</c:v>
              </c:pt>
              <c:pt idx="4770">
                <c:v>39.753579066310991</c:v>
              </c:pt>
              <c:pt idx="4771">
                <c:v>39.761913149972692</c:v>
              </c:pt>
              <c:pt idx="4772">
                <c:v>39.7702472336344</c:v>
              </c:pt>
              <c:pt idx="4773">
                <c:v>39.778581317296094</c:v>
              </c:pt>
              <c:pt idx="4774">
                <c:v>39.786915400957795</c:v>
              </c:pt>
              <c:pt idx="4775">
                <c:v>39.795249484619497</c:v>
              </c:pt>
              <c:pt idx="4776">
                <c:v>39.803583568281198</c:v>
              </c:pt>
              <c:pt idx="4777">
                <c:v>39.811917651942892</c:v>
              </c:pt>
              <c:pt idx="4778">
                <c:v>39.8202517356046</c:v>
              </c:pt>
              <c:pt idx="4779">
                <c:v>39.828585819266301</c:v>
              </c:pt>
              <c:pt idx="4780">
                <c:v>39.836919902927995</c:v>
              </c:pt>
              <c:pt idx="4781">
                <c:v>39.845253986589697</c:v>
              </c:pt>
              <c:pt idx="4782">
                <c:v>39.853588070251398</c:v>
              </c:pt>
              <c:pt idx="4783">
                <c:v>39.861922153913106</c:v>
              </c:pt>
              <c:pt idx="4784">
                <c:v>39.8702562375748</c:v>
              </c:pt>
              <c:pt idx="4785">
                <c:v>39.878590321236501</c:v>
              </c:pt>
              <c:pt idx="4786">
                <c:v>39.886924404898203</c:v>
              </c:pt>
              <c:pt idx="4787">
                <c:v>39.895258488559897</c:v>
              </c:pt>
              <c:pt idx="4788">
                <c:v>39.903592572221598</c:v>
              </c:pt>
              <c:pt idx="4789">
                <c:v>39.911926655883306</c:v>
              </c:pt>
              <c:pt idx="4790">
                <c:v>39.920260739545007</c:v>
              </c:pt>
              <c:pt idx="4791">
                <c:v>39.928594823206701</c:v>
              </c:pt>
              <c:pt idx="4792">
                <c:v>39.936928906868403</c:v>
              </c:pt>
              <c:pt idx="4793">
                <c:v>39.945262990530104</c:v>
              </c:pt>
              <c:pt idx="4794">
                <c:v>39.953597074191798</c:v>
              </c:pt>
              <c:pt idx="4795">
                <c:v>39.961931157853506</c:v>
              </c:pt>
              <c:pt idx="4796">
                <c:v>39.970265241515207</c:v>
              </c:pt>
              <c:pt idx="4797">
                <c:v>39.978599325176909</c:v>
              </c:pt>
              <c:pt idx="4798">
                <c:v>39.986933408838603</c:v>
              </c:pt>
              <c:pt idx="4799">
                <c:v>39.995267492500304</c:v>
              </c:pt>
              <c:pt idx="4800">
                <c:v>40.003601576162012</c:v>
              </c:pt>
              <c:pt idx="4801">
                <c:v>40.011935659823706</c:v>
              </c:pt>
              <c:pt idx="4802">
                <c:v>40.020269743485407</c:v>
              </c:pt>
              <c:pt idx="4803">
                <c:v>40.028603827147109</c:v>
              </c:pt>
              <c:pt idx="4804">
                <c:v>40.03693791080881</c:v>
              </c:pt>
              <c:pt idx="4805">
                <c:v>40.045271994470504</c:v>
              </c:pt>
              <c:pt idx="4806">
                <c:v>40.053606078132212</c:v>
              </c:pt>
              <c:pt idx="4807">
                <c:v>40.061940161793913</c:v>
              </c:pt>
              <c:pt idx="4808">
                <c:v>40.070274245455607</c:v>
              </c:pt>
              <c:pt idx="4809">
                <c:v>40.078608329117309</c:v>
              </c:pt>
              <c:pt idx="4810">
                <c:v>40.08694241277901</c:v>
              </c:pt>
              <c:pt idx="4811">
                <c:v>40.095276496440711</c:v>
              </c:pt>
              <c:pt idx="4812">
                <c:v>40.103610580102412</c:v>
              </c:pt>
              <c:pt idx="4813">
                <c:v>40.111944663764113</c:v>
              </c:pt>
              <c:pt idx="4814">
                <c:v>40.120278747425814</c:v>
              </c:pt>
              <c:pt idx="4815">
                <c:v>40.128612831087509</c:v>
              </c:pt>
              <c:pt idx="4816">
                <c:v>40.13694691474921</c:v>
              </c:pt>
              <c:pt idx="4817">
                <c:v>40.145280998410918</c:v>
              </c:pt>
              <c:pt idx="4818">
                <c:v>40.153615082072612</c:v>
              </c:pt>
              <c:pt idx="4819">
                <c:v>40.161949165734313</c:v>
              </c:pt>
              <c:pt idx="4820">
                <c:v>40.170283249396014</c:v>
              </c:pt>
              <c:pt idx="4821">
                <c:v>40.178617333057716</c:v>
              </c:pt>
              <c:pt idx="4822">
                <c:v>40.186951416719417</c:v>
              </c:pt>
              <c:pt idx="4823">
                <c:v>40.195285500381118</c:v>
              </c:pt>
              <c:pt idx="4824">
                <c:v>40.203619584042819</c:v>
              </c:pt>
              <c:pt idx="4825">
                <c:v>40.211953667704513</c:v>
              </c:pt>
              <c:pt idx="4826">
                <c:v>40.220287751366214</c:v>
              </c:pt>
              <c:pt idx="4827">
                <c:v>40.228621835027916</c:v>
              </c:pt>
              <c:pt idx="4828">
                <c:v>40.236955918689624</c:v>
              </c:pt>
              <c:pt idx="4829">
                <c:v>40.245290002351318</c:v>
              </c:pt>
              <c:pt idx="4830">
                <c:v>40.253624086013019</c:v>
              </c:pt>
              <c:pt idx="4831">
                <c:v>40.26195816967472</c:v>
              </c:pt>
              <c:pt idx="4832">
                <c:v>40.270292253336414</c:v>
              </c:pt>
              <c:pt idx="4833">
                <c:v>40.278626336998123</c:v>
              </c:pt>
              <c:pt idx="4834">
                <c:v>40.286960420659824</c:v>
              </c:pt>
              <c:pt idx="4835">
                <c:v>40.295294504321525</c:v>
              </c:pt>
              <c:pt idx="4836">
                <c:v>40.303628587983219</c:v>
              </c:pt>
              <c:pt idx="4837">
                <c:v>40.31196267164492</c:v>
              </c:pt>
              <c:pt idx="4838">
                <c:v>40.320296755306622</c:v>
              </c:pt>
              <c:pt idx="4839">
                <c:v>40.328630838968323</c:v>
              </c:pt>
              <c:pt idx="4840">
                <c:v>40.336964922630024</c:v>
              </c:pt>
              <c:pt idx="4841">
                <c:v>40.345299006291725</c:v>
              </c:pt>
              <c:pt idx="4842">
                <c:v>40.353633089953426</c:v>
              </c:pt>
              <c:pt idx="4843">
                <c:v>40.36196717361512</c:v>
              </c:pt>
              <c:pt idx="4844">
                <c:v>40.370301257276829</c:v>
              </c:pt>
              <c:pt idx="4845">
                <c:v>40.37863534093853</c:v>
              </c:pt>
              <c:pt idx="4846">
                <c:v>40.386969424600224</c:v>
              </c:pt>
              <c:pt idx="4847">
                <c:v>40.395303508261925</c:v>
              </c:pt>
              <c:pt idx="4848">
                <c:v>40.403637591923626</c:v>
              </c:pt>
              <c:pt idx="4849">
                <c:v>40.411971675585328</c:v>
              </c:pt>
              <c:pt idx="4850">
                <c:v>40.420305759247029</c:v>
              </c:pt>
              <c:pt idx="4851">
                <c:v>40.42863984290873</c:v>
              </c:pt>
              <c:pt idx="4852">
                <c:v>40.436973926570431</c:v>
              </c:pt>
              <c:pt idx="4853">
                <c:v>40.445308010232125</c:v>
              </c:pt>
              <c:pt idx="4854">
                <c:v>40.453642093893826</c:v>
              </c:pt>
              <c:pt idx="4855">
                <c:v>40.461976177555535</c:v>
              </c:pt>
              <c:pt idx="4856">
                <c:v>40.470310261217229</c:v>
              </c:pt>
              <c:pt idx="4857">
                <c:v>40.47864434487893</c:v>
              </c:pt>
              <c:pt idx="4858">
                <c:v>40.486978428540631</c:v>
              </c:pt>
              <c:pt idx="4859">
                <c:v>40.495312512202332</c:v>
              </c:pt>
              <c:pt idx="4860">
                <c:v>40.503646595864026</c:v>
              </c:pt>
              <c:pt idx="4861">
                <c:v>40.511980679525735</c:v>
              </c:pt>
              <c:pt idx="4862">
                <c:v>40.520314763187436</c:v>
              </c:pt>
              <c:pt idx="4863">
                <c:v>40.52864884684913</c:v>
              </c:pt>
              <c:pt idx="4864">
                <c:v>40.536982930510831</c:v>
              </c:pt>
              <c:pt idx="4865">
                <c:v>40.545317014172532</c:v>
              </c:pt>
              <c:pt idx="4866">
                <c:v>40.553651097834241</c:v>
              </c:pt>
              <c:pt idx="4867">
                <c:v>40.561985181495935</c:v>
              </c:pt>
              <c:pt idx="4868">
                <c:v>40.570319265157636</c:v>
              </c:pt>
              <c:pt idx="4869">
                <c:v>40.578653348819337</c:v>
              </c:pt>
              <c:pt idx="4870">
                <c:v>40.586987432481031</c:v>
              </c:pt>
              <c:pt idx="4871">
                <c:v>40.595321516142732</c:v>
              </c:pt>
              <c:pt idx="4872">
                <c:v>40.603655599804441</c:v>
              </c:pt>
              <c:pt idx="4873">
                <c:v>40.611989683466142</c:v>
              </c:pt>
              <c:pt idx="4874">
                <c:v>40.620323767127836</c:v>
              </c:pt>
              <c:pt idx="4875">
                <c:v>40.628657850789537</c:v>
              </c:pt>
              <c:pt idx="4876">
                <c:v>40.636991934451238</c:v>
              </c:pt>
              <c:pt idx="4877">
                <c:v>40.645326018112932</c:v>
              </c:pt>
              <c:pt idx="4878">
                <c:v>40.653660101774641</c:v>
              </c:pt>
              <c:pt idx="4879">
                <c:v>40.661994185436342</c:v>
              </c:pt>
              <c:pt idx="4880">
                <c:v>40.670328269098043</c:v>
              </c:pt>
              <c:pt idx="4881">
                <c:v>40.678662352759737</c:v>
              </c:pt>
              <c:pt idx="4882">
                <c:v>40.686996436421438</c:v>
              </c:pt>
              <c:pt idx="4883">
                <c:v>40.695330520083147</c:v>
              </c:pt>
              <c:pt idx="4884">
                <c:v>40.703664603744841</c:v>
              </c:pt>
              <c:pt idx="4885">
                <c:v>40.711998687406542</c:v>
              </c:pt>
              <c:pt idx="4886">
                <c:v>40.720332771068243</c:v>
              </c:pt>
              <c:pt idx="4887">
                <c:v>40.728666854729944</c:v>
              </c:pt>
              <c:pt idx="4888">
                <c:v>40.737000938391638</c:v>
              </c:pt>
              <c:pt idx="4889">
                <c:v>40.745335022053347</c:v>
              </c:pt>
              <c:pt idx="4890">
                <c:v>40.753669105715048</c:v>
              </c:pt>
              <c:pt idx="4891">
                <c:v>40.762003189376742</c:v>
              </c:pt>
              <c:pt idx="4892">
                <c:v>40.770337273038443</c:v>
              </c:pt>
              <c:pt idx="4893">
                <c:v>40.778671356700144</c:v>
              </c:pt>
              <c:pt idx="4894">
                <c:v>40.787005440361852</c:v>
              </c:pt>
              <c:pt idx="4895">
                <c:v>40.795339524023547</c:v>
              </c:pt>
              <c:pt idx="4896">
                <c:v>40.803673607685248</c:v>
              </c:pt>
              <c:pt idx="4897">
                <c:v>40.812007691346949</c:v>
              </c:pt>
              <c:pt idx="4898">
                <c:v>40.820341775008643</c:v>
              </c:pt>
              <c:pt idx="4899">
                <c:v>40.828675858670344</c:v>
              </c:pt>
              <c:pt idx="4900">
                <c:v>40.837009942332053</c:v>
              </c:pt>
              <c:pt idx="4901">
                <c:v>40.845344025993754</c:v>
              </c:pt>
              <c:pt idx="4902">
                <c:v>40.853678109655448</c:v>
              </c:pt>
              <c:pt idx="4903">
                <c:v>40.862012193317149</c:v>
              </c:pt>
              <c:pt idx="4904">
                <c:v>40.87034627697885</c:v>
              </c:pt>
              <c:pt idx="4905">
                <c:v>40.878680360640551</c:v>
              </c:pt>
              <c:pt idx="4906">
                <c:v>40.887014444302253</c:v>
              </c:pt>
              <c:pt idx="4907">
                <c:v>40.895348527963954</c:v>
              </c:pt>
              <c:pt idx="4908">
                <c:v>40.903682611625648</c:v>
              </c:pt>
              <c:pt idx="4909">
                <c:v>40.912016695287349</c:v>
              </c:pt>
              <c:pt idx="4910">
                <c:v>40.92035077894905</c:v>
              </c:pt>
              <c:pt idx="4911">
                <c:v>40.928684862610758</c:v>
              </c:pt>
              <c:pt idx="4912">
                <c:v>40.937018946272453</c:v>
              </c:pt>
              <c:pt idx="4913">
                <c:v>40.945353029934154</c:v>
              </c:pt>
              <c:pt idx="4914">
                <c:v>40.953687113595855</c:v>
              </c:pt>
              <c:pt idx="4915">
                <c:v>40.962021197257549</c:v>
              </c:pt>
              <c:pt idx="4916">
                <c:v>40.970355280919257</c:v>
              </c:pt>
              <c:pt idx="4917">
                <c:v>40.978689364580958</c:v>
              </c:pt>
              <c:pt idx="4918">
                <c:v>40.98702344824266</c:v>
              </c:pt>
              <c:pt idx="4919">
                <c:v>40.995357531904354</c:v>
              </c:pt>
              <c:pt idx="4920">
                <c:v>41.003691615566055</c:v>
              </c:pt>
              <c:pt idx="4921">
                <c:v>41.012025699227756</c:v>
              </c:pt>
              <c:pt idx="4922">
                <c:v>41.020359782889457</c:v>
              </c:pt>
              <c:pt idx="4923">
                <c:v>41.028693866551158</c:v>
              </c:pt>
              <c:pt idx="4924">
                <c:v>41.03702795021286</c:v>
              </c:pt>
              <c:pt idx="4925">
                <c:v>41.045362033874561</c:v>
              </c:pt>
              <c:pt idx="4926">
                <c:v>41.053696117536255</c:v>
              </c:pt>
              <c:pt idx="4927">
                <c:v>41.062030201197963</c:v>
              </c:pt>
              <c:pt idx="4928">
                <c:v>41.070364284859664</c:v>
              </c:pt>
              <c:pt idx="4929">
                <c:v>41.078698368521358</c:v>
              </c:pt>
              <c:pt idx="4930">
                <c:v>41.08703245218306</c:v>
              </c:pt>
              <c:pt idx="4931">
                <c:v>41.095366535844761</c:v>
              </c:pt>
              <c:pt idx="4932">
                <c:v>41.103700619506462</c:v>
              </c:pt>
              <c:pt idx="4933">
                <c:v>41.112034703168163</c:v>
              </c:pt>
              <c:pt idx="4934">
                <c:v>41.120368786829864</c:v>
              </c:pt>
              <c:pt idx="4935">
                <c:v>41.128702870491566</c:v>
              </c:pt>
              <c:pt idx="4936">
                <c:v>41.13703695415326</c:v>
              </c:pt>
              <c:pt idx="4937">
                <c:v>41.145371037814961</c:v>
              </c:pt>
              <c:pt idx="4938">
                <c:v>41.153705121476669</c:v>
              </c:pt>
              <c:pt idx="4939">
                <c:v>41.16203920513837</c:v>
              </c:pt>
              <c:pt idx="4940">
                <c:v>41.170373288800064</c:v>
              </c:pt>
              <c:pt idx="4941">
                <c:v>41.178707372461766</c:v>
              </c:pt>
              <c:pt idx="4942">
                <c:v>41.187041456123467</c:v>
              </c:pt>
              <c:pt idx="4943">
                <c:v>41.195375539785161</c:v>
              </c:pt>
              <c:pt idx="4944">
                <c:v>41.203709623446869</c:v>
              </c:pt>
              <c:pt idx="4945">
                <c:v>41.21204370710857</c:v>
              </c:pt>
              <c:pt idx="4946">
                <c:v>41.220377790770272</c:v>
              </c:pt>
              <c:pt idx="4947">
                <c:v>41.228711874431966</c:v>
              </c:pt>
              <c:pt idx="4948">
                <c:v>41.237045958093667</c:v>
              </c:pt>
              <c:pt idx="4949">
                <c:v>41.245380041755375</c:v>
              </c:pt>
              <c:pt idx="4950">
                <c:v>41.253714125417069</c:v>
              </c:pt>
              <c:pt idx="4951">
                <c:v>41.26204820907877</c:v>
              </c:pt>
              <c:pt idx="4952">
                <c:v>41.270382292740472</c:v>
              </c:pt>
              <c:pt idx="4953">
                <c:v>41.278716376402166</c:v>
              </c:pt>
              <c:pt idx="4954">
                <c:v>41.287050460063867</c:v>
              </c:pt>
              <c:pt idx="4955">
                <c:v>41.295384543725575</c:v>
              </c:pt>
              <c:pt idx="4956">
                <c:v>41.303718627387276</c:v>
              </c:pt>
              <c:pt idx="4957">
                <c:v>41.31205271104897</c:v>
              </c:pt>
              <c:pt idx="4958">
                <c:v>41.320386794710672</c:v>
              </c:pt>
              <c:pt idx="4959">
                <c:v>41.328720878372373</c:v>
              </c:pt>
              <c:pt idx="4960">
                <c:v>41.337054962034067</c:v>
              </c:pt>
              <c:pt idx="4961">
                <c:v>41.345389045695775</c:v>
              </c:pt>
              <c:pt idx="4962">
                <c:v>41.353723129357476</c:v>
              </c:pt>
              <c:pt idx="4963">
                <c:v>41.362057213019177</c:v>
              </c:pt>
              <c:pt idx="4964">
                <c:v>41.370391296680872</c:v>
              </c:pt>
              <c:pt idx="4965">
                <c:v>41.378725380342573</c:v>
              </c:pt>
              <c:pt idx="4966">
                <c:v>41.387059464004281</c:v>
              </c:pt>
              <c:pt idx="4967">
                <c:v>41.395393547665975</c:v>
              </c:pt>
              <c:pt idx="4968">
                <c:v>41.403727631327676</c:v>
              </c:pt>
              <c:pt idx="4969">
                <c:v>41.412061714989377</c:v>
              </c:pt>
              <c:pt idx="4970">
                <c:v>41.420395798651079</c:v>
              </c:pt>
              <c:pt idx="4971">
                <c:v>41.428729882312773</c:v>
              </c:pt>
              <c:pt idx="4972">
                <c:v>41.437063965974481</c:v>
              </c:pt>
              <c:pt idx="4973">
                <c:v>41.445398049636182</c:v>
              </c:pt>
              <c:pt idx="4974">
                <c:v>41.453732133297876</c:v>
              </c:pt>
              <c:pt idx="4975">
                <c:v>41.462066216959578</c:v>
              </c:pt>
              <c:pt idx="4976">
                <c:v>41.470400300621279</c:v>
              </c:pt>
              <c:pt idx="4977">
                <c:v>41.478734384282987</c:v>
              </c:pt>
              <c:pt idx="4978">
                <c:v>41.487068467944681</c:v>
              </c:pt>
              <c:pt idx="4979">
                <c:v>41.495402551606382</c:v>
              </c:pt>
              <c:pt idx="4980">
                <c:v>41.503736635268083</c:v>
              </c:pt>
              <c:pt idx="4981">
                <c:v>41.512070718929778</c:v>
              </c:pt>
              <c:pt idx="4982">
                <c:v>41.520404802591479</c:v>
              </c:pt>
              <c:pt idx="4983">
                <c:v>41.528738886253187</c:v>
              </c:pt>
              <c:pt idx="4984">
                <c:v>41.537072969914888</c:v>
              </c:pt>
              <c:pt idx="4985">
                <c:v>41.545407053576582</c:v>
              </c:pt>
              <c:pt idx="4986">
                <c:v>41.553741137238283</c:v>
              </c:pt>
              <c:pt idx="4987">
                <c:v>41.562075220899985</c:v>
              </c:pt>
              <c:pt idx="4988">
                <c:v>41.570409304561686</c:v>
              </c:pt>
              <c:pt idx="4989">
                <c:v>41.578743388223387</c:v>
              </c:pt>
              <c:pt idx="4990">
                <c:v>41.587077471885088</c:v>
              </c:pt>
              <c:pt idx="4991">
                <c:v>41.595411555546789</c:v>
              </c:pt>
              <c:pt idx="4992">
                <c:v>41.603745639208483</c:v>
              </c:pt>
              <c:pt idx="4993">
                <c:v>41.612079722870185</c:v>
              </c:pt>
              <c:pt idx="4994">
                <c:v>41.620413806531893</c:v>
              </c:pt>
              <c:pt idx="4995">
                <c:v>41.628747890193587</c:v>
              </c:pt>
              <c:pt idx="4996">
                <c:v>41.637081973855288</c:v>
              </c:pt>
              <c:pt idx="4997">
                <c:v>41.645416057516989</c:v>
              </c:pt>
              <c:pt idx="4998">
                <c:v>41.653750141178683</c:v>
              </c:pt>
              <c:pt idx="4999">
                <c:v>41.662084224840392</c:v>
              </c:pt>
              <c:pt idx="5000">
                <c:v>41.670418308502093</c:v>
              </c:pt>
              <c:pt idx="5001">
                <c:v>41.678752392163794</c:v>
              </c:pt>
              <c:pt idx="5002">
                <c:v>41.687086475825488</c:v>
              </c:pt>
              <c:pt idx="5003">
                <c:v>41.695420559487189</c:v>
              </c:pt>
              <c:pt idx="5004">
                <c:v>41.703754643148891</c:v>
              </c:pt>
              <c:pt idx="5005">
                <c:v>41.712088726810592</c:v>
              </c:pt>
              <c:pt idx="5006">
                <c:v>41.720422810472293</c:v>
              </c:pt>
              <c:pt idx="5007">
                <c:v>41.728756894133994</c:v>
              </c:pt>
              <c:pt idx="5008">
                <c:v>41.737090977795695</c:v>
              </c:pt>
              <c:pt idx="5009">
                <c:v>41.745425061457389</c:v>
              </c:pt>
              <c:pt idx="5010">
                <c:v>41.753759145119098</c:v>
              </c:pt>
              <c:pt idx="5011">
                <c:v>41.762093228780799</c:v>
              </c:pt>
              <c:pt idx="5012">
                <c:v>41.770427312442493</c:v>
              </c:pt>
              <c:pt idx="5013">
                <c:v>41.778761396104194</c:v>
              </c:pt>
              <c:pt idx="5014">
                <c:v>41.787095479765895</c:v>
              </c:pt>
              <c:pt idx="5015">
                <c:v>41.795429563427597</c:v>
              </c:pt>
              <c:pt idx="5016">
                <c:v>41.803763647089298</c:v>
              </c:pt>
              <c:pt idx="5017">
                <c:v>41.812097730750999</c:v>
              </c:pt>
              <c:pt idx="5018">
                <c:v>41.8204318144127</c:v>
              </c:pt>
              <c:pt idx="5019">
                <c:v>41.828765898074394</c:v>
              </c:pt>
              <c:pt idx="5020">
                <c:v>41.837099981736095</c:v>
              </c:pt>
              <c:pt idx="5021">
                <c:v>41.845434065397804</c:v>
              </c:pt>
              <c:pt idx="5022">
                <c:v>41.853768149059505</c:v>
              </c:pt>
              <c:pt idx="5023">
                <c:v>41.862102232721199</c:v>
              </c:pt>
              <c:pt idx="5024">
                <c:v>41.8704363163829</c:v>
              </c:pt>
              <c:pt idx="5025">
                <c:v>41.878770400044601</c:v>
              </c:pt>
              <c:pt idx="5026">
                <c:v>41.887104483706295</c:v>
              </c:pt>
              <c:pt idx="5027">
                <c:v>41.895438567368004</c:v>
              </c:pt>
              <c:pt idx="5028">
                <c:v>41.903772651029705</c:v>
              </c:pt>
              <c:pt idx="5029">
                <c:v>41.912106734691406</c:v>
              </c:pt>
              <c:pt idx="5030">
                <c:v>41.9204408183531</c:v>
              </c:pt>
              <c:pt idx="5031">
                <c:v>41.928774902014801</c:v>
              </c:pt>
              <c:pt idx="5032">
                <c:v>41.93710898567651</c:v>
              </c:pt>
              <c:pt idx="5033">
                <c:v>41.945443069338204</c:v>
              </c:pt>
              <c:pt idx="5034">
                <c:v>41.953777152999905</c:v>
              </c:pt>
              <c:pt idx="5035">
                <c:v>41.962111236661606</c:v>
              </c:pt>
              <c:pt idx="5036">
                <c:v>41.970445320323307</c:v>
              </c:pt>
              <c:pt idx="5037">
                <c:v>41.978779403985001</c:v>
              </c:pt>
              <c:pt idx="5038">
                <c:v>41.98711348764671</c:v>
              </c:pt>
              <c:pt idx="5039">
                <c:v>41.995447571308411</c:v>
              </c:pt>
              <c:pt idx="5040">
                <c:v>42.003781654970105</c:v>
              </c:pt>
              <c:pt idx="5041">
                <c:v>42.012115738631806</c:v>
              </c:pt>
              <c:pt idx="5042">
                <c:v>42.020449822293507</c:v>
              </c:pt>
              <c:pt idx="5043">
                <c:v>42.028783905955201</c:v>
              </c:pt>
              <c:pt idx="5044">
                <c:v>42.03711798961691</c:v>
              </c:pt>
              <c:pt idx="5045">
                <c:v>42.045452073278611</c:v>
              </c:pt>
              <c:pt idx="5046">
                <c:v>42.053786156940312</c:v>
              </c:pt>
              <c:pt idx="5047">
                <c:v>42.062120240602006</c:v>
              </c:pt>
              <c:pt idx="5048">
                <c:v>42.070454324263707</c:v>
              </c:pt>
              <c:pt idx="5049">
                <c:v>42.078788407925416</c:v>
              </c:pt>
              <c:pt idx="5050">
                <c:v>42.08712249158711</c:v>
              </c:pt>
              <c:pt idx="5051">
                <c:v>42.095456575248811</c:v>
              </c:pt>
              <c:pt idx="5052">
                <c:v>42.103790658910512</c:v>
              </c:pt>
              <c:pt idx="5053">
                <c:v>42.112124742572213</c:v>
              </c:pt>
              <c:pt idx="5054">
                <c:v>42.120458826233907</c:v>
              </c:pt>
              <c:pt idx="5055">
                <c:v>42.128792909895616</c:v>
              </c:pt>
              <c:pt idx="5056">
                <c:v>42.137126993557317</c:v>
              </c:pt>
              <c:pt idx="5057">
                <c:v>42.145461077219011</c:v>
              </c:pt>
              <c:pt idx="5058">
                <c:v>42.153795160880712</c:v>
              </c:pt>
              <c:pt idx="5059">
                <c:v>42.162129244542413</c:v>
              </c:pt>
              <c:pt idx="5060">
                <c:v>42.170463328204121</c:v>
              </c:pt>
              <c:pt idx="5061">
                <c:v>42.178797411865816</c:v>
              </c:pt>
              <c:pt idx="5062">
                <c:v>42.187131495527517</c:v>
              </c:pt>
              <c:pt idx="5063">
                <c:v>42.195465579189218</c:v>
              </c:pt>
              <c:pt idx="5064">
                <c:v>42.203799662850912</c:v>
              </c:pt>
              <c:pt idx="5065">
                <c:v>42.212133746512613</c:v>
              </c:pt>
              <c:pt idx="5066">
                <c:v>42.220467830174321</c:v>
              </c:pt>
              <c:pt idx="5067">
                <c:v>42.228801913836023</c:v>
              </c:pt>
              <c:pt idx="5068">
                <c:v>42.237135997497717</c:v>
              </c:pt>
              <c:pt idx="5069">
                <c:v>42.245470081159418</c:v>
              </c:pt>
              <c:pt idx="5070">
                <c:v>42.253804164821119</c:v>
              </c:pt>
              <c:pt idx="5071">
                <c:v>42.26213824848282</c:v>
              </c:pt>
              <c:pt idx="5072">
                <c:v>42.270472332144521</c:v>
              </c:pt>
              <c:pt idx="5073">
                <c:v>42.278806415806223</c:v>
              </c:pt>
              <c:pt idx="5074">
                <c:v>42.287140499467924</c:v>
              </c:pt>
              <c:pt idx="5075">
                <c:v>42.295474583129618</c:v>
              </c:pt>
              <c:pt idx="5076">
                <c:v>42.303808666791319</c:v>
              </c:pt>
              <c:pt idx="5077">
                <c:v>42.312142750453027</c:v>
              </c:pt>
              <c:pt idx="5078">
                <c:v>42.320476834114721</c:v>
              </c:pt>
              <c:pt idx="5079">
                <c:v>42.328810917776423</c:v>
              </c:pt>
              <c:pt idx="5080">
                <c:v>42.337145001438124</c:v>
              </c:pt>
              <c:pt idx="5081">
                <c:v>42.345479085099825</c:v>
              </c:pt>
              <c:pt idx="5082">
                <c:v>42.353813168761526</c:v>
              </c:pt>
              <c:pt idx="5083">
                <c:v>42.362147252423227</c:v>
              </c:pt>
              <c:pt idx="5084">
                <c:v>42.370481336084929</c:v>
              </c:pt>
              <c:pt idx="5085">
                <c:v>42.378815419746623</c:v>
              </c:pt>
              <c:pt idx="5086">
                <c:v>42.387149503408324</c:v>
              </c:pt>
              <c:pt idx="5087">
                <c:v>42.395483587070025</c:v>
              </c:pt>
              <c:pt idx="5088">
                <c:v>42.403817670731726</c:v>
              </c:pt>
              <c:pt idx="5089">
                <c:v>42.412151754393427</c:v>
              </c:pt>
              <c:pt idx="5090">
                <c:v>42.420485838055129</c:v>
              </c:pt>
              <c:pt idx="5091">
                <c:v>42.42881992171683</c:v>
              </c:pt>
              <c:pt idx="5092">
                <c:v>42.437154005378524</c:v>
              </c:pt>
              <c:pt idx="5093">
                <c:v>42.445488089040232</c:v>
              </c:pt>
              <c:pt idx="5094">
                <c:v>42.453822172701933</c:v>
              </c:pt>
              <c:pt idx="5095">
                <c:v>42.462156256363627</c:v>
              </c:pt>
              <c:pt idx="5096">
                <c:v>42.470490340025329</c:v>
              </c:pt>
              <c:pt idx="5097">
                <c:v>42.47882442368703</c:v>
              </c:pt>
              <c:pt idx="5098">
                <c:v>42.487158507348731</c:v>
              </c:pt>
              <c:pt idx="5099">
                <c:v>42.495492591010432</c:v>
              </c:pt>
              <c:pt idx="5100">
                <c:v>42.503826674672133</c:v>
              </c:pt>
              <c:pt idx="5101">
                <c:v>42.512160758333835</c:v>
              </c:pt>
              <c:pt idx="5102">
                <c:v>42.520494841995529</c:v>
              </c:pt>
              <c:pt idx="5103">
                <c:v>42.52882892565723</c:v>
              </c:pt>
              <c:pt idx="5104">
                <c:v>42.537163009318938</c:v>
              </c:pt>
              <c:pt idx="5105">
                <c:v>42.545497092980639</c:v>
              </c:pt>
              <c:pt idx="5106">
                <c:v>42.553831176642333</c:v>
              </c:pt>
              <c:pt idx="5107">
                <c:v>42.562165260304035</c:v>
              </c:pt>
              <c:pt idx="5108">
                <c:v>42.570499343965736</c:v>
              </c:pt>
              <c:pt idx="5109">
                <c:v>42.57883342762743</c:v>
              </c:pt>
              <c:pt idx="5110">
                <c:v>42.587167511289138</c:v>
              </c:pt>
              <c:pt idx="5111">
                <c:v>42.595501594950839</c:v>
              </c:pt>
              <c:pt idx="5112">
                <c:v>42.603835678612541</c:v>
              </c:pt>
              <c:pt idx="5113">
                <c:v>42.612169762274235</c:v>
              </c:pt>
              <c:pt idx="5114">
                <c:v>42.620503845935936</c:v>
              </c:pt>
              <c:pt idx="5115">
                <c:v>42.628837929597644</c:v>
              </c:pt>
              <c:pt idx="5116">
                <c:v>42.637172013259338</c:v>
              </c:pt>
              <c:pt idx="5117">
                <c:v>42.645506096921039</c:v>
              </c:pt>
              <c:pt idx="5118">
                <c:v>42.653840180582741</c:v>
              </c:pt>
              <c:pt idx="5119">
                <c:v>42.662174264244442</c:v>
              </c:pt>
              <c:pt idx="5120">
                <c:v>42.670508347906136</c:v>
              </c:pt>
              <c:pt idx="5121">
                <c:v>42.678842431567844</c:v>
              </c:pt>
              <c:pt idx="5122">
                <c:v>42.687176515229545</c:v>
              </c:pt>
              <c:pt idx="5123">
                <c:v>42.695510598891239</c:v>
              </c:pt>
              <c:pt idx="5124">
                <c:v>42.703844682552941</c:v>
              </c:pt>
              <c:pt idx="5125">
                <c:v>42.712178766214642</c:v>
              </c:pt>
              <c:pt idx="5126">
                <c:v>42.72051284987635</c:v>
              </c:pt>
              <c:pt idx="5127">
                <c:v>42.728846933538044</c:v>
              </c:pt>
              <c:pt idx="5128">
                <c:v>42.737181017199745</c:v>
              </c:pt>
              <c:pt idx="5129">
                <c:v>42.745515100861446</c:v>
              </c:pt>
              <c:pt idx="5130">
                <c:v>42.753849184523141</c:v>
              </c:pt>
              <c:pt idx="5131">
                <c:v>42.762183268184842</c:v>
              </c:pt>
              <c:pt idx="5132">
                <c:v>42.77051735184655</c:v>
              </c:pt>
              <c:pt idx="5133">
                <c:v>42.778851435508244</c:v>
              </c:pt>
              <c:pt idx="5134">
                <c:v>42.787185519169945</c:v>
              </c:pt>
              <c:pt idx="5135">
                <c:v>42.795519602831646</c:v>
              </c:pt>
              <c:pt idx="5136">
                <c:v>42.803853686493348</c:v>
              </c:pt>
              <c:pt idx="5137">
                <c:v>42.812187770155042</c:v>
              </c:pt>
              <c:pt idx="5138">
                <c:v>42.82052185381675</c:v>
              </c:pt>
              <c:pt idx="5139">
                <c:v>42.828855937478451</c:v>
              </c:pt>
              <c:pt idx="5140">
                <c:v>42.837190021140145</c:v>
              </c:pt>
              <c:pt idx="5141">
                <c:v>42.845524104801846</c:v>
              </c:pt>
              <c:pt idx="5142">
                <c:v>42.853858188463548</c:v>
              </c:pt>
              <c:pt idx="5143">
                <c:v>42.862192272125256</c:v>
              </c:pt>
              <c:pt idx="5144">
                <c:v>42.87052635578695</c:v>
              </c:pt>
              <c:pt idx="5145">
                <c:v>42.878860439448651</c:v>
              </c:pt>
              <c:pt idx="5146">
                <c:v>42.887194523110352</c:v>
              </c:pt>
              <c:pt idx="5147">
                <c:v>42.895528606772046</c:v>
              </c:pt>
              <c:pt idx="5148">
                <c:v>42.903862690433748</c:v>
              </c:pt>
              <c:pt idx="5149">
                <c:v>42.912196774095456</c:v>
              </c:pt>
              <c:pt idx="5150">
                <c:v>42.920530857757157</c:v>
              </c:pt>
              <c:pt idx="5151">
                <c:v>42.928864941418851</c:v>
              </c:pt>
              <c:pt idx="5152">
                <c:v>42.937199025080552</c:v>
              </c:pt>
              <c:pt idx="5153">
                <c:v>42.945533108742254</c:v>
              </c:pt>
              <c:pt idx="5154">
                <c:v>42.953867192403955</c:v>
              </c:pt>
              <c:pt idx="5155">
                <c:v>42.962201276065656</c:v>
              </c:pt>
              <c:pt idx="5156">
                <c:v>42.970535359727357</c:v>
              </c:pt>
              <c:pt idx="5157">
                <c:v>42.978869443389058</c:v>
              </c:pt>
              <c:pt idx="5158">
                <c:v>42.987203527050752</c:v>
              </c:pt>
              <c:pt idx="5159">
                <c:v>42.995537610712454</c:v>
              </c:pt>
              <c:pt idx="5160">
                <c:v>43.003871694374162</c:v>
              </c:pt>
              <c:pt idx="5161">
                <c:v>43.012205778035856</c:v>
              </c:pt>
              <c:pt idx="5162">
                <c:v>43.020539861697557</c:v>
              </c:pt>
              <c:pt idx="5163">
                <c:v>43.028873945359258</c:v>
              </c:pt>
              <c:pt idx="5164">
                <c:v>43.03720802902096</c:v>
              </c:pt>
              <c:pt idx="5165">
                <c:v>43.045542112682661</c:v>
              </c:pt>
              <c:pt idx="5166">
                <c:v>43.053876196344362</c:v>
              </c:pt>
              <c:pt idx="5167">
                <c:v>43.062210280006063</c:v>
              </c:pt>
              <c:pt idx="5168">
                <c:v>43.070544363667757</c:v>
              </c:pt>
              <c:pt idx="5169">
                <c:v>43.078878447329458</c:v>
              </c:pt>
              <c:pt idx="5170">
                <c:v>43.08721253099116</c:v>
              </c:pt>
              <c:pt idx="5171">
                <c:v>43.095546614652868</c:v>
              </c:pt>
              <c:pt idx="5172">
                <c:v>43.103880698314562</c:v>
              </c:pt>
              <c:pt idx="5173">
                <c:v>43.112214781976263</c:v>
              </c:pt>
              <c:pt idx="5174">
                <c:v>43.120548865637964</c:v>
              </c:pt>
              <c:pt idx="5175">
                <c:v>43.128882949299658</c:v>
              </c:pt>
              <c:pt idx="5176">
                <c:v>43.137217032961367</c:v>
              </c:pt>
              <c:pt idx="5177">
                <c:v>43.145551116623068</c:v>
              </c:pt>
              <c:pt idx="5178">
                <c:v>43.153885200284762</c:v>
              </c:pt>
              <c:pt idx="5179">
                <c:v>43.162219283946463</c:v>
              </c:pt>
              <c:pt idx="5180">
                <c:v>43.170553367608164</c:v>
              </c:pt>
              <c:pt idx="5181">
                <c:v>43.178887451269865</c:v>
              </c:pt>
              <c:pt idx="5182">
                <c:v>43.187221534931567</c:v>
              </c:pt>
              <c:pt idx="5183">
                <c:v>43.195555618593268</c:v>
              </c:pt>
              <c:pt idx="5184">
                <c:v>43.203889702254969</c:v>
              </c:pt>
              <c:pt idx="5185">
                <c:v>43.212223785916663</c:v>
              </c:pt>
              <c:pt idx="5186">
                <c:v>43.220557869578364</c:v>
              </c:pt>
              <c:pt idx="5187">
                <c:v>43.228891953240073</c:v>
              </c:pt>
              <c:pt idx="5188">
                <c:v>43.237226036901774</c:v>
              </c:pt>
              <c:pt idx="5189">
                <c:v>43.245560120563468</c:v>
              </c:pt>
              <c:pt idx="5190">
                <c:v>43.253894204225169</c:v>
              </c:pt>
              <c:pt idx="5191">
                <c:v>43.26222828788687</c:v>
              </c:pt>
              <c:pt idx="5192">
                <c:v>43.270562371548564</c:v>
              </c:pt>
              <c:pt idx="5193">
                <c:v>43.278896455210273</c:v>
              </c:pt>
              <c:pt idx="5194">
                <c:v>43.287230538871974</c:v>
              </c:pt>
              <c:pt idx="5195">
                <c:v>43.295564622533675</c:v>
              </c:pt>
              <c:pt idx="5196">
                <c:v>43.303898706195369</c:v>
              </c:pt>
              <c:pt idx="5197">
                <c:v>43.31223278985707</c:v>
              </c:pt>
              <c:pt idx="5198">
                <c:v>43.320566873518779</c:v>
              </c:pt>
              <c:pt idx="5199">
                <c:v>43.328900957180473</c:v>
              </c:pt>
              <c:pt idx="5200">
                <c:v>43.337235040842174</c:v>
              </c:pt>
              <c:pt idx="5201">
                <c:v>43.345569124503875</c:v>
              </c:pt>
              <c:pt idx="5202">
                <c:v>43.353903208165576</c:v>
              </c:pt>
              <c:pt idx="5203">
                <c:v>43.36223729182727</c:v>
              </c:pt>
              <c:pt idx="5204">
                <c:v>43.370571375488979</c:v>
              </c:pt>
              <c:pt idx="5205">
                <c:v>43.37890545915068</c:v>
              </c:pt>
              <c:pt idx="5206">
                <c:v>43.387239542812374</c:v>
              </c:pt>
              <c:pt idx="5207">
                <c:v>43.395573626474075</c:v>
              </c:pt>
              <c:pt idx="5208">
                <c:v>43.403907710135776</c:v>
              </c:pt>
              <c:pt idx="5209">
                <c:v>43.412241793797484</c:v>
              </c:pt>
              <c:pt idx="5210">
                <c:v>43.420575877459179</c:v>
              </c:pt>
              <c:pt idx="5211">
                <c:v>43.42890996112088</c:v>
              </c:pt>
              <c:pt idx="5212">
                <c:v>43.437244044782581</c:v>
              </c:pt>
              <c:pt idx="5213">
                <c:v>43.445578128444275</c:v>
              </c:pt>
              <c:pt idx="5214">
                <c:v>43.453912212105976</c:v>
              </c:pt>
              <c:pt idx="5215">
                <c:v>43.462246295767685</c:v>
              </c:pt>
              <c:pt idx="5216">
                <c:v>43.470580379429386</c:v>
              </c:pt>
              <c:pt idx="5217">
                <c:v>43.47891446309108</c:v>
              </c:pt>
              <c:pt idx="5218">
                <c:v>43.487248546752781</c:v>
              </c:pt>
              <c:pt idx="5219">
                <c:v>43.495582630414482</c:v>
              </c:pt>
              <c:pt idx="5220">
                <c:v>43.503916714076176</c:v>
              </c:pt>
              <c:pt idx="5221">
                <c:v>43.512250797737885</c:v>
              </c:pt>
              <c:pt idx="5222">
                <c:v>43.520584881399586</c:v>
              </c:pt>
              <c:pt idx="5223">
                <c:v>43.528918965061287</c:v>
              </c:pt>
              <c:pt idx="5224">
                <c:v>43.537253048722981</c:v>
              </c:pt>
              <c:pt idx="5225">
                <c:v>43.545587132384682</c:v>
              </c:pt>
              <c:pt idx="5226">
                <c:v>43.55392121604639</c:v>
              </c:pt>
              <c:pt idx="5227">
                <c:v>43.562255299708085</c:v>
              </c:pt>
              <c:pt idx="5228">
                <c:v>43.570589383369786</c:v>
              </c:pt>
              <c:pt idx="5229">
                <c:v>43.578923467031487</c:v>
              </c:pt>
              <c:pt idx="5230">
                <c:v>43.587257550693181</c:v>
              </c:pt>
              <c:pt idx="5231">
                <c:v>43.595591634354882</c:v>
              </c:pt>
              <c:pt idx="5232">
                <c:v>43.60392571801659</c:v>
              </c:pt>
              <c:pt idx="5233">
                <c:v>43.612259801678292</c:v>
              </c:pt>
              <c:pt idx="5234">
                <c:v>43.620593885339986</c:v>
              </c:pt>
              <c:pt idx="5235">
                <c:v>43.628927969001687</c:v>
              </c:pt>
              <c:pt idx="5236">
                <c:v>43.637262052663388</c:v>
              </c:pt>
              <c:pt idx="5237">
                <c:v>43.645596136325089</c:v>
              </c:pt>
              <c:pt idx="5238">
                <c:v>43.65393021998679</c:v>
              </c:pt>
              <c:pt idx="5239">
                <c:v>43.662264303648492</c:v>
              </c:pt>
              <c:pt idx="5240">
                <c:v>43.670598387310193</c:v>
              </c:pt>
              <c:pt idx="5241">
                <c:v>43.678932470971887</c:v>
              </c:pt>
              <c:pt idx="5242">
                <c:v>43.687266554633588</c:v>
              </c:pt>
              <c:pt idx="5243">
                <c:v>43.695600638295296</c:v>
              </c:pt>
              <c:pt idx="5244">
                <c:v>43.70393472195699</c:v>
              </c:pt>
              <c:pt idx="5245">
                <c:v>43.712268805618692</c:v>
              </c:pt>
              <c:pt idx="5246">
                <c:v>43.720602889280393</c:v>
              </c:pt>
              <c:pt idx="5247">
                <c:v>43.728936972942094</c:v>
              </c:pt>
              <c:pt idx="5248">
                <c:v>43.737271056603795</c:v>
              </c:pt>
              <c:pt idx="5249">
                <c:v>43.745605140265496</c:v>
              </c:pt>
              <c:pt idx="5250">
                <c:v>43.753939223927198</c:v>
              </c:pt>
              <c:pt idx="5251">
                <c:v>43.762273307588892</c:v>
              </c:pt>
              <c:pt idx="5252">
                <c:v>43.770607391250593</c:v>
              </c:pt>
              <c:pt idx="5253">
                <c:v>43.778941474912294</c:v>
              </c:pt>
              <c:pt idx="5254">
                <c:v>43.787275558574002</c:v>
              </c:pt>
              <c:pt idx="5255">
                <c:v>43.795609642235696</c:v>
              </c:pt>
              <c:pt idx="5256">
                <c:v>43.803943725897398</c:v>
              </c:pt>
              <c:pt idx="5257">
                <c:v>43.812277809559099</c:v>
              </c:pt>
              <c:pt idx="5258">
                <c:v>43.820611893220793</c:v>
              </c:pt>
              <c:pt idx="5259">
                <c:v>43.828945976882501</c:v>
              </c:pt>
              <c:pt idx="5260">
                <c:v>43.837280060544202</c:v>
              </c:pt>
              <c:pt idx="5261">
                <c:v>43.845614144205904</c:v>
              </c:pt>
              <c:pt idx="5262">
                <c:v>43.853948227867598</c:v>
              </c:pt>
              <c:pt idx="5263">
                <c:v>43.862282311529299</c:v>
              </c:pt>
              <c:pt idx="5264">
                <c:v>43.870616395191</c:v>
              </c:pt>
              <c:pt idx="5265">
                <c:v>43.878950478852701</c:v>
              </c:pt>
              <c:pt idx="5266">
                <c:v>43.887284562514402</c:v>
              </c:pt>
              <c:pt idx="5267">
                <c:v>43.895618646176104</c:v>
              </c:pt>
              <c:pt idx="5268">
                <c:v>43.903952729837805</c:v>
              </c:pt>
              <c:pt idx="5269">
                <c:v>43.912286813499499</c:v>
              </c:pt>
              <c:pt idx="5270">
                <c:v>43.920620897161207</c:v>
              </c:pt>
              <c:pt idx="5271">
                <c:v>43.928954980822908</c:v>
              </c:pt>
              <c:pt idx="5272">
                <c:v>43.937289064484602</c:v>
              </c:pt>
              <c:pt idx="5273">
                <c:v>43.945623148146304</c:v>
              </c:pt>
              <c:pt idx="5274">
                <c:v>43.953957231808005</c:v>
              </c:pt>
              <c:pt idx="5275">
                <c:v>43.962291315469699</c:v>
              </c:pt>
              <c:pt idx="5276">
                <c:v>43.970625399131407</c:v>
              </c:pt>
              <c:pt idx="5277">
                <c:v>43.978959482793108</c:v>
              </c:pt>
              <c:pt idx="5278">
                <c:v>43.987293566454809</c:v>
              </c:pt>
              <c:pt idx="5279">
                <c:v>43.995627650116504</c:v>
              </c:pt>
              <c:pt idx="5280">
                <c:v>44.003961733778205</c:v>
              </c:pt>
              <c:pt idx="5281">
                <c:v>44.012295817439913</c:v>
              </c:pt>
              <c:pt idx="5282">
                <c:v>44.020629901101607</c:v>
              </c:pt>
              <c:pt idx="5283">
                <c:v>44.028963984763308</c:v>
              </c:pt>
              <c:pt idx="5284">
                <c:v>44.037298068425009</c:v>
              </c:pt>
              <c:pt idx="5285">
                <c:v>44.045632152086711</c:v>
              </c:pt>
              <c:pt idx="5286">
                <c:v>44.053966235748405</c:v>
              </c:pt>
              <c:pt idx="5287">
                <c:v>44.062300319410113</c:v>
              </c:pt>
              <c:pt idx="5288">
                <c:v>44.070634403071814</c:v>
              </c:pt>
              <c:pt idx="5289">
                <c:v>44.078968486733508</c:v>
              </c:pt>
              <c:pt idx="5290">
                <c:v>44.08730257039521</c:v>
              </c:pt>
              <c:pt idx="5291">
                <c:v>44.095636654056911</c:v>
              </c:pt>
              <c:pt idx="5292">
                <c:v>44.103970737718619</c:v>
              </c:pt>
              <c:pt idx="5293">
                <c:v>44.112304821380313</c:v>
              </c:pt>
              <c:pt idx="5294">
                <c:v>44.120638905042014</c:v>
              </c:pt>
              <c:pt idx="5295">
                <c:v>44.128972988703715</c:v>
              </c:pt>
              <c:pt idx="5296">
                <c:v>44.13730707236541</c:v>
              </c:pt>
              <c:pt idx="5297">
                <c:v>44.145641156027111</c:v>
              </c:pt>
              <c:pt idx="5298">
                <c:v>44.153975239688819</c:v>
              </c:pt>
              <c:pt idx="5299">
                <c:v>44.16230932335052</c:v>
              </c:pt>
              <c:pt idx="5300">
                <c:v>44.170643407012214</c:v>
              </c:pt>
              <c:pt idx="5301">
                <c:v>44.178977490673915</c:v>
              </c:pt>
              <c:pt idx="5302">
                <c:v>44.187311574335617</c:v>
              </c:pt>
              <c:pt idx="5303">
                <c:v>44.195645657997311</c:v>
              </c:pt>
              <c:pt idx="5304">
                <c:v>44.203979741659019</c:v>
              </c:pt>
              <c:pt idx="5305">
                <c:v>44.21231382532072</c:v>
              </c:pt>
              <c:pt idx="5306">
                <c:v>44.220647908982421</c:v>
              </c:pt>
              <c:pt idx="5307">
                <c:v>44.228981992644115</c:v>
              </c:pt>
              <c:pt idx="5308">
                <c:v>44.237316076305817</c:v>
              </c:pt>
              <c:pt idx="5309">
                <c:v>44.245650159967525</c:v>
              </c:pt>
              <c:pt idx="5310">
                <c:v>44.253984243629219</c:v>
              </c:pt>
              <c:pt idx="5311">
                <c:v>44.26231832729092</c:v>
              </c:pt>
              <c:pt idx="5312">
                <c:v>44.270652410952621</c:v>
              </c:pt>
              <c:pt idx="5313">
                <c:v>44.278986494614323</c:v>
              </c:pt>
              <c:pt idx="5314">
                <c:v>44.287320578276017</c:v>
              </c:pt>
              <c:pt idx="5315">
                <c:v>44.295654661937725</c:v>
              </c:pt>
              <c:pt idx="5316">
                <c:v>44.303988745599426</c:v>
              </c:pt>
              <c:pt idx="5317">
                <c:v>44.31232282926112</c:v>
              </c:pt>
              <c:pt idx="5318">
                <c:v>44.320656912922821</c:v>
              </c:pt>
              <c:pt idx="5319">
                <c:v>44.328990996584523</c:v>
              </c:pt>
              <c:pt idx="5320">
                <c:v>44.337325080246224</c:v>
              </c:pt>
              <c:pt idx="5321">
                <c:v>44.345659163907925</c:v>
              </c:pt>
              <c:pt idx="5322">
                <c:v>44.353993247569626</c:v>
              </c:pt>
              <c:pt idx="5323">
                <c:v>44.362327331231327</c:v>
              </c:pt>
              <c:pt idx="5324">
                <c:v>44.370661414893021</c:v>
              </c:pt>
              <c:pt idx="5325">
                <c:v>44.378995498554723</c:v>
              </c:pt>
              <c:pt idx="5326">
                <c:v>44.387329582216431</c:v>
              </c:pt>
              <c:pt idx="5327">
                <c:v>44.395663665878125</c:v>
              </c:pt>
              <c:pt idx="5328">
                <c:v>44.403997749539826</c:v>
              </c:pt>
              <c:pt idx="5329">
                <c:v>44.412331833201527</c:v>
              </c:pt>
              <c:pt idx="5330">
                <c:v>44.420665916863229</c:v>
              </c:pt>
              <c:pt idx="5331">
                <c:v>44.42900000052493</c:v>
              </c:pt>
              <c:pt idx="5332">
                <c:v>44.437334084186631</c:v>
              </c:pt>
              <c:pt idx="5333">
                <c:v>44.445668167848332</c:v>
              </c:pt>
              <c:pt idx="5334">
                <c:v>44.454002251510026</c:v>
              </c:pt>
              <c:pt idx="5335">
                <c:v>44.462336335171727</c:v>
              </c:pt>
              <c:pt idx="5336">
                <c:v>44.470670418833429</c:v>
              </c:pt>
              <c:pt idx="5337">
                <c:v>44.479004502495137</c:v>
              </c:pt>
              <c:pt idx="5338">
                <c:v>44.487338586156831</c:v>
              </c:pt>
              <c:pt idx="5339">
                <c:v>44.495672669818532</c:v>
              </c:pt>
              <c:pt idx="5340">
                <c:v>44.504006753480233</c:v>
              </c:pt>
              <c:pt idx="5341">
                <c:v>44.512340837141927</c:v>
              </c:pt>
              <c:pt idx="5342">
                <c:v>44.520674920803636</c:v>
              </c:pt>
              <c:pt idx="5343">
                <c:v>44.529009004465337</c:v>
              </c:pt>
              <c:pt idx="5344">
                <c:v>44.537343088127038</c:v>
              </c:pt>
              <c:pt idx="5345">
                <c:v>44.545677171788732</c:v>
              </c:pt>
              <c:pt idx="5346">
                <c:v>44.554011255450433</c:v>
              </c:pt>
              <c:pt idx="5347">
                <c:v>44.562345339112134</c:v>
              </c:pt>
              <c:pt idx="5348">
                <c:v>44.570679422773836</c:v>
              </c:pt>
              <c:pt idx="5349">
                <c:v>44.579013506435537</c:v>
              </c:pt>
              <c:pt idx="5350">
                <c:v>44.587347590097238</c:v>
              </c:pt>
              <c:pt idx="5351">
                <c:v>44.595681673758939</c:v>
              </c:pt>
              <c:pt idx="5352">
                <c:v>44.604015757420633</c:v>
              </c:pt>
              <c:pt idx="5353">
                <c:v>44.612349841082342</c:v>
              </c:pt>
              <c:pt idx="5354">
                <c:v>44.620683924744043</c:v>
              </c:pt>
              <c:pt idx="5355">
                <c:v>44.629018008405737</c:v>
              </c:pt>
              <c:pt idx="5356">
                <c:v>44.637352092067438</c:v>
              </c:pt>
              <c:pt idx="5357">
                <c:v>44.645686175729139</c:v>
              </c:pt>
              <c:pt idx="5358">
                <c:v>44.65402025939084</c:v>
              </c:pt>
              <c:pt idx="5359">
                <c:v>44.662354343052542</c:v>
              </c:pt>
              <c:pt idx="5360">
                <c:v>44.670688426714243</c:v>
              </c:pt>
              <c:pt idx="5361">
                <c:v>44.679022510375944</c:v>
              </c:pt>
              <c:pt idx="5362">
                <c:v>44.687356594037638</c:v>
              </c:pt>
              <c:pt idx="5363">
                <c:v>44.695690677699339</c:v>
              </c:pt>
              <c:pt idx="5364">
                <c:v>44.704024761361048</c:v>
              </c:pt>
              <c:pt idx="5365">
                <c:v>44.712358845022742</c:v>
              </c:pt>
              <c:pt idx="5366">
                <c:v>44.720692928684443</c:v>
              </c:pt>
              <c:pt idx="5367">
                <c:v>44.729027012346144</c:v>
              </c:pt>
              <c:pt idx="5368">
                <c:v>44.737361096007845</c:v>
              </c:pt>
              <c:pt idx="5369">
                <c:v>44.745695179669539</c:v>
              </c:pt>
              <c:pt idx="5370">
                <c:v>44.754029263331248</c:v>
              </c:pt>
              <c:pt idx="5371">
                <c:v>44.762363346992949</c:v>
              </c:pt>
              <c:pt idx="5372">
                <c:v>44.770697430654643</c:v>
              </c:pt>
              <c:pt idx="5373">
                <c:v>44.779031514316344</c:v>
              </c:pt>
              <c:pt idx="5374">
                <c:v>44.787365597978045</c:v>
              </c:pt>
              <c:pt idx="5375">
                <c:v>44.795699681639753</c:v>
              </c:pt>
              <c:pt idx="5376">
                <c:v>44.804033765301448</c:v>
              </c:pt>
              <c:pt idx="5377">
                <c:v>44.812367848963149</c:v>
              </c:pt>
              <c:pt idx="5378">
                <c:v>44.82070193262485</c:v>
              </c:pt>
              <c:pt idx="5379">
                <c:v>44.829036016286544</c:v>
              </c:pt>
              <c:pt idx="5380">
                <c:v>44.837370099948245</c:v>
              </c:pt>
              <c:pt idx="5381">
                <c:v>44.845704183609953</c:v>
              </c:pt>
              <c:pt idx="5382">
                <c:v>44.854038267271655</c:v>
              </c:pt>
              <c:pt idx="5383">
                <c:v>44.862372350933349</c:v>
              </c:pt>
              <c:pt idx="5384">
                <c:v>44.87070643459505</c:v>
              </c:pt>
              <c:pt idx="5385">
                <c:v>44.879040518256751</c:v>
              </c:pt>
              <c:pt idx="5386">
                <c:v>44.887374601918445</c:v>
              </c:pt>
              <c:pt idx="5387">
                <c:v>44.895708685580153</c:v>
              </c:pt>
              <c:pt idx="5388">
                <c:v>44.904042769241855</c:v>
              </c:pt>
              <c:pt idx="5389">
                <c:v>44.912376852903556</c:v>
              </c:pt>
              <c:pt idx="5390">
                <c:v>44.92071093656525</c:v>
              </c:pt>
              <c:pt idx="5391">
                <c:v>44.929045020226951</c:v>
              </c:pt>
              <c:pt idx="5392">
                <c:v>44.937379103888659</c:v>
              </c:pt>
              <c:pt idx="5393">
                <c:v>44.945713187550353</c:v>
              </c:pt>
              <c:pt idx="5394">
                <c:v>44.954047271212055</c:v>
              </c:pt>
              <c:pt idx="5395">
                <c:v>44.962381354873756</c:v>
              </c:pt>
              <c:pt idx="5396">
                <c:v>44.970715438535457</c:v>
              </c:pt>
              <c:pt idx="5397">
                <c:v>44.979049522197151</c:v>
              </c:pt>
              <c:pt idx="5398">
                <c:v>44.987383605858859</c:v>
              </c:pt>
              <c:pt idx="5399">
                <c:v>44.995717689520561</c:v>
              </c:pt>
              <c:pt idx="5400">
                <c:v>45.004051773182255</c:v>
              </c:pt>
              <c:pt idx="5401">
                <c:v>45.012385856843956</c:v>
              </c:pt>
              <c:pt idx="5402">
                <c:v>45.020719940505657</c:v>
              </c:pt>
              <c:pt idx="5403">
                <c:v>45.029054024167365</c:v>
              </c:pt>
              <c:pt idx="5404">
                <c:v>45.037388107829059</c:v>
              </c:pt>
              <c:pt idx="5405">
                <c:v>45.045722191490761</c:v>
              </c:pt>
              <c:pt idx="5406">
                <c:v>45.054056275152462</c:v>
              </c:pt>
              <c:pt idx="5407">
                <c:v>45.062390358814156</c:v>
              </c:pt>
              <c:pt idx="5408">
                <c:v>45.070724442475857</c:v>
              </c:pt>
              <c:pt idx="5409">
                <c:v>45.079058526137565</c:v>
              </c:pt>
              <c:pt idx="5410">
                <c:v>45.087392609799259</c:v>
              </c:pt>
              <c:pt idx="5411">
                <c:v>45.095726693460961</c:v>
              </c:pt>
              <c:pt idx="5412">
                <c:v>45.104060777122662</c:v>
              </c:pt>
              <c:pt idx="5413">
                <c:v>45.112394860784363</c:v>
              </c:pt>
              <c:pt idx="5414">
                <c:v>45.120728944446064</c:v>
              </c:pt>
              <c:pt idx="5415">
                <c:v>45.129063028107765</c:v>
              </c:pt>
              <c:pt idx="5416">
                <c:v>45.137397111769467</c:v>
              </c:pt>
              <c:pt idx="5417">
                <c:v>45.145731195431161</c:v>
              </c:pt>
              <c:pt idx="5418">
                <c:v>45.154065279092862</c:v>
              </c:pt>
              <c:pt idx="5419">
                <c:v>45.162399362754563</c:v>
              </c:pt>
              <c:pt idx="5420">
                <c:v>45.170733446416271</c:v>
              </c:pt>
              <c:pt idx="5421">
                <c:v>45.179067530077965</c:v>
              </c:pt>
              <c:pt idx="5422">
                <c:v>45.187401613739667</c:v>
              </c:pt>
              <c:pt idx="5423">
                <c:v>45.195735697401368</c:v>
              </c:pt>
              <c:pt idx="5424">
                <c:v>45.204069781063062</c:v>
              </c:pt>
              <c:pt idx="5425">
                <c:v>45.21240386472477</c:v>
              </c:pt>
              <c:pt idx="5426">
                <c:v>45.220737948386471</c:v>
              </c:pt>
              <c:pt idx="5427">
                <c:v>45.229072032048173</c:v>
              </c:pt>
              <c:pt idx="5428">
                <c:v>45.237406115709867</c:v>
              </c:pt>
              <c:pt idx="5429">
                <c:v>45.245740199371568</c:v>
              </c:pt>
              <c:pt idx="5430">
                <c:v>45.254074283033269</c:v>
              </c:pt>
              <c:pt idx="5431">
                <c:v>45.26240836669497</c:v>
              </c:pt>
              <c:pt idx="5432">
                <c:v>45.270742450356671</c:v>
              </c:pt>
              <c:pt idx="5433">
                <c:v>45.279076534018373</c:v>
              </c:pt>
              <c:pt idx="5434">
                <c:v>45.287410617680074</c:v>
              </c:pt>
              <c:pt idx="5435">
                <c:v>45.295744701341768</c:v>
              </c:pt>
              <c:pt idx="5436">
                <c:v>45.304078785003476</c:v>
              </c:pt>
              <c:pt idx="5437">
                <c:v>45.312412868665177</c:v>
              </c:pt>
              <c:pt idx="5438">
                <c:v>45.320746952326871</c:v>
              </c:pt>
              <c:pt idx="5439">
                <c:v>45.329081035988573</c:v>
              </c:pt>
              <c:pt idx="5440">
                <c:v>45.337415119650274</c:v>
              </c:pt>
              <c:pt idx="5441">
                <c:v>45.345749203311975</c:v>
              </c:pt>
              <c:pt idx="5442">
                <c:v>45.354083286973676</c:v>
              </c:pt>
              <c:pt idx="5443">
                <c:v>45.362417370635377</c:v>
              </c:pt>
              <c:pt idx="5444">
                <c:v>45.370751454297078</c:v>
              </c:pt>
              <c:pt idx="5445">
                <c:v>45.379085537958773</c:v>
              </c:pt>
              <c:pt idx="5446">
                <c:v>45.387419621620474</c:v>
              </c:pt>
              <c:pt idx="5447">
                <c:v>45.395753705282182</c:v>
              </c:pt>
              <c:pt idx="5448">
                <c:v>45.404087788943883</c:v>
              </c:pt>
              <c:pt idx="5449">
                <c:v>45.412421872605577</c:v>
              </c:pt>
              <c:pt idx="5450">
                <c:v>45.420755956267278</c:v>
              </c:pt>
              <c:pt idx="5451">
                <c:v>45.42909003992898</c:v>
              </c:pt>
              <c:pt idx="5452">
                <c:v>45.437424123590674</c:v>
              </c:pt>
              <c:pt idx="5453">
                <c:v>45.445758207252382</c:v>
              </c:pt>
              <c:pt idx="5454">
                <c:v>45.454092290914083</c:v>
              </c:pt>
              <c:pt idx="5455">
                <c:v>45.462426374575777</c:v>
              </c:pt>
              <c:pt idx="5456">
                <c:v>45.470760458237478</c:v>
              </c:pt>
              <c:pt idx="5457">
                <c:v>45.47909454189918</c:v>
              </c:pt>
              <c:pt idx="5458">
                <c:v>45.487428625560888</c:v>
              </c:pt>
              <c:pt idx="5459">
                <c:v>45.495762709222582</c:v>
              </c:pt>
              <c:pt idx="5460">
                <c:v>45.504096792884283</c:v>
              </c:pt>
              <c:pt idx="5461">
                <c:v>45.512430876545984</c:v>
              </c:pt>
              <c:pt idx="5462">
                <c:v>45.520764960207678</c:v>
              </c:pt>
              <c:pt idx="5463">
                <c:v>45.52909904386938</c:v>
              </c:pt>
              <c:pt idx="5464">
                <c:v>45.537433127531088</c:v>
              </c:pt>
              <c:pt idx="5465">
                <c:v>45.545767211192789</c:v>
              </c:pt>
              <c:pt idx="5466">
                <c:v>45.554101294854483</c:v>
              </c:pt>
              <c:pt idx="5467">
                <c:v>45.562435378516184</c:v>
              </c:pt>
              <c:pt idx="5468">
                <c:v>45.570769462177886</c:v>
              </c:pt>
              <c:pt idx="5469">
                <c:v>45.57910354583958</c:v>
              </c:pt>
              <c:pt idx="5470">
                <c:v>45.587437629501288</c:v>
              </c:pt>
              <c:pt idx="5471">
                <c:v>45.595771713162989</c:v>
              </c:pt>
              <c:pt idx="5472">
                <c:v>45.60410579682469</c:v>
              </c:pt>
              <c:pt idx="5473">
                <c:v>45.612439880486384</c:v>
              </c:pt>
              <c:pt idx="5474">
                <c:v>45.620773964148086</c:v>
              </c:pt>
              <c:pt idx="5475">
                <c:v>45.629108047809794</c:v>
              </c:pt>
              <c:pt idx="5476">
                <c:v>45.637442131471488</c:v>
              </c:pt>
              <c:pt idx="5477">
                <c:v>45.645776215133189</c:v>
              </c:pt>
              <c:pt idx="5478">
                <c:v>45.65411029879489</c:v>
              </c:pt>
              <c:pt idx="5479">
                <c:v>45.662444382456592</c:v>
              </c:pt>
              <c:pt idx="5480">
                <c:v>45.670778466118286</c:v>
              </c:pt>
              <c:pt idx="5481">
                <c:v>45.679112549779994</c:v>
              </c:pt>
              <c:pt idx="5482">
                <c:v>45.687446633441695</c:v>
              </c:pt>
              <c:pt idx="5483">
                <c:v>45.695780717103389</c:v>
              </c:pt>
              <c:pt idx="5484">
                <c:v>45.70411480076509</c:v>
              </c:pt>
              <c:pt idx="5485">
                <c:v>45.712448884426792</c:v>
              </c:pt>
              <c:pt idx="5486">
                <c:v>45.7207829680885</c:v>
              </c:pt>
              <c:pt idx="5487">
                <c:v>45.729117051750194</c:v>
              </c:pt>
              <c:pt idx="5488">
                <c:v>45.737451135411895</c:v>
              </c:pt>
              <c:pt idx="5489">
                <c:v>45.745785219073596</c:v>
              </c:pt>
              <c:pt idx="5490">
                <c:v>45.75411930273529</c:v>
              </c:pt>
              <c:pt idx="5491">
                <c:v>45.762453386396992</c:v>
              </c:pt>
              <c:pt idx="5492">
                <c:v>45.7707874700587</c:v>
              </c:pt>
              <c:pt idx="5493">
                <c:v>45.779121553720401</c:v>
              </c:pt>
              <c:pt idx="5494">
                <c:v>45.787455637382095</c:v>
              </c:pt>
              <c:pt idx="5495">
                <c:v>45.795789721043796</c:v>
              </c:pt>
              <c:pt idx="5496">
                <c:v>45.804123804705497</c:v>
              </c:pt>
              <c:pt idx="5497">
                <c:v>45.812457888367199</c:v>
              </c:pt>
              <c:pt idx="5498">
                <c:v>45.8207919720289</c:v>
              </c:pt>
              <c:pt idx="5499">
                <c:v>45.829126055690601</c:v>
              </c:pt>
              <c:pt idx="5500">
                <c:v>45.837460139352295</c:v>
              </c:pt>
              <c:pt idx="5501">
                <c:v>45.845794223013996</c:v>
              </c:pt>
              <c:pt idx="5502">
                <c:v>45.854128306675698</c:v>
              </c:pt>
              <c:pt idx="5503">
                <c:v>45.862462390337406</c:v>
              </c:pt>
              <c:pt idx="5504">
                <c:v>45.8707964739991</c:v>
              </c:pt>
              <c:pt idx="5505">
                <c:v>45.879130557660801</c:v>
              </c:pt>
              <c:pt idx="5506">
                <c:v>45.887464641322502</c:v>
              </c:pt>
              <c:pt idx="5507">
                <c:v>45.895798724984196</c:v>
              </c:pt>
              <c:pt idx="5508">
                <c:v>45.904132808645905</c:v>
              </c:pt>
              <c:pt idx="5509">
                <c:v>45.912466892307606</c:v>
              </c:pt>
              <c:pt idx="5510">
                <c:v>45.920800975969307</c:v>
              </c:pt>
              <c:pt idx="5511">
                <c:v>45.929135059631001</c:v>
              </c:pt>
              <c:pt idx="5512">
                <c:v>45.937469143292702</c:v>
              </c:pt>
              <c:pt idx="5513">
                <c:v>45.945803226954403</c:v>
              </c:pt>
              <c:pt idx="5514">
                <c:v>45.954137310616105</c:v>
              </c:pt>
              <c:pt idx="5515">
                <c:v>45.962471394277806</c:v>
              </c:pt>
              <c:pt idx="5516">
                <c:v>45.970805477939507</c:v>
              </c:pt>
              <c:pt idx="5517">
                <c:v>45.979139561601208</c:v>
              </c:pt>
              <c:pt idx="5518">
                <c:v>45.987473645262902</c:v>
              </c:pt>
              <c:pt idx="5519">
                <c:v>45.995807728924611</c:v>
              </c:pt>
              <c:pt idx="5520">
                <c:v>46.004141812586312</c:v>
              </c:pt>
              <c:pt idx="5521">
                <c:v>46.012475896248006</c:v>
              </c:pt>
              <c:pt idx="5522">
                <c:v>46.020809979909707</c:v>
              </c:pt>
              <c:pt idx="5523">
                <c:v>46.029144063571408</c:v>
              </c:pt>
              <c:pt idx="5524">
                <c:v>46.037478147233109</c:v>
              </c:pt>
              <c:pt idx="5525">
                <c:v>46.045812230894811</c:v>
              </c:pt>
              <c:pt idx="5526">
                <c:v>46.054146314556512</c:v>
              </c:pt>
              <c:pt idx="5527">
                <c:v>46.062480398218213</c:v>
              </c:pt>
              <c:pt idx="5528">
                <c:v>46.070814481879907</c:v>
              </c:pt>
              <c:pt idx="5529">
                <c:v>46.079148565541608</c:v>
              </c:pt>
              <c:pt idx="5530">
                <c:v>46.087482649203316</c:v>
              </c:pt>
              <c:pt idx="5531">
                <c:v>46.095816732865018</c:v>
              </c:pt>
              <c:pt idx="5532">
                <c:v>46.104150816526712</c:v>
              </c:pt>
              <c:pt idx="5533">
                <c:v>46.112484900188413</c:v>
              </c:pt>
              <c:pt idx="5534">
                <c:v>46.120818983850114</c:v>
              </c:pt>
              <c:pt idx="5535">
                <c:v>46.129153067511808</c:v>
              </c:pt>
              <c:pt idx="5536">
                <c:v>46.137487151173517</c:v>
              </c:pt>
              <c:pt idx="5537">
                <c:v>46.145821234835218</c:v>
              </c:pt>
              <c:pt idx="5538">
                <c:v>46.154155318496919</c:v>
              </c:pt>
              <c:pt idx="5539">
                <c:v>46.162489402158613</c:v>
              </c:pt>
              <c:pt idx="5540">
                <c:v>46.170823485820314</c:v>
              </c:pt>
              <c:pt idx="5541">
                <c:v>46.179157569482022</c:v>
              </c:pt>
              <c:pt idx="5542">
                <c:v>46.187491653143717</c:v>
              </c:pt>
              <c:pt idx="5543">
                <c:v>46.195825736805418</c:v>
              </c:pt>
              <c:pt idx="5544">
                <c:v>46.204159820467119</c:v>
              </c:pt>
              <c:pt idx="5545">
                <c:v>46.21249390412882</c:v>
              </c:pt>
              <c:pt idx="5546">
                <c:v>46.220827987790514</c:v>
              </c:pt>
              <c:pt idx="5547">
                <c:v>46.229162071452222</c:v>
              </c:pt>
              <c:pt idx="5548">
                <c:v>46.237496155113924</c:v>
              </c:pt>
              <c:pt idx="5549">
                <c:v>46.245830238775618</c:v>
              </c:pt>
              <c:pt idx="5550">
                <c:v>46.254164322437319</c:v>
              </c:pt>
              <c:pt idx="5551">
                <c:v>46.26249840609902</c:v>
              </c:pt>
              <c:pt idx="5552">
                <c:v>46.270832489760714</c:v>
              </c:pt>
              <c:pt idx="5553">
                <c:v>46.279166573422422</c:v>
              </c:pt>
              <c:pt idx="5554">
                <c:v>46.287500657084124</c:v>
              </c:pt>
              <c:pt idx="5555">
                <c:v>46.295834740745825</c:v>
              </c:pt>
              <c:pt idx="5556">
                <c:v>46.304168824407519</c:v>
              </c:pt>
              <c:pt idx="5557">
                <c:v>46.31250290806922</c:v>
              </c:pt>
              <c:pt idx="5558">
                <c:v>46.320836991730928</c:v>
              </c:pt>
              <c:pt idx="5559">
                <c:v>46.329171075392622</c:v>
              </c:pt>
              <c:pt idx="5560">
                <c:v>46.337505159054324</c:v>
              </c:pt>
              <c:pt idx="5561">
                <c:v>46.345839242716025</c:v>
              </c:pt>
              <c:pt idx="5562">
                <c:v>46.354173326377726</c:v>
              </c:pt>
              <c:pt idx="5563">
                <c:v>46.36250741003942</c:v>
              </c:pt>
              <c:pt idx="5564">
                <c:v>46.370841493701128</c:v>
              </c:pt>
              <c:pt idx="5565">
                <c:v>46.37917557736283</c:v>
              </c:pt>
              <c:pt idx="5566">
                <c:v>46.387509661024524</c:v>
              </c:pt>
              <c:pt idx="5567">
                <c:v>46.395843744686225</c:v>
              </c:pt>
              <c:pt idx="5568">
                <c:v>46.404177828347926</c:v>
              </c:pt>
              <c:pt idx="5569">
                <c:v>46.412511912009634</c:v>
              </c:pt>
              <c:pt idx="5570">
                <c:v>46.420845995671328</c:v>
              </c:pt>
              <c:pt idx="5571">
                <c:v>46.42918007933303</c:v>
              </c:pt>
              <c:pt idx="5572">
                <c:v>46.437514162994731</c:v>
              </c:pt>
              <c:pt idx="5573">
                <c:v>46.445848246656425</c:v>
              </c:pt>
              <c:pt idx="5574">
                <c:v>46.454182330318126</c:v>
              </c:pt>
              <c:pt idx="5575">
                <c:v>46.462516413979834</c:v>
              </c:pt>
              <c:pt idx="5576">
                <c:v>46.470850497641536</c:v>
              </c:pt>
              <c:pt idx="5577">
                <c:v>46.47918458130323</c:v>
              </c:pt>
              <c:pt idx="5578">
                <c:v>46.487518664964931</c:v>
              </c:pt>
              <c:pt idx="5579">
                <c:v>46.495852748626632</c:v>
              </c:pt>
              <c:pt idx="5580">
                <c:v>46.504186832288333</c:v>
              </c:pt>
              <c:pt idx="5581">
                <c:v>46.512520915950034</c:v>
              </c:pt>
              <c:pt idx="5582">
                <c:v>46.520854999611736</c:v>
              </c:pt>
              <c:pt idx="5583">
                <c:v>46.529189083273437</c:v>
              </c:pt>
              <c:pt idx="5584">
                <c:v>46.537523166935131</c:v>
              </c:pt>
              <c:pt idx="5585">
                <c:v>46.545857250596832</c:v>
              </c:pt>
              <c:pt idx="5586">
                <c:v>46.55419133425854</c:v>
              </c:pt>
              <c:pt idx="5587">
                <c:v>46.562525417920234</c:v>
              </c:pt>
              <c:pt idx="5588">
                <c:v>46.570859501581936</c:v>
              </c:pt>
              <c:pt idx="5589">
                <c:v>46.579193585243637</c:v>
              </c:pt>
              <c:pt idx="5590">
                <c:v>46.587527668905338</c:v>
              </c:pt>
              <c:pt idx="5591">
                <c:v>46.595861752567039</c:v>
              </c:pt>
              <c:pt idx="5592">
                <c:v>46.60419583622874</c:v>
              </c:pt>
              <c:pt idx="5593">
                <c:v>46.612529919890441</c:v>
              </c:pt>
              <c:pt idx="5594">
                <c:v>46.620864003552136</c:v>
              </c:pt>
              <c:pt idx="5595">
                <c:v>46.629198087213837</c:v>
              </c:pt>
              <c:pt idx="5596">
                <c:v>46.637532170875538</c:v>
              </c:pt>
              <c:pt idx="5597">
                <c:v>46.645866254537239</c:v>
              </c:pt>
              <c:pt idx="5598">
                <c:v>46.65420033819894</c:v>
              </c:pt>
              <c:pt idx="5599">
                <c:v>46.662534421860641</c:v>
              </c:pt>
              <c:pt idx="5600">
                <c:v>46.670868505522343</c:v>
              </c:pt>
              <c:pt idx="5601">
                <c:v>46.679202589184037</c:v>
              </c:pt>
              <c:pt idx="5602">
                <c:v>46.687536672845745</c:v>
              </c:pt>
              <c:pt idx="5603">
                <c:v>46.695870756507446</c:v>
              </c:pt>
              <c:pt idx="5604">
                <c:v>46.70420484016914</c:v>
              </c:pt>
              <c:pt idx="5605">
                <c:v>46.712538923830841</c:v>
              </c:pt>
              <c:pt idx="5606">
                <c:v>46.720873007492543</c:v>
              </c:pt>
              <c:pt idx="5607">
                <c:v>46.729207091154244</c:v>
              </c:pt>
              <c:pt idx="5608">
                <c:v>46.737541174815945</c:v>
              </c:pt>
              <c:pt idx="5609">
                <c:v>46.745875258477646</c:v>
              </c:pt>
              <c:pt idx="5610">
                <c:v>46.754209342139347</c:v>
              </c:pt>
              <c:pt idx="5611">
                <c:v>46.762543425801042</c:v>
              </c:pt>
              <c:pt idx="5612">
                <c:v>46.770877509462743</c:v>
              </c:pt>
              <c:pt idx="5613">
                <c:v>46.779211593124451</c:v>
              </c:pt>
              <c:pt idx="5614">
                <c:v>46.787545676786152</c:v>
              </c:pt>
              <c:pt idx="5615">
                <c:v>46.795879760447846</c:v>
              </c:pt>
              <c:pt idx="5616">
                <c:v>46.804213844109547</c:v>
              </c:pt>
              <c:pt idx="5617">
                <c:v>46.812547927771249</c:v>
              </c:pt>
              <c:pt idx="5618">
                <c:v>46.820882011432943</c:v>
              </c:pt>
              <c:pt idx="5619">
                <c:v>46.829216095094651</c:v>
              </c:pt>
              <c:pt idx="5620">
                <c:v>46.837550178756352</c:v>
              </c:pt>
              <c:pt idx="5621">
                <c:v>46.845884262418053</c:v>
              </c:pt>
              <c:pt idx="5622">
                <c:v>46.854218346079747</c:v>
              </c:pt>
              <c:pt idx="5623">
                <c:v>46.862552429741449</c:v>
              </c:pt>
              <c:pt idx="5624">
                <c:v>46.870886513403157</c:v>
              </c:pt>
              <c:pt idx="5625">
                <c:v>46.879220597064851</c:v>
              </c:pt>
              <c:pt idx="5626">
                <c:v>46.887554680726552</c:v>
              </c:pt>
              <c:pt idx="5627">
                <c:v>46.895888764388253</c:v>
              </c:pt>
              <c:pt idx="5628">
                <c:v>46.904222848049955</c:v>
              </c:pt>
              <c:pt idx="5629">
                <c:v>46.912556931711649</c:v>
              </c:pt>
              <c:pt idx="5630">
                <c:v>46.920891015373357</c:v>
              </c:pt>
              <c:pt idx="5631">
                <c:v>46.929225099035058</c:v>
              </c:pt>
              <c:pt idx="5632">
                <c:v>46.937559182696752</c:v>
              </c:pt>
              <c:pt idx="5633">
                <c:v>46.945893266358453</c:v>
              </c:pt>
              <c:pt idx="5634">
                <c:v>46.954227350020155</c:v>
              </c:pt>
              <c:pt idx="5635">
                <c:v>46.962561433681863</c:v>
              </c:pt>
              <c:pt idx="5636">
                <c:v>46.970895517343557</c:v>
              </c:pt>
              <c:pt idx="5637">
                <c:v>46.979229601005258</c:v>
              </c:pt>
              <c:pt idx="5638">
                <c:v>46.987563684666959</c:v>
              </c:pt>
              <c:pt idx="5639">
                <c:v>46.995897768328653</c:v>
              </c:pt>
              <c:pt idx="5640">
                <c:v>47.004231851990355</c:v>
              </c:pt>
              <c:pt idx="5641">
                <c:v>47.012565935652063</c:v>
              </c:pt>
              <c:pt idx="5642">
                <c:v>47.020900019313757</c:v>
              </c:pt>
              <c:pt idx="5643">
                <c:v>47.029234102975458</c:v>
              </c:pt>
              <c:pt idx="5644">
                <c:v>47.037568186637159</c:v>
              </c:pt>
              <c:pt idx="5645">
                <c:v>47.045902270298861</c:v>
              </c:pt>
              <c:pt idx="5646">
                <c:v>47.054236353960555</c:v>
              </c:pt>
              <c:pt idx="5647">
                <c:v>47.062570437622263</c:v>
              </c:pt>
              <c:pt idx="5648">
                <c:v>47.070904521283964</c:v>
              </c:pt>
              <c:pt idx="5649">
                <c:v>47.079238604945658</c:v>
              </c:pt>
              <c:pt idx="5650">
                <c:v>47.087572688607359</c:v>
              </c:pt>
              <c:pt idx="5651">
                <c:v>47.095906772269061</c:v>
              </c:pt>
              <c:pt idx="5652">
                <c:v>47.104240855930769</c:v>
              </c:pt>
              <c:pt idx="5653">
                <c:v>47.112574939592463</c:v>
              </c:pt>
              <c:pt idx="5654">
                <c:v>47.120909023254164</c:v>
              </c:pt>
              <c:pt idx="5655">
                <c:v>47.129243106915865</c:v>
              </c:pt>
              <c:pt idx="5656">
                <c:v>47.137577190577559</c:v>
              </c:pt>
              <c:pt idx="5657">
                <c:v>47.145911274239261</c:v>
              </c:pt>
              <c:pt idx="5658">
                <c:v>47.154245357900969</c:v>
              </c:pt>
              <c:pt idx="5659">
                <c:v>47.16257944156267</c:v>
              </c:pt>
              <c:pt idx="5660">
                <c:v>47.170913525224364</c:v>
              </c:pt>
              <c:pt idx="5661">
                <c:v>47.179247608886065</c:v>
              </c:pt>
              <c:pt idx="5662">
                <c:v>47.187581692547766</c:v>
              </c:pt>
              <c:pt idx="5663">
                <c:v>47.195915776209468</c:v>
              </c:pt>
              <c:pt idx="5664">
                <c:v>47.204249859871169</c:v>
              </c:pt>
              <c:pt idx="5665">
                <c:v>47.21258394353287</c:v>
              </c:pt>
              <c:pt idx="5666">
                <c:v>47.220918027194571</c:v>
              </c:pt>
              <c:pt idx="5667">
                <c:v>47.229252110856265</c:v>
              </c:pt>
              <c:pt idx="5668">
                <c:v>47.237586194517966</c:v>
              </c:pt>
              <c:pt idx="5669">
                <c:v>47.245920278179675</c:v>
              </c:pt>
              <c:pt idx="5670">
                <c:v>47.254254361841369</c:v>
              </c:pt>
              <c:pt idx="5671">
                <c:v>47.26258844550307</c:v>
              </c:pt>
              <c:pt idx="5672">
                <c:v>47.270922529164771</c:v>
              </c:pt>
              <c:pt idx="5673">
                <c:v>47.279256612826472</c:v>
              </c:pt>
              <c:pt idx="5674">
                <c:v>47.287590696488174</c:v>
              </c:pt>
              <c:pt idx="5675">
                <c:v>47.295924780149875</c:v>
              </c:pt>
              <c:pt idx="5676">
                <c:v>47.304258863811576</c:v>
              </c:pt>
              <c:pt idx="5677">
                <c:v>47.31259294747327</c:v>
              </c:pt>
              <c:pt idx="5678">
                <c:v>47.320927031134971</c:v>
              </c:pt>
              <c:pt idx="5679">
                <c:v>47.329261114796672</c:v>
              </c:pt>
              <c:pt idx="5680">
                <c:v>47.337595198458381</c:v>
              </c:pt>
              <c:pt idx="5681">
                <c:v>47.345929282120075</c:v>
              </c:pt>
              <c:pt idx="5682">
                <c:v>47.354263365781776</c:v>
              </c:pt>
              <c:pt idx="5683">
                <c:v>47.362597449443477</c:v>
              </c:pt>
              <c:pt idx="5684">
                <c:v>47.370931533105171</c:v>
              </c:pt>
              <c:pt idx="5685">
                <c:v>47.37926561676688</c:v>
              </c:pt>
              <c:pt idx="5686">
                <c:v>47.387599700428581</c:v>
              </c:pt>
              <c:pt idx="5687">
                <c:v>47.395933784090275</c:v>
              </c:pt>
              <c:pt idx="5688">
                <c:v>47.404267867751976</c:v>
              </c:pt>
              <c:pt idx="5689">
                <c:v>47.412601951413677</c:v>
              </c:pt>
              <c:pt idx="5690">
                <c:v>47.420936035075378</c:v>
              </c:pt>
              <c:pt idx="5691">
                <c:v>47.42927011873708</c:v>
              </c:pt>
              <c:pt idx="5692">
                <c:v>47.437604202398781</c:v>
              </c:pt>
              <c:pt idx="5693">
                <c:v>47.445938286060482</c:v>
              </c:pt>
              <c:pt idx="5694">
                <c:v>47.454272369722176</c:v>
              </c:pt>
              <c:pt idx="5695">
                <c:v>47.462606453383877</c:v>
              </c:pt>
              <c:pt idx="5696">
                <c:v>47.470940537045585</c:v>
              </c:pt>
              <c:pt idx="5697">
                <c:v>47.479274620707287</c:v>
              </c:pt>
              <c:pt idx="5698">
                <c:v>47.487608704368981</c:v>
              </c:pt>
              <c:pt idx="5699">
                <c:v>47.495942788030682</c:v>
              </c:pt>
              <c:pt idx="5700">
                <c:v>47.504276871692383</c:v>
              </c:pt>
              <c:pt idx="5701">
                <c:v>47.512610955354077</c:v>
              </c:pt>
              <c:pt idx="5702">
                <c:v>47.520945039015785</c:v>
              </c:pt>
              <c:pt idx="5703">
                <c:v>47.529279122677487</c:v>
              </c:pt>
              <c:pt idx="5704">
                <c:v>47.537613206339188</c:v>
              </c:pt>
              <c:pt idx="5705">
                <c:v>47.545947290000882</c:v>
              </c:pt>
              <c:pt idx="5706">
                <c:v>47.554281373662583</c:v>
              </c:pt>
              <c:pt idx="5707">
                <c:v>47.562615457324291</c:v>
              </c:pt>
              <c:pt idx="5708">
                <c:v>47.570949540985985</c:v>
              </c:pt>
              <c:pt idx="5709">
                <c:v>47.579283624647687</c:v>
              </c:pt>
              <c:pt idx="5710">
                <c:v>47.587617708309388</c:v>
              </c:pt>
              <c:pt idx="5711">
                <c:v>47.595951791971089</c:v>
              </c:pt>
              <c:pt idx="5712">
                <c:v>47.604285875632783</c:v>
              </c:pt>
              <c:pt idx="5713">
                <c:v>47.612619959294491</c:v>
              </c:pt>
              <c:pt idx="5714">
                <c:v>47.620954042956193</c:v>
              </c:pt>
              <c:pt idx="5715">
                <c:v>47.629288126617887</c:v>
              </c:pt>
              <c:pt idx="5716">
                <c:v>47.637622210279588</c:v>
              </c:pt>
              <c:pt idx="5717">
                <c:v>47.645956293941289</c:v>
              </c:pt>
              <c:pt idx="5718">
                <c:v>47.654290377602997</c:v>
              </c:pt>
              <c:pt idx="5719">
                <c:v>47.662624461264691</c:v>
              </c:pt>
              <c:pt idx="5720">
                <c:v>47.670958544926393</c:v>
              </c:pt>
              <c:pt idx="5721">
                <c:v>47.679292628588094</c:v>
              </c:pt>
              <c:pt idx="5722">
                <c:v>47.687626712249788</c:v>
              </c:pt>
              <c:pt idx="5723">
                <c:v>47.695960795911489</c:v>
              </c:pt>
              <c:pt idx="5724">
                <c:v>47.704294879573197</c:v>
              </c:pt>
              <c:pt idx="5725">
                <c:v>47.712628963234899</c:v>
              </c:pt>
              <c:pt idx="5726">
                <c:v>47.720963046896593</c:v>
              </c:pt>
              <c:pt idx="5727">
                <c:v>47.729297130558294</c:v>
              </c:pt>
              <c:pt idx="5728">
                <c:v>47.737631214219995</c:v>
              </c:pt>
              <c:pt idx="5729">
                <c:v>47.745965297881689</c:v>
              </c:pt>
              <c:pt idx="5730">
                <c:v>47.754299381543397</c:v>
              </c:pt>
              <c:pt idx="5731">
                <c:v>47.762633465205099</c:v>
              </c:pt>
              <c:pt idx="5732">
                <c:v>47.770967548866793</c:v>
              </c:pt>
              <c:pt idx="5733">
                <c:v>47.779301632528494</c:v>
              </c:pt>
              <c:pt idx="5734">
                <c:v>47.787635716190195</c:v>
              </c:pt>
              <c:pt idx="5735">
                <c:v>47.795969799851903</c:v>
              </c:pt>
              <c:pt idx="5736">
                <c:v>47.804303883513597</c:v>
              </c:pt>
              <c:pt idx="5737">
                <c:v>47.812637967175299</c:v>
              </c:pt>
              <c:pt idx="5738">
                <c:v>47.820972050837</c:v>
              </c:pt>
              <c:pt idx="5739">
                <c:v>47.829306134498694</c:v>
              </c:pt>
              <c:pt idx="5740">
                <c:v>47.837640218160395</c:v>
              </c:pt>
              <c:pt idx="5741">
                <c:v>47.845974301822103</c:v>
              </c:pt>
              <c:pt idx="5742">
                <c:v>47.854308385483804</c:v>
              </c:pt>
              <c:pt idx="5743">
                <c:v>47.862642469145499</c:v>
              </c:pt>
              <c:pt idx="5744">
                <c:v>47.8709765528072</c:v>
              </c:pt>
              <c:pt idx="5745">
                <c:v>47.879310636468901</c:v>
              </c:pt>
              <c:pt idx="5746">
                <c:v>47.887644720130602</c:v>
              </c:pt>
              <c:pt idx="5747">
                <c:v>47.895978803792303</c:v>
              </c:pt>
              <c:pt idx="5748">
                <c:v>47.904312887454005</c:v>
              </c:pt>
              <c:pt idx="5749">
                <c:v>47.912646971115706</c:v>
              </c:pt>
              <c:pt idx="5750">
                <c:v>47.9209810547774</c:v>
              </c:pt>
              <c:pt idx="5751">
                <c:v>47.929315138439101</c:v>
              </c:pt>
              <c:pt idx="5752">
                <c:v>47.937649222100809</c:v>
              </c:pt>
              <c:pt idx="5753">
                <c:v>47.945983305762503</c:v>
              </c:pt>
              <c:pt idx="5754">
                <c:v>47.954317389424205</c:v>
              </c:pt>
              <c:pt idx="5755">
                <c:v>47.962651473085906</c:v>
              </c:pt>
              <c:pt idx="5756">
                <c:v>47.970985556747607</c:v>
              </c:pt>
              <c:pt idx="5757">
                <c:v>47.979319640409308</c:v>
              </c:pt>
              <c:pt idx="5758">
                <c:v>47.987653724071009</c:v>
              </c:pt>
              <c:pt idx="5759">
                <c:v>47.99598780773271</c:v>
              </c:pt>
              <c:pt idx="5760">
                <c:v>48.004321891394405</c:v>
              </c:pt>
              <c:pt idx="5761">
                <c:v>48.012655975056106</c:v>
              </c:pt>
              <c:pt idx="5762">
                <c:v>48.020990058717807</c:v>
              </c:pt>
              <c:pt idx="5763">
                <c:v>48.029324142379515</c:v>
              </c:pt>
              <c:pt idx="5764">
                <c:v>48.037658226041209</c:v>
              </c:pt>
              <c:pt idx="5765">
                <c:v>48.04599230970291</c:v>
              </c:pt>
              <c:pt idx="5766">
                <c:v>48.054326393364612</c:v>
              </c:pt>
              <c:pt idx="5767">
                <c:v>48.062660477026306</c:v>
              </c:pt>
              <c:pt idx="5768">
                <c:v>48.070994560688014</c:v>
              </c:pt>
              <c:pt idx="5769">
                <c:v>48.079328644349715</c:v>
              </c:pt>
              <c:pt idx="5770">
                <c:v>48.087662728011416</c:v>
              </c:pt>
              <c:pt idx="5771">
                <c:v>48.09599681167311</c:v>
              </c:pt>
              <c:pt idx="5772">
                <c:v>48.104330895334812</c:v>
              </c:pt>
              <c:pt idx="5773">
                <c:v>48.112664978996513</c:v>
              </c:pt>
              <c:pt idx="5774">
                <c:v>48.120999062658214</c:v>
              </c:pt>
              <c:pt idx="5775">
                <c:v>48.129333146319915</c:v>
              </c:pt>
              <c:pt idx="5776">
                <c:v>48.137667229981616</c:v>
              </c:pt>
              <c:pt idx="5777">
                <c:v>48.14600131364331</c:v>
              </c:pt>
              <c:pt idx="5778">
                <c:v>48.154335397305012</c:v>
              </c:pt>
              <c:pt idx="5779">
                <c:v>48.16266948096672</c:v>
              </c:pt>
              <c:pt idx="5780">
                <c:v>48.171003564628421</c:v>
              </c:pt>
              <c:pt idx="5781">
                <c:v>48.179337648290115</c:v>
              </c:pt>
              <c:pt idx="5782">
                <c:v>48.187671731951816</c:v>
              </c:pt>
              <c:pt idx="5783">
                <c:v>48.196005815613518</c:v>
              </c:pt>
              <c:pt idx="5784">
                <c:v>48.204339899275212</c:v>
              </c:pt>
              <c:pt idx="5785">
                <c:v>48.21267398293692</c:v>
              </c:pt>
              <c:pt idx="5786">
                <c:v>48.221008066598621</c:v>
              </c:pt>
              <c:pt idx="5787">
                <c:v>48.229342150260322</c:v>
              </c:pt>
              <c:pt idx="5788">
                <c:v>48.237676233922016</c:v>
              </c:pt>
              <c:pt idx="5789">
                <c:v>48.246010317583718</c:v>
              </c:pt>
              <c:pt idx="5790">
                <c:v>48.254344401245426</c:v>
              </c:pt>
              <c:pt idx="5791">
                <c:v>48.26267848490712</c:v>
              </c:pt>
              <c:pt idx="5792">
                <c:v>48.271012568568821</c:v>
              </c:pt>
              <c:pt idx="5793">
                <c:v>48.279346652230522</c:v>
              </c:pt>
              <c:pt idx="5794">
                <c:v>48.287680735892224</c:v>
              </c:pt>
              <c:pt idx="5795">
                <c:v>48.296014819553918</c:v>
              </c:pt>
              <c:pt idx="5796">
                <c:v>48.304348903215626</c:v>
              </c:pt>
              <c:pt idx="5797">
                <c:v>48.312682986877327</c:v>
              </c:pt>
              <c:pt idx="5798">
                <c:v>48.321017070539021</c:v>
              </c:pt>
              <c:pt idx="5799">
                <c:v>48.329351154200722</c:v>
              </c:pt>
              <c:pt idx="5800">
                <c:v>48.337685237862424</c:v>
              </c:pt>
              <c:pt idx="5801">
                <c:v>48.346019321524132</c:v>
              </c:pt>
              <c:pt idx="5802">
                <c:v>48.354353405185826</c:v>
              </c:pt>
              <c:pt idx="5803">
                <c:v>48.362687488847527</c:v>
              </c:pt>
              <c:pt idx="5804">
                <c:v>48.371021572509228</c:v>
              </c:pt>
              <c:pt idx="5805">
                <c:v>48.379355656170922</c:v>
              </c:pt>
              <c:pt idx="5806">
                <c:v>48.387689739832624</c:v>
              </c:pt>
              <c:pt idx="5807">
                <c:v>48.396023823494332</c:v>
              </c:pt>
              <c:pt idx="5808">
                <c:v>48.404357907156033</c:v>
              </c:pt>
              <c:pt idx="5809">
                <c:v>48.412691990817727</c:v>
              </c:pt>
              <c:pt idx="5810">
                <c:v>48.421026074479428</c:v>
              </c:pt>
              <c:pt idx="5811">
                <c:v>48.429360158141129</c:v>
              </c:pt>
              <c:pt idx="5812">
                <c:v>48.437694241802824</c:v>
              </c:pt>
              <c:pt idx="5813">
                <c:v>48.446028325464532</c:v>
              </c:pt>
              <c:pt idx="5814">
                <c:v>48.454362409126233</c:v>
              </c:pt>
              <c:pt idx="5815">
                <c:v>48.462696492787934</c:v>
              </c:pt>
              <c:pt idx="5816">
                <c:v>48.471030576449628</c:v>
              </c:pt>
              <c:pt idx="5817">
                <c:v>48.479364660111329</c:v>
              </c:pt>
              <c:pt idx="5818">
                <c:v>48.487698743773038</c:v>
              </c:pt>
              <c:pt idx="5819">
                <c:v>48.496032827434732</c:v>
              </c:pt>
              <c:pt idx="5820">
                <c:v>48.504366911096433</c:v>
              </c:pt>
              <c:pt idx="5821">
                <c:v>48.512700994758134</c:v>
              </c:pt>
              <c:pt idx="5822">
                <c:v>48.521035078419828</c:v>
              </c:pt>
              <c:pt idx="5823">
                <c:v>48.52936916208153</c:v>
              </c:pt>
              <c:pt idx="5824">
                <c:v>48.537703245743238</c:v>
              </c:pt>
              <c:pt idx="5825">
                <c:v>48.546037329404939</c:v>
              </c:pt>
              <c:pt idx="5826">
                <c:v>48.554371413066633</c:v>
              </c:pt>
              <c:pt idx="5827">
                <c:v>48.562705496728334</c:v>
              </c:pt>
              <c:pt idx="5828">
                <c:v>48.571039580390035</c:v>
              </c:pt>
              <c:pt idx="5829">
                <c:v>48.579373664051737</c:v>
              </c:pt>
              <c:pt idx="5830">
                <c:v>48.587707747713438</c:v>
              </c:pt>
              <c:pt idx="5831">
                <c:v>48.596041831375139</c:v>
              </c:pt>
              <c:pt idx="5832">
                <c:v>48.60437591503684</c:v>
              </c:pt>
              <c:pt idx="5833">
                <c:v>48.612709998698534</c:v>
              </c:pt>
              <c:pt idx="5834">
                <c:v>48.621044082360235</c:v>
              </c:pt>
              <c:pt idx="5835">
                <c:v>48.629378166021944</c:v>
              </c:pt>
              <c:pt idx="5836">
                <c:v>48.637712249683638</c:v>
              </c:pt>
              <c:pt idx="5837">
                <c:v>48.646046333345339</c:v>
              </c:pt>
              <c:pt idx="5838">
                <c:v>48.65438041700704</c:v>
              </c:pt>
              <c:pt idx="5839">
                <c:v>48.662714500668741</c:v>
              </c:pt>
              <c:pt idx="5840">
                <c:v>48.671048584330443</c:v>
              </c:pt>
              <c:pt idx="5841">
                <c:v>48.679382667992144</c:v>
              </c:pt>
              <c:pt idx="5842">
                <c:v>48.687716751653845</c:v>
              </c:pt>
              <c:pt idx="5843">
                <c:v>48.696050835315539</c:v>
              </c:pt>
              <c:pt idx="5844">
                <c:v>48.70438491897724</c:v>
              </c:pt>
              <c:pt idx="5845">
                <c:v>48.712719002638941</c:v>
              </c:pt>
              <c:pt idx="5846">
                <c:v>48.72105308630065</c:v>
              </c:pt>
              <c:pt idx="5847">
                <c:v>48.729387169962344</c:v>
              </c:pt>
              <c:pt idx="5848">
                <c:v>48.737721253624045</c:v>
              </c:pt>
              <c:pt idx="5849">
                <c:v>48.746055337285746</c:v>
              </c:pt>
              <c:pt idx="5850">
                <c:v>48.75438942094744</c:v>
              </c:pt>
              <c:pt idx="5851">
                <c:v>48.762723504609149</c:v>
              </c:pt>
              <c:pt idx="5852">
                <c:v>48.77105758827085</c:v>
              </c:pt>
              <c:pt idx="5853">
                <c:v>48.779391671932551</c:v>
              </c:pt>
              <c:pt idx="5854">
                <c:v>48.787725755594245</c:v>
              </c:pt>
              <c:pt idx="5855">
                <c:v>48.796059839255946</c:v>
              </c:pt>
              <c:pt idx="5856">
                <c:v>48.804393922917647</c:v>
              </c:pt>
              <c:pt idx="5857">
                <c:v>48.812728006579349</c:v>
              </c:pt>
              <c:pt idx="5858">
                <c:v>48.82106209024105</c:v>
              </c:pt>
              <c:pt idx="5859">
                <c:v>48.829396173902751</c:v>
              </c:pt>
              <c:pt idx="5860">
                <c:v>48.837730257564452</c:v>
              </c:pt>
              <c:pt idx="5861">
                <c:v>48.846064341226146</c:v>
              </c:pt>
              <c:pt idx="5862">
                <c:v>48.854398424887854</c:v>
              </c:pt>
              <c:pt idx="5863">
                <c:v>48.862732508549556</c:v>
              </c:pt>
              <c:pt idx="5864">
                <c:v>48.87106659221125</c:v>
              </c:pt>
              <c:pt idx="5865">
                <c:v>48.879400675872951</c:v>
              </c:pt>
              <c:pt idx="5866">
                <c:v>48.887734759534652</c:v>
              </c:pt>
              <c:pt idx="5867">
                <c:v>48.896068843196353</c:v>
              </c:pt>
              <c:pt idx="5868">
                <c:v>48.904402926858054</c:v>
              </c:pt>
              <c:pt idx="5869">
                <c:v>48.912737010519756</c:v>
              </c:pt>
              <c:pt idx="5870">
                <c:v>48.921071094181457</c:v>
              </c:pt>
              <c:pt idx="5871">
                <c:v>48.929405177843151</c:v>
              </c:pt>
              <c:pt idx="5872">
                <c:v>48.937739261504852</c:v>
              </c:pt>
              <c:pt idx="5873">
                <c:v>48.94607334516656</c:v>
              </c:pt>
              <c:pt idx="5874">
                <c:v>48.954407428828254</c:v>
              </c:pt>
              <c:pt idx="5875">
                <c:v>48.962741512489956</c:v>
              </c:pt>
              <c:pt idx="5876">
                <c:v>48.971075596151657</c:v>
              </c:pt>
              <c:pt idx="5877">
                <c:v>48.979409679813358</c:v>
              </c:pt>
              <c:pt idx="5878">
                <c:v>48.987743763475052</c:v>
              </c:pt>
              <c:pt idx="5879">
                <c:v>48.99607784713676</c:v>
              </c:pt>
              <c:pt idx="5880">
                <c:v>49.004411930798462</c:v>
              </c:pt>
              <c:pt idx="5881">
                <c:v>49.012746014460156</c:v>
              </c:pt>
              <c:pt idx="5882">
                <c:v>49.021080098121857</c:v>
              </c:pt>
              <c:pt idx="5883">
                <c:v>49.029414181783558</c:v>
              </c:pt>
              <c:pt idx="5884">
                <c:v>49.037748265445266</c:v>
              </c:pt>
              <c:pt idx="5885">
                <c:v>49.04608234910696</c:v>
              </c:pt>
              <c:pt idx="5886">
                <c:v>49.054416432768662</c:v>
              </c:pt>
              <c:pt idx="5887">
                <c:v>49.062750516430363</c:v>
              </c:pt>
              <c:pt idx="5888">
                <c:v>49.071084600092057</c:v>
              </c:pt>
              <c:pt idx="5889">
                <c:v>49.079418683753758</c:v>
              </c:pt>
              <c:pt idx="5890">
                <c:v>49.087752767415466</c:v>
              </c:pt>
              <c:pt idx="5891">
                <c:v>49.096086851077168</c:v>
              </c:pt>
              <c:pt idx="5892">
                <c:v>49.104420934738862</c:v>
              </c:pt>
              <c:pt idx="5893">
                <c:v>49.112755018400563</c:v>
              </c:pt>
              <c:pt idx="5894">
                <c:v>49.121089102062264</c:v>
              </c:pt>
              <c:pt idx="5895">
                <c:v>49.129423185723958</c:v>
              </c:pt>
              <c:pt idx="5896">
                <c:v>49.137757269385666</c:v>
              </c:pt>
              <c:pt idx="5897">
                <c:v>49.146091353047368</c:v>
              </c:pt>
              <c:pt idx="5898">
                <c:v>49.154425436709069</c:v>
              </c:pt>
              <c:pt idx="5899">
                <c:v>49.162759520370763</c:v>
              </c:pt>
              <c:pt idx="5900">
                <c:v>49.171093604032464</c:v>
              </c:pt>
              <c:pt idx="5901">
                <c:v>49.179427687694172</c:v>
              </c:pt>
              <c:pt idx="5902">
                <c:v>49.187761771355866</c:v>
              </c:pt>
              <c:pt idx="5903">
                <c:v>49.196095855017568</c:v>
              </c:pt>
              <c:pt idx="5904">
                <c:v>49.204429938679269</c:v>
              </c:pt>
              <c:pt idx="5905">
                <c:v>49.21276402234097</c:v>
              </c:pt>
              <c:pt idx="5906">
                <c:v>49.221098106002664</c:v>
              </c:pt>
              <c:pt idx="5907">
                <c:v>49.229432189664372</c:v>
              </c:pt>
              <c:pt idx="5908">
                <c:v>49.237766273326073</c:v>
              </c:pt>
              <c:pt idx="5909">
                <c:v>49.246100356987768</c:v>
              </c:pt>
              <c:pt idx="5910">
                <c:v>49.254434440649469</c:v>
              </c:pt>
              <c:pt idx="5911">
                <c:v>49.26276852431117</c:v>
              </c:pt>
              <c:pt idx="5912">
                <c:v>49.271102607972878</c:v>
              </c:pt>
              <c:pt idx="5913">
                <c:v>49.279436691634572</c:v>
              </c:pt>
              <c:pt idx="5914">
                <c:v>49.287770775296273</c:v>
              </c:pt>
              <c:pt idx="5915">
                <c:v>49.296104858957975</c:v>
              </c:pt>
              <c:pt idx="5916">
                <c:v>49.304438942619669</c:v>
              </c:pt>
              <c:pt idx="5917">
                <c:v>49.31277302628137</c:v>
              </c:pt>
              <c:pt idx="5918">
                <c:v>49.321107109943078</c:v>
              </c:pt>
              <c:pt idx="5919">
                <c:v>49.329441193604772</c:v>
              </c:pt>
              <c:pt idx="5920">
                <c:v>49.337775277266473</c:v>
              </c:pt>
              <c:pt idx="5921">
                <c:v>49.346109360928175</c:v>
              </c:pt>
              <c:pt idx="5922">
                <c:v>49.354443444589876</c:v>
              </c:pt>
              <c:pt idx="5923">
                <c:v>49.362777528251577</c:v>
              </c:pt>
              <c:pt idx="5924">
                <c:v>49.371111611913278</c:v>
              </c:pt>
              <c:pt idx="5925">
                <c:v>49.379445695574979</c:v>
              </c:pt>
              <c:pt idx="5926">
                <c:v>49.387779779236674</c:v>
              </c:pt>
              <c:pt idx="5927">
                <c:v>49.396113862898375</c:v>
              </c:pt>
              <c:pt idx="5928">
                <c:v>49.404447946560076</c:v>
              </c:pt>
              <c:pt idx="5929">
                <c:v>49.412782030221784</c:v>
              </c:pt>
              <c:pt idx="5930">
                <c:v>49.421116113883478</c:v>
              </c:pt>
              <c:pt idx="5931">
                <c:v>49.429450197545179</c:v>
              </c:pt>
              <c:pt idx="5932">
                <c:v>49.437784281206881</c:v>
              </c:pt>
              <c:pt idx="5933">
                <c:v>49.446118364868575</c:v>
              </c:pt>
              <c:pt idx="5934">
                <c:v>49.454452448530283</c:v>
              </c:pt>
              <c:pt idx="5935">
                <c:v>49.462786532191984</c:v>
              </c:pt>
              <c:pt idx="5936">
                <c:v>49.471120615853685</c:v>
              </c:pt>
              <c:pt idx="5937">
                <c:v>49.479454699515379</c:v>
              </c:pt>
              <c:pt idx="5938">
                <c:v>49.487788783177081</c:v>
              </c:pt>
              <c:pt idx="5939">
                <c:v>49.496122866838782</c:v>
              </c:pt>
              <c:pt idx="5940">
                <c:v>49.504456950500483</c:v>
              </c:pt>
              <c:pt idx="5941">
                <c:v>49.512791034162184</c:v>
              </c:pt>
              <c:pt idx="5942">
                <c:v>49.521125117823885</c:v>
              </c:pt>
              <c:pt idx="5943">
                <c:v>49.529459201485587</c:v>
              </c:pt>
              <c:pt idx="5944">
                <c:v>49.537793285147281</c:v>
              </c:pt>
              <c:pt idx="5945">
                <c:v>49.546127368808989</c:v>
              </c:pt>
              <c:pt idx="5946">
                <c:v>49.55446145247069</c:v>
              </c:pt>
              <c:pt idx="5947">
                <c:v>49.562795536132384</c:v>
              </c:pt>
              <c:pt idx="5948">
                <c:v>49.571129619794085</c:v>
              </c:pt>
              <c:pt idx="5949">
                <c:v>49.579463703455787</c:v>
              </c:pt>
              <c:pt idx="5950">
                <c:v>49.587797787117488</c:v>
              </c:pt>
              <c:pt idx="5951">
                <c:v>49.596131870779189</c:v>
              </c:pt>
              <c:pt idx="5952">
                <c:v>49.60446595444089</c:v>
              </c:pt>
              <c:pt idx="5953">
                <c:v>49.612800038102591</c:v>
              </c:pt>
              <c:pt idx="5954">
                <c:v>49.621134121764285</c:v>
              </c:pt>
              <c:pt idx="5955">
                <c:v>49.629468205425987</c:v>
              </c:pt>
              <c:pt idx="5956">
                <c:v>49.637802289087695</c:v>
              </c:pt>
              <c:pt idx="5957">
                <c:v>49.646136372749396</c:v>
              </c:pt>
              <c:pt idx="5958">
                <c:v>49.65447045641109</c:v>
              </c:pt>
              <c:pt idx="5959">
                <c:v>49.662804540072791</c:v>
              </c:pt>
              <c:pt idx="5960">
                <c:v>49.671138623734493</c:v>
              </c:pt>
              <c:pt idx="5961">
                <c:v>49.679472707396187</c:v>
              </c:pt>
              <c:pt idx="5962">
                <c:v>49.687806791057895</c:v>
              </c:pt>
              <c:pt idx="5963">
                <c:v>49.696140874719596</c:v>
              </c:pt>
              <c:pt idx="5964">
                <c:v>49.70447495838129</c:v>
              </c:pt>
              <c:pt idx="5965">
                <c:v>49.712809042042991</c:v>
              </c:pt>
              <c:pt idx="5966">
                <c:v>49.721143125704693</c:v>
              </c:pt>
              <c:pt idx="5967">
                <c:v>49.729477209366401</c:v>
              </c:pt>
              <c:pt idx="5968">
                <c:v>49.737811293028095</c:v>
              </c:pt>
              <c:pt idx="5969">
                <c:v>49.746145376689796</c:v>
              </c:pt>
              <c:pt idx="5970">
                <c:v>49.754479460351497</c:v>
              </c:pt>
              <c:pt idx="5971">
                <c:v>49.762813544013191</c:v>
              </c:pt>
              <c:pt idx="5972">
                <c:v>49.771147627674893</c:v>
              </c:pt>
              <c:pt idx="5973">
                <c:v>49.779481711336601</c:v>
              </c:pt>
              <c:pt idx="5974">
                <c:v>49.787815794998302</c:v>
              </c:pt>
              <c:pt idx="5975">
                <c:v>49.796149878659996</c:v>
              </c:pt>
              <c:pt idx="5976">
                <c:v>49.804483962321697</c:v>
              </c:pt>
              <c:pt idx="5977">
                <c:v>49.812818045983398</c:v>
              </c:pt>
              <c:pt idx="5978">
                <c:v>49.821152129645093</c:v>
              </c:pt>
              <c:pt idx="5979">
                <c:v>49.829486213306801</c:v>
              </c:pt>
              <c:pt idx="5980">
                <c:v>49.837820296968502</c:v>
              </c:pt>
              <c:pt idx="5981">
                <c:v>49.846154380630203</c:v>
              </c:pt>
              <c:pt idx="5982">
                <c:v>49.854488464291897</c:v>
              </c:pt>
              <c:pt idx="5983">
                <c:v>49.862822547953598</c:v>
              </c:pt>
              <c:pt idx="5984">
                <c:v>49.871156631615307</c:v>
              </c:pt>
              <c:pt idx="5985">
                <c:v>49.879490715277001</c:v>
              </c:pt>
              <c:pt idx="5986">
                <c:v>49.887824798938702</c:v>
              </c:pt>
              <c:pt idx="5987">
                <c:v>49.896158882600403</c:v>
              </c:pt>
              <c:pt idx="5988">
                <c:v>49.904492966262104</c:v>
              </c:pt>
              <c:pt idx="5989">
                <c:v>49.912827049923798</c:v>
              </c:pt>
              <c:pt idx="5990">
                <c:v>49.921161133585507</c:v>
              </c:pt>
              <c:pt idx="5991">
                <c:v>49.929495217247208</c:v>
              </c:pt>
              <c:pt idx="5992">
                <c:v>49.937829300908902</c:v>
              </c:pt>
              <c:pt idx="5993">
                <c:v>49.946163384570603</c:v>
              </c:pt>
              <c:pt idx="5994">
                <c:v>49.954497468232304</c:v>
              </c:pt>
              <c:pt idx="5995">
                <c:v>49.962831551894013</c:v>
              </c:pt>
              <c:pt idx="5996">
                <c:v>49.971165635555707</c:v>
              </c:pt>
              <c:pt idx="5997">
                <c:v>49.979499719217408</c:v>
              </c:pt>
              <c:pt idx="5998">
                <c:v>49.987833802879109</c:v>
              </c:pt>
              <c:pt idx="5999">
                <c:v>49.996167886540803</c:v>
              </c:pt>
              <c:pt idx="6000">
                <c:v>50.004501970202504</c:v>
              </c:pt>
              <c:pt idx="6001">
                <c:v>50.012836053864213</c:v>
              </c:pt>
              <c:pt idx="6002">
                <c:v>50.021170137525914</c:v>
              </c:pt>
              <c:pt idx="6003">
                <c:v>50.029504221187608</c:v>
              </c:pt>
              <c:pt idx="6004">
                <c:v>50.037838304849309</c:v>
              </c:pt>
              <c:pt idx="6005">
                <c:v>50.04617238851101</c:v>
              </c:pt>
              <c:pt idx="6006">
                <c:v>50.054506472172712</c:v>
              </c:pt>
              <c:pt idx="6007">
                <c:v>50.062840555834413</c:v>
              </c:pt>
              <c:pt idx="6008">
                <c:v>50.071174639496114</c:v>
              </c:pt>
              <c:pt idx="6009">
                <c:v>50.079508723157808</c:v>
              </c:pt>
              <c:pt idx="6010">
                <c:v>50.087842806819509</c:v>
              </c:pt>
              <c:pt idx="6011">
                <c:v>50.09617689048121</c:v>
              </c:pt>
              <c:pt idx="6012">
                <c:v>50.104510974142919</c:v>
              </c:pt>
              <c:pt idx="6013">
                <c:v>50.112845057804613</c:v>
              </c:pt>
              <c:pt idx="6014">
                <c:v>50.121179141466314</c:v>
              </c:pt>
              <c:pt idx="6015">
                <c:v>50.129513225128015</c:v>
              </c:pt>
              <c:pt idx="6016">
                <c:v>50.137847308789709</c:v>
              </c:pt>
              <c:pt idx="6017">
                <c:v>50.146181392451417</c:v>
              </c:pt>
              <c:pt idx="6018">
                <c:v>50.154515476113119</c:v>
              </c:pt>
              <c:pt idx="6019">
                <c:v>50.16284955977482</c:v>
              </c:pt>
              <c:pt idx="6020">
                <c:v>50.171183643436514</c:v>
              </c:pt>
              <c:pt idx="6021">
                <c:v>50.179517727098215</c:v>
              </c:pt>
              <c:pt idx="6022">
                <c:v>50.187851810759916</c:v>
              </c:pt>
              <c:pt idx="6023">
                <c:v>50.196185894421617</c:v>
              </c:pt>
              <c:pt idx="6024">
                <c:v>50.204519978083319</c:v>
              </c:pt>
              <c:pt idx="6025">
                <c:v>50.21285406174502</c:v>
              </c:pt>
              <c:pt idx="6026">
                <c:v>50.221188145406721</c:v>
              </c:pt>
              <c:pt idx="6027">
                <c:v>50.229522229068415</c:v>
              </c:pt>
              <c:pt idx="6028">
                <c:v>50.237856312730123</c:v>
              </c:pt>
              <c:pt idx="6029">
                <c:v>50.246190396391825</c:v>
              </c:pt>
              <c:pt idx="6030">
                <c:v>50.254524480053519</c:v>
              </c:pt>
              <c:pt idx="6031">
                <c:v>50.26285856371522</c:v>
              </c:pt>
              <c:pt idx="6032">
                <c:v>50.271192647376921</c:v>
              </c:pt>
              <c:pt idx="6033">
                <c:v>50.279526731038622</c:v>
              </c:pt>
              <c:pt idx="6034">
                <c:v>50.287860814700323</c:v>
              </c:pt>
              <c:pt idx="6035">
                <c:v>50.296194898362025</c:v>
              </c:pt>
              <c:pt idx="6036">
                <c:v>50.304528982023726</c:v>
              </c:pt>
              <c:pt idx="6037">
                <c:v>50.31286306568542</c:v>
              </c:pt>
              <c:pt idx="6038">
                <c:v>50.321197149347121</c:v>
              </c:pt>
              <c:pt idx="6039">
                <c:v>50.329531233008829</c:v>
              </c:pt>
              <c:pt idx="6040">
                <c:v>50.337865316670531</c:v>
              </c:pt>
              <c:pt idx="6041">
                <c:v>50.346199400332225</c:v>
              </c:pt>
              <c:pt idx="6042">
                <c:v>50.354533483993926</c:v>
              </c:pt>
              <c:pt idx="6043">
                <c:v>50.362867567655627</c:v>
              </c:pt>
              <c:pt idx="6044">
                <c:v>50.371201651317321</c:v>
              </c:pt>
              <c:pt idx="6045">
                <c:v>50.379535734979029</c:v>
              </c:pt>
              <c:pt idx="6046">
                <c:v>50.387869818640731</c:v>
              </c:pt>
              <c:pt idx="6047">
                <c:v>50.396203902302432</c:v>
              </c:pt>
              <c:pt idx="6048">
                <c:v>50.404537985964126</c:v>
              </c:pt>
              <c:pt idx="6049">
                <c:v>50.412872069625827</c:v>
              </c:pt>
              <c:pt idx="6050">
                <c:v>50.421206153287535</c:v>
              </c:pt>
              <c:pt idx="6051">
                <c:v>50.429540236949229</c:v>
              </c:pt>
              <c:pt idx="6052">
                <c:v>50.437874320610931</c:v>
              </c:pt>
              <c:pt idx="6053">
                <c:v>50.446208404272632</c:v>
              </c:pt>
              <c:pt idx="6054">
                <c:v>50.454542487934326</c:v>
              </c:pt>
              <c:pt idx="6055">
                <c:v>50.462876571596027</c:v>
              </c:pt>
              <c:pt idx="6056">
                <c:v>50.471210655257735</c:v>
              </c:pt>
              <c:pt idx="6057">
                <c:v>50.479544738919436</c:v>
              </c:pt>
              <c:pt idx="6058">
                <c:v>50.487878822581131</c:v>
              </c:pt>
              <c:pt idx="6059">
                <c:v>50.496212906242832</c:v>
              </c:pt>
              <c:pt idx="6060">
                <c:v>50.504546989904533</c:v>
              </c:pt>
              <c:pt idx="6061">
                <c:v>50.512881073566227</c:v>
              </c:pt>
              <c:pt idx="6062">
                <c:v>50.521215157227935</c:v>
              </c:pt>
              <c:pt idx="6063">
                <c:v>50.529549240889637</c:v>
              </c:pt>
              <c:pt idx="6064">
                <c:v>50.537883324551338</c:v>
              </c:pt>
              <c:pt idx="6065">
                <c:v>50.546217408213032</c:v>
              </c:pt>
              <c:pt idx="6066">
                <c:v>50.554551491874733</c:v>
              </c:pt>
              <c:pt idx="6067">
                <c:v>50.562885575536441</c:v>
              </c:pt>
              <c:pt idx="6068">
                <c:v>50.571219659198135</c:v>
              </c:pt>
              <c:pt idx="6069">
                <c:v>50.579553742859837</c:v>
              </c:pt>
              <c:pt idx="6070">
                <c:v>50.587887826521538</c:v>
              </c:pt>
              <c:pt idx="6071">
                <c:v>50.596221910183239</c:v>
              </c:pt>
              <c:pt idx="6072">
                <c:v>50.604555993844933</c:v>
              </c:pt>
              <c:pt idx="6073">
                <c:v>50.612890077506641</c:v>
              </c:pt>
              <c:pt idx="6074">
                <c:v>50.621224161168342</c:v>
              </c:pt>
              <c:pt idx="6075">
                <c:v>50.629558244830037</c:v>
              </c:pt>
              <c:pt idx="6076">
                <c:v>50.637892328491738</c:v>
              </c:pt>
              <c:pt idx="6077">
                <c:v>50.646226412153439</c:v>
              </c:pt>
              <c:pt idx="6078">
                <c:v>50.654560495815147</c:v>
              </c:pt>
              <c:pt idx="6079">
                <c:v>50.662894579476841</c:v>
              </c:pt>
              <c:pt idx="6080">
                <c:v>50.671228663138542</c:v>
              </c:pt>
              <c:pt idx="6081">
                <c:v>50.679562746800244</c:v>
              </c:pt>
              <c:pt idx="6082">
                <c:v>50.687896830461938</c:v>
              </c:pt>
              <c:pt idx="6083">
                <c:v>50.696230914123639</c:v>
              </c:pt>
              <c:pt idx="6084">
                <c:v>50.704564997785347</c:v>
              </c:pt>
              <c:pt idx="6085">
                <c:v>50.712899081447048</c:v>
              </c:pt>
              <c:pt idx="6086">
                <c:v>50.721233165108742</c:v>
              </c:pt>
              <c:pt idx="6087">
                <c:v>50.729567248770444</c:v>
              </c:pt>
              <c:pt idx="6088">
                <c:v>50.737901332432145</c:v>
              </c:pt>
              <c:pt idx="6089">
                <c:v>50.746235416093846</c:v>
              </c:pt>
              <c:pt idx="6090">
                <c:v>50.754569499755547</c:v>
              </c:pt>
              <c:pt idx="6091">
                <c:v>50.762903583417248</c:v>
              </c:pt>
              <c:pt idx="6092">
                <c:v>50.77123766707895</c:v>
              </c:pt>
              <c:pt idx="6093">
                <c:v>50.779571750740644</c:v>
              </c:pt>
              <c:pt idx="6094">
                <c:v>50.787905834402345</c:v>
              </c:pt>
              <c:pt idx="6095">
                <c:v>50.796239918064053</c:v>
              </c:pt>
              <c:pt idx="6096">
                <c:v>50.804574001725747</c:v>
              </c:pt>
              <c:pt idx="6097">
                <c:v>50.812908085387448</c:v>
              </c:pt>
              <c:pt idx="6098">
                <c:v>50.82124216904915</c:v>
              </c:pt>
              <c:pt idx="6099">
                <c:v>50.829576252710844</c:v>
              </c:pt>
              <c:pt idx="6100">
                <c:v>50.837910336372552</c:v>
              </c:pt>
              <c:pt idx="6101">
                <c:v>50.846244420034253</c:v>
              </c:pt>
              <c:pt idx="6102">
                <c:v>50.854578503695954</c:v>
              </c:pt>
              <c:pt idx="6103">
                <c:v>50.862912587357648</c:v>
              </c:pt>
              <c:pt idx="6104">
                <c:v>50.87124667101935</c:v>
              </c:pt>
              <c:pt idx="6105">
                <c:v>50.879580754681051</c:v>
              </c:pt>
              <c:pt idx="6106">
                <c:v>50.887914838342752</c:v>
              </c:pt>
              <c:pt idx="6107">
                <c:v>50.896248922004453</c:v>
              </c:pt>
              <c:pt idx="6108">
                <c:v>50.904583005666154</c:v>
              </c:pt>
              <c:pt idx="6109">
                <c:v>50.912917089327856</c:v>
              </c:pt>
              <c:pt idx="6110">
                <c:v>50.92125117298955</c:v>
              </c:pt>
              <c:pt idx="6111">
                <c:v>50.929585256651258</c:v>
              </c:pt>
              <c:pt idx="6112">
                <c:v>50.937919340312959</c:v>
              </c:pt>
              <c:pt idx="6113">
                <c:v>50.946253423974653</c:v>
              </c:pt>
              <c:pt idx="6114">
                <c:v>50.954587507636354</c:v>
              </c:pt>
              <c:pt idx="6115">
                <c:v>50.962921591298056</c:v>
              </c:pt>
              <c:pt idx="6116">
                <c:v>50.971255674959757</c:v>
              </c:pt>
              <c:pt idx="6117">
                <c:v>50.979589758621458</c:v>
              </c:pt>
              <c:pt idx="6118">
                <c:v>50.987923842283159</c:v>
              </c:pt>
              <c:pt idx="6119">
                <c:v>50.99625792594486</c:v>
              </c:pt>
              <c:pt idx="6120">
                <c:v>51.004592009606554</c:v>
              </c:pt>
              <c:pt idx="6121">
                <c:v>51.012926093268256</c:v>
              </c:pt>
              <c:pt idx="6122">
                <c:v>51.021260176929964</c:v>
              </c:pt>
              <c:pt idx="6123">
                <c:v>51.029594260591665</c:v>
              </c:pt>
              <c:pt idx="6124">
                <c:v>51.037928344253359</c:v>
              </c:pt>
              <c:pt idx="6125">
                <c:v>51.04626242791506</c:v>
              </c:pt>
              <c:pt idx="6126">
                <c:v>51.054596511576761</c:v>
              </c:pt>
              <c:pt idx="6127">
                <c:v>51.062930595238456</c:v>
              </c:pt>
              <c:pt idx="6128">
                <c:v>51.071264678900164</c:v>
              </c:pt>
              <c:pt idx="6129">
                <c:v>51.079598762561865</c:v>
              </c:pt>
              <c:pt idx="6130">
                <c:v>51.087932846223566</c:v>
              </c:pt>
              <c:pt idx="6131">
                <c:v>51.09626692988526</c:v>
              </c:pt>
              <c:pt idx="6132">
                <c:v>51.104601013546961</c:v>
              </c:pt>
              <c:pt idx="6133">
                <c:v>51.11293509720867</c:v>
              </c:pt>
              <c:pt idx="6134">
                <c:v>51.121269180870364</c:v>
              </c:pt>
              <c:pt idx="6135">
                <c:v>51.129603264532065</c:v>
              </c:pt>
              <c:pt idx="6136">
                <c:v>51.137937348193766</c:v>
              </c:pt>
              <c:pt idx="6137">
                <c:v>51.146271431855467</c:v>
              </c:pt>
              <c:pt idx="6138">
                <c:v>51.154605515517162</c:v>
              </c:pt>
              <c:pt idx="6139">
                <c:v>51.16293959917887</c:v>
              </c:pt>
              <c:pt idx="6140">
                <c:v>51.171273682840571</c:v>
              </c:pt>
              <c:pt idx="6141">
                <c:v>51.179607766502265</c:v>
              </c:pt>
              <c:pt idx="6142">
                <c:v>51.187941850163966</c:v>
              </c:pt>
              <c:pt idx="6143">
                <c:v>51.196275933825667</c:v>
              </c:pt>
              <c:pt idx="6144">
                <c:v>51.204610017487376</c:v>
              </c:pt>
              <c:pt idx="6145">
                <c:v>51.21294410114907</c:v>
              </c:pt>
              <c:pt idx="6146">
                <c:v>51.221278184810771</c:v>
              </c:pt>
              <c:pt idx="6147">
                <c:v>51.229612268472472</c:v>
              </c:pt>
              <c:pt idx="6148">
                <c:v>51.237946352134166</c:v>
              </c:pt>
              <c:pt idx="6149">
                <c:v>51.246280435795867</c:v>
              </c:pt>
              <c:pt idx="6150">
                <c:v>51.254614519457576</c:v>
              </c:pt>
              <c:pt idx="6151">
                <c:v>51.26294860311927</c:v>
              </c:pt>
              <c:pt idx="6152">
                <c:v>51.271282686780971</c:v>
              </c:pt>
              <c:pt idx="6153">
                <c:v>51.279616770442672</c:v>
              </c:pt>
              <c:pt idx="6154">
                <c:v>51.287950854104373</c:v>
              </c:pt>
              <c:pt idx="6155">
                <c:v>51.296284937766067</c:v>
              </c:pt>
              <c:pt idx="6156">
                <c:v>51.304619021427776</c:v>
              </c:pt>
              <c:pt idx="6157">
                <c:v>51.312953105089477</c:v>
              </c:pt>
              <c:pt idx="6158">
                <c:v>51.321287188751171</c:v>
              </c:pt>
              <c:pt idx="6159">
                <c:v>51.329621272412872</c:v>
              </c:pt>
              <c:pt idx="6160">
                <c:v>51.337955356074573</c:v>
              </c:pt>
              <c:pt idx="6161">
                <c:v>51.346289439736282</c:v>
              </c:pt>
              <c:pt idx="6162">
                <c:v>51.354623523397976</c:v>
              </c:pt>
              <c:pt idx="6163">
                <c:v>51.362957607059677</c:v>
              </c:pt>
              <c:pt idx="6164">
                <c:v>51.371291690721378</c:v>
              </c:pt>
              <c:pt idx="6165">
                <c:v>51.379625774383072</c:v>
              </c:pt>
              <c:pt idx="6166">
                <c:v>51.387959858044773</c:v>
              </c:pt>
              <c:pt idx="6167">
                <c:v>51.396293941706482</c:v>
              </c:pt>
              <c:pt idx="6168">
                <c:v>51.404628025368183</c:v>
              </c:pt>
              <c:pt idx="6169">
                <c:v>51.412962109029877</c:v>
              </c:pt>
              <c:pt idx="6170">
                <c:v>51.421296192691578</c:v>
              </c:pt>
              <c:pt idx="6171">
                <c:v>51.429630276353279</c:v>
              </c:pt>
              <c:pt idx="6172">
                <c:v>51.437964360014981</c:v>
              </c:pt>
              <c:pt idx="6173">
                <c:v>51.446298443676682</c:v>
              </c:pt>
              <c:pt idx="6174">
                <c:v>51.454632527338383</c:v>
              </c:pt>
              <c:pt idx="6175">
                <c:v>51.462966611000084</c:v>
              </c:pt>
              <c:pt idx="6176">
                <c:v>51.471300694661778</c:v>
              </c:pt>
              <c:pt idx="6177">
                <c:v>51.479634778323479</c:v>
              </c:pt>
              <c:pt idx="6178">
                <c:v>51.487968861985188</c:v>
              </c:pt>
              <c:pt idx="6179">
                <c:v>51.496302945646882</c:v>
              </c:pt>
              <c:pt idx="6180">
                <c:v>51.504637029308583</c:v>
              </c:pt>
              <c:pt idx="6181">
                <c:v>51.512971112970284</c:v>
              </c:pt>
              <c:pt idx="6182">
                <c:v>51.521305196631985</c:v>
              </c:pt>
              <c:pt idx="6183">
                <c:v>51.529639280293686</c:v>
              </c:pt>
              <c:pt idx="6184">
                <c:v>51.537973363955388</c:v>
              </c:pt>
              <c:pt idx="6185">
                <c:v>51.546307447617089</c:v>
              </c:pt>
              <c:pt idx="6186">
                <c:v>51.554641531278783</c:v>
              </c:pt>
              <c:pt idx="6187">
                <c:v>51.562975614940484</c:v>
              </c:pt>
              <c:pt idx="6188">
                <c:v>51.571309698602185</c:v>
              </c:pt>
              <c:pt idx="6189">
                <c:v>51.579643782263894</c:v>
              </c:pt>
              <c:pt idx="6190">
                <c:v>51.587977865925588</c:v>
              </c:pt>
              <c:pt idx="6191">
                <c:v>51.596311949587289</c:v>
              </c:pt>
              <c:pt idx="6192">
                <c:v>51.60464603324899</c:v>
              </c:pt>
              <c:pt idx="6193">
                <c:v>51.612980116910684</c:v>
              </c:pt>
              <c:pt idx="6194">
                <c:v>51.621314200572392</c:v>
              </c:pt>
              <c:pt idx="6195">
                <c:v>51.629648284234094</c:v>
              </c:pt>
              <c:pt idx="6196">
                <c:v>51.637982367895788</c:v>
              </c:pt>
              <c:pt idx="6197">
                <c:v>51.646316451557489</c:v>
              </c:pt>
              <c:pt idx="6198">
                <c:v>51.65465053521919</c:v>
              </c:pt>
              <c:pt idx="6199">
                <c:v>51.662984618880891</c:v>
              </c:pt>
              <c:pt idx="6200">
                <c:v>51.671318702542592</c:v>
              </c:pt>
              <c:pt idx="6201">
                <c:v>51.679652786204294</c:v>
              </c:pt>
              <c:pt idx="6202">
                <c:v>51.687986869865995</c:v>
              </c:pt>
              <c:pt idx="6203">
                <c:v>51.696320953527689</c:v>
              </c:pt>
              <c:pt idx="6204">
                <c:v>51.70465503718939</c:v>
              </c:pt>
              <c:pt idx="6205">
                <c:v>51.712989120851098</c:v>
              </c:pt>
              <c:pt idx="6206">
                <c:v>51.7213232045128</c:v>
              </c:pt>
              <c:pt idx="6207">
                <c:v>51.729657288174494</c:v>
              </c:pt>
              <c:pt idx="6208">
                <c:v>51.737991371836195</c:v>
              </c:pt>
              <c:pt idx="6209">
                <c:v>51.746325455497896</c:v>
              </c:pt>
              <c:pt idx="6210">
                <c:v>51.75465953915959</c:v>
              </c:pt>
              <c:pt idx="6211">
                <c:v>51.762993622821298</c:v>
              </c:pt>
              <c:pt idx="6212">
                <c:v>51.771327706483</c:v>
              </c:pt>
              <c:pt idx="6213">
                <c:v>51.779661790144701</c:v>
              </c:pt>
              <c:pt idx="6214">
                <c:v>51.787995873806395</c:v>
              </c:pt>
              <c:pt idx="6215">
                <c:v>51.796329957468096</c:v>
              </c:pt>
              <c:pt idx="6216">
                <c:v>51.804664041129804</c:v>
              </c:pt>
              <c:pt idx="6217">
                <c:v>51.812998124791498</c:v>
              </c:pt>
              <c:pt idx="6218">
                <c:v>51.8213322084532</c:v>
              </c:pt>
              <c:pt idx="6219">
                <c:v>51.829666292114901</c:v>
              </c:pt>
              <c:pt idx="6220">
                <c:v>51.838000375776602</c:v>
              </c:pt>
              <c:pt idx="6221">
                <c:v>51.846334459438296</c:v>
              </c:pt>
              <c:pt idx="6222">
                <c:v>51.854668543100004</c:v>
              </c:pt>
              <c:pt idx="6223">
                <c:v>51.863002626761705</c:v>
              </c:pt>
              <c:pt idx="6224">
                <c:v>51.8713367104234</c:v>
              </c:pt>
              <c:pt idx="6225">
                <c:v>51.879670794085101</c:v>
              </c:pt>
              <c:pt idx="6226">
                <c:v>51.888004877746802</c:v>
              </c:pt>
              <c:pt idx="6227">
                <c:v>51.89633896140851</c:v>
              </c:pt>
              <c:pt idx="6228">
                <c:v>51.904673045070204</c:v>
              </c:pt>
              <c:pt idx="6229">
                <c:v>51.913007128731905</c:v>
              </c:pt>
              <c:pt idx="6230">
                <c:v>51.921341212393607</c:v>
              </c:pt>
              <c:pt idx="6231">
                <c:v>51.929675296055301</c:v>
              </c:pt>
              <c:pt idx="6232">
                <c:v>51.938009379717002</c:v>
              </c:pt>
              <c:pt idx="6233">
                <c:v>51.94634346337871</c:v>
              </c:pt>
              <c:pt idx="6234">
                <c:v>51.954677547040411</c:v>
              </c:pt>
              <c:pt idx="6235">
                <c:v>51.963011630702105</c:v>
              </c:pt>
              <c:pt idx="6236">
                <c:v>51.971345714363807</c:v>
              </c:pt>
              <c:pt idx="6237">
                <c:v>51.979679798025508</c:v>
              </c:pt>
              <c:pt idx="6238">
                <c:v>51.988013881687202</c:v>
              </c:pt>
              <c:pt idx="6239">
                <c:v>51.99634796534891</c:v>
              </c:pt>
              <c:pt idx="6240">
                <c:v>52.004682049010611</c:v>
              </c:pt>
              <c:pt idx="6241">
                <c:v>52.013016132672306</c:v>
              </c:pt>
              <c:pt idx="6242">
                <c:v>52.021350216334007</c:v>
              </c:pt>
              <c:pt idx="6243">
                <c:v>52.029684299995708</c:v>
              </c:pt>
              <c:pt idx="6244">
                <c:v>52.038018383657416</c:v>
              </c:pt>
              <c:pt idx="6245">
                <c:v>52.04635246731911</c:v>
              </c:pt>
              <c:pt idx="6246">
                <c:v>52.054686550980811</c:v>
              </c:pt>
              <c:pt idx="6247">
                <c:v>52.063020634642513</c:v>
              </c:pt>
              <c:pt idx="6248">
                <c:v>52.071354718304207</c:v>
              </c:pt>
              <c:pt idx="6249">
                <c:v>52.079688801965908</c:v>
              </c:pt>
              <c:pt idx="6250">
                <c:v>52.088022885627616</c:v>
              </c:pt>
              <c:pt idx="6251">
                <c:v>52.096356969289317</c:v>
              </c:pt>
              <c:pt idx="6252">
                <c:v>52.104691052951011</c:v>
              </c:pt>
              <c:pt idx="6253">
                <c:v>52.113025136612713</c:v>
              </c:pt>
              <c:pt idx="6254">
                <c:v>52.121359220274414</c:v>
              </c:pt>
              <c:pt idx="6255">
                <c:v>52.129693303936115</c:v>
              </c:pt>
              <c:pt idx="6256">
                <c:v>52.138027387597816</c:v>
              </c:pt>
              <c:pt idx="6257">
                <c:v>52.146361471259517</c:v>
              </c:pt>
              <c:pt idx="6258">
                <c:v>52.154695554921219</c:v>
              </c:pt>
              <c:pt idx="6259">
                <c:v>52.163029638582913</c:v>
              </c:pt>
              <c:pt idx="6260">
                <c:v>52.171363722244614</c:v>
              </c:pt>
              <c:pt idx="6261">
                <c:v>52.179697805906322</c:v>
              </c:pt>
              <c:pt idx="6262">
                <c:v>52.188031889568016</c:v>
              </c:pt>
              <c:pt idx="6263">
                <c:v>52.196365973229717</c:v>
              </c:pt>
              <c:pt idx="6264">
                <c:v>52.204700056891419</c:v>
              </c:pt>
              <c:pt idx="6265">
                <c:v>52.21303414055312</c:v>
              </c:pt>
              <c:pt idx="6266">
                <c:v>52.221368224214821</c:v>
              </c:pt>
              <c:pt idx="6267">
                <c:v>52.229702307876522</c:v>
              </c:pt>
              <c:pt idx="6268">
                <c:v>52.238036391538223</c:v>
              </c:pt>
              <c:pt idx="6269">
                <c:v>52.246370475199917</c:v>
              </c:pt>
              <c:pt idx="6270">
                <c:v>52.254704558861619</c:v>
              </c:pt>
              <c:pt idx="6271">
                <c:v>52.26303864252332</c:v>
              </c:pt>
              <c:pt idx="6272">
                <c:v>52.271372726185028</c:v>
              </c:pt>
              <c:pt idx="6273">
                <c:v>52.279706809846722</c:v>
              </c:pt>
              <c:pt idx="6274">
                <c:v>52.288040893508423</c:v>
              </c:pt>
              <c:pt idx="6275">
                <c:v>52.296374977170125</c:v>
              </c:pt>
              <c:pt idx="6276">
                <c:v>52.304709060831819</c:v>
              </c:pt>
              <c:pt idx="6277">
                <c:v>52.313043144493527</c:v>
              </c:pt>
              <c:pt idx="6278">
                <c:v>52.321377228155228</c:v>
              </c:pt>
              <c:pt idx="6279">
                <c:v>52.329711311816929</c:v>
              </c:pt>
              <c:pt idx="6280">
                <c:v>52.338045395478623</c:v>
              </c:pt>
              <c:pt idx="6281">
                <c:v>52.346379479140325</c:v>
              </c:pt>
              <c:pt idx="6282">
                <c:v>52.354713562802026</c:v>
              </c:pt>
              <c:pt idx="6283">
                <c:v>52.363047646463727</c:v>
              </c:pt>
              <c:pt idx="6284">
                <c:v>52.371381730125428</c:v>
              </c:pt>
              <c:pt idx="6285">
                <c:v>52.379715813787129</c:v>
              </c:pt>
              <c:pt idx="6286">
                <c:v>52.388049897448823</c:v>
              </c:pt>
              <c:pt idx="6287">
                <c:v>52.396383981110525</c:v>
              </c:pt>
              <c:pt idx="6288">
                <c:v>52.404718064772233</c:v>
              </c:pt>
              <c:pt idx="6289">
                <c:v>52.413052148433934</c:v>
              </c:pt>
              <c:pt idx="6290">
                <c:v>52.421386232095628</c:v>
              </c:pt>
              <c:pt idx="6291">
                <c:v>52.429720315757329</c:v>
              </c:pt>
              <c:pt idx="6292">
                <c:v>52.43805439941903</c:v>
              </c:pt>
              <c:pt idx="6293">
                <c:v>52.446388483080725</c:v>
              </c:pt>
              <c:pt idx="6294">
                <c:v>52.454722566742433</c:v>
              </c:pt>
              <c:pt idx="6295">
                <c:v>52.463056650404134</c:v>
              </c:pt>
              <c:pt idx="6296">
                <c:v>52.471390734065835</c:v>
              </c:pt>
              <c:pt idx="6297">
                <c:v>52.479724817727529</c:v>
              </c:pt>
              <c:pt idx="6298">
                <c:v>52.48805890138923</c:v>
              </c:pt>
              <c:pt idx="6299">
                <c:v>52.496392985050939</c:v>
              </c:pt>
              <c:pt idx="6300">
                <c:v>52.504727068712633</c:v>
              </c:pt>
              <c:pt idx="6301">
                <c:v>52.513061152374334</c:v>
              </c:pt>
              <c:pt idx="6302">
                <c:v>52.521395236036035</c:v>
              </c:pt>
              <c:pt idx="6303">
                <c:v>52.529729319697736</c:v>
              </c:pt>
              <c:pt idx="6304">
                <c:v>52.53806340335943</c:v>
              </c:pt>
              <c:pt idx="6305">
                <c:v>52.546397487021139</c:v>
              </c:pt>
              <c:pt idx="6306">
                <c:v>52.55473157068284</c:v>
              </c:pt>
              <c:pt idx="6307">
                <c:v>52.563065654344534</c:v>
              </c:pt>
              <c:pt idx="6308">
                <c:v>52.571399738006235</c:v>
              </c:pt>
              <c:pt idx="6309">
                <c:v>52.579733821667936</c:v>
              </c:pt>
              <c:pt idx="6310">
                <c:v>52.588067905329645</c:v>
              </c:pt>
              <c:pt idx="6311">
                <c:v>52.596401988991339</c:v>
              </c:pt>
              <c:pt idx="6312">
                <c:v>52.60473607265304</c:v>
              </c:pt>
              <c:pt idx="6313">
                <c:v>52.613070156314741</c:v>
              </c:pt>
              <c:pt idx="6314">
                <c:v>52.621404239976435</c:v>
              </c:pt>
              <c:pt idx="6315">
                <c:v>52.629738323638136</c:v>
              </c:pt>
              <c:pt idx="6316">
                <c:v>52.638072407299845</c:v>
              </c:pt>
              <c:pt idx="6317">
                <c:v>52.646406490961546</c:v>
              </c:pt>
              <c:pt idx="6318">
                <c:v>52.65474057462324</c:v>
              </c:pt>
              <c:pt idx="6319">
                <c:v>52.663074658284941</c:v>
              </c:pt>
              <c:pt idx="6320">
                <c:v>52.671408741946642</c:v>
              </c:pt>
              <c:pt idx="6321">
                <c:v>52.679742825608336</c:v>
              </c:pt>
              <c:pt idx="6322">
                <c:v>52.688076909270045</c:v>
              </c:pt>
              <c:pt idx="6323">
                <c:v>52.696410992931746</c:v>
              </c:pt>
              <c:pt idx="6324">
                <c:v>52.704745076593447</c:v>
              </c:pt>
              <c:pt idx="6325">
                <c:v>52.713079160255141</c:v>
              </c:pt>
              <c:pt idx="6326">
                <c:v>52.721413243916842</c:v>
              </c:pt>
              <c:pt idx="6327">
                <c:v>52.729747327578551</c:v>
              </c:pt>
              <c:pt idx="6328">
                <c:v>52.738081411240245</c:v>
              </c:pt>
              <c:pt idx="6329">
                <c:v>52.746415494901946</c:v>
              </c:pt>
              <c:pt idx="6330">
                <c:v>52.754749578563647</c:v>
              </c:pt>
              <c:pt idx="6331">
                <c:v>52.763083662225341</c:v>
              </c:pt>
              <c:pt idx="6332">
                <c:v>52.771417745887042</c:v>
              </c:pt>
              <c:pt idx="6333">
                <c:v>52.779751829548751</c:v>
              </c:pt>
              <c:pt idx="6334">
                <c:v>52.788085913210452</c:v>
              </c:pt>
              <c:pt idx="6335">
                <c:v>52.796419996872146</c:v>
              </c:pt>
              <c:pt idx="6336">
                <c:v>52.804754080533847</c:v>
              </c:pt>
              <c:pt idx="6337">
                <c:v>52.813088164195548</c:v>
              </c:pt>
              <c:pt idx="6338">
                <c:v>52.821422247857249</c:v>
              </c:pt>
              <c:pt idx="6339">
                <c:v>52.829756331518951</c:v>
              </c:pt>
              <c:pt idx="6340">
                <c:v>52.838090415180652</c:v>
              </c:pt>
              <c:pt idx="6341">
                <c:v>52.846424498842353</c:v>
              </c:pt>
              <c:pt idx="6342">
                <c:v>52.854758582504047</c:v>
              </c:pt>
              <c:pt idx="6343">
                <c:v>52.863092666165748</c:v>
              </c:pt>
              <c:pt idx="6344">
                <c:v>52.871426749827457</c:v>
              </c:pt>
              <c:pt idx="6345">
                <c:v>52.879760833489151</c:v>
              </c:pt>
              <c:pt idx="6346">
                <c:v>52.888094917150852</c:v>
              </c:pt>
              <c:pt idx="6347">
                <c:v>52.896429000812553</c:v>
              </c:pt>
              <c:pt idx="6348">
                <c:v>52.904763084474254</c:v>
              </c:pt>
              <c:pt idx="6349">
                <c:v>52.913097168135955</c:v>
              </c:pt>
              <c:pt idx="6350">
                <c:v>52.921431251797657</c:v>
              </c:pt>
              <c:pt idx="6351">
                <c:v>52.929765335459358</c:v>
              </c:pt>
              <c:pt idx="6352">
                <c:v>52.938099419121052</c:v>
              </c:pt>
              <c:pt idx="6353">
                <c:v>52.946433502782753</c:v>
              </c:pt>
              <c:pt idx="6354">
                <c:v>52.954767586444454</c:v>
              </c:pt>
              <c:pt idx="6355">
                <c:v>52.963101670106163</c:v>
              </c:pt>
              <c:pt idx="6356">
                <c:v>52.971435753767857</c:v>
              </c:pt>
              <c:pt idx="6357">
                <c:v>52.979769837429558</c:v>
              </c:pt>
              <c:pt idx="6358">
                <c:v>52.988103921091259</c:v>
              </c:pt>
              <c:pt idx="6359">
                <c:v>52.996438004752953</c:v>
              </c:pt>
              <c:pt idx="6360">
                <c:v>53.004772088414661</c:v>
              </c:pt>
              <c:pt idx="6361">
                <c:v>53.013106172076363</c:v>
              </c:pt>
              <c:pt idx="6362">
                <c:v>53.021440255738064</c:v>
              </c:pt>
              <c:pt idx="6363">
                <c:v>53.029774339399758</c:v>
              </c:pt>
              <c:pt idx="6364">
                <c:v>53.038108423061459</c:v>
              </c:pt>
              <c:pt idx="6365">
                <c:v>53.04644250672316</c:v>
              </c:pt>
              <c:pt idx="6366">
                <c:v>53.054776590384861</c:v>
              </c:pt>
              <c:pt idx="6367">
                <c:v>53.063110674046563</c:v>
              </c:pt>
              <c:pt idx="6368">
                <c:v>53.071444757708264</c:v>
              </c:pt>
              <c:pt idx="6369">
                <c:v>53.079778841369965</c:v>
              </c:pt>
              <c:pt idx="6370">
                <c:v>53.088112925031659</c:v>
              </c:pt>
              <c:pt idx="6371">
                <c:v>53.096447008693367</c:v>
              </c:pt>
              <c:pt idx="6372">
                <c:v>53.104781092355068</c:v>
              </c:pt>
              <c:pt idx="6373">
                <c:v>53.113115176016763</c:v>
              </c:pt>
              <c:pt idx="6374">
                <c:v>53.121449259678464</c:v>
              </c:pt>
              <c:pt idx="6375">
                <c:v>53.129783343340165</c:v>
              </c:pt>
              <c:pt idx="6376">
                <c:v>53.138117427001859</c:v>
              </c:pt>
              <c:pt idx="6377">
                <c:v>53.146451510663567</c:v>
              </c:pt>
              <c:pt idx="6378">
                <c:v>53.154785594325269</c:v>
              </c:pt>
              <c:pt idx="6379">
                <c:v>53.16311967798697</c:v>
              </c:pt>
              <c:pt idx="6380">
                <c:v>53.171453761648664</c:v>
              </c:pt>
              <c:pt idx="6381">
                <c:v>53.179787845310365</c:v>
              </c:pt>
              <c:pt idx="6382">
                <c:v>53.188121928972073</c:v>
              </c:pt>
              <c:pt idx="6383">
                <c:v>53.196456012633767</c:v>
              </c:pt>
              <c:pt idx="6384">
                <c:v>53.204790096295469</c:v>
              </c:pt>
              <c:pt idx="6385">
                <c:v>53.21312417995717</c:v>
              </c:pt>
              <c:pt idx="6386">
                <c:v>53.221458263618871</c:v>
              </c:pt>
              <c:pt idx="6387">
                <c:v>53.229792347280565</c:v>
              </c:pt>
              <c:pt idx="6388">
                <c:v>53.238126430942273</c:v>
              </c:pt>
              <c:pt idx="6389">
                <c:v>53.246460514603974</c:v>
              </c:pt>
              <c:pt idx="6390">
                <c:v>53.254794598265669</c:v>
              </c:pt>
              <c:pt idx="6391">
                <c:v>53.26312868192737</c:v>
              </c:pt>
              <c:pt idx="6392">
                <c:v>53.271462765589071</c:v>
              </c:pt>
              <c:pt idx="6393">
                <c:v>53.279796849250779</c:v>
              </c:pt>
              <c:pt idx="6394">
                <c:v>53.288130932912473</c:v>
              </c:pt>
              <c:pt idx="6395">
                <c:v>53.296465016574174</c:v>
              </c:pt>
              <c:pt idx="6396">
                <c:v>53.304799100235876</c:v>
              </c:pt>
              <c:pt idx="6397">
                <c:v>53.31313318389757</c:v>
              </c:pt>
              <c:pt idx="6398">
                <c:v>53.321467267559271</c:v>
              </c:pt>
              <c:pt idx="6399">
                <c:v>53.329801351220979</c:v>
              </c:pt>
              <c:pt idx="6400">
                <c:v>53.33813543488268</c:v>
              </c:pt>
              <c:pt idx="6401">
                <c:v>53.346469518544374</c:v>
              </c:pt>
              <c:pt idx="6402">
                <c:v>53.354803602206076</c:v>
              </c:pt>
              <c:pt idx="6403">
                <c:v>53.363137685867777</c:v>
              </c:pt>
              <c:pt idx="6404">
                <c:v>53.371471769529471</c:v>
              </c:pt>
              <c:pt idx="6405">
                <c:v>53.379805853191179</c:v>
              </c:pt>
              <c:pt idx="6406">
                <c:v>53.38813993685288</c:v>
              </c:pt>
              <c:pt idx="6407">
                <c:v>53.396474020514582</c:v>
              </c:pt>
              <c:pt idx="6408">
                <c:v>53.404808104176276</c:v>
              </c:pt>
              <c:pt idx="6409">
                <c:v>53.413142187837977</c:v>
              </c:pt>
              <c:pt idx="6410">
                <c:v>53.421476271499685</c:v>
              </c:pt>
              <c:pt idx="6411">
                <c:v>53.429810355161379</c:v>
              </c:pt>
              <c:pt idx="6412">
                <c:v>53.43814443882308</c:v>
              </c:pt>
              <c:pt idx="6413">
                <c:v>53.446478522484782</c:v>
              </c:pt>
              <c:pt idx="6414">
                <c:v>53.454812606146483</c:v>
              </c:pt>
              <c:pt idx="6415">
                <c:v>53.463146689808177</c:v>
              </c:pt>
              <c:pt idx="6416">
                <c:v>53.471480773469885</c:v>
              </c:pt>
              <c:pt idx="6417">
                <c:v>53.479814857131586</c:v>
              </c:pt>
              <c:pt idx="6418">
                <c:v>53.48814894079328</c:v>
              </c:pt>
              <c:pt idx="6419">
                <c:v>53.496483024454982</c:v>
              </c:pt>
              <c:pt idx="6420">
                <c:v>53.504817108116683</c:v>
              </c:pt>
              <c:pt idx="6421">
                <c:v>53.513151191778384</c:v>
              </c:pt>
              <c:pt idx="6422">
                <c:v>53.521485275440085</c:v>
              </c:pt>
              <c:pt idx="6423">
                <c:v>53.529819359101786</c:v>
              </c:pt>
              <c:pt idx="6424">
                <c:v>53.538153442763488</c:v>
              </c:pt>
              <c:pt idx="6425">
                <c:v>53.546487526425182</c:v>
              </c:pt>
              <c:pt idx="6426">
                <c:v>53.554821610086883</c:v>
              </c:pt>
              <c:pt idx="6427">
                <c:v>53.563155693748591</c:v>
              </c:pt>
              <c:pt idx="6428">
                <c:v>53.571489777410285</c:v>
              </c:pt>
              <c:pt idx="6429">
                <c:v>53.579823861071986</c:v>
              </c:pt>
              <c:pt idx="6430">
                <c:v>53.588157944733688</c:v>
              </c:pt>
              <c:pt idx="6431">
                <c:v>53.596492028395389</c:v>
              </c:pt>
              <c:pt idx="6432">
                <c:v>53.60482611205709</c:v>
              </c:pt>
              <c:pt idx="6433">
                <c:v>53.613160195718791</c:v>
              </c:pt>
              <c:pt idx="6434">
                <c:v>53.621494279380492</c:v>
              </c:pt>
              <c:pt idx="6435">
                <c:v>53.629828363042186</c:v>
              </c:pt>
              <c:pt idx="6436">
                <c:v>53.638162446703888</c:v>
              </c:pt>
              <c:pt idx="6437">
                <c:v>53.646496530365589</c:v>
              </c:pt>
              <c:pt idx="6438">
                <c:v>53.654830614027297</c:v>
              </c:pt>
              <c:pt idx="6439">
                <c:v>53.663164697688991</c:v>
              </c:pt>
              <c:pt idx="6440">
                <c:v>53.671498781350692</c:v>
              </c:pt>
              <c:pt idx="6441">
                <c:v>53.679832865012393</c:v>
              </c:pt>
              <c:pt idx="6442">
                <c:v>53.688166948674088</c:v>
              </c:pt>
              <c:pt idx="6443">
                <c:v>53.696501032335796</c:v>
              </c:pt>
              <c:pt idx="6444">
                <c:v>53.704835115997497</c:v>
              </c:pt>
              <c:pt idx="6445">
                <c:v>53.713169199659198</c:v>
              </c:pt>
              <c:pt idx="6446">
                <c:v>53.721503283320892</c:v>
              </c:pt>
              <c:pt idx="6447">
                <c:v>53.729837366982593</c:v>
              </c:pt>
              <c:pt idx="6448">
                <c:v>53.738171450644295</c:v>
              </c:pt>
              <c:pt idx="6449">
                <c:v>53.746505534305996</c:v>
              </c:pt>
              <c:pt idx="6450">
                <c:v>53.754839617967697</c:v>
              </c:pt>
              <c:pt idx="6451">
                <c:v>53.763173701629398</c:v>
              </c:pt>
              <c:pt idx="6452">
                <c:v>53.771507785291099</c:v>
              </c:pt>
              <c:pt idx="6453">
                <c:v>53.779841868952794</c:v>
              </c:pt>
              <c:pt idx="6454">
                <c:v>53.788175952614502</c:v>
              </c:pt>
              <c:pt idx="6455">
                <c:v>53.796510036276203</c:v>
              </c:pt>
              <c:pt idx="6456">
                <c:v>53.804844119937897</c:v>
              </c:pt>
              <c:pt idx="6457">
                <c:v>53.813178203599598</c:v>
              </c:pt>
              <c:pt idx="6458">
                <c:v>53.821512287261299</c:v>
              </c:pt>
              <c:pt idx="6459">
                <c:v>53.829846370923001</c:v>
              </c:pt>
              <c:pt idx="6460">
                <c:v>53.838180454584702</c:v>
              </c:pt>
              <c:pt idx="6461">
                <c:v>53.846514538246403</c:v>
              </c:pt>
              <c:pt idx="6462">
                <c:v>53.854848621908104</c:v>
              </c:pt>
              <c:pt idx="6463">
                <c:v>53.863182705569798</c:v>
              </c:pt>
              <c:pt idx="6464">
                <c:v>53.871516789231499</c:v>
              </c:pt>
              <c:pt idx="6465">
                <c:v>53.879850872893208</c:v>
              </c:pt>
              <c:pt idx="6466">
                <c:v>53.888184956554909</c:v>
              </c:pt>
              <c:pt idx="6467">
                <c:v>53.896519040216603</c:v>
              </c:pt>
              <c:pt idx="6468">
                <c:v>53.904853123878304</c:v>
              </c:pt>
              <c:pt idx="6469">
                <c:v>53.913187207540005</c:v>
              </c:pt>
              <c:pt idx="6470">
                <c:v>53.921521291201699</c:v>
              </c:pt>
              <c:pt idx="6471">
                <c:v>53.929855374863408</c:v>
              </c:pt>
              <c:pt idx="6472">
                <c:v>53.938189458525109</c:v>
              </c:pt>
              <c:pt idx="6473">
                <c:v>53.946523542186803</c:v>
              </c:pt>
              <c:pt idx="6474">
                <c:v>53.954857625848504</c:v>
              </c:pt>
              <c:pt idx="6475">
                <c:v>53.963191709510205</c:v>
              </c:pt>
              <c:pt idx="6476">
                <c:v>53.971525793171914</c:v>
              </c:pt>
              <c:pt idx="6477">
                <c:v>53.979859876833608</c:v>
              </c:pt>
              <c:pt idx="6478">
                <c:v>53.988193960495309</c:v>
              </c:pt>
              <c:pt idx="6479">
                <c:v>53.99652804415701</c:v>
              </c:pt>
              <c:pt idx="6480">
                <c:v>54.004862127818704</c:v>
              </c:pt>
              <c:pt idx="6481">
                <c:v>54.013196211480405</c:v>
              </c:pt>
              <c:pt idx="6482">
                <c:v>54.021530295142114</c:v>
              </c:pt>
              <c:pt idx="6483">
                <c:v>54.029864378803815</c:v>
              </c:pt>
              <c:pt idx="6484">
                <c:v>54.038198462465509</c:v>
              </c:pt>
              <c:pt idx="6485">
                <c:v>54.04653254612721</c:v>
              </c:pt>
              <c:pt idx="6486">
                <c:v>54.054866629788911</c:v>
              </c:pt>
              <c:pt idx="6487">
                <c:v>54.063200713450605</c:v>
              </c:pt>
              <c:pt idx="6488">
                <c:v>54.071534797112314</c:v>
              </c:pt>
              <c:pt idx="6489">
                <c:v>54.079868880774015</c:v>
              </c:pt>
              <c:pt idx="6490">
                <c:v>54.088202964435716</c:v>
              </c:pt>
              <c:pt idx="6491">
                <c:v>54.09653704809741</c:v>
              </c:pt>
              <c:pt idx="6492">
                <c:v>54.104871131759111</c:v>
              </c:pt>
              <c:pt idx="6493">
                <c:v>54.11320521542082</c:v>
              </c:pt>
              <c:pt idx="6494">
                <c:v>54.121539299082514</c:v>
              </c:pt>
              <c:pt idx="6495">
                <c:v>54.129873382744215</c:v>
              </c:pt>
              <c:pt idx="6496">
                <c:v>54.138207466405916</c:v>
              </c:pt>
              <c:pt idx="6497">
                <c:v>54.146541550067617</c:v>
              </c:pt>
              <c:pt idx="6498">
                <c:v>54.154875633729311</c:v>
              </c:pt>
              <c:pt idx="6499">
                <c:v>54.16320971739102</c:v>
              </c:pt>
              <c:pt idx="6500">
                <c:v>54.171543801052721</c:v>
              </c:pt>
              <c:pt idx="6501">
                <c:v>54.179877884714415</c:v>
              </c:pt>
              <c:pt idx="6502">
                <c:v>54.188211968376116</c:v>
              </c:pt>
              <c:pt idx="6503">
                <c:v>54.196546052037817</c:v>
              </c:pt>
              <c:pt idx="6504">
                <c:v>54.204880135699526</c:v>
              </c:pt>
              <c:pt idx="6505">
                <c:v>54.21321421936122</c:v>
              </c:pt>
              <c:pt idx="6506">
                <c:v>54.221548303022921</c:v>
              </c:pt>
              <c:pt idx="6507">
                <c:v>54.229882386684622</c:v>
              </c:pt>
              <c:pt idx="6508">
                <c:v>54.238216470346316</c:v>
              </c:pt>
              <c:pt idx="6509">
                <c:v>54.246550554008017</c:v>
              </c:pt>
              <c:pt idx="6510">
                <c:v>54.254884637669726</c:v>
              </c:pt>
              <c:pt idx="6511">
                <c:v>54.263218721331427</c:v>
              </c:pt>
              <c:pt idx="6512">
                <c:v>54.271552804993121</c:v>
              </c:pt>
              <c:pt idx="6513">
                <c:v>54.279886888654822</c:v>
              </c:pt>
              <c:pt idx="6514">
                <c:v>54.288220972316523</c:v>
              </c:pt>
              <c:pt idx="6515">
                <c:v>54.296555055978224</c:v>
              </c:pt>
              <c:pt idx="6516">
                <c:v>54.304889139639926</c:v>
              </c:pt>
              <c:pt idx="6517">
                <c:v>54.313223223301627</c:v>
              </c:pt>
              <c:pt idx="6518">
                <c:v>54.321557306963321</c:v>
              </c:pt>
              <c:pt idx="6519">
                <c:v>54.329891390625022</c:v>
              </c:pt>
              <c:pt idx="6520">
                <c:v>54.338225474286723</c:v>
              </c:pt>
              <c:pt idx="6521">
                <c:v>54.346559557948432</c:v>
              </c:pt>
              <c:pt idx="6522">
                <c:v>54.354893641610126</c:v>
              </c:pt>
              <c:pt idx="6523">
                <c:v>54.363227725271827</c:v>
              </c:pt>
              <c:pt idx="6524">
                <c:v>54.371561808933528</c:v>
              </c:pt>
              <c:pt idx="6525">
                <c:v>54.379895892595222</c:v>
              </c:pt>
              <c:pt idx="6526">
                <c:v>54.38822997625693</c:v>
              </c:pt>
              <c:pt idx="6527">
                <c:v>54.396564059918632</c:v>
              </c:pt>
              <c:pt idx="6528">
                <c:v>54.404898143580333</c:v>
              </c:pt>
              <c:pt idx="6529">
                <c:v>54.413232227242027</c:v>
              </c:pt>
              <c:pt idx="6530">
                <c:v>54.421566310903728</c:v>
              </c:pt>
              <c:pt idx="6531">
                <c:v>54.429900394565429</c:v>
              </c:pt>
              <c:pt idx="6532">
                <c:v>54.43823447822713</c:v>
              </c:pt>
              <c:pt idx="6533">
                <c:v>54.446568561888832</c:v>
              </c:pt>
              <c:pt idx="6534">
                <c:v>54.454902645550533</c:v>
              </c:pt>
              <c:pt idx="6535">
                <c:v>54.463236729212234</c:v>
              </c:pt>
              <c:pt idx="6536">
                <c:v>54.471570812873928</c:v>
              </c:pt>
              <c:pt idx="6537">
                <c:v>54.479904896535636</c:v>
              </c:pt>
              <c:pt idx="6538">
                <c:v>54.488238980197337</c:v>
              </c:pt>
              <c:pt idx="6539">
                <c:v>54.496573063859032</c:v>
              </c:pt>
              <c:pt idx="6540">
                <c:v>54.504907147520733</c:v>
              </c:pt>
              <c:pt idx="6541">
                <c:v>54.513241231182434</c:v>
              </c:pt>
              <c:pt idx="6542">
                <c:v>54.521575314844135</c:v>
              </c:pt>
              <c:pt idx="6543">
                <c:v>54.529909398505836</c:v>
              </c:pt>
              <c:pt idx="6544">
                <c:v>54.538243482167537</c:v>
              </c:pt>
              <c:pt idx="6545">
                <c:v>54.546577565829239</c:v>
              </c:pt>
              <c:pt idx="6546">
                <c:v>54.554911649490933</c:v>
              </c:pt>
              <c:pt idx="6547">
                <c:v>54.563245733152634</c:v>
              </c:pt>
              <c:pt idx="6548">
                <c:v>54.571579816814342</c:v>
              </c:pt>
              <c:pt idx="6549">
                <c:v>54.579913900476043</c:v>
              </c:pt>
              <c:pt idx="6550">
                <c:v>54.588247984137737</c:v>
              </c:pt>
              <c:pt idx="6551">
                <c:v>54.596582067799439</c:v>
              </c:pt>
              <c:pt idx="6552">
                <c:v>54.60491615146114</c:v>
              </c:pt>
              <c:pt idx="6553">
                <c:v>54.613250235122834</c:v>
              </c:pt>
              <c:pt idx="6554">
                <c:v>54.621584318784542</c:v>
              </c:pt>
              <c:pt idx="6555">
                <c:v>54.629918402446243</c:v>
              </c:pt>
              <c:pt idx="6556">
                <c:v>54.638252486107945</c:v>
              </c:pt>
              <c:pt idx="6557">
                <c:v>54.646586569769639</c:v>
              </c:pt>
              <c:pt idx="6558">
                <c:v>54.65492065343134</c:v>
              </c:pt>
              <c:pt idx="6559">
                <c:v>54.663254737093048</c:v>
              </c:pt>
              <c:pt idx="6560">
                <c:v>54.671588820754742</c:v>
              </c:pt>
              <c:pt idx="6561">
                <c:v>54.679922904416443</c:v>
              </c:pt>
              <c:pt idx="6562">
                <c:v>54.688256988078145</c:v>
              </c:pt>
              <c:pt idx="6563">
                <c:v>54.696591071739839</c:v>
              </c:pt>
              <c:pt idx="6564">
                <c:v>54.70492515540154</c:v>
              </c:pt>
              <c:pt idx="6565">
                <c:v>54.713259239063248</c:v>
              </c:pt>
              <c:pt idx="6566">
                <c:v>54.721593322724949</c:v>
              </c:pt>
              <c:pt idx="6567">
                <c:v>54.729927406386643</c:v>
              </c:pt>
              <c:pt idx="6568">
                <c:v>54.738261490048345</c:v>
              </c:pt>
              <c:pt idx="6569">
                <c:v>54.746595573710046</c:v>
              </c:pt>
              <c:pt idx="6570">
                <c:v>54.75492965737174</c:v>
              </c:pt>
              <c:pt idx="6571">
                <c:v>54.763263741033448</c:v>
              </c:pt>
              <c:pt idx="6572">
                <c:v>54.771597824695149</c:v>
              </c:pt>
              <c:pt idx="6573">
                <c:v>54.779931908356851</c:v>
              </c:pt>
              <c:pt idx="6574">
                <c:v>54.788265992018545</c:v>
              </c:pt>
              <c:pt idx="6575">
                <c:v>54.796600075680246</c:v>
              </c:pt>
              <c:pt idx="6576">
                <c:v>54.804934159341954</c:v>
              </c:pt>
              <c:pt idx="6577">
                <c:v>54.813268243003648</c:v>
              </c:pt>
              <c:pt idx="6578">
                <c:v>54.821602326665349</c:v>
              </c:pt>
              <c:pt idx="6579">
                <c:v>54.829936410327051</c:v>
              </c:pt>
              <c:pt idx="6580">
                <c:v>54.838270493988752</c:v>
              </c:pt>
              <c:pt idx="6581">
                <c:v>54.846604577650446</c:v>
              </c:pt>
              <c:pt idx="6582">
                <c:v>54.854938661312154</c:v>
              </c:pt>
              <c:pt idx="6583">
                <c:v>54.863272744973855</c:v>
              </c:pt>
              <c:pt idx="6584">
                <c:v>54.871606828635549</c:v>
              </c:pt>
              <c:pt idx="6585">
                <c:v>54.879940912297251</c:v>
              </c:pt>
              <c:pt idx="6586">
                <c:v>54.888274995958952</c:v>
              </c:pt>
              <c:pt idx="6587">
                <c:v>54.89660907962066</c:v>
              </c:pt>
              <c:pt idx="6588">
                <c:v>54.904943163282354</c:v>
              </c:pt>
              <c:pt idx="6589">
                <c:v>54.913277246944055</c:v>
              </c:pt>
              <c:pt idx="6590">
                <c:v>54.921611330605757</c:v>
              </c:pt>
              <c:pt idx="6591">
                <c:v>54.929945414267451</c:v>
              </c:pt>
              <c:pt idx="6592">
                <c:v>54.938279497929152</c:v>
              </c:pt>
              <c:pt idx="6593">
                <c:v>54.94661358159086</c:v>
              </c:pt>
              <c:pt idx="6594">
                <c:v>54.954947665252561</c:v>
              </c:pt>
              <c:pt idx="6595">
                <c:v>54.963281748914255</c:v>
              </c:pt>
              <c:pt idx="6596">
                <c:v>54.971615832575957</c:v>
              </c:pt>
              <c:pt idx="6597">
                <c:v>54.979949916237658</c:v>
              </c:pt>
              <c:pt idx="6598">
                <c:v>54.988283999899359</c:v>
              </c:pt>
              <c:pt idx="6599">
                <c:v>54.99661808356106</c:v>
              </c:pt>
              <c:pt idx="6600">
                <c:v>55.004952167222761</c:v>
              </c:pt>
              <c:pt idx="6601">
                <c:v>55.013286250884462</c:v>
              </c:pt>
              <c:pt idx="6602">
                <c:v>55.021620334546157</c:v>
              </c:pt>
              <c:pt idx="6603">
                <c:v>55.029954418207858</c:v>
              </c:pt>
              <c:pt idx="6604">
                <c:v>55.038288501869566</c:v>
              </c:pt>
              <c:pt idx="6605">
                <c:v>55.04662258553126</c:v>
              </c:pt>
              <c:pt idx="6606">
                <c:v>55.054956669192961</c:v>
              </c:pt>
              <c:pt idx="6607">
                <c:v>55.063290752854662</c:v>
              </c:pt>
              <c:pt idx="6608">
                <c:v>55.071624836516357</c:v>
              </c:pt>
              <c:pt idx="6609">
                <c:v>55.079958920178065</c:v>
              </c:pt>
              <c:pt idx="6610">
                <c:v>55.088293003839766</c:v>
              </c:pt>
              <c:pt idx="6611">
                <c:v>55.096627087501467</c:v>
              </c:pt>
              <c:pt idx="6612">
                <c:v>55.104961171163161</c:v>
              </c:pt>
              <c:pt idx="6613">
                <c:v>55.113295254824862</c:v>
              </c:pt>
              <c:pt idx="6614">
                <c:v>55.121629338486564</c:v>
              </c:pt>
              <c:pt idx="6615">
                <c:v>55.129963422148265</c:v>
              </c:pt>
              <c:pt idx="6616">
                <c:v>55.138297505809966</c:v>
              </c:pt>
              <c:pt idx="6617">
                <c:v>55.146631589471667</c:v>
              </c:pt>
              <c:pt idx="6618">
                <c:v>55.154965673133368</c:v>
              </c:pt>
              <c:pt idx="6619">
                <c:v>55.163299756795062</c:v>
              </c:pt>
              <c:pt idx="6620">
                <c:v>55.171633840456771</c:v>
              </c:pt>
              <c:pt idx="6621">
                <c:v>55.179967924118472</c:v>
              </c:pt>
              <c:pt idx="6622">
                <c:v>55.188302007780166</c:v>
              </c:pt>
              <c:pt idx="6623">
                <c:v>55.196636091441867</c:v>
              </c:pt>
              <c:pt idx="6624">
                <c:v>55.204970175103568</c:v>
              </c:pt>
              <c:pt idx="6625">
                <c:v>55.21330425876527</c:v>
              </c:pt>
              <c:pt idx="6626">
                <c:v>55.221638342426971</c:v>
              </c:pt>
              <c:pt idx="6627">
                <c:v>55.229972426088672</c:v>
              </c:pt>
              <c:pt idx="6628">
                <c:v>55.238306509750373</c:v>
              </c:pt>
              <c:pt idx="6629">
                <c:v>55.246640593412067</c:v>
              </c:pt>
              <c:pt idx="6630">
                <c:v>55.254974677073768</c:v>
              </c:pt>
              <c:pt idx="6631">
                <c:v>55.263308760735477</c:v>
              </c:pt>
              <c:pt idx="6632">
                <c:v>55.271642844397178</c:v>
              </c:pt>
              <c:pt idx="6633">
                <c:v>55.279976928058872</c:v>
              </c:pt>
              <c:pt idx="6634">
                <c:v>55.288311011720573</c:v>
              </c:pt>
              <c:pt idx="6635">
                <c:v>55.296645095382274</c:v>
              </c:pt>
              <c:pt idx="6636">
                <c:v>55.304979179043968</c:v>
              </c:pt>
              <c:pt idx="6637">
                <c:v>55.313313262705677</c:v>
              </c:pt>
              <c:pt idx="6638">
                <c:v>55.321647346367378</c:v>
              </c:pt>
              <c:pt idx="6639">
                <c:v>55.329981430029079</c:v>
              </c:pt>
              <c:pt idx="6640">
                <c:v>55.338315513690773</c:v>
              </c:pt>
              <c:pt idx="6641">
                <c:v>55.346649597352474</c:v>
              </c:pt>
              <c:pt idx="6642">
                <c:v>55.354983681014183</c:v>
              </c:pt>
              <c:pt idx="6643">
                <c:v>55.363317764675877</c:v>
              </c:pt>
              <c:pt idx="6644">
                <c:v>55.371651848337578</c:v>
              </c:pt>
              <c:pt idx="6645">
                <c:v>55.379985931999279</c:v>
              </c:pt>
              <c:pt idx="6646">
                <c:v>55.38832001566098</c:v>
              </c:pt>
              <c:pt idx="6647">
                <c:v>55.396654099322674</c:v>
              </c:pt>
              <c:pt idx="6648">
                <c:v>55.404988182984383</c:v>
              </c:pt>
              <c:pt idx="6649">
                <c:v>55.413322266646084</c:v>
              </c:pt>
              <c:pt idx="6650">
                <c:v>55.421656350307778</c:v>
              </c:pt>
              <c:pt idx="6651">
                <c:v>55.429990433969479</c:v>
              </c:pt>
              <c:pt idx="6652">
                <c:v>55.43832451763118</c:v>
              </c:pt>
              <c:pt idx="6653">
                <c:v>55.446658601292874</c:v>
              </c:pt>
              <c:pt idx="6654">
                <c:v>55.454992684954583</c:v>
              </c:pt>
              <c:pt idx="6655">
                <c:v>55.463326768616284</c:v>
              </c:pt>
              <c:pt idx="6656">
                <c:v>55.471660852277985</c:v>
              </c:pt>
              <c:pt idx="6657">
                <c:v>55.479994935939679</c:v>
              </c:pt>
              <c:pt idx="6658">
                <c:v>55.48832901960138</c:v>
              </c:pt>
              <c:pt idx="6659">
                <c:v>55.496663103263089</c:v>
              </c:pt>
              <c:pt idx="6660">
                <c:v>55.504997186924783</c:v>
              </c:pt>
              <c:pt idx="6661">
                <c:v>55.513331270586484</c:v>
              </c:pt>
              <c:pt idx="6662">
                <c:v>55.521665354248185</c:v>
              </c:pt>
              <c:pt idx="6663">
                <c:v>55.529999437909886</c:v>
              </c:pt>
              <c:pt idx="6664">
                <c:v>55.53833352157158</c:v>
              </c:pt>
              <c:pt idx="6665">
                <c:v>55.546667605233289</c:v>
              </c:pt>
              <c:pt idx="6666">
                <c:v>55.55500168889499</c:v>
              </c:pt>
              <c:pt idx="6667">
                <c:v>55.563335772556684</c:v>
              </c:pt>
              <c:pt idx="6668">
                <c:v>55.571669856218385</c:v>
              </c:pt>
              <c:pt idx="6669">
                <c:v>55.580003939880086</c:v>
              </c:pt>
              <c:pt idx="6670">
                <c:v>55.588338023541795</c:v>
              </c:pt>
              <c:pt idx="6671">
                <c:v>55.596672107203489</c:v>
              </c:pt>
              <c:pt idx="6672">
                <c:v>55.60500619086519</c:v>
              </c:pt>
              <c:pt idx="6673">
                <c:v>55.613340274526891</c:v>
              </c:pt>
              <c:pt idx="6674">
                <c:v>55.621674358188585</c:v>
              </c:pt>
              <c:pt idx="6675">
                <c:v>55.630008441850286</c:v>
              </c:pt>
              <c:pt idx="6676">
                <c:v>55.638342525511995</c:v>
              </c:pt>
              <c:pt idx="6677">
                <c:v>55.646676609173696</c:v>
              </c:pt>
              <c:pt idx="6678">
                <c:v>55.65501069283539</c:v>
              </c:pt>
              <c:pt idx="6679">
                <c:v>55.663344776497091</c:v>
              </c:pt>
              <c:pt idx="6680">
                <c:v>55.671678860158792</c:v>
              </c:pt>
              <c:pt idx="6681">
                <c:v>55.680012943820493</c:v>
              </c:pt>
              <c:pt idx="6682">
                <c:v>55.688347027482195</c:v>
              </c:pt>
              <c:pt idx="6683">
                <c:v>55.696681111143896</c:v>
              </c:pt>
              <c:pt idx="6684">
                <c:v>55.705015194805597</c:v>
              </c:pt>
              <c:pt idx="6685">
                <c:v>55.713349278467291</c:v>
              </c:pt>
              <c:pt idx="6686">
                <c:v>55.721683362128992</c:v>
              </c:pt>
              <c:pt idx="6687">
                <c:v>55.7300174457907</c:v>
              </c:pt>
              <c:pt idx="6688">
                <c:v>55.738351529452395</c:v>
              </c:pt>
              <c:pt idx="6689">
                <c:v>55.746685613114096</c:v>
              </c:pt>
              <c:pt idx="6690">
                <c:v>55.755019696775797</c:v>
              </c:pt>
              <c:pt idx="6691">
                <c:v>55.763353780437498</c:v>
              </c:pt>
              <c:pt idx="6692">
                <c:v>55.771687864099199</c:v>
              </c:pt>
              <c:pt idx="6693">
                <c:v>55.780021947760901</c:v>
              </c:pt>
              <c:pt idx="6694">
                <c:v>55.788356031422602</c:v>
              </c:pt>
              <c:pt idx="6695">
                <c:v>55.796690115084296</c:v>
              </c:pt>
              <c:pt idx="6696">
                <c:v>55.805024198745997</c:v>
              </c:pt>
              <c:pt idx="6697">
                <c:v>55.813358282407698</c:v>
              </c:pt>
              <c:pt idx="6698">
                <c:v>55.821692366069399</c:v>
              </c:pt>
              <c:pt idx="6699">
                <c:v>55.830026449731101</c:v>
              </c:pt>
              <c:pt idx="6700">
                <c:v>55.838360533392802</c:v>
              </c:pt>
              <c:pt idx="6701">
                <c:v>55.846694617054503</c:v>
              </c:pt>
              <c:pt idx="6702">
                <c:v>55.855028700716197</c:v>
              </c:pt>
              <c:pt idx="6703">
                <c:v>55.863362784377905</c:v>
              </c:pt>
              <c:pt idx="6704">
                <c:v>55.871696868039606</c:v>
              </c:pt>
              <c:pt idx="6705">
                <c:v>55.880030951701301</c:v>
              </c:pt>
              <c:pt idx="6706">
                <c:v>55.888365035363002</c:v>
              </c:pt>
              <c:pt idx="6707">
                <c:v>55.896699119024703</c:v>
              </c:pt>
              <c:pt idx="6708">
                <c:v>55.905033202686404</c:v>
              </c:pt>
              <c:pt idx="6709">
                <c:v>55.913367286348105</c:v>
              </c:pt>
              <c:pt idx="6710">
                <c:v>55.921701370009806</c:v>
              </c:pt>
              <c:pt idx="6711">
                <c:v>55.930035453671508</c:v>
              </c:pt>
              <c:pt idx="6712">
                <c:v>55.938369537333202</c:v>
              </c:pt>
              <c:pt idx="6713">
                <c:v>55.946703620994903</c:v>
              </c:pt>
              <c:pt idx="6714">
                <c:v>55.955037704656611</c:v>
              </c:pt>
              <c:pt idx="6715">
                <c:v>55.963371788318312</c:v>
              </c:pt>
              <c:pt idx="6716">
                <c:v>55.971705871980006</c:v>
              </c:pt>
              <c:pt idx="6717">
                <c:v>55.980039955641708</c:v>
              </c:pt>
              <c:pt idx="6718">
                <c:v>55.988374039303409</c:v>
              </c:pt>
              <c:pt idx="6719">
                <c:v>55.996708122965103</c:v>
              </c:pt>
              <c:pt idx="6720">
                <c:v>56.005042206626811</c:v>
              </c:pt>
              <c:pt idx="6721">
                <c:v>56.013376290288512</c:v>
              </c:pt>
              <c:pt idx="6722">
                <c:v>56.021710373950214</c:v>
              </c:pt>
              <c:pt idx="6723">
                <c:v>56.030044457611908</c:v>
              </c:pt>
              <c:pt idx="6724">
                <c:v>56.038378541273609</c:v>
              </c:pt>
              <c:pt idx="6725">
                <c:v>56.046712624935317</c:v>
              </c:pt>
              <c:pt idx="6726">
                <c:v>56.055046708597011</c:v>
              </c:pt>
              <c:pt idx="6727">
                <c:v>56.063380792258712</c:v>
              </c:pt>
              <c:pt idx="6728">
                <c:v>56.071714875920414</c:v>
              </c:pt>
              <c:pt idx="6729">
                <c:v>56.080048959582115</c:v>
              </c:pt>
              <c:pt idx="6730">
                <c:v>56.088383043243809</c:v>
              </c:pt>
              <c:pt idx="6731">
                <c:v>56.096717126905517</c:v>
              </c:pt>
              <c:pt idx="6732">
                <c:v>56.105051210567218</c:v>
              </c:pt>
              <c:pt idx="6733">
                <c:v>56.113385294228912</c:v>
              </c:pt>
              <c:pt idx="6734">
                <c:v>56.121719377890614</c:v>
              </c:pt>
              <c:pt idx="6735">
                <c:v>56.130053461552315</c:v>
              </c:pt>
              <c:pt idx="6736">
                <c:v>56.138387545214023</c:v>
              </c:pt>
              <c:pt idx="6737">
                <c:v>56.146721628875717</c:v>
              </c:pt>
              <c:pt idx="6738">
                <c:v>56.155055712537418</c:v>
              </c:pt>
              <c:pt idx="6739">
                <c:v>56.16338979619912</c:v>
              </c:pt>
              <c:pt idx="6740">
                <c:v>56.171723879860814</c:v>
              </c:pt>
              <c:pt idx="6741">
                <c:v>56.180057963522515</c:v>
              </c:pt>
              <c:pt idx="6742">
                <c:v>56.188392047184223</c:v>
              </c:pt>
              <c:pt idx="6743">
                <c:v>56.196726130845917</c:v>
              </c:pt>
              <c:pt idx="6744">
                <c:v>56.205060214507618</c:v>
              </c:pt>
              <c:pt idx="6745">
                <c:v>56.21339429816932</c:v>
              </c:pt>
              <c:pt idx="6746">
                <c:v>56.221728381831021</c:v>
              </c:pt>
              <c:pt idx="6747">
                <c:v>56.230062465492715</c:v>
              </c:pt>
              <c:pt idx="6748">
                <c:v>56.238396549154423</c:v>
              </c:pt>
              <c:pt idx="6749">
                <c:v>56.246730632816124</c:v>
              </c:pt>
              <c:pt idx="6750">
                <c:v>56.255064716477818</c:v>
              </c:pt>
              <c:pt idx="6751">
                <c:v>56.26339880013952</c:v>
              </c:pt>
              <c:pt idx="6752">
                <c:v>56.271732883801221</c:v>
              </c:pt>
              <c:pt idx="6753">
                <c:v>56.280066967462929</c:v>
              </c:pt>
              <c:pt idx="6754">
                <c:v>56.288401051124623</c:v>
              </c:pt>
              <c:pt idx="6755">
                <c:v>56.296735134786324</c:v>
              </c:pt>
              <c:pt idx="6756">
                <c:v>56.305069218448025</c:v>
              </c:pt>
              <c:pt idx="6757">
                <c:v>56.31340330210972</c:v>
              </c:pt>
              <c:pt idx="6758">
                <c:v>56.321737385771421</c:v>
              </c:pt>
              <c:pt idx="6759">
                <c:v>56.330071469433129</c:v>
              </c:pt>
              <c:pt idx="6760">
                <c:v>56.33840555309483</c:v>
              </c:pt>
              <c:pt idx="6761">
                <c:v>56.346739636756524</c:v>
              </c:pt>
              <c:pt idx="6762">
                <c:v>56.355073720418225</c:v>
              </c:pt>
              <c:pt idx="6763">
                <c:v>56.363407804079927</c:v>
              </c:pt>
              <c:pt idx="6764">
                <c:v>56.371741887741628</c:v>
              </c:pt>
              <c:pt idx="6765">
                <c:v>56.380075971403329</c:v>
              </c:pt>
              <c:pt idx="6766">
                <c:v>56.38841005506503</c:v>
              </c:pt>
              <c:pt idx="6767">
                <c:v>56.396744138726731</c:v>
              </c:pt>
              <c:pt idx="6768">
                <c:v>56.405078222388426</c:v>
              </c:pt>
              <c:pt idx="6769">
                <c:v>56.413412306050127</c:v>
              </c:pt>
              <c:pt idx="6770">
                <c:v>56.421746389711835</c:v>
              </c:pt>
              <c:pt idx="6771">
                <c:v>56.430080473373529</c:v>
              </c:pt>
              <c:pt idx="6772">
                <c:v>56.43841455703523</c:v>
              </c:pt>
              <c:pt idx="6773">
                <c:v>56.446748640696931</c:v>
              </c:pt>
              <c:pt idx="6774">
                <c:v>56.455082724358633</c:v>
              </c:pt>
              <c:pt idx="6775">
                <c:v>56.463416808020334</c:v>
              </c:pt>
              <c:pt idx="6776">
                <c:v>56.471750891682035</c:v>
              </c:pt>
              <c:pt idx="6777">
                <c:v>56.480084975343736</c:v>
              </c:pt>
              <c:pt idx="6778">
                <c:v>56.48841905900543</c:v>
              </c:pt>
              <c:pt idx="6779">
                <c:v>56.496753142667131</c:v>
              </c:pt>
              <c:pt idx="6780">
                <c:v>56.505087226328833</c:v>
              </c:pt>
              <c:pt idx="6781">
                <c:v>56.513421309990541</c:v>
              </c:pt>
              <c:pt idx="6782">
                <c:v>56.521755393652235</c:v>
              </c:pt>
              <c:pt idx="6783">
                <c:v>56.530089477313936</c:v>
              </c:pt>
              <c:pt idx="6784">
                <c:v>56.538423560975637</c:v>
              </c:pt>
              <c:pt idx="6785">
                <c:v>56.546757644637331</c:v>
              </c:pt>
              <c:pt idx="6786">
                <c:v>56.55509172829904</c:v>
              </c:pt>
              <c:pt idx="6787">
                <c:v>56.563425811960741</c:v>
              </c:pt>
              <c:pt idx="6788">
                <c:v>56.571759895622442</c:v>
              </c:pt>
              <c:pt idx="6789">
                <c:v>56.580093979284136</c:v>
              </c:pt>
              <c:pt idx="6790">
                <c:v>56.588428062945837</c:v>
              </c:pt>
              <c:pt idx="6791">
                <c:v>56.596762146607539</c:v>
              </c:pt>
              <c:pt idx="6792">
                <c:v>56.60509623026924</c:v>
              </c:pt>
              <c:pt idx="6793">
                <c:v>56.613430313930941</c:v>
              </c:pt>
              <c:pt idx="6794">
                <c:v>56.621764397592642</c:v>
              </c:pt>
              <c:pt idx="6795">
                <c:v>56.630098481254336</c:v>
              </c:pt>
              <c:pt idx="6796">
                <c:v>56.638432564916037</c:v>
              </c:pt>
              <c:pt idx="6797">
                <c:v>56.646766648577746</c:v>
              </c:pt>
              <c:pt idx="6798">
                <c:v>56.655100732239447</c:v>
              </c:pt>
              <c:pt idx="6799">
                <c:v>56.663434815901141</c:v>
              </c:pt>
              <c:pt idx="6800">
                <c:v>56.671768899562842</c:v>
              </c:pt>
              <c:pt idx="6801">
                <c:v>56.680102983224543</c:v>
              </c:pt>
              <c:pt idx="6802">
                <c:v>56.688437066886237</c:v>
              </c:pt>
              <c:pt idx="6803">
                <c:v>56.696771150547946</c:v>
              </c:pt>
              <c:pt idx="6804">
                <c:v>56.705105234209647</c:v>
              </c:pt>
              <c:pt idx="6805">
                <c:v>56.713439317871348</c:v>
              </c:pt>
              <c:pt idx="6806">
                <c:v>56.721773401533042</c:v>
              </c:pt>
              <c:pt idx="6807">
                <c:v>56.730107485194743</c:v>
              </c:pt>
              <c:pt idx="6808">
                <c:v>56.738441568856452</c:v>
              </c:pt>
              <c:pt idx="6809">
                <c:v>56.746775652518146</c:v>
              </c:pt>
              <c:pt idx="6810">
                <c:v>56.755109736179847</c:v>
              </c:pt>
              <c:pt idx="6811">
                <c:v>56.763443819841548</c:v>
              </c:pt>
              <c:pt idx="6812">
                <c:v>56.771777903503249</c:v>
              </c:pt>
              <c:pt idx="6813">
                <c:v>56.780111987164943</c:v>
              </c:pt>
              <c:pt idx="6814">
                <c:v>56.788446070826652</c:v>
              </c:pt>
              <c:pt idx="6815">
                <c:v>56.796780154488353</c:v>
              </c:pt>
              <c:pt idx="6816">
                <c:v>56.805114238150047</c:v>
              </c:pt>
              <c:pt idx="6817">
                <c:v>56.813448321811748</c:v>
              </c:pt>
              <c:pt idx="6818">
                <c:v>56.821782405473449</c:v>
              </c:pt>
              <c:pt idx="6819">
                <c:v>56.830116489135158</c:v>
              </c:pt>
              <c:pt idx="6820">
                <c:v>56.838450572796852</c:v>
              </c:pt>
              <c:pt idx="6821">
                <c:v>56.846784656458553</c:v>
              </c:pt>
              <c:pt idx="6822">
                <c:v>56.855118740120254</c:v>
              </c:pt>
              <c:pt idx="6823">
                <c:v>56.863452823781948</c:v>
              </c:pt>
              <c:pt idx="6824">
                <c:v>56.871786907443649</c:v>
              </c:pt>
              <c:pt idx="6825">
                <c:v>56.880120991105358</c:v>
              </c:pt>
              <c:pt idx="6826">
                <c:v>56.888455074767059</c:v>
              </c:pt>
              <c:pt idx="6827">
                <c:v>56.896789158428753</c:v>
              </c:pt>
              <c:pt idx="6828">
                <c:v>56.905123242090454</c:v>
              </c:pt>
              <c:pt idx="6829">
                <c:v>56.913457325752155</c:v>
              </c:pt>
              <c:pt idx="6830">
                <c:v>56.921791409413849</c:v>
              </c:pt>
              <c:pt idx="6831">
                <c:v>56.930125493075558</c:v>
              </c:pt>
              <c:pt idx="6832">
                <c:v>56.938459576737259</c:v>
              </c:pt>
              <c:pt idx="6833">
                <c:v>56.94679366039896</c:v>
              </c:pt>
              <c:pt idx="6834">
                <c:v>56.955127744060654</c:v>
              </c:pt>
              <c:pt idx="6835">
                <c:v>56.963461827722355</c:v>
              </c:pt>
              <c:pt idx="6836">
                <c:v>56.971795911384064</c:v>
              </c:pt>
              <c:pt idx="6837">
                <c:v>56.980129995045758</c:v>
              </c:pt>
              <c:pt idx="6838">
                <c:v>56.988464078707459</c:v>
              </c:pt>
              <c:pt idx="6839">
                <c:v>56.99679816236916</c:v>
              </c:pt>
              <c:pt idx="6840">
                <c:v>57.005132246030854</c:v>
              </c:pt>
              <c:pt idx="6841">
                <c:v>57.013466329692555</c:v>
              </c:pt>
              <c:pt idx="6842">
                <c:v>57.021800413354264</c:v>
              </c:pt>
              <c:pt idx="6843">
                <c:v>57.030134497015965</c:v>
              </c:pt>
              <c:pt idx="6844">
                <c:v>57.038468580677659</c:v>
              </c:pt>
              <c:pt idx="6845">
                <c:v>57.04680266433936</c:v>
              </c:pt>
              <c:pt idx="6846">
                <c:v>57.055136748001061</c:v>
              </c:pt>
              <c:pt idx="6847">
                <c:v>57.063470831662762</c:v>
              </c:pt>
              <c:pt idx="6848">
                <c:v>57.071804915324464</c:v>
              </c:pt>
              <c:pt idx="6849">
                <c:v>57.080138998986165</c:v>
              </c:pt>
              <c:pt idx="6850">
                <c:v>57.088473082647866</c:v>
              </c:pt>
              <c:pt idx="6851">
                <c:v>57.09680716630956</c:v>
              </c:pt>
              <c:pt idx="6852">
                <c:v>57.105141249971261</c:v>
              </c:pt>
              <c:pt idx="6853">
                <c:v>57.113475333632969</c:v>
              </c:pt>
              <c:pt idx="6854">
                <c:v>57.121809417294664</c:v>
              </c:pt>
              <c:pt idx="6855">
                <c:v>57.130143500956365</c:v>
              </c:pt>
              <c:pt idx="6856">
                <c:v>57.138477584618066</c:v>
              </c:pt>
              <c:pt idx="6857">
                <c:v>57.146811668279767</c:v>
              </c:pt>
              <c:pt idx="6858">
                <c:v>57.155145751941468</c:v>
              </c:pt>
              <c:pt idx="6859">
                <c:v>57.163479835603169</c:v>
              </c:pt>
              <c:pt idx="6860">
                <c:v>57.171813919264871</c:v>
              </c:pt>
              <c:pt idx="6861">
                <c:v>57.180148002926565</c:v>
              </c:pt>
              <c:pt idx="6862">
                <c:v>57.188482086588266</c:v>
              </c:pt>
              <c:pt idx="6863">
                <c:v>57.196816170249967</c:v>
              </c:pt>
              <c:pt idx="6864">
                <c:v>57.205150253911675</c:v>
              </c:pt>
              <c:pt idx="6865">
                <c:v>57.213484337573369</c:v>
              </c:pt>
              <c:pt idx="6866">
                <c:v>57.221818421235071</c:v>
              </c:pt>
              <c:pt idx="6867">
                <c:v>57.230152504896772</c:v>
              </c:pt>
              <c:pt idx="6868">
                <c:v>57.238486588558466</c:v>
              </c:pt>
              <c:pt idx="6869">
                <c:v>57.246820672220174</c:v>
              </c:pt>
              <c:pt idx="6870">
                <c:v>57.255154755881875</c:v>
              </c:pt>
              <c:pt idx="6871">
                <c:v>57.263488839543577</c:v>
              </c:pt>
              <c:pt idx="6872">
                <c:v>57.271822923205271</c:v>
              </c:pt>
              <c:pt idx="6873">
                <c:v>57.280157006866972</c:v>
              </c:pt>
              <c:pt idx="6874">
                <c:v>57.288491090528673</c:v>
              </c:pt>
              <c:pt idx="6875">
                <c:v>57.296825174190374</c:v>
              </c:pt>
              <c:pt idx="6876">
                <c:v>57.305159257852075</c:v>
              </c:pt>
              <c:pt idx="6877">
                <c:v>57.313493341513777</c:v>
              </c:pt>
              <c:pt idx="6878">
                <c:v>57.321827425175478</c:v>
              </c:pt>
              <c:pt idx="6879">
                <c:v>57.330161508837172</c:v>
              </c:pt>
              <c:pt idx="6880">
                <c:v>57.33849559249888</c:v>
              </c:pt>
              <c:pt idx="6881">
                <c:v>57.346829676160581</c:v>
              </c:pt>
              <c:pt idx="6882">
                <c:v>57.355163759822275</c:v>
              </c:pt>
              <c:pt idx="6883">
                <c:v>57.363497843483977</c:v>
              </c:pt>
              <c:pt idx="6884">
                <c:v>57.371831927145678</c:v>
              </c:pt>
              <c:pt idx="6885">
                <c:v>57.380166010807372</c:v>
              </c:pt>
              <c:pt idx="6886">
                <c:v>57.38850009446908</c:v>
              </c:pt>
              <c:pt idx="6887">
                <c:v>57.396834178130781</c:v>
              </c:pt>
              <c:pt idx="6888">
                <c:v>57.405168261792483</c:v>
              </c:pt>
              <c:pt idx="6889">
                <c:v>57.413502345454177</c:v>
              </c:pt>
              <c:pt idx="6890">
                <c:v>57.421836429115878</c:v>
              </c:pt>
              <c:pt idx="6891">
                <c:v>57.430170512777586</c:v>
              </c:pt>
              <c:pt idx="6892">
                <c:v>57.43850459643928</c:v>
              </c:pt>
              <c:pt idx="6893">
                <c:v>57.446838680100981</c:v>
              </c:pt>
              <c:pt idx="6894">
                <c:v>57.455172763762683</c:v>
              </c:pt>
              <c:pt idx="6895">
                <c:v>57.463506847424384</c:v>
              </c:pt>
              <c:pt idx="6896">
                <c:v>57.471840931086078</c:v>
              </c:pt>
              <c:pt idx="6897">
                <c:v>57.480175014747786</c:v>
              </c:pt>
              <c:pt idx="6898">
                <c:v>57.488509098409487</c:v>
              </c:pt>
              <c:pt idx="6899">
                <c:v>57.496843182071181</c:v>
              </c:pt>
              <c:pt idx="6900">
                <c:v>57.505177265732883</c:v>
              </c:pt>
              <c:pt idx="6901">
                <c:v>57.513511349394584</c:v>
              </c:pt>
              <c:pt idx="6902">
                <c:v>57.521845433056292</c:v>
              </c:pt>
              <c:pt idx="6903">
                <c:v>57.530179516717986</c:v>
              </c:pt>
              <c:pt idx="6904">
                <c:v>57.538513600379687</c:v>
              </c:pt>
              <c:pt idx="6905">
                <c:v>57.546847684041389</c:v>
              </c:pt>
              <c:pt idx="6906">
                <c:v>57.555181767703083</c:v>
              </c:pt>
              <c:pt idx="6907">
                <c:v>57.563515851364784</c:v>
              </c:pt>
              <c:pt idx="6908">
                <c:v>57.571849935026492</c:v>
              </c:pt>
              <c:pt idx="6909">
                <c:v>57.580184018688193</c:v>
              </c:pt>
              <c:pt idx="6910">
                <c:v>57.588518102349887</c:v>
              </c:pt>
              <c:pt idx="6911">
                <c:v>57.596852186011589</c:v>
              </c:pt>
              <c:pt idx="6912">
                <c:v>57.60518626967329</c:v>
              </c:pt>
              <c:pt idx="6913">
                <c:v>57.613520353334984</c:v>
              </c:pt>
              <c:pt idx="6914">
                <c:v>57.621854436996692</c:v>
              </c:pt>
              <c:pt idx="6915">
                <c:v>57.630188520658393</c:v>
              </c:pt>
              <c:pt idx="6916">
                <c:v>57.638522604320094</c:v>
              </c:pt>
              <c:pt idx="6917">
                <c:v>57.646856687981789</c:v>
              </c:pt>
              <c:pt idx="6918">
                <c:v>57.65519077164349</c:v>
              </c:pt>
              <c:pt idx="6919">
                <c:v>57.663524855305198</c:v>
              </c:pt>
              <c:pt idx="6920">
                <c:v>57.671858938966892</c:v>
              </c:pt>
              <c:pt idx="6921">
                <c:v>57.680193022628593</c:v>
              </c:pt>
              <c:pt idx="6922">
                <c:v>57.688527106290294</c:v>
              </c:pt>
              <c:pt idx="6923">
                <c:v>57.696861189951996</c:v>
              </c:pt>
              <c:pt idx="6924">
                <c:v>57.70519527361369</c:v>
              </c:pt>
              <c:pt idx="6925">
                <c:v>57.713529357275398</c:v>
              </c:pt>
              <c:pt idx="6926">
                <c:v>57.721863440937099</c:v>
              </c:pt>
              <c:pt idx="6927">
                <c:v>57.730197524598793</c:v>
              </c:pt>
              <c:pt idx="6928">
                <c:v>57.738531608260494</c:v>
              </c:pt>
              <c:pt idx="6929">
                <c:v>57.746865691922196</c:v>
              </c:pt>
              <c:pt idx="6930">
                <c:v>57.755199775583897</c:v>
              </c:pt>
              <c:pt idx="6931">
                <c:v>57.763533859245598</c:v>
              </c:pt>
              <c:pt idx="6932">
                <c:v>57.771867942907299</c:v>
              </c:pt>
              <c:pt idx="6933">
                <c:v>57.780202026569</c:v>
              </c:pt>
              <c:pt idx="6934">
                <c:v>57.788536110230694</c:v>
              </c:pt>
              <c:pt idx="6935">
                <c:v>57.796870193892396</c:v>
              </c:pt>
              <c:pt idx="6936">
                <c:v>57.805204277554104</c:v>
              </c:pt>
              <c:pt idx="6937">
                <c:v>57.813538361215798</c:v>
              </c:pt>
              <c:pt idx="6938">
                <c:v>57.821872444877499</c:v>
              </c:pt>
              <c:pt idx="6939">
                <c:v>57.8302065285392</c:v>
              </c:pt>
              <c:pt idx="6940">
                <c:v>57.838540612200902</c:v>
              </c:pt>
              <c:pt idx="6941">
                <c:v>57.846874695862603</c:v>
              </c:pt>
              <c:pt idx="6942">
                <c:v>57.855208779524304</c:v>
              </c:pt>
              <c:pt idx="6943">
                <c:v>57.863542863186005</c:v>
              </c:pt>
              <c:pt idx="6944">
                <c:v>57.871876946847699</c:v>
              </c:pt>
              <c:pt idx="6945">
                <c:v>57.8802110305094</c:v>
              </c:pt>
              <c:pt idx="6946">
                <c:v>57.888545114171102</c:v>
              </c:pt>
              <c:pt idx="6947">
                <c:v>57.89687919783281</c:v>
              </c:pt>
              <c:pt idx="6948">
                <c:v>57.905213281494504</c:v>
              </c:pt>
              <c:pt idx="6949">
                <c:v>57.913547365156205</c:v>
              </c:pt>
              <c:pt idx="6950">
                <c:v>57.921881448817906</c:v>
              </c:pt>
              <c:pt idx="6951">
                <c:v>57.9302155324796</c:v>
              </c:pt>
              <c:pt idx="6952">
                <c:v>57.938549616141309</c:v>
              </c:pt>
              <c:pt idx="6953">
                <c:v>57.94688369980301</c:v>
              </c:pt>
              <c:pt idx="6954">
                <c:v>57.955217783464711</c:v>
              </c:pt>
              <c:pt idx="6955">
                <c:v>57.963551867126405</c:v>
              </c:pt>
              <c:pt idx="6956">
                <c:v>57.971885950788106</c:v>
              </c:pt>
              <c:pt idx="6957">
                <c:v>57.980220034449808</c:v>
              </c:pt>
              <c:pt idx="6958">
                <c:v>57.988554118111509</c:v>
              </c:pt>
              <c:pt idx="6959">
                <c:v>57.99688820177321</c:v>
              </c:pt>
              <c:pt idx="6960">
                <c:v>58.005222285434911</c:v>
              </c:pt>
              <c:pt idx="6961">
                <c:v>58.013556369096612</c:v>
              </c:pt>
              <c:pt idx="6962">
                <c:v>58.021890452758306</c:v>
              </c:pt>
              <c:pt idx="6963">
                <c:v>58.030224536420015</c:v>
              </c:pt>
              <c:pt idx="6964">
                <c:v>58.038558620081716</c:v>
              </c:pt>
              <c:pt idx="6965">
                <c:v>58.04689270374341</c:v>
              </c:pt>
              <c:pt idx="6966">
                <c:v>58.055226787405111</c:v>
              </c:pt>
              <c:pt idx="6967">
                <c:v>58.063560871066812</c:v>
              </c:pt>
              <c:pt idx="6968">
                <c:v>58.071894954728513</c:v>
              </c:pt>
              <c:pt idx="6969">
                <c:v>58.080229038390215</c:v>
              </c:pt>
              <c:pt idx="6970">
                <c:v>58.088563122051916</c:v>
              </c:pt>
              <c:pt idx="6971">
                <c:v>58.096897205713617</c:v>
              </c:pt>
              <c:pt idx="6972">
                <c:v>58.105231289375311</c:v>
              </c:pt>
              <c:pt idx="6973">
                <c:v>58.113565373037012</c:v>
              </c:pt>
              <c:pt idx="6974">
                <c:v>58.121899456698721</c:v>
              </c:pt>
              <c:pt idx="6975">
                <c:v>58.130233540360415</c:v>
              </c:pt>
              <c:pt idx="6976">
                <c:v>58.138567624022116</c:v>
              </c:pt>
              <c:pt idx="6977">
                <c:v>58.146901707683817</c:v>
              </c:pt>
              <c:pt idx="6978">
                <c:v>58.155235791345518</c:v>
              </c:pt>
              <c:pt idx="6979">
                <c:v>58.163569875007212</c:v>
              </c:pt>
              <c:pt idx="6980">
                <c:v>58.171903958668921</c:v>
              </c:pt>
              <c:pt idx="6981">
                <c:v>58.180238042330622</c:v>
              </c:pt>
              <c:pt idx="6982">
                <c:v>58.188572125992316</c:v>
              </c:pt>
              <c:pt idx="6983">
                <c:v>58.196906209654017</c:v>
              </c:pt>
              <c:pt idx="6984">
                <c:v>58.205240293315718</c:v>
              </c:pt>
              <c:pt idx="6985">
                <c:v>58.213574376977427</c:v>
              </c:pt>
              <c:pt idx="6986">
                <c:v>58.221908460639121</c:v>
              </c:pt>
              <c:pt idx="6987">
                <c:v>58.230242544300822</c:v>
              </c:pt>
              <c:pt idx="6988">
                <c:v>58.238576627962523</c:v>
              </c:pt>
              <c:pt idx="6989">
                <c:v>58.246910711624217</c:v>
              </c:pt>
              <c:pt idx="6990">
                <c:v>58.255244795285918</c:v>
              </c:pt>
              <c:pt idx="6991">
                <c:v>58.263578878947627</c:v>
              </c:pt>
              <c:pt idx="6992">
                <c:v>58.271912962609328</c:v>
              </c:pt>
              <c:pt idx="6993">
                <c:v>58.280247046271022</c:v>
              </c:pt>
              <c:pt idx="6994">
                <c:v>58.288581129932723</c:v>
              </c:pt>
              <c:pt idx="6995">
                <c:v>58.296915213594424</c:v>
              </c:pt>
              <c:pt idx="6996">
                <c:v>58.305249297256118</c:v>
              </c:pt>
              <c:pt idx="6997">
                <c:v>58.313583380917827</c:v>
              </c:pt>
              <c:pt idx="6998">
                <c:v>58.321917464579528</c:v>
              </c:pt>
              <c:pt idx="6999">
                <c:v>58.330251548241229</c:v>
              </c:pt>
              <c:pt idx="7000">
                <c:v>58.338585631902923</c:v>
              </c:pt>
              <c:pt idx="7001">
                <c:v>58.346919715564624</c:v>
              </c:pt>
              <c:pt idx="7002">
                <c:v>58.355253799226332</c:v>
              </c:pt>
              <c:pt idx="7003">
                <c:v>58.363587882888027</c:v>
              </c:pt>
              <c:pt idx="7004">
                <c:v>58.371921966549728</c:v>
              </c:pt>
              <c:pt idx="7005">
                <c:v>58.380256050211429</c:v>
              </c:pt>
              <c:pt idx="7006">
                <c:v>58.38859013387313</c:v>
              </c:pt>
              <c:pt idx="7007">
                <c:v>58.396924217534824</c:v>
              </c:pt>
              <c:pt idx="7008">
                <c:v>58.405258301196532</c:v>
              </c:pt>
              <c:pt idx="7009">
                <c:v>58.413592384858234</c:v>
              </c:pt>
              <c:pt idx="7010">
                <c:v>58.421926468519928</c:v>
              </c:pt>
              <c:pt idx="7011">
                <c:v>58.430260552181629</c:v>
              </c:pt>
              <c:pt idx="7012">
                <c:v>58.43859463584333</c:v>
              </c:pt>
              <c:pt idx="7013">
                <c:v>58.446928719505038</c:v>
              </c:pt>
              <c:pt idx="7014">
                <c:v>58.455262803166733</c:v>
              </c:pt>
              <c:pt idx="7015">
                <c:v>58.463596886828434</c:v>
              </c:pt>
              <c:pt idx="7016">
                <c:v>58.471930970490135</c:v>
              </c:pt>
              <c:pt idx="7017">
                <c:v>58.480265054151829</c:v>
              </c:pt>
              <c:pt idx="7018">
                <c:v>58.48859913781353</c:v>
              </c:pt>
              <c:pt idx="7019">
                <c:v>58.496933221475238</c:v>
              </c:pt>
              <c:pt idx="7020">
                <c:v>58.505267305136933</c:v>
              </c:pt>
              <c:pt idx="7021">
                <c:v>58.513601388798634</c:v>
              </c:pt>
              <c:pt idx="7022">
                <c:v>58.521935472460335</c:v>
              </c:pt>
              <c:pt idx="7023">
                <c:v>58.530269556122036</c:v>
              </c:pt>
              <c:pt idx="7024">
                <c:v>58.538603639783737</c:v>
              </c:pt>
              <c:pt idx="7025">
                <c:v>58.546937723445438</c:v>
              </c:pt>
              <c:pt idx="7026">
                <c:v>58.55527180710714</c:v>
              </c:pt>
              <c:pt idx="7027">
                <c:v>58.563605890768834</c:v>
              </c:pt>
              <c:pt idx="7028">
                <c:v>58.571939974430535</c:v>
              </c:pt>
              <c:pt idx="7029">
                <c:v>58.580274058092236</c:v>
              </c:pt>
              <c:pt idx="7030">
                <c:v>58.588608141753944</c:v>
              </c:pt>
              <c:pt idx="7031">
                <c:v>58.596942225415638</c:v>
              </c:pt>
              <c:pt idx="7032">
                <c:v>58.60527630907734</c:v>
              </c:pt>
              <c:pt idx="7033">
                <c:v>58.613610392739041</c:v>
              </c:pt>
              <c:pt idx="7034">
                <c:v>58.621944476400735</c:v>
              </c:pt>
              <c:pt idx="7035">
                <c:v>58.630278560062443</c:v>
              </c:pt>
              <c:pt idx="7036">
                <c:v>58.638612643724144</c:v>
              </c:pt>
              <c:pt idx="7037">
                <c:v>58.646946727385846</c:v>
              </c:pt>
              <c:pt idx="7038">
                <c:v>58.65528081104754</c:v>
              </c:pt>
              <c:pt idx="7039">
                <c:v>58.663614894709241</c:v>
              </c:pt>
              <c:pt idx="7040">
                <c:v>58.671948978370942</c:v>
              </c:pt>
              <c:pt idx="7041">
                <c:v>58.680283062032643</c:v>
              </c:pt>
              <c:pt idx="7042">
                <c:v>58.688617145694344</c:v>
              </c:pt>
              <c:pt idx="7043">
                <c:v>58.696951229356046</c:v>
              </c:pt>
              <c:pt idx="7044">
                <c:v>58.705285313017747</c:v>
              </c:pt>
              <c:pt idx="7045">
                <c:v>58.713619396679441</c:v>
              </c:pt>
              <c:pt idx="7046">
                <c:v>58.721953480341149</c:v>
              </c:pt>
              <c:pt idx="7047">
                <c:v>58.73028756400285</c:v>
              </c:pt>
              <c:pt idx="7048">
                <c:v>58.738621647664544</c:v>
              </c:pt>
              <c:pt idx="7049">
                <c:v>58.746955731326246</c:v>
              </c:pt>
              <c:pt idx="7050">
                <c:v>58.755289814987947</c:v>
              </c:pt>
              <c:pt idx="7051">
                <c:v>58.763623898649648</c:v>
              </c:pt>
              <c:pt idx="7052">
                <c:v>58.771957982311349</c:v>
              </c:pt>
              <c:pt idx="7053">
                <c:v>58.78029206597305</c:v>
              </c:pt>
              <c:pt idx="7054">
                <c:v>58.788626149634752</c:v>
              </c:pt>
              <c:pt idx="7055">
                <c:v>58.796960233296446</c:v>
              </c:pt>
              <c:pt idx="7056">
                <c:v>58.805294316958147</c:v>
              </c:pt>
              <c:pt idx="7057">
                <c:v>58.813628400619855</c:v>
              </c:pt>
              <c:pt idx="7058">
                <c:v>58.821962484281556</c:v>
              </c:pt>
              <c:pt idx="7059">
                <c:v>58.83029656794325</c:v>
              </c:pt>
              <c:pt idx="7060">
                <c:v>58.838630651604952</c:v>
              </c:pt>
              <c:pt idx="7061">
                <c:v>58.846964735266653</c:v>
              </c:pt>
              <c:pt idx="7062">
                <c:v>58.855298818928347</c:v>
              </c:pt>
              <c:pt idx="7063">
                <c:v>58.863632902590055</c:v>
              </c:pt>
              <c:pt idx="7064">
                <c:v>58.871966986251756</c:v>
              </c:pt>
              <c:pt idx="7065">
                <c:v>58.88030106991345</c:v>
              </c:pt>
              <c:pt idx="7066">
                <c:v>58.888635153575152</c:v>
              </c:pt>
              <c:pt idx="7067">
                <c:v>58.896969237236853</c:v>
              </c:pt>
              <c:pt idx="7068">
                <c:v>58.905303320898561</c:v>
              </c:pt>
              <c:pt idx="7069">
                <c:v>58.913637404560255</c:v>
              </c:pt>
              <c:pt idx="7070">
                <c:v>58.921971488221956</c:v>
              </c:pt>
              <c:pt idx="7071">
                <c:v>58.930305571883657</c:v>
              </c:pt>
              <c:pt idx="7072">
                <c:v>58.938639655545352</c:v>
              </c:pt>
              <c:pt idx="7073">
                <c:v>58.946973739207053</c:v>
              </c:pt>
              <c:pt idx="7074">
                <c:v>58.955307822868761</c:v>
              </c:pt>
              <c:pt idx="7075">
                <c:v>58.963641906530462</c:v>
              </c:pt>
              <c:pt idx="7076">
                <c:v>58.971975990192156</c:v>
              </c:pt>
              <c:pt idx="7077">
                <c:v>58.980310073853857</c:v>
              </c:pt>
              <c:pt idx="7078">
                <c:v>58.988644157515559</c:v>
              </c:pt>
              <c:pt idx="7079">
                <c:v>58.996978241177253</c:v>
              </c:pt>
              <c:pt idx="7080">
                <c:v>59.005312324838961</c:v>
              </c:pt>
              <c:pt idx="7081">
                <c:v>59.013646408500662</c:v>
              </c:pt>
              <c:pt idx="7082">
                <c:v>59.021980492162363</c:v>
              </c:pt>
              <c:pt idx="7083">
                <c:v>59.030314575824057</c:v>
              </c:pt>
              <c:pt idx="7084">
                <c:v>59.038648659485759</c:v>
              </c:pt>
              <c:pt idx="7085">
                <c:v>59.046982743147467</c:v>
              </c:pt>
              <c:pt idx="7086">
                <c:v>59.055316826809161</c:v>
              </c:pt>
              <c:pt idx="7087">
                <c:v>59.063650910470862</c:v>
              </c:pt>
              <c:pt idx="7088">
                <c:v>59.071984994132563</c:v>
              </c:pt>
              <c:pt idx="7089">
                <c:v>59.080319077794265</c:v>
              </c:pt>
              <c:pt idx="7090">
                <c:v>59.088653161455959</c:v>
              </c:pt>
              <c:pt idx="7091">
                <c:v>59.096987245117667</c:v>
              </c:pt>
              <c:pt idx="7092">
                <c:v>59.105321328779368</c:v>
              </c:pt>
              <c:pt idx="7093">
                <c:v>59.113655412441062</c:v>
              </c:pt>
              <c:pt idx="7094">
                <c:v>59.121989496102763</c:v>
              </c:pt>
              <c:pt idx="7095">
                <c:v>59.130323579764465</c:v>
              </c:pt>
              <c:pt idx="7096">
                <c:v>59.138657663426173</c:v>
              </c:pt>
              <c:pt idx="7097">
                <c:v>59.146991747087867</c:v>
              </c:pt>
              <c:pt idx="7098">
                <c:v>59.155325830749568</c:v>
              </c:pt>
              <c:pt idx="7099">
                <c:v>59.163659914411269</c:v>
              </c:pt>
              <c:pt idx="7100">
                <c:v>59.171993998072963</c:v>
              </c:pt>
              <c:pt idx="7101">
                <c:v>59.180328081734665</c:v>
              </c:pt>
              <c:pt idx="7102">
                <c:v>59.188662165396373</c:v>
              </c:pt>
              <c:pt idx="7103">
                <c:v>59.196996249058074</c:v>
              </c:pt>
              <c:pt idx="7104">
                <c:v>59.205330332719768</c:v>
              </c:pt>
              <c:pt idx="7105">
                <c:v>59.213664416381469</c:v>
              </c:pt>
              <c:pt idx="7106">
                <c:v>59.221998500043171</c:v>
              </c:pt>
              <c:pt idx="7107">
                <c:v>59.230332583704872</c:v>
              </c:pt>
              <c:pt idx="7108">
                <c:v>59.238666667366573</c:v>
              </c:pt>
              <c:pt idx="7109">
                <c:v>59.247000751028274</c:v>
              </c:pt>
              <c:pt idx="7110">
                <c:v>59.255334834689975</c:v>
              </c:pt>
              <c:pt idx="7111">
                <c:v>59.263668918351669</c:v>
              </c:pt>
              <c:pt idx="7112">
                <c:v>59.272003002013371</c:v>
              </c:pt>
              <c:pt idx="7113">
                <c:v>59.280337085675079</c:v>
              </c:pt>
              <c:pt idx="7114">
                <c:v>59.288671169336773</c:v>
              </c:pt>
              <c:pt idx="7115">
                <c:v>59.297005252998474</c:v>
              </c:pt>
              <c:pt idx="7116">
                <c:v>59.305339336660175</c:v>
              </c:pt>
              <c:pt idx="7117">
                <c:v>59.313673420321869</c:v>
              </c:pt>
              <c:pt idx="7118">
                <c:v>59.322007503983578</c:v>
              </c:pt>
              <c:pt idx="7119">
                <c:v>59.330341587645279</c:v>
              </c:pt>
              <c:pt idx="7120">
                <c:v>59.33867567130698</c:v>
              </c:pt>
              <c:pt idx="7121">
                <c:v>59.347009754968674</c:v>
              </c:pt>
              <c:pt idx="7122">
                <c:v>59.355343838630375</c:v>
              </c:pt>
              <c:pt idx="7123">
                <c:v>59.363677922292077</c:v>
              </c:pt>
              <c:pt idx="7124">
                <c:v>59.372012005953778</c:v>
              </c:pt>
              <c:pt idx="7125">
                <c:v>59.380346089615479</c:v>
              </c:pt>
              <c:pt idx="7126">
                <c:v>59.38868017327718</c:v>
              </c:pt>
              <c:pt idx="7127">
                <c:v>59.397014256938881</c:v>
              </c:pt>
              <c:pt idx="7128">
                <c:v>59.405348340600575</c:v>
              </c:pt>
              <c:pt idx="7129">
                <c:v>59.413682424262284</c:v>
              </c:pt>
              <c:pt idx="7130">
                <c:v>59.422016507923985</c:v>
              </c:pt>
              <c:pt idx="7131">
                <c:v>59.430350591585679</c:v>
              </c:pt>
              <c:pt idx="7132">
                <c:v>59.43868467524738</c:v>
              </c:pt>
              <c:pt idx="7133">
                <c:v>59.447018758909081</c:v>
              </c:pt>
              <c:pt idx="7134">
                <c:v>59.455352842570782</c:v>
              </c:pt>
              <c:pt idx="7135">
                <c:v>59.463686926232484</c:v>
              </c:pt>
              <c:pt idx="7136">
                <c:v>59.472021009894185</c:v>
              </c:pt>
              <c:pt idx="7137">
                <c:v>59.480355093555886</c:v>
              </c:pt>
              <c:pt idx="7138">
                <c:v>59.48868917721758</c:v>
              </c:pt>
              <c:pt idx="7139">
                <c:v>59.497023260879281</c:v>
              </c:pt>
              <c:pt idx="7140">
                <c:v>59.50535734454099</c:v>
              </c:pt>
              <c:pt idx="7141">
                <c:v>59.513691428202691</c:v>
              </c:pt>
              <c:pt idx="7142">
                <c:v>59.522025511864385</c:v>
              </c:pt>
              <c:pt idx="7143">
                <c:v>59.530359595526086</c:v>
              </c:pt>
              <c:pt idx="7144">
                <c:v>59.538693679187787</c:v>
              </c:pt>
              <c:pt idx="7145">
                <c:v>59.547027762849481</c:v>
              </c:pt>
              <c:pt idx="7146">
                <c:v>59.55536184651119</c:v>
              </c:pt>
              <c:pt idx="7147">
                <c:v>59.563695930172891</c:v>
              </c:pt>
              <c:pt idx="7148">
                <c:v>59.572030013834592</c:v>
              </c:pt>
              <c:pt idx="7149">
                <c:v>59.580364097496286</c:v>
              </c:pt>
              <c:pt idx="7150">
                <c:v>59.588698181157987</c:v>
              </c:pt>
              <c:pt idx="7151">
                <c:v>59.597032264819696</c:v>
              </c:pt>
              <c:pt idx="7152">
                <c:v>59.60536634848139</c:v>
              </c:pt>
              <c:pt idx="7153">
                <c:v>59.613700432143091</c:v>
              </c:pt>
              <c:pt idx="7154">
                <c:v>59.622034515804792</c:v>
              </c:pt>
              <c:pt idx="7155">
                <c:v>59.630368599466493</c:v>
              </c:pt>
              <c:pt idx="7156">
                <c:v>59.638702683128187</c:v>
              </c:pt>
              <c:pt idx="7157">
                <c:v>59.647036766789896</c:v>
              </c:pt>
              <c:pt idx="7158">
                <c:v>59.655370850451597</c:v>
              </c:pt>
              <c:pt idx="7159">
                <c:v>59.663704934113291</c:v>
              </c:pt>
              <c:pt idx="7160">
                <c:v>59.672039017774992</c:v>
              </c:pt>
              <c:pt idx="7161">
                <c:v>59.680373101436693</c:v>
              </c:pt>
              <c:pt idx="7162">
                <c:v>59.688707185098387</c:v>
              </c:pt>
              <c:pt idx="7163">
                <c:v>59.697041268760096</c:v>
              </c:pt>
              <c:pt idx="7164">
                <c:v>59.705375352421797</c:v>
              </c:pt>
              <c:pt idx="7165">
                <c:v>59.713709436083498</c:v>
              </c:pt>
              <c:pt idx="7166">
                <c:v>59.722043519745192</c:v>
              </c:pt>
              <c:pt idx="7167">
                <c:v>59.730377603406893</c:v>
              </c:pt>
              <c:pt idx="7168">
                <c:v>59.738711687068601</c:v>
              </c:pt>
              <c:pt idx="7169">
                <c:v>59.747045770730296</c:v>
              </c:pt>
              <c:pt idx="7170">
                <c:v>59.755379854391997</c:v>
              </c:pt>
              <c:pt idx="7171">
                <c:v>59.763713938053698</c:v>
              </c:pt>
              <c:pt idx="7172">
                <c:v>59.772048021715399</c:v>
              </c:pt>
              <c:pt idx="7173">
                <c:v>59.780382105377093</c:v>
              </c:pt>
              <c:pt idx="7174">
                <c:v>59.788716189038801</c:v>
              </c:pt>
              <c:pt idx="7175">
                <c:v>59.797050272700503</c:v>
              </c:pt>
              <c:pt idx="7176">
                <c:v>59.805384356362197</c:v>
              </c:pt>
              <c:pt idx="7177">
                <c:v>59.813718440023898</c:v>
              </c:pt>
              <c:pt idx="7178">
                <c:v>59.822052523685599</c:v>
              </c:pt>
              <c:pt idx="7179">
                <c:v>59.830386607347307</c:v>
              </c:pt>
              <c:pt idx="7180">
                <c:v>59.838720691009001</c:v>
              </c:pt>
              <c:pt idx="7181">
                <c:v>59.847054774670703</c:v>
              </c:pt>
              <c:pt idx="7182">
                <c:v>59.855388858332404</c:v>
              </c:pt>
              <c:pt idx="7183">
                <c:v>59.863722941994098</c:v>
              </c:pt>
              <c:pt idx="7184">
                <c:v>59.872057025655799</c:v>
              </c:pt>
              <c:pt idx="7185">
                <c:v>59.880391109317507</c:v>
              </c:pt>
              <c:pt idx="7186">
                <c:v>59.888725192979209</c:v>
              </c:pt>
              <c:pt idx="7187">
                <c:v>59.897059276640903</c:v>
              </c:pt>
              <c:pt idx="7188">
                <c:v>59.905393360302604</c:v>
              </c:pt>
              <c:pt idx="7189">
                <c:v>59.913727443964305</c:v>
              </c:pt>
              <c:pt idx="7190">
                <c:v>59.922061527626006</c:v>
              </c:pt>
              <c:pt idx="7191">
                <c:v>59.930395611287707</c:v>
              </c:pt>
              <c:pt idx="7192">
                <c:v>59.938729694949409</c:v>
              </c:pt>
              <c:pt idx="7193">
                <c:v>59.94706377861111</c:v>
              </c:pt>
              <c:pt idx="7194">
                <c:v>59.955397862272804</c:v>
              </c:pt>
              <c:pt idx="7195">
                <c:v>59.963731945934505</c:v>
              </c:pt>
              <c:pt idx="7196">
                <c:v>59.972066029596213</c:v>
              </c:pt>
              <c:pt idx="7197">
                <c:v>59.980400113257907</c:v>
              </c:pt>
              <c:pt idx="7198">
                <c:v>59.988734196919609</c:v>
              </c:pt>
              <c:pt idx="7199">
                <c:v>59.99706828058131</c:v>
              </c:pt>
              <c:pt idx="7200">
                <c:v>60.005402364243011</c:v>
              </c:pt>
              <c:pt idx="7201">
                <c:v>60.013736447904712</c:v>
              </c:pt>
              <c:pt idx="7202">
                <c:v>60.022070531566413</c:v>
              </c:pt>
              <c:pt idx="7203">
                <c:v>60.030404615228115</c:v>
              </c:pt>
              <c:pt idx="7204">
                <c:v>60.038738698889809</c:v>
              </c:pt>
              <c:pt idx="7205">
                <c:v>60.04707278255151</c:v>
              </c:pt>
              <c:pt idx="7206">
                <c:v>60.055406866213211</c:v>
              </c:pt>
              <c:pt idx="7207">
                <c:v>60.063740949874912</c:v>
              </c:pt>
              <c:pt idx="7208">
                <c:v>60.072075033536613</c:v>
              </c:pt>
              <c:pt idx="7209">
                <c:v>60.080409117198315</c:v>
              </c:pt>
              <c:pt idx="7210">
                <c:v>60.088743200860016</c:v>
              </c:pt>
              <c:pt idx="7211">
                <c:v>60.09707728452171</c:v>
              </c:pt>
              <c:pt idx="7212">
                <c:v>60.105411368183418</c:v>
              </c:pt>
              <c:pt idx="7213">
                <c:v>60.113745451845119</c:v>
              </c:pt>
              <c:pt idx="7214">
                <c:v>60.122079535506813</c:v>
              </c:pt>
              <c:pt idx="7215">
                <c:v>60.130413619168515</c:v>
              </c:pt>
              <c:pt idx="7216">
                <c:v>60.138747702830216</c:v>
              </c:pt>
              <c:pt idx="7217">
                <c:v>60.147081786491917</c:v>
              </c:pt>
              <c:pt idx="7218">
                <c:v>60.155415870153618</c:v>
              </c:pt>
              <c:pt idx="7219">
                <c:v>60.163749953815319</c:v>
              </c:pt>
              <c:pt idx="7220">
                <c:v>60.172084037477021</c:v>
              </c:pt>
              <c:pt idx="7221">
                <c:v>60.180418121138715</c:v>
              </c:pt>
              <c:pt idx="7222">
                <c:v>60.188752204800416</c:v>
              </c:pt>
              <c:pt idx="7223">
                <c:v>60.197086288462124</c:v>
              </c:pt>
              <c:pt idx="7224">
                <c:v>60.205420372123825</c:v>
              </c:pt>
              <c:pt idx="7225">
                <c:v>60.213754455785519</c:v>
              </c:pt>
              <c:pt idx="7226">
                <c:v>60.222088539447221</c:v>
              </c:pt>
              <c:pt idx="7227">
                <c:v>60.230422623108922</c:v>
              </c:pt>
              <c:pt idx="7228">
                <c:v>60.238756706770616</c:v>
              </c:pt>
              <c:pt idx="7229">
                <c:v>60.247090790432324</c:v>
              </c:pt>
              <c:pt idx="7230">
                <c:v>60.255424874094025</c:v>
              </c:pt>
              <c:pt idx="7231">
                <c:v>60.263758957755726</c:v>
              </c:pt>
              <c:pt idx="7232">
                <c:v>60.272093041417421</c:v>
              </c:pt>
              <c:pt idx="7233">
                <c:v>60.280427125079122</c:v>
              </c:pt>
              <c:pt idx="7234">
                <c:v>60.28876120874083</c:v>
              </c:pt>
              <c:pt idx="7235">
                <c:v>60.297095292402524</c:v>
              </c:pt>
              <c:pt idx="7236">
                <c:v>60.305429376064225</c:v>
              </c:pt>
              <c:pt idx="7237">
                <c:v>60.313763459725926</c:v>
              </c:pt>
              <c:pt idx="7238">
                <c:v>60.322097543387628</c:v>
              </c:pt>
              <c:pt idx="7239">
                <c:v>60.330431627049322</c:v>
              </c:pt>
              <c:pt idx="7240">
                <c:v>60.33876571071103</c:v>
              </c:pt>
              <c:pt idx="7241">
                <c:v>60.347099794372731</c:v>
              </c:pt>
              <c:pt idx="7242">
                <c:v>60.355433878034425</c:v>
              </c:pt>
              <c:pt idx="7243">
                <c:v>60.363767961696126</c:v>
              </c:pt>
              <c:pt idx="7244">
                <c:v>60.372102045357828</c:v>
              </c:pt>
              <c:pt idx="7245">
                <c:v>60.380436129019536</c:v>
              </c:pt>
              <c:pt idx="7246">
                <c:v>60.38877021268123</c:v>
              </c:pt>
              <c:pt idx="7247">
                <c:v>60.397104296342931</c:v>
              </c:pt>
              <c:pt idx="7248">
                <c:v>60.405438380004632</c:v>
              </c:pt>
              <c:pt idx="7249">
                <c:v>60.413772463666326</c:v>
              </c:pt>
              <c:pt idx="7250">
                <c:v>60.422106547328028</c:v>
              </c:pt>
              <c:pt idx="7251">
                <c:v>60.430440630989736</c:v>
              </c:pt>
              <c:pt idx="7252">
                <c:v>60.43877471465143</c:v>
              </c:pt>
              <c:pt idx="7253">
                <c:v>60.447108798313131</c:v>
              </c:pt>
              <c:pt idx="7254">
                <c:v>60.455442881974832</c:v>
              </c:pt>
              <c:pt idx="7255">
                <c:v>60.463776965636534</c:v>
              </c:pt>
              <c:pt idx="7256">
                <c:v>60.472111049298228</c:v>
              </c:pt>
              <c:pt idx="7257">
                <c:v>60.480445132959936</c:v>
              </c:pt>
              <c:pt idx="7258">
                <c:v>60.488779216621637</c:v>
              </c:pt>
              <c:pt idx="7259">
                <c:v>60.497113300283331</c:v>
              </c:pt>
              <c:pt idx="7260">
                <c:v>60.505447383945032</c:v>
              </c:pt>
              <c:pt idx="7261">
                <c:v>60.513781467606734</c:v>
              </c:pt>
              <c:pt idx="7262">
                <c:v>60.522115551268442</c:v>
              </c:pt>
              <c:pt idx="7263">
                <c:v>60.530449634930136</c:v>
              </c:pt>
              <c:pt idx="7264">
                <c:v>60.538783718591837</c:v>
              </c:pt>
              <c:pt idx="7265">
                <c:v>60.547117802253538</c:v>
              </c:pt>
              <c:pt idx="7266">
                <c:v>60.555451885915232</c:v>
              </c:pt>
              <c:pt idx="7267">
                <c:v>60.563785969576934</c:v>
              </c:pt>
              <c:pt idx="7268">
                <c:v>60.572120053238642</c:v>
              </c:pt>
              <c:pt idx="7269">
                <c:v>60.580454136900343</c:v>
              </c:pt>
              <c:pt idx="7270">
                <c:v>60.588788220562037</c:v>
              </c:pt>
              <c:pt idx="7271">
                <c:v>60.597122304223738</c:v>
              </c:pt>
              <c:pt idx="7272">
                <c:v>60.60545638788544</c:v>
              </c:pt>
              <c:pt idx="7273">
                <c:v>60.613790471547141</c:v>
              </c:pt>
              <c:pt idx="7274">
                <c:v>60.622124555208842</c:v>
              </c:pt>
              <c:pt idx="7275">
                <c:v>60.630458638870543</c:v>
              </c:pt>
              <c:pt idx="7276">
                <c:v>60.638792722532244</c:v>
              </c:pt>
              <c:pt idx="7277">
                <c:v>60.647126806193938</c:v>
              </c:pt>
              <c:pt idx="7278">
                <c:v>60.65546088985564</c:v>
              </c:pt>
              <c:pt idx="7279">
                <c:v>60.663794973517348</c:v>
              </c:pt>
              <c:pt idx="7280">
                <c:v>60.672129057179042</c:v>
              </c:pt>
              <c:pt idx="7281">
                <c:v>60.680463140840743</c:v>
              </c:pt>
              <c:pt idx="7282">
                <c:v>60.688797224502444</c:v>
              </c:pt>
              <c:pt idx="7283">
                <c:v>60.697131308164145</c:v>
              </c:pt>
              <c:pt idx="7284">
                <c:v>60.705465391825847</c:v>
              </c:pt>
              <c:pt idx="7285">
                <c:v>60.713799475487548</c:v>
              </c:pt>
              <c:pt idx="7286">
                <c:v>60.722133559149249</c:v>
              </c:pt>
              <c:pt idx="7287">
                <c:v>60.730467642810943</c:v>
              </c:pt>
              <c:pt idx="7288">
                <c:v>60.738801726472644</c:v>
              </c:pt>
              <c:pt idx="7289">
                <c:v>60.747135810134345</c:v>
              </c:pt>
              <c:pt idx="7290">
                <c:v>60.755469893796054</c:v>
              </c:pt>
              <c:pt idx="7291">
                <c:v>60.763803977457748</c:v>
              </c:pt>
              <c:pt idx="7292">
                <c:v>60.772138061119449</c:v>
              </c:pt>
              <c:pt idx="7293">
                <c:v>60.78047214478115</c:v>
              </c:pt>
              <c:pt idx="7294">
                <c:v>60.788806228442844</c:v>
              </c:pt>
              <c:pt idx="7295">
                <c:v>60.797140312104553</c:v>
              </c:pt>
              <c:pt idx="7296">
                <c:v>60.805474395766254</c:v>
              </c:pt>
              <c:pt idx="7297">
                <c:v>60.813808479427948</c:v>
              </c:pt>
              <c:pt idx="7298">
                <c:v>60.822142563089649</c:v>
              </c:pt>
              <c:pt idx="7299">
                <c:v>60.83047664675135</c:v>
              </c:pt>
              <c:pt idx="7300">
                <c:v>60.838810730413051</c:v>
              </c:pt>
              <c:pt idx="7301">
                <c:v>60.847144814074753</c:v>
              </c:pt>
              <c:pt idx="7302">
                <c:v>60.855478897736454</c:v>
              </c:pt>
              <c:pt idx="7303">
                <c:v>60.863812981398155</c:v>
              </c:pt>
              <c:pt idx="7304">
                <c:v>60.872147065059849</c:v>
              </c:pt>
              <c:pt idx="7305">
                <c:v>60.88048114872155</c:v>
              </c:pt>
              <c:pt idx="7306">
                <c:v>60.888815232383259</c:v>
              </c:pt>
              <c:pt idx="7307">
                <c:v>60.89714931604496</c:v>
              </c:pt>
              <c:pt idx="7308">
                <c:v>60.905483399706654</c:v>
              </c:pt>
              <c:pt idx="7309">
                <c:v>60.913817483368355</c:v>
              </c:pt>
              <c:pt idx="7310">
                <c:v>60.922151567030056</c:v>
              </c:pt>
              <c:pt idx="7311">
                <c:v>60.93048565069175</c:v>
              </c:pt>
              <c:pt idx="7312">
                <c:v>60.938819734353459</c:v>
              </c:pt>
              <c:pt idx="7313">
                <c:v>60.94715381801516</c:v>
              </c:pt>
              <c:pt idx="7314">
                <c:v>60.955487901676861</c:v>
              </c:pt>
              <c:pt idx="7315">
                <c:v>60.963821985338555</c:v>
              </c:pt>
              <c:pt idx="7316">
                <c:v>60.972156069000256</c:v>
              </c:pt>
              <c:pt idx="7317">
                <c:v>60.980490152661964</c:v>
              </c:pt>
              <c:pt idx="7318">
                <c:v>60.988824236323659</c:v>
              </c:pt>
              <c:pt idx="7319">
                <c:v>60.99715831998536</c:v>
              </c:pt>
              <c:pt idx="7320">
                <c:v>61.005492403647061</c:v>
              </c:pt>
              <c:pt idx="7321">
                <c:v>61.013826487308762</c:v>
              </c:pt>
              <c:pt idx="7322">
                <c:v>61.022160570970456</c:v>
              </c:pt>
              <c:pt idx="7323">
                <c:v>61.030494654632164</c:v>
              </c:pt>
              <c:pt idx="7324">
                <c:v>61.038828738293866</c:v>
              </c:pt>
              <c:pt idx="7325">
                <c:v>61.04716282195556</c:v>
              </c:pt>
              <c:pt idx="7326">
                <c:v>61.055496905617261</c:v>
              </c:pt>
              <c:pt idx="7327">
                <c:v>61.063830989278962</c:v>
              </c:pt>
              <c:pt idx="7328">
                <c:v>61.07216507294067</c:v>
              </c:pt>
              <c:pt idx="7329">
                <c:v>61.080499156602365</c:v>
              </c:pt>
              <c:pt idx="7330">
                <c:v>61.088833240264066</c:v>
              </c:pt>
              <c:pt idx="7331">
                <c:v>61.097167323925767</c:v>
              </c:pt>
              <c:pt idx="7332">
                <c:v>61.105501407587461</c:v>
              </c:pt>
              <c:pt idx="7333">
                <c:v>61.113835491249162</c:v>
              </c:pt>
              <c:pt idx="7334">
                <c:v>61.12216957491087</c:v>
              </c:pt>
              <c:pt idx="7335">
                <c:v>61.130503658572572</c:v>
              </c:pt>
              <c:pt idx="7336">
                <c:v>61.138837742234266</c:v>
              </c:pt>
              <c:pt idx="7337">
                <c:v>61.147171825895967</c:v>
              </c:pt>
              <c:pt idx="7338">
                <c:v>61.155505909557668</c:v>
              </c:pt>
              <c:pt idx="7339">
                <c:v>61.163839993219362</c:v>
              </c:pt>
              <c:pt idx="7340">
                <c:v>61.17217407688107</c:v>
              </c:pt>
              <c:pt idx="7341">
                <c:v>61.180508160542772</c:v>
              </c:pt>
              <c:pt idx="7342">
                <c:v>61.188842244204466</c:v>
              </c:pt>
              <c:pt idx="7343">
                <c:v>61.197176327866167</c:v>
              </c:pt>
              <c:pt idx="7344">
                <c:v>61.205510411527868</c:v>
              </c:pt>
              <c:pt idx="7345">
                <c:v>61.213844495189576</c:v>
              </c:pt>
              <c:pt idx="7346">
                <c:v>61.22217857885127</c:v>
              </c:pt>
              <c:pt idx="7347">
                <c:v>61.230512662512972</c:v>
              </c:pt>
              <c:pt idx="7348">
                <c:v>61.238846746174673</c:v>
              </c:pt>
              <c:pt idx="7349">
                <c:v>61.247180829836367</c:v>
              </c:pt>
              <c:pt idx="7350">
                <c:v>61.255514913498068</c:v>
              </c:pt>
              <c:pt idx="7351">
                <c:v>61.263848997159776</c:v>
              </c:pt>
              <c:pt idx="7352">
                <c:v>61.272183080821478</c:v>
              </c:pt>
              <c:pt idx="7353">
                <c:v>61.280517164483172</c:v>
              </c:pt>
              <c:pt idx="7354">
                <c:v>61.288851248144873</c:v>
              </c:pt>
              <c:pt idx="7355">
                <c:v>61.297185331806574</c:v>
              </c:pt>
              <c:pt idx="7356">
                <c:v>61.305519415468275</c:v>
              </c:pt>
              <c:pt idx="7357">
                <c:v>61.313853499129976</c:v>
              </c:pt>
              <c:pt idx="7358">
                <c:v>61.322187582791678</c:v>
              </c:pt>
              <c:pt idx="7359">
                <c:v>61.330521666453379</c:v>
              </c:pt>
              <c:pt idx="7360">
                <c:v>61.338855750115073</c:v>
              </c:pt>
              <c:pt idx="7361">
                <c:v>61.347189833776774</c:v>
              </c:pt>
              <c:pt idx="7362">
                <c:v>61.355523917438482</c:v>
              </c:pt>
              <c:pt idx="7363">
                <c:v>61.363858001100176</c:v>
              </c:pt>
              <c:pt idx="7364">
                <c:v>61.372192084761878</c:v>
              </c:pt>
              <c:pt idx="7365">
                <c:v>61.380526168423579</c:v>
              </c:pt>
              <c:pt idx="7366">
                <c:v>61.38886025208528</c:v>
              </c:pt>
              <c:pt idx="7367">
                <c:v>61.397194335746981</c:v>
              </c:pt>
              <c:pt idx="7368">
                <c:v>61.405528419408682</c:v>
              </c:pt>
              <c:pt idx="7369">
                <c:v>61.413862503070384</c:v>
              </c:pt>
              <c:pt idx="7370">
                <c:v>61.422196586732078</c:v>
              </c:pt>
              <c:pt idx="7371">
                <c:v>61.430530670393779</c:v>
              </c:pt>
              <c:pt idx="7372">
                <c:v>61.43886475405548</c:v>
              </c:pt>
              <c:pt idx="7373">
                <c:v>61.447198837717188</c:v>
              </c:pt>
              <c:pt idx="7374">
                <c:v>61.455532921378882</c:v>
              </c:pt>
              <c:pt idx="7375">
                <c:v>61.463867005040584</c:v>
              </c:pt>
              <c:pt idx="7376">
                <c:v>61.472201088702285</c:v>
              </c:pt>
              <c:pt idx="7377">
                <c:v>61.480535172363979</c:v>
              </c:pt>
              <c:pt idx="7378">
                <c:v>61.488869256025687</c:v>
              </c:pt>
              <c:pt idx="7379">
                <c:v>61.497203339687388</c:v>
              </c:pt>
              <c:pt idx="7380">
                <c:v>61.505537423349089</c:v>
              </c:pt>
              <c:pt idx="7381">
                <c:v>61.513871507010784</c:v>
              </c:pt>
              <c:pt idx="7382">
                <c:v>61.522205590672485</c:v>
              </c:pt>
              <c:pt idx="7383">
                <c:v>61.530539674334186</c:v>
              </c:pt>
              <c:pt idx="7384">
                <c:v>61.538873757995887</c:v>
              </c:pt>
              <c:pt idx="7385">
                <c:v>61.547207841657588</c:v>
              </c:pt>
              <c:pt idx="7386">
                <c:v>61.555541925319289</c:v>
              </c:pt>
              <c:pt idx="7387">
                <c:v>61.563876008980984</c:v>
              </c:pt>
              <c:pt idx="7388">
                <c:v>61.572210092642685</c:v>
              </c:pt>
              <c:pt idx="7389">
                <c:v>61.580544176304393</c:v>
              </c:pt>
              <c:pt idx="7390">
                <c:v>61.588878259966094</c:v>
              </c:pt>
              <c:pt idx="7391">
                <c:v>61.597212343627788</c:v>
              </c:pt>
              <c:pt idx="7392">
                <c:v>61.605546427289489</c:v>
              </c:pt>
              <c:pt idx="7393">
                <c:v>61.613880510951191</c:v>
              </c:pt>
              <c:pt idx="7394">
                <c:v>61.622214594612885</c:v>
              </c:pt>
              <c:pt idx="7395">
                <c:v>61.630548678274593</c:v>
              </c:pt>
              <c:pt idx="7396">
                <c:v>61.638882761936294</c:v>
              </c:pt>
              <c:pt idx="7397">
                <c:v>61.647216845597995</c:v>
              </c:pt>
              <c:pt idx="7398">
                <c:v>61.655550929259689</c:v>
              </c:pt>
              <c:pt idx="7399">
                <c:v>61.663885012921391</c:v>
              </c:pt>
              <c:pt idx="7400">
                <c:v>61.672219096583099</c:v>
              </c:pt>
              <c:pt idx="7401">
                <c:v>61.680553180244793</c:v>
              </c:pt>
              <c:pt idx="7402">
                <c:v>61.688887263906494</c:v>
              </c:pt>
              <c:pt idx="7403">
                <c:v>61.697221347568195</c:v>
              </c:pt>
              <c:pt idx="7404">
                <c:v>61.705555431229897</c:v>
              </c:pt>
              <c:pt idx="7405">
                <c:v>61.713889514891591</c:v>
              </c:pt>
              <c:pt idx="7406">
                <c:v>61.722223598553299</c:v>
              </c:pt>
              <c:pt idx="7407">
                <c:v>61.730557682215</c:v>
              </c:pt>
              <c:pt idx="7408">
                <c:v>61.738891765876694</c:v>
              </c:pt>
              <c:pt idx="7409">
                <c:v>61.747225849538395</c:v>
              </c:pt>
              <c:pt idx="7410">
                <c:v>61.755559933200097</c:v>
              </c:pt>
              <c:pt idx="7411">
                <c:v>61.763894016861805</c:v>
              </c:pt>
              <c:pt idx="7412">
                <c:v>61.772228100523499</c:v>
              </c:pt>
              <c:pt idx="7413">
                <c:v>61.7805621841852</c:v>
              </c:pt>
              <c:pt idx="7414">
                <c:v>61.788896267846901</c:v>
              </c:pt>
              <c:pt idx="7415">
                <c:v>61.797230351508595</c:v>
              </c:pt>
              <c:pt idx="7416">
                <c:v>61.805564435170297</c:v>
              </c:pt>
              <c:pt idx="7417">
                <c:v>61.813898518832005</c:v>
              </c:pt>
              <c:pt idx="7418">
                <c:v>61.822232602493706</c:v>
              </c:pt>
              <c:pt idx="7419">
                <c:v>61.8305666861554</c:v>
              </c:pt>
              <c:pt idx="7420">
                <c:v>61.838900769817101</c:v>
              </c:pt>
              <c:pt idx="7421">
                <c:v>61.847234853478803</c:v>
              </c:pt>
              <c:pt idx="7422">
                <c:v>61.855568937140497</c:v>
              </c:pt>
              <c:pt idx="7423">
                <c:v>61.863903020802205</c:v>
              </c:pt>
              <c:pt idx="7424">
                <c:v>61.872237104463906</c:v>
              </c:pt>
              <c:pt idx="7425">
                <c:v>61.880571188125607</c:v>
              </c:pt>
              <c:pt idx="7426">
                <c:v>61.888905271787301</c:v>
              </c:pt>
              <c:pt idx="7427">
                <c:v>61.897239355449003</c:v>
              </c:pt>
              <c:pt idx="7428">
                <c:v>61.905573439110711</c:v>
              </c:pt>
              <c:pt idx="7429">
                <c:v>61.913907522772405</c:v>
              </c:pt>
              <c:pt idx="7430">
                <c:v>61.922241606434106</c:v>
              </c:pt>
              <c:pt idx="7431">
                <c:v>61.930575690095807</c:v>
              </c:pt>
              <c:pt idx="7432">
                <c:v>61.938909773757509</c:v>
              </c:pt>
              <c:pt idx="7433">
                <c:v>61.947243857419203</c:v>
              </c:pt>
              <c:pt idx="7434">
                <c:v>61.955577941080911</c:v>
              </c:pt>
              <c:pt idx="7435">
                <c:v>61.963912024742612</c:v>
              </c:pt>
              <c:pt idx="7436">
                <c:v>61.972246108404306</c:v>
              </c:pt>
              <c:pt idx="7437">
                <c:v>61.980580192066007</c:v>
              </c:pt>
              <c:pt idx="7438">
                <c:v>61.988914275727709</c:v>
              </c:pt>
              <c:pt idx="7439">
                <c:v>61.99724835938941</c:v>
              </c:pt>
              <c:pt idx="7440">
                <c:v>62.005582443051111</c:v>
              </c:pt>
              <c:pt idx="7441">
                <c:v>62.013916526712812</c:v>
              </c:pt>
              <c:pt idx="7442">
                <c:v>62.022250610374513</c:v>
              </c:pt>
              <c:pt idx="7443">
                <c:v>62.030584694036207</c:v>
              </c:pt>
              <c:pt idx="7444">
                <c:v>62.038918777697909</c:v>
              </c:pt>
              <c:pt idx="7445">
                <c:v>62.047252861359617</c:v>
              </c:pt>
              <c:pt idx="7446">
                <c:v>62.055586945021311</c:v>
              </c:pt>
              <c:pt idx="7447">
                <c:v>62.063921028683012</c:v>
              </c:pt>
              <c:pt idx="7448">
                <c:v>62.072255112344713</c:v>
              </c:pt>
              <c:pt idx="7449">
                <c:v>62.080589196006414</c:v>
              </c:pt>
              <c:pt idx="7450">
                <c:v>62.088923279668116</c:v>
              </c:pt>
              <c:pt idx="7451">
                <c:v>62.097257363329817</c:v>
              </c:pt>
              <c:pt idx="7452">
                <c:v>62.105591446991518</c:v>
              </c:pt>
              <c:pt idx="7453">
                <c:v>62.113925530653212</c:v>
              </c:pt>
              <c:pt idx="7454">
                <c:v>62.122259614314913</c:v>
              </c:pt>
              <c:pt idx="7455">
                <c:v>62.130593697976614</c:v>
              </c:pt>
              <c:pt idx="7456">
                <c:v>62.138927781638323</c:v>
              </c:pt>
              <c:pt idx="7457">
                <c:v>62.147261865300017</c:v>
              </c:pt>
              <c:pt idx="7458">
                <c:v>62.155595948961718</c:v>
              </c:pt>
              <c:pt idx="7459">
                <c:v>62.163930032623419</c:v>
              </c:pt>
              <c:pt idx="7460">
                <c:v>62.172264116285113</c:v>
              </c:pt>
              <c:pt idx="7461">
                <c:v>62.180598199946822</c:v>
              </c:pt>
              <c:pt idx="7462">
                <c:v>62.188932283608523</c:v>
              </c:pt>
              <c:pt idx="7463">
                <c:v>62.197266367270224</c:v>
              </c:pt>
              <c:pt idx="7464">
                <c:v>62.205600450931918</c:v>
              </c:pt>
              <c:pt idx="7465">
                <c:v>62.213934534593619</c:v>
              </c:pt>
              <c:pt idx="7466">
                <c:v>62.22226861825532</c:v>
              </c:pt>
              <c:pt idx="7467">
                <c:v>62.230602701917022</c:v>
              </c:pt>
              <c:pt idx="7468">
                <c:v>62.238936785578723</c:v>
              </c:pt>
              <c:pt idx="7469">
                <c:v>62.247270869240424</c:v>
              </c:pt>
              <c:pt idx="7470">
                <c:v>62.255604952902125</c:v>
              </c:pt>
              <c:pt idx="7471">
                <c:v>62.263939036563819</c:v>
              </c:pt>
              <c:pt idx="7472">
                <c:v>62.272273120225528</c:v>
              </c:pt>
              <c:pt idx="7473">
                <c:v>62.280607203887229</c:v>
              </c:pt>
              <c:pt idx="7474">
                <c:v>62.288941287548923</c:v>
              </c:pt>
              <c:pt idx="7475">
                <c:v>62.297275371210624</c:v>
              </c:pt>
              <c:pt idx="7476">
                <c:v>62.305609454872325</c:v>
              </c:pt>
              <c:pt idx="7477">
                <c:v>62.313943538534026</c:v>
              </c:pt>
              <c:pt idx="7478">
                <c:v>62.322277622195728</c:v>
              </c:pt>
              <c:pt idx="7479">
                <c:v>62.330611705857429</c:v>
              </c:pt>
              <c:pt idx="7480">
                <c:v>62.33894578951913</c:v>
              </c:pt>
              <c:pt idx="7481">
                <c:v>62.347279873180824</c:v>
              </c:pt>
              <c:pt idx="7482">
                <c:v>62.355613956842525</c:v>
              </c:pt>
              <c:pt idx="7483">
                <c:v>62.363948040504233</c:v>
              </c:pt>
              <c:pt idx="7484">
                <c:v>62.372282124165928</c:v>
              </c:pt>
              <c:pt idx="7485">
                <c:v>62.380616207827629</c:v>
              </c:pt>
              <c:pt idx="7486">
                <c:v>62.38895029148933</c:v>
              </c:pt>
              <c:pt idx="7487">
                <c:v>62.397284375151031</c:v>
              </c:pt>
              <c:pt idx="7488">
                <c:v>62.405618458812725</c:v>
              </c:pt>
              <c:pt idx="7489">
                <c:v>62.413952542474433</c:v>
              </c:pt>
              <c:pt idx="7490">
                <c:v>62.422286626136135</c:v>
              </c:pt>
              <c:pt idx="7491">
                <c:v>62.430620709797829</c:v>
              </c:pt>
              <c:pt idx="7492">
                <c:v>62.43895479345953</c:v>
              </c:pt>
              <c:pt idx="7493">
                <c:v>62.447288877121231</c:v>
              </c:pt>
              <c:pt idx="7494">
                <c:v>62.455622960782939</c:v>
              </c:pt>
              <c:pt idx="7495">
                <c:v>62.463957044444633</c:v>
              </c:pt>
              <c:pt idx="7496">
                <c:v>62.472291128106335</c:v>
              </c:pt>
              <c:pt idx="7497">
                <c:v>62.480625211768036</c:v>
              </c:pt>
              <c:pt idx="7498">
                <c:v>62.48895929542973</c:v>
              </c:pt>
              <c:pt idx="7499">
                <c:v>62.497293379091431</c:v>
              </c:pt>
              <c:pt idx="7500">
                <c:v>62.505627462753139</c:v>
              </c:pt>
              <c:pt idx="7501">
                <c:v>62.513961546414841</c:v>
              </c:pt>
              <c:pt idx="7502">
                <c:v>62.522295630076535</c:v>
              </c:pt>
              <c:pt idx="7503">
                <c:v>62.530629713738236</c:v>
              </c:pt>
              <c:pt idx="7504">
                <c:v>62.538963797399937</c:v>
              </c:pt>
              <c:pt idx="7505">
                <c:v>62.547297881061631</c:v>
              </c:pt>
              <c:pt idx="7506">
                <c:v>62.555631964723339</c:v>
              </c:pt>
              <c:pt idx="7507">
                <c:v>62.563966048385041</c:v>
              </c:pt>
              <c:pt idx="7508">
                <c:v>62.572300132046742</c:v>
              </c:pt>
              <c:pt idx="7509">
                <c:v>62.580634215708436</c:v>
              </c:pt>
              <c:pt idx="7510">
                <c:v>62.588968299370137</c:v>
              </c:pt>
              <c:pt idx="7511">
                <c:v>62.597302383031845</c:v>
              </c:pt>
              <c:pt idx="7512">
                <c:v>62.605636466693539</c:v>
              </c:pt>
              <c:pt idx="7513">
                <c:v>62.613970550355241</c:v>
              </c:pt>
              <c:pt idx="7514">
                <c:v>62.622304634016942</c:v>
              </c:pt>
              <c:pt idx="7515">
                <c:v>62.630638717678643</c:v>
              </c:pt>
              <c:pt idx="7516">
                <c:v>62.638972801340337</c:v>
              </c:pt>
              <c:pt idx="7517">
                <c:v>62.647306885002045</c:v>
              </c:pt>
              <c:pt idx="7518">
                <c:v>62.655640968663747</c:v>
              </c:pt>
              <c:pt idx="7519">
                <c:v>62.663975052325441</c:v>
              </c:pt>
              <c:pt idx="7520">
                <c:v>62.672309135987142</c:v>
              </c:pt>
              <c:pt idx="7521">
                <c:v>62.680643219648843</c:v>
              </c:pt>
              <c:pt idx="7522">
                <c:v>62.688977303310551</c:v>
              </c:pt>
              <c:pt idx="7523">
                <c:v>62.697311386972245</c:v>
              </c:pt>
              <c:pt idx="7524">
                <c:v>62.705645470633947</c:v>
              </c:pt>
              <c:pt idx="7525">
                <c:v>62.713979554295648</c:v>
              </c:pt>
              <c:pt idx="7526">
                <c:v>62.722313637957342</c:v>
              </c:pt>
              <c:pt idx="7527">
                <c:v>62.730647721619043</c:v>
              </c:pt>
              <c:pt idx="7528">
                <c:v>62.738981805280751</c:v>
              </c:pt>
              <c:pt idx="7529">
                <c:v>62.747315888942445</c:v>
              </c:pt>
              <c:pt idx="7530">
                <c:v>62.755649972604147</c:v>
              </c:pt>
              <c:pt idx="7531">
                <c:v>62.763984056265848</c:v>
              </c:pt>
              <c:pt idx="7532">
                <c:v>62.772318139927549</c:v>
              </c:pt>
              <c:pt idx="7533">
                <c:v>62.78065222358925</c:v>
              </c:pt>
              <c:pt idx="7534">
                <c:v>62.788986307250951</c:v>
              </c:pt>
              <c:pt idx="7535">
                <c:v>62.797320390912652</c:v>
              </c:pt>
              <c:pt idx="7536">
                <c:v>62.805654474574347</c:v>
              </c:pt>
              <c:pt idx="7537">
                <c:v>62.813988558236048</c:v>
              </c:pt>
              <c:pt idx="7538">
                <c:v>62.822322641897749</c:v>
              </c:pt>
              <c:pt idx="7539">
                <c:v>62.830656725559457</c:v>
              </c:pt>
              <c:pt idx="7540">
                <c:v>62.838990809221151</c:v>
              </c:pt>
              <c:pt idx="7541">
                <c:v>62.847324892882853</c:v>
              </c:pt>
              <c:pt idx="7542">
                <c:v>62.855658976544554</c:v>
              </c:pt>
              <c:pt idx="7543">
                <c:v>62.863993060206248</c:v>
              </c:pt>
              <c:pt idx="7544">
                <c:v>62.872327143867956</c:v>
              </c:pt>
              <c:pt idx="7545">
                <c:v>62.880661227529657</c:v>
              </c:pt>
              <c:pt idx="7546">
                <c:v>62.888995311191358</c:v>
              </c:pt>
              <c:pt idx="7547">
                <c:v>62.897329394853053</c:v>
              </c:pt>
              <c:pt idx="7548">
                <c:v>62.905663478514754</c:v>
              </c:pt>
              <c:pt idx="7549">
                <c:v>62.913997562176455</c:v>
              </c:pt>
              <c:pt idx="7550">
                <c:v>62.922331645838156</c:v>
              </c:pt>
              <c:pt idx="7551">
                <c:v>62.930665729499857</c:v>
              </c:pt>
              <c:pt idx="7552">
                <c:v>62.938999813161558</c:v>
              </c:pt>
              <c:pt idx="7553">
                <c:v>62.94733389682326</c:v>
              </c:pt>
              <c:pt idx="7554">
                <c:v>62.955667980484954</c:v>
              </c:pt>
              <c:pt idx="7555">
                <c:v>62.964002064146662</c:v>
              </c:pt>
              <c:pt idx="7556">
                <c:v>62.972336147808363</c:v>
              </c:pt>
              <c:pt idx="7557">
                <c:v>62.980670231470057</c:v>
              </c:pt>
              <c:pt idx="7558">
                <c:v>62.989004315131758</c:v>
              </c:pt>
              <c:pt idx="7559">
                <c:v>62.99733839879346</c:v>
              </c:pt>
              <c:pt idx="7560">
                <c:v>63.005672482455161</c:v>
              </c:pt>
              <c:pt idx="7561">
                <c:v>63.014006566116862</c:v>
              </c:pt>
              <c:pt idx="7562">
                <c:v>63.022340649778563</c:v>
              </c:pt>
              <c:pt idx="7563">
                <c:v>63.030674733440264</c:v>
              </c:pt>
              <c:pt idx="7564">
                <c:v>63.039008817101958</c:v>
              </c:pt>
              <c:pt idx="7565">
                <c:v>63.04734290076366</c:v>
              </c:pt>
              <c:pt idx="7566">
                <c:v>63.055676984425368</c:v>
              </c:pt>
              <c:pt idx="7567">
                <c:v>63.064011068087069</c:v>
              </c:pt>
              <c:pt idx="7568">
                <c:v>63.072345151748763</c:v>
              </c:pt>
              <c:pt idx="7569">
                <c:v>63.080679235410464</c:v>
              </c:pt>
              <c:pt idx="7570">
                <c:v>63.089013319072166</c:v>
              </c:pt>
              <c:pt idx="7571">
                <c:v>63.09734740273386</c:v>
              </c:pt>
              <c:pt idx="7572">
                <c:v>63.105681486395568</c:v>
              </c:pt>
              <c:pt idx="7573">
                <c:v>63.114015570057269</c:v>
              </c:pt>
              <c:pt idx="7574">
                <c:v>63.122349653718963</c:v>
              </c:pt>
              <c:pt idx="7575">
                <c:v>63.130683737380664</c:v>
              </c:pt>
              <c:pt idx="7576">
                <c:v>63.139017821042366</c:v>
              </c:pt>
              <c:pt idx="7577">
                <c:v>63.147351904704074</c:v>
              </c:pt>
              <c:pt idx="7578">
                <c:v>63.155685988365768</c:v>
              </c:pt>
              <c:pt idx="7579">
                <c:v>63.164020072027469</c:v>
              </c:pt>
              <c:pt idx="7580">
                <c:v>63.17235415568917</c:v>
              </c:pt>
              <c:pt idx="7581">
                <c:v>63.180688239350864</c:v>
              </c:pt>
              <c:pt idx="7582">
                <c:v>63.189022323012566</c:v>
              </c:pt>
              <c:pt idx="7583">
                <c:v>63.197356406674274</c:v>
              </c:pt>
              <c:pt idx="7584">
                <c:v>63.205690490335975</c:v>
              </c:pt>
              <c:pt idx="7585">
                <c:v>63.214024573997669</c:v>
              </c:pt>
              <c:pt idx="7586">
                <c:v>63.22235865765937</c:v>
              </c:pt>
              <c:pt idx="7587">
                <c:v>63.230692741321072</c:v>
              </c:pt>
              <c:pt idx="7588">
                <c:v>63.239026824982766</c:v>
              </c:pt>
              <c:pt idx="7589">
                <c:v>63.247360908644474</c:v>
              </c:pt>
              <c:pt idx="7590">
                <c:v>63.255694992306175</c:v>
              </c:pt>
              <c:pt idx="7591">
                <c:v>63.264029075967876</c:v>
              </c:pt>
              <c:pt idx="7592">
                <c:v>63.27236315962957</c:v>
              </c:pt>
              <c:pt idx="7593">
                <c:v>63.280697243291272</c:v>
              </c:pt>
              <c:pt idx="7594">
                <c:v>63.28903132695298</c:v>
              </c:pt>
              <c:pt idx="7595">
                <c:v>63.297365410614674</c:v>
              </c:pt>
              <c:pt idx="7596">
                <c:v>63.305699494276375</c:v>
              </c:pt>
              <c:pt idx="7597">
                <c:v>63.314033577938076</c:v>
              </c:pt>
              <c:pt idx="7598">
                <c:v>63.322367661599777</c:v>
              </c:pt>
              <c:pt idx="7599">
                <c:v>63.330701745261472</c:v>
              </c:pt>
              <c:pt idx="7600">
                <c:v>63.33903582892318</c:v>
              </c:pt>
              <c:pt idx="7601">
                <c:v>63.347369912584881</c:v>
              </c:pt>
              <c:pt idx="7602">
                <c:v>63.355703996246575</c:v>
              </c:pt>
              <c:pt idx="7603">
                <c:v>63.364038079908276</c:v>
              </c:pt>
              <c:pt idx="7604">
                <c:v>63.372372163569977</c:v>
              </c:pt>
              <c:pt idx="7605">
                <c:v>63.380706247231686</c:v>
              </c:pt>
              <c:pt idx="7606">
                <c:v>63.38904033089338</c:v>
              </c:pt>
              <c:pt idx="7607">
                <c:v>63.397374414555081</c:v>
              </c:pt>
              <c:pt idx="7608">
                <c:v>63.405708498216782</c:v>
              </c:pt>
              <c:pt idx="7609">
                <c:v>63.414042581878476</c:v>
              </c:pt>
              <c:pt idx="7610">
                <c:v>63.422376665540177</c:v>
              </c:pt>
              <c:pt idx="7611">
                <c:v>63.430710749201886</c:v>
              </c:pt>
              <c:pt idx="7612">
                <c:v>63.439044832863587</c:v>
              </c:pt>
              <c:pt idx="7613">
                <c:v>63.447378916525281</c:v>
              </c:pt>
              <c:pt idx="7614">
                <c:v>63.455713000186982</c:v>
              </c:pt>
              <c:pt idx="7615">
                <c:v>63.464047083848683</c:v>
              </c:pt>
              <c:pt idx="7616">
                <c:v>63.472381167510385</c:v>
              </c:pt>
              <c:pt idx="7617">
                <c:v>63.480715251172086</c:v>
              </c:pt>
              <c:pt idx="7618">
                <c:v>63.489049334833787</c:v>
              </c:pt>
              <c:pt idx="7619">
                <c:v>63.497383418495481</c:v>
              </c:pt>
              <c:pt idx="7620">
                <c:v>63.505717502157182</c:v>
              </c:pt>
              <c:pt idx="7621">
                <c:v>63.514051585818883</c:v>
              </c:pt>
              <c:pt idx="7622">
                <c:v>63.522385669480592</c:v>
              </c:pt>
              <c:pt idx="7623">
                <c:v>63.530719753142286</c:v>
              </c:pt>
              <c:pt idx="7624">
                <c:v>63.539053836803987</c:v>
              </c:pt>
              <c:pt idx="7625">
                <c:v>63.547387920465688</c:v>
              </c:pt>
              <c:pt idx="7626">
                <c:v>63.555722004127382</c:v>
              </c:pt>
              <c:pt idx="7627">
                <c:v>63.564056087789091</c:v>
              </c:pt>
              <c:pt idx="7628">
                <c:v>63.572390171450792</c:v>
              </c:pt>
              <c:pt idx="7629">
                <c:v>63.580724255112493</c:v>
              </c:pt>
              <c:pt idx="7630">
                <c:v>63.589058338774187</c:v>
              </c:pt>
              <c:pt idx="7631">
                <c:v>63.597392422435888</c:v>
              </c:pt>
              <c:pt idx="7632">
                <c:v>63.605726506097589</c:v>
              </c:pt>
              <c:pt idx="7633">
                <c:v>63.614060589759291</c:v>
              </c:pt>
              <c:pt idx="7634">
                <c:v>63.622394673420992</c:v>
              </c:pt>
              <c:pt idx="7635">
                <c:v>63.630728757082693</c:v>
              </c:pt>
              <c:pt idx="7636">
                <c:v>63.639062840744394</c:v>
              </c:pt>
              <c:pt idx="7637">
                <c:v>63.647396924406088</c:v>
              </c:pt>
              <c:pt idx="7638">
                <c:v>63.655731008067796</c:v>
              </c:pt>
              <c:pt idx="7639">
                <c:v>63.664065091729498</c:v>
              </c:pt>
              <c:pt idx="7640">
                <c:v>63.672399175391192</c:v>
              </c:pt>
              <c:pt idx="7641">
                <c:v>63.680733259052893</c:v>
              </c:pt>
              <c:pt idx="7642">
                <c:v>63.689067342714594</c:v>
              </c:pt>
              <c:pt idx="7643">
                <c:v>63.697401426376295</c:v>
              </c:pt>
              <c:pt idx="7644">
                <c:v>63.705735510037997</c:v>
              </c:pt>
              <c:pt idx="7645">
                <c:v>63.714069593699698</c:v>
              </c:pt>
              <c:pt idx="7646">
                <c:v>63.722403677361399</c:v>
              </c:pt>
              <c:pt idx="7647">
                <c:v>63.730737761023093</c:v>
              </c:pt>
              <c:pt idx="7648">
                <c:v>63.739071844684794</c:v>
              </c:pt>
              <c:pt idx="7649">
                <c:v>63.747405928346502</c:v>
              </c:pt>
              <c:pt idx="7650">
                <c:v>63.755740012008204</c:v>
              </c:pt>
              <c:pt idx="7651">
                <c:v>63.764074095669898</c:v>
              </c:pt>
              <c:pt idx="7652">
                <c:v>63.772408179331599</c:v>
              </c:pt>
              <c:pt idx="7653">
                <c:v>63.7807422629933</c:v>
              </c:pt>
              <c:pt idx="7654">
                <c:v>63.789076346654994</c:v>
              </c:pt>
              <c:pt idx="7655">
                <c:v>63.797410430316702</c:v>
              </c:pt>
              <c:pt idx="7656">
                <c:v>63.805744513978404</c:v>
              </c:pt>
              <c:pt idx="7657">
                <c:v>63.814078597640105</c:v>
              </c:pt>
              <c:pt idx="7658">
                <c:v>63.822412681301799</c:v>
              </c:pt>
              <c:pt idx="7659">
                <c:v>63.8307467649635</c:v>
              </c:pt>
              <c:pt idx="7660">
                <c:v>63.839080848625208</c:v>
              </c:pt>
              <c:pt idx="7661">
                <c:v>63.847414932286902</c:v>
              </c:pt>
              <c:pt idx="7662">
                <c:v>63.855749015948604</c:v>
              </c:pt>
              <c:pt idx="7663">
                <c:v>63.864083099610305</c:v>
              </c:pt>
              <c:pt idx="7664">
                <c:v>63.872417183271999</c:v>
              </c:pt>
              <c:pt idx="7665">
                <c:v>63.8807512669337</c:v>
              </c:pt>
              <c:pt idx="7666">
                <c:v>63.889085350595408</c:v>
              </c:pt>
              <c:pt idx="7667">
                <c:v>63.89741943425711</c:v>
              </c:pt>
              <c:pt idx="7668">
                <c:v>63.905753517918804</c:v>
              </c:pt>
              <c:pt idx="7669">
                <c:v>63.914087601580505</c:v>
              </c:pt>
              <c:pt idx="7670">
                <c:v>63.922421685242206</c:v>
              </c:pt>
              <c:pt idx="7671">
                <c:v>63.9307557689039</c:v>
              </c:pt>
              <c:pt idx="7672">
                <c:v>63.939089852565608</c:v>
              </c:pt>
              <c:pt idx="7673">
                <c:v>63.94742393622731</c:v>
              </c:pt>
              <c:pt idx="7674">
                <c:v>63.955758019889011</c:v>
              </c:pt>
              <c:pt idx="7675">
                <c:v>63.964092103550705</c:v>
              </c:pt>
              <c:pt idx="7676">
                <c:v>63.972426187212406</c:v>
              </c:pt>
              <c:pt idx="7677">
                <c:v>63.980760270874114</c:v>
              </c:pt>
              <c:pt idx="7678">
                <c:v>63.989094354535808</c:v>
              </c:pt>
              <c:pt idx="7679">
                <c:v>63.99742843819751</c:v>
              </c:pt>
              <c:pt idx="7680">
                <c:v>64.005762521859211</c:v>
              </c:pt>
              <c:pt idx="7681">
                <c:v>64.014096605520919</c:v>
              </c:pt>
              <c:pt idx="7682">
                <c:v>64.022430689182613</c:v>
              </c:pt>
              <c:pt idx="7683">
                <c:v>64.030764772844307</c:v>
              </c:pt>
              <c:pt idx="7684">
                <c:v>64.039098856506016</c:v>
              </c:pt>
              <c:pt idx="7685">
                <c:v>64.04743294016771</c:v>
              </c:pt>
              <c:pt idx="7686">
                <c:v>64.055767023829418</c:v>
              </c:pt>
              <c:pt idx="7687">
                <c:v>64.064101107491112</c:v>
              </c:pt>
              <c:pt idx="7688">
                <c:v>64.07243519115282</c:v>
              </c:pt>
              <c:pt idx="7689">
                <c:v>64.080769274814514</c:v>
              </c:pt>
              <c:pt idx="7690">
                <c:v>64.089103358476208</c:v>
              </c:pt>
              <c:pt idx="7691">
                <c:v>64.097437442137917</c:v>
              </c:pt>
              <c:pt idx="7692">
                <c:v>64.105771525799611</c:v>
              </c:pt>
              <c:pt idx="7693">
                <c:v>64.114105609461319</c:v>
              </c:pt>
              <c:pt idx="7694">
                <c:v>64.122439693123013</c:v>
              </c:pt>
              <c:pt idx="7695">
                <c:v>64.130773776784721</c:v>
              </c:pt>
              <c:pt idx="7696">
                <c:v>64.139107860446416</c:v>
              </c:pt>
              <c:pt idx="7697">
                <c:v>64.147441944108124</c:v>
              </c:pt>
              <c:pt idx="7698">
                <c:v>64.155776027769818</c:v>
              </c:pt>
              <c:pt idx="7699">
                <c:v>64.164110111431512</c:v>
              </c:pt>
              <c:pt idx="7700">
                <c:v>64.17244419509322</c:v>
              </c:pt>
              <c:pt idx="7701">
                <c:v>64.180778278754914</c:v>
              </c:pt>
              <c:pt idx="7702">
                <c:v>64.189112362416623</c:v>
              </c:pt>
              <c:pt idx="7703">
                <c:v>64.197446446078317</c:v>
              </c:pt>
              <c:pt idx="7704">
                <c:v>64.205780529740025</c:v>
              </c:pt>
              <c:pt idx="7705">
                <c:v>64.214114613401719</c:v>
              </c:pt>
              <c:pt idx="7706">
                <c:v>64.222448697063413</c:v>
              </c:pt>
              <c:pt idx="7707">
                <c:v>64.230782780725121</c:v>
              </c:pt>
              <c:pt idx="7708">
                <c:v>64.23911686438683</c:v>
              </c:pt>
              <c:pt idx="7709">
                <c:v>64.247450948048524</c:v>
              </c:pt>
              <c:pt idx="7710">
                <c:v>64.255785031710218</c:v>
              </c:pt>
              <c:pt idx="7711">
                <c:v>64.264119115371926</c:v>
              </c:pt>
              <c:pt idx="7712">
                <c:v>64.27245319903362</c:v>
              </c:pt>
              <c:pt idx="7713">
                <c:v>64.280787282695329</c:v>
              </c:pt>
              <c:pt idx="7714">
                <c:v>64.289121366357023</c:v>
              </c:pt>
              <c:pt idx="7715">
                <c:v>64.297455450018731</c:v>
              </c:pt>
              <c:pt idx="7716">
                <c:v>64.305789533680425</c:v>
              </c:pt>
              <c:pt idx="7717">
                <c:v>64.314123617342119</c:v>
              </c:pt>
              <c:pt idx="7718">
                <c:v>64.322457701003827</c:v>
              </c:pt>
              <c:pt idx="7719">
                <c:v>64.330791784665536</c:v>
              </c:pt>
              <c:pt idx="7720">
                <c:v>64.33912586832723</c:v>
              </c:pt>
              <c:pt idx="7721">
                <c:v>64.347459951988924</c:v>
              </c:pt>
              <c:pt idx="7722">
                <c:v>64.355794035650632</c:v>
              </c:pt>
              <c:pt idx="7723">
                <c:v>64.364128119312326</c:v>
              </c:pt>
              <c:pt idx="7724">
                <c:v>64.372462202974035</c:v>
              </c:pt>
              <c:pt idx="7725">
                <c:v>64.380796286635729</c:v>
              </c:pt>
              <c:pt idx="7726">
                <c:v>64.389130370297437</c:v>
              </c:pt>
              <c:pt idx="7727">
                <c:v>64.397464453959131</c:v>
              </c:pt>
              <c:pt idx="7728">
                <c:v>64.405798537620825</c:v>
              </c:pt>
              <c:pt idx="7729">
                <c:v>64.414132621282533</c:v>
              </c:pt>
              <c:pt idx="7730">
                <c:v>64.422466704944227</c:v>
              </c:pt>
              <c:pt idx="7731">
                <c:v>64.430800788605936</c:v>
              </c:pt>
              <c:pt idx="7732">
                <c:v>64.43913487226763</c:v>
              </c:pt>
              <c:pt idx="7733">
                <c:v>64.447468955929338</c:v>
              </c:pt>
              <c:pt idx="7734">
                <c:v>64.455803039591032</c:v>
              </c:pt>
              <c:pt idx="7735">
                <c:v>64.46413712325274</c:v>
              </c:pt>
              <c:pt idx="7736">
                <c:v>64.472471206914435</c:v>
              </c:pt>
              <c:pt idx="7737">
                <c:v>64.480805290576129</c:v>
              </c:pt>
              <c:pt idx="7738">
                <c:v>64.489139374237837</c:v>
              </c:pt>
              <c:pt idx="7739">
                <c:v>64.497473457899531</c:v>
              </c:pt>
              <c:pt idx="7740">
                <c:v>64.505807541561239</c:v>
              </c:pt>
              <c:pt idx="7741">
                <c:v>64.514141625222933</c:v>
              </c:pt>
              <c:pt idx="7742">
                <c:v>64.522475708884642</c:v>
              </c:pt>
              <c:pt idx="7743">
                <c:v>64.530809792546336</c:v>
              </c:pt>
              <c:pt idx="7744">
                <c:v>64.53914387620803</c:v>
              </c:pt>
              <c:pt idx="7745">
                <c:v>64.547477959869738</c:v>
              </c:pt>
              <c:pt idx="7746">
                <c:v>64.555812043531446</c:v>
              </c:pt>
              <c:pt idx="7747">
                <c:v>64.564146127193141</c:v>
              </c:pt>
              <c:pt idx="7748">
                <c:v>64.572480210854835</c:v>
              </c:pt>
              <c:pt idx="7749">
                <c:v>64.580814294516543</c:v>
              </c:pt>
              <c:pt idx="7750">
                <c:v>64.589148378178237</c:v>
              </c:pt>
              <c:pt idx="7751">
                <c:v>64.597482461839931</c:v>
              </c:pt>
              <c:pt idx="7752">
                <c:v>64.605816545501639</c:v>
              </c:pt>
              <c:pt idx="7753">
                <c:v>64.614150629163348</c:v>
              </c:pt>
              <c:pt idx="7754">
                <c:v>64.622484712825042</c:v>
              </c:pt>
              <c:pt idx="7755">
                <c:v>64.630818796486736</c:v>
              </c:pt>
              <c:pt idx="7756">
                <c:v>64.639152880148444</c:v>
              </c:pt>
              <c:pt idx="7757">
                <c:v>64.647486963810152</c:v>
              </c:pt>
              <c:pt idx="7758">
                <c:v>64.655821047471846</c:v>
              </c:pt>
              <c:pt idx="7759">
                <c:v>64.664155131133541</c:v>
              </c:pt>
              <c:pt idx="7760">
                <c:v>64.672489214795249</c:v>
              </c:pt>
              <c:pt idx="7761">
                <c:v>64.680823298456943</c:v>
              </c:pt>
              <c:pt idx="7762">
                <c:v>64.689157382118637</c:v>
              </c:pt>
              <c:pt idx="7763">
                <c:v>64.697491465780345</c:v>
              </c:pt>
              <c:pt idx="7764">
                <c:v>64.705825549442054</c:v>
              </c:pt>
              <c:pt idx="7765">
                <c:v>64.714159633103748</c:v>
              </c:pt>
              <c:pt idx="7766">
                <c:v>64.722493716765442</c:v>
              </c:pt>
              <c:pt idx="7767">
                <c:v>64.73082780042715</c:v>
              </c:pt>
              <c:pt idx="7768">
                <c:v>64.739161884088844</c:v>
              </c:pt>
              <c:pt idx="7769">
                <c:v>64.747495967750552</c:v>
              </c:pt>
              <c:pt idx="7770">
                <c:v>64.755830051412246</c:v>
              </c:pt>
              <c:pt idx="7771">
                <c:v>64.764164135073955</c:v>
              </c:pt>
              <c:pt idx="7772">
                <c:v>64.772498218735649</c:v>
              </c:pt>
              <c:pt idx="7773">
                <c:v>64.780832302397343</c:v>
              </c:pt>
              <c:pt idx="7774">
                <c:v>64.789166386059051</c:v>
              </c:pt>
              <c:pt idx="7775">
                <c:v>64.797500469720745</c:v>
              </c:pt>
              <c:pt idx="7776">
                <c:v>64.805834553382454</c:v>
              </c:pt>
              <c:pt idx="7777">
                <c:v>64.814168637044148</c:v>
              </c:pt>
              <c:pt idx="7778">
                <c:v>64.822502720705856</c:v>
              </c:pt>
              <c:pt idx="7779">
                <c:v>64.83083680436755</c:v>
              </c:pt>
              <c:pt idx="7780">
                <c:v>64.839170888029258</c:v>
              </c:pt>
              <c:pt idx="7781">
                <c:v>64.847504971690952</c:v>
              </c:pt>
              <c:pt idx="7782">
                <c:v>64.855839055352646</c:v>
              </c:pt>
              <c:pt idx="7783">
                <c:v>64.864173139014355</c:v>
              </c:pt>
              <c:pt idx="7784">
                <c:v>64.872507222676049</c:v>
              </c:pt>
              <c:pt idx="7785">
                <c:v>64.880841306337757</c:v>
              </c:pt>
              <c:pt idx="7786">
                <c:v>64.889175389999451</c:v>
              </c:pt>
              <c:pt idx="7787">
                <c:v>64.89750947366116</c:v>
              </c:pt>
              <c:pt idx="7788">
                <c:v>64.905843557322854</c:v>
              </c:pt>
              <c:pt idx="7789">
                <c:v>64.914177640984548</c:v>
              </c:pt>
              <c:pt idx="7790">
                <c:v>64.922511724646256</c:v>
              </c:pt>
              <c:pt idx="7791">
                <c:v>64.930845808307964</c:v>
              </c:pt>
              <c:pt idx="7792">
                <c:v>64.939179891969658</c:v>
              </c:pt>
              <c:pt idx="7793">
                <c:v>64.947513975631352</c:v>
              </c:pt>
              <c:pt idx="7794">
                <c:v>64.955848059293061</c:v>
              </c:pt>
              <c:pt idx="7795">
                <c:v>64.964182142954755</c:v>
              </c:pt>
              <c:pt idx="7796">
                <c:v>64.972516226616463</c:v>
              </c:pt>
              <c:pt idx="7797">
                <c:v>64.980850310278157</c:v>
              </c:pt>
              <c:pt idx="7798">
                <c:v>64.989184393939865</c:v>
              </c:pt>
              <c:pt idx="7799">
                <c:v>64.99751847760156</c:v>
              </c:pt>
              <c:pt idx="7800">
                <c:v>65.005852561263254</c:v>
              </c:pt>
              <c:pt idx="7801">
                <c:v>65.014186644924962</c:v>
              </c:pt>
              <c:pt idx="7802">
                <c:v>65.02252072858667</c:v>
              </c:pt>
              <c:pt idx="7803">
                <c:v>65.030854812248364</c:v>
              </c:pt>
              <c:pt idx="7804">
                <c:v>65.039188895910058</c:v>
              </c:pt>
              <c:pt idx="7805">
                <c:v>65.047522979571767</c:v>
              </c:pt>
              <c:pt idx="7806">
                <c:v>65.055857063233461</c:v>
              </c:pt>
              <c:pt idx="7807">
                <c:v>65.064191146895169</c:v>
              </c:pt>
              <c:pt idx="7808">
                <c:v>65.072525230556863</c:v>
              </c:pt>
              <c:pt idx="7809">
                <c:v>65.080859314218571</c:v>
              </c:pt>
              <c:pt idx="7810">
                <c:v>65.089193397880265</c:v>
              </c:pt>
              <c:pt idx="7811">
                <c:v>65.09752748154196</c:v>
              </c:pt>
              <c:pt idx="7812">
                <c:v>65.105861565203668</c:v>
              </c:pt>
              <c:pt idx="7813">
                <c:v>65.114195648865362</c:v>
              </c:pt>
              <c:pt idx="7814">
                <c:v>65.12252973252707</c:v>
              </c:pt>
              <c:pt idx="7815">
                <c:v>65.130863816188764</c:v>
              </c:pt>
              <c:pt idx="7816">
                <c:v>65.139197899850473</c:v>
              </c:pt>
              <c:pt idx="7817">
                <c:v>65.147531983512167</c:v>
              </c:pt>
              <c:pt idx="7818">
                <c:v>65.155866067173875</c:v>
              </c:pt>
              <c:pt idx="7819">
                <c:v>65.164200150835569</c:v>
              </c:pt>
              <c:pt idx="7820">
                <c:v>65.172534234497263</c:v>
              </c:pt>
              <c:pt idx="7821">
                <c:v>65.180868318158971</c:v>
              </c:pt>
              <c:pt idx="7822">
                <c:v>65.189202401820666</c:v>
              </c:pt>
              <c:pt idx="7823">
                <c:v>65.197536485482374</c:v>
              </c:pt>
              <c:pt idx="7824">
                <c:v>65.205870569144068</c:v>
              </c:pt>
              <c:pt idx="7825">
                <c:v>65.214204652805776</c:v>
              </c:pt>
              <c:pt idx="7826">
                <c:v>65.22253873646747</c:v>
              </c:pt>
              <c:pt idx="7827">
                <c:v>65.230872820129164</c:v>
              </c:pt>
              <c:pt idx="7828">
                <c:v>65.239206903790873</c:v>
              </c:pt>
              <c:pt idx="7829">
                <c:v>65.247540987452581</c:v>
              </c:pt>
              <c:pt idx="7830">
                <c:v>65.255875071114275</c:v>
              </c:pt>
              <c:pt idx="7831">
                <c:v>65.264209154775969</c:v>
              </c:pt>
              <c:pt idx="7832">
                <c:v>65.272543238437677</c:v>
              </c:pt>
              <c:pt idx="7833">
                <c:v>65.280877322099371</c:v>
              </c:pt>
              <c:pt idx="7834">
                <c:v>65.289211405761066</c:v>
              </c:pt>
              <c:pt idx="7835">
                <c:v>65.297545489422774</c:v>
              </c:pt>
              <c:pt idx="7836">
                <c:v>65.305879573084482</c:v>
              </c:pt>
              <c:pt idx="7837">
                <c:v>65.314213656746176</c:v>
              </c:pt>
              <c:pt idx="7838">
                <c:v>65.32254774040787</c:v>
              </c:pt>
              <c:pt idx="7839">
                <c:v>65.330881824069579</c:v>
              </c:pt>
              <c:pt idx="7840">
                <c:v>65.339215907731287</c:v>
              </c:pt>
              <c:pt idx="7841">
                <c:v>65.347549991392981</c:v>
              </c:pt>
              <c:pt idx="7842">
                <c:v>65.355884075054675</c:v>
              </c:pt>
              <c:pt idx="7843">
                <c:v>65.364218158716383</c:v>
              </c:pt>
              <c:pt idx="7844">
                <c:v>65.372552242378077</c:v>
              </c:pt>
              <c:pt idx="7845">
                <c:v>65.380886326039771</c:v>
              </c:pt>
              <c:pt idx="7846">
                <c:v>65.38922040970148</c:v>
              </c:pt>
              <c:pt idx="7847">
                <c:v>65.397554493363188</c:v>
              </c:pt>
              <c:pt idx="7848">
                <c:v>65.405888577024882</c:v>
              </c:pt>
              <c:pt idx="7849">
                <c:v>65.414222660686576</c:v>
              </c:pt>
              <c:pt idx="7850">
                <c:v>65.422556744348284</c:v>
              </c:pt>
              <c:pt idx="7851">
                <c:v>65.430890828009979</c:v>
              </c:pt>
              <c:pt idx="7852">
                <c:v>65.439224911671687</c:v>
              </c:pt>
              <c:pt idx="7853">
                <c:v>65.447558995333381</c:v>
              </c:pt>
              <c:pt idx="7854">
                <c:v>65.455893078995089</c:v>
              </c:pt>
              <c:pt idx="7855">
                <c:v>65.464227162656783</c:v>
              </c:pt>
              <c:pt idx="7856">
                <c:v>65.472561246318477</c:v>
              </c:pt>
              <c:pt idx="7857">
                <c:v>65.480895329980186</c:v>
              </c:pt>
              <c:pt idx="7858">
                <c:v>65.48922941364188</c:v>
              </c:pt>
              <c:pt idx="7859">
                <c:v>65.497563497303588</c:v>
              </c:pt>
              <c:pt idx="7860">
                <c:v>65.505897580965282</c:v>
              </c:pt>
              <c:pt idx="7861">
                <c:v>65.51423166462699</c:v>
              </c:pt>
              <c:pt idx="7862">
                <c:v>65.522565748288685</c:v>
              </c:pt>
              <c:pt idx="7863">
                <c:v>65.530899831950393</c:v>
              </c:pt>
              <c:pt idx="7864">
                <c:v>65.539233915612087</c:v>
              </c:pt>
              <c:pt idx="7865">
                <c:v>65.547567999273781</c:v>
              </c:pt>
              <c:pt idx="7866">
                <c:v>65.555902082935489</c:v>
              </c:pt>
              <c:pt idx="7867">
                <c:v>65.564236166597183</c:v>
              </c:pt>
              <c:pt idx="7868">
                <c:v>65.572570250258892</c:v>
              </c:pt>
              <c:pt idx="7869">
                <c:v>65.580904333920586</c:v>
              </c:pt>
              <c:pt idx="7870">
                <c:v>65.589238417582294</c:v>
              </c:pt>
              <c:pt idx="7871">
                <c:v>65.597572501243988</c:v>
              </c:pt>
              <c:pt idx="7872">
                <c:v>65.605906584905682</c:v>
              </c:pt>
              <c:pt idx="7873">
                <c:v>65.61424066856739</c:v>
              </c:pt>
              <c:pt idx="7874">
                <c:v>65.622574752229099</c:v>
              </c:pt>
              <c:pt idx="7875">
                <c:v>65.630908835890793</c:v>
              </c:pt>
              <c:pt idx="7876">
                <c:v>65.639242919552487</c:v>
              </c:pt>
              <c:pt idx="7877">
                <c:v>65.647577003214195</c:v>
              </c:pt>
              <c:pt idx="7878">
                <c:v>65.655911086875889</c:v>
              </c:pt>
              <c:pt idx="7879">
                <c:v>65.664245170537598</c:v>
              </c:pt>
              <c:pt idx="7880">
                <c:v>65.672579254199292</c:v>
              </c:pt>
              <c:pt idx="7881">
                <c:v>65.680913337861</c:v>
              </c:pt>
              <c:pt idx="7882">
                <c:v>65.689247421522694</c:v>
              </c:pt>
              <c:pt idx="7883">
                <c:v>65.697581505184388</c:v>
              </c:pt>
              <c:pt idx="7884">
                <c:v>65.705915588846096</c:v>
              </c:pt>
              <c:pt idx="7885">
                <c:v>65.714249672507805</c:v>
              </c:pt>
              <c:pt idx="7886">
                <c:v>65.722583756169499</c:v>
              </c:pt>
              <c:pt idx="7887">
                <c:v>65.730917839831193</c:v>
              </c:pt>
              <c:pt idx="7888">
                <c:v>65.739251923492901</c:v>
              </c:pt>
              <c:pt idx="7889">
                <c:v>65.747586007154595</c:v>
              </c:pt>
              <c:pt idx="7890">
                <c:v>65.755920090816304</c:v>
              </c:pt>
              <c:pt idx="7891">
                <c:v>65.764254174477998</c:v>
              </c:pt>
              <c:pt idx="7892">
                <c:v>65.772588258139706</c:v>
              </c:pt>
              <c:pt idx="7893">
                <c:v>65.7809223418014</c:v>
              </c:pt>
              <c:pt idx="7894">
                <c:v>65.789256425463094</c:v>
              </c:pt>
              <c:pt idx="7895">
                <c:v>65.797590509124802</c:v>
              </c:pt>
              <c:pt idx="7896">
                <c:v>65.805924592786496</c:v>
              </c:pt>
              <c:pt idx="7897">
                <c:v>65.814258676448205</c:v>
              </c:pt>
              <c:pt idx="7898">
                <c:v>65.822592760109899</c:v>
              </c:pt>
              <c:pt idx="7899">
                <c:v>65.830926843771607</c:v>
              </c:pt>
              <c:pt idx="7900">
                <c:v>65.839260927433301</c:v>
              </c:pt>
              <c:pt idx="7901">
                <c:v>65.847595011095009</c:v>
              </c:pt>
              <c:pt idx="7902">
                <c:v>65.855929094756704</c:v>
              </c:pt>
              <c:pt idx="7903">
                <c:v>65.864263178418398</c:v>
              </c:pt>
              <c:pt idx="7904">
                <c:v>65.872597262080106</c:v>
              </c:pt>
              <c:pt idx="7905">
                <c:v>65.8809313457418</c:v>
              </c:pt>
              <c:pt idx="7906">
                <c:v>65.889265429403508</c:v>
              </c:pt>
              <c:pt idx="7907">
                <c:v>65.897599513065202</c:v>
              </c:pt>
              <c:pt idx="7908">
                <c:v>65.905933596726911</c:v>
              </c:pt>
              <c:pt idx="7909">
                <c:v>65.914267680388605</c:v>
              </c:pt>
              <c:pt idx="7910">
                <c:v>65.922601764050299</c:v>
              </c:pt>
              <c:pt idx="7911">
                <c:v>65.930935847712007</c:v>
              </c:pt>
              <c:pt idx="7912">
                <c:v>65.939269931373715</c:v>
              </c:pt>
              <c:pt idx="7913">
                <c:v>65.947604015035409</c:v>
              </c:pt>
              <c:pt idx="7914">
                <c:v>65.955938098697104</c:v>
              </c:pt>
              <c:pt idx="7915">
                <c:v>65.964272182358812</c:v>
              </c:pt>
              <c:pt idx="7916">
                <c:v>65.972606266020506</c:v>
              </c:pt>
              <c:pt idx="7917">
                <c:v>65.9809403496822</c:v>
              </c:pt>
              <c:pt idx="7918">
                <c:v>65.989274433343908</c:v>
              </c:pt>
              <c:pt idx="7919">
                <c:v>65.997608517005617</c:v>
              </c:pt>
              <c:pt idx="7920">
                <c:v>66.005942600667311</c:v>
              </c:pt>
              <c:pt idx="7921">
                <c:v>66.014276684329005</c:v>
              </c:pt>
              <c:pt idx="7922">
                <c:v>66.022610767990713</c:v>
              </c:pt>
              <c:pt idx="7923">
                <c:v>66.030944851652421</c:v>
              </c:pt>
              <c:pt idx="7924">
                <c:v>66.039278935314115</c:v>
              </c:pt>
              <c:pt idx="7925">
                <c:v>66.047613018975809</c:v>
              </c:pt>
              <c:pt idx="7926">
                <c:v>66.055947102637518</c:v>
              </c:pt>
              <c:pt idx="7927">
                <c:v>66.064281186299212</c:v>
              </c:pt>
              <c:pt idx="7928">
                <c:v>66.072615269960906</c:v>
              </c:pt>
              <c:pt idx="7929">
                <c:v>66.080949353622614</c:v>
              </c:pt>
              <c:pt idx="7930">
                <c:v>66.089283437284323</c:v>
              </c:pt>
              <c:pt idx="7931">
                <c:v>66.097617520946017</c:v>
              </c:pt>
              <c:pt idx="7932">
                <c:v>66.105951604607711</c:v>
              </c:pt>
              <c:pt idx="7933">
                <c:v>66.114285688269419</c:v>
              </c:pt>
              <c:pt idx="7934">
                <c:v>66.122619771931127</c:v>
              </c:pt>
              <c:pt idx="7935">
                <c:v>66.130953855592821</c:v>
              </c:pt>
              <c:pt idx="7936">
                <c:v>66.139287939254515</c:v>
              </c:pt>
              <c:pt idx="7937">
                <c:v>66.147622022916224</c:v>
              </c:pt>
              <c:pt idx="7938">
                <c:v>66.155956106577918</c:v>
              </c:pt>
              <c:pt idx="7939">
                <c:v>66.164290190239612</c:v>
              </c:pt>
              <c:pt idx="7940">
                <c:v>66.17262427390132</c:v>
              </c:pt>
              <c:pt idx="7941">
                <c:v>66.180958357563014</c:v>
              </c:pt>
              <c:pt idx="7942">
                <c:v>66.189292441224723</c:v>
              </c:pt>
              <c:pt idx="7943">
                <c:v>66.197626524886417</c:v>
              </c:pt>
              <c:pt idx="7944">
                <c:v>66.205960608548125</c:v>
              </c:pt>
              <c:pt idx="7945">
                <c:v>66.214294692209819</c:v>
              </c:pt>
              <c:pt idx="7946">
                <c:v>66.222628775871527</c:v>
              </c:pt>
              <c:pt idx="7947">
                <c:v>66.230962859533221</c:v>
              </c:pt>
              <c:pt idx="7948">
                <c:v>66.239296943194915</c:v>
              </c:pt>
              <c:pt idx="7949">
                <c:v>66.247631026856624</c:v>
              </c:pt>
              <c:pt idx="7950">
                <c:v>66.255965110518318</c:v>
              </c:pt>
              <c:pt idx="7951">
                <c:v>66.264299194180026</c:v>
              </c:pt>
              <c:pt idx="7952">
                <c:v>66.27263327784172</c:v>
              </c:pt>
              <c:pt idx="7953">
                <c:v>66.280967361503428</c:v>
              </c:pt>
              <c:pt idx="7954">
                <c:v>66.289301445165123</c:v>
              </c:pt>
              <c:pt idx="7955">
                <c:v>66.297635528826817</c:v>
              </c:pt>
              <c:pt idx="7956">
                <c:v>66.305969612488525</c:v>
              </c:pt>
              <c:pt idx="7957">
                <c:v>66.314303696150233</c:v>
              </c:pt>
              <c:pt idx="7958">
                <c:v>66.322637779811927</c:v>
              </c:pt>
              <c:pt idx="7959">
                <c:v>66.330971863473621</c:v>
              </c:pt>
              <c:pt idx="7960">
                <c:v>66.33930594713533</c:v>
              </c:pt>
              <c:pt idx="7961">
                <c:v>66.347640030797024</c:v>
              </c:pt>
              <c:pt idx="7962">
                <c:v>66.355974114458732</c:v>
              </c:pt>
              <c:pt idx="7963">
                <c:v>66.364308198120426</c:v>
              </c:pt>
              <c:pt idx="7964">
                <c:v>66.372642281782134</c:v>
              </c:pt>
              <c:pt idx="7965">
                <c:v>66.380976365443829</c:v>
              </c:pt>
              <c:pt idx="7966">
                <c:v>66.389310449105523</c:v>
              </c:pt>
              <c:pt idx="7967">
                <c:v>66.397644532767231</c:v>
              </c:pt>
              <c:pt idx="7968">
                <c:v>66.405978616428939</c:v>
              </c:pt>
              <c:pt idx="7969">
                <c:v>66.414312700090633</c:v>
              </c:pt>
              <c:pt idx="7970">
                <c:v>66.422646783752327</c:v>
              </c:pt>
              <c:pt idx="7971">
                <c:v>66.430980867414036</c:v>
              </c:pt>
              <c:pt idx="7972">
                <c:v>66.43931495107573</c:v>
              </c:pt>
              <c:pt idx="7973">
                <c:v>66.447649034737438</c:v>
              </c:pt>
              <c:pt idx="7974">
                <c:v>66.455983118399132</c:v>
              </c:pt>
              <c:pt idx="7975">
                <c:v>66.46431720206084</c:v>
              </c:pt>
              <c:pt idx="7976">
                <c:v>66.472651285722534</c:v>
              </c:pt>
              <c:pt idx="7977">
                <c:v>66.480985369384229</c:v>
              </c:pt>
              <c:pt idx="7978">
                <c:v>66.489319453045937</c:v>
              </c:pt>
              <c:pt idx="7979">
                <c:v>66.497653536707645</c:v>
              </c:pt>
              <c:pt idx="7980">
                <c:v>66.505987620369339</c:v>
              </c:pt>
              <c:pt idx="7981">
                <c:v>66.514321704031033</c:v>
              </c:pt>
              <c:pt idx="7982">
                <c:v>66.522655787692742</c:v>
              </c:pt>
              <c:pt idx="7983">
                <c:v>66.530989871354436</c:v>
              </c:pt>
              <c:pt idx="7984">
                <c:v>66.539323955016144</c:v>
              </c:pt>
              <c:pt idx="7985">
                <c:v>66.547658038677838</c:v>
              </c:pt>
              <c:pt idx="7986">
                <c:v>66.555992122339532</c:v>
              </c:pt>
              <c:pt idx="7987">
                <c:v>66.56432620600124</c:v>
              </c:pt>
              <c:pt idx="7988">
                <c:v>66.572660289662934</c:v>
              </c:pt>
              <c:pt idx="7989">
                <c:v>66.580994373324643</c:v>
              </c:pt>
              <c:pt idx="7990">
                <c:v>66.589328456986337</c:v>
              </c:pt>
              <c:pt idx="7991">
                <c:v>66.597662540648045</c:v>
              </c:pt>
              <c:pt idx="7992">
                <c:v>66.605996624309739</c:v>
              </c:pt>
              <c:pt idx="7993">
                <c:v>66.614330707971433</c:v>
              </c:pt>
              <c:pt idx="7994">
                <c:v>66.622664791633142</c:v>
              </c:pt>
              <c:pt idx="7995">
                <c:v>66.63099887529485</c:v>
              </c:pt>
              <c:pt idx="7996">
                <c:v>66.639332958956544</c:v>
              </c:pt>
              <c:pt idx="7997">
                <c:v>66.647667042618238</c:v>
              </c:pt>
              <c:pt idx="7998">
                <c:v>66.656001126279946</c:v>
              </c:pt>
              <c:pt idx="7999">
                <c:v>66.66433520994164</c:v>
              </c:pt>
              <c:pt idx="8000">
                <c:v>66.672669293603334</c:v>
              </c:pt>
              <c:pt idx="8001">
                <c:v>66.681003377265043</c:v>
              </c:pt>
              <c:pt idx="8002">
                <c:v>66.689337460926751</c:v>
              </c:pt>
              <c:pt idx="8003">
                <c:v>66.697671544588445</c:v>
              </c:pt>
              <c:pt idx="8004">
                <c:v>66.706005628250139</c:v>
              </c:pt>
              <c:pt idx="8005">
                <c:v>66.714339711911848</c:v>
              </c:pt>
              <c:pt idx="8006">
                <c:v>66.722673795573556</c:v>
              </c:pt>
              <c:pt idx="8007">
                <c:v>66.73100787923525</c:v>
              </c:pt>
              <c:pt idx="8008">
                <c:v>66.739341962896944</c:v>
              </c:pt>
              <c:pt idx="8009">
                <c:v>66.747676046558652</c:v>
              </c:pt>
              <c:pt idx="8010">
                <c:v>66.756010130220346</c:v>
              </c:pt>
              <c:pt idx="8011">
                <c:v>66.76434421388204</c:v>
              </c:pt>
              <c:pt idx="8012">
                <c:v>66.772678297543749</c:v>
              </c:pt>
              <c:pt idx="8013">
                <c:v>66.781012381205457</c:v>
              </c:pt>
              <c:pt idx="8014">
                <c:v>66.789346464867151</c:v>
              </c:pt>
              <c:pt idx="8015">
                <c:v>66.797680548528845</c:v>
              </c:pt>
              <c:pt idx="8016">
                <c:v>66.806014632190553</c:v>
              </c:pt>
              <c:pt idx="8017">
                <c:v>66.814348715852262</c:v>
              </c:pt>
              <c:pt idx="8018">
                <c:v>66.822682799513956</c:v>
              </c:pt>
              <c:pt idx="8019">
                <c:v>66.83101688317565</c:v>
              </c:pt>
              <c:pt idx="8020">
                <c:v>66.839350966837358</c:v>
              </c:pt>
              <c:pt idx="8021">
                <c:v>66.847685050499052</c:v>
              </c:pt>
              <c:pt idx="8022">
                <c:v>66.856019134160746</c:v>
              </c:pt>
              <c:pt idx="8023">
                <c:v>66.864353217822455</c:v>
              </c:pt>
              <c:pt idx="8024">
                <c:v>66.872687301484163</c:v>
              </c:pt>
              <c:pt idx="8025">
                <c:v>66.881021385145857</c:v>
              </c:pt>
              <c:pt idx="8026">
                <c:v>66.889355468807551</c:v>
              </c:pt>
              <c:pt idx="8027">
                <c:v>66.897689552469259</c:v>
              </c:pt>
              <c:pt idx="8028">
                <c:v>66.906023636130953</c:v>
              </c:pt>
              <c:pt idx="8029">
                <c:v>66.914357719792662</c:v>
              </c:pt>
              <c:pt idx="8030">
                <c:v>66.922691803454356</c:v>
              </c:pt>
              <c:pt idx="8031">
                <c:v>66.93102588711605</c:v>
              </c:pt>
              <c:pt idx="8032">
                <c:v>66.939359970777758</c:v>
              </c:pt>
              <c:pt idx="8033">
                <c:v>66.947694054439452</c:v>
              </c:pt>
              <c:pt idx="8034">
                <c:v>66.956028138101161</c:v>
              </c:pt>
              <c:pt idx="8035">
                <c:v>66.964362221762855</c:v>
              </c:pt>
              <c:pt idx="8036">
                <c:v>66.972696305424563</c:v>
              </c:pt>
              <c:pt idx="8037">
                <c:v>66.981030389086257</c:v>
              </c:pt>
              <c:pt idx="8038">
                <c:v>66.989364472747951</c:v>
              </c:pt>
              <c:pt idx="8039">
                <c:v>66.997698556409659</c:v>
              </c:pt>
              <c:pt idx="8040">
                <c:v>67.006032640071368</c:v>
              </c:pt>
              <c:pt idx="8041">
                <c:v>67.014366723733062</c:v>
              </c:pt>
              <c:pt idx="8042">
                <c:v>67.022700807394756</c:v>
              </c:pt>
              <c:pt idx="8043">
                <c:v>67.031034891056464</c:v>
              </c:pt>
              <c:pt idx="8044">
                <c:v>67.039368974718158</c:v>
              </c:pt>
              <c:pt idx="8045">
                <c:v>67.047703058379867</c:v>
              </c:pt>
              <c:pt idx="8046">
                <c:v>67.056037142041561</c:v>
              </c:pt>
              <c:pt idx="8047">
                <c:v>67.064371225703269</c:v>
              </c:pt>
              <c:pt idx="8048">
                <c:v>67.072705309364963</c:v>
              </c:pt>
              <c:pt idx="8049">
                <c:v>67.081039393026657</c:v>
              </c:pt>
              <c:pt idx="8050">
                <c:v>67.089373476688365</c:v>
              </c:pt>
              <c:pt idx="8051">
                <c:v>67.097707560350074</c:v>
              </c:pt>
              <c:pt idx="8052">
                <c:v>67.106041644011768</c:v>
              </c:pt>
              <c:pt idx="8053">
                <c:v>67.114375727673462</c:v>
              </c:pt>
              <c:pt idx="8054">
                <c:v>67.12270981133517</c:v>
              </c:pt>
              <c:pt idx="8055">
                <c:v>67.131043894996864</c:v>
              </c:pt>
              <c:pt idx="8056">
                <c:v>67.139377978658572</c:v>
              </c:pt>
              <c:pt idx="8057">
                <c:v>67.147712062320267</c:v>
              </c:pt>
              <c:pt idx="8058">
                <c:v>67.156046145981975</c:v>
              </c:pt>
              <c:pt idx="8059">
                <c:v>67.164380229643669</c:v>
              </c:pt>
              <c:pt idx="8060">
                <c:v>67.172714313305363</c:v>
              </c:pt>
              <c:pt idx="8061">
                <c:v>67.181048396967071</c:v>
              </c:pt>
              <c:pt idx="8062">
                <c:v>67.18938248062878</c:v>
              </c:pt>
              <c:pt idx="8063">
                <c:v>67.197716564290474</c:v>
              </c:pt>
              <c:pt idx="8064">
                <c:v>67.206050647952168</c:v>
              </c:pt>
              <c:pt idx="8065">
                <c:v>67.214384731613876</c:v>
              </c:pt>
              <c:pt idx="8066">
                <c:v>67.22271881527557</c:v>
              </c:pt>
              <c:pt idx="8067">
                <c:v>67.231052898937278</c:v>
              </c:pt>
              <c:pt idx="8068">
                <c:v>67.239386982598973</c:v>
              </c:pt>
              <c:pt idx="8069">
                <c:v>67.247721066260681</c:v>
              </c:pt>
              <c:pt idx="8070">
                <c:v>67.256055149922375</c:v>
              </c:pt>
              <c:pt idx="8071">
                <c:v>67.264389233584069</c:v>
              </c:pt>
              <c:pt idx="8072">
                <c:v>67.272723317245777</c:v>
              </c:pt>
              <c:pt idx="8073">
                <c:v>67.281057400907471</c:v>
              </c:pt>
              <c:pt idx="8074">
                <c:v>67.28939148456918</c:v>
              </c:pt>
              <c:pt idx="8075">
                <c:v>67.297725568230874</c:v>
              </c:pt>
              <c:pt idx="8076">
                <c:v>67.306059651892582</c:v>
              </c:pt>
              <c:pt idx="8077">
                <c:v>67.314393735554276</c:v>
              </c:pt>
              <c:pt idx="8078">
                <c:v>67.322727819215984</c:v>
              </c:pt>
              <c:pt idx="8079">
                <c:v>67.331061902877678</c:v>
              </c:pt>
              <c:pt idx="8080">
                <c:v>67.339395986539373</c:v>
              </c:pt>
              <c:pt idx="8081">
                <c:v>67.347730070201081</c:v>
              </c:pt>
              <c:pt idx="8082">
                <c:v>67.356064153862775</c:v>
              </c:pt>
              <c:pt idx="8083">
                <c:v>67.364398237524469</c:v>
              </c:pt>
              <c:pt idx="8084">
                <c:v>67.372732321186177</c:v>
              </c:pt>
              <c:pt idx="8085">
                <c:v>67.381066404847886</c:v>
              </c:pt>
              <c:pt idx="8086">
                <c:v>67.38940048850958</c:v>
              </c:pt>
              <c:pt idx="8087">
                <c:v>67.397734572171274</c:v>
              </c:pt>
              <c:pt idx="8088">
                <c:v>67.406068655832982</c:v>
              </c:pt>
              <c:pt idx="8089">
                <c:v>67.41440273949469</c:v>
              </c:pt>
              <c:pt idx="8090">
                <c:v>67.422736823156384</c:v>
              </c:pt>
              <c:pt idx="8091">
                <c:v>67.431070906818078</c:v>
              </c:pt>
              <c:pt idx="8092">
                <c:v>67.439404990479787</c:v>
              </c:pt>
              <c:pt idx="8093">
                <c:v>67.447739074141481</c:v>
              </c:pt>
              <c:pt idx="8094">
                <c:v>67.456073157803175</c:v>
              </c:pt>
              <c:pt idx="8095">
                <c:v>67.464407241464883</c:v>
              </c:pt>
              <c:pt idx="8096">
                <c:v>67.472741325126592</c:v>
              </c:pt>
              <c:pt idx="8097">
                <c:v>67.481075408788286</c:v>
              </c:pt>
              <c:pt idx="8098">
                <c:v>67.48940949244998</c:v>
              </c:pt>
              <c:pt idx="8099">
                <c:v>67.497743576111688</c:v>
              </c:pt>
              <c:pt idx="8100">
                <c:v>67.506077659773396</c:v>
              </c:pt>
              <c:pt idx="8101">
                <c:v>67.51441174343509</c:v>
              </c:pt>
              <c:pt idx="8102">
                <c:v>67.522745827096784</c:v>
              </c:pt>
              <c:pt idx="8103">
                <c:v>67.531079910758493</c:v>
              </c:pt>
              <c:pt idx="8104">
                <c:v>67.539413994420187</c:v>
              </c:pt>
              <c:pt idx="8105">
                <c:v>67.547748078081881</c:v>
              </c:pt>
              <c:pt idx="8106">
                <c:v>67.556082161743589</c:v>
              </c:pt>
              <c:pt idx="8107">
                <c:v>67.564416245405297</c:v>
              </c:pt>
              <c:pt idx="8108">
                <c:v>67.572750329066992</c:v>
              </c:pt>
              <c:pt idx="8109">
                <c:v>67.581084412728686</c:v>
              </c:pt>
              <c:pt idx="8110">
                <c:v>67.589418496390394</c:v>
              </c:pt>
              <c:pt idx="8111">
                <c:v>67.597752580052088</c:v>
              </c:pt>
              <c:pt idx="8112">
                <c:v>67.606086663713796</c:v>
              </c:pt>
              <c:pt idx="8113">
                <c:v>67.61442074737549</c:v>
              </c:pt>
              <c:pt idx="8114">
                <c:v>67.622754831037199</c:v>
              </c:pt>
              <c:pt idx="8115">
                <c:v>67.631088914698893</c:v>
              </c:pt>
              <c:pt idx="8116">
                <c:v>67.639422998360587</c:v>
              </c:pt>
              <c:pt idx="8117">
                <c:v>67.647757082022295</c:v>
              </c:pt>
              <c:pt idx="8118">
                <c:v>67.656091165683989</c:v>
              </c:pt>
              <c:pt idx="8119">
                <c:v>67.664425249345697</c:v>
              </c:pt>
              <c:pt idx="8120">
                <c:v>67.672759333007392</c:v>
              </c:pt>
              <c:pt idx="8121">
                <c:v>67.6810934166691</c:v>
              </c:pt>
              <c:pt idx="8122">
                <c:v>67.689427500330794</c:v>
              </c:pt>
              <c:pt idx="8123">
                <c:v>67.697761583992502</c:v>
              </c:pt>
              <c:pt idx="8124">
                <c:v>67.706095667654196</c:v>
              </c:pt>
              <c:pt idx="8125">
                <c:v>67.71442975131589</c:v>
              </c:pt>
              <c:pt idx="8126">
                <c:v>67.722763834977599</c:v>
              </c:pt>
              <c:pt idx="8127">
                <c:v>67.731097918639293</c:v>
              </c:pt>
              <c:pt idx="8128">
                <c:v>67.739432002301001</c:v>
              </c:pt>
              <c:pt idx="8129">
                <c:v>67.747766085962695</c:v>
              </c:pt>
              <c:pt idx="8130">
                <c:v>67.756100169624403</c:v>
              </c:pt>
              <c:pt idx="8131">
                <c:v>67.764434253286097</c:v>
              </c:pt>
              <c:pt idx="8132">
                <c:v>67.772768336947792</c:v>
              </c:pt>
              <c:pt idx="8133">
                <c:v>67.7811024206095</c:v>
              </c:pt>
              <c:pt idx="8134">
                <c:v>67.789436504271208</c:v>
              </c:pt>
              <c:pt idx="8135">
                <c:v>67.797770587932902</c:v>
              </c:pt>
              <c:pt idx="8136">
                <c:v>67.806104671594596</c:v>
              </c:pt>
              <c:pt idx="8137">
                <c:v>67.814438755256305</c:v>
              </c:pt>
              <c:pt idx="8138">
                <c:v>67.822772838917999</c:v>
              </c:pt>
              <c:pt idx="8139">
                <c:v>67.831106922579707</c:v>
              </c:pt>
              <c:pt idx="8140">
                <c:v>67.839441006241401</c:v>
              </c:pt>
              <c:pt idx="8141">
                <c:v>67.847775089903109</c:v>
              </c:pt>
              <c:pt idx="8142">
                <c:v>67.856109173564803</c:v>
              </c:pt>
              <c:pt idx="8143">
                <c:v>67.864443257226498</c:v>
              </c:pt>
              <c:pt idx="8144">
                <c:v>67.872777340888206</c:v>
              </c:pt>
              <c:pt idx="8145">
                <c:v>67.881111424549914</c:v>
              </c:pt>
              <c:pt idx="8146">
                <c:v>67.889445508211608</c:v>
              </c:pt>
              <c:pt idx="8147">
                <c:v>67.897779591873302</c:v>
              </c:pt>
              <c:pt idx="8148">
                <c:v>67.906113675535011</c:v>
              </c:pt>
              <c:pt idx="8149">
                <c:v>67.914447759196705</c:v>
              </c:pt>
              <c:pt idx="8150">
                <c:v>67.922781842858413</c:v>
              </c:pt>
              <c:pt idx="8151">
                <c:v>67.931115926520107</c:v>
              </c:pt>
              <c:pt idx="8152">
                <c:v>67.939450010181815</c:v>
              </c:pt>
              <c:pt idx="8153">
                <c:v>67.947784093843509</c:v>
              </c:pt>
              <c:pt idx="8154">
                <c:v>67.956118177505203</c:v>
              </c:pt>
              <c:pt idx="8155">
                <c:v>67.964452261166912</c:v>
              </c:pt>
              <c:pt idx="8156">
                <c:v>67.972786344828606</c:v>
              </c:pt>
              <c:pt idx="8157">
                <c:v>67.981120428490314</c:v>
              </c:pt>
              <c:pt idx="8158">
                <c:v>67.989454512152008</c:v>
              </c:pt>
              <c:pt idx="8159">
                <c:v>67.997788595813716</c:v>
              </c:pt>
              <c:pt idx="8160">
                <c:v>68.006122679475411</c:v>
              </c:pt>
              <c:pt idx="8161">
                <c:v>68.014456763137119</c:v>
              </c:pt>
              <c:pt idx="8162">
                <c:v>68.022790846798813</c:v>
              </c:pt>
              <c:pt idx="8163">
                <c:v>68.031124930460507</c:v>
              </c:pt>
              <c:pt idx="8164">
                <c:v>68.039459014122215</c:v>
              </c:pt>
              <c:pt idx="8165">
                <c:v>68.047793097783909</c:v>
              </c:pt>
              <c:pt idx="8166">
                <c:v>68.056127181445618</c:v>
              </c:pt>
              <c:pt idx="8167">
                <c:v>68.064461265107312</c:v>
              </c:pt>
              <c:pt idx="8168">
                <c:v>68.07279534876902</c:v>
              </c:pt>
              <c:pt idx="8169">
                <c:v>68.081129432430714</c:v>
              </c:pt>
              <c:pt idx="8170">
                <c:v>68.089463516092408</c:v>
              </c:pt>
              <c:pt idx="8171">
                <c:v>68.097797599754117</c:v>
              </c:pt>
              <c:pt idx="8172">
                <c:v>68.106131683415825</c:v>
              </c:pt>
              <c:pt idx="8173">
                <c:v>68.114465767077519</c:v>
              </c:pt>
              <c:pt idx="8174">
                <c:v>68.122799850739213</c:v>
              </c:pt>
              <c:pt idx="8175">
                <c:v>68.131133934400921</c:v>
              </c:pt>
              <c:pt idx="8176">
                <c:v>68.139468018062615</c:v>
              </c:pt>
              <c:pt idx="8177">
                <c:v>68.147802101724309</c:v>
              </c:pt>
              <c:pt idx="8178">
                <c:v>68.156136185386018</c:v>
              </c:pt>
              <c:pt idx="8179">
                <c:v>68.164470269047726</c:v>
              </c:pt>
              <c:pt idx="8180">
                <c:v>68.17280435270942</c:v>
              </c:pt>
              <c:pt idx="8181">
                <c:v>68.181138436371114</c:v>
              </c:pt>
              <c:pt idx="8182">
                <c:v>68.189472520032822</c:v>
              </c:pt>
              <c:pt idx="8183">
                <c:v>68.197806603694531</c:v>
              </c:pt>
              <c:pt idx="8184">
                <c:v>68.206140687356225</c:v>
              </c:pt>
              <c:pt idx="8185">
                <c:v>68.214474771017919</c:v>
              </c:pt>
              <c:pt idx="8186">
                <c:v>68.222808854679627</c:v>
              </c:pt>
              <c:pt idx="8187">
                <c:v>68.231142938341321</c:v>
              </c:pt>
              <c:pt idx="8188">
                <c:v>68.239477022003015</c:v>
              </c:pt>
              <c:pt idx="8189">
                <c:v>68.247811105664724</c:v>
              </c:pt>
              <c:pt idx="8190">
                <c:v>68.256145189326432</c:v>
              </c:pt>
              <c:pt idx="8191">
                <c:v>68.264479272988126</c:v>
              </c:pt>
              <c:pt idx="8192">
                <c:v>68.27281335664982</c:v>
              </c:pt>
              <c:pt idx="8193">
                <c:v>68.281147440311528</c:v>
              </c:pt>
              <c:pt idx="8194">
                <c:v>68.289481523973237</c:v>
              </c:pt>
              <c:pt idx="8195">
                <c:v>68.297815607634931</c:v>
              </c:pt>
              <c:pt idx="8196">
                <c:v>68.306149691296625</c:v>
              </c:pt>
              <c:pt idx="8197">
                <c:v>68.314483774958319</c:v>
              </c:pt>
              <c:pt idx="8198">
                <c:v>68.322817858620027</c:v>
              </c:pt>
              <c:pt idx="8199">
                <c:v>68.331151942281721</c:v>
              </c:pt>
              <c:pt idx="8200">
                <c:v>68.33948602594343</c:v>
              </c:pt>
              <c:pt idx="8201">
                <c:v>68.347820109605138</c:v>
              </c:pt>
              <c:pt idx="8202">
                <c:v>68.356154193266832</c:v>
              </c:pt>
              <c:pt idx="8203">
                <c:v>68.364488276928526</c:v>
              </c:pt>
              <c:pt idx="8204">
                <c:v>68.37282236059022</c:v>
              </c:pt>
              <c:pt idx="8205">
                <c:v>68.381156444251928</c:v>
              </c:pt>
              <c:pt idx="8206">
                <c:v>68.389490527913637</c:v>
              </c:pt>
              <c:pt idx="8207">
                <c:v>68.397824611575331</c:v>
              </c:pt>
              <c:pt idx="8208">
                <c:v>68.406158695237039</c:v>
              </c:pt>
              <c:pt idx="8209">
                <c:v>68.414492778898733</c:v>
              </c:pt>
              <c:pt idx="8210">
                <c:v>68.422826862560427</c:v>
              </c:pt>
              <c:pt idx="8211">
                <c:v>68.431160946222136</c:v>
              </c:pt>
              <c:pt idx="8212">
                <c:v>68.43949502988383</c:v>
              </c:pt>
              <c:pt idx="8213">
                <c:v>68.447829113545538</c:v>
              </c:pt>
              <c:pt idx="8214">
                <c:v>68.456163197207232</c:v>
              </c:pt>
              <c:pt idx="8215">
                <c:v>68.46449728086894</c:v>
              </c:pt>
              <c:pt idx="8216">
                <c:v>68.472831364530649</c:v>
              </c:pt>
              <c:pt idx="8217">
                <c:v>68.481165448192328</c:v>
              </c:pt>
              <c:pt idx="8218">
                <c:v>68.489499531854037</c:v>
              </c:pt>
              <c:pt idx="8219">
                <c:v>68.497833615515731</c:v>
              </c:pt>
              <c:pt idx="8220">
                <c:v>68.506167699177439</c:v>
              </c:pt>
              <c:pt idx="8221">
                <c:v>68.514501782839133</c:v>
              </c:pt>
              <c:pt idx="8222">
                <c:v>68.522835866500841</c:v>
              </c:pt>
              <c:pt idx="8223">
                <c:v>68.53116995016255</c:v>
              </c:pt>
              <c:pt idx="8224">
                <c:v>68.53950403382423</c:v>
              </c:pt>
              <c:pt idx="8225">
                <c:v>68.547838117485938</c:v>
              </c:pt>
              <c:pt idx="8226">
                <c:v>68.556172201147632</c:v>
              </c:pt>
              <c:pt idx="8227">
                <c:v>68.56450628480934</c:v>
              </c:pt>
              <c:pt idx="8228">
                <c:v>68.572840368471049</c:v>
              </c:pt>
              <c:pt idx="8229">
                <c:v>68.581174452132743</c:v>
              </c:pt>
              <c:pt idx="8230">
                <c:v>68.589508535794451</c:v>
              </c:pt>
              <c:pt idx="8231">
                <c:v>68.597842619456131</c:v>
              </c:pt>
              <c:pt idx="8232">
                <c:v>68.606176703117839</c:v>
              </c:pt>
              <c:pt idx="8233">
                <c:v>68.614510786779547</c:v>
              </c:pt>
              <c:pt idx="8234">
                <c:v>68.622844870441241</c:v>
              </c:pt>
              <c:pt idx="8235">
                <c:v>68.63117895410295</c:v>
              </c:pt>
              <c:pt idx="8236">
                <c:v>68.639513037764644</c:v>
              </c:pt>
              <c:pt idx="8237">
                <c:v>68.647847121426352</c:v>
              </c:pt>
              <c:pt idx="8238">
                <c:v>68.656181205088032</c:v>
              </c:pt>
              <c:pt idx="8239">
                <c:v>68.66451528874974</c:v>
              </c:pt>
              <c:pt idx="8240">
                <c:v>68.672849372411449</c:v>
              </c:pt>
              <c:pt idx="8241">
                <c:v>68.681183456073143</c:v>
              </c:pt>
              <c:pt idx="8242">
                <c:v>68.689517539734851</c:v>
              </c:pt>
              <c:pt idx="8243">
                <c:v>68.697851623396545</c:v>
              </c:pt>
              <c:pt idx="8244">
                <c:v>68.706185707058239</c:v>
              </c:pt>
              <c:pt idx="8245">
                <c:v>68.714519790719947</c:v>
              </c:pt>
              <c:pt idx="8246">
                <c:v>68.722853874381642</c:v>
              </c:pt>
              <c:pt idx="8247">
                <c:v>68.73118795804335</c:v>
              </c:pt>
              <c:pt idx="8248">
                <c:v>68.739522041705044</c:v>
              </c:pt>
              <c:pt idx="8249">
                <c:v>68.747856125366752</c:v>
              </c:pt>
              <c:pt idx="8250">
                <c:v>68.75619020902846</c:v>
              </c:pt>
              <c:pt idx="8251">
                <c:v>68.76452429269014</c:v>
              </c:pt>
              <c:pt idx="8252">
                <c:v>68.772858376351849</c:v>
              </c:pt>
              <c:pt idx="8253">
                <c:v>68.781192460013543</c:v>
              </c:pt>
              <c:pt idx="8254">
                <c:v>68.789526543675251</c:v>
              </c:pt>
              <c:pt idx="8255">
                <c:v>68.797860627336959</c:v>
              </c:pt>
              <c:pt idx="8256">
                <c:v>68.806194710998653</c:v>
              </c:pt>
              <c:pt idx="8257">
                <c:v>68.814528794660362</c:v>
              </c:pt>
              <c:pt idx="8258">
                <c:v>68.822862878322042</c:v>
              </c:pt>
              <c:pt idx="8259">
                <c:v>68.83119696198375</c:v>
              </c:pt>
              <c:pt idx="8260">
                <c:v>68.839531045645444</c:v>
              </c:pt>
              <c:pt idx="8261">
                <c:v>68.847865129307152</c:v>
              </c:pt>
              <c:pt idx="8262">
                <c:v>68.85619921296886</c:v>
              </c:pt>
              <c:pt idx="8263">
                <c:v>68.864533296630555</c:v>
              </c:pt>
              <c:pt idx="8264">
                <c:v>68.872867380292263</c:v>
              </c:pt>
              <c:pt idx="8265">
                <c:v>68.881201463953943</c:v>
              </c:pt>
              <c:pt idx="8266">
                <c:v>68.889535547615651</c:v>
              </c:pt>
              <c:pt idx="8267">
                <c:v>68.897869631277359</c:v>
              </c:pt>
              <c:pt idx="8268">
                <c:v>68.906203714939053</c:v>
              </c:pt>
              <c:pt idx="8269">
                <c:v>68.914537798600762</c:v>
              </c:pt>
              <c:pt idx="8270">
                <c:v>68.922871882262456</c:v>
              </c:pt>
              <c:pt idx="8271">
                <c:v>68.931205965924164</c:v>
              </c:pt>
              <c:pt idx="8272">
                <c:v>68.939540049585858</c:v>
              </c:pt>
              <c:pt idx="8273">
                <c:v>68.947874133247552</c:v>
              </c:pt>
              <c:pt idx="8274">
                <c:v>68.95620821690926</c:v>
              </c:pt>
              <c:pt idx="8275">
                <c:v>68.964542300570955</c:v>
              </c:pt>
              <c:pt idx="8276">
                <c:v>68.972876384232663</c:v>
              </c:pt>
              <c:pt idx="8277">
                <c:v>68.981210467894371</c:v>
              </c:pt>
              <c:pt idx="8278">
                <c:v>68.989544551556065</c:v>
              </c:pt>
              <c:pt idx="8279">
                <c:v>68.997878635217759</c:v>
              </c:pt>
              <c:pt idx="8280">
                <c:v>69.006212718879453</c:v>
              </c:pt>
              <c:pt idx="8281">
                <c:v>69.014546802541162</c:v>
              </c:pt>
              <c:pt idx="8282">
                <c:v>69.022880886202856</c:v>
              </c:pt>
              <c:pt idx="8283">
                <c:v>69.031214969864564</c:v>
              </c:pt>
              <c:pt idx="8284">
                <c:v>69.039549053526272</c:v>
              </c:pt>
              <c:pt idx="8285">
                <c:v>69.047883137187966</c:v>
              </c:pt>
              <c:pt idx="8286">
                <c:v>69.056217220849661</c:v>
              </c:pt>
              <c:pt idx="8287">
                <c:v>69.064551304511355</c:v>
              </c:pt>
              <c:pt idx="8288">
                <c:v>69.072885388173063</c:v>
              </c:pt>
              <c:pt idx="8289">
                <c:v>69.081219471834771</c:v>
              </c:pt>
              <c:pt idx="8290">
                <c:v>69.089553555496465</c:v>
              </c:pt>
              <c:pt idx="8291">
                <c:v>69.097887639158174</c:v>
              </c:pt>
              <c:pt idx="8292">
                <c:v>69.106221722819868</c:v>
              </c:pt>
              <c:pt idx="8293">
                <c:v>69.114555806481562</c:v>
              </c:pt>
              <c:pt idx="8294">
                <c:v>69.12288989014327</c:v>
              </c:pt>
              <c:pt idx="8295">
                <c:v>69.131223973804964</c:v>
              </c:pt>
              <c:pt idx="8296">
                <c:v>69.139558057466672</c:v>
              </c:pt>
              <c:pt idx="8297">
                <c:v>69.147892141128366</c:v>
              </c:pt>
              <c:pt idx="8298">
                <c:v>69.156226224790075</c:v>
              </c:pt>
              <c:pt idx="8299">
                <c:v>69.164560308451783</c:v>
              </c:pt>
              <c:pt idx="8300">
                <c:v>69.172894392113463</c:v>
              </c:pt>
              <c:pt idx="8301">
                <c:v>69.181228475775171</c:v>
              </c:pt>
              <c:pt idx="8302">
                <c:v>69.189562559436865</c:v>
              </c:pt>
              <c:pt idx="8303">
                <c:v>69.197896643098574</c:v>
              </c:pt>
              <c:pt idx="8304">
                <c:v>69.206230726760268</c:v>
              </c:pt>
              <c:pt idx="8305">
                <c:v>69.214564810421976</c:v>
              </c:pt>
              <c:pt idx="8306">
                <c:v>69.222898894083684</c:v>
              </c:pt>
              <c:pt idx="8307">
                <c:v>69.231232977745364</c:v>
              </c:pt>
              <c:pt idx="8308">
                <c:v>69.239567061407072</c:v>
              </c:pt>
              <c:pt idx="8309">
                <c:v>69.247901145068766</c:v>
              </c:pt>
              <c:pt idx="8310">
                <c:v>69.256235228730475</c:v>
              </c:pt>
              <c:pt idx="8311">
                <c:v>69.264569312392183</c:v>
              </c:pt>
              <c:pt idx="8312">
                <c:v>69.272903396053877</c:v>
              </c:pt>
              <c:pt idx="8313">
                <c:v>69.281237479715585</c:v>
              </c:pt>
              <c:pt idx="8314">
                <c:v>69.289571563377265</c:v>
              </c:pt>
              <c:pt idx="8315">
                <c:v>69.297905647038974</c:v>
              </c:pt>
              <c:pt idx="8316">
                <c:v>69.306239730700682</c:v>
              </c:pt>
              <c:pt idx="8317">
                <c:v>69.314573814362376</c:v>
              </c:pt>
              <c:pt idx="8318">
                <c:v>69.322907898024084</c:v>
              </c:pt>
              <c:pt idx="8319">
                <c:v>69.331241981685778</c:v>
              </c:pt>
              <c:pt idx="8320">
                <c:v>69.339576065347487</c:v>
              </c:pt>
              <c:pt idx="8321">
                <c:v>69.347910149009167</c:v>
              </c:pt>
              <c:pt idx="8322">
                <c:v>69.356244232670875</c:v>
              </c:pt>
              <c:pt idx="8323">
                <c:v>69.364578316332583</c:v>
              </c:pt>
              <c:pt idx="8324">
                <c:v>69.372912399994277</c:v>
              </c:pt>
              <c:pt idx="8325">
                <c:v>69.381246483655985</c:v>
              </c:pt>
              <c:pt idx="8326">
                <c:v>69.38958056731768</c:v>
              </c:pt>
              <c:pt idx="8327">
                <c:v>69.397914650979388</c:v>
              </c:pt>
              <c:pt idx="8328">
                <c:v>69.406248734641082</c:v>
              </c:pt>
              <c:pt idx="8329">
                <c:v>69.414582818302776</c:v>
              </c:pt>
              <c:pt idx="8330">
                <c:v>69.422916901964484</c:v>
              </c:pt>
              <c:pt idx="8331">
                <c:v>69.431250985626178</c:v>
              </c:pt>
              <c:pt idx="8332">
                <c:v>69.439585069287887</c:v>
              </c:pt>
              <c:pt idx="8333">
                <c:v>69.447919152949595</c:v>
              </c:pt>
              <c:pt idx="8334">
                <c:v>69.456253236611275</c:v>
              </c:pt>
              <c:pt idx="8335">
                <c:v>69.464587320272983</c:v>
              </c:pt>
              <c:pt idx="8336">
                <c:v>69.472921403934677</c:v>
              </c:pt>
              <c:pt idx="8337">
                <c:v>69.481255487596385</c:v>
              </c:pt>
              <c:pt idx="8338">
                <c:v>69.489589571258094</c:v>
              </c:pt>
              <c:pt idx="8339">
                <c:v>69.497923654919788</c:v>
              </c:pt>
              <c:pt idx="8340">
                <c:v>69.506257738581496</c:v>
              </c:pt>
              <c:pt idx="8341">
                <c:v>69.514591822243176</c:v>
              </c:pt>
              <c:pt idx="8342">
                <c:v>69.522925905904884</c:v>
              </c:pt>
              <c:pt idx="8343">
                <c:v>69.531259989566578</c:v>
              </c:pt>
              <c:pt idx="8344">
                <c:v>69.539594073228287</c:v>
              </c:pt>
              <c:pt idx="8345">
                <c:v>69.547928156889995</c:v>
              </c:pt>
              <c:pt idx="8346">
                <c:v>69.556262240551689</c:v>
              </c:pt>
              <c:pt idx="8347">
                <c:v>69.564596324213397</c:v>
              </c:pt>
              <c:pt idx="8348">
                <c:v>69.572930407875077</c:v>
              </c:pt>
              <c:pt idx="8349">
                <c:v>69.581264491536785</c:v>
              </c:pt>
              <c:pt idx="8350">
                <c:v>69.589598575198494</c:v>
              </c:pt>
              <c:pt idx="8351">
                <c:v>69.597932658860188</c:v>
              </c:pt>
              <c:pt idx="8352">
                <c:v>69.606266742521896</c:v>
              </c:pt>
              <c:pt idx="8353">
                <c:v>69.61460082618359</c:v>
              </c:pt>
              <c:pt idx="8354">
                <c:v>69.622934909845299</c:v>
              </c:pt>
              <c:pt idx="8355">
                <c:v>69.631268993506993</c:v>
              </c:pt>
              <c:pt idx="8356">
                <c:v>69.639603077168687</c:v>
              </c:pt>
              <c:pt idx="8357">
                <c:v>69.647937160830395</c:v>
              </c:pt>
              <c:pt idx="8358">
                <c:v>69.656271244492089</c:v>
              </c:pt>
              <c:pt idx="8359">
                <c:v>69.664605328153797</c:v>
              </c:pt>
              <c:pt idx="8360">
                <c:v>69.672939411815506</c:v>
              </c:pt>
              <c:pt idx="8361">
                <c:v>69.6812734954772</c:v>
              </c:pt>
              <c:pt idx="8362">
                <c:v>69.689607579138894</c:v>
              </c:pt>
              <c:pt idx="8363">
                <c:v>69.697941662800588</c:v>
              </c:pt>
              <c:pt idx="8364">
                <c:v>69.706275746462296</c:v>
              </c:pt>
              <c:pt idx="8365">
                <c:v>69.71460983012399</c:v>
              </c:pt>
              <c:pt idx="8366">
                <c:v>69.722943913785699</c:v>
              </c:pt>
              <c:pt idx="8367">
                <c:v>69.731277997447407</c:v>
              </c:pt>
              <c:pt idx="8368">
                <c:v>69.739612081109101</c:v>
              </c:pt>
              <c:pt idx="8369">
                <c:v>69.747946164770795</c:v>
              </c:pt>
              <c:pt idx="8370">
                <c:v>69.756280248432489</c:v>
              </c:pt>
              <c:pt idx="8371">
                <c:v>69.764614332094197</c:v>
              </c:pt>
              <c:pt idx="8372">
                <c:v>69.772948415755906</c:v>
              </c:pt>
              <c:pt idx="8373">
                <c:v>69.7812824994176</c:v>
              </c:pt>
              <c:pt idx="8374">
                <c:v>69.789616583079308</c:v>
              </c:pt>
              <c:pt idx="8375">
                <c:v>69.797950666741002</c:v>
              </c:pt>
              <c:pt idx="8376">
                <c:v>69.806284750402696</c:v>
              </c:pt>
              <c:pt idx="8377">
                <c:v>69.814618834064404</c:v>
              </c:pt>
              <c:pt idx="8378">
                <c:v>69.822952917726099</c:v>
              </c:pt>
              <c:pt idx="8379">
                <c:v>69.831287001387807</c:v>
              </c:pt>
              <c:pt idx="8380">
                <c:v>69.839621085049501</c:v>
              </c:pt>
              <c:pt idx="8381">
                <c:v>69.847955168711209</c:v>
              </c:pt>
              <c:pt idx="8382">
                <c:v>69.856289252372918</c:v>
              </c:pt>
              <c:pt idx="8383">
                <c:v>69.864623336034597</c:v>
              </c:pt>
              <c:pt idx="8384">
                <c:v>69.872957419696306</c:v>
              </c:pt>
              <c:pt idx="8385">
                <c:v>69.881291503358</c:v>
              </c:pt>
              <c:pt idx="8386">
                <c:v>69.889625587019708</c:v>
              </c:pt>
              <c:pt idx="8387">
                <c:v>69.897959670681402</c:v>
              </c:pt>
              <c:pt idx="8388">
                <c:v>69.90629375434311</c:v>
              </c:pt>
              <c:pt idx="8389">
                <c:v>69.914627838004819</c:v>
              </c:pt>
              <c:pt idx="8390">
                <c:v>69.922961921666499</c:v>
              </c:pt>
              <c:pt idx="8391">
                <c:v>69.931296005328207</c:v>
              </c:pt>
              <c:pt idx="8392">
                <c:v>69.939630088989901</c:v>
              </c:pt>
              <c:pt idx="8393">
                <c:v>69.947964172651609</c:v>
              </c:pt>
              <c:pt idx="8394">
                <c:v>69.956298256313318</c:v>
              </c:pt>
              <c:pt idx="8395">
                <c:v>69.964632339975012</c:v>
              </c:pt>
              <c:pt idx="8396">
                <c:v>69.97296642363672</c:v>
              </c:pt>
              <c:pt idx="8397">
                <c:v>69.9813005072984</c:v>
              </c:pt>
              <c:pt idx="8398">
                <c:v>69.989634590960108</c:v>
              </c:pt>
              <c:pt idx="8399">
                <c:v>69.997968674621816</c:v>
              </c:pt>
              <c:pt idx="8400">
                <c:v>70.00630275828351</c:v>
              </c:pt>
              <c:pt idx="8401">
                <c:v>70.014636841945219</c:v>
              </c:pt>
              <c:pt idx="8402">
                <c:v>70.022970925606913</c:v>
              </c:pt>
              <c:pt idx="8403">
                <c:v>70.031305009268621</c:v>
              </c:pt>
              <c:pt idx="8404">
                <c:v>70.039639092930301</c:v>
              </c:pt>
              <c:pt idx="8405">
                <c:v>70.047973176592009</c:v>
              </c:pt>
              <c:pt idx="8406">
                <c:v>70.056307260253718</c:v>
              </c:pt>
              <c:pt idx="8407">
                <c:v>70.064641343915412</c:v>
              </c:pt>
              <c:pt idx="8408">
                <c:v>70.07297542757712</c:v>
              </c:pt>
              <c:pt idx="8409">
                <c:v>70.081309511238814</c:v>
              </c:pt>
              <c:pt idx="8410">
                <c:v>70.089643594900522</c:v>
              </c:pt>
              <c:pt idx="8411">
                <c:v>70.097977678562216</c:v>
              </c:pt>
              <c:pt idx="8412">
                <c:v>70.10631176222391</c:v>
              </c:pt>
              <c:pt idx="8413">
                <c:v>70.114645845885619</c:v>
              </c:pt>
              <c:pt idx="8414">
                <c:v>70.122979929547313</c:v>
              </c:pt>
              <c:pt idx="8415">
                <c:v>70.131314013209021</c:v>
              </c:pt>
              <c:pt idx="8416">
                <c:v>70.139648096870729</c:v>
              </c:pt>
              <c:pt idx="8417">
                <c:v>70.147982180532424</c:v>
              </c:pt>
              <c:pt idx="8418">
                <c:v>70.156316264194118</c:v>
              </c:pt>
              <c:pt idx="8419">
                <c:v>70.164650347855812</c:v>
              </c:pt>
              <c:pt idx="8420">
                <c:v>70.17298443151752</c:v>
              </c:pt>
              <c:pt idx="8421">
                <c:v>70.181318515179228</c:v>
              </c:pt>
              <c:pt idx="8422">
                <c:v>70.189652598840922</c:v>
              </c:pt>
              <c:pt idx="8423">
                <c:v>70.197986682502631</c:v>
              </c:pt>
              <c:pt idx="8424">
                <c:v>70.20632076616431</c:v>
              </c:pt>
              <c:pt idx="8425">
                <c:v>70.214654849826019</c:v>
              </c:pt>
              <c:pt idx="8426">
                <c:v>70.222988933487713</c:v>
              </c:pt>
              <c:pt idx="8427">
                <c:v>70.231323017149421</c:v>
              </c:pt>
              <c:pt idx="8428">
                <c:v>70.239657100811129</c:v>
              </c:pt>
              <c:pt idx="8429">
                <c:v>70.247991184472824</c:v>
              </c:pt>
              <c:pt idx="8430">
                <c:v>70.256325268134532</c:v>
              </c:pt>
              <c:pt idx="8431">
                <c:v>70.264659351796212</c:v>
              </c:pt>
              <c:pt idx="8432">
                <c:v>70.27299343545792</c:v>
              </c:pt>
              <c:pt idx="8433">
                <c:v>70.281327519119628</c:v>
              </c:pt>
              <c:pt idx="8434">
                <c:v>70.289661602781322</c:v>
              </c:pt>
              <c:pt idx="8435">
                <c:v>70.297995686443031</c:v>
              </c:pt>
              <c:pt idx="8436">
                <c:v>70.306329770104725</c:v>
              </c:pt>
              <c:pt idx="8437">
                <c:v>70.314663853766433</c:v>
              </c:pt>
              <c:pt idx="8438">
                <c:v>70.322997937428127</c:v>
              </c:pt>
              <c:pt idx="8439">
                <c:v>70.331332021089821</c:v>
              </c:pt>
              <c:pt idx="8440">
                <c:v>70.339666104751529</c:v>
              </c:pt>
              <c:pt idx="8441">
                <c:v>70.348000188413224</c:v>
              </c:pt>
              <c:pt idx="8442">
                <c:v>70.356334272074932</c:v>
              </c:pt>
              <c:pt idx="8443">
                <c:v>70.36466835573664</c:v>
              </c:pt>
              <c:pt idx="8444">
                <c:v>70.373002439398334</c:v>
              </c:pt>
              <c:pt idx="8445">
                <c:v>70.381336523060028</c:v>
              </c:pt>
              <c:pt idx="8446">
                <c:v>70.389670606721722</c:v>
              </c:pt>
              <c:pt idx="8447">
                <c:v>70.398004690383431</c:v>
              </c:pt>
              <c:pt idx="8448">
                <c:v>70.406338774045125</c:v>
              </c:pt>
              <c:pt idx="8449">
                <c:v>70.414672857706833</c:v>
              </c:pt>
              <c:pt idx="8450">
                <c:v>70.423006941368541</c:v>
              </c:pt>
              <c:pt idx="8451">
                <c:v>70.431341025030235</c:v>
              </c:pt>
              <c:pt idx="8452">
                <c:v>70.439675108691929</c:v>
              </c:pt>
              <c:pt idx="8453">
                <c:v>70.448009192353624</c:v>
              </c:pt>
              <c:pt idx="8454">
                <c:v>70.456343276015332</c:v>
              </c:pt>
              <c:pt idx="8455">
                <c:v>70.46467735967704</c:v>
              </c:pt>
              <c:pt idx="8456">
                <c:v>70.473011443338734</c:v>
              </c:pt>
              <c:pt idx="8457">
                <c:v>70.481345527000443</c:v>
              </c:pt>
              <c:pt idx="8458">
                <c:v>70.489679610662137</c:v>
              </c:pt>
              <c:pt idx="8459">
                <c:v>70.498013694323831</c:v>
              </c:pt>
              <c:pt idx="8460">
                <c:v>70.506347777985539</c:v>
              </c:pt>
              <c:pt idx="8461">
                <c:v>70.514681861647233</c:v>
              </c:pt>
              <c:pt idx="8462">
                <c:v>70.523015945308941</c:v>
              </c:pt>
              <c:pt idx="8463">
                <c:v>70.531350028970635</c:v>
              </c:pt>
              <c:pt idx="8464">
                <c:v>70.539684112632344</c:v>
              </c:pt>
              <c:pt idx="8465">
                <c:v>70.548018196294052</c:v>
              </c:pt>
              <c:pt idx="8466">
                <c:v>70.556352279955732</c:v>
              </c:pt>
              <c:pt idx="8467">
                <c:v>70.56468636361744</c:v>
              </c:pt>
              <c:pt idx="8468">
                <c:v>70.573020447279134</c:v>
              </c:pt>
              <c:pt idx="8469">
                <c:v>70.581354530940843</c:v>
              </c:pt>
              <c:pt idx="8470">
                <c:v>70.589688614602537</c:v>
              </c:pt>
              <c:pt idx="8471">
                <c:v>70.598022698264245</c:v>
              </c:pt>
              <c:pt idx="8472">
                <c:v>70.606356781925953</c:v>
              </c:pt>
              <c:pt idx="8473">
                <c:v>70.614690865587633</c:v>
              </c:pt>
              <c:pt idx="8474">
                <c:v>70.623024949249341</c:v>
              </c:pt>
              <c:pt idx="8475">
                <c:v>70.631359032911035</c:v>
              </c:pt>
              <c:pt idx="8476">
                <c:v>70.639693116572744</c:v>
              </c:pt>
              <c:pt idx="8477">
                <c:v>70.648027200234452</c:v>
              </c:pt>
              <c:pt idx="8478">
                <c:v>70.656361283896146</c:v>
              </c:pt>
              <c:pt idx="8479">
                <c:v>70.664695367557854</c:v>
              </c:pt>
              <c:pt idx="8480">
                <c:v>70.673029451219534</c:v>
              </c:pt>
              <c:pt idx="8481">
                <c:v>70.681363534881243</c:v>
              </c:pt>
              <c:pt idx="8482">
                <c:v>70.689697618542951</c:v>
              </c:pt>
              <c:pt idx="8483">
                <c:v>70.698031702204645</c:v>
              </c:pt>
              <c:pt idx="8484">
                <c:v>70.706365785866353</c:v>
              </c:pt>
              <c:pt idx="8485">
                <c:v>70.714699869528047</c:v>
              </c:pt>
              <c:pt idx="8486">
                <c:v>70.723033953189756</c:v>
              </c:pt>
              <c:pt idx="8487">
                <c:v>70.731368036851435</c:v>
              </c:pt>
              <c:pt idx="8488">
                <c:v>70.739702120513144</c:v>
              </c:pt>
              <c:pt idx="8489">
                <c:v>70.748036204174852</c:v>
              </c:pt>
              <c:pt idx="8490">
                <c:v>70.756370287836546</c:v>
              </c:pt>
              <c:pt idx="8491">
                <c:v>70.764704371498254</c:v>
              </c:pt>
              <c:pt idx="8492">
                <c:v>70.773038455159949</c:v>
              </c:pt>
              <c:pt idx="8493">
                <c:v>70.781372538821657</c:v>
              </c:pt>
              <c:pt idx="8494">
                <c:v>70.789706622483351</c:v>
              </c:pt>
              <c:pt idx="8495">
                <c:v>70.798040706145045</c:v>
              </c:pt>
              <c:pt idx="8496">
                <c:v>70.806374789806753</c:v>
              </c:pt>
              <c:pt idx="8497">
                <c:v>70.814708873468447</c:v>
              </c:pt>
              <c:pt idx="8498">
                <c:v>70.823042957130156</c:v>
              </c:pt>
              <c:pt idx="8499">
                <c:v>70.831377040791864</c:v>
              </c:pt>
              <c:pt idx="8500">
                <c:v>70.839711124453558</c:v>
              </c:pt>
              <c:pt idx="8501">
                <c:v>70.848045208115252</c:v>
              </c:pt>
              <c:pt idx="8502">
                <c:v>70.856379291776946</c:v>
              </c:pt>
              <c:pt idx="8503">
                <c:v>70.864713375438654</c:v>
              </c:pt>
              <c:pt idx="8504">
                <c:v>70.873047459100363</c:v>
              </c:pt>
              <c:pt idx="8505">
                <c:v>70.881381542762057</c:v>
              </c:pt>
              <c:pt idx="8506">
                <c:v>70.889715626423765</c:v>
              </c:pt>
              <c:pt idx="8507">
                <c:v>70.898049710085459</c:v>
              </c:pt>
              <c:pt idx="8508">
                <c:v>70.906383793747153</c:v>
              </c:pt>
              <c:pt idx="8509">
                <c:v>70.914717877408847</c:v>
              </c:pt>
              <c:pt idx="8510">
                <c:v>70.923051961070556</c:v>
              </c:pt>
              <c:pt idx="8511">
                <c:v>70.931386044732264</c:v>
              </c:pt>
              <c:pt idx="8512">
                <c:v>70.939720128393958</c:v>
              </c:pt>
              <c:pt idx="8513">
                <c:v>70.948054212055666</c:v>
              </c:pt>
              <c:pt idx="8514">
                <c:v>70.956388295717346</c:v>
              </c:pt>
              <c:pt idx="8515">
                <c:v>70.964722379379054</c:v>
              </c:pt>
              <c:pt idx="8516">
                <c:v>70.973056463040763</c:v>
              </c:pt>
              <c:pt idx="8517">
                <c:v>70.981390546702457</c:v>
              </c:pt>
              <c:pt idx="8518">
                <c:v>70.989724630364165</c:v>
              </c:pt>
              <c:pt idx="8519">
                <c:v>70.998058714025859</c:v>
              </c:pt>
              <c:pt idx="8520">
                <c:v>71.006392797687568</c:v>
              </c:pt>
              <c:pt idx="8521">
                <c:v>71.014726881349262</c:v>
              </c:pt>
              <c:pt idx="8522">
                <c:v>71.023060965010956</c:v>
              </c:pt>
              <c:pt idx="8523">
                <c:v>71.031395048672664</c:v>
              </c:pt>
              <c:pt idx="8524">
                <c:v>71.039729132334358</c:v>
              </c:pt>
              <c:pt idx="8525">
                <c:v>71.048063215996066</c:v>
              </c:pt>
              <c:pt idx="8526">
                <c:v>71.056397299657775</c:v>
              </c:pt>
              <c:pt idx="8527">
                <c:v>71.064731383319469</c:v>
              </c:pt>
              <c:pt idx="8528">
                <c:v>71.073065466981163</c:v>
              </c:pt>
              <c:pt idx="8529">
                <c:v>71.081399550642857</c:v>
              </c:pt>
              <c:pt idx="8530">
                <c:v>71.089733634304565</c:v>
              </c:pt>
              <c:pt idx="8531">
                <c:v>71.098067717966259</c:v>
              </c:pt>
              <c:pt idx="8532">
                <c:v>71.106401801627968</c:v>
              </c:pt>
              <c:pt idx="8533">
                <c:v>71.114735885289676</c:v>
              </c:pt>
              <c:pt idx="8534">
                <c:v>71.12306996895137</c:v>
              </c:pt>
              <c:pt idx="8535">
                <c:v>71.131404052613064</c:v>
              </c:pt>
              <c:pt idx="8536">
                <c:v>71.139738136274758</c:v>
              </c:pt>
              <c:pt idx="8537">
                <c:v>71.148072219936466</c:v>
              </c:pt>
              <c:pt idx="8538">
                <c:v>71.156406303598175</c:v>
              </c:pt>
              <c:pt idx="8539">
                <c:v>71.164740387259869</c:v>
              </c:pt>
              <c:pt idx="8540">
                <c:v>71.173074470921577</c:v>
              </c:pt>
              <c:pt idx="8541">
                <c:v>71.181408554583271</c:v>
              </c:pt>
              <c:pt idx="8542">
                <c:v>71.189742638244965</c:v>
              </c:pt>
              <c:pt idx="8543">
                <c:v>71.198076721906673</c:v>
              </c:pt>
              <c:pt idx="8544">
                <c:v>71.206410805568368</c:v>
              </c:pt>
              <c:pt idx="8545">
                <c:v>71.214744889230076</c:v>
              </c:pt>
              <c:pt idx="8546">
                <c:v>71.22307897289177</c:v>
              </c:pt>
              <c:pt idx="8547">
                <c:v>71.231413056553478</c:v>
              </c:pt>
              <c:pt idx="8548">
                <c:v>71.239747140215187</c:v>
              </c:pt>
              <c:pt idx="8549">
                <c:v>71.248081223876866</c:v>
              </c:pt>
              <c:pt idx="8550">
                <c:v>71.256415307538575</c:v>
              </c:pt>
              <c:pt idx="8551">
                <c:v>71.264749391200269</c:v>
              </c:pt>
              <c:pt idx="8552">
                <c:v>71.273083474861977</c:v>
              </c:pt>
              <c:pt idx="8553">
                <c:v>71.281417558523671</c:v>
              </c:pt>
              <c:pt idx="8554">
                <c:v>71.289751642185379</c:v>
              </c:pt>
              <c:pt idx="8555">
                <c:v>71.298085725847088</c:v>
              </c:pt>
              <c:pt idx="8556">
                <c:v>71.306419809508768</c:v>
              </c:pt>
              <c:pt idx="8557">
                <c:v>71.314753893170476</c:v>
              </c:pt>
              <c:pt idx="8558">
                <c:v>71.32308797683217</c:v>
              </c:pt>
              <c:pt idx="8559">
                <c:v>71.331422060493878</c:v>
              </c:pt>
              <c:pt idx="8560">
                <c:v>71.339756144155587</c:v>
              </c:pt>
              <c:pt idx="8561">
                <c:v>71.348090227817281</c:v>
              </c:pt>
              <c:pt idx="8562">
                <c:v>71.356424311478989</c:v>
              </c:pt>
              <c:pt idx="8563">
                <c:v>71.364758395140669</c:v>
              </c:pt>
              <c:pt idx="8564">
                <c:v>71.373092478802377</c:v>
              </c:pt>
              <c:pt idx="8565">
                <c:v>71.381426562464085</c:v>
              </c:pt>
              <c:pt idx="8566">
                <c:v>71.389760646125779</c:v>
              </c:pt>
              <c:pt idx="8567">
                <c:v>71.398094729787488</c:v>
              </c:pt>
              <c:pt idx="8568">
                <c:v>71.406428813449182</c:v>
              </c:pt>
              <c:pt idx="8569">
                <c:v>71.41476289711089</c:v>
              </c:pt>
              <c:pt idx="8570">
                <c:v>71.42309698077257</c:v>
              </c:pt>
              <c:pt idx="8571">
                <c:v>71.431431064434278</c:v>
              </c:pt>
              <c:pt idx="8572">
                <c:v>71.439765148095987</c:v>
              </c:pt>
              <c:pt idx="8573">
                <c:v>71.448099231757681</c:v>
              </c:pt>
              <c:pt idx="8574">
                <c:v>71.456433315419389</c:v>
              </c:pt>
              <c:pt idx="8575">
                <c:v>71.464767399081083</c:v>
              </c:pt>
              <c:pt idx="8576">
                <c:v>71.473101482742791</c:v>
              </c:pt>
              <c:pt idx="8577">
                <c:v>71.481435566404485</c:v>
              </c:pt>
              <c:pt idx="8578">
                <c:v>71.489769650066179</c:v>
              </c:pt>
              <c:pt idx="8579">
                <c:v>71.498103733727888</c:v>
              </c:pt>
              <c:pt idx="8580">
                <c:v>71.506437817389582</c:v>
              </c:pt>
              <c:pt idx="8581">
                <c:v>71.51477190105129</c:v>
              </c:pt>
              <c:pt idx="8582">
                <c:v>71.523105984712998</c:v>
              </c:pt>
              <c:pt idx="8583">
                <c:v>71.531440068374692</c:v>
              </c:pt>
              <c:pt idx="8584">
                <c:v>71.539774152036387</c:v>
              </c:pt>
              <c:pt idx="8585">
                <c:v>71.548108235698081</c:v>
              </c:pt>
              <c:pt idx="8586">
                <c:v>71.556442319359789</c:v>
              </c:pt>
              <c:pt idx="8587">
                <c:v>71.564776403021497</c:v>
              </c:pt>
              <c:pt idx="8588">
                <c:v>71.573110486683191</c:v>
              </c:pt>
              <c:pt idx="8589">
                <c:v>71.5814445703449</c:v>
              </c:pt>
              <c:pt idx="8590">
                <c:v>71.589778654006594</c:v>
              </c:pt>
              <c:pt idx="8591">
                <c:v>71.598112737668288</c:v>
              </c:pt>
              <c:pt idx="8592">
                <c:v>71.606446821329982</c:v>
              </c:pt>
              <c:pt idx="8593">
                <c:v>71.61478090499169</c:v>
              </c:pt>
              <c:pt idx="8594">
                <c:v>71.623114988653398</c:v>
              </c:pt>
              <c:pt idx="8595">
                <c:v>71.631449072315093</c:v>
              </c:pt>
              <c:pt idx="8596">
                <c:v>71.639783155976801</c:v>
              </c:pt>
              <c:pt idx="8597">
                <c:v>71.648117239638495</c:v>
              </c:pt>
              <c:pt idx="8598">
                <c:v>71.656451323300189</c:v>
              </c:pt>
              <c:pt idx="8599">
                <c:v>71.664785406961897</c:v>
              </c:pt>
              <c:pt idx="8600">
                <c:v>71.673119490623591</c:v>
              </c:pt>
              <c:pt idx="8601">
                <c:v>71.6814535742853</c:v>
              </c:pt>
              <c:pt idx="8602">
                <c:v>71.689787657946994</c:v>
              </c:pt>
              <c:pt idx="8603">
                <c:v>71.698121741608702</c:v>
              </c:pt>
              <c:pt idx="8604">
                <c:v>71.70645582527041</c:v>
              </c:pt>
              <c:pt idx="8605">
                <c:v>71.71478990893209</c:v>
              </c:pt>
              <c:pt idx="8606">
                <c:v>71.723123992593798</c:v>
              </c:pt>
              <c:pt idx="8607">
                <c:v>71.731458076255493</c:v>
              </c:pt>
              <c:pt idx="8608">
                <c:v>71.739792159917201</c:v>
              </c:pt>
              <c:pt idx="8609">
                <c:v>71.748126243578909</c:v>
              </c:pt>
              <c:pt idx="8610">
                <c:v>71.756460327240603</c:v>
              </c:pt>
              <c:pt idx="8611">
                <c:v>71.764794410902297</c:v>
              </c:pt>
              <c:pt idx="8612">
                <c:v>71.773128494563991</c:v>
              </c:pt>
              <c:pt idx="8613">
                <c:v>71.7814625782257</c:v>
              </c:pt>
              <c:pt idx="8614">
                <c:v>71.789796661887394</c:v>
              </c:pt>
              <c:pt idx="8615">
                <c:v>71.798130745549102</c:v>
              </c:pt>
              <c:pt idx="8616">
                <c:v>71.80646482921081</c:v>
              </c:pt>
              <c:pt idx="8617">
                <c:v>71.814798912872504</c:v>
              </c:pt>
              <c:pt idx="8618">
                <c:v>71.823132996534198</c:v>
              </c:pt>
              <c:pt idx="8619">
                <c:v>71.831467080195893</c:v>
              </c:pt>
              <c:pt idx="8620">
                <c:v>71.839801163857601</c:v>
              </c:pt>
              <c:pt idx="8621">
                <c:v>71.848135247519309</c:v>
              </c:pt>
              <c:pt idx="8622">
                <c:v>71.856469331181003</c:v>
              </c:pt>
              <c:pt idx="8623">
                <c:v>71.864803414842712</c:v>
              </c:pt>
              <c:pt idx="8624">
                <c:v>71.873137498504406</c:v>
              </c:pt>
              <c:pt idx="8625">
                <c:v>71.8814715821661</c:v>
              </c:pt>
              <c:pt idx="8626">
                <c:v>71.889805665827808</c:v>
              </c:pt>
              <c:pt idx="8627">
                <c:v>71.898139749489502</c:v>
              </c:pt>
              <c:pt idx="8628">
                <c:v>71.90647383315121</c:v>
              </c:pt>
              <c:pt idx="8629">
                <c:v>71.914807916812904</c:v>
              </c:pt>
              <c:pt idx="8630">
                <c:v>71.923142000474613</c:v>
              </c:pt>
              <c:pt idx="8631">
                <c:v>71.931476084136321</c:v>
              </c:pt>
              <c:pt idx="8632">
                <c:v>71.939810167798001</c:v>
              </c:pt>
              <c:pt idx="8633">
                <c:v>71.948144251459709</c:v>
              </c:pt>
              <c:pt idx="8634">
                <c:v>71.956478335121403</c:v>
              </c:pt>
              <c:pt idx="8635">
                <c:v>71.964812418783112</c:v>
              </c:pt>
              <c:pt idx="8636">
                <c:v>71.973146502444806</c:v>
              </c:pt>
              <c:pt idx="8637">
                <c:v>71.981480586106514</c:v>
              </c:pt>
              <c:pt idx="8638">
                <c:v>71.989814669768222</c:v>
              </c:pt>
              <c:pt idx="8639">
                <c:v>71.998148753429902</c:v>
              </c:pt>
              <c:pt idx="8640">
                <c:v>72.00648283709161</c:v>
              </c:pt>
              <c:pt idx="8641">
                <c:v>72.014816920753304</c:v>
              </c:pt>
              <c:pt idx="8642">
                <c:v>72.023151004415013</c:v>
              </c:pt>
              <c:pt idx="8643">
                <c:v>72.031485088076721</c:v>
              </c:pt>
              <c:pt idx="8644">
                <c:v>72.039819171738415</c:v>
              </c:pt>
              <c:pt idx="8645">
                <c:v>72.048153255400123</c:v>
              </c:pt>
              <c:pt idx="8646">
                <c:v>72.056487339061803</c:v>
              </c:pt>
              <c:pt idx="8647">
                <c:v>72.064821422723512</c:v>
              </c:pt>
              <c:pt idx="8648">
                <c:v>72.07315550638522</c:v>
              </c:pt>
              <c:pt idx="8649">
                <c:v>72.081489590046914</c:v>
              </c:pt>
              <c:pt idx="8650">
                <c:v>72.089823673708622</c:v>
              </c:pt>
              <c:pt idx="8651">
                <c:v>72.098157757370316</c:v>
              </c:pt>
              <c:pt idx="8652">
                <c:v>72.106491841032025</c:v>
              </c:pt>
              <c:pt idx="8653">
                <c:v>72.114825924693704</c:v>
              </c:pt>
              <c:pt idx="8654">
                <c:v>72.123160008355413</c:v>
              </c:pt>
              <c:pt idx="8655">
                <c:v>72.131494092017121</c:v>
              </c:pt>
              <c:pt idx="8656">
                <c:v>72.139828175678815</c:v>
              </c:pt>
              <c:pt idx="8657">
                <c:v>72.148162259340523</c:v>
              </c:pt>
              <c:pt idx="8658">
                <c:v>72.156496343002217</c:v>
              </c:pt>
              <c:pt idx="8659">
                <c:v>72.164830426663926</c:v>
              </c:pt>
              <c:pt idx="8660">
                <c:v>72.17316451032562</c:v>
              </c:pt>
              <c:pt idx="8661">
                <c:v>72.181498593987314</c:v>
              </c:pt>
              <c:pt idx="8662">
                <c:v>72.189832677649022</c:v>
              </c:pt>
              <c:pt idx="8663">
                <c:v>72.198166761310716</c:v>
              </c:pt>
              <c:pt idx="8664">
                <c:v>72.206500844972425</c:v>
              </c:pt>
              <c:pt idx="8665">
                <c:v>72.214834928634133</c:v>
              </c:pt>
              <c:pt idx="8666">
                <c:v>72.223169012295827</c:v>
              </c:pt>
              <c:pt idx="8667">
                <c:v>72.231503095957521</c:v>
              </c:pt>
              <c:pt idx="8668">
                <c:v>72.239837179619215</c:v>
              </c:pt>
              <c:pt idx="8669">
                <c:v>72.248171263280923</c:v>
              </c:pt>
              <c:pt idx="8670">
                <c:v>72.256505346942632</c:v>
              </c:pt>
              <c:pt idx="8671">
                <c:v>72.264839430604326</c:v>
              </c:pt>
              <c:pt idx="8672">
                <c:v>72.273173514266034</c:v>
              </c:pt>
              <c:pt idx="8673">
                <c:v>72.281507597927728</c:v>
              </c:pt>
              <c:pt idx="8674">
                <c:v>72.289841681589422</c:v>
              </c:pt>
              <c:pt idx="8675">
                <c:v>72.298175765251116</c:v>
              </c:pt>
              <c:pt idx="8676">
                <c:v>72.306509848912825</c:v>
              </c:pt>
              <c:pt idx="8677">
                <c:v>72.314843932574533</c:v>
              </c:pt>
              <c:pt idx="8678">
                <c:v>72.323178016236227</c:v>
              </c:pt>
              <c:pt idx="8679">
                <c:v>72.331512099897935</c:v>
              </c:pt>
              <c:pt idx="8680">
                <c:v>72.339846183559629</c:v>
              </c:pt>
              <c:pt idx="8681">
                <c:v>72.348180267221323</c:v>
              </c:pt>
              <c:pt idx="8682">
                <c:v>72.356514350883032</c:v>
              </c:pt>
              <c:pt idx="8683">
                <c:v>72.364848434544726</c:v>
              </c:pt>
              <c:pt idx="8684">
                <c:v>72.373182518206434</c:v>
              </c:pt>
              <c:pt idx="8685">
                <c:v>72.381516601868128</c:v>
              </c:pt>
              <c:pt idx="8686">
                <c:v>72.389850685529836</c:v>
              </c:pt>
              <c:pt idx="8687">
                <c:v>72.398184769191545</c:v>
              </c:pt>
              <c:pt idx="8688">
                <c:v>72.406518852853225</c:v>
              </c:pt>
              <c:pt idx="8689">
                <c:v>72.414852936514933</c:v>
              </c:pt>
              <c:pt idx="8690">
                <c:v>72.423187020176627</c:v>
              </c:pt>
              <c:pt idx="8691">
                <c:v>72.431521103838335</c:v>
              </c:pt>
              <c:pt idx="8692">
                <c:v>72.439855187500044</c:v>
              </c:pt>
              <c:pt idx="8693">
                <c:v>72.448189271161738</c:v>
              </c:pt>
              <c:pt idx="8694">
                <c:v>72.456523354823446</c:v>
              </c:pt>
              <c:pt idx="8695">
                <c:v>72.464857438485126</c:v>
              </c:pt>
              <c:pt idx="8696">
                <c:v>72.473191522146834</c:v>
              </c:pt>
              <c:pt idx="8697">
                <c:v>72.481525605808528</c:v>
              </c:pt>
              <c:pt idx="8698">
                <c:v>72.489859689470237</c:v>
              </c:pt>
              <c:pt idx="8699">
                <c:v>72.498193773131945</c:v>
              </c:pt>
              <c:pt idx="8700">
                <c:v>72.506527856793639</c:v>
              </c:pt>
              <c:pt idx="8701">
                <c:v>72.514861940455333</c:v>
              </c:pt>
              <c:pt idx="8702">
                <c:v>72.523196024117027</c:v>
              </c:pt>
              <c:pt idx="8703">
                <c:v>72.531530107778735</c:v>
              </c:pt>
              <c:pt idx="8704">
                <c:v>72.539864191440444</c:v>
              </c:pt>
              <c:pt idx="8705">
                <c:v>72.548198275102138</c:v>
              </c:pt>
              <c:pt idx="8706">
                <c:v>72.556532358763846</c:v>
              </c:pt>
              <c:pt idx="8707">
                <c:v>72.56486644242554</c:v>
              </c:pt>
              <c:pt idx="8708">
                <c:v>72.573200526087234</c:v>
              </c:pt>
              <c:pt idx="8709">
                <c:v>72.581534609748942</c:v>
              </c:pt>
              <c:pt idx="8710">
                <c:v>72.589868693410637</c:v>
              </c:pt>
              <c:pt idx="8711">
                <c:v>72.598202777072345</c:v>
              </c:pt>
              <c:pt idx="8712">
                <c:v>72.606536860734039</c:v>
              </c:pt>
              <c:pt idx="8713">
                <c:v>72.614870944395747</c:v>
              </c:pt>
              <c:pt idx="8714">
                <c:v>72.623205028057455</c:v>
              </c:pt>
              <c:pt idx="8715">
                <c:v>72.631539111719135</c:v>
              </c:pt>
              <c:pt idx="8716">
                <c:v>72.639873195380844</c:v>
              </c:pt>
              <c:pt idx="8717">
                <c:v>72.648207279042538</c:v>
              </c:pt>
              <c:pt idx="8718">
                <c:v>72.656541362704246</c:v>
              </c:pt>
              <c:pt idx="8719">
                <c:v>72.66487544636594</c:v>
              </c:pt>
              <c:pt idx="8720">
                <c:v>72.673209530027648</c:v>
              </c:pt>
              <c:pt idx="8721">
                <c:v>72.681543613689357</c:v>
              </c:pt>
              <c:pt idx="8722">
                <c:v>72.689877697351037</c:v>
              </c:pt>
              <c:pt idx="8723">
                <c:v>72.698211781012745</c:v>
              </c:pt>
              <c:pt idx="8724">
                <c:v>72.706545864674439</c:v>
              </c:pt>
              <c:pt idx="8725">
                <c:v>72.714879948336147</c:v>
              </c:pt>
              <c:pt idx="8726">
                <c:v>72.723214031997855</c:v>
              </c:pt>
              <c:pt idx="8727">
                <c:v>72.73154811565955</c:v>
              </c:pt>
              <c:pt idx="8728">
                <c:v>72.739882199321258</c:v>
              </c:pt>
              <c:pt idx="8729">
                <c:v>72.748216282982938</c:v>
              </c:pt>
              <c:pt idx="8730">
                <c:v>72.756550366644646</c:v>
              </c:pt>
              <c:pt idx="8731">
                <c:v>72.764884450306354</c:v>
              </c:pt>
              <c:pt idx="8732">
                <c:v>72.773218533968048</c:v>
              </c:pt>
              <c:pt idx="8733">
                <c:v>72.781552617629757</c:v>
              </c:pt>
              <c:pt idx="8734">
                <c:v>72.789886701291451</c:v>
              </c:pt>
              <c:pt idx="8735">
                <c:v>72.798220784953159</c:v>
              </c:pt>
              <c:pt idx="8736">
                <c:v>72.806554868614839</c:v>
              </c:pt>
              <c:pt idx="8737">
                <c:v>72.814888952276547</c:v>
              </c:pt>
              <c:pt idx="8738">
                <c:v>72.823223035938256</c:v>
              </c:pt>
              <c:pt idx="8739">
                <c:v>72.83155711959995</c:v>
              </c:pt>
              <c:pt idx="8740">
                <c:v>72.839891203261658</c:v>
              </c:pt>
              <c:pt idx="8741">
                <c:v>72.848225286923352</c:v>
              </c:pt>
              <c:pt idx="8742">
                <c:v>72.85655937058506</c:v>
              </c:pt>
              <c:pt idx="8743">
                <c:v>72.864893454246754</c:v>
              </c:pt>
              <c:pt idx="8744">
                <c:v>72.873227537908448</c:v>
              </c:pt>
              <c:pt idx="8745">
                <c:v>72.881561621570157</c:v>
              </c:pt>
              <c:pt idx="8746">
                <c:v>72.889895705231851</c:v>
              </c:pt>
              <c:pt idx="8747">
                <c:v>72.898229788893559</c:v>
              </c:pt>
              <c:pt idx="8748">
                <c:v>72.906563872555267</c:v>
              </c:pt>
              <c:pt idx="8749">
                <c:v>72.914897956216961</c:v>
              </c:pt>
              <c:pt idx="8750">
                <c:v>72.923232039878656</c:v>
              </c:pt>
              <c:pt idx="8751">
                <c:v>72.93156612354035</c:v>
              </c:pt>
              <c:pt idx="8752">
                <c:v>72.939900207202058</c:v>
              </c:pt>
              <c:pt idx="8753">
                <c:v>72.948234290863766</c:v>
              </c:pt>
              <c:pt idx="8754">
                <c:v>72.95656837452546</c:v>
              </c:pt>
              <c:pt idx="8755">
                <c:v>72.964902458187169</c:v>
              </c:pt>
              <c:pt idx="8756">
                <c:v>72.973236541848863</c:v>
              </c:pt>
              <c:pt idx="8757">
                <c:v>72.981570625510557</c:v>
              </c:pt>
              <c:pt idx="8758">
                <c:v>72.989904709172251</c:v>
              </c:pt>
              <c:pt idx="8759">
                <c:v>72.998238792833959</c:v>
              </c:pt>
              <c:pt idx="8760">
                <c:v>73.006572876495667</c:v>
              </c:pt>
              <c:pt idx="8761">
                <c:v>73.014906960157361</c:v>
              </c:pt>
              <c:pt idx="8762">
                <c:v>73.02324104381907</c:v>
              </c:pt>
              <c:pt idx="8763">
                <c:v>73.031575127480764</c:v>
              </c:pt>
              <c:pt idx="8764">
                <c:v>73.039909211142458</c:v>
              </c:pt>
              <c:pt idx="8765">
                <c:v>73.048243294804166</c:v>
              </c:pt>
              <c:pt idx="8766">
                <c:v>73.05657737846586</c:v>
              </c:pt>
              <c:pt idx="8767">
                <c:v>73.064911462127569</c:v>
              </c:pt>
              <c:pt idx="8768">
                <c:v>73.073245545789263</c:v>
              </c:pt>
              <c:pt idx="8769">
                <c:v>73.081579629450971</c:v>
              </c:pt>
              <c:pt idx="8770">
                <c:v>73.089913713112679</c:v>
              </c:pt>
              <c:pt idx="8771">
                <c:v>73.098247796774359</c:v>
              </c:pt>
              <c:pt idx="8772">
                <c:v>73.106581880436067</c:v>
              </c:pt>
              <c:pt idx="8773">
                <c:v>73.114915964097762</c:v>
              </c:pt>
              <c:pt idx="8774">
                <c:v>73.12325004775947</c:v>
              </c:pt>
              <c:pt idx="8775">
                <c:v>73.131584131421178</c:v>
              </c:pt>
              <c:pt idx="8776">
                <c:v>73.139918215082872</c:v>
              </c:pt>
              <c:pt idx="8777">
                <c:v>73.14825229874458</c:v>
              </c:pt>
              <c:pt idx="8778">
                <c:v>73.15658638240626</c:v>
              </c:pt>
              <c:pt idx="8779">
                <c:v>73.164920466067969</c:v>
              </c:pt>
              <c:pt idx="8780">
                <c:v>73.173254549729663</c:v>
              </c:pt>
              <c:pt idx="8781">
                <c:v>73.181588633391371</c:v>
              </c:pt>
              <c:pt idx="8782">
                <c:v>73.189922717053079</c:v>
              </c:pt>
              <c:pt idx="8783">
                <c:v>73.198256800714773</c:v>
              </c:pt>
              <c:pt idx="8784">
                <c:v>73.206590884376482</c:v>
              </c:pt>
              <c:pt idx="8785">
                <c:v>73.214924968038162</c:v>
              </c:pt>
              <c:pt idx="8786">
                <c:v>73.22325905169987</c:v>
              </c:pt>
              <c:pt idx="8787">
                <c:v>73.231593135361578</c:v>
              </c:pt>
              <c:pt idx="8788">
                <c:v>73.239927219023272</c:v>
              </c:pt>
              <c:pt idx="8789">
                <c:v>73.24826130268498</c:v>
              </c:pt>
              <c:pt idx="8790">
                <c:v>73.256595386346675</c:v>
              </c:pt>
              <c:pt idx="8791">
                <c:v>73.264929470008369</c:v>
              </c:pt>
              <c:pt idx="8792">
                <c:v>73.273263553670077</c:v>
              </c:pt>
              <c:pt idx="8793">
                <c:v>73.281597637331771</c:v>
              </c:pt>
              <c:pt idx="8794">
                <c:v>73.289931720993479</c:v>
              </c:pt>
              <c:pt idx="8795">
                <c:v>73.298265804655173</c:v>
              </c:pt>
              <c:pt idx="8796">
                <c:v>73.306599888316882</c:v>
              </c:pt>
              <c:pt idx="8797">
                <c:v>73.31493397197859</c:v>
              </c:pt>
              <c:pt idx="8798">
                <c:v>73.32326805564027</c:v>
              </c:pt>
              <c:pt idx="8799">
                <c:v>73.331602139301978</c:v>
              </c:pt>
              <c:pt idx="8800">
                <c:v>73.339936222963672</c:v>
              </c:pt>
              <c:pt idx="8801">
                <c:v>73.34827030662538</c:v>
              </c:pt>
              <c:pt idx="8802">
                <c:v>73.356604390287075</c:v>
              </c:pt>
              <c:pt idx="8803">
                <c:v>73.364938473948783</c:v>
              </c:pt>
              <c:pt idx="8804">
                <c:v>73.373272557610491</c:v>
              </c:pt>
              <c:pt idx="8805">
                <c:v>73.381606641272171</c:v>
              </c:pt>
              <c:pt idx="8806">
                <c:v>73.389940724933879</c:v>
              </c:pt>
              <c:pt idx="8807">
                <c:v>73.398274808595573</c:v>
              </c:pt>
              <c:pt idx="8808">
                <c:v>73.406608892257282</c:v>
              </c:pt>
              <c:pt idx="8809">
                <c:v>73.41494297591899</c:v>
              </c:pt>
              <c:pt idx="8810">
                <c:v>73.423277059580684</c:v>
              </c:pt>
              <c:pt idx="8811">
                <c:v>73.431611143242392</c:v>
              </c:pt>
              <c:pt idx="8812">
                <c:v>73.439945226904072</c:v>
              </c:pt>
              <c:pt idx="8813">
                <c:v>73.448279310565781</c:v>
              </c:pt>
              <c:pt idx="8814">
                <c:v>73.456613394227489</c:v>
              </c:pt>
              <c:pt idx="8815">
                <c:v>73.464947477889183</c:v>
              </c:pt>
              <c:pt idx="8816">
                <c:v>73.473281561550891</c:v>
              </c:pt>
              <c:pt idx="8817">
                <c:v>73.481615645212585</c:v>
              </c:pt>
              <c:pt idx="8818">
                <c:v>73.489949728874294</c:v>
              </c:pt>
              <c:pt idx="8819">
                <c:v>73.498283812535973</c:v>
              </c:pt>
              <c:pt idx="8820">
                <c:v>73.506617896197682</c:v>
              </c:pt>
              <c:pt idx="8821">
                <c:v>73.51495197985939</c:v>
              </c:pt>
              <c:pt idx="8822">
                <c:v>73.523286063521084</c:v>
              </c:pt>
              <c:pt idx="8823">
                <c:v>73.531620147182792</c:v>
              </c:pt>
              <c:pt idx="8824">
                <c:v>73.539954230844486</c:v>
              </c:pt>
              <c:pt idx="8825">
                <c:v>73.548288314506195</c:v>
              </c:pt>
              <c:pt idx="8826">
                <c:v>73.556622398167889</c:v>
              </c:pt>
              <c:pt idx="8827">
                <c:v>73.564956481829583</c:v>
              </c:pt>
              <c:pt idx="8828">
                <c:v>73.573290565491291</c:v>
              </c:pt>
              <c:pt idx="8829">
                <c:v>73.581624649152985</c:v>
              </c:pt>
              <c:pt idx="8830">
                <c:v>73.589958732814694</c:v>
              </c:pt>
              <c:pt idx="8831">
                <c:v>73.598292816476402</c:v>
              </c:pt>
              <c:pt idx="8832">
                <c:v>73.606626900138096</c:v>
              </c:pt>
              <c:pt idx="8833">
                <c:v>73.61496098379979</c:v>
              </c:pt>
              <c:pt idx="8834">
                <c:v>73.623295067461484</c:v>
              </c:pt>
              <c:pt idx="8835">
                <c:v>73.631629151123192</c:v>
              </c:pt>
              <c:pt idx="8836">
                <c:v>73.639963234784901</c:v>
              </c:pt>
              <c:pt idx="8837">
                <c:v>73.648297318446595</c:v>
              </c:pt>
              <c:pt idx="8838">
                <c:v>73.656631402108303</c:v>
              </c:pt>
              <c:pt idx="8839">
                <c:v>73.664965485769997</c:v>
              </c:pt>
              <c:pt idx="8840">
                <c:v>73.673299569431691</c:v>
              </c:pt>
              <c:pt idx="8841">
                <c:v>73.681633653093385</c:v>
              </c:pt>
              <c:pt idx="8842">
                <c:v>73.689967736755094</c:v>
              </c:pt>
              <c:pt idx="8843">
                <c:v>73.698301820416802</c:v>
              </c:pt>
              <c:pt idx="8844">
                <c:v>73.706635904078496</c:v>
              </c:pt>
              <c:pt idx="8845">
                <c:v>73.714969987740204</c:v>
              </c:pt>
              <c:pt idx="8846">
                <c:v>73.723304071401898</c:v>
              </c:pt>
              <c:pt idx="8847">
                <c:v>73.731638155063592</c:v>
              </c:pt>
              <c:pt idx="8848">
                <c:v>73.739972238725301</c:v>
              </c:pt>
              <c:pt idx="8849">
                <c:v>73.748306322386995</c:v>
              </c:pt>
              <c:pt idx="8850">
                <c:v>73.756640406048703</c:v>
              </c:pt>
              <c:pt idx="8851">
                <c:v>73.764974489710397</c:v>
              </c:pt>
              <c:pt idx="8852">
                <c:v>73.773308573372105</c:v>
              </c:pt>
              <c:pt idx="8853">
                <c:v>73.781642657033814</c:v>
              </c:pt>
              <c:pt idx="8854">
                <c:v>73.789976740695494</c:v>
              </c:pt>
              <c:pt idx="8855">
                <c:v>73.798310824357202</c:v>
              </c:pt>
              <c:pt idx="8856">
                <c:v>73.806644908018896</c:v>
              </c:pt>
              <c:pt idx="8857">
                <c:v>73.814978991680604</c:v>
              </c:pt>
              <c:pt idx="8858">
                <c:v>73.823313075342313</c:v>
              </c:pt>
              <c:pt idx="8859">
                <c:v>73.831647159004007</c:v>
              </c:pt>
              <c:pt idx="8860">
                <c:v>73.839981242665715</c:v>
              </c:pt>
              <c:pt idx="8861">
                <c:v>73.848315326327395</c:v>
              </c:pt>
              <c:pt idx="8862">
                <c:v>73.856649409989103</c:v>
              </c:pt>
              <c:pt idx="8863">
                <c:v>73.864983493650797</c:v>
              </c:pt>
              <c:pt idx="8864">
                <c:v>73.873317577312505</c:v>
              </c:pt>
              <c:pt idx="8865">
                <c:v>73.881651660974214</c:v>
              </c:pt>
              <c:pt idx="8866">
                <c:v>73.889985744635908</c:v>
              </c:pt>
              <c:pt idx="8867">
                <c:v>73.898319828297616</c:v>
              </c:pt>
              <c:pt idx="8868">
                <c:v>73.906653911959296</c:v>
              </c:pt>
              <c:pt idx="8869">
                <c:v>73.914987995621004</c:v>
              </c:pt>
              <c:pt idx="8870">
                <c:v>73.923322079282713</c:v>
              </c:pt>
              <c:pt idx="8871">
                <c:v>73.931656162944407</c:v>
              </c:pt>
              <c:pt idx="8872">
                <c:v>73.939990246606115</c:v>
              </c:pt>
              <c:pt idx="8873">
                <c:v>73.948324330267809</c:v>
              </c:pt>
              <c:pt idx="8874">
                <c:v>73.956658413929517</c:v>
              </c:pt>
              <c:pt idx="8875">
                <c:v>73.964992497591211</c:v>
              </c:pt>
              <c:pt idx="8876">
                <c:v>73.973326581252905</c:v>
              </c:pt>
              <c:pt idx="8877">
                <c:v>73.981660664914614</c:v>
              </c:pt>
              <c:pt idx="8878">
                <c:v>73.989994748576308</c:v>
              </c:pt>
              <c:pt idx="8879">
                <c:v>73.998328832238016</c:v>
              </c:pt>
              <c:pt idx="8880">
                <c:v>74.006662915899724</c:v>
              </c:pt>
              <c:pt idx="8881">
                <c:v>74.014996999561419</c:v>
              </c:pt>
              <c:pt idx="8882">
                <c:v>74.023331083223113</c:v>
              </c:pt>
              <c:pt idx="8883">
                <c:v>74.031665166884807</c:v>
              </c:pt>
              <c:pt idx="8884">
                <c:v>74.039999250546515</c:v>
              </c:pt>
              <c:pt idx="8885">
                <c:v>74.048333334208209</c:v>
              </c:pt>
              <c:pt idx="8886">
                <c:v>74.056667417869917</c:v>
              </c:pt>
              <c:pt idx="8887">
                <c:v>74.065001501531626</c:v>
              </c:pt>
              <c:pt idx="8888">
                <c:v>74.073335585193306</c:v>
              </c:pt>
              <c:pt idx="8889">
                <c:v>74.081669668855014</c:v>
              </c:pt>
              <c:pt idx="8890">
                <c:v>74.090003752516708</c:v>
              </c:pt>
              <c:pt idx="8891">
                <c:v>74.098337836178416</c:v>
              </c:pt>
              <c:pt idx="8892">
                <c:v>74.106671919840124</c:v>
              </c:pt>
              <c:pt idx="8893">
                <c:v>74.115006003501819</c:v>
              </c:pt>
              <c:pt idx="8894">
                <c:v>74.123340087163527</c:v>
              </c:pt>
              <c:pt idx="8895">
                <c:v>74.131674170825207</c:v>
              </c:pt>
              <c:pt idx="8896">
                <c:v>74.140008254486915</c:v>
              </c:pt>
              <c:pt idx="8897">
                <c:v>74.148342338148623</c:v>
              </c:pt>
              <c:pt idx="8898">
                <c:v>74.156676421810317</c:v>
              </c:pt>
              <c:pt idx="8899">
                <c:v>74.165010505472026</c:v>
              </c:pt>
              <c:pt idx="8900">
                <c:v>74.17334458913372</c:v>
              </c:pt>
              <c:pt idx="8901">
                <c:v>74.181678672795428</c:v>
              </c:pt>
              <c:pt idx="8902">
                <c:v>74.190012756457108</c:v>
              </c:pt>
              <c:pt idx="8903">
                <c:v>74.198346840118816</c:v>
              </c:pt>
              <c:pt idx="8904">
                <c:v>74.206680923780524</c:v>
              </c:pt>
              <c:pt idx="8905">
                <c:v>74.215015007442219</c:v>
              </c:pt>
              <c:pt idx="8906">
                <c:v>74.223349091103927</c:v>
              </c:pt>
              <c:pt idx="8907">
                <c:v>74.231683174765621</c:v>
              </c:pt>
              <c:pt idx="8908">
                <c:v>74.240017258427329</c:v>
              </c:pt>
              <c:pt idx="8909">
                <c:v>74.248351342089023</c:v>
              </c:pt>
              <c:pt idx="8910">
                <c:v>74.256685425750717</c:v>
              </c:pt>
              <c:pt idx="8911">
                <c:v>74.265019509412426</c:v>
              </c:pt>
              <c:pt idx="8912">
                <c:v>74.27335359307412</c:v>
              </c:pt>
              <c:pt idx="8913">
                <c:v>74.281687676735828</c:v>
              </c:pt>
              <c:pt idx="8914">
                <c:v>74.290021760397536</c:v>
              </c:pt>
              <c:pt idx="8915">
                <c:v>74.29835584405923</c:v>
              </c:pt>
              <c:pt idx="8916">
                <c:v>74.306689927720925</c:v>
              </c:pt>
              <c:pt idx="8917">
                <c:v>74.315024011382619</c:v>
              </c:pt>
              <c:pt idx="8918">
                <c:v>74.323358095044327</c:v>
              </c:pt>
              <c:pt idx="8919">
                <c:v>74.331692178706035</c:v>
              </c:pt>
              <c:pt idx="8920">
                <c:v>74.340026262367729</c:v>
              </c:pt>
              <c:pt idx="8921">
                <c:v>74.348360346029438</c:v>
              </c:pt>
              <c:pt idx="8922">
                <c:v>74.356694429691132</c:v>
              </c:pt>
              <c:pt idx="8923">
                <c:v>74.365028513352826</c:v>
              </c:pt>
              <c:pt idx="8924">
                <c:v>74.37336259701452</c:v>
              </c:pt>
              <c:pt idx="8925">
                <c:v>74.381696680676228</c:v>
              </c:pt>
              <c:pt idx="8926">
                <c:v>74.390030764337936</c:v>
              </c:pt>
              <c:pt idx="8927">
                <c:v>74.39836484799963</c:v>
              </c:pt>
              <c:pt idx="8928">
                <c:v>74.406698931661339</c:v>
              </c:pt>
              <c:pt idx="8929">
                <c:v>74.415033015323033</c:v>
              </c:pt>
              <c:pt idx="8930">
                <c:v>74.423367098984727</c:v>
              </c:pt>
              <c:pt idx="8931">
                <c:v>74.431701182646435</c:v>
              </c:pt>
              <c:pt idx="8932">
                <c:v>74.440035266308129</c:v>
              </c:pt>
              <c:pt idx="8933">
                <c:v>74.448369349969838</c:v>
              </c:pt>
              <c:pt idx="8934">
                <c:v>74.456703433631532</c:v>
              </c:pt>
              <c:pt idx="8935">
                <c:v>74.46503751729324</c:v>
              </c:pt>
              <c:pt idx="8936">
                <c:v>74.473371600954948</c:v>
              </c:pt>
              <c:pt idx="8937">
                <c:v>74.481705684616628</c:v>
              </c:pt>
              <c:pt idx="8938">
                <c:v>74.490039768278336</c:v>
              </c:pt>
              <c:pt idx="8939">
                <c:v>74.49837385194003</c:v>
              </c:pt>
              <c:pt idx="8940">
                <c:v>74.506707935601739</c:v>
              </c:pt>
              <c:pt idx="8941">
                <c:v>74.515042019263447</c:v>
              </c:pt>
              <c:pt idx="8942">
                <c:v>74.523376102925141</c:v>
              </c:pt>
              <c:pt idx="8943">
                <c:v>74.531710186586849</c:v>
              </c:pt>
              <c:pt idx="8944">
                <c:v>74.540044270248529</c:v>
              </c:pt>
              <c:pt idx="8945">
                <c:v>74.548378353910238</c:v>
              </c:pt>
              <c:pt idx="8946">
                <c:v>74.556712437571932</c:v>
              </c:pt>
              <c:pt idx="8947">
                <c:v>74.56504652123364</c:v>
              </c:pt>
              <c:pt idx="8948">
                <c:v>74.573380604895348</c:v>
              </c:pt>
              <c:pt idx="8949">
                <c:v>74.581714688557042</c:v>
              </c:pt>
              <c:pt idx="8950">
                <c:v>74.590048772218751</c:v>
              </c:pt>
              <c:pt idx="8951">
                <c:v>74.59838285588043</c:v>
              </c:pt>
              <c:pt idx="8952">
                <c:v>74.606716939542139</c:v>
              </c:pt>
              <c:pt idx="8953">
                <c:v>74.615051023203847</c:v>
              </c:pt>
              <c:pt idx="8954">
                <c:v>74.623385106865541</c:v>
              </c:pt>
              <c:pt idx="8955">
                <c:v>74.631719190527249</c:v>
              </c:pt>
              <c:pt idx="8956">
                <c:v>74.640053274188944</c:v>
              </c:pt>
              <c:pt idx="8957">
                <c:v>74.648387357850652</c:v>
              </c:pt>
              <c:pt idx="8958">
                <c:v>74.656721441512346</c:v>
              </c:pt>
              <c:pt idx="8959">
                <c:v>74.66505552517404</c:v>
              </c:pt>
              <c:pt idx="8960">
                <c:v>74.673389608835748</c:v>
              </c:pt>
              <c:pt idx="8961">
                <c:v>74.681723692497442</c:v>
              </c:pt>
              <c:pt idx="8962">
                <c:v>74.690057776159151</c:v>
              </c:pt>
              <c:pt idx="8963">
                <c:v>74.698391859820859</c:v>
              </c:pt>
              <c:pt idx="8964">
                <c:v>74.706725943482553</c:v>
              </c:pt>
              <c:pt idx="8965">
                <c:v>74.715060027144247</c:v>
              </c:pt>
              <c:pt idx="8966">
                <c:v>74.723394110805941</c:v>
              </c:pt>
              <c:pt idx="8967">
                <c:v>74.731728194467649</c:v>
              </c:pt>
              <c:pt idx="8968">
                <c:v>74.740062278129344</c:v>
              </c:pt>
              <c:pt idx="8969">
                <c:v>74.748396361791052</c:v>
              </c:pt>
              <c:pt idx="8970">
                <c:v>74.75673044545276</c:v>
              </c:pt>
              <c:pt idx="8971">
                <c:v>74.765064529114454</c:v>
              </c:pt>
              <c:pt idx="8972">
                <c:v>74.773398612776148</c:v>
              </c:pt>
              <c:pt idx="8973">
                <c:v>74.781732696437842</c:v>
              </c:pt>
              <c:pt idx="8974">
                <c:v>74.790066780099551</c:v>
              </c:pt>
              <c:pt idx="8975">
                <c:v>74.798400863761259</c:v>
              </c:pt>
              <c:pt idx="8976">
                <c:v>74.806734947422953</c:v>
              </c:pt>
              <c:pt idx="8977">
                <c:v>74.815069031084661</c:v>
              </c:pt>
              <c:pt idx="8978">
                <c:v>74.823403114746341</c:v>
              </c:pt>
              <c:pt idx="8979">
                <c:v>74.831737198408049</c:v>
              </c:pt>
              <c:pt idx="8980">
                <c:v>74.840071282069758</c:v>
              </c:pt>
              <c:pt idx="8981">
                <c:v>74.848405365731452</c:v>
              </c:pt>
              <c:pt idx="8982">
                <c:v>74.85673944939316</c:v>
              </c:pt>
              <c:pt idx="8983">
                <c:v>74.865073533054854</c:v>
              </c:pt>
              <c:pt idx="8984">
                <c:v>74.873407616716563</c:v>
              </c:pt>
              <c:pt idx="8985">
                <c:v>74.881741700378242</c:v>
              </c:pt>
              <c:pt idx="8986">
                <c:v>74.890075784039951</c:v>
              </c:pt>
              <c:pt idx="8987">
                <c:v>74.898409867701659</c:v>
              </c:pt>
              <c:pt idx="8988">
                <c:v>74.906743951363353</c:v>
              </c:pt>
              <c:pt idx="8989">
                <c:v>74.915078035025061</c:v>
              </c:pt>
              <c:pt idx="8990">
                <c:v>74.923412118686755</c:v>
              </c:pt>
              <c:pt idx="8991">
                <c:v>74.931746202348464</c:v>
              </c:pt>
              <c:pt idx="8992">
                <c:v>74.940080286010158</c:v>
              </c:pt>
              <c:pt idx="8993">
                <c:v>74.948414369671852</c:v>
              </c:pt>
              <c:pt idx="8994">
                <c:v>74.95674845333356</c:v>
              </c:pt>
              <c:pt idx="8995">
                <c:v>74.965082536995254</c:v>
              </c:pt>
              <c:pt idx="8996">
                <c:v>74.973416620656963</c:v>
              </c:pt>
              <c:pt idx="8997">
                <c:v>74.981750704318671</c:v>
              </c:pt>
              <c:pt idx="8998">
                <c:v>74.990084787980365</c:v>
              </c:pt>
              <c:pt idx="8999">
                <c:v>74.998418871642059</c:v>
              </c:pt>
              <c:pt idx="9000">
                <c:v>75.006752955303753</c:v>
              </c:pt>
              <c:pt idx="9001">
                <c:v>75.015087038965461</c:v>
              </c:pt>
              <c:pt idx="9002">
                <c:v>75.02342112262717</c:v>
              </c:pt>
              <c:pt idx="9003">
                <c:v>75.031755206288864</c:v>
              </c:pt>
              <c:pt idx="9004">
                <c:v>75.040089289950572</c:v>
              </c:pt>
              <c:pt idx="9005">
                <c:v>75.048423373612266</c:v>
              </c:pt>
              <c:pt idx="9006">
                <c:v>75.05675745727396</c:v>
              </c:pt>
              <c:pt idx="9007">
                <c:v>75.065091540935654</c:v>
              </c:pt>
              <c:pt idx="9008">
                <c:v>75.073425624597363</c:v>
              </c:pt>
              <c:pt idx="9009">
                <c:v>75.081759708259071</c:v>
              </c:pt>
              <c:pt idx="9010">
                <c:v>75.090093791920765</c:v>
              </c:pt>
              <c:pt idx="9011">
                <c:v>75.098427875582473</c:v>
              </c:pt>
              <c:pt idx="9012">
                <c:v>75.106761959244167</c:v>
              </c:pt>
              <c:pt idx="9013">
                <c:v>75.115096042905861</c:v>
              </c:pt>
              <c:pt idx="9014">
                <c:v>75.12343012656757</c:v>
              </c:pt>
              <c:pt idx="9015">
                <c:v>75.131764210229264</c:v>
              </c:pt>
              <c:pt idx="9016">
                <c:v>75.140098293890972</c:v>
              </c:pt>
              <c:pt idx="9017">
                <c:v>75.148432377552666</c:v>
              </c:pt>
              <c:pt idx="9018">
                <c:v>75.156766461214374</c:v>
              </c:pt>
              <c:pt idx="9019">
                <c:v>75.165100544876083</c:v>
              </c:pt>
              <c:pt idx="9020">
                <c:v>75.173434628537763</c:v>
              </c:pt>
              <c:pt idx="9021">
                <c:v>75.181768712199471</c:v>
              </c:pt>
              <c:pt idx="9022">
                <c:v>75.190102795861165</c:v>
              </c:pt>
              <c:pt idx="9023">
                <c:v>75.198436879522873</c:v>
              </c:pt>
              <c:pt idx="9024">
                <c:v>75.206770963184582</c:v>
              </c:pt>
              <c:pt idx="9025">
                <c:v>75.215105046846276</c:v>
              </c:pt>
              <c:pt idx="9026">
                <c:v>75.223439130507984</c:v>
              </c:pt>
              <c:pt idx="9027">
                <c:v>75.231773214169664</c:v>
              </c:pt>
              <c:pt idx="9028">
                <c:v>75.240107297831372</c:v>
              </c:pt>
              <c:pt idx="9029">
                <c:v>75.248441381493066</c:v>
              </c:pt>
              <c:pt idx="9030">
                <c:v>75.256775465154774</c:v>
              </c:pt>
              <c:pt idx="9031">
                <c:v>75.265109548816483</c:v>
              </c:pt>
              <c:pt idx="9032">
                <c:v>75.273443632478177</c:v>
              </c:pt>
              <c:pt idx="9033">
                <c:v>75.281777716139885</c:v>
              </c:pt>
              <c:pt idx="9034">
                <c:v>75.290111799801565</c:v>
              </c:pt>
              <c:pt idx="9035">
                <c:v>75.298445883463273</c:v>
              </c:pt>
              <c:pt idx="9036">
                <c:v>75.306779967124982</c:v>
              </c:pt>
              <c:pt idx="9037">
                <c:v>75.315114050786676</c:v>
              </c:pt>
              <c:pt idx="9038">
                <c:v>75.323448134448384</c:v>
              </c:pt>
              <c:pt idx="9039">
                <c:v>75.331782218110078</c:v>
              </c:pt>
              <c:pt idx="9040">
                <c:v>75.340116301771786</c:v>
              </c:pt>
              <c:pt idx="9041">
                <c:v>75.34845038543348</c:v>
              </c:pt>
              <c:pt idx="9042">
                <c:v>75.356784469095174</c:v>
              </c:pt>
              <c:pt idx="9043">
                <c:v>75.365118552756883</c:v>
              </c:pt>
              <c:pt idx="9044">
                <c:v>75.373452636418577</c:v>
              </c:pt>
              <c:pt idx="9045">
                <c:v>75.381786720080285</c:v>
              </c:pt>
              <c:pt idx="9046">
                <c:v>75.390120803741993</c:v>
              </c:pt>
              <c:pt idx="9047">
                <c:v>75.398454887403688</c:v>
              </c:pt>
              <c:pt idx="9048">
                <c:v>75.406788971065382</c:v>
              </c:pt>
              <c:pt idx="9049">
                <c:v>75.415123054727076</c:v>
              </c:pt>
              <c:pt idx="9050">
                <c:v>75.423457138388784</c:v>
              </c:pt>
              <c:pt idx="9051">
                <c:v>75.431791222050478</c:v>
              </c:pt>
              <c:pt idx="9052">
                <c:v>75.440125305712186</c:v>
              </c:pt>
              <c:pt idx="9053">
                <c:v>75.448459389373895</c:v>
              </c:pt>
              <c:pt idx="9054">
                <c:v>75.456793473035589</c:v>
              </c:pt>
              <c:pt idx="9055">
                <c:v>75.465127556697283</c:v>
              </c:pt>
              <c:pt idx="9056">
                <c:v>75.473461640358977</c:v>
              </c:pt>
              <c:pt idx="9057">
                <c:v>75.481795724020685</c:v>
              </c:pt>
              <c:pt idx="9058">
                <c:v>75.490129807682393</c:v>
              </c:pt>
              <c:pt idx="9059">
                <c:v>75.498463891344088</c:v>
              </c:pt>
              <c:pt idx="9060">
                <c:v>75.506797975005796</c:v>
              </c:pt>
              <c:pt idx="9061">
                <c:v>75.51513205866749</c:v>
              </c:pt>
              <c:pt idx="9062">
                <c:v>75.523466142329184</c:v>
              </c:pt>
              <c:pt idx="9063">
                <c:v>75.531800225990892</c:v>
              </c:pt>
              <c:pt idx="9064">
                <c:v>75.540134309652586</c:v>
              </c:pt>
              <c:pt idx="9065">
                <c:v>75.548468393314295</c:v>
              </c:pt>
              <c:pt idx="9066">
                <c:v>75.556802476975989</c:v>
              </c:pt>
              <c:pt idx="9067">
                <c:v>75.565136560637697</c:v>
              </c:pt>
              <c:pt idx="9068">
                <c:v>75.573470644299377</c:v>
              </c:pt>
              <c:pt idx="9069">
                <c:v>75.581804727961085</c:v>
              </c:pt>
              <c:pt idx="9070">
                <c:v>75.590138811622793</c:v>
              </c:pt>
              <c:pt idx="9071">
                <c:v>75.598472895284488</c:v>
              </c:pt>
              <c:pt idx="9072">
                <c:v>75.606806978946196</c:v>
              </c:pt>
              <c:pt idx="9073">
                <c:v>75.61514106260789</c:v>
              </c:pt>
              <c:pt idx="9074">
                <c:v>75.623475146269598</c:v>
              </c:pt>
              <c:pt idx="9075">
                <c:v>75.631809229931292</c:v>
              </c:pt>
              <c:pt idx="9076">
                <c:v>75.640143313592986</c:v>
              </c:pt>
              <c:pt idx="9077">
                <c:v>75.648477397254695</c:v>
              </c:pt>
              <c:pt idx="9078">
                <c:v>75.656811480916389</c:v>
              </c:pt>
              <c:pt idx="9079">
                <c:v>75.665145564578097</c:v>
              </c:pt>
              <c:pt idx="9080">
                <c:v>75.673479648239805</c:v>
              </c:pt>
              <c:pt idx="9081">
                <c:v>75.681813731901499</c:v>
              </c:pt>
              <c:pt idx="9082">
                <c:v>75.690147815563193</c:v>
              </c:pt>
              <c:pt idx="9083">
                <c:v>75.698481899224888</c:v>
              </c:pt>
              <c:pt idx="9084">
                <c:v>75.706815982886596</c:v>
              </c:pt>
              <c:pt idx="9085">
                <c:v>75.715150066548304</c:v>
              </c:pt>
              <c:pt idx="9086">
                <c:v>75.723484150209998</c:v>
              </c:pt>
              <c:pt idx="9087">
                <c:v>75.731818233871707</c:v>
              </c:pt>
              <c:pt idx="9088">
                <c:v>75.740152317533401</c:v>
              </c:pt>
              <c:pt idx="9089">
                <c:v>75.748486401195095</c:v>
              </c:pt>
              <c:pt idx="9090">
                <c:v>75.756820484856789</c:v>
              </c:pt>
              <c:pt idx="9091">
                <c:v>75.765154568518497</c:v>
              </c:pt>
              <c:pt idx="9092">
                <c:v>75.773488652180205</c:v>
              </c:pt>
              <c:pt idx="9093">
                <c:v>75.781822735841899</c:v>
              </c:pt>
              <c:pt idx="9094">
                <c:v>75.790156819503608</c:v>
              </c:pt>
              <c:pt idx="9095">
                <c:v>75.798490903165302</c:v>
              </c:pt>
              <c:pt idx="9096">
                <c:v>75.806824986826996</c:v>
              </c:pt>
              <c:pt idx="9097">
                <c:v>75.815159070488704</c:v>
              </c:pt>
              <c:pt idx="9098">
                <c:v>75.823493154150398</c:v>
              </c:pt>
              <c:pt idx="9099">
                <c:v>75.831827237812107</c:v>
              </c:pt>
              <c:pt idx="9100">
                <c:v>75.840161321473801</c:v>
              </c:pt>
              <c:pt idx="9101">
                <c:v>75.848495405135509</c:v>
              </c:pt>
              <c:pt idx="9102">
                <c:v>75.856829488797217</c:v>
              </c:pt>
              <c:pt idx="9103">
                <c:v>75.865163572458897</c:v>
              </c:pt>
              <c:pt idx="9104">
                <c:v>75.873497656120605</c:v>
              </c:pt>
              <c:pt idx="9105">
                <c:v>75.881831739782299</c:v>
              </c:pt>
              <c:pt idx="9106">
                <c:v>75.890165823444008</c:v>
              </c:pt>
              <c:pt idx="9107">
                <c:v>75.898499907105716</c:v>
              </c:pt>
              <c:pt idx="9108">
                <c:v>75.90683399076741</c:v>
              </c:pt>
              <c:pt idx="9109">
                <c:v>75.915168074429118</c:v>
              </c:pt>
              <c:pt idx="9110">
                <c:v>75.923502158090798</c:v>
              </c:pt>
              <c:pt idx="9111">
                <c:v>75.931836241752507</c:v>
              </c:pt>
              <c:pt idx="9112">
                <c:v>75.940170325414201</c:v>
              </c:pt>
              <c:pt idx="9113">
                <c:v>75.948504409075909</c:v>
              </c:pt>
              <c:pt idx="9114">
                <c:v>75.956838492737617</c:v>
              </c:pt>
              <c:pt idx="9115">
                <c:v>75.965172576399311</c:v>
              </c:pt>
              <c:pt idx="9116">
                <c:v>75.97350666006102</c:v>
              </c:pt>
              <c:pt idx="9117">
                <c:v>75.981840743722699</c:v>
              </c:pt>
              <c:pt idx="9118">
                <c:v>75.990174827384408</c:v>
              </c:pt>
              <c:pt idx="9119">
                <c:v>75.998508911046116</c:v>
              </c:pt>
              <c:pt idx="9120">
                <c:v>76.00684299470781</c:v>
              </c:pt>
              <c:pt idx="9121">
                <c:v>76.015177078369518</c:v>
              </c:pt>
              <c:pt idx="9122">
                <c:v>76.023511162031213</c:v>
              </c:pt>
              <c:pt idx="9123">
                <c:v>76.031845245692921</c:v>
              </c:pt>
              <c:pt idx="9124">
                <c:v>76.040179329354615</c:v>
              </c:pt>
              <c:pt idx="9125">
                <c:v>76.048513413016309</c:v>
              </c:pt>
              <c:pt idx="9126">
                <c:v>76.056847496678017</c:v>
              </c:pt>
              <c:pt idx="9127">
                <c:v>76.065181580339711</c:v>
              </c:pt>
              <c:pt idx="9128">
                <c:v>76.07351566400142</c:v>
              </c:pt>
              <c:pt idx="9129">
                <c:v>76.081849747663128</c:v>
              </c:pt>
              <c:pt idx="9130">
                <c:v>76.090183831324822</c:v>
              </c:pt>
              <c:pt idx="9131">
                <c:v>76.098517914986516</c:v>
              </c:pt>
              <c:pt idx="9132">
                <c:v>76.10685199864821</c:v>
              </c:pt>
              <c:pt idx="9133">
                <c:v>76.115186082309918</c:v>
              </c:pt>
              <c:pt idx="9134">
                <c:v>76.123520165971613</c:v>
              </c:pt>
              <c:pt idx="9135">
                <c:v>76.131854249633321</c:v>
              </c:pt>
              <c:pt idx="9136">
                <c:v>76.140188333295029</c:v>
              </c:pt>
              <c:pt idx="9137">
                <c:v>76.148522416956723</c:v>
              </c:pt>
              <c:pt idx="9138">
                <c:v>76.156856500618417</c:v>
              </c:pt>
              <c:pt idx="9139">
                <c:v>76.165190584280111</c:v>
              </c:pt>
              <c:pt idx="9140">
                <c:v>76.17352466794182</c:v>
              </c:pt>
              <c:pt idx="9141">
                <c:v>76.181858751603528</c:v>
              </c:pt>
              <c:pt idx="9142">
                <c:v>76.190192835265222</c:v>
              </c:pt>
              <c:pt idx="9143">
                <c:v>76.19852691892693</c:v>
              </c:pt>
              <c:pt idx="9144">
                <c:v>76.206861002588624</c:v>
              </c:pt>
              <c:pt idx="9145">
                <c:v>76.215195086250318</c:v>
              </c:pt>
              <c:pt idx="9146">
                <c:v>76.223529169912027</c:v>
              </c:pt>
              <c:pt idx="9147">
                <c:v>76.231863253573721</c:v>
              </c:pt>
              <c:pt idx="9148">
                <c:v>76.240197337235429</c:v>
              </c:pt>
              <c:pt idx="9149">
                <c:v>76.248531420897123</c:v>
              </c:pt>
              <c:pt idx="9150">
                <c:v>76.256865504558832</c:v>
              </c:pt>
              <c:pt idx="9151">
                <c:v>76.26519958822054</c:v>
              </c:pt>
              <c:pt idx="9152">
                <c:v>76.27353367188222</c:v>
              </c:pt>
              <c:pt idx="9153">
                <c:v>76.281867755543928</c:v>
              </c:pt>
              <c:pt idx="9154">
                <c:v>76.290201839205622</c:v>
              </c:pt>
              <c:pt idx="9155">
                <c:v>76.29853592286733</c:v>
              </c:pt>
              <c:pt idx="9156">
                <c:v>76.306870006529024</c:v>
              </c:pt>
              <c:pt idx="9157">
                <c:v>76.315204090190733</c:v>
              </c:pt>
              <c:pt idx="9158">
                <c:v>76.323538173852441</c:v>
              </c:pt>
              <c:pt idx="9159">
                <c:v>76.331872257514121</c:v>
              </c:pt>
              <c:pt idx="9160">
                <c:v>76.340206341175829</c:v>
              </c:pt>
              <c:pt idx="9161">
                <c:v>76.348540424837523</c:v>
              </c:pt>
              <c:pt idx="9162">
                <c:v>76.356874508499232</c:v>
              </c:pt>
              <c:pt idx="9163">
                <c:v>76.36520859216094</c:v>
              </c:pt>
              <c:pt idx="9164">
                <c:v>76.373542675822634</c:v>
              </c:pt>
              <c:pt idx="9165">
                <c:v>76.381876759484328</c:v>
              </c:pt>
              <c:pt idx="9166">
                <c:v>76.390210843146022</c:v>
              </c:pt>
              <c:pt idx="9167">
                <c:v>76.39854492680773</c:v>
              </c:pt>
              <c:pt idx="9168">
                <c:v>76.406879010469439</c:v>
              </c:pt>
              <c:pt idx="9169">
                <c:v>76.415213094131133</c:v>
              </c:pt>
              <c:pt idx="9170">
                <c:v>76.423547177792841</c:v>
              </c:pt>
              <c:pt idx="9171">
                <c:v>76.431881261454535</c:v>
              </c:pt>
              <c:pt idx="9172">
                <c:v>76.440215345116229</c:v>
              </c:pt>
              <c:pt idx="9173">
                <c:v>76.448549428777923</c:v>
              </c:pt>
              <c:pt idx="9174">
                <c:v>76.456883512439632</c:v>
              </c:pt>
              <c:pt idx="9175">
                <c:v>76.46521759610134</c:v>
              </c:pt>
              <c:pt idx="9176">
                <c:v>76.473551679763034</c:v>
              </c:pt>
              <c:pt idx="9177">
                <c:v>76.481885763424742</c:v>
              </c:pt>
              <c:pt idx="9178">
                <c:v>76.490219847086436</c:v>
              </c:pt>
              <c:pt idx="9179">
                <c:v>76.49855393074813</c:v>
              </c:pt>
              <c:pt idx="9180">
                <c:v>76.506888014409839</c:v>
              </c:pt>
              <c:pt idx="9181">
                <c:v>76.515222098071533</c:v>
              </c:pt>
              <c:pt idx="9182">
                <c:v>76.523556181733241</c:v>
              </c:pt>
              <c:pt idx="9183">
                <c:v>76.531890265394935</c:v>
              </c:pt>
              <c:pt idx="9184">
                <c:v>76.540224349056643</c:v>
              </c:pt>
              <c:pt idx="9185">
                <c:v>76.548558432718352</c:v>
              </c:pt>
              <c:pt idx="9186">
                <c:v>76.556892516380032</c:v>
              </c:pt>
              <c:pt idx="9187">
                <c:v>76.56522660004174</c:v>
              </c:pt>
              <c:pt idx="9188">
                <c:v>76.573560683703434</c:v>
              </c:pt>
              <c:pt idx="9189">
                <c:v>76.581894767365142</c:v>
              </c:pt>
              <c:pt idx="9190">
                <c:v>76.590228851026851</c:v>
              </c:pt>
              <c:pt idx="9191">
                <c:v>76.598562934688545</c:v>
              </c:pt>
              <c:pt idx="9192">
                <c:v>76.606897018350253</c:v>
              </c:pt>
              <c:pt idx="9193">
                <c:v>76.615231102011933</c:v>
              </c:pt>
              <c:pt idx="9194">
                <c:v>76.623565185673641</c:v>
              </c:pt>
              <c:pt idx="9195">
                <c:v>76.631899269335335</c:v>
              </c:pt>
              <c:pt idx="9196">
                <c:v>76.640233352997043</c:v>
              </c:pt>
              <c:pt idx="9197">
                <c:v>76.648567436658752</c:v>
              </c:pt>
              <c:pt idx="9198">
                <c:v>76.656901520320446</c:v>
              </c:pt>
              <c:pt idx="9199">
                <c:v>76.665235603982154</c:v>
              </c:pt>
              <c:pt idx="9200">
                <c:v>76.673569687643834</c:v>
              </c:pt>
              <c:pt idx="9201">
                <c:v>76.681903771305542</c:v>
              </c:pt>
              <c:pt idx="9202">
                <c:v>76.690237854967251</c:v>
              </c:pt>
              <c:pt idx="9203">
                <c:v>76.698571938628945</c:v>
              </c:pt>
              <c:pt idx="9204">
                <c:v>76.706906022290653</c:v>
              </c:pt>
              <c:pt idx="9205">
                <c:v>76.715240105952347</c:v>
              </c:pt>
              <c:pt idx="9206">
                <c:v>76.723574189614055</c:v>
              </c:pt>
              <c:pt idx="9207">
                <c:v>76.731908273275749</c:v>
              </c:pt>
              <c:pt idx="9208">
                <c:v>76.740242356937443</c:v>
              </c:pt>
              <c:pt idx="9209">
                <c:v>76.748576440599152</c:v>
              </c:pt>
              <c:pt idx="9210">
                <c:v>76.756910524260846</c:v>
              </c:pt>
              <c:pt idx="9211">
                <c:v>76.765244607922554</c:v>
              </c:pt>
              <c:pt idx="9212">
                <c:v>76.773578691584262</c:v>
              </c:pt>
              <c:pt idx="9213">
                <c:v>76.781912775245956</c:v>
              </c:pt>
              <c:pt idx="9214">
                <c:v>76.790246858907651</c:v>
              </c:pt>
              <c:pt idx="9215">
                <c:v>76.798580942569345</c:v>
              </c:pt>
              <c:pt idx="9216">
                <c:v>76.806915026231053</c:v>
              </c:pt>
              <c:pt idx="9217">
                <c:v>76.815249109892747</c:v>
              </c:pt>
              <c:pt idx="9218">
                <c:v>76.823583193554455</c:v>
              </c:pt>
              <c:pt idx="9219">
                <c:v>76.831917277216164</c:v>
              </c:pt>
              <c:pt idx="9220">
                <c:v>76.840251360877858</c:v>
              </c:pt>
              <c:pt idx="9221">
                <c:v>76.848585444539552</c:v>
              </c:pt>
              <c:pt idx="9222">
                <c:v>76.856919528201246</c:v>
              </c:pt>
              <c:pt idx="9223">
                <c:v>76.865253611862954</c:v>
              </c:pt>
              <c:pt idx="9224">
                <c:v>76.873587695524662</c:v>
              </c:pt>
              <c:pt idx="9225">
                <c:v>76.881921779186357</c:v>
              </c:pt>
              <c:pt idx="9226">
                <c:v>76.890255862848065</c:v>
              </c:pt>
              <c:pt idx="9227">
                <c:v>76.898589946509759</c:v>
              </c:pt>
              <c:pt idx="9228">
                <c:v>76.906924030171453</c:v>
              </c:pt>
              <c:pt idx="9229">
                <c:v>76.915258113833161</c:v>
              </c:pt>
              <c:pt idx="9230">
                <c:v>76.923592197494855</c:v>
              </c:pt>
              <c:pt idx="9231">
                <c:v>76.931926281156564</c:v>
              </c:pt>
              <c:pt idx="9232">
                <c:v>76.940260364818258</c:v>
              </c:pt>
              <c:pt idx="9233">
                <c:v>76.948594448479966</c:v>
              </c:pt>
              <c:pt idx="9234">
                <c:v>76.956928532141674</c:v>
              </c:pt>
              <c:pt idx="9235">
                <c:v>76.965262615803354</c:v>
              </c:pt>
              <c:pt idx="9236">
                <c:v>76.973596699465062</c:v>
              </c:pt>
              <c:pt idx="9237">
                <c:v>76.981930783126757</c:v>
              </c:pt>
              <c:pt idx="9238">
                <c:v>76.990264866788465</c:v>
              </c:pt>
              <c:pt idx="9239">
                <c:v>76.998598950450159</c:v>
              </c:pt>
              <c:pt idx="9240">
                <c:v>77.006933034111867</c:v>
              </c:pt>
              <c:pt idx="9241">
                <c:v>77.015267117773575</c:v>
              </c:pt>
              <c:pt idx="9242">
                <c:v>77.023601201435255</c:v>
              </c:pt>
              <c:pt idx="9243">
                <c:v>77.031935285096964</c:v>
              </c:pt>
              <c:pt idx="9244">
                <c:v>77.040269368758658</c:v>
              </c:pt>
              <c:pt idx="9245">
                <c:v>77.048603452420366</c:v>
              </c:pt>
              <c:pt idx="9246">
                <c:v>77.056937536082074</c:v>
              </c:pt>
              <c:pt idx="9247">
                <c:v>77.065271619743768</c:v>
              </c:pt>
              <c:pt idx="9248">
                <c:v>77.073605703405477</c:v>
              </c:pt>
              <c:pt idx="9249">
                <c:v>77.081939787067157</c:v>
              </c:pt>
              <c:pt idx="9250">
                <c:v>77.090273870728865</c:v>
              </c:pt>
              <c:pt idx="9251">
                <c:v>77.098607954390573</c:v>
              </c:pt>
              <c:pt idx="9252">
                <c:v>77.106942038052267</c:v>
              </c:pt>
              <c:pt idx="9253">
                <c:v>77.115276121713975</c:v>
              </c:pt>
              <c:pt idx="9254">
                <c:v>77.12361020537567</c:v>
              </c:pt>
              <c:pt idx="9255">
                <c:v>77.131944289037364</c:v>
              </c:pt>
              <c:pt idx="9256">
                <c:v>77.140278372699058</c:v>
              </c:pt>
              <c:pt idx="9257">
                <c:v>77.148612456360766</c:v>
              </c:pt>
              <c:pt idx="9258">
                <c:v>77.156946540022474</c:v>
              </c:pt>
              <c:pt idx="9259">
                <c:v>77.165280623684168</c:v>
              </c:pt>
              <c:pt idx="9260">
                <c:v>77.173614707345877</c:v>
              </c:pt>
              <c:pt idx="9261">
                <c:v>77.181948791007571</c:v>
              </c:pt>
              <c:pt idx="9262">
                <c:v>77.190282874669265</c:v>
              </c:pt>
              <c:pt idx="9263">
                <c:v>77.198616958330973</c:v>
              </c:pt>
              <c:pt idx="9264">
                <c:v>77.206951041992667</c:v>
              </c:pt>
              <c:pt idx="9265">
                <c:v>77.215285125654376</c:v>
              </c:pt>
              <c:pt idx="9266">
                <c:v>77.22361920931607</c:v>
              </c:pt>
              <c:pt idx="9267">
                <c:v>77.231953292977778</c:v>
              </c:pt>
              <c:pt idx="9268">
                <c:v>77.240287376639486</c:v>
              </c:pt>
              <c:pt idx="9269">
                <c:v>77.248621460301166</c:v>
              </c:pt>
              <c:pt idx="9270">
                <c:v>77.256955543962874</c:v>
              </c:pt>
              <c:pt idx="9271">
                <c:v>77.265289627624568</c:v>
              </c:pt>
              <c:pt idx="9272">
                <c:v>77.273623711286277</c:v>
              </c:pt>
              <c:pt idx="9273">
                <c:v>77.281957794947985</c:v>
              </c:pt>
              <c:pt idx="9274">
                <c:v>77.290291878609679</c:v>
              </c:pt>
              <c:pt idx="9275">
                <c:v>77.298625962271387</c:v>
              </c:pt>
              <c:pt idx="9276">
                <c:v>77.306960045933067</c:v>
              </c:pt>
              <c:pt idx="9277">
                <c:v>77.315294129594776</c:v>
              </c:pt>
              <c:pt idx="9278">
                <c:v>77.32362821325647</c:v>
              </c:pt>
              <c:pt idx="9279">
                <c:v>77.331962296918178</c:v>
              </c:pt>
              <c:pt idx="9280">
                <c:v>77.340296380579886</c:v>
              </c:pt>
              <c:pt idx="9281">
                <c:v>77.34863046424158</c:v>
              </c:pt>
              <c:pt idx="9282">
                <c:v>77.356964547903289</c:v>
              </c:pt>
              <c:pt idx="9283">
                <c:v>77.365298631564968</c:v>
              </c:pt>
              <c:pt idx="9284">
                <c:v>77.373632715226677</c:v>
              </c:pt>
              <c:pt idx="9285">
                <c:v>77.381966798888385</c:v>
              </c:pt>
              <c:pt idx="9286">
                <c:v>77.390300882550079</c:v>
              </c:pt>
              <c:pt idx="9287">
                <c:v>77.398634966211787</c:v>
              </c:pt>
              <c:pt idx="9288">
                <c:v>77.406969049873481</c:v>
              </c:pt>
              <c:pt idx="9289">
                <c:v>77.41530313353519</c:v>
              </c:pt>
              <c:pt idx="9290">
                <c:v>77.423637217196884</c:v>
              </c:pt>
              <c:pt idx="9291">
                <c:v>77.431971300858578</c:v>
              </c:pt>
              <c:pt idx="9292">
                <c:v>77.440305384520286</c:v>
              </c:pt>
              <c:pt idx="9293">
                <c:v>77.44863946818198</c:v>
              </c:pt>
              <c:pt idx="9294">
                <c:v>77.456973551843689</c:v>
              </c:pt>
              <c:pt idx="9295">
                <c:v>77.465307635505397</c:v>
              </c:pt>
              <c:pt idx="9296">
                <c:v>77.473641719167091</c:v>
              </c:pt>
              <c:pt idx="9297">
                <c:v>77.481975802828785</c:v>
              </c:pt>
              <c:pt idx="9298">
                <c:v>77.490309886490479</c:v>
              </c:pt>
              <c:pt idx="9299">
                <c:v>77.498643970152187</c:v>
              </c:pt>
              <c:pt idx="9300">
                <c:v>77.506978053813882</c:v>
              </c:pt>
              <c:pt idx="9301">
                <c:v>77.51531213747559</c:v>
              </c:pt>
              <c:pt idx="9302">
                <c:v>77.523646221137298</c:v>
              </c:pt>
              <c:pt idx="9303">
                <c:v>77.531980304798992</c:v>
              </c:pt>
              <c:pt idx="9304">
                <c:v>77.540314388460686</c:v>
              </c:pt>
              <c:pt idx="9305">
                <c:v>77.54864847212238</c:v>
              </c:pt>
              <c:pt idx="9306">
                <c:v>77.556982555784089</c:v>
              </c:pt>
              <c:pt idx="9307">
                <c:v>77.565316639445797</c:v>
              </c:pt>
              <c:pt idx="9308">
                <c:v>77.573650723107491</c:v>
              </c:pt>
              <c:pt idx="9309">
                <c:v>77.581984806769199</c:v>
              </c:pt>
              <c:pt idx="9310">
                <c:v>77.590318890430893</c:v>
              </c:pt>
              <c:pt idx="9311">
                <c:v>77.598652974092587</c:v>
              </c:pt>
              <c:pt idx="9312">
                <c:v>77.606987057754296</c:v>
              </c:pt>
              <c:pt idx="9313">
                <c:v>77.61532114141599</c:v>
              </c:pt>
              <c:pt idx="9314">
                <c:v>77.623655225077698</c:v>
              </c:pt>
              <c:pt idx="9315">
                <c:v>77.631989308739392</c:v>
              </c:pt>
              <c:pt idx="9316">
                <c:v>77.6403233924011</c:v>
              </c:pt>
              <c:pt idx="9317">
                <c:v>77.648657476062809</c:v>
              </c:pt>
              <c:pt idx="9318">
                <c:v>77.656991559724489</c:v>
              </c:pt>
              <c:pt idx="9319">
                <c:v>77.665325643386197</c:v>
              </c:pt>
              <c:pt idx="9320">
                <c:v>77.673659727047891</c:v>
              </c:pt>
              <c:pt idx="9321">
                <c:v>77.681993810709599</c:v>
              </c:pt>
              <c:pt idx="9322">
                <c:v>77.690327894371293</c:v>
              </c:pt>
              <c:pt idx="9323">
                <c:v>77.698661978033002</c:v>
              </c:pt>
              <c:pt idx="9324">
                <c:v>77.70699606169471</c:v>
              </c:pt>
              <c:pt idx="9325">
                <c:v>77.71533014535639</c:v>
              </c:pt>
              <c:pt idx="9326">
                <c:v>77.723664229018098</c:v>
              </c:pt>
              <c:pt idx="9327">
                <c:v>77.731998312679792</c:v>
              </c:pt>
              <c:pt idx="9328">
                <c:v>77.7403323963415</c:v>
              </c:pt>
              <c:pt idx="9329">
                <c:v>77.748666480003209</c:v>
              </c:pt>
              <c:pt idx="9330">
                <c:v>77.757000563664903</c:v>
              </c:pt>
              <c:pt idx="9331">
                <c:v>77.765334647326611</c:v>
              </c:pt>
              <c:pt idx="9332">
                <c:v>77.773668730988291</c:v>
              </c:pt>
              <c:pt idx="9333">
                <c:v>77.782002814649999</c:v>
              </c:pt>
              <c:pt idx="9334">
                <c:v>77.790336898311708</c:v>
              </c:pt>
              <c:pt idx="9335">
                <c:v>77.798670981973402</c:v>
              </c:pt>
              <c:pt idx="9336">
                <c:v>77.80700506563511</c:v>
              </c:pt>
              <c:pt idx="9337">
                <c:v>77.815339149296804</c:v>
              </c:pt>
              <c:pt idx="9338">
                <c:v>77.823673232958512</c:v>
              </c:pt>
              <c:pt idx="9339">
                <c:v>77.832007316620192</c:v>
              </c:pt>
              <c:pt idx="9340">
                <c:v>77.840341400281901</c:v>
              </c:pt>
              <c:pt idx="9341">
                <c:v>77.848675483943609</c:v>
              </c:pt>
              <c:pt idx="9342">
                <c:v>77.857009567605303</c:v>
              </c:pt>
              <c:pt idx="9343">
                <c:v>77.865343651267011</c:v>
              </c:pt>
              <c:pt idx="9344">
                <c:v>77.873677734928705</c:v>
              </c:pt>
              <c:pt idx="9345">
                <c:v>77.882011818590399</c:v>
              </c:pt>
              <c:pt idx="9346">
                <c:v>77.890345902252108</c:v>
              </c:pt>
              <c:pt idx="9347">
                <c:v>77.898679985913802</c:v>
              </c:pt>
              <c:pt idx="9348">
                <c:v>77.90701406957551</c:v>
              </c:pt>
              <c:pt idx="9349">
                <c:v>77.915348153237204</c:v>
              </c:pt>
              <c:pt idx="9350">
                <c:v>77.923682236898912</c:v>
              </c:pt>
              <c:pt idx="9351">
                <c:v>77.932016320560621</c:v>
              </c:pt>
              <c:pt idx="9352">
                <c:v>77.940350404222301</c:v>
              </c:pt>
              <c:pt idx="9353">
                <c:v>77.948684487884009</c:v>
              </c:pt>
              <c:pt idx="9354">
                <c:v>77.957018571545703</c:v>
              </c:pt>
              <c:pt idx="9355">
                <c:v>77.965352655207411</c:v>
              </c:pt>
              <c:pt idx="9356">
                <c:v>77.973686738869119</c:v>
              </c:pt>
              <c:pt idx="9357">
                <c:v>77.982020822530814</c:v>
              </c:pt>
              <c:pt idx="9358">
                <c:v>77.990354906192522</c:v>
              </c:pt>
              <c:pt idx="9359">
                <c:v>77.998688989854202</c:v>
              </c:pt>
              <c:pt idx="9360">
                <c:v>78.00702307351591</c:v>
              </c:pt>
              <c:pt idx="9361">
                <c:v>78.015357157177604</c:v>
              </c:pt>
              <c:pt idx="9362">
                <c:v>78.023691240839312</c:v>
              </c:pt>
              <c:pt idx="9363">
                <c:v>78.032025324501021</c:v>
              </c:pt>
              <c:pt idx="9364">
                <c:v>78.040359408162715</c:v>
              </c:pt>
              <c:pt idx="9365">
                <c:v>78.048693491824423</c:v>
              </c:pt>
              <c:pt idx="9366">
                <c:v>78.057027575486103</c:v>
              </c:pt>
              <c:pt idx="9367">
                <c:v>78.065361659147811</c:v>
              </c:pt>
              <c:pt idx="9368">
                <c:v>78.07369574280952</c:v>
              </c:pt>
              <c:pt idx="9369">
                <c:v>78.082029826471214</c:v>
              </c:pt>
              <c:pt idx="9370">
                <c:v>78.090363910132922</c:v>
              </c:pt>
              <c:pt idx="9371">
                <c:v>78.098697993794616</c:v>
              </c:pt>
              <c:pt idx="9372">
                <c:v>78.107032077456324</c:v>
              </c:pt>
              <c:pt idx="9373">
                <c:v>78.115366161118018</c:v>
              </c:pt>
              <c:pt idx="9374">
                <c:v>78.123700244779712</c:v>
              </c:pt>
              <c:pt idx="9375">
                <c:v>78.132034328441421</c:v>
              </c:pt>
              <c:pt idx="9376">
                <c:v>78.140368412103115</c:v>
              </c:pt>
              <c:pt idx="9377">
                <c:v>78.148702495764823</c:v>
              </c:pt>
              <c:pt idx="9378">
                <c:v>78.157036579426531</c:v>
              </c:pt>
              <c:pt idx="9379">
                <c:v>78.165370663088225</c:v>
              </c:pt>
              <c:pt idx="9380">
                <c:v>78.17370474674992</c:v>
              </c:pt>
              <c:pt idx="9381">
                <c:v>78.182038830411614</c:v>
              </c:pt>
              <c:pt idx="9382">
                <c:v>78.190372914073322</c:v>
              </c:pt>
              <c:pt idx="9383">
                <c:v>78.198706997735016</c:v>
              </c:pt>
              <c:pt idx="9384">
                <c:v>78.207041081396724</c:v>
              </c:pt>
              <c:pt idx="9385">
                <c:v>78.215375165058433</c:v>
              </c:pt>
              <c:pt idx="9386">
                <c:v>78.223709248720127</c:v>
              </c:pt>
              <c:pt idx="9387">
                <c:v>78.232043332381821</c:v>
              </c:pt>
              <c:pt idx="9388">
                <c:v>78.240377416043515</c:v>
              </c:pt>
              <c:pt idx="9389">
                <c:v>78.248711499705223</c:v>
              </c:pt>
              <c:pt idx="9390">
                <c:v>78.257045583366931</c:v>
              </c:pt>
              <c:pt idx="9391">
                <c:v>78.265379667028625</c:v>
              </c:pt>
              <c:pt idx="9392">
                <c:v>78.273713750690334</c:v>
              </c:pt>
              <c:pt idx="9393">
                <c:v>78.282047834352028</c:v>
              </c:pt>
              <c:pt idx="9394">
                <c:v>78.290381918013722</c:v>
              </c:pt>
              <c:pt idx="9395">
                <c:v>78.29871600167543</c:v>
              </c:pt>
              <c:pt idx="9396">
                <c:v>78.307050085337124</c:v>
              </c:pt>
              <c:pt idx="9397">
                <c:v>78.315384168998833</c:v>
              </c:pt>
              <c:pt idx="9398">
                <c:v>78.323718252660527</c:v>
              </c:pt>
              <c:pt idx="9399">
                <c:v>78.332052336322235</c:v>
              </c:pt>
              <c:pt idx="9400">
                <c:v>78.340386419983943</c:v>
              </c:pt>
              <c:pt idx="9401">
                <c:v>78.348720503645623</c:v>
              </c:pt>
              <c:pt idx="9402">
                <c:v>78.357054587307331</c:v>
              </c:pt>
              <c:pt idx="9403">
                <c:v>78.365388670969025</c:v>
              </c:pt>
              <c:pt idx="9404">
                <c:v>78.373722754630734</c:v>
              </c:pt>
              <c:pt idx="9405">
                <c:v>78.382056838292428</c:v>
              </c:pt>
              <c:pt idx="9406">
                <c:v>78.390390921954136</c:v>
              </c:pt>
              <c:pt idx="9407">
                <c:v>78.398725005615844</c:v>
              </c:pt>
              <c:pt idx="9408">
                <c:v>78.407059089277524</c:v>
              </c:pt>
              <c:pt idx="9409">
                <c:v>78.415393172939233</c:v>
              </c:pt>
              <c:pt idx="9410">
                <c:v>78.423727256600927</c:v>
              </c:pt>
              <c:pt idx="9411">
                <c:v>78.432061340262635</c:v>
              </c:pt>
              <c:pt idx="9412">
                <c:v>78.440395423924343</c:v>
              </c:pt>
              <c:pt idx="9413">
                <c:v>78.448729507586037</c:v>
              </c:pt>
              <c:pt idx="9414">
                <c:v>78.457063591247746</c:v>
              </c:pt>
              <c:pt idx="9415">
                <c:v>78.465397674909426</c:v>
              </c:pt>
              <c:pt idx="9416">
                <c:v>78.473731758571134</c:v>
              </c:pt>
              <c:pt idx="9417">
                <c:v>78.482065842232842</c:v>
              </c:pt>
              <c:pt idx="9418">
                <c:v>78.490399925894536</c:v>
              </c:pt>
              <c:pt idx="9419">
                <c:v>78.498734009556244</c:v>
              </c:pt>
              <c:pt idx="9420">
                <c:v>78.507068093217939</c:v>
              </c:pt>
              <c:pt idx="9421">
                <c:v>78.515402176879647</c:v>
              </c:pt>
              <c:pt idx="9422">
                <c:v>78.523736260541327</c:v>
              </c:pt>
              <c:pt idx="9423">
                <c:v>78.532070344203035</c:v>
              </c:pt>
              <c:pt idx="9424">
                <c:v>78.540404427864743</c:v>
              </c:pt>
              <c:pt idx="9425">
                <c:v>78.548738511526437</c:v>
              </c:pt>
              <c:pt idx="9426">
                <c:v>78.557072595188146</c:v>
              </c:pt>
              <c:pt idx="9427">
                <c:v>78.56540667884984</c:v>
              </c:pt>
              <c:pt idx="9428">
                <c:v>78.573740762511548</c:v>
              </c:pt>
              <c:pt idx="9429">
                <c:v>78.582074846173242</c:v>
              </c:pt>
              <c:pt idx="9430">
                <c:v>78.590408929834936</c:v>
              </c:pt>
              <c:pt idx="9431">
                <c:v>78.598743013496644</c:v>
              </c:pt>
              <c:pt idx="9432">
                <c:v>78.607077097158339</c:v>
              </c:pt>
              <c:pt idx="9433">
                <c:v>78.615411180820047</c:v>
              </c:pt>
              <c:pt idx="9434">
                <c:v>78.623745264481755</c:v>
              </c:pt>
              <c:pt idx="9435">
                <c:v>78.632079348143435</c:v>
              </c:pt>
              <c:pt idx="9436">
                <c:v>78.640413431805143</c:v>
              </c:pt>
              <c:pt idx="9437">
                <c:v>78.648747515466837</c:v>
              </c:pt>
              <c:pt idx="9438">
                <c:v>78.657081599128546</c:v>
              </c:pt>
              <c:pt idx="9439">
                <c:v>78.665415682790254</c:v>
              </c:pt>
              <c:pt idx="9440">
                <c:v>78.673749766451948</c:v>
              </c:pt>
              <c:pt idx="9441">
                <c:v>78.682083850113656</c:v>
              </c:pt>
              <c:pt idx="9442">
                <c:v>78.690417933775336</c:v>
              </c:pt>
              <c:pt idx="9443">
                <c:v>78.698752017437045</c:v>
              </c:pt>
              <c:pt idx="9444">
                <c:v>78.707086101098739</c:v>
              </c:pt>
              <c:pt idx="9445">
                <c:v>78.715420184760447</c:v>
              </c:pt>
              <c:pt idx="9446">
                <c:v>78.723754268422155</c:v>
              </c:pt>
              <c:pt idx="9447">
                <c:v>78.732088352083849</c:v>
              </c:pt>
              <c:pt idx="9448">
                <c:v>78.740422435745558</c:v>
              </c:pt>
              <c:pt idx="9449">
                <c:v>78.748756519407237</c:v>
              </c:pt>
              <c:pt idx="9450">
                <c:v>78.757090603068946</c:v>
              </c:pt>
              <c:pt idx="9451">
                <c:v>78.765424686730654</c:v>
              </c:pt>
              <c:pt idx="9452">
                <c:v>78.773758770392348</c:v>
              </c:pt>
              <c:pt idx="9453">
                <c:v>78.782092854054056</c:v>
              </c:pt>
              <c:pt idx="9454">
                <c:v>78.79042693771575</c:v>
              </c:pt>
              <c:pt idx="9455">
                <c:v>78.798761021377459</c:v>
              </c:pt>
              <c:pt idx="9456">
                <c:v>78.807095105039153</c:v>
              </c:pt>
              <c:pt idx="9457">
                <c:v>78.815429188700847</c:v>
              </c:pt>
              <c:pt idx="9458">
                <c:v>78.823763272362555</c:v>
              </c:pt>
              <c:pt idx="9459">
                <c:v>78.832097356024249</c:v>
              </c:pt>
              <c:pt idx="9460">
                <c:v>78.840431439685958</c:v>
              </c:pt>
              <c:pt idx="9461">
                <c:v>78.848765523347666</c:v>
              </c:pt>
              <c:pt idx="9462">
                <c:v>78.85709960700936</c:v>
              </c:pt>
              <c:pt idx="9463">
                <c:v>78.865433690671054</c:v>
              </c:pt>
              <c:pt idx="9464">
                <c:v>78.873767774332748</c:v>
              </c:pt>
              <c:pt idx="9465">
                <c:v>78.882101857994456</c:v>
              </c:pt>
              <c:pt idx="9466">
                <c:v>78.89043594165615</c:v>
              </c:pt>
              <c:pt idx="9467">
                <c:v>78.898770025317859</c:v>
              </c:pt>
              <c:pt idx="9468">
                <c:v>78.907104108979567</c:v>
              </c:pt>
              <c:pt idx="9469">
                <c:v>78.915438192641261</c:v>
              </c:pt>
              <c:pt idx="9470">
                <c:v>78.923772276302955</c:v>
              </c:pt>
              <c:pt idx="9471">
                <c:v>78.932106359964649</c:v>
              </c:pt>
              <c:pt idx="9472">
                <c:v>78.940440443626358</c:v>
              </c:pt>
              <c:pt idx="9473">
                <c:v>78.948774527288066</c:v>
              </c:pt>
              <c:pt idx="9474">
                <c:v>78.95710861094976</c:v>
              </c:pt>
              <c:pt idx="9475">
                <c:v>78.965442694611468</c:v>
              </c:pt>
              <c:pt idx="9476">
                <c:v>78.973776778273162</c:v>
              </c:pt>
              <c:pt idx="9477">
                <c:v>78.982110861934856</c:v>
              </c:pt>
              <c:pt idx="9478">
                <c:v>78.990444945596565</c:v>
              </c:pt>
              <c:pt idx="9479">
                <c:v>78.998779029258259</c:v>
              </c:pt>
              <c:pt idx="9480">
                <c:v>79.007113112919967</c:v>
              </c:pt>
              <c:pt idx="9481">
                <c:v>79.015447196581661</c:v>
              </c:pt>
              <c:pt idx="9482">
                <c:v>79.023781280243369</c:v>
              </c:pt>
              <c:pt idx="9483">
                <c:v>79.032115363905078</c:v>
              </c:pt>
              <c:pt idx="9484">
                <c:v>79.040449447566758</c:v>
              </c:pt>
              <c:pt idx="9485">
                <c:v>79.048783531228466</c:v>
              </c:pt>
              <c:pt idx="9486">
                <c:v>79.05711761489016</c:v>
              </c:pt>
              <c:pt idx="9487">
                <c:v>79.065451698551868</c:v>
              </c:pt>
              <c:pt idx="9488">
                <c:v>79.073785782213562</c:v>
              </c:pt>
              <c:pt idx="9489">
                <c:v>79.082119865875271</c:v>
              </c:pt>
              <c:pt idx="9490">
                <c:v>79.090453949536979</c:v>
              </c:pt>
              <c:pt idx="9491">
                <c:v>79.098788033198659</c:v>
              </c:pt>
              <c:pt idx="9492">
                <c:v>79.107122116860367</c:v>
              </c:pt>
              <c:pt idx="9493">
                <c:v>79.115456200522061</c:v>
              </c:pt>
              <c:pt idx="9494">
                <c:v>79.123790284183769</c:v>
              </c:pt>
              <c:pt idx="9495">
                <c:v>79.132124367845478</c:v>
              </c:pt>
              <c:pt idx="9496">
                <c:v>79.140458451507172</c:v>
              </c:pt>
              <c:pt idx="9497">
                <c:v>79.14879253516888</c:v>
              </c:pt>
              <c:pt idx="9498">
                <c:v>79.15712661883056</c:v>
              </c:pt>
              <c:pt idx="9499">
                <c:v>79.165460702492268</c:v>
              </c:pt>
              <c:pt idx="9500">
                <c:v>79.173794786153977</c:v>
              </c:pt>
              <c:pt idx="9501">
                <c:v>79.182128869815671</c:v>
              </c:pt>
              <c:pt idx="9502">
                <c:v>79.190462953477379</c:v>
              </c:pt>
              <c:pt idx="9503">
                <c:v>79.198797037139073</c:v>
              </c:pt>
              <c:pt idx="9504">
                <c:v>79.207131120800781</c:v>
              </c:pt>
              <c:pt idx="9505">
                <c:v>79.215465204462461</c:v>
              </c:pt>
              <c:pt idx="9506">
                <c:v>79.223799288124169</c:v>
              </c:pt>
              <c:pt idx="9507">
                <c:v>79.232133371785878</c:v>
              </c:pt>
              <c:pt idx="9508">
                <c:v>79.240467455447572</c:v>
              </c:pt>
              <c:pt idx="9509">
                <c:v>79.24880153910928</c:v>
              </c:pt>
              <c:pt idx="9510">
                <c:v>79.257135622770974</c:v>
              </c:pt>
              <c:pt idx="9511">
                <c:v>79.265469706432683</c:v>
              </c:pt>
              <c:pt idx="9512">
                <c:v>79.273803790094377</c:v>
              </c:pt>
              <c:pt idx="9513">
                <c:v>79.282137873756071</c:v>
              </c:pt>
              <c:pt idx="9514">
                <c:v>79.290471957417779</c:v>
              </c:pt>
              <c:pt idx="9515">
                <c:v>79.298806041079473</c:v>
              </c:pt>
              <c:pt idx="9516">
                <c:v>79.307140124741181</c:v>
              </c:pt>
              <c:pt idx="9517">
                <c:v>79.31547420840289</c:v>
              </c:pt>
              <c:pt idx="9518">
                <c:v>79.323808292064584</c:v>
              </c:pt>
              <c:pt idx="9519">
                <c:v>79.332142375726278</c:v>
              </c:pt>
              <c:pt idx="9520">
                <c:v>79.340476459387972</c:v>
              </c:pt>
              <c:pt idx="9521">
                <c:v>79.34881054304968</c:v>
              </c:pt>
              <c:pt idx="9522">
                <c:v>79.357144626711388</c:v>
              </c:pt>
              <c:pt idx="9523">
                <c:v>79.365478710373083</c:v>
              </c:pt>
              <c:pt idx="9524">
                <c:v>79.373812794034791</c:v>
              </c:pt>
              <c:pt idx="9525">
                <c:v>79.382146877696485</c:v>
              </c:pt>
              <c:pt idx="9526">
                <c:v>79.390480961358179</c:v>
              </c:pt>
              <c:pt idx="9527">
                <c:v>79.398815045019873</c:v>
              </c:pt>
              <c:pt idx="9528">
                <c:v>79.407149128681581</c:v>
              </c:pt>
              <c:pt idx="9529">
                <c:v>79.41548321234329</c:v>
              </c:pt>
              <c:pt idx="9530">
                <c:v>79.423817296004984</c:v>
              </c:pt>
              <c:pt idx="9531">
                <c:v>79.432151379666692</c:v>
              </c:pt>
              <c:pt idx="9532">
                <c:v>79.440485463328372</c:v>
              </c:pt>
              <c:pt idx="9533">
                <c:v>79.44881954699008</c:v>
              </c:pt>
              <c:pt idx="9534">
                <c:v>79.457153630651788</c:v>
              </c:pt>
              <c:pt idx="9535">
                <c:v>79.465487714313483</c:v>
              </c:pt>
              <c:pt idx="9536">
                <c:v>79.473821797975191</c:v>
              </c:pt>
              <c:pt idx="9537">
                <c:v>79.482155881636885</c:v>
              </c:pt>
              <c:pt idx="9538">
                <c:v>79.490489965298593</c:v>
              </c:pt>
              <c:pt idx="9539">
                <c:v>79.498824048960287</c:v>
              </c:pt>
              <c:pt idx="9540">
                <c:v>79.507158132621981</c:v>
              </c:pt>
              <c:pt idx="9541">
                <c:v>79.51549221628369</c:v>
              </c:pt>
              <c:pt idx="9542">
                <c:v>79.523826299945384</c:v>
              </c:pt>
              <c:pt idx="9543">
                <c:v>79.532160383607092</c:v>
              </c:pt>
              <c:pt idx="9544">
                <c:v>79.5404944672688</c:v>
              </c:pt>
              <c:pt idx="9545">
                <c:v>79.548828550930494</c:v>
              </c:pt>
              <c:pt idx="9546">
                <c:v>79.557162634592189</c:v>
              </c:pt>
              <c:pt idx="9547">
                <c:v>79.565496718253883</c:v>
              </c:pt>
              <c:pt idx="9548">
                <c:v>79.573830801915591</c:v>
              </c:pt>
              <c:pt idx="9549">
                <c:v>79.582164885577285</c:v>
              </c:pt>
              <c:pt idx="9550">
                <c:v>79.590498969238993</c:v>
              </c:pt>
              <c:pt idx="9551">
                <c:v>79.598833052900702</c:v>
              </c:pt>
              <c:pt idx="9552">
                <c:v>79.607167136562396</c:v>
              </c:pt>
              <c:pt idx="9553">
                <c:v>79.61550122022409</c:v>
              </c:pt>
              <c:pt idx="9554">
                <c:v>79.623835303885784</c:v>
              </c:pt>
              <c:pt idx="9555">
                <c:v>79.632169387547492</c:v>
              </c:pt>
              <c:pt idx="9556">
                <c:v>79.6405034712092</c:v>
              </c:pt>
              <c:pt idx="9557">
                <c:v>79.648837554870894</c:v>
              </c:pt>
              <c:pt idx="9558">
                <c:v>79.657171638532603</c:v>
              </c:pt>
              <c:pt idx="9559">
                <c:v>79.665505722194297</c:v>
              </c:pt>
              <c:pt idx="9560">
                <c:v>79.673839805855991</c:v>
              </c:pt>
              <c:pt idx="9561">
                <c:v>79.682173889517699</c:v>
              </c:pt>
              <c:pt idx="9562">
                <c:v>79.690507973179393</c:v>
              </c:pt>
              <c:pt idx="9563">
                <c:v>79.698842056841102</c:v>
              </c:pt>
              <c:pt idx="9564">
                <c:v>79.707176140502796</c:v>
              </c:pt>
              <c:pt idx="9565">
                <c:v>79.715510224164504</c:v>
              </c:pt>
              <c:pt idx="9566">
                <c:v>79.723844307826212</c:v>
              </c:pt>
              <c:pt idx="9567">
                <c:v>79.732178391487892</c:v>
              </c:pt>
              <c:pt idx="9568">
                <c:v>79.7405124751496</c:v>
              </c:pt>
              <c:pt idx="9569">
                <c:v>79.748846558811294</c:v>
              </c:pt>
              <c:pt idx="9570">
                <c:v>79.757180642473003</c:v>
              </c:pt>
              <c:pt idx="9571">
                <c:v>79.765514726134697</c:v>
              </c:pt>
              <c:pt idx="9572">
                <c:v>79.773848809796405</c:v>
              </c:pt>
              <c:pt idx="9573">
                <c:v>79.782182893458113</c:v>
              </c:pt>
              <c:pt idx="9574">
                <c:v>79.790516977119793</c:v>
              </c:pt>
              <c:pt idx="9575">
                <c:v>79.798851060781502</c:v>
              </c:pt>
              <c:pt idx="9576">
                <c:v>79.807185144443196</c:v>
              </c:pt>
              <c:pt idx="9577">
                <c:v>79.815519228104904</c:v>
              </c:pt>
              <c:pt idx="9578">
                <c:v>79.823853311766612</c:v>
              </c:pt>
              <c:pt idx="9579">
                <c:v>79.832187395428306</c:v>
              </c:pt>
              <c:pt idx="9580">
                <c:v>79.840521479090015</c:v>
              </c:pt>
              <c:pt idx="9581">
                <c:v>79.848855562751694</c:v>
              </c:pt>
              <c:pt idx="9582">
                <c:v>79.857189646413403</c:v>
              </c:pt>
              <c:pt idx="9583">
                <c:v>79.865523730075111</c:v>
              </c:pt>
              <c:pt idx="9584">
                <c:v>79.873857813736805</c:v>
              </c:pt>
              <c:pt idx="9585">
                <c:v>79.882191897398513</c:v>
              </c:pt>
              <c:pt idx="9586">
                <c:v>79.890525981060208</c:v>
              </c:pt>
              <c:pt idx="9587">
                <c:v>79.898860064721916</c:v>
              </c:pt>
              <c:pt idx="9588">
                <c:v>79.907194148383596</c:v>
              </c:pt>
              <c:pt idx="9589">
                <c:v>79.915528232045304</c:v>
              </c:pt>
              <c:pt idx="9590">
                <c:v>79.923862315707012</c:v>
              </c:pt>
              <c:pt idx="9591">
                <c:v>79.932196399368706</c:v>
              </c:pt>
              <c:pt idx="9592">
                <c:v>79.940530483030415</c:v>
              </c:pt>
              <c:pt idx="9593">
                <c:v>79.948864566692109</c:v>
              </c:pt>
              <c:pt idx="9594">
                <c:v>79.957198650353817</c:v>
              </c:pt>
              <c:pt idx="9595">
                <c:v>79.965532734015511</c:v>
              </c:pt>
              <c:pt idx="9596">
                <c:v>79.973866817677205</c:v>
              </c:pt>
              <c:pt idx="9597">
                <c:v>79.982200901338913</c:v>
              </c:pt>
              <c:pt idx="9598">
                <c:v>79.990534985000608</c:v>
              </c:pt>
              <c:pt idx="9599">
                <c:v>79.998869068662316</c:v>
              </c:pt>
              <c:pt idx="9600">
                <c:v>80.007203152324024</c:v>
              </c:pt>
              <c:pt idx="9601">
                <c:v>80.015537235985718</c:v>
              </c:pt>
              <c:pt idx="9602">
                <c:v>80.023871319647412</c:v>
              </c:pt>
              <c:pt idx="9603">
                <c:v>80.032205403309106</c:v>
              </c:pt>
              <c:pt idx="9604">
                <c:v>80.040539486970815</c:v>
              </c:pt>
              <c:pt idx="9605">
                <c:v>80.048873570632523</c:v>
              </c:pt>
              <c:pt idx="9606">
                <c:v>80.057207654294217</c:v>
              </c:pt>
              <c:pt idx="9607">
                <c:v>80.065541737955925</c:v>
              </c:pt>
              <c:pt idx="9608">
                <c:v>80.073875821617619</c:v>
              </c:pt>
              <c:pt idx="9609">
                <c:v>80.082209905279313</c:v>
              </c:pt>
              <c:pt idx="9610">
                <c:v>80.090543988941008</c:v>
              </c:pt>
              <c:pt idx="9611">
                <c:v>80.098878072602716</c:v>
              </c:pt>
              <c:pt idx="9612">
                <c:v>80.107212156264424</c:v>
              </c:pt>
              <c:pt idx="9613">
                <c:v>80.115546239926118</c:v>
              </c:pt>
              <c:pt idx="9614">
                <c:v>80.123880323587827</c:v>
              </c:pt>
              <c:pt idx="9615">
                <c:v>80.132214407249521</c:v>
              </c:pt>
              <c:pt idx="9616">
                <c:v>80.140548490911215</c:v>
              </c:pt>
              <c:pt idx="9617">
                <c:v>80.148882574572923</c:v>
              </c:pt>
              <c:pt idx="9618">
                <c:v>80.157216658234617</c:v>
              </c:pt>
              <c:pt idx="9619">
                <c:v>80.165550741896325</c:v>
              </c:pt>
              <c:pt idx="9620">
                <c:v>80.173884825558019</c:v>
              </c:pt>
              <c:pt idx="9621">
                <c:v>80.182218909219728</c:v>
              </c:pt>
              <c:pt idx="9622">
                <c:v>80.190552992881422</c:v>
              </c:pt>
              <c:pt idx="9623">
                <c:v>80.198887076543116</c:v>
              </c:pt>
              <c:pt idx="9624">
                <c:v>80.207221160204824</c:v>
              </c:pt>
              <c:pt idx="9625">
                <c:v>80.215555243866518</c:v>
              </c:pt>
              <c:pt idx="9626">
                <c:v>80.223889327528227</c:v>
              </c:pt>
              <c:pt idx="9627">
                <c:v>80.232223411189935</c:v>
              </c:pt>
              <c:pt idx="9628">
                <c:v>80.240557494851629</c:v>
              </c:pt>
              <c:pt idx="9629">
                <c:v>80.248891578513323</c:v>
              </c:pt>
              <c:pt idx="9630">
                <c:v>80.257225662175017</c:v>
              </c:pt>
              <c:pt idx="9631">
                <c:v>80.265559745836725</c:v>
              </c:pt>
              <c:pt idx="9632">
                <c:v>80.273893829498419</c:v>
              </c:pt>
              <c:pt idx="9633">
                <c:v>80.282227913160128</c:v>
              </c:pt>
              <c:pt idx="9634">
                <c:v>80.290561996821836</c:v>
              </c:pt>
              <c:pt idx="9635">
                <c:v>80.29889608048353</c:v>
              </c:pt>
              <c:pt idx="9636">
                <c:v>80.307230164145224</c:v>
              </c:pt>
              <c:pt idx="9637">
                <c:v>80.315564247806918</c:v>
              </c:pt>
              <c:pt idx="9638">
                <c:v>80.323898331468627</c:v>
              </c:pt>
              <c:pt idx="9639">
                <c:v>80.332232415130335</c:v>
              </c:pt>
              <c:pt idx="9640">
                <c:v>80.340566498792029</c:v>
              </c:pt>
              <c:pt idx="9641">
                <c:v>80.348900582453737</c:v>
              </c:pt>
              <c:pt idx="9642">
                <c:v>80.357234666115431</c:v>
              </c:pt>
              <c:pt idx="9643">
                <c:v>80.365568749777125</c:v>
              </c:pt>
              <c:pt idx="9644">
                <c:v>80.373902833438834</c:v>
              </c:pt>
              <c:pt idx="9645">
                <c:v>80.382236917100528</c:v>
              </c:pt>
              <c:pt idx="9646">
                <c:v>80.390571000762236</c:v>
              </c:pt>
              <c:pt idx="9647">
                <c:v>80.39890508442393</c:v>
              </c:pt>
              <c:pt idx="9648">
                <c:v>80.407239168085638</c:v>
              </c:pt>
              <c:pt idx="9649">
                <c:v>80.415573251747347</c:v>
              </c:pt>
              <c:pt idx="9650">
                <c:v>80.423907335409027</c:v>
              </c:pt>
              <c:pt idx="9651">
                <c:v>80.432241419070735</c:v>
              </c:pt>
              <c:pt idx="9652">
                <c:v>80.440575502732429</c:v>
              </c:pt>
              <c:pt idx="9653">
                <c:v>80.448909586394137</c:v>
              </c:pt>
              <c:pt idx="9654">
                <c:v>80.457243670055831</c:v>
              </c:pt>
              <c:pt idx="9655">
                <c:v>80.46557775371754</c:v>
              </c:pt>
              <c:pt idx="9656">
                <c:v>80.473911837379248</c:v>
              </c:pt>
              <c:pt idx="9657">
                <c:v>80.482245921040928</c:v>
              </c:pt>
              <c:pt idx="9658">
                <c:v>80.490580004702636</c:v>
              </c:pt>
              <c:pt idx="9659">
                <c:v>80.49891408836433</c:v>
              </c:pt>
              <c:pt idx="9660">
                <c:v>80.507248172026038</c:v>
              </c:pt>
              <c:pt idx="9661">
                <c:v>80.515582255687747</c:v>
              </c:pt>
              <c:pt idx="9662">
                <c:v>80.523916339349441</c:v>
              </c:pt>
              <c:pt idx="9663">
                <c:v>80.532250423011149</c:v>
              </c:pt>
              <c:pt idx="9664">
                <c:v>80.540584506672829</c:v>
              </c:pt>
              <c:pt idx="9665">
                <c:v>80.548918590334537</c:v>
              </c:pt>
              <c:pt idx="9666">
                <c:v>80.557252673996246</c:v>
              </c:pt>
              <c:pt idx="9667">
                <c:v>80.56558675765794</c:v>
              </c:pt>
              <c:pt idx="9668">
                <c:v>80.573920841319648</c:v>
              </c:pt>
              <c:pt idx="9669">
                <c:v>80.582254924981342</c:v>
              </c:pt>
              <c:pt idx="9670">
                <c:v>80.59058900864305</c:v>
              </c:pt>
              <c:pt idx="9671">
                <c:v>80.59892309230473</c:v>
              </c:pt>
              <c:pt idx="9672">
                <c:v>80.607257175966438</c:v>
              </c:pt>
              <c:pt idx="9673">
                <c:v>80.615591259628147</c:v>
              </c:pt>
              <c:pt idx="9674">
                <c:v>80.623925343289841</c:v>
              </c:pt>
              <c:pt idx="9675">
                <c:v>80.632259426951549</c:v>
              </c:pt>
              <c:pt idx="9676">
                <c:v>80.640593510613243</c:v>
              </c:pt>
              <c:pt idx="9677">
                <c:v>80.648927594274952</c:v>
              </c:pt>
              <c:pt idx="9678">
                <c:v>80.657261677936646</c:v>
              </c:pt>
              <c:pt idx="9679">
                <c:v>80.66559576159834</c:v>
              </c:pt>
              <c:pt idx="9680">
                <c:v>80.673929845260048</c:v>
              </c:pt>
              <c:pt idx="9681">
                <c:v>80.682263928921742</c:v>
              </c:pt>
              <c:pt idx="9682">
                <c:v>80.69059801258345</c:v>
              </c:pt>
              <c:pt idx="9683">
                <c:v>80.698932096245159</c:v>
              </c:pt>
              <c:pt idx="9684">
                <c:v>80.707266179906853</c:v>
              </c:pt>
              <c:pt idx="9685">
                <c:v>80.715600263568547</c:v>
              </c:pt>
              <c:pt idx="9686">
                <c:v>80.723934347230241</c:v>
              </c:pt>
              <c:pt idx="9687">
                <c:v>80.732268430891949</c:v>
              </c:pt>
              <c:pt idx="9688">
                <c:v>80.740602514553657</c:v>
              </c:pt>
              <c:pt idx="9689">
                <c:v>80.748936598215352</c:v>
              </c:pt>
              <c:pt idx="9690">
                <c:v>80.75727068187706</c:v>
              </c:pt>
              <c:pt idx="9691">
                <c:v>80.765604765538754</c:v>
              </c:pt>
              <c:pt idx="9692">
                <c:v>80.773938849200448</c:v>
              </c:pt>
              <c:pt idx="9693">
                <c:v>80.782272932862142</c:v>
              </c:pt>
              <c:pt idx="9694">
                <c:v>80.79060701652385</c:v>
              </c:pt>
              <c:pt idx="9695">
                <c:v>80.798941100185559</c:v>
              </c:pt>
              <c:pt idx="9696">
                <c:v>80.807275183847253</c:v>
              </c:pt>
              <c:pt idx="9697">
                <c:v>80.815609267508961</c:v>
              </c:pt>
              <c:pt idx="9698">
                <c:v>80.823943351170655</c:v>
              </c:pt>
              <c:pt idx="9699">
                <c:v>80.832277434832349</c:v>
              </c:pt>
              <c:pt idx="9700">
                <c:v>80.840611518494057</c:v>
              </c:pt>
              <c:pt idx="9701">
                <c:v>80.848945602155752</c:v>
              </c:pt>
              <c:pt idx="9702">
                <c:v>80.85727968581746</c:v>
              </c:pt>
              <c:pt idx="9703">
                <c:v>80.865613769479154</c:v>
              </c:pt>
              <c:pt idx="9704">
                <c:v>80.873947853140862</c:v>
              </c:pt>
              <c:pt idx="9705">
                <c:v>80.88228193680257</c:v>
              </c:pt>
              <c:pt idx="9706">
                <c:v>80.89061602046425</c:v>
              </c:pt>
              <c:pt idx="9707">
                <c:v>80.898950104125959</c:v>
              </c:pt>
              <c:pt idx="9708">
                <c:v>80.907284187787653</c:v>
              </c:pt>
              <c:pt idx="9709">
                <c:v>80.915618271449361</c:v>
              </c:pt>
              <c:pt idx="9710">
                <c:v>80.923952355111069</c:v>
              </c:pt>
              <c:pt idx="9711">
                <c:v>80.932286438772763</c:v>
              </c:pt>
              <c:pt idx="9712">
                <c:v>80.940620522434457</c:v>
              </c:pt>
              <c:pt idx="9713">
                <c:v>80.948954606096152</c:v>
              </c:pt>
              <c:pt idx="9714">
                <c:v>80.95728868975786</c:v>
              </c:pt>
              <c:pt idx="9715">
                <c:v>80.965622773419554</c:v>
              </c:pt>
              <c:pt idx="9716">
                <c:v>80.973956857081262</c:v>
              </c:pt>
              <c:pt idx="9717">
                <c:v>80.982290940742971</c:v>
              </c:pt>
              <c:pt idx="9718">
                <c:v>80.990625024404665</c:v>
              </c:pt>
              <c:pt idx="9719">
                <c:v>80.998959108066359</c:v>
              </c:pt>
              <c:pt idx="9720">
                <c:v>81.007293191728053</c:v>
              </c:pt>
              <c:pt idx="9721">
                <c:v>81.015627275389761</c:v>
              </c:pt>
              <c:pt idx="9722">
                <c:v>81.023961359051469</c:v>
              </c:pt>
              <c:pt idx="9723">
                <c:v>81.032295442713163</c:v>
              </c:pt>
              <c:pt idx="9724">
                <c:v>81.040629526374872</c:v>
              </c:pt>
              <c:pt idx="9725">
                <c:v>81.048963610036566</c:v>
              </c:pt>
              <c:pt idx="9726">
                <c:v>81.05729769369826</c:v>
              </c:pt>
              <c:pt idx="9727">
                <c:v>81.065631777359968</c:v>
              </c:pt>
              <c:pt idx="9728">
                <c:v>81.073965861021662</c:v>
              </c:pt>
              <c:pt idx="9729">
                <c:v>81.082299944683371</c:v>
              </c:pt>
              <c:pt idx="9730">
                <c:v>81.090634028345065</c:v>
              </c:pt>
              <c:pt idx="9731">
                <c:v>81.098968112006773</c:v>
              </c:pt>
              <c:pt idx="9732">
                <c:v>81.107302195668481</c:v>
              </c:pt>
              <c:pt idx="9733">
                <c:v>81.115636279330161</c:v>
              </c:pt>
              <c:pt idx="9734">
                <c:v>81.123970362991869</c:v>
              </c:pt>
              <c:pt idx="9735">
                <c:v>81.132304446653563</c:v>
              </c:pt>
              <c:pt idx="9736">
                <c:v>81.140638530315272</c:v>
              </c:pt>
              <c:pt idx="9737">
                <c:v>81.148972613976966</c:v>
              </c:pt>
              <c:pt idx="9738">
                <c:v>81.157306697638674</c:v>
              </c:pt>
              <c:pt idx="9739">
                <c:v>81.165640781300382</c:v>
              </c:pt>
              <c:pt idx="9740">
                <c:v>81.173974864962062</c:v>
              </c:pt>
              <c:pt idx="9741">
                <c:v>81.182308948623771</c:v>
              </c:pt>
              <c:pt idx="9742">
                <c:v>81.190643032285465</c:v>
              </c:pt>
              <c:pt idx="9743">
                <c:v>81.198977115947173</c:v>
              </c:pt>
              <c:pt idx="9744">
                <c:v>81.207311199608881</c:v>
              </c:pt>
              <c:pt idx="9745">
                <c:v>81.215645283270575</c:v>
              </c:pt>
              <c:pt idx="9746">
                <c:v>81.223979366932284</c:v>
              </c:pt>
              <c:pt idx="9747">
                <c:v>81.232313450593963</c:v>
              </c:pt>
              <c:pt idx="9748">
                <c:v>81.240647534255672</c:v>
              </c:pt>
              <c:pt idx="9749">
                <c:v>81.24898161791738</c:v>
              </c:pt>
              <c:pt idx="9750">
                <c:v>81.257315701579074</c:v>
              </c:pt>
              <c:pt idx="9751">
                <c:v>81.265649785240782</c:v>
              </c:pt>
              <c:pt idx="9752">
                <c:v>81.273983868902477</c:v>
              </c:pt>
              <c:pt idx="9753">
                <c:v>81.282317952564185</c:v>
              </c:pt>
              <c:pt idx="9754">
                <c:v>81.290652036225865</c:v>
              </c:pt>
              <c:pt idx="9755">
                <c:v>81.298986119887573</c:v>
              </c:pt>
              <c:pt idx="9756">
                <c:v>81.307320203549281</c:v>
              </c:pt>
              <c:pt idx="9757">
                <c:v>81.315654287210975</c:v>
              </c:pt>
              <c:pt idx="9758">
                <c:v>81.323988370872684</c:v>
              </c:pt>
              <c:pt idx="9759">
                <c:v>81.332322454534378</c:v>
              </c:pt>
              <c:pt idx="9760">
                <c:v>81.340656538196086</c:v>
              </c:pt>
              <c:pt idx="9761">
                <c:v>81.34899062185778</c:v>
              </c:pt>
              <c:pt idx="9762">
                <c:v>81.357324705519474</c:v>
              </c:pt>
              <c:pt idx="9763">
                <c:v>81.365658789181182</c:v>
              </c:pt>
              <c:pt idx="9764">
                <c:v>81.373992872842877</c:v>
              </c:pt>
              <c:pt idx="9765">
                <c:v>81.382326956504585</c:v>
              </c:pt>
              <c:pt idx="9766">
                <c:v>81.390661040166293</c:v>
              </c:pt>
              <c:pt idx="9767">
                <c:v>81.398995123827987</c:v>
              </c:pt>
              <c:pt idx="9768">
                <c:v>81.407329207489681</c:v>
              </c:pt>
              <c:pt idx="9769">
                <c:v>81.415663291151375</c:v>
              </c:pt>
              <c:pt idx="9770">
                <c:v>81.423997374813084</c:v>
              </c:pt>
              <c:pt idx="9771">
                <c:v>81.432331458474792</c:v>
              </c:pt>
              <c:pt idx="9772">
                <c:v>81.440665542136486</c:v>
              </c:pt>
              <c:pt idx="9773">
                <c:v>81.448999625798194</c:v>
              </c:pt>
              <c:pt idx="9774">
                <c:v>81.457333709459888</c:v>
              </c:pt>
              <c:pt idx="9775">
                <c:v>81.465667793121582</c:v>
              </c:pt>
              <c:pt idx="9776">
                <c:v>81.474001876783277</c:v>
              </c:pt>
              <c:pt idx="9777">
                <c:v>81.482335960444985</c:v>
              </c:pt>
              <c:pt idx="9778">
                <c:v>81.490670044106693</c:v>
              </c:pt>
              <c:pt idx="9779">
                <c:v>81.499004127768387</c:v>
              </c:pt>
              <c:pt idx="9780">
                <c:v>81.507338211430095</c:v>
              </c:pt>
              <c:pt idx="9781">
                <c:v>81.51567229509179</c:v>
              </c:pt>
              <c:pt idx="9782">
                <c:v>81.524006378753484</c:v>
              </c:pt>
              <c:pt idx="9783">
                <c:v>81.532340462415192</c:v>
              </c:pt>
              <c:pt idx="9784">
                <c:v>81.540674546076886</c:v>
              </c:pt>
              <c:pt idx="9785">
                <c:v>81.549008629738594</c:v>
              </c:pt>
              <c:pt idx="9786">
                <c:v>81.557342713400288</c:v>
              </c:pt>
              <c:pt idx="9787">
                <c:v>81.565676797061997</c:v>
              </c:pt>
              <c:pt idx="9788">
                <c:v>81.574010880723705</c:v>
              </c:pt>
              <c:pt idx="9789">
                <c:v>81.582344964385385</c:v>
              </c:pt>
              <c:pt idx="9790">
                <c:v>81.590679048047093</c:v>
              </c:pt>
              <c:pt idx="9791">
                <c:v>81.599013131708787</c:v>
              </c:pt>
              <c:pt idx="9792">
                <c:v>81.607347215370496</c:v>
              </c:pt>
              <c:pt idx="9793">
                <c:v>81.615681299032204</c:v>
              </c:pt>
              <c:pt idx="9794">
                <c:v>81.624015382693898</c:v>
              </c:pt>
              <c:pt idx="9795">
                <c:v>81.632349466355606</c:v>
              </c:pt>
              <c:pt idx="9796">
                <c:v>81.640683550017286</c:v>
              </c:pt>
              <c:pt idx="9797">
                <c:v>81.649017633678994</c:v>
              </c:pt>
              <c:pt idx="9798">
                <c:v>81.657351717340688</c:v>
              </c:pt>
              <c:pt idx="9799">
                <c:v>81.665685801002397</c:v>
              </c:pt>
              <c:pt idx="9800">
                <c:v>81.674019884664105</c:v>
              </c:pt>
              <c:pt idx="9801">
                <c:v>81.682353968325799</c:v>
              </c:pt>
              <c:pt idx="9802">
                <c:v>81.690688051987507</c:v>
              </c:pt>
              <c:pt idx="9803">
                <c:v>81.699022135649187</c:v>
              </c:pt>
              <c:pt idx="9804">
                <c:v>81.707356219310896</c:v>
              </c:pt>
              <c:pt idx="9805">
                <c:v>81.715690302972604</c:v>
              </c:pt>
              <c:pt idx="9806">
                <c:v>81.724024386634298</c:v>
              </c:pt>
              <c:pt idx="9807">
                <c:v>81.732358470296006</c:v>
              </c:pt>
              <c:pt idx="9808">
                <c:v>81.7406925539577</c:v>
              </c:pt>
              <c:pt idx="9809">
                <c:v>81.749026637619394</c:v>
              </c:pt>
              <c:pt idx="9810">
                <c:v>81.757360721281103</c:v>
              </c:pt>
              <c:pt idx="9811">
                <c:v>81.765694804942797</c:v>
              </c:pt>
              <c:pt idx="9812">
                <c:v>81.774028888604505</c:v>
              </c:pt>
              <c:pt idx="9813">
                <c:v>81.782362972266199</c:v>
              </c:pt>
              <c:pt idx="9814">
                <c:v>81.790697055927907</c:v>
              </c:pt>
              <c:pt idx="9815">
                <c:v>81.799031139589616</c:v>
              </c:pt>
              <c:pt idx="9816">
                <c:v>81.807365223251296</c:v>
              </c:pt>
              <c:pt idx="9817">
                <c:v>81.815699306913004</c:v>
              </c:pt>
              <c:pt idx="9818">
                <c:v>81.824033390574698</c:v>
              </c:pt>
              <c:pt idx="9819">
                <c:v>81.832367474236406</c:v>
              </c:pt>
              <c:pt idx="9820">
                <c:v>81.8407015578981</c:v>
              </c:pt>
              <c:pt idx="9821">
                <c:v>81.849035641559809</c:v>
              </c:pt>
              <c:pt idx="9822">
                <c:v>81.857369725221517</c:v>
              </c:pt>
              <c:pt idx="9823">
                <c:v>81.865703808883197</c:v>
              </c:pt>
              <c:pt idx="9824">
                <c:v>81.874037892544905</c:v>
              </c:pt>
              <c:pt idx="9825">
                <c:v>81.882371976206599</c:v>
              </c:pt>
              <c:pt idx="9826">
                <c:v>81.890706059868307</c:v>
              </c:pt>
              <c:pt idx="9827">
                <c:v>81.899040143530016</c:v>
              </c:pt>
              <c:pt idx="9828">
                <c:v>81.90737422719171</c:v>
              </c:pt>
              <c:pt idx="9829">
                <c:v>81.915708310853418</c:v>
              </c:pt>
              <c:pt idx="9830">
                <c:v>81.924042394515098</c:v>
              </c:pt>
              <c:pt idx="9831">
                <c:v>81.932376478176806</c:v>
              </c:pt>
              <c:pt idx="9832">
                <c:v>81.940710561838515</c:v>
              </c:pt>
              <c:pt idx="9833">
                <c:v>81.949044645500209</c:v>
              </c:pt>
              <c:pt idx="9834">
                <c:v>81.957378729161917</c:v>
              </c:pt>
              <c:pt idx="9835">
                <c:v>81.965712812823611</c:v>
              </c:pt>
              <c:pt idx="9836">
                <c:v>81.974046896485319</c:v>
              </c:pt>
              <c:pt idx="9837">
                <c:v>81.982380980146999</c:v>
              </c:pt>
              <c:pt idx="9838">
                <c:v>81.990715063808707</c:v>
              </c:pt>
              <c:pt idx="9839">
                <c:v>81.999049147470416</c:v>
              </c:pt>
              <c:pt idx="9840">
                <c:v>82.00738323113211</c:v>
              </c:pt>
              <c:pt idx="9841">
                <c:v>82.015717314793818</c:v>
              </c:pt>
              <c:pt idx="9842">
                <c:v>82.024051398455512</c:v>
              </c:pt>
              <c:pt idx="9843">
                <c:v>82.03238548211722</c:v>
              </c:pt>
              <c:pt idx="9844">
                <c:v>82.040719565778915</c:v>
              </c:pt>
              <c:pt idx="9845">
                <c:v>82.049053649440609</c:v>
              </c:pt>
              <c:pt idx="9846">
                <c:v>82.057387733102317</c:v>
              </c:pt>
              <c:pt idx="9847">
                <c:v>82.065721816764011</c:v>
              </c:pt>
              <c:pt idx="9848">
                <c:v>82.074055900425719</c:v>
              </c:pt>
              <c:pt idx="9849">
                <c:v>82.082389984087428</c:v>
              </c:pt>
              <c:pt idx="9850">
                <c:v>82.090724067749122</c:v>
              </c:pt>
              <c:pt idx="9851">
                <c:v>82.099058151410816</c:v>
              </c:pt>
              <c:pt idx="9852">
                <c:v>82.10739223507251</c:v>
              </c:pt>
              <c:pt idx="9853">
                <c:v>82.115726318734218</c:v>
              </c:pt>
              <c:pt idx="9854">
                <c:v>82.124060402395926</c:v>
              </c:pt>
              <c:pt idx="9855">
                <c:v>82.13239448605762</c:v>
              </c:pt>
              <c:pt idx="9856">
                <c:v>82.140728569719329</c:v>
              </c:pt>
              <c:pt idx="9857">
                <c:v>82.149062653381023</c:v>
              </c:pt>
              <c:pt idx="9858">
                <c:v>82.157396737042717</c:v>
              </c:pt>
              <c:pt idx="9859">
                <c:v>82.165730820704411</c:v>
              </c:pt>
              <c:pt idx="9860">
                <c:v>82.174064904366119</c:v>
              </c:pt>
              <c:pt idx="9861">
                <c:v>82.182398988027828</c:v>
              </c:pt>
              <c:pt idx="9862">
                <c:v>82.190733071689522</c:v>
              </c:pt>
              <c:pt idx="9863">
                <c:v>82.19906715535123</c:v>
              </c:pt>
              <c:pt idx="9864">
                <c:v>82.207401239012924</c:v>
              </c:pt>
              <c:pt idx="9865">
                <c:v>82.215735322674618</c:v>
              </c:pt>
              <c:pt idx="9866">
                <c:v>82.224069406336326</c:v>
              </c:pt>
              <c:pt idx="9867">
                <c:v>82.232403489998021</c:v>
              </c:pt>
              <c:pt idx="9868">
                <c:v>82.240737573659729</c:v>
              </c:pt>
              <c:pt idx="9869">
                <c:v>82.249071657321423</c:v>
              </c:pt>
              <c:pt idx="9870">
                <c:v>82.257405740983131</c:v>
              </c:pt>
              <c:pt idx="9871">
                <c:v>82.265739824644839</c:v>
              </c:pt>
              <c:pt idx="9872">
                <c:v>82.274073908306519</c:v>
              </c:pt>
              <c:pt idx="9873">
                <c:v>82.282407991968228</c:v>
              </c:pt>
              <c:pt idx="9874">
                <c:v>82.290742075629922</c:v>
              </c:pt>
              <c:pt idx="9875">
                <c:v>82.29907615929163</c:v>
              </c:pt>
              <c:pt idx="9876">
                <c:v>82.307410242953338</c:v>
              </c:pt>
              <c:pt idx="9877">
                <c:v>82.315744326615032</c:v>
              </c:pt>
              <c:pt idx="9878">
                <c:v>82.324078410276741</c:v>
              </c:pt>
              <c:pt idx="9879">
                <c:v>82.332412493938421</c:v>
              </c:pt>
              <c:pt idx="9880">
                <c:v>82.340746577600129</c:v>
              </c:pt>
              <c:pt idx="9881">
                <c:v>82.349080661261823</c:v>
              </c:pt>
              <c:pt idx="9882">
                <c:v>82.357414744923531</c:v>
              </c:pt>
              <c:pt idx="9883">
                <c:v>82.365748828585239</c:v>
              </c:pt>
              <c:pt idx="9884">
                <c:v>82.374082912246934</c:v>
              </c:pt>
              <c:pt idx="9885">
                <c:v>82.382416995908642</c:v>
              </c:pt>
              <c:pt idx="9886">
                <c:v>82.390751079570322</c:v>
              </c:pt>
              <c:pt idx="9887">
                <c:v>82.39908516323203</c:v>
              </c:pt>
              <c:pt idx="9888">
                <c:v>82.407419246893738</c:v>
              </c:pt>
              <c:pt idx="9889">
                <c:v>82.415753330555432</c:v>
              </c:pt>
              <c:pt idx="9890">
                <c:v>82.424087414217141</c:v>
              </c:pt>
              <c:pt idx="9891">
                <c:v>82.432421497878835</c:v>
              </c:pt>
              <c:pt idx="9892">
                <c:v>82.440755581540543</c:v>
              </c:pt>
              <c:pt idx="9893">
                <c:v>82.449089665202237</c:v>
              </c:pt>
              <c:pt idx="9894">
                <c:v>82.457423748863931</c:v>
              </c:pt>
              <c:pt idx="9895">
                <c:v>82.46575783252564</c:v>
              </c:pt>
              <c:pt idx="9896">
                <c:v>82.474091916187334</c:v>
              </c:pt>
              <c:pt idx="9897">
                <c:v>82.482425999849042</c:v>
              </c:pt>
              <c:pt idx="9898">
                <c:v>82.49076008351075</c:v>
              </c:pt>
              <c:pt idx="9899">
                <c:v>82.49909416717243</c:v>
              </c:pt>
              <c:pt idx="9900">
                <c:v>82.507428250834138</c:v>
              </c:pt>
              <c:pt idx="9901">
                <c:v>82.515762334495832</c:v>
              </c:pt>
              <c:pt idx="9902">
                <c:v>82.524096418157541</c:v>
              </c:pt>
              <c:pt idx="9903">
                <c:v>82.532430501819235</c:v>
              </c:pt>
              <c:pt idx="9904">
                <c:v>82.540764585480943</c:v>
              </c:pt>
              <c:pt idx="9905">
                <c:v>82.549098669142651</c:v>
              </c:pt>
              <c:pt idx="9906">
                <c:v>82.557432752804331</c:v>
              </c:pt>
              <c:pt idx="9907">
                <c:v>82.56576683646604</c:v>
              </c:pt>
              <c:pt idx="9908">
                <c:v>82.574100920127734</c:v>
              </c:pt>
              <c:pt idx="9909">
                <c:v>82.582435003789442</c:v>
              </c:pt>
              <c:pt idx="9910">
                <c:v>82.59076908745115</c:v>
              </c:pt>
              <c:pt idx="9911">
                <c:v>82.599103171112844</c:v>
              </c:pt>
              <c:pt idx="9912">
                <c:v>82.607437254774553</c:v>
              </c:pt>
              <c:pt idx="9913">
                <c:v>82.615771338436232</c:v>
              </c:pt>
              <c:pt idx="9914">
                <c:v>82.624105422097941</c:v>
              </c:pt>
              <c:pt idx="9915">
                <c:v>82.632439505759649</c:v>
              </c:pt>
              <c:pt idx="9916">
                <c:v>82.640773589421343</c:v>
              </c:pt>
              <c:pt idx="9917">
                <c:v>82.649107673083051</c:v>
              </c:pt>
              <c:pt idx="9918">
                <c:v>82.657441756744745</c:v>
              </c:pt>
              <c:pt idx="9919">
                <c:v>82.665775840406454</c:v>
              </c:pt>
              <c:pt idx="9920">
                <c:v>82.674109924068134</c:v>
              </c:pt>
              <c:pt idx="9921">
                <c:v>82.682444007729842</c:v>
              </c:pt>
              <c:pt idx="9922">
                <c:v>82.69077809139155</c:v>
              </c:pt>
              <c:pt idx="9923">
                <c:v>82.699112175053244</c:v>
              </c:pt>
              <c:pt idx="9924">
                <c:v>82.707446258714953</c:v>
              </c:pt>
              <c:pt idx="9925">
                <c:v>82.715780342376647</c:v>
              </c:pt>
              <c:pt idx="9926">
                <c:v>82.724114426038355</c:v>
              </c:pt>
              <c:pt idx="9927">
                <c:v>82.732448509700049</c:v>
              </c:pt>
              <c:pt idx="9928">
                <c:v>82.740782593361743</c:v>
              </c:pt>
              <c:pt idx="9929">
                <c:v>82.749116677023451</c:v>
              </c:pt>
              <c:pt idx="9930">
                <c:v>82.757450760685145</c:v>
              </c:pt>
              <c:pt idx="9931">
                <c:v>82.765784844346854</c:v>
              </c:pt>
              <c:pt idx="9932">
                <c:v>82.774118928008562</c:v>
              </c:pt>
              <c:pt idx="9933">
                <c:v>82.782453011670256</c:v>
              </c:pt>
              <c:pt idx="9934">
                <c:v>82.79078709533195</c:v>
              </c:pt>
              <c:pt idx="9935">
                <c:v>82.799121178993644</c:v>
              </c:pt>
              <c:pt idx="9936">
                <c:v>82.807455262655353</c:v>
              </c:pt>
              <c:pt idx="9937">
                <c:v>82.815789346317061</c:v>
              </c:pt>
              <c:pt idx="9938">
                <c:v>82.824123429978755</c:v>
              </c:pt>
              <c:pt idx="9939">
                <c:v>82.832457513640463</c:v>
              </c:pt>
              <c:pt idx="9940">
                <c:v>82.840791597302157</c:v>
              </c:pt>
              <c:pt idx="9941">
                <c:v>82.849125680963851</c:v>
              </c:pt>
              <c:pt idx="9942">
                <c:v>82.857459764625546</c:v>
              </c:pt>
              <c:pt idx="9943">
                <c:v>82.865793848287254</c:v>
              </c:pt>
              <c:pt idx="9944">
                <c:v>82.874127931948962</c:v>
              </c:pt>
              <c:pt idx="9945">
                <c:v>82.882462015610656</c:v>
              </c:pt>
              <c:pt idx="9946">
                <c:v>82.890796099272364</c:v>
              </c:pt>
              <c:pt idx="9947">
                <c:v>82.899130182934059</c:v>
              </c:pt>
              <c:pt idx="9948">
                <c:v>82.907464266595753</c:v>
              </c:pt>
              <c:pt idx="9949">
                <c:v>82.915798350257461</c:v>
              </c:pt>
              <c:pt idx="9950">
                <c:v>82.924132433919155</c:v>
              </c:pt>
              <c:pt idx="9951">
                <c:v>82.932466517580863</c:v>
              </c:pt>
              <c:pt idx="9952">
                <c:v>82.940800601242557</c:v>
              </c:pt>
              <c:pt idx="9953">
                <c:v>82.949134684904266</c:v>
              </c:pt>
              <c:pt idx="9954">
                <c:v>82.957468768565974</c:v>
              </c:pt>
              <c:pt idx="9955">
                <c:v>82.965802852227654</c:v>
              </c:pt>
              <c:pt idx="9956">
                <c:v>82.974136935889362</c:v>
              </c:pt>
              <c:pt idx="9957">
                <c:v>82.982471019551056</c:v>
              </c:pt>
              <c:pt idx="9958">
                <c:v>82.990805103212764</c:v>
              </c:pt>
              <c:pt idx="9959">
                <c:v>82.999139186874473</c:v>
              </c:pt>
              <c:pt idx="9960">
                <c:v>83.007473270536167</c:v>
              </c:pt>
              <c:pt idx="9961">
                <c:v>83.015807354197875</c:v>
              </c:pt>
              <c:pt idx="9962">
                <c:v>83.024141437859555</c:v>
              </c:pt>
              <c:pt idx="9963">
                <c:v>83.032475521521263</c:v>
              </c:pt>
              <c:pt idx="9964">
                <c:v>83.040809605182957</c:v>
              </c:pt>
              <c:pt idx="9965">
                <c:v>83.049143688844666</c:v>
              </c:pt>
              <c:pt idx="9966">
                <c:v>83.057477772506374</c:v>
              </c:pt>
              <c:pt idx="9967">
                <c:v>83.065811856168068</c:v>
              </c:pt>
              <c:pt idx="9968">
                <c:v>83.074145939829776</c:v>
              </c:pt>
              <c:pt idx="9969">
                <c:v>83.082480023491456</c:v>
              </c:pt>
              <c:pt idx="9970">
                <c:v>83.090814107153165</c:v>
              </c:pt>
              <c:pt idx="9971">
                <c:v>83.099148190814873</c:v>
              </c:pt>
              <c:pt idx="9972">
                <c:v>83.107482274476567</c:v>
              </c:pt>
              <c:pt idx="9973">
                <c:v>83.115816358138275</c:v>
              </c:pt>
              <c:pt idx="9974">
                <c:v>83.124150441799969</c:v>
              </c:pt>
              <c:pt idx="9975">
                <c:v>83.132484525461678</c:v>
              </c:pt>
              <c:pt idx="9976">
                <c:v>83.140818609123372</c:v>
              </c:pt>
              <c:pt idx="9977">
                <c:v>83.149152692785066</c:v>
              </c:pt>
              <c:pt idx="9978">
                <c:v>83.157486776446774</c:v>
              </c:pt>
              <c:pt idx="9979">
                <c:v>83.165820860108468</c:v>
              </c:pt>
              <c:pt idx="9980">
                <c:v>83.174154943770176</c:v>
              </c:pt>
              <c:pt idx="9981">
                <c:v>83.182489027431885</c:v>
              </c:pt>
              <c:pt idx="9982">
                <c:v>83.190823111093579</c:v>
              </c:pt>
              <c:pt idx="9983">
                <c:v>83.199157194755273</c:v>
              </c:pt>
              <c:pt idx="9984">
                <c:v>83.207491278416967</c:v>
              </c:pt>
              <c:pt idx="9985">
                <c:v>83.215825362078675</c:v>
              </c:pt>
              <c:pt idx="9986">
                <c:v>83.224159445740369</c:v>
              </c:pt>
              <c:pt idx="9987">
                <c:v>83.232493529402078</c:v>
              </c:pt>
              <c:pt idx="9988">
                <c:v>83.240827613063786</c:v>
              </c:pt>
              <c:pt idx="9989">
                <c:v>83.249161696725466</c:v>
              </c:pt>
              <c:pt idx="9990">
                <c:v>83.257495780387174</c:v>
              </c:pt>
              <c:pt idx="9991">
                <c:v>83.265829864048868</c:v>
              </c:pt>
              <c:pt idx="9992">
                <c:v>83.274163947710576</c:v>
              </c:pt>
              <c:pt idx="9993">
                <c:v>83.282498031372285</c:v>
              </c:pt>
              <c:pt idx="9994">
                <c:v>83.290832115033979</c:v>
              </c:pt>
              <c:pt idx="9995">
                <c:v>83.299166198695687</c:v>
              </c:pt>
              <c:pt idx="9996">
                <c:v>83.307500282357367</c:v>
              </c:pt>
              <c:pt idx="9997">
                <c:v>83.315834366019075</c:v>
              </c:pt>
              <c:pt idx="9998">
                <c:v>83.324168449680784</c:v>
              </c:pt>
              <c:pt idx="9999">
                <c:v>83.332502533342478</c:v>
              </c:pt>
              <c:pt idx="10000">
                <c:v>83.340836617004186</c:v>
              </c:pt>
              <c:pt idx="10001">
                <c:v>83.34917070066588</c:v>
              </c:pt>
              <c:pt idx="10002">
                <c:v>83.357504784327588</c:v>
              </c:pt>
              <c:pt idx="10003">
                <c:v>83.365838867989268</c:v>
              </c:pt>
              <c:pt idx="10004">
                <c:v>83.374172951650976</c:v>
              </c:pt>
              <c:pt idx="10005">
                <c:v>83.382507035312685</c:v>
              </c:pt>
              <c:pt idx="10006">
                <c:v>83.390841118974379</c:v>
              </c:pt>
              <c:pt idx="10007">
                <c:v>83.399175202636087</c:v>
              </c:pt>
              <c:pt idx="10008">
                <c:v>83.407509286297781</c:v>
              </c:pt>
              <c:pt idx="10009">
                <c:v>83.415843369959489</c:v>
              </c:pt>
              <c:pt idx="10010">
                <c:v>83.424177453621184</c:v>
              </c:pt>
              <c:pt idx="10011">
                <c:v>83.432511537282878</c:v>
              </c:pt>
              <c:pt idx="10012">
                <c:v>83.440845620944586</c:v>
              </c:pt>
              <c:pt idx="10013">
                <c:v>83.44917970460628</c:v>
              </c:pt>
              <c:pt idx="10014">
                <c:v>83.457513788267988</c:v>
              </c:pt>
              <c:pt idx="10015">
                <c:v>83.465847871929697</c:v>
              </c:pt>
              <c:pt idx="10016">
                <c:v>83.474181955591391</c:v>
              </c:pt>
              <c:pt idx="10017">
                <c:v>83.482516039253085</c:v>
              </c:pt>
              <c:pt idx="10018">
                <c:v>83.490850122914779</c:v>
              </c:pt>
              <c:pt idx="10019">
                <c:v>83.499184206576487</c:v>
              </c:pt>
              <c:pt idx="10020">
                <c:v>83.507518290238195</c:v>
              </c:pt>
              <c:pt idx="10021">
                <c:v>83.515852373899889</c:v>
              </c:pt>
              <c:pt idx="10022">
                <c:v>83.524186457561598</c:v>
              </c:pt>
              <c:pt idx="10023">
                <c:v>83.532520541223292</c:v>
              </c:pt>
              <c:pt idx="10024">
                <c:v>83.540854624884986</c:v>
              </c:pt>
              <c:pt idx="10025">
                <c:v>83.54918870854668</c:v>
              </c:pt>
              <c:pt idx="10026">
                <c:v>83.557522792208388</c:v>
              </c:pt>
              <c:pt idx="10027">
                <c:v>83.565856875870097</c:v>
              </c:pt>
              <c:pt idx="10028">
                <c:v>83.574190959531791</c:v>
              </c:pt>
              <c:pt idx="10029">
                <c:v>83.582525043193499</c:v>
              </c:pt>
              <c:pt idx="10030">
                <c:v>83.590859126855193</c:v>
              </c:pt>
              <c:pt idx="10031">
                <c:v>83.599193210516887</c:v>
              </c:pt>
              <c:pt idx="10032">
                <c:v>83.607527294178595</c:v>
              </c:pt>
              <c:pt idx="10033">
                <c:v>83.615861377840289</c:v>
              </c:pt>
              <c:pt idx="10034">
                <c:v>83.624195461501998</c:v>
              </c:pt>
              <c:pt idx="10035">
                <c:v>83.632529545163692</c:v>
              </c:pt>
              <c:pt idx="10036">
                <c:v>83.6408636288254</c:v>
              </c:pt>
              <c:pt idx="10037">
                <c:v>83.649197712487108</c:v>
              </c:pt>
              <c:pt idx="10038">
                <c:v>83.657531796148788</c:v>
              </c:pt>
              <c:pt idx="10039">
                <c:v>83.665865879810497</c:v>
              </c:pt>
              <c:pt idx="10040">
                <c:v>83.674199963472191</c:v>
              </c:pt>
              <c:pt idx="10041">
                <c:v>83.682534047133899</c:v>
              </c:pt>
              <c:pt idx="10042">
                <c:v>83.690868130795607</c:v>
              </c:pt>
              <c:pt idx="10043">
                <c:v>83.699202214457301</c:v>
              </c:pt>
              <c:pt idx="10044">
                <c:v>83.70753629811901</c:v>
              </c:pt>
              <c:pt idx="10045">
                <c:v>83.71587038178069</c:v>
              </c:pt>
              <c:pt idx="10046">
                <c:v>83.724204465442398</c:v>
              </c:pt>
              <c:pt idx="10047">
                <c:v>83.732538549104092</c:v>
              </c:pt>
              <c:pt idx="10048">
                <c:v>83.7408726327658</c:v>
              </c:pt>
              <c:pt idx="10049">
                <c:v>83.749206716427508</c:v>
              </c:pt>
              <c:pt idx="10050">
                <c:v>83.757540800089203</c:v>
              </c:pt>
              <c:pt idx="10051">
                <c:v>83.765874883750911</c:v>
              </c:pt>
              <c:pt idx="10052">
                <c:v>83.774208967412591</c:v>
              </c:pt>
              <c:pt idx="10053">
                <c:v>83.782543051074299</c:v>
              </c:pt>
              <c:pt idx="10054">
                <c:v>83.790877134736007</c:v>
              </c:pt>
              <c:pt idx="10055">
                <c:v>83.799211218397701</c:v>
              </c:pt>
              <c:pt idx="10056">
                <c:v>83.80754530205941</c:v>
              </c:pt>
              <c:pt idx="10057">
                <c:v>83.815879385721104</c:v>
              </c:pt>
              <c:pt idx="10058">
                <c:v>83.824213469382812</c:v>
              </c:pt>
              <c:pt idx="10059">
                <c:v>83.832547553044506</c:v>
              </c:pt>
              <c:pt idx="10060">
                <c:v>83.8408816367062</c:v>
              </c:pt>
              <c:pt idx="10061">
                <c:v>83.849215720367908</c:v>
              </c:pt>
              <c:pt idx="10062">
                <c:v>83.857549804029603</c:v>
              </c:pt>
              <c:pt idx="10063">
                <c:v>83.865883887691311</c:v>
              </c:pt>
              <c:pt idx="10064">
                <c:v>83.874217971353019</c:v>
              </c:pt>
              <c:pt idx="10065">
                <c:v>83.882552055014713</c:v>
              </c:pt>
              <c:pt idx="10066">
                <c:v>83.890886138676407</c:v>
              </c:pt>
              <c:pt idx="10067">
                <c:v>83.899220222338101</c:v>
              </c:pt>
              <c:pt idx="10068">
                <c:v>83.90755430599981</c:v>
              </c:pt>
              <c:pt idx="10069">
                <c:v>83.915888389661504</c:v>
              </c:pt>
              <c:pt idx="10070">
                <c:v>83.924222473323212</c:v>
              </c:pt>
              <c:pt idx="10071">
                <c:v>83.93255655698492</c:v>
              </c:pt>
              <c:pt idx="10072">
                <c:v>83.940890640646614</c:v>
              </c:pt>
              <c:pt idx="10073">
                <c:v>83.949224724308309</c:v>
              </c:pt>
              <c:pt idx="10074">
                <c:v>83.957558807970003</c:v>
              </c:pt>
              <c:pt idx="10075">
                <c:v>83.965892891631711</c:v>
              </c:pt>
              <c:pt idx="10076">
                <c:v>83.974226975293419</c:v>
              </c:pt>
              <c:pt idx="10077">
                <c:v>83.982561058955113</c:v>
              </c:pt>
              <c:pt idx="10078">
                <c:v>83.990895142616822</c:v>
              </c:pt>
              <c:pt idx="10079">
                <c:v>83.999229226278501</c:v>
              </c:pt>
              <c:pt idx="10080">
                <c:v>84.00756330994021</c:v>
              </c:pt>
              <c:pt idx="10081">
                <c:v>84.015897393601918</c:v>
              </c:pt>
              <c:pt idx="10082">
                <c:v>84.024231477263612</c:v>
              </c:pt>
              <c:pt idx="10083">
                <c:v>84.03256556092532</c:v>
              </c:pt>
              <c:pt idx="10084">
                <c:v>84.040899644587014</c:v>
              </c:pt>
              <c:pt idx="10085">
                <c:v>84.049233728248723</c:v>
              </c:pt>
              <c:pt idx="10086">
                <c:v>84.057567811910403</c:v>
              </c:pt>
              <c:pt idx="10087">
                <c:v>84.065901895572111</c:v>
              </c:pt>
              <c:pt idx="10088">
                <c:v>84.074235979233819</c:v>
              </c:pt>
              <c:pt idx="10089">
                <c:v>84.082570062895513</c:v>
              </c:pt>
              <c:pt idx="10090">
                <c:v>84.090904146557222</c:v>
              </c:pt>
              <c:pt idx="10091">
                <c:v>84.099238230218916</c:v>
              </c:pt>
              <c:pt idx="10092">
                <c:v>84.107572313880624</c:v>
              </c:pt>
              <c:pt idx="10093">
                <c:v>84.115906397542318</c:v>
              </c:pt>
              <c:pt idx="10094">
                <c:v>84.124240481204012</c:v>
              </c:pt>
              <c:pt idx="10095">
                <c:v>84.13257456486572</c:v>
              </c:pt>
              <c:pt idx="10096">
                <c:v>84.140908648527414</c:v>
              </c:pt>
              <c:pt idx="10097">
                <c:v>84.149242732189123</c:v>
              </c:pt>
              <c:pt idx="10098">
                <c:v>84.157576815850831</c:v>
              </c:pt>
              <c:pt idx="10099">
                <c:v>84.165910899512525</c:v>
              </c:pt>
              <c:pt idx="10100">
                <c:v>84.174244983174219</c:v>
              </c:pt>
              <c:pt idx="10101">
                <c:v>84.182579066835913</c:v>
              </c:pt>
              <c:pt idx="10102">
                <c:v>84.190913150497622</c:v>
              </c:pt>
              <c:pt idx="10103">
                <c:v>84.19924723415933</c:v>
              </c:pt>
              <c:pt idx="10104">
                <c:v>84.207581317821024</c:v>
              </c:pt>
              <c:pt idx="10105">
                <c:v>84.215915401482732</c:v>
              </c:pt>
              <c:pt idx="10106">
                <c:v>84.224249485144426</c:v>
              </c:pt>
              <c:pt idx="10107">
                <c:v>84.23258356880612</c:v>
              </c:pt>
              <c:pt idx="10108">
                <c:v>84.240917652467814</c:v>
              </c:pt>
              <c:pt idx="10109">
                <c:v>84.249251736129523</c:v>
              </c:pt>
              <c:pt idx="10110">
                <c:v>84.257585819791231</c:v>
              </c:pt>
              <c:pt idx="10111">
                <c:v>84.265919903452925</c:v>
              </c:pt>
              <c:pt idx="10112">
                <c:v>84.274253987114633</c:v>
              </c:pt>
              <c:pt idx="10113">
                <c:v>84.282588070776328</c:v>
              </c:pt>
              <c:pt idx="10114">
                <c:v>84.290922154438022</c:v>
              </c:pt>
              <c:pt idx="10115">
                <c:v>84.29925623809973</c:v>
              </c:pt>
              <c:pt idx="10116">
                <c:v>84.307590321761424</c:v>
              </c:pt>
              <c:pt idx="10117">
                <c:v>84.315924405423132</c:v>
              </c:pt>
              <c:pt idx="10118">
                <c:v>84.324258489084826</c:v>
              </c:pt>
              <c:pt idx="10119">
                <c:v>84.332592572746535</c:v>
              </c:pt>
              <c:pt idx="10120">
                <c:v>84.340926656408243</c:v>
              </c:pt>
              <c:pt idx="10121">
                <c:v>84.349260740069923</c:v>
              </c:pt>
              <c:pt idx="10122">
                <c:v>84.357594823731631</c:v>
              </c:pt>
              <c:pt idx="10123">
                <c:v>84.365928907393325</c:v>
              </c:pt>
              <c:pt idx="10124">
                <c:v>84.374262991055033</c:v>
              </c:pt>
              <c:pt idx="10125">
                <c:v>84.382597074716742</c:v>
              </c:pt>
              <c:pt idx="10126">
                <c:v>84.390931158378436</c:v>
              </c:pt>
              <c:pt idx="10127">
                <c:v>84.399265242040144</c:v>
              </c:pt>
              <c:pt idx="10128">
                <c:v>84.407599325701824</c:v>
              </c:pt>
              <c:pt idx="10129">
                <c:v>84.415933409363532</c:v>
              </c:pt>
              <c:pt idx="10130">
                <c:v>84.424267493025226</c:v>
              </c:pt>
              <c:pt idx="10131">
                <c:v>84.432601576686935</c:v>
              </c:pt>
              <c:pt idx="10132">
                <c:v>84.440935660348643</c:v>
              </c:pt>
              <c:pt idx="10133">
                <c:v>84.449269744010337</c:v>
              </c:pt>
              <c:pt idx="10134">
                <c:v>84.457603827672045</c:v>
              </c:pt>
              <c:pt idx="10135">
                <c:v>84.465937911333725</c:v>
              </c:pt>
              <c:pt idx="10136">
                <c:v>84.474271994995433</c:v>
              </c:pt>
              <c:pt idx="10137">
                <c:v>84.482606078657142</c:v>
              </c:pt>
              <c:pt idx="10138">
                <c:v>84.490940162318836</c:v>
              </c:pt>
              <c:pt idx="10139">
                <c:v>84.499274245980544</c:v>
              </c:pt>
              <c:pt idx="10140">
                <c:v>84.507608329642238</c:v>
              </c:pt>
              <c:pt idx="10141">
                <c:v>84.515942413303947</c:v>
              </c:pt>
              <c:pt idx="10142">
                <c:v>84.524276496965641</c:v>
              </c:pt>
              <c:pt idx="10143">
                <c:v>84.532610580627335</c:v>
              </c:pt>
              <c:pt idx="10144">
                <c:v>84.540944664289043</c:v>
              </c:pt>
              <c:pt idx="10145">
                <c:v>84.549278747950737</c:v>
              </c:pt>
              <c:pt idx="10146">
                <c:v>84.557612831612445</c:v>
              </c:pt>
              <c:pt idx="10147">
                <c:v>84.565946915274154</c:v>
              </c:pt>
              <c:pt idx="10148">
                <c:v>84.574280998935848</c:v>
              </c:pt>
              <c:pt idx="10149">
                <c:v>84.582615082597542</c:v>
              </c:pt>
              <c:pt idx="10150">
                <c:v>84.590949166259236</c:v>
              </c:pt>
              <c:pt idx="10151">
                <c:v>84.599283249920944</c:v>
              </c:pt>
              <c:pt idx="10152">
                <c:v>84.607617333582638</c:v>
              </c:pt>
              <c:pt idx="10153">
                <c:v>84.615951417244347</c:v>
              </c:pt>
              <c:pt idx="10154">
                <c:v>84.624285500906055</c:v>
              </c:pt>
              <c:pt idx="10155">
                <c:v>84.632619584567749</c:v>
              </c:pt>
              <c:pt idx="10156">
                <c:v>84.640953668229443</c:v>
              </c:pt>
              <c:pt idx="10157">
                <c:v>84.649287751891137</c:v>
              </c:pt>
              <c:pt idx="10158">
                <c:v>84.657621835552845</c:v>
              </c:pt>
              <c:pt idx="10159">
                <c:v>84.665955919214554</c:v>
              </c:pt>
              <c:pt idx="10160">
                <c:v>84.674290002876248</c:v>
              </c:pt>
              <c:pt idx="10161">
                <c:v>84.682624086537956</c:v>
              </c:pt>
              <c:pt idx="10162">
                <c:v>84.69095817019965</c:v>
              </c:pt>
              <c:pt idx="10163">
                <c:v>84.699292253861344</c:v>
              </c:pt>
              <c:pt idx="10164">
                <c:v>84.707626337523052</c:v>
              </c:pt>
              <c:pt idx="10165">
                <c:v>84.715960421184747</c:v>
              </c:pt>
              <c:pt idx="10166">
                <c:v>84.724294504846455</c:v>
              </c:pt>
              <c:pt idx="10167">
                <c:v>84.732628588508149</c:v>
              </c:pt>
              <c:pt idx="10168">
                <c:v>84.740962672169857</c:v>
              </c:pt>
              <c:pt idx="10169">
                <c:v>84.749296755831566</c:v>
              </c:pt>
              <c:pt idx="10170">
                <c:v>84.757630839493245</c:v>
              </c:pt>
              <c:pt idx="10171">
                <c:v>84.765964923154954</c:v>
              </c:pt>
              <c:pt idx="10172">
                <c:v>84.774299006816648</c:v>
              </c:pt>
              <c:pt idx="10173">
                <c:v>84.782633090478356</c:v>
              </c:pt>
              <c:pt idx="10174">
                <c:v>84.79096717414005</c:v>
              </c:pt>
              <c:pt idx="10175">
                <c:v>84.799301257801758</c:v>
              </c:pt>
              <c:pt idx="10176">
                <c:v>84.807635341463453</c:v>
              </c:pt>
              <c:pt idx="10177">
                <c:v>84.815969425125147</c:v>
              </c:pt>
              <c:pt idx="10178">
                <c:v>84.824303508786855</c:v>
              </c:pt>
              <c:pt idx="10179">
                <c:v>84.832637592448549</c:v>
              </c:pt>
              <c:pt idx="10180">
                <c:v>84.840971676110257</c:v>
              </c:pt>
              <c:pt idx="10181">
                <c:v>84.849305759771966</c:v>
              </c:pt>
              <c:pt idx="10182">
                <c:v>84.85763984343366</c:v>
              </c:pt>
              <c:pt idx="10183">
                <c:v>84.865973927095354</c:v>
              </c:pt>
              <c:pt idx="10184">
                <c:v>84.874308010757048</c:v>
              </c:pt>
              <c:pt idx="10185">
                <c:v>84.882642094418756</c:v>
              </c:pt>
              <c:pt idx="10186">
                <c:v>84.890976178080464</c:v>
              </c:pt>
              <c:pt idx="10187">
                <c:v>84.899310261742158</c:v>
              </c:pt>
              <c:pt idx="10188">
                <c:v>84.907644345403867</c:v>
              </c:pt>
              <c:pt idx="10189">
                <c:v>84.915978429065561</c:v>
              </c:pt>
              <c:pt idx="10190">
                <c:v>84.924312512727255</c:v>
              </c:pt>
              <c:pt idx="10191">
                <c:v>84.932646596388949</c:v>
              </c:pt>
              <c:pt idx="10192">
                <c:v>84.940980680050657</c:v>
              </c:pt>
              <c:pt idx="10193">
                <c:v>84.949314763712366</c:v>
              </c:pt>
              <c:pt idx="10194">
                <c:v>84.95764884737406</c:v>
              </c:pt>
              <c:pt idx="10195">
                <c:v>84.965982931035768</c:v>
              </c:pt>
              <c:pt idx="10196">
                <c:v>84.974317014697462</c:v>
              </c:pt>
              <c:pt idx="10197">
                <c:v>84.982651098359156</c:v>
              </c:pt>
              <c:pt idx="10198">
                <c:v>84.990985182020864</c:v>
              </c:pt>
              <c:pt idx="10199">
                <c:v>84.999319265682558</c:v>
              </c:pt>
              <c:pt idx="10200">
                <c:v>85.007653349344267</c:v>
              </c:pt>
              <c:pt idx="10201">
                <c:v>85.015987433005961</c:v>
              </c:pt>
              <c:pt idx="10202">
                <c:v>85.024321516667669</c:v>
              </c:pt>
              <c:pt idx="10203">
                <c:v>85.032655600329377</c:v>
              </c:pt>
              <c:pt idx="10204">
                <c:v>85.040989683991057</c:v>
              </c:pt>
              <c:pt idx="10205">
                <c:v>85.049323767652766</c:v>
              </c:pt>
              <c:pt idx="10206">
                <c:v>85.05765785131446</c:v>
              </c:pt>
              <c:pt idx="10207">
                <c:v>85.065991934976168</c:v>
              </c:pt>
              <c:pt idx="10208">
                <c:v>85.074326018637876</c:v>
              </c:pt>
              <c:pt idx="10209">
                <c:v>85.08266010229957</c:v>
              </c:pt>
              <c:pt idx="10210">
                <c:v>85.090994185961279</c:v>
              </c:pt>
              <c:pt idx="10211">
                <c:v>85.099328269622958</c:v>
              </c:pt>
              <c:pt idx="10212">
                <c:v>85.107662353284667</c:v>
              </c:pt>
              <c:pt idx="10213">
                <c:v>85.115996436946361</c:v>
              </c:pt>
              <c:pt idx="10214">
                <c:v>85.124330520608069</c:v>
              </c:pt>
              <c:pt idx="10215">
                <c:v>85.132664604269777</c:v>
              </c:pt>
              <c:pt idx="10216">
                <c:v>85.140998687931472</c:v>
              </c:pt>
              <c:pt idx="10217">
                <c:v>85.14933277159318</c:v>
              </c:pt>
              <c:pt idx="10218">
                <c:v>85.15766685525486</c:v>
              </c:pt>
              <c:pt idx="10219">
                <c:v>85.166000938916568</c:v>
              </c:pt>
              <c:pt idx="10220">
                <c:v>85.174335022578276</c:v>
              </c:pt>
              <c:pt idx="10221">
                <c:v>85.18266910623997</c:v>
              </c:pt>
              <c:pt idx="10222">
                <c:v>85.191003189901679</c:v>
              </c:pt>
              <c:pt idx="10223">
                <c:v>85.199337273563373</c:v>
              </c:pt>
              <c:pt idx="10224">
                <c:v>85.207671357225081</c:v>
              </c:pt>
              <c:pt idx="10225">
                <c:v>85.216005440886775</c:v>
              </c:pt>
              <c:pt idx="10226">
                <c:v>85.224339524548469</c:v>
              </c:pt>
              <c:pt idx="10227">
                <c:v>85.232673608210177</c:v>
              </c:pt>
              <c:pt idx="10228">
                <c:v>85.241007691871872</c:v>
              </c:pt>
              <c:pt idx="10229">
                <c:v>85.24934177553358</c:v>
              </c:pt>
              <c:pt idx="10230">
                <c:v>85.257675859195288</c:v>
              </c:pt>
              <c:pt idx="10231">
                <c:v>85.266009942856982</c:v>
              </c:pt>
              <c:pt idx="10232">
                <c:v>85.274344026518676</c:v>
              </c:pt>
              <c:pt idx="10233">
                <c:v>85.28267811018037</c:v>
              </c:pt>
              <c:pt idx="10234">
                <c:v>85.291012193842079</c:v>
              </c:pt>
              <c:pt idx="10235">
                <c:v>85.299346277503773</c:v>
              </c:pt>
              <c:pt idx="10236">
                <c:v>85.307680361165481</c:v>
              </c:pt>
              <c:pt idx="10237">
                <c:v>85.316014444827189</c:v>
              </c:pt>
              <c:pt idx="10238">
                <c:v>85.324348528488883</c:v>
              </c:pt>
              <c:pt idx="10239">
                <c:v>85.332682612150577</c:v>
              </c:pt>
              <c:pt idx="10240">
                <c:v>85.341016695812272</c:v>
              </c:pt>
              <c:pt idx="10241">
                <c:v>85.34935077947398</c:v>
              </c:pt>
              <c:pt idx="10242">
                <c:v>85.357684863135688</c:v>
              </c:pt>
              <c:pt idx="10243">
                <c:v>85.366018946797382</c:v>
              </c:pt>
              <c:pt idx="10244">
                <c:v>85.374353030459091</c:v>
              </c:pt>
              <c:pt idx="10245">
                <c:v>85.382687114120785</c:v>
              </c:pt>
              <c:pt idx="10246">
                <c:v>85.391021197782479</c:v>
              </c:pt>
              <c:pt idx="10247">
                <c:v>85.399355281444187</c:v>
              </c:pt>
              <c:pt idx="10248">
                <c:v>85.407689365105881</c:v>
              </c:pt>
              <c:pt idx="10249">
                <c:v>85.416023448767589</c:v>
              </c:pt>
              <c:pt idx="10250">
                <c:v>85.424357532429283</c:v>
              </c:pt>
              <c:pt idx="10251">
                <c:v>85.432691616090992</c:v>
              </c:pt>
              <c:pt idx="10252">
                <c:v>85.4410256997527</c:v>
              </c:pt>
              <c:pt idx="10253">
                <c:v>85.44935978341438</c:v>
              </c:pt>
              <c:pt idx="10254">
                <c:v>85.457693867076088</c:v>
              </c:pt>
              <c:pt idx="10255">
                <c:v>85.466027950737782</c:v>
              </c:pt>
              <c:pt idx="10256">
                <c:v>85.474362034399491</c:v>
              </c:pt>
              <c:pt idx="10257">
                <c:v>85.482696118061185</c:v>
              </c:pt>
              <c:pt idx="10258">
                <c:v>85.491030201722893</c:v>
              </c:pt>
              <c:pt idx="10259">
                <c:v>85.499364285384601</c:v>
              </c:pt>
              <c:pt idx="10260">
                <c:v>85.507698369046281</c:v>
              </c:pt>
              <c:pt idx="10261">
                <c:v>85.516032452707989</c:v>
              </c:pt>
              <c:pt idx="10262">
                <c:v>85.524366536369683</c:v>
              </c:pt>
              <c:pt idx="10263">
                <c:v>85.532700620031392</c:v>
              </c:pt>
              <c:pt idx="10264">
                <c:v>85.5410347036931</c:v>
              </c:pt>
              <c:pt idx="10265">
                <c:v>85.549368787354794</c:v>
              </c:pt>
              <c:pt idx="10266">
                <c:v>85.557702871016488</c:v>
              </c:pt>
              <c:pt idx="10267">
                <c:v>85.566036954678182</c:v>
              </c:pt>
              <c:pt idx="10268">
                <c:v>85.574371038339891</c:v>
              </c:pt>
              <c:pt idx="10269">
                <c:v>85.582705122001599</c:v>
              </c:pt>
              <c:pt idx="10270">
                <c:v>85.591039205663293</c:v>
              </c:pt>
              <c:pt idx="10271">
                <c:v>85.599373289325001</c:v>
              </c:pt>
              <c:pt idx="10272">
                <c:v>85.607707372986695</c:v>
              </c:pt>
              <c:pt idx="10273">
                <c:v>85.616041456648389</c:v>
              </c:pt>
              <c:pt idx="10274">
                <c:v>85.624375540310083</c:v>
              </c:pt>
              <c:pt idx="10275">
                <c:v>85.632709623971792</c:v>
              </c:pt>
              <c:pt idx="10276">
                <c:v>85.6410437076335</c:v>
              </c:pt>
              <c:pt idx="10277">
                <c:v>85.649377791295194</c:v>
              </c:pt>
              <c:pt idx="10278">
                <c:v>85.657711874956902</c:v>
              </c:pt>
              <c:pt idx="10279">
                <c:v>85.666045958618597</c:v>
              </c:pt>
              <c:pt idx="10280">
                <c:v>85.674380042280291</c:v>
              </c:pt>
              <c:pt idx="10281">
                <c:v>85.682714125941999</c:v>
              </c:pt>
              <c:pt idx="10282">
                <c:v>85.691048209603693</c:v>
              </c:pt>
              <c:pt idx="10283">
                <c:v>85.699382293265401</c:v>
              </c:pt>
              <c:pt idx="10284">
                <c:v>85.707716376927095</c:v>
              </c:pt>
              <c:pt idx="10285">
                <c:v>85.716050460588804</c:v>
              </c:pt>
              <c:pt idx="10286">
                <c:v>85.724384544250512</c:v>
              </c:pt>
              <c:pt idx="10287">
                <c:v>85.732718627912192</c:v>
              </c:pt>
              <c:pt idx="10288">
                <c:v>85.7410527115739</c:v>
              </c:pt>
              <c:pt idx="10289">
                <c:v>85.749386795235594</c:v>
              </c:pt>
              <c:pt idx="10290">
                <c:v>85.757720878897302</c:v>
              </c:pt>
              <c:pt idx="10291">
                <c:v>85.766054962559011</c:v>
              </c:pt>
              <c:pt idx="10292">
                <c:v>85.774389046220705</c:v>
              </c:pt>
              <c:pt idx="10293">
                <c:v>85.782723129882413</c:v>
              </c:pt>
              <c:pt idx="10294">
                <c:v>85.791057213544093</c:v>
              </c:pt>
              <c:pt idx="10295">
                <c:v>85.799391297205801</c:v>
              </c:pt>
              <c:pt idx="10296">
                <c:v>85.807725380867495</c:v>
              </c:pt>
              <c:pt idx="10297">
                <c:v>85.816059464529204</c:v>
              </c:pt>
              <c:pt idx="10298">
                <c:v>85.824393548190912</c:v>
              </c:pt>
              <c:pt idx="10299">
                <c:v>85.832727631852606</c:v>
              </c:pt>
              <c:pt idx="10300">
                <c:v>85.841061715514314</c:v>
              </c:pt>
              <c:pt idx="10301">
                <c:v>85.849395799175994</c:v>
              </c:pt>
              <c:pt idx="10302">
                <c:v>85.857729882837702</c:v>
              </c:pt>
              <c:pt idx="10303">
                <c:v>85.866063966499411</c:v>
              </c:pt>
              <c:pt idx="10304">
                <c:v>85.874398050161105</c:v>
              </c:pt>
              <c:pt idx="10305">
                <c:v>85.882732133822813</c:v>
              </c:pt>
              <c:pt idx="10306">
                <c:v>85.891066217484507</c:v>
              </c:pt>
              <c:pt idx="10307">
                <c:v>85.899400301146215</c:v>
              </c:pt>
              <c:pt idx="10308">
                <c:v>85.90773438480791</c:v>
              </c:pt>
              <c:pt idx="10309">
                <c:v>85.916068468469604</c:v>
              </c:pt>
              <c:pt idx="10310">
                <c:v>85.924402552131312</c:v>
              </c:pt>
              <c:pt idx="10311">
                <c:v>85.932736635793006</c:v>
              </c:pt>
              <c:pt idx="10312">
                <c:v>85.941070719454714</c:v>
              </c:pt>
              <c:pt idx="10313">
                <c:v>85.949404803116423</c:v>
              </c:pt>
              <c:pt idx="10314">
                <c:v>85.957738886778117</c:v>
              </c:pt>
              <c:pt idx="10315">
                <c:v>85.966072970439811</c:v>
              </c:pt>
              <c:pt idx="10316">
                <c:v>85.974407054101505</c:v>
              </c:pt>
              <c:pt idx="10317">
                <c:v>85.982741137763213</c:v>
              </c:pt>
              <c:pt idx="10318">
                <c:v>85.991075221424907</c:v>
              </c:pt>
              <c:pt idx="10319">
                <c:v>85.999409305086616</c:v>
              </c:pt>
              <c:pt idx="10320">
                <c:v>86.007743388748324</c:v>
              </c:pt>
              <c:pt idx="10321">
                <c:v>86.016077472410018</c:v>
              </c:pt>
              <c:pt idx="10322">
                <c:v>86.024411556071712</c:v>
              </c:pt>
              <c:pt idx="10323">
                <c:v>86.032745639733406</c:v>
              </c:pt>
              <c:pt idx="10324">
                <c:v>86.041079723395114</c:v>
              </c:pt>
              <c:pt idx="10325">
                <c:v>86.049413807056823</c:v>
              </c:pt>
              <c:pt idx="10326">
                <c:v>86.057747890718517</c:v>
              </c:pt>
              <c:pt idx="10327">
                <c:v>86.066081974380225</c:v>
              </c:pt>
              <c:pt idx="10328">
                <c:v>86.074416058041919</c:v>
              </c:pt>
              <c:pt idx="10329">
                <c:v>86.082750141703613</c:v>
              </c:pt>
              <c:pt idx="10330">
                <c:v>86.091084225365321</c:v>
              </c:pt>
              <c:pt idx="10331">
                <c:v>86.099418309027016</c:v>
              </c:pt>
              <c:pt idx="10332">
                <c:v>86.107752392688724</c:v>
              </c:pt>
              <c:pt idx="10333">
                <c:v>86.116086476350418</c:v>
              </c:pt>
              <c:pt idx="10334">
                <c:v>86.124420560012126</c:v>
              </c:pt>
              <c:pt idx="10335">
                <c:v>86.132754643673834</c:v>
              </c:pt>
              <c:pt idx="10336">
                <c:v>86.141088727335514</c:v>
              </c:pt>
              <c:pt idx="10337">
                <c:v>86.149422810997223</c:v>
              </c:pt>
              <c:pt idx="10338">
                <c:v>86.157756894658917</c:v>
              </c:pt>
              <c:pt idx="10339">
                <c:v>86.166090978320625</c:v>
              </c:pt>
              <c:pt idx="10340">
                <c:v>86.174425061982319</c:v>
              </c:pt>
              <c:pt idx="10341">
                <c:v>86.182759145644027</c:v>
              </c:pt>
              <c:pt idx="10342">
                <c:v>86.191093229305736</c:v>
              </c:pt>
              <c:pt idx="10343">
                <c:v>86.199427312967416</c:v>
              </c:pt>
              <c:pt idx="10344">
                <c:v>86.207761396629124</c:v>
              </c:pt>
              <c:pt idx="10345">
                <c:v>86.216095480290818</c:v>
              </c:pt>
              <c:pt idx="10346">
                <c:v>86.224429563952526</c:v>
              </c:pt>
              <c:pt idx="10347">
                <c:v>86.232763647614235</c:v>
              </c:pt>
              <c:pt idx="10348">
                <c:v>86.241097731275929</c:v>
              </c:pt>
              <c:pt idx="10349">
                <c:v>86.249431814937637</c:v>
              </c:pt>
              <c:pt idx="10350">
                <c:v>86.257765898599317</c:v>
              </c:pt>
              <c:pt idx="10351">
                <c:v>86.266099982261025</c:v>
              </c:pt>
              <c:pt idx="10352">
                <c:v>86.274434065922733</c:v>
              </c:pt>
              <c:pt idx="10353">
                <c:v>86.282768149584427</c:v>
              </c:pt>
              <c:pt idx="10354">
                <c:v>86.291102233246136</c:v>
              </c:pt>
              <c:pt idx="10355">
                <c:v>86.29943631690783</c:v>
              </c:pt>
              <c:pt idx="10356">
                <c:v>86.307770400569524</c:v>
              </c:pt>
              <c:pt idx="10357">
                <c:v>86.316104484231218</c:v>
              </c:pt>
              <c:pt idx="10358">
                <c:v>86.324438567892926</c:v>
              </c:pt>
              <c:pt idx="10359">
                <c:v>86.332772651554635</c:v>
              </c:pt>
              <c:pt idx="10360">
                <c:v>86.341106735216329</c:v>
              </c:pt>
              <c:pt idx="10361">
                <c:v>86.349440818878037</c:v>
              </c:pt>
              <c:pt idx="10362">
                <c:v>86.357774902539731</c:v>
              </c:pt>
              <c:pt idx="10363">
                <c:v>86.366108986201425</c:v>
              </c:pt>
              <c:pt idx="10364">
                <c:v>86.374443069863133</c:v>
              </c:pt>
              <c:pt idx="10365">
                <c:v>86.382777153524827</c:v>
              </c:pt>
              <c:pt idx="10366">
                <c:v>86.391111237186536</c:v>
              </c:pt>
              <c:pt idx="10367">
                <c:v>86.39944532084823</c:v>
              </c:pt>
              <c:pt idx="10368">
                <c:v>86.407779404509938</c:v>
              </c:pt>
              <c:pt idx="10369">
                <c:v>86.416113488171646</c:v>
              </c:pt>
              <c:pt idx="10370">
                <c:v>86.424447571833326</c:v>
              </c:pt>
              <c:pt idx="10371">
                <c:v>86.432781655495035</c:v>
              </c:pt>
              <c:pt idx="10372">
                <c:v>86.441115739156729</c:v>
              </c:pt>
              <c:pt idx="10373">
                <c:v>86.449449822818437</c:v>
              </c:pt>
              <c:pt idx="10374">
                <c:v>86.457783906480145</c:v>
              </c:pt>
              <c:pt idx="10375">
                <c:v>86.466117990141839</c:v>
              </c:pt>
              <c:pt idx="10376">
                <c:v>86.474452073803548</c:v>
              </c:pt>
              <c:pt idx="10377">
                <c:v>86.482786157465227</c:v>
              </c:pt>
              <c:pt idx="10378">
                <c:v>86.491120241126936</c:v>
              </c:pt>
              <c:pt idx="10379">
                <c:v>86.49945432478863</c:v>
              </c:pt>
              <c:pt idx="10380">
                <c:v>86.507788408450338</c:v>
              </c:pt>
              <c:pt idx="10381">
                <c:v>86.516122492112046</c:v>
              </c:pt>
              <c:pt idx="10382">
                <c:v>86.52445657577374</c:v>
              </c:pt>
              <c:pt idx="10383">
                <c:v>86.532790659435449</c:v>
              </c:pt>
              <c:pt idx="10384">
                <c:v>86.541124743097129</c:v>
              </c:pt>
              <c:pt idx="10385">
                <c:v>86.549458826758837</c:v>
              </c:pt>
              <c:pt idx="10386">
                <c:v>86.557792910420545</c:v>
              </c:pt>
              <c:pt idx="10387">
                <c:v>86.566126994082239</c:v>
              </c:pt>
              <c:pt idx="10388">
                <c:v>86.574461077743948</c:v>
              </c:pt>
              <c:pt idx="10389">
                <c:v>86.582795161405642</c:v>
              </c:pt>
              <c:pt idx="10390">
                <c:v>86.59112924506735</c:v>
              </c:pt>
              <c:pt idx="10391">
                <c:v>86.599463328729044</c:v>
              </c:pt>
              <c:pt idx="10392">
                <c:v>86.607797412390738</c:v>
              </c:pt>
              <c:pt idx="10393">
                <c:v>86.616131496052446</c:v>
              </c:pt>
              <c:pt idx="10394">
                <c:v>86.624465579714141</c:v>
              </c:pt>
              <c:pt idx="10395">
                <c:v>86.632799663375849</c:v>
              </c:pt>
              <c:pt idx="10396">
                <c:v>86.641133747037557</c:v>
              </c:pt>
              <c:pt idx="10397">
                <c:v>86.649467830699251</c:v>
              </c:pt>
              <c:pt idx="10398">
                <c:v>86.657801914360945</c:v>
              </c:pt>
              <c:pt idx="10399">
                <c:v>86.666135998022639</c:v>
              </c:pt>
              <c:pt idx="10400">
                <c:v>86.674470081684348</c:v>
              </c:pt>
              <c:pt idx="10401">
                <c:v>86.682804165346042</c:v>
              </c:pt>
              <c:pt idx="10402">
                <c:v>86.69113824900775</c:v>
              </c:pt>
              <c:pt idx="10403">
                <c:v>86.699472332669458</c:v>
              </c:pt>
              <c:pt idx="10404">
                <c:v>86.707806416331152</c:v>
              </c:pt>
              <c:pt idx="10405">
                <c:v>86.716140499992846</c:v>
              </c:pt>
              <c:pt idx="10406">
                <c:v>86.724474583654541</c:v>
              </c:pt>
              <c:pt idx="10407">
                <c:v>86.732808667316249</c:v>
              </c:pt>
              <c:pt idx="10408">
                <c:v>86.741142750977957</c:v>
              </c:pt>
              <c:pt idx="10409">
                <c:v>86.749476834639651</c:v>
              </c:pt>
              <c:pt idx="10410">
                <c:v>86.757810918301359</c:v>
              </c:pt>
              <c:pt idx="10411">
                <c:v>86.766145001963054</c:v>
              </c:pt>
              <c:pt idx="10412">
                <c:v>86.774479085624748</c:v>
              </c:pt>
              <c:pt idx="10413">
                <c:v>86.782813169286456</c:v>
              </c:pt>
              <c:pt idx="10414">
                <c:v>86.79114725294815</c:v>
              </c:pt>
              <c:pt idx="10415">
                <c:v>86.799481336609858</c:v>
              </c:pt>
              <c:pt idx="10416">
                <c:v>86.807815420271552</c:v>
              </c:pt>
              <c:pt idx="10417">
                <c:v>86.816149503933261</c:v>
              </c:pt>
              <c:pt idx="10418">
                <c:v>86.824483587594969</c:v>
              </c:pt>
              <c:pt idx="10419">
                <c:v>86.832817671256649</c:v>
              </c:pt>
              <c:pt idx="10420">
                <c:v>86.841151754918357</c:v>
              </c:pt>
              <c:pt idx="10421">
                <c:v>86.849485838580051</c:v>
              </c:pt>
              <c:pt idx="10422">
                <c:v>86.85781992224176</c:v>
              </c:pt>
              <c:pt idx="10423">
                <c:v>86.866154005903454</c:v>
              </c:pt>
              <c:pt idx="10424">
                <c:v>86.874488089565162</c:v>
              </c:pt>
              <c:pt idx="10425">
                <c:v>86.88282217322687</c:v>
              </c:pt>
              <c:pt idx="10426">
                <c:v>86.89115625688855</c:v>
              </c:pt>
              <c:pt idx="10427">
                <c:v>86.899490340550258</c:v>
              </c:pt>
              <c:pt idx="10428">
                <c:v>86.907824424211952</c:v>
              </c:pt>
              <c:pt idx="10429">
                <c:v>86.916158507873661</c:v>
              </c:pt>
              <c:pt idx="10430">
                <c:v>86.924492591535369</c:v>
              </c:pt>
              <c:pt idx="10431">
                <c:v>86.932826675197063</c:v>
              </c:pt>
              <c:pt idx="10432">
                <c:v>86.941160758858771</c:v>
              </c:pt>
              <c:pt idx="10433">
                <c:v>86.949494842520451</c:v>
              </c:pt>
              <c:pt idx="10434">
                <c:v>86.95782892618216</c:v>
              </c:pt>
              <c:pt idx="10435">
                <c:v>86.966163009843868</c:v>
              </c:pt>
              <c:pt idx="10436">
                <c:v>86.974497093505562</c:v>
              </c:pt>
              <c:pt idx="10437">
                <c:v>86.98283117716727</c:v>
              </c:pt>
              <c:pt idx="10438">
                <c:v>86.991165260828964</c:v>
              </c:pt>
              <c:pt idx="10439">
                <c:v>86.999499344490673</c:v>
              </c:pt>
              <c:pt idx="10440">
                <c:v>87.007833428152352</c:v>
              </c:pt>
              <c:pt idx="10441">
                <c:v>87.016167511814061</c:v>
              </c:pt>
              <c:pt idx="10442">
                <c:v>87.024501595475769</c:v>
              </c:pt>
              <c:pt idx="10443">
                <c:v>87.032835679137463</c:v>
              </c:pt>
              <c:pt idx="10444">
                <c:v>87.041169762799171</c:v>
              </c:pt>
              <c:pt idx="10445">
                <c:v>87.049503846460865</c:v>
              </c:pt>
              <c:pt idx="10446">
                <c:v>87.057837930122574</c:v>
              </c:pt>
              <c:pt idx="10447">
                <c:v>87.066172013784268</c:v>
              </c:pt>
              <c:pt idx="10448">
                <c:v>87.074506097445962</c:v>
              </c:pt>
              <c:pt idx="10449">
                <c:v>87.08284018110767</c:v>
              </c:pt>
              <c:pt idx="10450">
                <c:v>87.091174264769364</c:v>
              </c:pt>
              <c:pt idx="10451">
                <c:v>87.099508348431073</c:v>
              </c:pt>
              <c:pt idx="10452">
                <c:v>87.107842432092781</c:v>
              </c:pt>
              <c:pt idx="10453">
                <c:v>87.116176515754461</c:v>
              </c:pt>
              <c:pt idx="10454">
                <c:v>87.124510599416169</c:v>
              </c:pt>
              <c:pt idx="10455">
                <c:v>87.132844683077863</c:v>
              </c:pt>
              <c:pt idx="10456">
                <c:v>87.141178766739571</c:v>
              </c:pt>
              <c:pt idx="10457">
                <c:v>87.14951285040128</c:v>
              </c:pt>
              <c:pt idx="10458">
                <c:v>87.157846934062974</c:v>
              </c:pt>
              <c:pt idx="10459">
                <c:v>87.166181017724682</c:v>
              </c:pt>
              <c:pt idx="10460">
                <c:v>87.174515101386362</c:v>
              </c:pt>
              <c:pt idx="10461">
                <c:v>87.18284918504807</c:v>
              </c:pt>
              <c:pt idx="10462">
                <c:v>87.191183268709764</c:v>
              </c:pt>
              <c:pt idx="10463">
                <c:v>87.199517352371473</c:v>
              </c:pt>
              <c:pt idx="10464">
                <c:v>87.207851436033181</c:v>
              </c:pt>
              <c:pt idx="10465">
                <c:v>87.216185519694875</c:v>
              </c:pt>
              <c:pt idx="10466">
                <c:v>87.224519603356583</c:v>
              </c:pt>
              <c:pt idx="10467">
                <c:v>87.232853687018263</c:v>
              </c:pt>
              <c:pt idx="10468">
                <c:v>87.241187770679971</c:v>
              </c:pt>
              <c:pt idx="10469">
                <c:v>87.24952185434168</c:v>
              </c:pt>
              <c:pt idx="10470">
                <c:v>87.257855938003374</c:v>
              </c:pt>
              <c:pt idx="10471">
                <c:v>87.266190021665082</c:v>
              </c:pt>
              <c:pt idx="10472">
                <c:v>87.274524105326776</c:v>
              </c:pt>
              <c:pt idx="10473">
                <c:v>87.282858188988484</c:v>
              </c:pt>
              <c:pt idx="10474">
                <c:v>87.291192272650179</c:v>
              </c:pt>
              <c:pt idx="10475">
                <c:v>87.299526356311873</c:v>
              </c:pt>
              <c:pt idx="10476">
                <c:v>87.307860439973581</c:v>
              </c:pt>
              <c:pt idx="10477">
                <c:v>87.316194523635275</c:v>
              </c:pt>
              <c:pt idx="10478">
                <c:v>87.324528607296983</c:v>
              </c:pt>
              <c:pt idx="10479">
                <c:v>87.332862690958692</c:v>
              </c:pt>
              <c:pt idx="10480">
                <c:v>87.341196774620386</c:v>
              </c:pt>
              <c:pt idx="10481">
                <c:v>87.34953085828208</c:v>
              </c:pt>
              <c:pt idx="10482">
                <c:v>87.357864941943774</c:v>
              </c:pt>
              <c:pt idx="10483">
                <c:v>87.366199025605482</c:v>
              </c:pt>
              <c:pt idx="10484">
                <c:v>87.374533109267176</c:v>
              </c:pt>
              <c:pt idx="10485">
                <c:v>87.382867192928884</c:v>
              </c:pt>
              <c:pt idx="10486">
                <c:v>87.391201276590593</c:v>
              </c:pt>
              <c:pt idx="10487">
                <c:v>87.399535360252287</c:v>
              </c:pt>
              <c:pt idx="10488">
                <c:v>87.407869443913981</c:v>
              </c:pt>
              <c:pt idx="10489">
                <c:v>87.416203527575675</c:v>
              </c:pt>
              <c:pt idx="10490">
                <c:v>87.424537611237383</c:v>
              </c:pt>
              <c:pt idx="10491">
                <c:v>87.432871694899092</c:v>
              </c:pt>
              <c:pt idx="10492">
                <c:v>87.441205778560786</c:v>
              </c:pt>
              <c:pt idx="10493">
                <c:v>87.449539862222494</c:v>
              </c:pt>
              <c:pt idx="10494">
                <c:v>87.457873945884188</c:v>
              </c:pt>
              <c:pt idx="10495">
                <c:v>87.466208029545882</c:v>
              </c:pt>
              <c:pt idx="10496">
                <c:v>87.47454211320759</c:v>
              </c:pt>
              <c:pt idx="10497">
                <c:v>87.482876196869285</c:v>
              </c:pt>
              <c:pt idx="10498">
                <c:v>87.491210280530993</c:v>
              </c:pt>
              <c:pt idx="10499">
                <c:v>87.499544364192687</c:v>
              </c:pt>
              <c:pt idx="10500">
                <c:v>87.507878447854395</c:v>
              </c:pt>
              <c:pt idx="10501">
                <c:v>87.516212531516103</c:v>
              </c:pt>
              <c:pt idx="10502">
                <c:v>87.524546615177783</c:v>
              </c:pt>
              <c:pt idx="10503">
                <c:v>87.532880698839492</c:v>
              </c:pt>
              <c:pt idx="10504">
                <c:v>87.541214782501186</c:v>
              </c:pt>
              <c:pt idx="10505">
                <c:v>87.549548866162894</c:v>
              </c:pt>
              <c:pt idx="10506">
                <c:v>87.557882949824588</c:v>
              </c:pt>
              <c:pt idx="10507">
                <c:v>87.566217033486296</c:v>
              </c:pt>
              <c:pt idx="10508">
                <c:v>87.574551117148005</c:v>
              </c:pt>
              <c:pt idx="10509">
                <c:v>87.582885200809685</c:v>
              </c:pt>
              <c:pt idx="10510">
                <c:v>87.591219284471393</c:v>
              </c:pt>
              <c:pt idx="10511">
                <c:v>87.599553368133087</c:v>
              </c:pt>
              <c:pt idx="10512">
                <c:v>87.607887451794795</c:v>
              </c:pt>
              <c:pt idx="10513">
                <c:v>87.616221535456503</c:v>
              </c:pt>
              <c:pt idx="10514">
                <c:v>87.624555619118198</c:v>
              </c:pt>
              <c:pt idx="10515">
                <c:v>87.632889702779906</c:v>
              </c:pt>
              <c:pt idx="10516">
                <c:v>87.641223786441586</c:v>
              </c:pt>
              <c:pt idx="10517">
                <c:v>87.649557870103294</c:v>
              </c:pt>
              <c:pt idx="10518">
                <c:v>87.657891953765002</c:v>
              </c:pt>
              <c:pt idx="10519">
                <c:v>87.666226037426696</c:v>
              </c:pt>
              <c:pt idx="10520">
                <c:v>87.674560121088405</c:v>
              </c:pt>
              <c:pt idx="10521">
                <c:v>87.682894204750099</c:v>
              </c:pt>
              <c:pt idx="10522">
                <c:v>87.691228288411807</c:v>
              </c:pt>
              <c:pt idx="10523">
                <c:v>87.699562372073487</c:v>
              </c:pt>
              <c:pt idx="10524">
                <c:v>87.707896455735195</c:v>
              </c:pt>
              <c:pt idx="10525">
                <c:v>87.716230539396904</c:v>
              </c:pt>
              <c:pt idx="10526">
                <c:v>87.724564623058598</c:v>
              </c:pt>
              <c:pt idx="10527">
                <c:v>87.732898706720306</c:v>
              </c:pt>
              <c:pt idx="10528">
                <c:v>87.741232790382</c:v>
              </c:pt>
              <c:pt idx="10529">
                <c:v>87.749566874043708</c:v>
              </c:pt>
              <c:pt idx="10530">
                <c:v>87.757900957705402</c:v>
              </c:pt>
              <c:pt idx="10531">
                <c:v>87.766235041367096</c:v>
              </c:pt>
              <c:pt idx="10532">
                <c:v>87.774569125028805</c:v>
              </c:pt>
              <c:pt idx="10533">
                <c:v>87.782903208690499</c:v>
              </c:pt>
              <c:pt idx="10534">
                <c:v>87.791237292352207</c:v>
              </c:pt>
              <c:pt idx="10535">
                <c:v>87.799571376013915</c:v>
              </c:pt>
              <c:pt idx="10536">
                <c:v>87.807905459675609</c:v>
              </c:pt>
              <c:pt idx="10537">
                <c:v>87.816239543337304</c:v>
              </c:pt>
              <c:pt idx="10538">
                <c:v>87.824573626998998</c:v>
              </c:pt>
              <c:pt idx="10539">
                <c:v>87.832907710660706</c:v>
              </c:pt>
              <c:pt idx="10540">
                <c:v>87.841241794322414</c:v>
              </c:pt>
              <c:pt idx="10541">
                <c:v>87.849575877984108</c:v>
              </c:pt>
              <c:pt idx="10542">
                <c:v>87.857909961645817</c:v>
              </c:pt>
              <c:pt idx="10543">
                <c:v>87.866244045307496</c:v>
              </c:pt>
              <c:pt idx="10544">
                <c:v>87.874578128969205</c:v>
              </c:pt>
              <c:pt idx="10545">
                <c:v>87.882912212630899</c:v>
              </c:pt>
              <c:pt idx="10546">
                <c:v>87.891246296292607</c:v>
              </c:pt>
              <c:pt idx="10547">
                <c:v>87.899580379954315</c:v>
              </c:pt>
              <c:pt idx="10548">
                <c:v>87.907914463616009</c:v>
              </c:pt>
              <c:pt idx="10549">
                <c:v>87.916248547277718</c:v>
              </c:pt>
              <c:pt idx="10550">
                <c:v>87.924582630939398</c:v>
              </c:pt>
              <c:pt idx="10551">
                <c:v>87.932916714601106</c:v>
              </c:pt>
              <c:pt idx="10552">
                <c:v>87.941250798262814</c:v>
              </c:pt>
              <c:pt idx="10553">
                <c:v>87.949584881924508</c:v>
              </c:pt>
              <c:pt idx="10554">
                <c:v>87.957918965586217</c:v>
              </c:pt>
              <c:pt idx="10555">
                <c:v>87.966253049247911</c:v>
              </c:pt>
              <c:pt idx="10556">
                <c:v>87.974587132909619</c:v>
              </c:pt>
              <c:pt idx="10557">
                <c:v>87.982921216571313</c:v>
              </c:pt>
              <c:pt idx="10558">
                <c:v>87.991255300233007</c:v>
              </c:pt>
              <c:pt idx="10559">
                <c:v>87.999589383894715</c:v>
              </c:pt>
              <c:pt idx="10560">
                <c:v>88.007923467556409</c:v>
              </c:pt>
              <c:pt idx="10561">
                <c:v>88.016257551218118</c:v>
              </c:pt>
              <c:pt idx="10562">
                <c:v>88.024591634879826</c:v>
              </c:pt>
              <c:pt idx="10563">
                <c:v>88.03292571854152</c:v>
              </c:pt>
              <c:pt idx="10564">
                <c:v>88.041259802203214</c:v>
              </c:pt>
              <c:pt idx="10565">
                <c:v>88.049593885864908</c:v>
              </c:pt>
              <c:pt idx="10566">
                <c:v>88.057927969526617</c:v>
              </c:pt>
              <c:pt idx="10567">
                <c:v>88.066262053188311</c:v>
              </c:pt>
              <c:pt idx="10568">
                <c:v>88.074596136850019</c:v>
              </c:pt>
              <c:pt idx="10569">
                <c:v>88.082930220511727</c:v>
              </c:pt>
              <c:pt idx="10570">
                <c:v>88.091264304173421</c:v>
              </c:pt>
              <c:pt idx="10571">
                <c:v>88.099598387835115</c:v>
              </c:pt>
              <c:pt idx="10572">
                <c:v>88.10793247149681</c:v>
              </c:pt>
              <c:pt idx="10573">
                <c:v>88.116266555158518</c:v>
              </c:pt>
              <c:pt idx="10574">
                <c:v>88.124600638820226</c:v>
              </c:pt>
              <c:pt idx="10575">
                <c:v>88.13293472248192</c:v>
              </c:pt>
              <c:pt idx="10576">
                <c:v>88.141268806143628</c:v>
              </c:pt>
              <c:pt idx="10577">
                <c:v>88.149602889805323</c:v>
              </c:pt>
              <c:pt idx="10578">
                <c:v>88.157936973467017</c:v>
              </c:pt>
              <c:pt idx="10579">
                <c:v>88.166271057128725</c:v>
              </c:pt>
              <c:pt idx="10580">
                <c:v>88.174605140790419</c:v>
              </c:pt>
              <c:pt idx="10581">
                <c:v>88.182939224452127</c:v>
              </c:pt>
              <c:pt idx="10582">
                <c:v>88.191273308113821</c:v>
              </c:pt>
              <c:pt idx="10583">
                <c:v>88.19960739177553</c:v>
              </c:pt>
              <c:pt idx="10584">
                <c:v>88.207941475437238</c:v>
              </c:pt>
              <c:pt idx="10585">
                <c:v>88.216275559098918</c:v>
              </c:pt>
              <c:pt idx="10586">
                <c:v>88.224609642760626</c:v>
              </c:pt>
              <c:pt idx="10587">
                <c:v>88.23294372642232</c:v>
              </c:pt>
              <c:pt idx="10588">
                <c:v>88.241277810084028</c:v>
              </c:pt>
              <c:pt idx="10589">
                <c:v>88.249611893745723</c:v>
              </c:pt>
              <c:pt idx="10590">
                <c:v>88.257945977407431</c:v>
              </c:pt>
              <c:pt idx="10591">
                <c:v>88.266280061069139</c:v>
              </c:pt>
              <c:pt idx="10592">
                <c:v>88.274614144730819</c:v>
              </c:pt>
              <c:pt idx="10593">
                <c:v>88.282948228392527</c:v>
              </c:pt>
              <c:pt idx="10594">
                <c:v>88.291282312054221</c:v>
              </c:pt>
              <c:pt idx="10595">
                <c:v>88.29961639571593</c:v>
              </c:pt>
              <c:pt idx="10596">
                <c:v>88.307950479377638</c:v>
              </c:pt>
              <c:pt idx="10597">
                <c:v>88.316284563039332</c:v>
              </c:pt>
              <c:pt idx="10598">
                <c:v>88.32461864670104</c:v>
              </c:pt>
              <c:pt idx="10599">
                <c:v>88.33295273036272</c:v>
              </c:pt>
              <c:pt idx="10600">
                <c:v>88.341286814024429</c:v>
              </c:pt>
              <c:pt idx="10601">
                <c:v>88.349620897686137</c:v>
              </c:pt>
              <c:pt idx="10602">
                <c:v>88.357954981347831</c:v>
              </c:pt>
              <c:pt idx="10603">
                <c:v>88.366289065009539</c:v>
              </c:pt>
              <c:pt idx="10604">
                <c:v>88.374623148671233</c:v>
              </c:pt>
              <c:pt idx="10605">
                <c:v>88.382957232332942</c:v>
              </c:pt>
              <c:pt idx="10606">
                <c:v>88.391291315994621</c:v>
              </c:pt>
              <c:pt idx="10607">
                <c:v>88.39962539965633</c:v>
              </c:pt>
              <c:pt idx="10608">
                <c:v>88.407959483318038</c:v>
              </c:pt>
              <c:pt idx="10609">
                <c:v>88.416293566979732</c:v>
              </c:pt>
              <c:pt idx="10610">
                <c:v>88.42462765064144</c:v>
              </c:pt>
              <c:pt idx="10611">
                <c:v>88.432961734303134</c:v>
              </c:pt>
              <c:pt idx="10612">
                <c:v>88.441295817964843</c:v>
              </c:pt>
              <c:pt idx="10613">
                <c:v>88.449629901626537</c:v>
              </c:pt>
              <c:pt idx="10614">
                <c:v>88.457963985288231</c:v>
              </c:pt>
              <c:pt idx="10615">
                <c:v>88.466298068949939</c:v>
              </c:pt>
              <c:pt idx="10616">
                <c:v>88.474632152611633</c:v>
              </c:pt>
              <c:pt idx="10617">
                <c:v>88.482966236273342</c:v>
              </c:pt>
              <c:pt idx="10618">
                <c:v>88.49130031993505</c:v>
              </c:pt>
              <c:pt idx="10619">
                <c:v>88.499634403596744</c:v>
              </c:pt>
              <c:pt idx="10620">
                <c:v>88.507968487258438</c:v>
              </c:pt>
              <c:pt idx="10621">
                <c:v>88.516302570920132</c:v>
              </c:pt>
              <c:pt idx="10622">
                <c:v>88.52463665458184</c:v>
              </c:pt>
              <c:pt idx="10623">
                <c:v>88.532970738243549</c:v>
              </c:pt>
              <c:pt idx="10624">
                <c:v>88.541304821905243</c:v>
              </c:pt>
              <c:pt idx="10625">
                <c:v>88.549638905566951</c:v>
              </c:pt>
              <c:pt idx="10626">
                <c:v>88.557972989228645</c:v>
              </c:pt>
              <c:pt idx="10627">
                <c:v>88.566307072890339</c:v>
              </c:pt>
              <c:pt idx="10628">
                <c:v>88.574641156552033</c:v>
              </c:pt>
              <c:pt idx="10629">
                <c:v>88.582975240213742</c:v>
              </c:pt>
              <c:pt idx="10630">
                <c:v>88.59130932387545</c:v>
              </c:pt>
              <c:pt idx="10631">
                <c:v>88.599643407537144</c:v>
              </c:pt>
              <c:pt idx="10632">
                <c:v>88.607977491198852</c:v>
              </c:pt>
              <c:pt idx="10633">
                <c:v>88.616311574860532</c:v>
              </c:pt>
              <c:pt idx="10634">
                <c:v>88.62464565852224</c:v>
              </c:pt>
              <c:pt idx="10635">
                <c:v>88.632979742183949</c:v>
              </c:pt>
              <c:pt idx="10636">
                <c:v>88.641313825845643</c:v>
              </c:pt>
              <c:pt idx="10637">
                <c:v>88.649647909507351</c:v>
              </c:pt>
              <c:pt idx="10638">
                <c:v>88.657981993169045</c:v>
              </c:pt>
              <c:pt idx="10639">
                <c:v>88.666316076830753</c:v>
              </c:pt>
              <c:pt idx="10640">
                <c:v>88.674650160492448</c:v>
              </c:pt>
              <c:pt idx="10641">
                <c:v>88.682984244154142</c:v>
              </c:pt>
              <c:pt idx="10642">
                <c:v>88.69131832781585</c:v>
              </c:pt>
              <c:pt idx="10643">
                <c:v>88.699652411477544</c:v>
              </c:pt>
              <c:pt idx="10644">
                <c:v>88.707986495139252</c:v>
              </c:pt>
              <c:pt idx="10645">
                <c:v>88.716320578800961</c:v>
              </c:pt>
              <c:pt idx="10646">
                <c:v>88.724654662462655</c:v>
              </c:pt>
              <c:pt idx="10647">
                <c:v>88.732988746124349</c:v>
              </c:pt>
              <c:pt idx="10648">
                <c:v>88.741322829786043</c:v>
              </c:pt>
              <c:pt idx="10649">
                <c:v>88.749656913447751</c:v>
              </c:pt>
              <c:pt idx="10650">
                <c:v>88.757990997109445</c:v>
              </c:pt>
              <c:pt idx="10651">
                <c:v>88.766325080771153</c:v>
              </c:pt>
              <c:pt idx="10652">
                <c:v>88.774659164432862</c:v>
              </c:pt>
              <c:pt idx="10653">
                <c:v>88.782993248094556</c:v>
              </c:pt>
              <c:pt idx="10654">
                <c:v>88.79132733175625</c:v>
              </c:pt>
              <c:pt idx="10655">
                <c:v>88.799661415417944</c:v>
              </c:pt>
              <c:pt idx="10656">
                <c:v>88.807995499079652</c:v>
              </c:pt>
              <c:pt idx="10657">
                <c:v>88.816329582741361</c:v>
              </c:pt>
              <c:pt idx="10658">
                <c:v>88.824663666403055</c:v>
              </c:pt>
              <c:pt idx="10659">
                <c:v>88.832997750064763</c:v>
              </c:pt>
              <c:pt idx="10660">
                <c:v>88.841331833726457</c:v>
              </c:pt>
              <c:pt idx="10661">
                <c:v>88.849665917388151</c:v>
              </c:pt>
              <c:pt idx="10662">
                <c:v>88.858000001049859</c:v>
              </c:pt>
              <c:pt idx="10663">
                <c:v>88.866334084711553</c:v>
              </c:pt>
              <c:pt idx="10664">
                <c:v>88.874668168373262</c:v>
              </c:pt>
              <c:pt idx="10665">
                <c:v>88.883002252034956</c:v>
              </c:pt>
              <c:pt idx="10666">
                <c:v>88.891336335696664</c:v>
              </c:pt>
              <c:pt idx="10667">
                <c:v>88.899670419358372</c:v>
              </c:pt>
              <c:pt idx="10668">
                <c:v>88.908004503020052</c:v>
              </c:pt>
              <c:pt idx="10669">
                <c:v>88.916338586681761</c:v>
              </c:pt>
              <c:pt idx="10670">
                <c:v>88.924672670343455</c:v>
              </c:pt>
              <c:pt idx="10671">
                <c:v>88.933006754005163</c:v>
              </c:pt>
              <c:pt idx="10672">
                <c:v>88.941340837666857</c:v>
              </c:pt>
              <c:pt idx="10673">
                <c:v>88.949674921328565</c:v>
              </c:pt>
              <c:pt idx="10674">
                <c:v>88.958009004990274</c:v>
              </c:pt>
              <c:pt idx="10675">
                <c:v>88.966343088651954</c:v>
              </c:pt>
              <c:pt idx="10676">
                <c:v>88.974677172313662</c:v>
              </c:pt>
              <c:pt idx="10677">
                <c:v>88.983011255975356</c:v>
              </c:pt>
              <c:pt idx="10678">
                <c:v>88.991345339637064</c:v>
              </c:pt>
              <c:pt idx="10679">
                <c:v>88.999679423298772</c:v>
              </c:pt>
              <c:pt idx="10680">
                <c:v>89.008013506960467</c:v>
              </c:pt>
              <c:pt idx="10681">
                <c:v>89.016347590622175</c:v>
              </c:pt>
              <c:pt idx="10682">
                <c:v>89.024681674283855</c:v>
              </c:pt>
              <c:pt idx="10683">
                <c:v>89.033015757945563</c:v>
              </c:pt>
              <c:pt idx="10684">
                <c:v>89.041349841607271</c:v>
              </c:pt>
              <c:pt idx="10685">
                <c:v>89.049683925268965</c:v>
              </c:pt>
              <c:pt idx="10686">
                <c:v>89.058018008930674</c:v>
              </c:pt>
              <c:pt idx="10687">
                <c:v>89.066352092592368</c:v>
              </c:pt>
              <c:pt idx="10688">
                <c:v>89.074686176254076</c:v>
              </c:pt>
              <c:pt idx="10689">
                <c:v>89.083020259915756</c:v>
              </c:pt>
              <c:pt idx="10690">
                <c:v>89.091354343577464</c:v>
              </c:pt>
              <c:pt idx="10691">
                <c:v>89.099688427239172</c:v>
              </c:pt>
              <c:pt idx="10692">
                <c:v>89.108022510900867</c:v>
              </c:pt>
              <c:pt idx="10693">
                <c:v>89.116356594562575</c:v>
              </c:pt>
              <c:pt idx="10694">
                <c:v>89.124690678224269</c:v>
              </c:pt>
              <c:pt idx="10695">
                <c:v>89.133024761885977</c:v>
              </c:pt>
              <c:pt idx="10696">
                <c:v>89.141358845547671</c:v>
              </c:pt>
              <c:pt idx="10697">
                <c:v>89.149692929209365</c:v>
              </c:pt>
              <c:pt idx="10698">
                <c:v>89.158027012871074</c:v>
              </c:pt>
              <c:pt idx="10699">
                <c:v>89.166361096532768</c:v>
              </c:pt>
              <c:pt idx="10700">
                <c:v>89.174695180194476</c:v>
              </c:pt>
              <c:pt idx="10701">
                <c:v>89.183029263856184</c:v>
              </c:pt>
              <c:pt idx="10702">
                <c:v>89.191363347517878</c:v>
              </c:pt>
              <c:pt idx="10703">
                <c:v>89.199697431179573</c:v>
              </c:pt>
              <c:pt idx="10704">
                <c:v>89.208031514841267</c:v>
              </c:pt>
              <c:pt idx="10705">
                <c:v>89.216365598502975</c:v>
              </c:pt>
              <c:pt idx="10706">
                <c:v>89.224699682164683</c:v>
              </c:pt>
              <c:pt idx="10707">
                <c:v>89.233033765826377</c:v>
              </c:pt>
              <c:pt idx="10708">
                <c:v>89.241367849488086</c:v>
              </c:pt>
              <c:pt idx="10709">
                <c:v>89.24970193314978</c:v>
              </c:pt>
              <c:pt idx="10710">
                <c:v>89.258036016811474</c:v>
              </c:pt>
              <c:pt idx="10711">
                <c:v>89.266370100473168</c:v>
              </c:pt>
              <c:pt idx="10712">
                <c:v>89.274704184134876</c:v>
              </c:pt>
              <c:pt idx="10713">
                <c:v>89.283038267796584</c:v>
              </c:pt>
              <c:pt idx="10714">
                <c:v>89.291372351458278</c:v>
              </c:pt>
              <c:pt idx="10715">
                <c:v>89.299706435119987</c:v>
              </c:pt>
              <c:pt idx="10716">
                <c:v>89.308040518781681</c:v>
              </c:pt>
              <c:pt idx="10717">
                <c:v>89.316374602443375</c:v>
              </c:pt>
              <c:pt idx="10718">
                <c:v>89.324708686105083</c:v>
              </c:pt>
              <c:pt idx="10719">
                <c:v>89.333042769766777</c:v>
              </c:pt>
              <c:pt idx="10720">
                <c:v>89.341376853428486</c:v>
              </c:pt>
              <c:pt idx="10721">
                <c:v>89.34971093709018</c:v>
              </c:pt>
              <c:pt idx="10722">
                <c:v>89.358045020751888</c:v>
              </c:pt>
              <c:pt idx="10723">
                <c:v>89.366379104413596</c:v>
              </c:pt>
              <c:pt idx="10724">
                <c:v>89.374713188075276</c:v>
              </c:pt>
              <c:pt idx="10725">
                <c:v>89.383047271736984</c:v>
              </c:pt>
              <c:pt idx="10726">
                <c:v>89.391381355398678</c:v>
              </c:pt>
              <c:pt idx="10727">
                <c:v>89.399715439060387</c:v>
              </c:pt>
              <c:pt idx="10728">
                <c:v>89.408049522722095</c:v>
              </c:pt>
              <c:pt idx="10729">
                <c:v>89.416383606383789</c:v>
              </c:pt>
              <c:pt idx="10730">
                <c:v>89.424717690045483</c:v>
              </c:pt>
              <c:pt idx="10731">
                <c:v>89.433051773707177</c:v>
              </c:pt>
              <c:pt idx="10732">
                <c:v>89.441385857368886</c:v>
              </c:pt>
              <c:pt idx="10733">
                <c:v>89.44971994103058</c:v>
              </c:pt>
              <c:pt idx="10734">
                <c:v>89.458054024692288</c:v>
              </c:pt>
              <c:pt idx="10735">
                <c:v>89.466388108353996</c:v>
              </c:pt>
              <c:pt idx="10736">
                <c:v>89.47472219201569</c:v>
              </c:pt>
              <c:pt idx="10737">
                <c:v>89.483056275677384</c:v>
              </c:pt>
              <c:pt idx="10738">
                <c:v>89.491390359339078</c:v>
              </c:pt>
              <c:pt idx="10739">
                <c:v>89.499724443000787</c:v>
              </c:pt>
              <c:pt idx="10740">
                <c:v>89.508058526662495</c:v>
              </c:pt>
              <c:pt idx="10741">
                <c:v>89.516392610324189</c:v>
              </c:pt>
              <c:pt idx="10742">
                <c:v>89.524726693985897</c:v>
              </c:pt>
              <c:pt idx="10743">
                <c:v>89.533060777647592</c:v>
              </c:pt>
              <c:pt idx="10744">
                <c:v>89.541394861309286</c:v>
              </c:pt>
              <c:pt idx="10745">
                <c:v>89.549728944970994</c:v>
              </c:pt>
              <c:pt idx="10746">
                <c:v>89.558063028632688</c:v>
              </c:pt>
              <c:pt idx="10747">
                <c:v>89.566397112294396</c:v>
              </c:pt>
              <c:pt idx="10748">
                <c:v>89.57473119595609</c:v>
              </c:pt>
              <c:pt idx="10749">
                <c:v>89.583065279617799</c:v>
              </c:pt>
              <c:pt idx="10750">
                <c:v>89.591399363279507</c:v>
              </c:pt>
              <c:pt idx="10751">
                <c:v>89.599733446941187</c:v>
              </c:pt>
              <c:pt idx="10752">
                <c:v>89.608067530602895</c:v>
              </c:pt>
              <c:pt idx="10753">
                <c:v>89.616401614264589</c:v>
              </c:pt>
              <c:pt idx="10754">
                <c:v>89.624735697926297</c:v>
              </c:pt>
              <c:pt idx="10755">
                <c:v>89.633069781587992</c:v>
              </c:pt>
              <c:pt idx="10756">
                <c:v>89.6414038652497</c:v>
              </c:pt>
              <c:pt idx="10757">
                <c:v>89.649737948911408</c:v>
              </c:pt>
              <c:pt idx="10758">
                <c:v>89.658072032573088</c:v>
              </c:pt>
              <c:pt idx="10759">
                <c:v>89.666406116234796</c:v>
              </c:pt>
              <c:pt idx="10760">
                <c:v>89.67474019989649</c:v>
              </c:pt>
              <c:pt idx="10761">
                <c:v>89.683074283558199</c:v>
              </c:pt>
              <c:pt idx="10762">
                <c:v>89.691408367219907</c:v>
              </c:pt>
              <c:pt idx="10763">
                <c:v>89.699742450881601</c:v>
              </c:pt>
              <c:pt idx="10764">
                <c:v>89.708076534543309</c:v>
              </c:pt>
              <c:pt idx="10765">
                <c:v>89.716410618204989</c:v>
              </c:pt>
              <c:pt idx="10766">
                <c:v>89.724744701866697</c:v>
              </c:pt>
              <c:pt idx="10767">
                <c:v>89.733078785528406</c:v>
              </c:pt>
              <c:pt idx="10768">
                <c:v>89.7414128691901</c:v>
              </c:pt>
              <c:pt idx="10769">
                <c:v>89.749746952851808</c:v>
              </c:pt>
              <c:pt idx="10770">
                <c:v>89.758081036513502</c:v>
              </c:pt>
              <c:pt idx="10771">
                <c:v>89.766415120175211</c:v>
              </c:pt>
              <c:pt idx="10772">
                <c:v>89.77474920383689</c:v>
              </c:pt>
              <c:pt idx="10773">
                <c:v>89.783083287498599</c:v>
              </c:pt>
              <c:pt idx="10774">
                <c:v>89.791417371160307</c:v>
              </c:pt>
              <c:pt idx="10775">
                <c:v>89.799751454822001</c:v>
              </c:pt>
              <c:pt idx="10776">
                <c:v>89.808085538483709</c:v>
              </c:pt>
              <c:pt idx="10777">
                <c:v>89.816419622145403</c:v>
              </c:pt>
              <c:pt idx="10778">
                <c:v>89.824753705807112</c:v>
              </c:pt>
              <c:pt idx="10779">
                <c:v>89.833087789468806</c:v>
              </c:pt>
              <c:pt idx="10780">
                <c:v>89.8414218731305</c:v>
              </c:pt>
              <c:pt idx="10781">
                <c:v>89.849755956792208</c:v>
              </c:pt>
              <c:pt idx="10782">
                <c:v>89.858090040453902</c:v>
              </c:pt>
              <c:pt idx="10783">
                <c:v>89.866424124115611</c:v>
              </c:pt>
              <c:pt idx="10784">
                <c:v>89.874758207777319</c:v>
              </c:pt>
              <c:pt idx="10785">
                <c:v>89.883092291439013</c:v>
              </c:pt>
              <c:pt idx="10786">
                <c:v>89.891426375100707</c:v>
              </c:pt>
              <c:pt idx="10787">
                <c:v>89.899760458762401</c:v>
              </c:pt>
              <c:pt idx="10788">
                <c:v>89.908094542424109</c:v>
              </c:pt>
              <c:pt idx="10789">
                <c:v>89.916428626085818</c:v>
              </c:pt>
              <c:pt idx="10790">
                <c:v>89.924762709747512</c:v>
              </c:pt>
              <c:pt idx="10791">
                <c:v>89.93309679340922</c:v>
              </c:pt>
              <c:pt idx="10792">
                <c:v>89.941430877070914</c:v>
              </c:pt>
              <c:pt idx="10793">
                <c:v>89.949764960732608</c:v>
              </c:pt>
              <c:pt idx="10794">
                <c:v>89.958099044394302</c:v>
              </c:pt>
              <c:pt idx="10795">
                <c:v>89.966433128056011</c:v>
              </c:pt>
              <c:pt idx="10796">
                <c:v>89.974767211717719</c:v>
              </c:pt>
              <c:pt idx="10797">
                <c:v>89.983101295379413</c:v>
              </c:pt>
              <c:pt idx="10798">
                <c:v>89.991435379041121</c:v>
              </c:pt>
              <c:pt idx="10799">
                <c:v>89.999769462702815</c:v>
              </c:pt>
              <c:pt idx="10800">
                <c:v>90.008103546364509</c:v>
              </c:pt>
              <c:pt idx="10801">
                <c:v>90.016437630026218</c:v>
              </c:pt>
              <c:pt idx="10802">
                <c:v>90.024771713687912</c:v>
              </c:pt>
              <c:pt idx="10803">
                <c:v>90.03310579734962</c:v>
              </c:pt>
              <c:pt idx="10804">
                <c:v>90.041439881011314</c:v>
              </c:pt>
              <c:pt idx="10805">
                <c:v>90.049773964673022</c:v>
              </c:pt>
              <c:pt idx="10806">
                <c:v>90.058108048334731</c:v>
              </c:pt>
              <c:pt idx="10807">
                <c:v>90.066442131996411</c:v>
              </c:pt>
              <c:pt idx="10808">
                <c:v>90.074776215658119</c:v>
              </c:pt>
              <c:pt idx="10809">
                <c:v>90.083110299319813</c:v>
              </c:pt>
              <c:pt idx="10810">
                <c:v>90.091444382981521</c:v>
              </c:pt>
              <c:pt idx="10811">
                <c:v>90.09977846664323</c:v>
              </c:pt>
              <c:pt idx="10812">
                <c:v>90.108112550304924</c:v>
              </c:pt>
              <c:pt idx="10813">
                <c:v>90.116446633966632</c:v>
              </c:pt>
              <c:pt idx="10814">
                <c:v>90.124780717628312</c:v>
              </c:pt>
              <c:pt idx="10815">
                <c:v>90.13311480129002</c:v>
              </c:pt>
              <c:pt idx="10816">
                <c:v>90.141448884951714</c:v>
              </c:pt>
              <c:pt idx="10817">
                <c:v>90.149782968613422</c:v>
              </c:pt>
              <c:pt idx="10818">
                <c:v>90.158117052275131</c:v>
              </c:pt>
              <c:pt idx="10819">
                <c:v>90.166451135936825</c:v>
              </c:pt>
              <c:pt idx="10820">
                <c:v>90.174785219598519</c:v>
              </c:pt>
              <c:pt idx="10821">
                <c:v>90.183119303260213</c:v>
              </c:pt>
              <c:pt idx="10822">
                <c:v>90.191453386921921</c:v>
              </c:pt>
              <c:pt idx="10823">
                <c:v>90.19978747058363</c:v>
              </c:pt>
              <c:pt idx="10824">
                <c:v>90.208121554245324</c:v>
              </c:pt>
              <c:pt idx="10825">
                <c:v>90.216455637907032</c:v>
              </c:pt>
              <c:pt idx="10826">
                <c:v>90.224789721568726</c:v>
              </c:pt>
              <c:pt idx="10827">
                <c:v>90.23312380523042</c:v>
              </c:pt>
              <c:pt idx="10828">
                <c:v>90.241457888892128</c:v>
              </c:pt>
              <c:pt idx="10829">
                <c:v>90.249791972553822</c:v>
              </c:pt>
              <c:pt idx="10830">
                <c:v>90.258126056215531</c:v>
              </c:pt>
              <c:pt idx="10831">
                <c:v>90.266460139877225</c:v>
              </c:pt>
              <c:pt idx="10832">
                <c:v>90.274794223538933</c:v>
              </c:pt>
              <c:pt idx="10833">
                <c:v>90.283128307200641</c:v>
              </c:pt>
              <c:pt idx="10834">
                <c:v>90.291462390862321</c:v>
              </c:pt>
              <c:pt idx="10835">
                <c:v>90.29979647452403</c:v>
              </c:pt>
              <c:pt idx="10836">
                <c:v>90.308130558185724</c:v>
              </c:pt>
              <c:pt idx="10837">
                <c:v>90.316464641847432</c:v>
              </c:pt>
              <c:pt idx="10838">
                <c:v>90.324798725509126</c:v>
              </c:pt>
              <c:pt idx="10839">
                <c:v>90.333132809170834</c:v>
              </c:pt>
              <c:pt idx="10840">
                <c:v>90.341466892832543</c:v>
              </c:pt>
              <c:pt idx="10841">
                <c:v>90.349800976494222</c:v>
              </c:pt>
              <c:pt idx="10842">
                <c:v>90.358135060155931</c:v>
              </c:pt>
              <c:pt idx="10843">
                <c:v>90.366469143817625</c:v>
              </c:pt>
              <c:pt idx="10844">
                <c:v>90.374803227479333</c:v>
              </c:pt>
              <c:pt idx="10845">
                <c:v>90.383137311141041</c:v>
              </c:pt>
              <c:pt idx="10846">
                <c:v>90.391471394802736</c:v>
              </c:pt>
              <c:pt idx="10847">
                <c:v>90.399805478464444</c:v>
              </c:pt>
              <c:pt idx="10848">
                <c:v>90.408139562126124</c:v>
              </c:pt>
              <c:pt idx="10849">
                <c:v>90.416473645787832</c:v>
              </c:pt>
              <c:pt idx="10850">
                <c:v>90.42480772944954</c:v>
              </c:pt>
              <c:pt idx="10851">
                <c:v>90.433141813111234</c:v>
              </c:pt>
              <c:pt idx="10852">
                <c:v>90.441475896772943</c:v>
              </c:pt>
              <c:pt idx="10853">
                <c:v>90.449809980434637</c:v>
              </c:pt>
              <c:pt idx="10854">
                <c:v>90.458144064096345</c:v>
              </c:pt>
              <c:pt idx="10855">
                <c:v>90.466478147758025</c:v>
              </c:pt>
              <c:pt idx="10856">
                <c:v>90.474812231419733</c:v>
              </c:pt>
              <c:pt idx="10857">
                <c:v>90.483146315081441</c:v>
              </c:pt>
              <c:pt idx="10858">
                <c:v>90.491480398743136</c:v>
              </c:pt>
              <c:pt idx="10859">
                <c:v>90.499814482404844</c:v>
              </c:pt>
              <c:pt idx="10860">
                <c:v>90.508148566066538</c:v>
              </c:pt>
              <c:pt idx="10861">
                <c:v>90.516482649728246</c:v>
              </c:pt>
              <c:pt idx="10862">
                <c:v>90.52481673338994</c:v>
              </c:pt>
              <c:pt idx="10863">
                <c:v>90.533150817051634</c:v>
              </c:pt>
              <c:pt idx="10864">
                <c:v>90.541484900713343</c:v>
              </c:pt>
              <c:pt idx="10865">
                <c:v>90.549818984375037</c:v>
              </c:pt>
              <c:pt idx="10866">
                <c:v>90.558153068036745</c:v>
              </c:pt>
              <c:pt idx="10867">
                <c:v>90.566487151698453</c:v>
              </c:pt>
              <c:pt idx="10868">
                <c:v>90.574821235360147</c:v>
              </c:pt>
              <c:pt idx="10869">
                <c:v>90.583155319021841</c:v>
              </c:pt>
              <c:pt idx="10870">
                <c:v>90.591489402683536</c:v>
              </c:pt>
              <c:pt idx="10871">
                <c:v>90.599823486345244</c:v>
              </c:pt>
              <c:pt idx="10872">
                <c:v>90.608157570006952</c:v>
              </c:pt>
              <c:pt idx="10873">
                <c:v>90.616491653668646</c:v>
              </c:pt>
              <c:pt idx="10874">
                <c:v>90.624825737330355</c:v>
              </c:pt>
              <c:pt idx="10875">
                <c:v>90.633159820992049</c:v>
              </c:pt>
              <c:pt idx="10876">
                <c:v>90.641493904653743</c:v>
              </c:pt>
              <c:pt idx="10877">
                <c:v>90.649827988315437</c:v>
              </c:pt>
              <c:pt idx="10878">
                <c:v>90.658162071977145</c:v>
              </c:pt>
              <c:pt idx="10879">
                <c:v>90.666496155638853</c:v>
              </c:pt>
              <c:pt idx="10880">
                <c:v>90.674830239300547</c:v>
              </c:pt>
              <c:pt idx="10881">
                <c:v>90.683164322962256</c:v>
              </c:pt>
              <c:pt idx="10882">
                <c:v>90.69149840662395</c:v>
              </c:pt>
              <c:pt idx="10883">
                <c:v>90.699832490285644</c:v>
              </c:pt>
              <c:pt idx="10884">
                <c:v>90.708166573947352</c:v>
              </c:pt>
              <c:pt idx="10885">
                <c:v>90.716500657609046</c:v>
              </c:pt>
              <c:pt idx="10886">
                <c:v>90.724834741270755</c:v>
              </c:pt>
              <c:pt idx="10887">
                <c:v>90.733168824932449</c:v>
              </c:pt>
              <c:pt idx="10888">
                <c:v>90.741502908594157</c:v>
              </c:pt>
              <c:pt idx="10889">
                <c:v>90.749836992255865</c:v>
              </c:pt>
              <c:pt idx="10890">
                <c:v>90.758171075917545</c:v>
              </c:pt>
              <c:pt idx="10891">
                <c:v>90.766505159579253</c:v>
              </c:pt>
              <c:pt idx="10892">
                <c:v>90.774839243240947</c:v>
              </c:pt>
              <c:pt idx="10893">
                <c:v>90.783173326902656</c:v>
              </c:pt>
              <c:pt idx="10894">
                <c:v>90.791507410564364</c:v>
              </c:pt>
              <c:pt idx="10895">
                <c:v>90.799841494226058</c:v>
              </c:pt>
              <c:pt idx="10896">
                <c:v>90.808175577887766</c:v>
              </c:pt>
              <c:pt idx="10897">
                <c:v>90.816509661549446</c:v>
              </c:pt>
              <c:pt idx="10898">
                <c:v>90.824843745211155</c:v>
              </c:pt>
              <c:pt idx="10899">
                <c:v>90.833177828872849</c:v>
              </c:pt>
              <c:pt idx="10900">
                <c:v>90.841511912534557</c:v>
              </c:pt>
              <c:pt idx="10901">
                <c:v>90.849845996196265</c:v>
              </c:pt>
              <c:pt idx="10902">
                <c:v>90.858180079857959</c:v>
              </c:pt>
              <c:pt idx="10903">
                <c:v>90.866514163519668</c:v>
              </c:pt>
              <c:pt idx="10904">
                <c:v>90.874848247181347</c:v>
              </c:pt>
              <c:pt idx="10905">
                <c:v>90.883182330843056</c:v>
              </c:pt>
              <c:pt idx="10906">
                <c:v>90.891516414504764</c:v>
              </c:pt>
              <c:pt idx="10907">
                <c:v>90.899850498166458</c:v>
              </c:pt>
              <c:pt idx="10908">
                <c:v>90.908184581828166</c:v>
              </c:pt>
              <c:pt idx="10909">
                <c:v>90.91651866548986</c:v>
              </c:pt>
              <c:pt idx="10910">
                <c:v>90.924852749151555</c:v>
              </c:pt>
              <c:pt idx="10911">
                <c:v>90.933186832813263</c:v>
              </c:pt>
              <c:pt idx="10912">
                <c:v>90.941520916474957</c:v>
              </c:pt>
              <c:pt idx="10913">
                <c:v>90.949855000136665</c:v>
              </c:pt>
              <c:pt idx="10914">
                <c:v>90.958189083798359</c:v>
              </c:pt>
              <c:pt idx="10915">
                <c:v>90.966523167460068</c:v>
              </c:pt>
              <c:pt idx="10916">
                <c:v>90.974857251121776</c:v>
              </c:pt>
              <c:pt idx="10917">
                <c:v>90.983191334783456</c:v>
              </c:pt>
              <c:pt idx="10918">
                <c:v>90.991525418445164</c:v>
              </c:pt>
              <c:pt idx="10919">
                <c:v>90.999859502106858</c:v>
              </c:pt>
              <c:pt idx="10920">
                <c:v>91.008193585768566</c:v>
              </c:pt>
              <c:pt idx="10921">
                <c:v>91.016527669430261</c:v>
              </c:pt>
              <c:pt idx="10922">
                <c:v>91.024861753091969</c:v>
              </c:pt>
              <c:pt idx="10923">
                <c:v>91.033195836753677</c:v>
              </c:pt>
              <c:pt idx="10924">
                <c:v>91.041529920415357</c:v>
              </c:pt>
              <c:pt idx="10925">
                <c:v>91.049864004077065</c:v>
              </c:pt>
              <c:pt idx="10926">
                <c:v>91.058198087738759</c:v>
              </c:pt>
              <c:pt idx="10927">
                <c:v>91.066532171400468</c:v>
              </c:pt>
              <c:pt idx="10928">
                <c:v>91.074866255062176</c:v>
              </c:pt>
              <c:pt idx="10929">
                <c:v>91.08320033872387</c:v>
              </c:pt>
              <c:pt idx="10930">
                <c:v>91.091534422385578</c:v>
              </c:pt>
              <c:pt idx="10931">
                <c:v>91.099868506047258</c:v>
              </c:pt>
              <c:pt idx="10932">
                <c:v>91.108202589708966</c:v>
              </c:pt>
              <c:pt idx="10933">
                <c:v>91.116536673370675</c:v>
              </c:pt>
              <c:pt idx="10934">
                <c:v>91.124870757032369</c:v>
              </c:pt>
              <c:pt idx="10935">
                <c:v>91.133204840694077</c:v>
              </c:pt>
              <c:pt idx="10936">
                <c:v>91.141538924355771</c:v>
              </c:pt>
              <c:pt idx="10937">
                <c:v>91.149873008017479</c:v>
              </c:pt>
              <c:pt idx="10938">
                <c:v>91.158207091679159</c:v>
              </c:pt>
              <c:pt idx="10939">
                <c:v>91.166541175340868</c:v>
              </c:pt>
              <c:pt idx="10940">
                <c:v>91.174875259002576</c:v>
              </c:pt>
              <c:pt idx="10941">
                <c:v>91.18320934266427</c:v>
              </c:pt>
              <c:pt idx="10942">
                <c:v>91.191543426325978</c:v>
              </c:pt>
              <c:pt idx="10943">
                <c:v>91.199877509987672</c:v>
              </c:pt>
              <c:pt idx="10944">
                <c:v>91.208211593649381</c:v>
              </c:pt>
              <c:pt idx="10945">
                <c:v>91.216545677311075</c:v>
              </c:pt>
              <c:pt idx="10946">
                <c:v>91.224879760972769</c:v>
              </c:pt>
              <c:pt idx="10947">
                <c:v>91.233213844634477</c:v>
              </c:pt>
              <c:pt idx="10948">
                <c:v>91.241547928296171</c:v>
              </c:pt>
              <c:pt idx="10949">
                <c:v>91.24988201195788</c:v>
              </c:pt>
              <c:pt idx="10950">
                <c:v>91.258216095619588</c:v>
              </c:pt>
              <c:pt idx="10951">
                <c:v>91.266550179281282</c:v>
              </c:pt>
              <c:pt idx="10952">
                <c:v>91.274884262942976</c:v>
              </c:pt>
              <c:pt idx="10953">
                <c:v>91.28321834660467</c:v>
              </c:pt>
              <c:pt idx="10954">
                <c:v>91.291552430266378</c:v>
              </c:pt>
              <c:pt idx="10955">
                <c:v>91.299886513928087</c:v>
              </c:pt>
              <c:pt idx="10956">
                <c:v>91.308220597589781</c:v>
              </c:pt>
              <c:pt idx="10957">
                <c:v>91.316554681251489</c:v>
              </c:pt>
              <c:pt idx="10958">
                <c:v>91.324888764913183</c:v>
              </c:pt>
              <c:pt idx="10959">
                <c:v>91.333222848574877</c:v>
              </c:pt>
              <c:pt idx="10960">
                <c:v>91.341556932236571</c:v>
              </c:pt>
              <c:pt idx="10961">
                <c:v>91.34989101589828</c:v>
              </c:pt>
              <c:pt idx="10962">
                <c:v>91.358225099559988</c:v>
              </c:pt>
              <c:pt idx="10963">
                <c:v>91.366559183221682</c:v>
              </c:pt>
              <c:pt idx="10964">
                <c:v>91.37489326688339</c:v>
              </c:pt>
              <c:pt idx="10965">
                <c:v>91.383227350545084</c:v>
              </c:pt>
              <c:pt idx="10966">
                <c:v>91.391561434206778</c:v>
              </c:pt>
              <c:pt idx="10967">
                <c:v>91.399895517868487</c:v>
              </c:pt>
              <c:pt idx="10968">
                <c:v>91.408229601530181</c:v>
              </c:pt>
              <c:pt idx="10969">
                <c:v>91.416563685191889</c:v>
              </c:pt>
              <c:pt idx="10970">
                <c:v>91.424897768853583</c:v>
              </c:pt>
              <c:pt idx="10971">
                <c:v>91.433231852515291</c:v>
              </c:pt>
              <c:pt idx="10972">
                <c:v>91.441565936177</c:v>
              </c:pt>
              <c:pt idx="10973">
                <c:v>91.44990001983868</c:v>
              </c:pt>
              <c:pt idx="10974">
                <c:v>91.458234103500388</c:v>
              </c:pt>
              <c:pt idx="10975">
                <c:v>91.466568187162082</c:v>
              </c:pt>
              <c:pt idx="10976">
                <c:v>91.47490227082379</c:v>
              </c:pt>
              <c:pt idx="10977">
                <c:v>91.483236354485499</c:v>
              </c:pt>
              <c:pt idx="10978">
                <c:v>91.491570438147193</c:v>
              </c:pt>
              <c:pt idx="10979">
                <c:v>91.499904521808901</c:v>
              </c:pt>
              <c:pt idx="10980">
                <c:v>91.508238605470581</c:v>
              </c:pt>
              <c:pt idx="10981">
                <c:v>91.516572689132289</c:v>
              </c:pt>
              <c:pt idx="10982">
                <c:v>91.524906772793983</c:v>
              </c:pt>
              <c:pt idx="10983">
                <c:v>91.533240856455691</c:v>
              </c:pt>
              <c:pt idx="10984">
                <c:v>91.5415749401174</c:v>
              </c:pt>
              <c:pt idx="10985">
                <c:v>91.549909023779094</c:v>
              </c:pt>
              <c:pt idx="10986">
                <c:v>91.558243107440802</c:v>
              </c:pt>
              <c:pt idx="10987">
                <c:v>91.566577191102482</c:v>
              </c:pt>
              <c:pt idx="10988">
                <c:v>91.57491127476419</c:v>
              </c:pt>
              <c:pt idx="10989">
                <c:v>91.583245358425899</c:v>
              </c:pt>
              <c:pt idx="10990">
                <c:v>91.591579442087593</c:v>
              </c:pt>
              <c:pt idx="10991">
                <c:v>91.599913525749301</c:v>
              </c:pt>
              <c:pt idx="10992">
                <c:v>91.608247609410995</c:v>
              </c:pt>
              <c:pt idx="10993">
                <c:v>91.616581693072703</c:v>
              </c:pt>
              <c:pt idx="10994">
                <c:v>91.624915776734397</c:v>
              </c:pt>
              <c:pt idx="10995">
                <c:v>91.633249860396091</c:v>
              </c:pt>
              <c:pt idx="10996">
                <c:v>91.6415839440578</c:v>
              </c:pt>
              <c:pt idx="10997">
                <c:v>91.649918027719494</c:v>
              </c:pt>
              <c:pt idx="10998">
                <c:v>91.658252111381202</c:v>
              </c:pt>
              <c:pt idx="10999">
                <c:v>91.66658619504291</c:v>
              </c:pt>
              <c:pt idx="11000">
                <c:v>91.67492027870459</c:v>
              </c:pt>
              <c:pt idx="11001">
                <c:v>91.683254362366299</c:v>
              </c:pt>
              <c:pt idx="11002">
                <c:v>91.691588446027993</c:v>
              </c:pt>
              <c:pt idx="11003">
                <c:v>91.699922529689701</c:v>
              </c:pt>
              <c:pt idx="11004">
                <c:v>91.708256613351395</c:v>
              </c:pt>
              <c:pt idx="11005">
                <c:v>91.716590697013103</c:v>
              </c:pt>
              <c:pt idx="11006">
                <c:v>91.724924780674812</c:v>
              </c:pt>
              <c:pt idx="11007">
                <c:v>91.733258864336491</c:v>
              </c:pt>
              <c:pt idx="11008">
                <c:v>91.7415929479982</c:v>
              </c:pt>
              <c:pt idx="11009">
                <c:v>91.749927031659894</c:v>
              </c:pt>
              <c:pt idx="11010">
                <c:v>91.758261115321602</c:v>
              </c:pt>
              <c:pt idx="11011">
                <c:v>91.76659519898331</c:v>
              </c:pt>
              <c:pt idx="11012">
                <c:v>91.774929282645004</c:v>
              </c:pt>
              <c:pt idx="11013">
                <c:v>91.783263366306713</c:v>
              </c:pt>
              <c:pt idx="11014">
                <c:v>91.791597449968393</c:v>
              </c:pt>
              <c:pt idx="11015">
                <c:v>91.799931533630101</c:v>
              </c:pt>
              <c:pt idx="11016">
                <c:v>91.808265617291809</c:v>
              </c:pt>
              <c:pt idx="11017">
                <c:v>91.816599700953503</c:v>
              </c:pt>
              <c:pt idx="11018">
                <c:v>91.824933784615212</c:v>
              </c:pt>
              <c:pt idx="11019">
                <c:v>91.833267868276906</c:v>
              </c:pt>
              <c:pt idx="11020">
                <c:v>91.841601951938614</c:v>
              </c:pt>
              <c:pt idx="11021">
                <c:v>91.849936035600294</c:v>
              </c:pt>
              <c:pt idx="11022">
                <c:v>91.858270119262002</c:v>
              </c:pt>
              <c:pt idx="11023">
                <c:v>91.86660420292371</c:v>
              </c:pt>
              <c:pt idx="11024">
                <c:v>91.874938286585405</c:v>
              </c:pt>
              <c:pt idx="11025">
                <c:v>91.883272370247113</c:v>
              </c:pt>
              <c:pt idx="11026">
                <c:v>91.891606453908807</c:v>
              </c:pt>
              <c:pt idx="11027">
                <c:v>91.899940537570515</c:v>
              </c:pt>
              <c:pt idx="11028">
                <c:v>91.908274621232209</c:v>
              </c:pt>
              <c:pt idx="11029">
                <c:v>91.916608704893903</c:v>
              </c:pt>
              <c:pt idx="11030">
                <c:v>91.924942788555612</c:v>
              </c:pt>
              <c:pt idx="11031">
                <c:v>91.933276872217306</c:v>
              </c:pt>
              <c:pt idx="11032">
                <c:v>91.941610955879014</c:v>
              </c:pt>
              <c:pt idx="11033">
                <c:v>91.949945039540722</c:v>
              </c:pt>
              <c:pt idx="11034">
                <c:v>91.958279123202416</c:v>
              </c:pt>
              <c:pt idx="11035">
                <c:v>91.96661320686411</c:v>
              </c:pt>
              <c:pt idx="11036">
                <c:v>91.974947290525805</c:v>
              </c:pt>
              <c:pt idx="11037">
                <c:v>91.983281374187513</c:v>
              </c:pt>
              <c:pt idx="11038">
                <c:v>91.991615457849221</c:v>
              </c:pt>
              <c:pt idx="11039">
                <c:v>91.999949541510915</c:v>
              </c:pt>
              <c:pt idx="11040">
                <c:v>92.008283625172623</c:v>
              </c:pt>
              <c:pt idx="11041">
                <c:v>92.016617708834318</c:v>
              </c:pt>
              <c:pt idx="11042">
                <c:v>92.024951792496012</c:v>
              </c:pt>
              <c:pt idx="11043">
                <c:v>92.033285876157706</c:v>
              </c:pt>
              <c:pt idx="11044">
                <c:v>92.041619959819414</c:v>
              </c:pt>
              <c:pt idx="11045">
                <c:v>92.049954043481122</c:v>
              </c:pt>
              <c:pt idx="11046">
                <c:v>92.058288127142816</c:v>
              </c:pt>
              <c:pt idx="11047">
                <c:v>92.066622210804525</c:v>
              </c:pt>
              <c:pt idx="11048">
                <c:v>92.074956294466219</c:v>
              </c:pt>
              <c:pt idx="11049">
                <c:v>92.083290378127913</c:v>
              </c:pt>
              <c:pt idx="11050">
                <c:v>92.091624461789621</c:v>
              </c:pt>
              <c:pt idx="11051">
                <c:v>92.099958545451315</c:v>
              </c:pt>
              <c:pt idx="11052">
                <c:v>92.108292629113024</c:v>
              </c:pt>
              <c:pt idx="11053">
                <c:v>92.116626712774718</c:v>
              </c:pt>
              <c:pt idx="11054">
                <c:v>92.124960796436426</c:v>
              </c:pt>
              <c:pt idx="11055">
                <c:v>92.133294880098134</c:v>
              </c:pt>
              <c:pt idx="11056">
                <c:v>92.141628963759814</c:v>
              </c:pt>
              <c:pt idx="11057">
                <c:v>92.149963047421522</c:v>
              </c:pt>
              <c:pt idx="11058">
                <c:v>92.158297131083216</c:v>
              </c:pt>
              <c:pt idx="11059">
                <c:v>92.166631214744925</c:v>
              </c:pt>
              <c:pt idx="11060">
                <c:v>92.174965298406633</c:v>
              </c:pt>
              <c:pt idx="11061">
                <c:v>92.183299382068327</c:v>
              </c:pt>
              <c:pt idx="11062">
                <c:v>92.191633465730035</c:v>
              </c:pt>
              <c:pt idx="11063">
                <c:v>92.199967549391715</c:v>
              </c:pt>
              <c:pt idx="11064">
                <c:v>92.208301633053424</c:v>
              </c:pt>
              <c:pt idx="11065">
                <c:v>92.216635716715118</c:v>
              </c:pt>
              <c:pt idx="11066">
                <c:v>92.224969800376826</c:v>
              </c:pt>
              <c:pt idx="11067">
                <c:v>92.233303884038534</c:v>
              </c:pt>
              <c:pt idx="11068">
                <c:v>92.241637967700228</c:v>
              </c:pt>
              <c:pt idx="11069">
                <c:v>92.249972051361937</c:v>
              </c:pt>
              <c:pt idx="11070">
                <c:v>92.258306135023616</c:v>
              </c:pt>
              <c:pt idx="11071">
                <c:v>92.266640218685325</c:v>
              </c:pt>
              <c:pt idx="11072">
                <c:v>92.274974302347033</c:v>
              </c:pt>
              <c:pt idx="11073">
                <c:v>92.283308386008727</c:v>
              </c:pt>
              <c:pt idx="11074">
                <c:v>92.291642469670435</c:v>
              </c:pt>
              <c:pt idx="11075">
                <c:v>92.299976553332129</c:v>
              </c:pt>
              <c:pt idx="11076">
                <c:v>92.308310636993838</c:v>
              </c:pt>
              <c:pt idx="11077">
                <c:v>92.316644720655532</c:v>
              </c:pt>
              <c:pt idx="11078">
                <c:v>92.324978804317226</c:v>
              </c:pt>
              <c:pt idx="11079">
                <c:v>92.333312887978934</c:v>
              </c:pt>
              <c:pt idx="11080">
                <c:v>92.341646971640628</c:v>
              </c:pt>
              <c:pt idx="11081">
                <c:v>92.349981055302337</c:v>
              </c:pt>
              <c:pt idx="11082">
                <c:v>92.358315138964045</c:v>
              </c:pt>
              <c:pt idx="11083">
                <c:v>92.366649222625739</c:v>
              </c:pt>
              <c:pt idx="11084">
                <c:v>92.374983306287433</c:v>
              </c:pt>
              <c:pt idx="11085">
                <c:v>92.383317389949127</c:v>
              </c:pt>
              <c:pt idx="11086">
                <c:v>92.391651473610835</c:v>
              </c:pt>
              <c:pt idx="11087">
                <c:v>92.399985557272529</c:v>
              </c:pt>
              <c:pt idx="11088">
                <c:v>92.408319640934238</c:v>
              </c:pt>
              <c:pt idx="11089">
                <c:v>92.416653724595946</c:v>
              </c:pt>
              <c:pt idx="11090">
                <c:v>92.42498780825764</c:v>
              </c:pt>
              <c:pt idx="11091">
                <c:v>92.433321891919334</c:v>
              </c:pt>
              <c:pt idx="11092">
                <c:v>92.441655975581028</c:v>
              </c:pt>
              <c:pt idx="11093">
                <c:v>92.449990059242737</c:v>
              </c:pt>
              <c:pt idx="11094">
                <c:v>92.458324142904445</c:v>
              </c:pt>
              <c:pt idx="11095">
                <c:v>92.466658226566139</c:v>
              </c:pt>
              <c:pt idx="11096">
                <c:v>92.474992310227847</c:v>
              </c:pt>
              <c:pt idx="11097">
                <c:v>92.483326393889527</c:v>
              </c:pt>
              <c:pt idx="11098">
                <c:v>92.491660477551235</c:v>
              </c:pt>
              <c:pt idx="11099">
                <c:v>92.499994561212944</c:v>
              </c:pt>
              <c:pt idx="11100">
                <c:v>92.508328644874638</c:v>
              </c:pt>
              <c:pt idx="11101">
                <c:v>92.516662728536346</c:v>
              </c:pt>
              <c:pt idx="11102">
                <c:v>92.52499681219804</c:v>
              </c:pt>
              <c:pt idx="11103">
                <c:v>92.533330895859748</c:v>
              </c:pt>
              <c:pt idx="11104">
                <c:v>92.541664979521428</c:v>
              </c:pt>
              <c:pt idx="11105">
                <c:v>92.549999063183137</c:v>
              </c:pt>
              <c:pt idx="11106">
                <c:v>92.558333146844845</c:v>
              </c:pt>
            </c:numLit>
          </c:xVal>
          <c:yVal>
            <c:numLit>
              <c:formatCode>General</c:formatCode>
              <c:ptCount val="1110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0</c:v>
              </c:pt>
              <c:pt idx="3399">
                <c:v>0</c:v>
              </c:pt>
              <c:pt idx="3400">
                <c:v>0</c:v>
              </c:pt>
              <c:pt idx="3401">
                <c:v>0</c:v>
              </c:pt>
              <c:pt idx="3402">
                <c:v>0</c:v>
              </c:pt>
              <c:pt idx="3403">
                <c:v>0</c:v>
              </c:pt>
              <c:pt idx="3404">
                <c:v>0</c:v>
              </c:pt>
              <c:pt idx="3405">
                <c:v>0</c:v>
              </c:pt>
              <c:pt idx="3406">
                <c:v>0</c:v>
              </c:pt>
              <c:pt idx="3407">
                <c:v>0</c:v>
              </c:pt>
              <c:pt idx="3408">
                <c:v>0</c:v>
              </c:pt>
              <c:pt idx="3409">
                <c:v>0</c:v>
              </c:pt>
              <c:pt idx="3410">
                <c:v>0</c:v>
              </c:pt>
              <c:pt idx="3411">
                <c:v>0</c:v>
              </c:pt>
              <c:pt idx="3412">
                <c:v>0</c:v>
              </c:pt>
              <c:pt idx="3413">
                <c:v>0</c:v>
              </c:pt>
              <c:pt idx="3414">
                <c:v>0</c:v>
              </c:pt>
              <c:pt idx="3415">
                <c:v>0</c:v>
              </c:pt>
              <c:pt idx="3416">
                <c:v>0</c:v>
              </c:pt>
              <c:pt idx="3417">
                <c:v>0</c:v>
              </c:pt>
              <c:pt idx="3418">
                <c:v>0</c:v>
              </c:pt>
              <c:pt idx="3419">
                <c:v>0</c:v>
              </c:pt>
              <c:pt idx="3420">
                <c:v>0</c:v>
              </c:pt>
              <c:pt idx="3421">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2">
                <c:v>0</c:v>
              </c:pt>
              <c:pt idx="3483">
                <c:v>0</c:v>
              </c:pt>
              <c:pt idx="3484">
                <c:v>0</c:v>
              </c:pt>
              <c:pt idx="3485">
                <c:v>0</c:v>
              </c:pt>
              <c:pt idx="3486">
                <c:v>0</c:v>
              </c:pt>
              <c:pt idx="3487">
                <c:v>0</c:v>
              </c:pt>
              <c:pt idx="3488">
                <c:v>0</c:v>
              </c:pt>
              <c:pt idx="3489">
                <c:v>0</c:v>
              </c:pt>
              <c:pt idx="3490">
                <c:v>0</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pt idx="3531">
                <c:v>0</c:v>
              </c:pt>
              <c:pt idx="3532">
                <c:v>0</c:v>
              </c:pt>
              <c:pt idx="3533">
                <c:v>0</c:v>
              </c:pt>
              <c:pt idx="3534">
                <c:v>0</c:v>
              </c:pt>
              <c:pt idx="3535">
                <c:v>0</c:v>
              </c:pt>
              <c:pt idx="3536">
                <c:v>0</c:v>
              </c:pt>
              <c:pt idx="3537">
                <c:v>0</c:v>
              </c:pt>
              <c:pt idx="3538">
                <c:v>0</c:v>
              </c:pt>
              <c:pt idx="3539">
                <c:v>0</c:v>
              </c:pt>
              <c:pt idx="3540">
                <c:v>0</c:v>
              </c:pt>
              <c:pt idx="3541">
                <c:v>0</c:v>
              </c:pt>
              <c:pt idx="3542">
                <c:v>0</c:v>
              </c:pt>
              <c:pt idx="3543">
                <c:v>0</c:v>
              </c:pt>
              <c:pt idx="3544">
                <c:v>0</c:v>
              </c:pt>
              <c:pt idx="3545">
                <c:v>0</c:v>
              </c:pt>
              <c:pt idx="3546">
                <c:v>0</c:v>
              </c:pt>
              <c:pt idx="3547">
                <c:v>0</c:v>
              </c:pt>
              <c:pt idx="3548">
                <c:v>0</c:v>
              </c:pt>
              <c:pt idx="3549">
                <c:v>0</c:v>
              </c:pt>
              <c:pt idx="3550">
                <c:v>0</c:v>
              </c:pt>
              <c:pt idx="3551">
                <c:v>0</c:v>
              </c:pt>
              <c:pt idx="3552">
                <c:v>0</c:v>
              </c:pt>
              <c:pt idx="3553">
                <c:v>0</c:v>
              </c:pt>
              <c:pt idx="3554">
                <c:v>0</c:v>
              </c:pt>
              <c:pt idx="3555">
                <c:v>0</c:v>
              </c:pt>
              <c:pt idx="3556">
                <c:v>0</c:v>
              </c:pt>
              <c:pt idx="3557">
                <c:v>0</c:v>
              </c:pt>
              <c:pt idx="3558">
                <c:v>0</c:v>
              </c:pt>
              <c:pt idx="3559">
                <c:v>0</c:v>
              </c:pt>
              <c:pt idx="3560">
                <c:v>0</c:v>
              </c:pt>
              <c:pt idx="3561">
                <c:v>0</c:v>
              </c:pt>
              <c:pt idx="3562">
                <c:v>0</c:v>
              </c:pt>
              <c:pt idx="3563">
                <c:v>0</c:v>
              </c:pt>
              <c:pt idx="3564">
                <c:v>0</c:v>
              </c:pt>
              <c:pt idx="3565">
                <c:v>0</c:v>
              </c:pt>
              <c:pt idx="3566">
                <c:v>0</c:v>
              </c:pt>
              <c:pt idx="3567">
                <c:v>0</c:v>
              </c:pt>
              <c:pt idx="3568">
                <c:v>0</c:v>
              </c:pt>
              <c:pt idx="3569">
                <c:v>0</c:v>
              </c:pt>
              <c:pt idx="3570">
                <c:v>0</c:v>
              </c:pt>
              <c:pt idx="3571">
                <c:v>0</c:v>
              </c:pt>
              <c:pt idx="3572">
                <c:v>0</c:v>
              </c:pt>
              <c:pt idx="3573">
                <c:v>0</c:v>
              </c:pt>
              <c:pt idx="3574">
                <c:v>0</c:v>
              </c:pt>
              <c:pt idx="3575">
                <c:v>0</c:v>
              </c:pt>
              <c:pt idx="3576">
                <c:v>0</c:v>
              </c:pt>
              <c:pt idx="3577">
                <c:v>0</c:v>
              </c:pt>
              <c:pt idx="3578">
                <c:v>0</c:v>
              </c:pt>
              <c:pt idx="3579">
                <c:v>0</c:v>
              </c:pt>
              <c:pt idx="3580">
                <c:v>0</c:v>
              </c:pt>
              <c:pt idx="3581">
                <c:v>0</c:v>
              </c:pt>
              <c:pt idx="3582">
                <c:v>0</c:v>
              </c:pt>
              <c:pt idx="3583">
                <c:v>0</c:v>
              </c:pt>
              <c:pt idx="3584">
                <c:v>0</c:v>
              </c:pt>
              <c:pt idx="3585">
                <c:v>0</c:v>
              </c:pt>
              <c:pt idx="3586">
                <c:v>0</c:v>
              </c:pt>
              <c:pt idx="3587">
                <c:v>0</c:v>
              </c:pt>
              <c:pt idx="3588">
                <c:v>0</c:v>
              </c:pt>
              <c:pt idx="3589">
                <c:v>0</c:v>
              </c:pt>
              <c:pt idx="3590">
                <c:v>0</c:v>
              </c:pt>
              <c:pt idx="3591">
                <c:v>0</c:v>
              </c:pt>
              <c:pt idx="3592">
                <c:v>0</c:v>
              </c:pt>
              <c:pt idx="3593">
                <c:v>0</c:v>
              </c:pt>
              <c:pt idx="3594">
                <c:v>0</c:v>
              </c:pt>
              <c:pt idx="3595">
                <c:v>0</c:v>
              </c:pt>
              <c:pt idx="3596">
                <c:v>0</c:v>
              </c:pt>
              <c:pt idx="3597">
                <c:v>0</c:v>
              </c:pt>
              <c:pt idx="3598">
                <c:v>0</c:v>
              </c:pt>
              <c:pt idx="3599">
                <c:v>0</c:v>
              </c:pt>
              <c:pt idx="3600">
                <c:v>0</c:v>
              </c:pt>
              <c:pt idx="3601">
                <c:v>0</c:v>
              </c:pt>
              <c:pt idx="3602">
                <c:v>0</c:v>
              </c:pt>
              <c:pt idx="3603">
                <c:v>0</c:v>
              </c:pt>
              <c:pt idx="3604">
                <c:v>0</c:v>
              </c:pt>
              <c:pt idx="3605">
                <c:v>0</c:v>
              </c:pt>
              <c:pt idx="3606">
                <c:v>0</c:v>
              </c:pt>
              <c:pt idx="3607">
                <c:v>0</c:v>
              </c:pt>
              <c:pt idx="3608">
                <c:v>0</c:v>
              </c:pt>
              <c:pt idx="3609">
                <c:v>0</c:v>
              </c:pt>
              <c:pt idx="3610">
                <c:v>0</c:v>
              </c:pt>
              <c:pt idx="3611">
                <c:v>0</c:v>
              </c:pt>
              <c:pt idx="3612">
                <c:v>0</c:v>
              </c:pt>
              <c:pt idx="3613">
                <c:v>0</c:v>
              </c:pt>
              <c:pt idx="3614">
                <c:v>0</c:v>
              </c:pt>
              <c:pt idx="3615">
                <c:v>0</c:v>
              </c:pt>
              <c:pt idx="3616">
                <c:v>0</c:v>
              </c:pt>
              <c:pt idx="3617">
                <c:v>0</c:v>
              </c:pt>
              <c:pt idx="3618">
                <c:v>0</c:v>
              </c:pt>
              <c:pt idx="3619">
                <c:v>0</c:v>
              </c:pt>
              <c:pt idx="3620">
                <c:v>0</c:v>
              </c:pt>
              <c:pt idx="3621">
                <c:v>0</c:v>
              </c:pt>
              <c:pt idx="3622">
                <c:v>0</c:v>
              </c:pt>
              <c:pt idx="3623">
                <c:v>0</c:v>
              </c:pt>
              <c:pt idx="3624">
                <c:v>0</c:v>
              </c:pt>
              <c:pt idx="3625">
                <c:v>0</c:v>
              </c:pt>
              <c:pt idx="3626">
                <c:v>0</c:v>
              </c:pt>
              <c:pt idx="3627">
                <c:v>0</c:v>
              </c:pt>
              <c:pt idx="3628">
                <c:v>0</c:v>
              </c:pt>
              <c:pt idx="3629">
                <c:v>0</c:v>
              </c:pt>
              <c:pt idx="3630">
                <c:v>0</c:v>
              </c:pt>
              <c:pt idx="3631">
                <c:v>0</c:v>
              </c:pt>
              <c:pt idx="3632">
                <c:v>0</c:v>
              </c:pt>
              <c:pt idx="3633">
                <c:v>0</c:v>
              </c:pt>
              <c:pt idx="3634">
                <c:v>0</c:v>
              </c:pt>
              <c:pt idx="3635">
                <c:v>0</c:v>
              </c:pt>
              <c:pt idx="3636">
                <c:v>0</c:v>
              </c:pt>
              <c:pt idx="3637">
                <c:v>0</c:v>
              </c:pt>
              <c:pt idx="3638">
                <c:v>0</c:v>
              </c:pt>
              <c:pt idx="3639">
                <c:v>0</c:v>
              </c:pt>
              <c:pt idx="3640">
                <c:v>0</c:v>
              </c:pt>
              <c:pt idx="3641">
                <c:v>0</c:v>
              </c:pt>
              <c:pt idx="3642">
                <c:v>0</c:v>
              </c:pt>
              <c:pt idx="3643">
                <c:v>0</c:v>
              </c:pt>
              <c:pt idx="3644">
                <c:v>0</c:v>
              </c:pt>
              <c:pt idx="3645">
                <c:v>0</c:v>
              </c:pt>
              <c:pt idx="3646">
                <c:v>0</c:v>
              </c:pt>
              <c:pt idx="3647">
                <c:v>0</c:v>
              </c:pt>
              <c:pt idx="3648">
                <c:v>0</c:v>
              </c:pt>
              <c:pt idx="3649">
                <c:v>0</c:v>
              </c:pt>
              <c:pt idx="3650">
                <c:v>0</c:v>
              </c:pt>
              <c:pt idx="3651">
                <c:v>0</c:v>
              </c:pt>
              <c:pt idx="3652">
                <c:v>0</c:v>
              </c:pt>
              <c:pt idx="3653">
                <c:v>0</c:v>
              </c:pt>
              <c:pt idx="3654">
                <c:v>0</c:v>
              </c:pt>
              <c:pt idx="3655">
                <c:v>0</c:v>
              </c:pt>
              <c:pt idx="3656">
                <c:v>0</c:v>
              </c:pt>
              <c:pt idx="3657">
                <c:v>0</c:v>
              </c:pt>
              <c:pt idx="3658">
                <c:v>0</c:v>
              </c:pt>
              <c:pt idx="3659">
                <c:v>0</c:v>
              </c:pt>
              <c:pt idx="3660">
                <c:v>0</c:v>
              </c:pt>
              <c:pt idx="3661">
                <c:v>0</c:v>
              </c:pt>
              <c:pt idx="3662">
                <c:v>0</c:v>
              </c:pt>
              <c:pt idx="3663">
                <c:v>0</c:v>
              </c:pt>
              <c:pt idx="3664">
                <c:v>0</c:v>
              </c:pt>
              <c:pt idx="3665">
                <c:v>0</c:v>
              </c:pt>
              <c:pt idx="3666">
                <c:v>0</c:v>
              </c:pt>
              <c:pt idx="3667">
                <c:v>0</c:v>
              </c:pt>
              <c:pt idx="3668">
                <c:v>0</c:v>
              </c:pt>
              <c:pt idx="3669">
                <c:v>0</c:v>
              </c:pt>
              <c:pt idx="3670">
                <c:v>0</c:v>
              </c:pt>
              <c:pt idx="3671">
                <c:v>0</c:v>
              </c:pt>
              <c:pt idx="3672">
                <c:v>0</c:v>
              </c:pt>
              <c:pt idx="3673">
                <c:v>0</c:v>
              </c:pt>
              <c:pt idx="3674">
                <c:v>0</c:v>
              </c:pt>
              <c:pt idx="3675">
                <c:v>0</c:v>
              </c:pt>
              <c:pt idx="3676">
                <c:v>0</c:v>
              </c:pt>
              <c:pt idx="3677">
                <c:v>0</c:v>
              </c:pt>
              <c:pt idx="3678">
                <c:v>0</c:v>
              </c:pt>
              <c:pt idx="3679">
                <c:v>0</c:v>
              </c:pt>
              <c:pt idx="3680">
                <c:v>0</c:v>
              </c:pt>
              <c:pt idx="3681">
                <c:v>0</c:v>
              </c:pt>
              <c:pt idx="3682">
                <c:v>0</c:v>
              </c:pt>
              <c:pt idx="3683">
                <c:v>0</c:v>
              </c:pt>
              <c:pt idx="3684">
                <c:v>0</c:v>
              </c:pt>
              <c:pt idx="3685">
                <c:v>0</c:v>
              </c:pt>
              <c:pt idx="3686">
                <c:v>0</c:v>
              </c:pt>
              <c:pt idx="3687">
                <c:v>0</c:v>
              </c:pt>
              <c:pt idx="3688">
                <c:v>0</c:v>
              </c:pt>
              <c:pt idx="3689">
                <c:v>0</c:v>
              </c:pt>
              <c:pt idx="3690">
                <c:v>0</c:v>
              </c:pt>
              <c:pt idx="3691">
                <c:v>0</c:v>
              </c:pt>
              <c:pt idx="3692">
                <c:v>0</c:v>
              </c:pt>
              <c:pt idx="3693">
                <c:v>0</c:v>
              </c:pt>
              <c:pt idx="3694">
                <c:v>0</c:v>
              </c:pt>
              <c:pt idx="3695">
                <c:v>0</c:v>
              </c:pt>
              <c:pt idx="3696">
                <c:v>0</c:v>
              </c:pt>
              <c:pt idx="3697">
                <c:v>0</c:v>
              </c:pt>
              <c:pt idx="3698">
                <c:v>0</c:v>
              </c:pt>
              <c:pt idx="3699">
                <c:v>0</c:v>
              </c:pt>
              <c:pt idx="3700">
                <c:v>0</c:v>
              </c:pt>
              <c:pt idx="3701">
                <c:v>0</c:v>
              </c:pt>
              <c:pt idx="3702">
                <c:v>0</c:v>
              </c:pt>
              <c:pt idx="3703">
                <c:v>0</c:v>
              </c:pt>
              <c:pt idx="3704">
                <c:v>0</c:v>
              </c:pt>
              <c:pt idx="3705">
                <c:v>0</c:v>
              </c:pt>
              <c:pt idx="3706">
                <c:v>0</c:v>
              </c:pt>
              <c:pt idx="3707">
                <c:v>0</c:v>
              </c:pt>
              <c:pt idx="3708">
                <c:v>0</c:v>
              </c:pt>
              <c:pt idx="3709">
                <c:v>0</c:v>
              </c:pt>
              <c:pt idx="3710">
                <c:v>0</c:v>
              </c:pt>
              <c:pt idx="3711">
                <c:v>0</c:v>
              </c:pt>
              <c:pt idx="3712">
                <c:v>0</c:v>
              </c:pt>
              <c:pt idx="3713">
                <c:v>0</c:v>
              </c:pt>
              <c:pt idx="3714">
                <c:v>0</c:v>
              </c:pt>
              <c:pt idx="3715">
                <c:v>0</c:v>
              </c:pt>
              <c:pt idx="3716">
                <c:v>0</c:v>
              </c:pt>
              <c:pt idx="3717">
                <c:v>0</c:v>
              </c:pt>
              <c:pt idx="3718">
                <c:v>0</c:v>
              </c:pt>
              <c:pt idx="3719">
                <c:v>0</c:v>
              </c:pt>
              <c:pt idx="3720">
                <c:v>0</c:v>
              </c:pt>
              <c:pt idx="3721">
                <c:v>0</c:v>
              </c:pt>
              <c:pt idx="3722">
                <c:v>0</c:v>
              </c:pt>
              <c:pt idx="3723">
                <c:v>0</c:v>
              </c:pt>
              <c:pt idx="3724">
                <c:v>0</c:v>
              </c:pt>
              <c:pt idx="3725">
                <c:v>0</c:v>
              </c:pt>
              <c:pt idx="3726">
                <c:v>0</c:v>
              </c:pt>
              <c:pt idx="3727">
                <c:v>0</c:v>
              </c:pt>
              <c:pt idx="3728">
                <c:v>0</c:v>
              </c:pt>
              <c:pt idx="3729">
                <c:v>0</c:v>
              </c:pt>
              <c:pt idx="3730">
                <c:v>0</c:v>
              </c:pt>
              <c:pt idx="3731">
                <c:v>0</c:v>
              </c:pt>
              <c:pt idx="3732">
                <c:v>0</c:v>
              </c:pt>
              <c:pt idx="3733">
                <c:v>0</c:v>
              </c:pt>
              <c:pt idx="3734">
                <c:v>0</c:v>
              </c:pt>
              <c:pt idx="3735">
                <c:v>0</c:v>
              </c:pt>
              <c:pt idx="3736">
                <c:v>0</c:v>
              </c:pt>
              <c:pt idx="3737">
                <c:v>0</c:v>
              </c:pt>
              <c:pt idx="3738">
                <c:v>0</c:v>
              </c:pt>
              <c:pt idx="3739">
                <c:v>0</c:v>
              </c:pt>
              <c:pt idx="3740">
                <c:v>0</c:v>
              </c:pt>
              <c:pt idx="3741">
                <c:v>0</c:v>
              </c:pt>
              <c:pt idx="3742">
                <c:v>0</c:v>
              </c:pt>
              <c:pt idx="3743">
                <c:v>0</c:v>
              </c:pt>
              <c:pt idx="3744">
                <c:v>0</c:v>
              </c:pt>
              <c:pt idx="3745">
                <c:v>0</c:v>
              </c:pt>
              <c:pt idx="3746">
                <c:v>0</c:v>
              </c:pt>
              <c:pt idx="3747">
                <c:v>0</c:v>
              </c:pt>
              <c:pt idx="3748">
                <c:v>0</c:v>
              </c:pt>
              <c:pt idx="3749">
                <c:v>0</c:v>
              </c:pt>
              <c:pt idx="3750">
                <c:v>0</c:v>
              </c:pt>
              <c:pt idx="3751">
                <c:v>0</c:v>
              </c:pt>
              <c:pt idx="3752">
                <c:v>0</c:v>
              </c:pt>
              <c:pt idx="3753">
                <c:v>0</c:v>
              </c:pt>
              <c:pt idx="3754">
                <c:v>0</c:v>
              </c:pt>
              <c:pt idx="3755">
                <c:v>0</c:v>
              </c:pt>
              <c:pt idx="3756">
                <c:v>0</c:v>
              </c:pt>
              <c:pt idx="3757">
                <c:v>0</c:v>
              </c:pt>
              <c:pt idx="3758">
                <c:v>0</c:v>
              </c:pt>
              <c:pt idx="3759">
                <c:v>0</c:v>
              </c:pt>
              <c:pt idx="3760">
                <c:v>0</c:v>
              </c:pt>
              <c:pt idx="3761">
                <c:v>0</c:v>
              </c:pt>
              <c:pt idx="3762">
                <c:v>0</c:v>
              </c:pt>
              <c:pt idx="3763">
                <c:v>0</c:v>
              </c:pt>
              <c:pt idx="3764">
                <c:v>0</c:v>
              </c:pt>
              <c:pt idx="3765">
                <c:v>0</c:v>
              </c:pt>
              <c:pt idx="3766">
                <c:v>0</c:v>
              </c:pt>
              <c:pt idx="3767">
                <c:v>0</c:v>
              </c:pt>
              <c:pt idx="3768">
                <c:v>0</c:v>
              </c:pt>
              <c:pt idx="3769">
                <c:v>0</c:v>
              </c:pt>
              <c:pt idx="3770">
                <c:v>0</c:v>
              </c:pt>
              <c:pt idx="3771">
                <c:v>0</c:v>
              </c:pt>
              <c:pt idx="3772">
                <c:v>0</c:v>
              </c:pt>
              <c:pt idx="3773">
                <c:v>0</c:v>
              </c:pt>
              <c:pt idx="3774">
                <c:v>0</c:v>
              </c:pt>
              <c:pt idx="3775">
                <c:v>0</c:v>
              </c:pt>
              <c:pt idx="3776">
                <c:v>0</c:v>
              </c:pt>
              <c:pt idx="3777">
                <c:v>0</c:v>
              </c:pt>
              <c:pt idx="3778">
                <c:v>0</c:v>
              </c:pt>
              <c:pt idx="3779">
                <c:v>0</c:v>
              </c:pt>
              <c:pt idx="3780">
                <c:v>0</c:v>
              </c:pt>
              <c:pt idx="3781">
                <c:v>0</c:v>
              </c:pt>
              <c:pt idx="3782">
                <c:v>0</c:v>
              </c:pt>
              <c:pt idx="3783">
                <c:v>0</c:v>
              </c:pt>
              <c:pt idx="3784">
                <c:v>0</c:v>
              </c:pt>
              <c:pt idx="3785">
                <c:v>0</c:v>
              </c:pt>
              <c:pt idx="3786">
                <c:v>0</c:v>
              </c:pt>
              <c:pt idx="3787">
                <c:v>0</c:v>
              </c:pt>
              <c:pt idx="3788">
                <c:v>0</c:v>
              </c:pt>
              <c:pt idx="3789">
                <c:v>0</c:v>
              </c:pt>
              <c:pt idx="3790">
                <c:v>0</c:v>
              </c:pt>
              <c:pt idx="3791">
                <c:v>0</c:v>
              </c:pt>
              <c:pt idx="3792">
                <c:v>0</c:v>
              </c:pt>
              <c:pt idx="3793">
                <c:v>0</c:v>
              </c:pt>
              <c:pt idx="3794">
                <c:v>0</c:v>
              </c:pt>
              <c:pt idx="3795">
                <c:v>0</c:v>
              </c:pt>
              <c:pt idx="3796">
                <c:v>0</c:v>
              </c:pt>
              <c:pt idx="3797">
                <c:v>0</c:v>
              </c:pt>
              <c:pt idx="3798">
                <c:v>0</c:v>
              </c:pt>
              <c:pt idx="3799">
                <c:v>0</c:v>
              </c:pt>
              <c:pt idx="3800">
                <c:v>0</c:v>
              </c:pt>
              <c:pt idx="3801">
                <c:v>0</c:v>
              </c:pt>
              <c:pt idx="3802">
                <c:v>0</c:v>
              </c:pt>
              <c:pt idx="3803">
                <c:v>0</c:v>
              </c:pt>
              <c:pt idx="3804">
                <c:v>0</c:v>
              </c:pt>
              <c:pt idx="3805">
                <c:v>0</c:v>
              </c:pt>
              <c:pt idx="3806">
                <c:v>0</c:v>
              </c:pt>
              <c:pt idx="3807">
                <c:v>0</c:v>
              </c:pt>
              <c:pt idx="3808">
                <c:v>0</c:v>
              </c:pt>
              <c:pt idx="3809">
                <c:v>0</c:v>
              </c:pt>
              <c:pt idx="3810">
                <c:v>0</c:v>
              </c:pt>
              <c:pt idx="3811">
                <c:v>0</c:v>
              </c:pt>
              <c:pt idx="3812">
                <c:v>0</c:v>
              </c:pt>
              <c:pt idx="3813">
                <c:v>0</c:v>
              </c:pt>
              <c:pt idx="3814">
                <c:v>0</c:v>
              </c:pt>
              <c:pt idx="3815">
                <c:v>0</c:v>
              </c:pt>
              <c:pt idx="3816">
                <c:v>0</c:v>
              </c:pt>
              <c:pt idx="3817">
                <c:v>0</c:v>
              </c:pt>
              <c:pt idx="3818">
                <c:v>0</c:v>
              </c:pt>
              <c:pt idx="3819">
                <c:v>0</c:v>
              </c:pt>
              <c:pt idx="3820">
                <c:v>0</c:v>
              </c:pt>
              <c:pt idx="3821">
                <c:v>0</c:v>
              </c:pt>
              <c:pt idx="3822">
                <c:v>0</c:v>
              </c:pt>
              <c:pt idx="3823">
                <c:v>0</c:v>
              </c:pt>
              <c:pt idx="3824">
                <c:v>0</c:v>
              </c:pt>
              <c:pt idx="3825">
                <c:v>0</c:v>
              </c:pt>
              <c:pt idx="3826">
                <c:v>0</c:v>
              </c:pt>
              <c:pt idx="3827">
                <c:v>0</c:v>
              </c:pt>
              <c:pt idx="3828">
                <c:v>0</c:v>
              </c:pt>
              <c:pt idx="3829">
                <c:v>0</c:v>
              </c:pt>
              <c:pt idx="3830">
                <c:v>0</c:v>
              </c:pt>
              <c:pt idx="3831">
                <c:v>0</c:v>
              </c:pt>
              <c:pt idx="3832">
                <c:v>0</c:v>
              </c:pt>
              <c:pt idx="3833">
                <c:v>0</c:v>
              </c:pt>
              <c:pt idx="3834">
                <c:v>0</c:v>
              </c:pt>
              <c:pt idx="3835">
                <c:v>0</c:v>
              </c:pt>
              <c:pt idx="3836">
                <c:v>0</c:v>
              </c:pt>
              <c:pt idx="3837">
                <c:v>0</c:v>
              </c:pt>
              <c:pt idx="3838">
                <c:v>0</c:v>
              </c:pt>
              <c:pt idx="3839">
                <c:v>0</c:v>
              </c:pt>
              <c:pt idx="3840">
                <c:v>0</c:v>
              </c:pt>
              <c:pt idx="3841">
                <c:v>0</c:v>
              </c:pt>
              <c:pt idx="3842">
                <c:v>0</c:v>
              </c:pt>
              <c:pt idx="3843">
                <c:v>0</c:v>
              </c:pt>
              <c:pt idx="3844">
                <c:v>0</c:v>
              </c:pt>
              <c:pt idx="3845">
                <c:v>0</c:v>
              </c:pt>
              <c:pt idx="3846">
                <c:v>0</c:v>
              </c:pt>
              <c:pt idx="3847">
                <c:v>0</c:v>
              </c:pt>
              <c:pt idx="3848">
                <c:v>0</c:v>
              </c:pt>
              <c:pt idx="3849">
                <c:v>0</c:v>
              </c:pt>
              <c:pt idx="3850">
                <c:v>0</c:v>
              </c:pt>
              <c:pt idx="3851">
                <c:v>0</c:v>
              </c:pt>
              <c:pt idx="3852">
                <c:v>0</c:v>
              </c:pt>
              <c:pt idx="3853">
                <c:v>0</c:v>
              </c:pt>
              <c:pt idx="3854">
                <c:v>0</c:v>
              </c:pt>
              <c:pt idx="3855">
                <c:v>0</c:v>
              </c:pt>
              <c:pt idx="3856">
                <c:v>0</c:v>
              </c:pt>
              <c:pt idx="3857">
                <c:v>0</c:v>
              </c:pt>
              <c:pt idx="3858">
                <c:v>0</c:v>
              </c:pt>
              <c:pt idx="3859">
                <c:v>0</c:v>
              </c:pt>
              <c:pt idx="3860">
                <c:v>0</c:v>
              </c:pt>
              <c:pt idx="3861">
                <c:v>0</c:v>
              </c:pt>
              <c:pt idx="3862">
                <c:v>0</c:v>
              </c:pt>
              <c:pt idx="3863">
                <c:v>0</c:v>
              </c:pt>
              <c:pt idx="3864">
                <c:v>0</c:v>
              </c:pt>
              <c:pt idx="3865">
                <c:v>0</c:v>
              </c:pt>
              <c:pt idx="3866">
                <c:v>0</c:v>
              </c:pt>
              <c:pt idx="3867">
                <c:v>0</c:v>
              </c:pt>
              <c:pt idx="3868">
                <c:v>0</c:v>
              </c:pt>
              <c:pt idx="3869">
                <c:v>0</c:v>
              </c:pt>
              <c:pt idx="3870">
                <c:v>0</c:v>
              </c:pt>
              <c:pt idx="3871">
                <c:v>0</c:v>
              </c:pt>
              <c:pt idx="3872">
                <c:v>0</c:v>
              </c:pt>
              <c:pt idx="3873">
                <c:v>0</c:v>
              </c:pt>
              <c:pt idx="3874">
                <c:v>0</c:v>
              </c:pt>
              <c:pt idx="3875">
                <c:v>0</c:v>
              </c:pt>
              <c:pt idx="3876">
                <c:v>0</c:v>
              </c:pt>
              <c:pt idx="3877">
                <c:v>0</c:v>
              </c:pt>
              <c:pt idx="3878">
                <c:v>0</c:v>
              </c:pt>
              <c:pt idx="3879">
                <c:v>0</c:v>
              </c:pt>
              <c:pt idx="3880">
                <c:v>0</c:v>
              </c:pt>
              <c:pt idx="3881">
                <c:v>0</c:v>
              </c:pt>
              <c:pt idx="3882">
                <c:v>0</c:v>
              </c:pt>
              <c:pt idx="3883">
                <c:v>0</c:v>
              </c:pt>
              <c:pt idx="3884">
                <c:v>0</c:v>
              </c:pt>
              <c:pt idx="3885">
                <c:v>0</c:v>
              </c:pt>
              <c:pt idx="3886">
                <c:v>0</c:v>
              </c:pt>
              <c:pt idx="3887">
                <c:v>0</c:v>
              </c:pt>
              <c:pt idx="3888">
                <c:v>0</c:v>
              </c:pt>
              <c:pt idx="3889">
                <c:v>0</c:v>
              </c:pt>
              <c:pt idx="3890">
                <c:v>0</c:v>
              </c:pt>
              <c:pt idx="3891">
                <c:v>0</c:v>
              </c:pt>
              <c:pt idx="3892">
                <c:v>0</c:v>
              </c:pt>
              <c:pt idx="3893">
                <c:v>0</c:v>
              </c:pt>
              <c:pt idx="3894">
                <c:v>0</c:v>
              </c:pt>
              <c:pt idx="3895">
                <c:v>0</c:v>
              </c:pt>
              <c:pt idx="3896">
                <c:v>0</c:v>
              </c:pt>
              <c:pt idx="3897">
                <c:v>0</c:v>
              </c:pt>
              <c:pt idx="3898">
                <c:v>0</c:v>
              </c:pt>
              <c:pt idx="3899">
                <c:v>0</c:v>
              </c:pt>
              <c:pt idx="3900">
                <c:v>0</c:v>
              </c:pt>
              <c:pt idx="3901">
                <c:v>0</c:v>
              </c:pt>
              <c:pt idx="3902">
                <c:v>0</c:v>
              </c:pt>
              <c:pt idx="3903">
                <c:v>0</c:v>
              </c:pt>
              <c:pt idx="3904">
                <c:v>0</c:v>
              </c:pt>
              <c:pt idx="3905">
                <c:v>0</c:v>
              </c:pt>
              <c:pt idx="3906">
                <c:v>0</c:v>
              </c:pt>
              <c:pt idx="3907">
                <c:v>0</c:v>
              </c:pt>
              <c:pt idx="3908">
                <c:v>0</c:v>
              </c:pt>
              <c:pt idx="3909">
                <c:v>0</c:v>
              </c:pt>
              <c:pt idx="3910">
                <c:v>0</c:v>
              </c:pt>
              <c:pt idx="3911">
                <c:v>0</c:v>
              </c:pt>
              <c:pt idx="3912">
                <c:v>0</c:v>
              </c:pt>
              <c:pt idx="3913">
                <c:v>0</c:v>
              </c:pt>
              <c:pt idx="3914">
                <c:v>0</c:v>
              </c:pt>
              <c:pt idx="3915">
                <c:v>0</c:v>
              </c:pt>
              <c:pt idx="3916">
                <c:v>0</c:v>
              </c:pt>
              <c:pt idx="3917">
                <c:v>0</c:v>
              </c:pt>
              <c:pt idx="3918">
                <c:v>0</c:v>
              </c:pt>
              <c:pt idx="3919">
                <c:v>0</c:v>
              </c:pt>
              <c:pt idx="3920">
                <c:v>0</c:v>
              </c:pt>
              <c:pt idx="3921">
                <c:v>0</c:v>
              </c:pt>
              <c:pt idx="3922">
                <c:v>0</c:v>
              </c:pt>
              <c:pt idx="3923">
                <c:v>0</c:v>
              </c:pt>
              <c:pt idx="3924">
                <c:v>0</c:v>
              </c:pt>
              <c:pt idx="3925">
                <c:v>0</c:v>
              </c:pt>
              <c:pt idx="3926">
                <c:v>0</c:v>
              </c:pt>
              <c:pt idx="3927">
                <c:v>0</c:v>
              </c:pt>
              <c:pt idx="3928">
                <c:v>0</c:v>
              </c:pt>
              <c:pt idx="3929">
                <c:v>0</c:v>
              </c:pt>
              <c:pt idx="3930">
                <c:v>0</c:v>
              </c:pt>
              <c:pt idx="3931">
                <c:v>0</c:v>
              </c:pt>
              <c:pt idx="3932">
                <c:v>0</c:v>
              </c:pt>
              <c:pt idx="3933">
                <c:v>0</c:v>
              </c:pt>
              <c:pt idx="3934">
                <c:v>0</c:v>
              </c:pt>
              <c:pt idx="3935">
                <c:v>0</c:v>
              </c:pt>
              <c:pt idx="3936">
                <c:v>0</c:v>
              </c:pt>
              <c:pt idx="3937">
                <c:v>0</c:v>
              </c:pt>
              <c:pt idx="3938">
                <c:v>0</c:v>
              </c:pt>
              <c:pt idx="3939">
                <c:v>0</c:v>
              </c:pt>
              <c:pt idx="3940">
                <c:v>0</c:v>
              </c:pt>
              <c:pt idx="3941">
                <c:v>0</c:v>
              </c:pt>
              <c:pt idx="3942">
                <c:v>0</c:v>
              </c:pt>
              <c:pt idx="3943">
                <c:v>0</c:v>
              </c:pt>
              <c:pt idx="3944">
                <c:v>0</c:v>
              </c:pt>
              <c:pt idx="3945">
                <c:v>0</c:v>
              </c:pt>
              <c:pt idx="3946">
                <c:v>0</c:v>
              </c:pt>
              <c:pt idx="3947">
                <c:v>0</c:v>
              </c:pt>
              <c:pt idx="3948">
                <c:v>0</c:v>
              </c:pt>
              <c:pt idx="3949">
                <c:v>0</c:v>
              </c:pt>
              <c:pt idx="3950">
                <c:v>0</c:v>
              </c:pt>
              <c:pt idx="3951">
                <c:v>0</c:v>
              </c:pt>
              <c:pt idx="3952">
                <c:v>0</c:v>
              </c:pt>
              <c:pt idx="3953">
                <c:v>0</c:v>
              </c:pt>
              <c:pt idx="3954">
                <c:v>0</c:v>
              </c:pt>
              <c:pt idx="3955">
                <c:v>0</c:v>
              </c:pt>
              <c:pt idx="3956">
                <c:v>0</c:v>
              </c:pt>
              <c:pt idx="3957">
                <c:v>0</c:v>
              </c:pt>
              <c:pt idx="3958">
                <c:v>0</c:v>
              </c:pt>
              <c:pt idx="3959">
                <c:v>0</c:v>
              </c:pt>
              <c:pt idx="3960">
                <c:v>0</c:v>
              </c:pt>
              <c:pt idx="3961">
                <c:v>0</c:v>
              </c:pt>
              <c:pt idx="3962">
                <c:v>0</c:v>
              </c:pt>
              <c:pt idx="3963">
                <c:v>0</c:v>
              </c:pt>
              <c:pt idx="3964">
                <c:v>0</c:v>
              </c:pt>
              <c:pt idx="3965">
                <c:v>0</c:v>
              </c:pt>
              <c:pt idx="3966">
                <c:v>0</c:v>
              </c:pt>
              <c:pt idx="3967">
                <c:v>0</c:v>
              </c:pt>
              <c:pt idx="3968">
                <c:v>0</c:v>
              </c:pt>
              <c:pt idx="3969">
                <c:v>0</c:v>
              </c:pt>
              <c:pt idx="3970">
                <c:v>0</c:v>
              </c:pt>
              <c:pt idx="3971">
                <c:v>0</c:v>
              </c:pt>
              <c:pt idx="3972">
                <c:v>0</c:v>
              </c:pt>
              <c:pt idx="3973">
                <c:v>0</c:v>
              </c:pt>
              <c:pt idx="3974">
                <c:v>0</c:v>
              </c:pt>
              <c:pt idx="3975">
                <c:v>0</c:v>
              </c:pt>
              <c:pt idx="3976">
                <c:v>0</c:v>
              </c:pt>
              <c:pt idx="3977">
                <c:v>0</c:v>
              </c:pt>
              <c:pt idx="3978">
                <c:v>0</c:v>
              </c:pt>
              <c:pt idx="3979">
                <c:v>0</c:v>
              </c:pt>
              <c:pt idx="3980">
                <c:v>0</c:v>
              </c:pt>
              <c:pt idx="3981">
                <c:v>0</c:v>
              </c:pt>
              <c:pt idx="3982">
                <c:v>0</c:v>
              </c:pt>
              <c:pt idx="3983">
                <c:v>0</c:v>
              </c:pt>
              <c:pt idx="3984">
                <c:v>0</c:v>
              </c:pt>
              <c:pt idx="3985">
                <c:v>0</c:v>
              </c:pt>
              <c:pt idx="3986">
                <c:v>0</c:v>
              </c:pt>
              <c:pt idx="3987">
                <c:v>0</c:v>
              </c:pt>
              <c:pt idx="3988">
                <c:v>0</c:v>
              </c:pt>
              <c:pt idx="3989">
                <c:v>0</c:v>
              </c:pt>
              <c:pt idx="3990">
                <c:v>0</c:v>
              </c:pt>
              <c:pt idx="3991">
                <c:v>0</c:v>
              </c:pt>
              <c:pt idx="3992">
                <c:v>0</c:v>
              </c:pt>
              <c:pt idx="3993">
                <c:v>0</c:v>
              </c:pt>
              <c:pt idx="3994">
                <c:v>0</c:v>
              </c:pt>
              <c:pt idx="3995">
                <c:v>0</c:v>
              </c:pt>
              <c:pt idx="3996">
                <c:v>0</c:v>
              </c:pt>
              <c:pt idx="3997">
                <c:v>0</c:v>
              </c:pt>
              <c:pt idx="3998">
                <c:v>0</c:v>
              </c:pt>
              <c:pt idx="3999">
                <c:v>0</c:v>
              </c:pt>
              <c:pt idx="4000">
                <c:v>0</c:v>
              </c:pt>
              <c:pt idx="4001">
                <c:v>0</c:v>
              </c:pt>
              <c:pt idx="4002">
                <c:v>0</c:v>
              </c:pt>
              <c:pt idx="4003">
                <c:v>0</c:v>
              </c:pt>
              <c:pt idx="4004">
                <c:v>0</c:v>
              </c:pt>
              <c:pt idx="4005">
                <c:v>0</c:v>
              </c:pt>
              <c:pt idx="4006">
                <c:v>0</c:v>
              </c:pt>
              <c:pt idx="4007">
                <c:v>0</c:v>
              </c:pt>
              <c:pt idx="4008">
                <c:v>0</c:v>
              </c:pt>
              <c:pt idx="4009">
                <c:v>0</c:v>
              </c:pt>
              <c:pt idx="4010">
                <c:v>0</c:v>
              </c:pt>
              <c:pt idx="4011">
                <c:v>0</c:v>
              </c:pt>
              <c:pt idx="4012">
                <c:v>0</c:v>
              </c:pt>
              <c:pt idx="4013">
                <c:v>0</c:v>
              </c:pt>
              <c:pt idx="4014">
                <c:v>0</c:v>
              </c:pt>
              <c:pt idx="4015">
                <c:v>0</c:v>
              </c:pt>
              <c:pt idx="4016">
                <c:v>0</c:v>
              </c:pt>
              <c:pt idx="4017">
                <c:v>0</c:v>
              </c:pt>
              <c:pt idx="4018">
                <c:v>0</c:v>
              </c:pt>
              <c:pt idx="4019">
                <c:v>0</c:v>
              </c:pt>
              <c:pt idx="4020">
                <c:v>0</c:v>
              </c:pt>
              <c:pt idx="4021">
                <c:v>0</c:v>
              </c:pt>
              <c:pt idx="4022">
                <c:v>0</c:v>
              </c:pt>
              <c:pt idx="4023">
                <c:v>0</c:v>
              </c:pt>
              <c:pt idx="4024">
                <c:v>0</c:v>
              </c:pt>
              <c:pt idx="4025">
                <c:v>0</c:v>
              </c:pt>
              <c:pt idx="4026">
                <c:v>0</c:v>
              </c:pt>
              <c:pt idx="4027">
                <c:v>0</c:v>
              </c:pt>
              <c:pt idx="4028">
                <c:v>0</c:v>
              </c:pt>
              <c:pt idx="4029">
                <c:v>0</c:v>
              </c:pt>
              <c:pt idx="4030">
                <c:v>0</c:v>
              </c:pt>
              <c:pt idx="4031">
                <c:v>0</c:v>
              </c:pt>
              <c:pt idx="4032">
                <c:v>0</c:v>
              </c:pt>
              <c:pt idx="4033">
                <c:v>0</c:v>
              </c:pt>
              <c:pt idx="4034">
                <c:v>0</c:v>
              </c:pt>
              <c:pt idx="4035">
                <c:v>0</c:v>
              </c:pt>
              <c:pt idx="4036">
                <c:v>0</c:v>
              </c:pt>
              <c:pt idx="4037">
                <c:v>0</c:v>
              </c:pt>
              <c:pt idx="4038">
                <c:v>0</c:v>
              </c:pt>
              <c:pt idx="4039">
                <c:v>0</c:v>
              </c:pt>
              <c:pt idx="4040">
                <c:v>0</c:v>
              </c:pt>
              <c:pt idx="4041">
                <c:v>0</c:v>
              </c:pt>
              <c:pt idx="4042">
                <c:v>0</c:v>
              </c:pt>
              <c:pt idx="4043">
                <c:v>0</c:v>
              </c:pt>
              <c:pt idx="4044">
                <c:v>0</c:v>
              </c:pt>
              <c:pt idx="4045">
                <c:v>0</c:v>
              </c:pt>
              <c:pt idx="4046">
                <c:v>0</c:v>
              </c:pt>
              <c:pt idx="4047">
                <c:v>0</c:v>
              </c:pt>
              <c:pt idx="4048">
                <c:v>0</c:v>
              </c:pt>
              <c:pt idx="4049">
                <c:v>0</c:v>
              </c:pt>
              <c:pt idx="4050">
                <c:v>0</c:v>
              </c:pt>
              <c:pt idx="4051">
                <c:v>0</c:v>
              </c:pt>
              <c:pt idx="4052">
                <c:v>0</c:v>
              </c:pt>
              <c:pt idx="4053">
                <c:v>0</c:v>
              </c:pt>
              <c:pt idx="4054">
                <c:v>0</c:v>
              </c:pt>
              <c:pt idx="4055">
                <c:v>0</c:v>
              </c:pt>
              <c:pt idx="4056">
                <c:v>0</c:v>
              </c:pt>
              <c:pt idx="4057">
                <c:v>0</c:v>
              </c:pt>
              <c:pt idx="4058">
                <c:v>0</c:v>
              </c:pt>
              <c:pt idx="4059">
                <c:v>0</c:v>
              </c:pt>
              <c:pt idx="4060">
                <c:v>0</c:v>
              </c:pt>
              <c:pt idx="4061">
                <c:v>0</c:v>
              </c:pt>
              <c:pt idx="4062">
                <c:v>0</c:v>
              </c:pt>
              <c:pt idx="4063">
                <c:v>0</c:v>
              </c:pt>
              <c:pt idx="4064">
                <c:v>0</c:v>
              </c:pt>
              <c:pt idx="4065">
                <c:v>0</c:v>
              </c:pt>
              <c:pt idx="4066">
                <c:v>0</c:v>
              </c:pt>
              <c:pt idx="4067">
                <c:v>0</c:v>
              </c:pt>
              <c:pt idx="4068">
                <c:v>0</c:v>
              </c:pt>
              <c:pt idx="4069">
                <c:v>0</c:v>
              </c:pt>
              <c:pt idx="4070">
                <c:v>0</c:v>
              </c:pt>
              <c:pt idx="4071">
                <c:v>0</c:v>
              </c:pt>
              <c:pt idx="4072">
                <c:v>0</c:v>
              </c:pt>
              <c:pt idx="4073">
                <c:v>0</c:v>
              </c:pt>
              <c:pt idx="4074">
                <c:v>0</c:v>
              </c:pt>
              <c:pt idx="4075">
                <c:v>0</c:v>
              </c:pt>
              <c:pt idx="4076">
                <c:v>0</c:v>
              </c:pt>
              <c:pt idx="4077">
                <c:v>0</c:v>
              </c:pt>
              <c:pt idx="4078">
                <c:v>0</c:v>
              </c:pt>
              <c:pt idx="4079">
                <c:v>0</c:v>
              </c:pt>
              <c:pt idx="4080">
                <c:v>0</c:v>
              </c:pt>
              <c:pt idx="4081">
                <c:v>0</c:v>
              </c:pt>
              <c:pt idx="4082">
                <c:v>0</c:v>
              </c:pt>
              <c:pt idx="4083">
                <c:v>0</c:v>
              </c:pt>
              <c:pt idx="4084">
                <c:v>0</c:v>
              </c:pt>
              <c:pt idx="4085">
                <c:v>0</c:v>
              </c:pt>
              <c:pt idx="4086">
                <c:v>0</c:v>
              </c:pt>
              <c:pt idx="4087">
                <c:v>0</c:v>
              </c:pt>
              <c:pt idx="4088">
                <c:v>0</c:v>
              </c:pt>
              <c:pt idx="4089">
                <c:v>0</c:v>
              </c:pt>
              <c:pt idx="4090">
                <c:v>0</c:v>
              </c:pt>
              <c:pt idx="4091">
                <c:v>0</c:v>
              </c:pt>
              <c:pt idx="4092">
                <c:v>0</c:v>
              </c:pt>
              <c:pt idx="4093">
                <c:v>0</c:v>
              </c:pt>
              <c:pt idx="4094">
                <c:v>0</c:v>
              </c:pt>
              <c:pt idx="4095">
                <c:v>0</c:v>
              </c:pt>
              <c:pt idx="4096">
                <c:v>0</c:v>
              </c:pt>
              <c:pt idx="4097">
                <c:v>0</c:v>
              </c:pt>
              <c:pt idx="4098">
                <c:v>0</c:v>
              </c:pt>
              <c:pt idx="4099">
                <c:v>0</c:v>
              </c:pt>
              <c:pt idx="4100">
                <c:v>0</c:v>
              </c:pt>
              <c:pt idx="4101">
                <c:v>0</c:v>
              </c:pt>
              <c:pt idx="4102">
                <c:v>0</c:v>
              </c:pt>
              <c:pt idx="4103">
                <c:v>0</c:v>
              </c:pt>
              <c:pt idx="4104">
                <c:v>0</c:v>
              </c:pt>
              <c:pt idx="4105">
                <c:v>0</c:v>
              </c:pt>
              <c:pt idx="4106">
                <c:v>0</c:v>
              </c:pt>
              <c:pt idx="4107">
                <c:v>0</c:v>
              </c:pt>
              <c:pt idx="4108">
                <c:v>0</c:v>
              </c:pt>
              <c:pt idx="4109">
                <c:v>0</c:v>
              </c:pt>
              <c:pt idx="4110">
                <c:v>0</c:v>
              </c:pt>
              <c:pt idx="4111">
                <c:v>0</c:v>
              </c:pt>
              <c:pt idx="4112">
                <c:v>0</c:v>
              </c:pt>
              <c:pt idx="4113">
                <c:v>0</c:v>
              </c:pt>
              <c:pt idx="4114">
                <c:v>0</c:v>
              </c:pt>
              <c:pt idx="4115">
                <c:v>0</c:v>
              </c:pt>
              <c:pt idx="4116">
                <c:v>0</c:v>
              </c:pt>
              <c:pt idx="4117">
                <c:v>0</c:v>
              </c:pt>
              <c:pt idx="4118">
                <c:v>0</c:v>
              </c:pt>
              <c:pt idx="4119">
                <c:v>0</c:v>
              </c:pt>
              <c:pt idx="4120">
                <c:v>0</c:v>
              </c:pt>
              <c:pt idx="4121">
                <c:v>0</c:v>
              </c:pt>
              <c:pt idx="4122">
                <c:v>0</c:v>
              </c:pt>
              <c:pt idx="4123">
                <c:v>0</c:v>
              </c:pt>
              <c:pt idx="4124">
                <c:v>0</c:v>
              </c:pt>
              <c:pt idx="4125">
                <c:v>0</c:v>
              </c:pt>
              <c:pt idx="4126">
                <c:v>0</c:v>
              </c:pt>
              <c:pt idx="4127">
                <c:v>0</c:v>
              </c:pt>
              <c:pt idx="4128">
                <c:v>0</c:v>
              </c:pt>
              <c:pt idx="4129">
                <c:v>0</c:v>
              </c:pt>
              <c:pt idx="4130">
                <c:v>0</c:v>
              </c:pt>
              <c:pt idx="4131">
                <c:v>0</c:v>
              </c:pt>
              <c:pt idx="4132">
                <c:v>0</c:v>
              </c:pt>
              <c:pt idx="4133">
                <c:v>0</c:v>
              </c:pt>
              <c:pt idx="4134">
                <c:v>0</c:v>
              </c:pt>
              <c:pt idx="4135">
                <c:v>0</c:v>
              </c:pt>
              <c:pt idx="4136">
                <c:v>0</c:v>
              </c:pt>
              <c:pt idx="4137">
                <c:v>0</c:v>
              </c:pt>
              <c:pt idx="4138">
                <c:v>0</c:v>
              </c:pt>
              <c:pt idx="4139">
                <c:v>0</c:v>
              </c:pt>
              <c:pt idx="4140">
                <c:v>0</c:v>
              </c:pt>
              <c:pt idx="4141">
                <c:v>0</c:v>
              </c:pt>
              <c:pt idx="4142">
                <c:v>0</c:v>
              </c:pt>
              <c:pt idx="4143">
                <c:v>0</c:v>
              </c:pt>
              <c:pt idx="4144">
                <c:v>0</c:v>
              </c:pt>
              <c:pt idx="4145">
                <c:v>0</c:v>
              </c:pt>
              <c:pt idx="4146">
                <c:v>0</c:v>
              </c:pt>
              <c:pt idx="4147">
                <c:v>0</c:v>
              </c:pt>
              <c:pt idx="4148">
                <c:v>0</c:v>
              </c:pt>
              <c:pt idx="4149">
                <c:v>0</c:v>
              </c:pt>
              <c:pt idx="4150">
                <c:v>0</c:v>
              </c:pt>
              <c:pt idx="4151">
                <c:v>0</c:v>
              </c:pt>
              <c:pt idx="4152">
                <c:v>0</c:v>
              </c:pt>
              <c:pt idx="4153">
                <c:v>0</c:v>
              </c:pt>
              <c:pt idx="4154">
                <c:v>0</c:v>
              </c:pt>
              <c:pt idx="4155">
                <c:v>0</c:v>
              </c:pt>
              <c:pt idx="4156">
                <c:v>0</c:v>
              </c:pt>
              <c:pt idx="4157">
                <c:v>0</c:v>
              </c:pt>
              <c:pt idx="4158">
                <c:v>0</c:v>
              </c:pt>
              <c:pt idx="4159">
                <c:v>0</c:v>
              </c:pt>
              <c:pt idx="4160">
                <c:v>0</c:v>
              </c:pt>
              <c:pt idx="4161">
                <c:v>0</c:v>
              </c:pt>
              <c:pt idx="4162">
                <c:v>0</c:v>
              </c:pt>
              <c:pt idx="4163">
                <c:v>0</c:v>
              </c:pt>
              <c:pt idx="4164">
                <c:v>0</c:v>
              </c:pt>
              <c:pt idx="4165">
                <c:v>0</c:v>
              </c:pt>
              <c:pt idx="4166">
                <c:v>0</c:v>
              </c:pt>
              <c:pt idx="4167">
                <c:v>0</c:v>
              </c:pt>
              <c:pt idx="4168">
                <c:v>0</c:v>
              </c:pt>
              <c:pt idx="4169">
                <c:v>0</c:v>
              </c:pt>
              <c:pt idx="4170">
                <c:v>0</c:v>
              </c:pt>
              <c:pt idx="4171">
                <c:v>0</c:v>
              </c:pt>
              <c:pt idx="4172">
                <c:v>0</c:v>
              </c:pt>
              <c:pt idx="4173">
                <c:v>0</c:v>
              </c:pt>
              <c:pt idx="4174">
                <c:v>0</c:v>
              </c:pt>
              <c:pt idx="4175">
                <c:v>0</c:v>
              </c:pt>
              <c:pt idx="4176">
                <c:v>0</c:v>
              </c:pt>
              <c:pt idx="4177">
                <c:v>0</c:v>
              </c:pt>
              <c:pt idx="4178">
                <c:v>0</c:v>
              </c:pt>
              <c:pt idx="4179">
                <c:v>0</c:v>
              </c:pt>
              <c:pt idx="4180">
                <c:v>0</c:v>
              </c:pt>
              <c:pt idx="4181">
                <c:v>0</c:v>
              </c:pt>
              <c:pt idx="4182">
                <c:v>0</c:v>
              </c:pt>
              <c:pt idx="4183">
                <c:v>0</c:v>
              </c:pt>
              <c:pt idx="4184">
                <c:v>0</c:v>
              </c:pt>
              <c:pt idx="4185">
                <c:v>0</c:v>
              </c:pt>
              <c:pt idx="4186">
                <c:v>0</c:v>
              </c:pt>
              <c:pt idx="4187">
                <c:v>0</c:v>
              </c:pt>
              <c:pt idx="4188">
                <c:v>0</c:v>
              </c:pt>
              <c:pt idx="4189">
                <c:v>0</c:v>
              </c:pt>
              <c:pt idx="4190">
                <c:v>0</c:v>
              </c:pt>
              <c:pt idx="4191">
                <c:v>0</c:v>
              </c:pt>
              <c:pt idx="4192">
                <c:v>0</c:v>
              </c:pt>
              <c:pt idx="4193">
                <c:v>0</c:v>
              </c:pt>
              <c:pt idx="4194">
                <c:v>0</c:v>
              </c:pt>
              <c:pt idx="4195">
                <c:v>0</c:v>
              </c:pt>
              <c:pt idx="4196">
                <c:v>0</c:v>
              </c:pt>
              <c:pt idx="4197">
                <c:v>0</c:v>
              </c:pt>
              <c:pt idx="4198">
                <c:v>0</c:v>
              </c:pt>
              <c:pt idx="4199">
                <c:v>0</c:v>
              </c:pt>
              <c:pt idx="4200">
                <c:v>0</c:v>
              </c:pt>
              <c:pt idx="4201">
                <c:v>0</c:v>
              </c:pt>
              <c:pt idx="4202">
                <c:v>0</c:v>
              </c:pt>
              <c:pt idx="4203">
                <c:v>0</c:v>
              </c:pt>
              <c:pt idx="4204">
                <c:v>0</c:v>
              </c:pt>
              <c:pt idx="4205">
                <c:v>0</c:v>
              </c:pt>
              <c:pt idx="4206">
                <c:v>0</c:v>
              </c:pt>
              <c:pt idx="4207">
                <c:v>0</c:v>
              </c:pt>
              <c:pt idx="4208">
                <c:v>0</c:v>
              </c:pt>
              <c:pt idx="4209">
                <c:v>0</c:v>
              </c:pt>
              <c:pt idx="4210">
                <c:v>0</c:v>
              </c:pt>
              <c:pt idx="4211">
                <c:v>0</c:v>
              </c:pt>
              <c:pt idx="4212">
                <c:v>0</c:v>
              </c:pt>
              <c:pt idx="4213">
                <c:v>0</c:v>
              </c:pt>
              <c:pt idx="4214">
                <c:v>0</c:v>
              </c:pt>
              <c:pt idx="4215">
                <c:v>0</c:v>
              </c:pt>
              <c:pt idx="4216">
                <c:v>0</c:v>
              </c:pt>
              <c:pt idx="4217">
                <c:v>0</c:v>
              </c:pt>
              <c:pt idx="4218">
                <c:v>0</c:v>
              </c:pt>
              <c:pt idx="4219">
                <c:v>0</c:v>
              </c:pt>
              <c:pt idx="4220">
                <c:v>0</c:v>
              </c:pt>
              <c:pt idx="4221">
                <c:v>0</c:v>
              </c:pt>
              <c:pt idx="4222">
                <c:v>0</c:v>
              </c:pt>
              <c:pt idx="4223">
                <c:v>0</c:v>
              </c:pt>
              <c:pt idx="4224">
                <c:v>0</c:v>
              </c:pt>
              <c:pt idx="4225">
                <c:v>0</c:v>
              </c:pt>
              <c:pt idx="4226">
                <c:v>0</c:v>
              </c:pt>
              <c:pt idx="4227">
                <c:v>0</c:v>
              </c:pt>
              <c:pt idx="4228">
                <c:v>0</c:v>
              </c:pt>
              <c:pt idx="4229">
                <c:v>0</c:v>
              </c:pt>
              <c:pt idx="4230">
                <c:v>0</c:v>
              </c:pt>
              <c:pt idx="4231">
                <c:v>0</c:v>
              </c:pt>
              <c:pt idx="4232">
                <c:v>0</c:v>
              </c:pt>
              <c:pt idx="4233">
                <c:v>0</c:v>
              </c:pt>
              <c:pt idx="4234">
                <c:v>0</c:v>
              </c:pt>
              <c:pt idx="4235">
                <c:v>0</c:v>
              </c:pt>
              <c:pt idx="4236">
                <c:v>0</c:v>
              </c:pt>
              <c:pt idx="4237">
                <c:v>0</c:v>
              </c:pt>
              <c:pt idx="4238">
                <c:v>0</c:v>
              </c:pt>
              <c:pt idx="4239">
                <c:v>0</c:v>
              </c:pt>
              <c:pt idx="4240">
                <c:v>0</c:v>
              </c:pt>
              <c:pt idx="4241">
                <c:v>0</c:v>
              </c:pt>
              <c:pt idx="4242">
                <c:v>0</c:v>
              </c:pt>
              <c:pt idx="4243">
                <c:v>0</c:v>
              </c:pt>
              <c:pt idx="4244">
                <c:v>0</c:v>
              </c:pt>
              <c:pt idx="4245">
                <c:v>0</c:v>
              </c:pt>
              <c:pt idx="4246">
                <c:v>0</c:v>
              </c:pt>
              <c:pt idx="4247">
                <c:v>0</c:v>
              </c:pt>
              <c:pt idx="4248">
                <c:v>0</c:v>
              </c:pt>
              <c:pt idx="4249">
                <c:v>0</c:v>
              </c:pt>
              <c:pt idx="4250">
                <c:v>0</c:v>
              </c:pt>
              <c:pt idx="4251">
                <c:v>0</c:v>
              </c:pt>
              <c:pt idx="4252">
                <c:v>0</c:v>
              </c:pt>
              <c:pt idx="4253">
                <c:v>0</c:v>
              </c:pt>
              <c:pt idx="4254">
                <c:v>0</c:v>
              </c:pt>
              <c:pt idx="4255">
                <c:v>0</c:v>
              </c:pt>
              <c:pt idx="4256">
                <c:v>0</c:v>
              </c:pt>
              <c:pt idx="4257">
                <c:v>0</c:v>
              </c:pt>
              <c:pt idx="4258">
                <c:v>0</c:v>
              </c:pt>
              <c:pt idx="4259">
                <c:v>0</c:v>
              </c:pt>
              <c:pt idx="4260">
                <c:v>0</c:v>
              </c:pt>
              <c:pt idx="4261">
                <c:v>0</c:v>
              </c:pt>
              <c:pt idx="4262">
                <c:v>0</c:v>
              </c:pt>
              <c:pt idx="4263">
                <c:v>0</c:v>
              </c:pt>
              <c:pt idx="4264">
                <c:v>0</c:v>
              </c:pt>
              <c:pt idx="4265">
                <c:v>0</c:v>
              </c:pt>
              <c:pt idx="4266">
                <c:v>0</c:v>
              </c:pt>
              <c:pt idx="4267">
                <c:v>0</c:v>
              </c:pt>
              <c:pt idx="4268">
                <c:v>0</c:v>
              </c:pt>
              <c:pt idx="4269">
                <c:v>0</c:v>
              </c:pt>
              <c:pt idx="4270">
                <c:v>0</c:v>
              </c:pt>
              <c:pt idx="4271">
                <c:v>0</c:v>
              </c:pt>
              <c:pt idx="4272">
                <c:v>0</c:v>
              </c:pt>
              <c:pt idx="4273">
                <c:v>0</c:v>
              </c:pt>
              <c:pt idx="4274">
                <c:v>0</c:v>
              </c:pt>
              <c:pt idx="4275">
                <c:v>0</c:v>
              </c:pt>
              <c:pt idx="4276">
                <c:v>0</c:v>
              </c:pt>
              <c:pt idx="4277">
                <c:v>0</c:v>
              </c:pt>
              <c:pt idx="4278">
                <c:v>0</c:v>
              </c:pt>
              <c:pt idx="4279">
                <c:v>0</c:v>
              </c:pt>
              <c:pt idx="4280">
                <c:v>0</c:v>
              </c:pt>
              <c:pt idx="4281">
                <c:v>0</c:v>
              </c:pt>
              <c:pt idx="4282">
                <c:v>0</c:v>
              </c:pt>
              <c:pt idx="4283">
                <c:v>0</c:v>
              </c:pt>
              <c:pt idx="4284">
                <c:v>0</c:v>
              </c:pt>
              <c:pt idx="4285">
                <c:v>0</c:v>
              </c:pt>
              <c:pt idx="4286">
                <c:v>0</c:v>
              </c:pt>
              <c:pt idx="4287">
                <c:v>0</c:v>
              </c:pt>
              <c:pt idx="4288">
                <c:v>0</c:v>
              </c:pt>
              <c:pt idx="4289">
                <c:v>0</c:v>
              </c:pt>
              <c:pt idx="4290">
                <c:v>0</c:v>
              </c:pt>
              <c:pt idx="4291">
                <c:v>0</c:v>
              </c:pt>
              <c:pt idx="4292">
                <c:v>0</c:v>
              </c:pt>
              <c:pt idx="4293">
                <c:v>0</c:v>
              </c:pt>
              <c:pt idx="4294">
                <c:v>0</c:v>
              </c:pt>
              <c:pt idx="4295">
                <c:v>0</c:v>
              </c:pt>
              <c:pt idx="4296">
                <c:v>0</c:v>
              </c:pt>
              <c:pt idx="4297">
                <c:v>0</c:v>
              </c:pt>
              <c:pt idx="4298">
                <c:v>0</c:v>
              </c:pt>
              <c:pt idx="4299">
                <c:v>0</c:v>
              </c:pt>
              <c:pt idx="4300">
                <c:v>0</c:v>
              </c:pt>
              <c:pt idx="4301">
                <c:v>0</c:v>
              </c:pt>
              <c:pt idx="4302">
                <c:v>0</c:v>
              </c:pt>
              <c:pt idx="4303">
                <c:v>0</c:v>
              </c:pt>
              <c:pt idx="4304">
                <c:v>0</c:v>
              </c:pt>
              <c:pt idx="4305">
                <c:v>0</c:v>
              </c:pt>
              <c:pt idx="4306">
                <c:v>0</c:v>
              </c:pt>
              <c:pt idx="4307">
                <c:v>0</c:v>
              </c:pt>
              <c:pt idx="4308">
                <c:v>0</c:v>
              </c:pt>
              <c:pt idx="4309">
                <c:v>0</c:v>
              </c:pt>
              <c:pt idx="4310">
                <c:v>0</c:v>
              </c:pt>
              <c:pt idx="4311">
                <c:v>0</c:v>
              </c:pt>
              <c:pt idx="4312">
                <c:v>0</c:v>
              </c:pt>
              <c:pt idx="4313">
                <c:v>0</c:v>
              </c:pt>
              <c:pt idx="4314">
                <c:v>0</c:v>
              </c:pt>
              <c:pt idx="4315">
                <c:v>0</c:v>
              </c:pt>
              <c:pt idx="4316">
                <c:v>0</c:v>
              </c:pt>
              <c:pt idx="4317">
                <c:v>0</c:v>
              </c:pt>
              <c:pt idx="4318">
                <c:v>0</c:v>
              </c:pt>
              <c:pt idx="4319">
                <c:v>0</c:v>
              </c:pt>
              <c:pt idx="4320">
                <c:v>0</c:v>
              </c:pt>
              <c:pt idx="4321">
                <c:v>0</c:v>
              </c:pt>
              <c:pt idx="4322">
                <c:v>0</c:v>
              </c:pt>
              <c:pt idx="4323">
                <c:v>0</c:v>
              </c:pt>
              <c:pt idx="4324">
                <c:v>0</c:v>
              </c:pt>
              <c:pt idx="4325">
                <c:v>0</c:v>
              </c:pt>
              <c:pt idx="4326">
                <c:v>0</c:v>
              </c:pt>
              <c:pt idx="4327">
                <c:v>0</c:v>
              </c:pt>
              <c:pt idx="4328">
                <c:v>0</c:v>
              </c:pt>
              <c:pt idx="4329">
                <c:v>0</c:v>
              </c:pt>
              <c:pt idx="4330">
                <c:v>0</c:v>
              </c:pt>
              <c:pt idx="4331">
                <c:v>0</c:v>
              </c:pt>
              <c:pt idx="4332">
                <c:v>0</c:v>
              </c:pt>
              <c:pt idx="4333">
                <c:v>0</c:v>
              </c:pt>
              <c:pt idx="4334">
                <c:v>0</c:v>
              </c:pt>
              <c:pt idx="4335">
                <c:v>0</c:v>
              </c:pt>
              <c:pt idx="4336">
                <c:v>0</c:v>
              </c:pt>
              <c:pt idx="4337">
                <c:v>0</c:v>
              </c:pt>
              <c:pt idx="4338">
                <c:v>0</c:v>
              </c:pt>
              <c:pt idx="4339">
                <c:v>0</c:v>
              </c:pt>
              <c:pt idx="4340">
                <c:v>0</c:v>
              </c:pt>
              <c:pt idx="4341">
                <c:v>0</c:v>
              </c:pt>
              <c:pt idx="4342">
                <c:v>0</c:v>
              </c:pt>
              <c:pt idx="4343">
                <c:v>0</c:v>
              </c:pt>
              <c:pt idx="4344">
                <c:v>0</c:v>
              </c:pt>
              <c:pt idx="4345">
                <c:v>0</c:v>
              </c:pt>
              <c:pt idx="4346">
                <c:v>0</c:v>
              </c:pt>
              <c:pt idx="4347">
                <c:v>0</c:v>
              </c:pt>
              <c:pt idx="4348">
                <c:v>0</c:v>
              </c:pt>
              <c:pt idx="4349">
                <c:v>0</c:v>
              </c:pt>
              <c:pt idx="4350">
                <c:v>0</c:v>
              </c:pt>
              <c:pt idx="4351">
                <c:v>0</c:v>
              </c:pt>
              <c:pt idx="4352">
                <c:v>0</c:v>
              </c:pt>
              <c:pt idx="4353">
                <c:v>0</c:v>
              </c:pt>
              <c:pt idx="4354">
                <c:v>0</c:v>
              </c:pt>
              <c:pt idx="4355">
                <c:v>0</c:v>
              </c:pt>
              <c:pt idx="4356">
                <c:v>0</c:v>
              </c:pt>
              <c:pt idx="4357">
                <c:v>0</c:v>
              </c:pt>
              <c:pt idx="4358">
                <c:v>0</c:v>
              </c:pt>
              <c:pt idx="4359">
                <c:v>0</c:v>
              </c:pt>
              <c:pt idx="4360">
                <c:v>0</c:v>
              </c:pt>
              <c:pt idx="4361">
                <c:v>0</c:v>
              </c:pt>
              <c:pt idx="4362">
                <c:v>0</c:v>
              </c:pt>
              <c:pt idx="4363">
                <c:v>0</c:v>
              </c:pt>
              <c:pt idx="4364">
                <c:v>0</c:v>
              </c:pt>
              <c:pt idx="4365">
                <c:v>0</c:v>
              </c:pt>
              <c:pt idx="4366">
                <c:v>0</c:v>
              </c:pt>
              <c:pt idx="4367">
                <c:v>0</c:v>
              </c:pt>
              <c:pt idx="4368">
                <c:v>0</c:v>
              </c:pt>
              <c:pt idx="4369">
                <c:v>0</c:v>
              </c:pt>
              <c:pt idx="4370">
                <c:v>0</c:v>
              </c:pt>
              <c:pt idx="4371">
                <c:v>0</c:v>
              </c:pt>
              <c:pt idx="4372">
                <c:v>0</c:v>
              </c:pt>
              <c:pt idx="4373">
                <c:v>0</c:v>
              </c:pt>
              <c:pt idx="4374">
                <c:v>0</c:v>
              </c:pt>
              <c:pt idx="4375">
                <c:v>0</c:v>
              </c:pt>
              <c:pt idx="4376">
                <c:v>0</c:v>
              </c:pt>
              <c:pt idx="4377">
                <c:v>0</c:v>
              </c:pt>
              <c:pt idx="4378">
                <c:v>0</c:v>
              </c:pt>
              <c:pt idx="4379">
                <c:v>0</c:v>
              </c:pt>
              <c:pt idx="4380">
                <c:v>0</c:v>
              </c:pt>
              <c:pt idx="4381">
                <c:v>0</c:v>
              </c:pt>
              <c:pt idx="4382">
                <c:v>0</c:v>
              </c:pt>
              <c:pt idx="4383">
                <c:v>0</c:v>
              </c:pt>
              <c:pt idx="4384">
                <c:v>0</c:v>
              </c:pt>
              <c:pt idx="4385">
                <c:v>0</c:v>
              </c:pt>
              <c:pt idx="4386">
                <c:v>0</c:v>
              </c:pt>
              <c:pt idx="4387">
                <c:v>0</c:v>
              </c:pt>
              <c:pt idx="4388">
                <c:v>0</c:v>
              </c:pt>
              <c:pt idx="4389">
                <c:v>0</c:v>
              </c:pt>
              <c:pt idx="4390">
                <c:v>0</c:v>
              </c:pt>
              <c:pt idx="4391">
                <c:v>0</c:v>
              </c:pt>
              <c:pt idx="4392">
                <c:v>0</c:v>
              </c:pt>
              <c:pt idx="4393">
                <c:v>0</c:v>
              </c:pt>
              <c:pt idx="4394">
                <c:v>0</c:v>
              </c:pt>
              <c:pt idx="4395">
                <c:v>0</c:v>
              </c:pt>
              <c:pt idx="4396">
                <c:v>0</c:v>
              </c:pt>
              <c:pt idx="4397">
                <c:v>0</c:v>
              </c:pt>
              <c:pt idx="4398">
                <c:v>0</c:v>
              </c:pt>
              <c:pt idx="4399">
                <c:v>0</c:v>
              </c:pt>
              <c:pt idx="4400">
                <c:v>0</c:v>
              </c:pt>
              <c:pt idx="4401">
                <c:v>0</c:v>
              </c:pt>
              <c:pt idx="4402">
                <c:v>0</c:v>
              </c:pt>
              <c:pt idx="4403">
                <c:v>0</c:v>
              </c:pt>
              <c:pt idx="4404">
                <c:v>0</c:v>
              </c:pt>
              <c:pt idx="4405">
                <c:v>0</c:v>
              </c:pt>
              <c:pt idx="4406">
                <c:v>0</c:v>
              </c:pt>
              <c:pt idx="4407">
                <c:v>0</c:v>
              </c:pt>
              <c:pt idx="4408">
                <c:v>0</c:v>
              </c:pt>
              <c:pt idx="4409">
                <c:v>0</c:v>
              </c:pt>
              <c:pt idx="4410">
                <c:v>0</c:v>
              </c:pt>
              <c:pt idx="4411">
                <c:v>0</c:v>
              </c:pt>
              <c:pt idx="4412">
                <c:v>0</c:v>
              </c:pt>
              <c:pt idx="4413">
                <c:v>0</c:v>
              </c:pt>
              <c:pt idx="4414">
                <c:v>0</c:v>
              </c:pt>
              <c:pt idx="4415">
                <c:v>0</c:v>
              </c:pt>
              <c:pt idx="4416">
                <c:v>0</c:v>
              </c:pt>
              <c:pt idx="4417">
                <c:v>0</c:v>
              </c:pt>
              <c:pt idx="4418">
                <c:v>0</c:v>
              </c:pt>
              <c:pt idx="4419">
                <c:v>0</c:v>
              </c:pt>
              <c:pt idx="4420">
                <c:v>0</c:v>
              </c:pt>
              <c:pt idx="4421">
                <c:v>0</c:v>
              </c:pt>
              <c:pt idx="4422">
                <c:v>0</c:v>
              </c:pt>
              <c:pt idx="4423">
                <c:v>0</c:v>
              </c:pt>
              <c:pt idx="4424">
                <c:v>0</c:v>
              </c:pt>
              <c:pt idx="4425">
                <c:v>0</c:v>
              </c:pt>
              <c:pt idx="4426">
                <c:v>0</c:v>
              </c:pt>
              <c:pt idx="4427">
                <c:v>0</c:v>
              </c:pt>
              <c:pt idx="4428">
                <c:v>0</c:v>
              </c:pt>
              <c:pt idx="4429">
                <c:v>0</c:v>
              </c:pt>
              <c:pt idx="4430">
                <c:v>0</c:v>
              </c:pt>
              <c:pt idx="4431">
                <c:v>0</c:v>
              </c:pt>
              <c:pt idx="4432">
                <c:v>0</c:v>
              </c:pt>
              <c:pt idx="4433">
                <c:v>0</c:v>
              </c:pt>
              <c:pt idx="4434">
                <c:v>0</c:v>
              </c:pt>
              <c:pt idx="4435">
                <c:v>0</c:v>
              </c:pt>
              <c:pt idx="4436">
                <c:v>0</c:v>
              </c:pt>
              <c:pt idx="4437">
                <c:v>0</c:v>
              </c:pt>
              <c:pt idx="4438">
                <c:v>0</c:v>
              </c:pt>
              <c:pt idx="4439">
                <c:v>0</c:v>
              </c:pt>
              <c:pt idx="4440">
                <c:v>0</c:v>
              </c:pt>
              <c:pt idx="4441">
                <c:v>0</c:v>
              </c:pt>
              <c:pt idx="4442">
                <c:v>0</c:v>
              </c:pt>
              <c:pt idx="4443">
                <c:v>0</c:v>
              </c:pt>
              <c:pt idx="4444">
                <c:v>0</c:v>
              </c:pt>
              <c:pt idx="4445">
                <c:v>0</c:v>
              </c:pt>
              <c:pt idx="4446">
                <c:v>0</c:v>
              </c:pt>
              <c:pt idx="4447">
                <c:v>0</c:v>
              </c:pt>
              <c:pt idx="4448">
                <c:v>0</c:v>
              </c:pt>
              <c:pt idx="4449">
                <c:v>0</c:v>
              </c:pt>
              <c:pt idx="4450">
                <c:v>0</c:v>
              </c:pt>
              <c:pt idx="4451">
                <c:v>0</c:v>
              </c:pt>
              <c:pt idx="4452">
                <c:v>0</c:v>
              </c:pt>
              <c:pt idx="4453">
                <c:v>0</c:v>
              </c:pt>
              <c:pt idx="4454">
                <c:v>0</c:v>
              </c:pt>
              <c:pt idx="4455">
                <c:v>0</c:v>
              </c:pt>
              <c:pt idx="4456">
                <c:v>0</c:v>
              </c:pt>
              <c:pt idx="4457">
                <c:v>0</c:v>
              </c:pt>
              <c:pt idx="4458">
                <c:v>0</c:v>
              </c:pt>
              <c:pt idx="4459">
                <c:v>0</c:v>
              </c:pt>
              <c:pt idx="4460">
                <c:v>0</c:v>
              </c:pt>
              <c:pt idx="4461">
                <c:v>0</c:v>
              </c:pt>
              <c:pt idx="4462">
                <c:v>0</c:v>
              </c:pt>
              <c:pt idx="4463">
                <c:v>0</c:v>
              </c:pt>
              <c:pt idx="4464">
                <c:v>0</c:v>
              </c:pt>
              <c:pt idx="4465">
                <c:v>0</c:v>
              </c:pt>
              <c:pt idx="4466">
                <c:v>0</c:v>
              </c:pt>
              <c:pt idx="4467">
                <c:v>0</c:v>
              </c:pt>
              <c:pt idx="4468">
                <c:v>0</c:v>
              </c:pt>
              <c:pt idx="4469">
                <c:v>0</c:v>
              </c:pt>
              <c:pt idx="4470">
                <c:v>0</c:v>
              </c:pt>
              <c:pt idx="4471">
                <c:v>0</c:v>
              </c:pt>
              <c:pt idx="4472">
                <c:v>0</c:v>
              </c:pt>
              <c:pt idx="4473">
                <c:v>0</c:v>
              </c:pt>
              <c:pt idx="4474">
                <c:v>0</c:v>
              </c:pt>
              <c:pt idx="4475">
                <c:v>0</c:v>
              </c:pt>
              <c:pt idx="4476">
                <c:v>0</c:v>
              </c:pt>
              <c:pt idx="4477">
                <c:v>0</c:v>
              </c:pt>
              <c:pt idx="4478">
                <c:v>0</c:v>
              </c:pt>
              <c:pt idx="4479">
                <c:v>0</c:v>
              </c:pt>
              <c:pt idx="4480">
                <c:v>0</c:v>
              </c:pt>
              <c:pt idx="4481">
                <c:v>0</c:v>
              </c:pt>
              <c:pt idx="4482">
                <c:v>0</c:v>
              </c:pt>
              <c:pt idx="4483">
                <c:v>0</c:v>
              </c:pt>
              <c:pt idx="4484">
                <c:v>0</c:v>
              </c:pt>
              <c:pt idx="4485">
                <c:v>0</c:v>
              </c:pt>
              <c:pt idx="4486">
                <c:v>0</c:v>
              </c:pt>
              <c:pt idx="4487">
                <c:v>0</c:v>
              </c:pt>
              <c:pt idx="4488">
                <c:v>0</c:v>
              </c:pt>
              <c:pt idx="4489">
                <c:v>0</c:v>
              </c:pt>
              <c:pt idx="4490">
                <c:v>0</c:v>
              </c:pt>
              <c:pt idx="4491">
                <c:v>0</c:v>
              </c:pt>
              <c:pt idx="4492">
                <c:v>0</c:v>
              </c:pt>
              <c:pt idx="4493">
                <c:v>0</c:v>
              </c:pt>
              <c:pt idx="4494">
                <c:v>0</c:v>
              </c:pt>
              <c:pt idx="4495">
                <c:v>0</c:v>
              </c:pt>
              <c:pt idx="4496">
                <c:v>0</c:v>
              </c:pt>
              <c:pt idx="4497">
                <c:v>0</c:v>
              </c:pt>
              <c:pt idx="4498">
                <c:v>0</c:v>
              </c:pt>
              <c:pt idx="4499">
                <c:v>0</c:v>
              </c:pt>
              <c:pt idx="4500">
                <c:v>0</c:v>
              </c:pt>
              <c:pt idx="4501">
                <c:v>0</c:v>
              </c:pt>
              <c:pt idx="4502">
                <c:v>0</c:v>
              </c:pt>
              <c:pt idx="4503">
                <c:v>0</c:v>
              </c:pt>
              <c:pt idx="4504">
                <c:v>0</c:v>
              </c:pt>
              <c:pt idx="4505">
                <c:v>0</c:v>
              </c:pt>
              <c:pt idx="4506">
                <c:v>0</c:v>
              </c:pt>
              <c:pt idx="4507">
                <c:v>0</c:v>
              </c:pt>
              <c:pt idx="4508">
                <c:v>0</c:v>
              </c:pt>
              <c:pt idx="4509">
                <c:v>0</c:v>
              </c:pt>
              <c:pt idx="4510">
                <c:v>0</c:v>
              </c:pt>
              <c:pt idx="4511">
                <c:v>0</c:v>
              </c:pt>
              <c:pt idx="4512">
                <c:v>0</c:v>
              </c:pt>
              <c:pt idx="4513">
                <c:v>0</c:v>
              </c:pt>
              <c:pt idx="4514">
                <c:v>0</c:v>
              </c:pt>
              <c:pt idx="4515">
                <c:v>0</c:v>
              </c:pt>
              <c:pt idx="4516">
                <c:v>0</c:v>
              </c:pt>
              <c:pt idx="4517">
                <c:v>0</c:v>
              </c:pt>
              <c:pt idx="4518">
                <c:v>0</c:v>
              </c:pt>
              <c:pt idx="4519">
                <c:v>0</c:v>
              </c:pt>
              <c:pt idx="4520">
                <c:v>0</c:v>
              </c:pt>
              <c:pt idx="4521">
                <c:v>0</c:v>
              </c:pt>
              <c:pt idx="4522">
                <c:v>0</c:v>
              </c:pt>
              <c:pt idx="4523">
                <c:v>0</c:v>
              </c:pt>
              <c:pt idx="4524">
                <c:v>0</c:v>
              </c:pt>
              <c:pt idx="4525">
                <c:v>0</c:v>
              </c:pt>
              <c:pt idx="4526">
                <c:v>0</c:v>
              </c:pt>
              <c:pt idx="4527">
                <c:v>0</c:v>
              </c:pt>
              <c:pt idx="4528">
                <c:v>0</c:v>
              </c:pt>
              <c:pt idx="4529">
                <c:v>0</c:v>
              </c:pt>
              <c:pt idx="4530">
                <c:v>0</c:v>
              </c:pt>
              <c:pt idx="4531">
                <c:v>0</c:v>
              </c:pt>
              <c:pt idx="4532">
                <c:v>0</c:v>
              </c:pt>
              <c:pt idx="4533">
                <c:v>0</c:v>
              </c:pt>
              <c:pt idx="4534">
                <c:v>0</c:v>
              </c:pt>
              <c:pt idx="4535">
                <c:v>0</c:v>
              </c:pt>
              <c:pt idx="4536">
                <c:v>0</c:v>
              </c:pt>
              <c:pt idx="4537">
                <c:v>0</c:v>
              </c:pt>
              <c:pt idx="4538">
                <c:v>0</c:v>
              </c:pt>
              <c:pt idx="4539">
                <c:v>0</c:v>
              </c:pt>
              <c:pt idx="4540">
                <c:v>0</c:v>
              </c:pt>
              <c:pt idx="4541">
                <c:v>0</c:v>
              </c:pt>
              <c:pt idx="4542">
                <c:v>0</c:v>
              </c:pt>
              <c:pt idx="4543">
                <c:v>0</c:v>
              </c:pt>
              <c:pt idx="4544">
                <c:v>0</c:v>
              </c:pt>
              <c:pt idx="4545">
                <c:v>0</c:v>
              </c:pt>
              <c:pt idx="4546">
                <c:v>0</c:v>
              </c:pt>
              <c:pt idx="4547">
                <c:v>0</c:v>
              </c:pt>
              <c:pt idx="4548">
                <c:v>0</c:v>
              </c:pt>
              <c:pt idx="4549">
                <c:v>0</c:v>
              </c:pt>
              <c:pt idx="4550">
                <c:v>0</c:v>
              </c:pt>
              <c:pt idx="4551">
                <c:v>0</c:v>
              </c:pt>
              <c:pt idx="4552">
                <c:v>0</c:v>
              </c:pt>
              <c:pt idx="4553">
                <c:v>0</c:v>
              </c:pt>
              <c:pt idx="4554">
                <c:v>0</c:v>
              </c:pt>
              <c:pt idx="4555">
                <c:v>0</c:v>
              </c:pt>
              <c:pt idx="4556">
                <c:v>0</c:v>
              </c:pt>
              <c:pt idx="4557">
                <c:v>0</c:v>
              </c:pt>
              <c:pt idx="4558">
                <c:v>0</c:v>
              </c:pt>
              <c:pt idx="4559">
                <c:v>0</c:v>
              </c:pt>
              <c:pt idx="4560">
                <c:v>0</c:v>
              </c:pt>
              <c:pt idx="4561">
                <c:v>0</c:v>
              </c:pt>
              <c:pt idx="4562">
                <c:v>0</c:v>
              </c:pt>
              <c:pt idx="4563">
                <c:v>0</c:v>
              </c:pt>
              <c:pt idx="4564">
                <c:v>0</c:v>
              </c:pt>
              <c:pt idx="4565">
                <c:v>0</c:v>
              </c:pt>
              <c:pt idx="4566">
                <c:v>0</c:v>
              </c:pt>
              <c:pt idx="4567">
                <c:v>0</c:v>
              </c:pt>
              <c:pt idx="4568">
                <c:v>0</c:v>
              </c:pt>
              <c:pt idx="4569">
                <c:v>0</c:v>
              </c:pt>
              <c:pt idx="4570">
                <c:v>0</c:v>
              </c:pt>
              <c:pt idx="4571">
                <c:v>0</c:v>
              </c:pt>
              <c:pt idx="4572">
                <c:v>0</c:v>
              </c:pt>
              <c:pt idx="4573">
                <c:v>0</c:v>
              </c:pt>
              <c:pt idx="4574">
                <c:v>0</c:v>
              </c:pt>
              <c:pt idx="4575">
                <c:v>0</c:v>
              </c:pt>
              <c:pt idx="4576">
                <c:v>0</c:v>
              </c:pt>
              <c:pt idx="4577">
                <c:v>0</c:v>
              </c:pt>
              <c:pt idx="4578">
                <c:v>0</c:v>
              </c:pt>
              <c:pt idx="4579">
                <c:v>0</c:v>
              </c:pt>
              <c:pt idx="4580">
                <c:v>0</c:v>
              </c:pt>
              <c:pt idx="4581">
                <c:v>0</c:v>
              </c:pt>
              <c:pt idx="4582">
                <c:v>0</c:v>
              </c:pt>
              <c:pt idx="4583">
                <c:v>0</c:v>
              </c:pt>
              <c:pt idx="4584">
                <c:v>0</c:v>
              </c:pt>
              <c:pt idx="4585">
                <c:v>0</c:v>
              </c:pt>
              <c:pt idx="4586">
                <c:v>0</c:v>
              </c:pt>
              <c:pt idx="4587">
                <c:v>0</c:v>
              </c:pt>
              <c:pt idx="4588">
                <c:v>0</c:v>
              </c:pt>
              <c:pt idx="4589">
                <c:v>0</c:v>
              </c:pt>
              <c:pt idx="4590">
                <c:v>0</c:v>
              </c:pt>
              <c:pt idx="4591">
                <c:v>0</c:v>
              </c:pt>
              <c:pt idx="4592">
                <c:v>0</c:v>
              </c:pt>
              <c:pt idx="4593">
                <c:v>0</c:v>
              </c:pt>
              <c:pt idx="4594">
                <c:v>0</c:v>
              </c:pt>
              <c:pt idx="4595">
                <c:v>0</c:v>
              </c:pt>
              <c:pt idx="4596">
                <c:v>0</c:v>
              </c:pt>
              <c:pt idx="4597">
                <c:v>0</c:v>
              </c:pt>
              <c:pt idx="4598">
                <c:v>0</c:v>
              </c:pt>
              <c:pt idx="4599">
                <c:v>0</c:v>
              </c:pt>
              <c:pt idx="4600">
                <c:v>0</c:v>
              </c:pt>
              <c:pt idx="4601">
                <c:v>0</c:v>
              </c:pt>
              <c:pt idx="4602">
                <c:v>0</c:v>
              </c:pt>
              <c:pt idx="4603">
                <c:v>0</c:v>
              </c:pt>
              <c:pt idx="4604">
                <c:v>0</c:v>
              </c:pt>
              <c:pt idx="4605">
                <c:v>0</c:v>
              </c:pt>
              <c:pt idx="4606">
                <c:v>0</c:v>
              </c:pt>
              <c:pt idx="4607">
                <c:v>0</c:v>
              </c:pt>
              <c:pt idx="4608">
                <c:v>0</c:v>
              </c:pt>
              <c:pt idx="4609">
                <c:v>0</c:v>
              </c:pt>
              <c:pt idx="4610">
                <c:v>0</c:v>
              </c:pt>
              <c:pt idx="4611">
                <c:v>0</c:v>
              </c:pt>
              <c:pt idx="4612">
                <c:v>0</c:v>
              </c:pt>
              <c:pt idx="4613">
                <c:v>0</c:v>
              </c:pt>
              <c:pt idx="4614">
                <c:v>0</c:v>
              </c:pt>
              <c:pt idx="4615">
                <c:v>0</c:v>
              </c:pt>
              <c:pt idx="4616">
                <c:v>0</c:v>
              </c:pt>
              <c:pt idx="4617">
                <c:v>0</c:v>
              </c:pt>
              <c:pt idx="4618">
                <c:v>0</c:v>
              </c:pt>
              <c:pt idx="4619">
                <c:v>0</c:v>
              </c:pt>
              <c:pt idx="4620">
                <c:v>0</c:v>
              </c:pt>
              <c:pt idx="4621">
                <c:v>0</c:v>
              </c:pt>
              <c:pt idx="4622">
                <c:v>0</c:v>
              </c:pt>
              <c:pt idx="4623">
                <c:v>0</c:v>
              </c:pt>
              <c:pt idx="4624">
                <c:v>0</c:v>
              </c:pt>
              <c:pt idx="4625">
                <c:v>0</c:v>
              </c:pt>
              <c:pt idx="4626">
                <c:v>0</c:v>
              </c:pt>
              <c:pt idx="4627">
                <c:v>0</c:v>
              </c:pt>
              <c:pt idx="4628">
                <c:v>0</c:v>
              </c:pt>
              <c:pt idx="4629">
                <c:v>0</c:v>
              </c:pt>
              <c:pt idx="4630">
                <c:v>0</c:v>
              </c:pt>
              <c:pt idx="4631">
                <c:v>0</c:v>
              </c:pt>
              <c:pt idx="4632">
                <c:v>0</c:v>
              </c:pt>
              <c:pt idx="4633">
                <c:v>0</c:v>
              </c:pt>
              <c:pt idx="4634">
                <c:v>0</c:v>
              </c:pt>
              <c:pt idx="4635">
                <c:v>0</c:v>
              </c:pt>
              <c:pt idx="4636">
                <c:v>0</c:v>
              </c:pt>
              <c:pt idx="4637">
                <c:v>0</c:v>
              </c:pt>
              <c:pt idx="4638">
                <c:v>0</c:v>
              </c:pt>
              <c:pt idx="4639">
                <c:v>0</c:v>
              </c:pt>
              <c:pt idx="4640">
                <c:v>0</c:v>
              </c:pt>
              <c:pt idx="4641">
                <c:v>0</c:v>
              </c:pt>
              <c:pt idx="4642">
                <c:v>0</c:v>
              </c:pt>
              <c:pt idx="4643">
                <c:v>0</c:v>
              </c:pt>
              <c:pt idx="4644">
                <c:v>0</c:v>
              </c:pt>
              <c:pt idx="4645">
                <c:v>0</c:v>
              </c:pt>
              <c:pt idx="4646">
                <c:v>0</c:v>
              </c:pt>
              <c:pt idx="4647">
                <c:v>0</c:v>
              </c:pt>
              <c:pt idx="4648">
                <c:v>0</c:v>
              </c:pt>
              <c:pt idx="4649">
                <c:v>0</c:v>
              </c:pt>
              <c:pt idx="4650">
                <c:v>0</c:v>
              </c:pt>
              <c:pt idx="4651">
                <c:v>0</c:v>
              </c:pt>
              <c:pt idx="4652">
                <c:v>0</c:v>
              </c:pt>
              <c:pt idx="4653">
                <c:v>0</c:v>
              </c:pt>
              <c:pt idx="4654">
                <c:v>0</c:v>
              </c:pt>
              <c:pt idx="4655">
                <c:v>0</c:v>
              </c:pt>
              <c:pt idx="4656">
                <c:v>0</c:v>
              </c:pt>
              <c:pt idx="4657">
                <c:v>0</c:v>
              </c:pt>
              <c:pt idx="4658">
                <c:v>0</c:v>
              </c:pt>
              <c:pt idx="4659">
                <c:v>0</c:v>
              </c:pt>
              <c:pt idx="4660">
                <c:v>0</c:v>
              </c:pt>
              <c:pt idx="4661">
                <c:v>0</c:v>
              </c:pt>
              <c:pt idx="4662">
                <c:v>0</c:v>
              </c:pt>
              <c:pt idx="4663">
                <c:v>0</c:v>
              </c:pt>
              <c:pt idx="4664">
                <c:v>0</c:v>
              </c:pt>
              <c:pt idx="4665">
                <c:v>0</c:v>
              </c:pt>
              <c:pt idx="4666">
                <c:v>0</c:v>
              </c:pt>
              <c:pt idx="4667">
                <c:v>0</c:v>
              </c:pt>
              <c:pt idx="4668">
                <c:v>0</c:v>
              </c:pt>
              <c:pt idx="4669">
                <c:v>0</c:v>
              </c:pt>
              <c:pt idx="4670">
                <c:v>0</c:v>
              </c:pt>
              <c:pt idx="4671">
                <c:v>0</c:v>
              </c:pt>
              <c:pt idx="4672">
                <c:v>0</c:v>
              </c:pt>
              <c:pt idx="4673">
                <c:v>0</c:v>
              </c:pt>
              <c:pt idx="4674">
                <c:v>0</c:v>
              </c:pt>
              <c:pt idx="4675">
                <c:v>0</c:v>
              </c:pt>
              <c:pt idx="4676">
                <c:v>0</c:v>
              </c:pt>
              <c:pt idx="4677">
                <c:v>0</c:v>
              </c:pt>
              <c:pt idx="4678">
                <c:v>0</c:v>
              </c:pt>
              <c:pt idx="4679">
                <c:v>0</c:v>
              </c:pt>
              <c:pt idx="4680">
                <c:v>0</c:v>
              </c:pt>
              <c:pt idx="4681">
                <c:v>0</c:v>
              </c:pt>
              <c:pt idx="4682">
                <c:v>0</c:v>
              </c:pt>
              <c:pt idx="4683">
                <c:v>0</c:v>
              </c:pt>
              <c:pt idx="4684">
                <c:v>0</c:v>
              </c:pt>
              <c:pt idx="4685">
                <c:v>0</c:v>
              </c:pt>
              <c:pt idx="4686">
                <c:v>0</c:v>
              </c:pt>
              <c:pt idx="4687">
                <c:v>0</c:v>
              </c:pt>
              <c:pt idx="4688">
                <c:v>0</c:v>
              </c:pt>
              <c:pt idx="4689">
                <c:v>0</c:v>
              </c:pt>
              <c:pt idx="4690">
                <c:v>0</c:v>
              </c:pt>
              <c:pt idx="4691">
                <c:v>0</c:v>
              </c:pt>
              <c:pt idx="4692">
                <c:v>0</c:v>
              </c:pt>
              <c:pt idx="4693">
                <c:v>0</c:v>
              </c:pt>
              <c:pt idx="4694">
                <c:v>0</c:v>
              </c:pt>
              <c:pt idx="4695">
                <c:v>0</c:v>
              </c:pt>
              <c:pt idx="4696">
                <c:v>0</c:v>
              </c:pt>
              <c:pt idx="4697">
                <c:v>0</c:v>
              </c:pt>
              <c:pt idx="4698">
                <c:v>0</c:v>
              </c:pt>
              <c:pt idx="4699">
                <c:v>0</c:v>
              </c:pt>
              <c:pt idx="4700">
                <c:v>0</c:v>
              </c:pt>
              <c:pt idx="4701">
                <c:v>0</c:v>
              </c:pt>
              <c:pt idx="4702">
                <c:v>0</c:v>
              </c:pt>
              <c:pt idx="4703">
                <c:v>0</c:v>
              </c:pt>
              <c:pt idx="4704">
                <c:v>0</c:v>
              </c:pt>
              <c:pt idx="4705">
                <c:v>0</c:v>
              </c:pt>
              <c:pt idx="4706">
                <c:v>0</c:v>
              </c:pt>
              <c:pt idx="4707">
                <c:v>0</c:v>
              </c:pt>
              <c:pt idx="4708">
                <c:v>0</c:v>
              </c:pt>
              <c:pt idx="4709">
                <c:v>0</c:v>
              </c:pt>
              <c:pt idx="4710">
                <c:v>0</c:v>
              </c:pt>
              <c:pt idx="4711">
                <c:v>0</c:v>
              </c:pt>
              <c:pt idx="4712">
                <c:v>0</c:v>
              </c:pt>
              <c:pt idx="4713">
                <c:v>0</c:v>
              </c:pt>
              <c:pt idx="4714">
                <c:v>0</c:v>
              </c:pt>
              <c:pt idx="4715">
                <c:v>0</c:v>
              </c:pt>
              <c:pt idx="4716">
                <c:v>0</c:v>
              </c:pt>
              <c:pt idx="4717">
                <c:v>0</c:v>
              </c:pt>
              <c:pt idx="4718">
                <c:v>0</c:v>
              </c:pt>
              <c:pt idx="4719">
                <c:v>0</c:v>
              </c:pt>
              <c:pt idx="4720">
                <c:v>0</c:v>
              </c:pt>
              <c:pt idx="4721">
                <c:v>0</c:v>
              </c:pt>
              <c:pt idx="4722">
                <c:v>0</c:v>
              </c:pt>
              <c:pt idx="4723">
                <c:v>0</c:v>
              </c:pt>
              <c:pt idx="4724">
                <c:v>0</c:v>
              </c:pt>
              <c:pt idx="4725">
                <c:v>0</c:v>
              </c:pt>
              <c:pt idx="4726">
                <c:v>0</c:v>
              </c:pt>
              <c:pt idx="4727">
                <c:v>0</c:v>
              </c:pt>
              <c:pt idx="4728">
                <c:v>0</c:v>
              </c:pt>
              <c:pt idx="4729">
                <c:v>0</c:v>
              </c:pt>
              <c:pt idx="4730">
                <c:v>0</c:v>
              </c:pt>
              <c:pt idx="4731">
                <c:v>0</c:v>
              </c:pt>
              <c:pt idx="4732">
                <c:v>0</c:v>
              </c:pt>
              <c:pt idx="4733">
                <c:v>0</c:v>
              </c:pt>
              <c:pt idx="4734">
                <c:v>0</c:v>
              </c:pt>
              <c:pt idx="4735">
                <c:v>0</c:v>
              </c:pt>
              <c:pt idx="4736">
                <c:v>0</c:v>
              </c:pt>
              <c:pt idx="4737">
                <c:v>0</c:v>
              </c:pt>
              <c:pt idx="4738">
                <c:v>0</c:v>
              </c:pt>
              <c:pt idx="4739">
                <c:v>0</c:v>
              </c:pt>
              <c:pt idx="4740">
                <c:v>0</c:v>
              </c:pt>
              <c:pt idx="4741">
                <c:v>0</c:v>
              </c:pt>
              <c:pt idx="4742">
                <c:v>0</c:v>
              </c:pt>
              <c:pt idx="4743">
                <c:v>0</c:v>
              </c:pt>
              <c:pt idx="4744">
                <c:v>0</c:v>
              </c:pt>
              <c:pt idx="4745">
                <c:v>0</c:v>
              </c:pt>
              <c:pt idx="4746">
                <c:v>0</c:v>
              </c:pt>
              <c:pt idx="4747">
                <c:v>0</c:v>
              </c:pt>
              <c:pt idx="4748">
                <c:v>0</c:v>
              </c:pt>
              <c:pt idx="4749">
                <c:v>0</c:v>
              </c:pt>
              <c:pt idx="4750">
                <c:v>0</c:v>
              </c:pt>
              <c:pt idx="4751">
                <c:v>0</c:v>
              </c:pt>
              <c:pt idx="4752">
                <c:v>0</c:v>
              </c:pt>
              <c:pt idx="4753">
                <c:v>0</c:v>
              </c:pt>
              <c:pt idx="4754">
                <c:v>0</c:v>
              </c:pt>
              <c:pt idx="4755">
                <c:v>0</c:v>
              </c:pt>
              <c:pt idx="4756">
                <c:v>0</c:v>
              </c:pt>
              <c:pt idx="4757">
                <c:v>0</c:v>
              </c:pt>
              <c:pt idx="4758">
                <c:v>0</c:v>
              </c:pt>
              <c:pt idx="4759">
                <c:v>0</c:v>
              </c:pt>
              <c:pt idx="4760">
                <c:v>0</c:v>
              </c:pt>
              <c:pt idx="4761">
                <c:v>0</c:v>
              </c:pt>
              <c:pt idx="4762">
                <c:v>0</c:v>
              </c:pt>
              <c:pt idx="4763">
                <c:v>0</c:v>
              </c:pt>
              <c:pt idx="4764">
                <c:v>0</c:v>
              </c:pt>
              <c:pt idx="4765">
                <c:v>0</c:v>
              </c:pt>
              <c:pt idx="4766">
                <c:v>0</c:v>
              </c:pt>
              <c:pt idx="4767">
                <c:v>0</c:v>
              </c:pt>
              <c:pt idx="4768">
                <c:v>0</c:v>
              </c:pt>
              <c:pt idx="4769">
                <c:v>0</c:v>
              </c:pt>
              <c:pt idx="4770">
                <c:v>0</c:v>
              </c:pt>
              <c:pt idx="4771">
                <c:v>0</c:v>
              </c:pt>
              <c:pt idx="4772">
                <c:v>0</c:v>
              </c:pt>
              <c:pt idx="4773">
                <c:v>0</c:v>
              </c:pt>
              <c:pt idx="4774">
                <c:v>0</c:v>
              </c:pt>
              <c:pt idx="4775">
                <c:v>0</c:v>
              </c:pt>
              <c:pt idx="4776">
                <c:v>0</c:v>
              </c:pt>
              <c:pt idx="4777">
                <c:v>0</c:v>
              </c:pt>
              <c:pt idx="4778">
                <c:v>0</c:v>
              </c:pt>
              <c:pt idx="4779">
                <c:v>0</c:v>
              </c:pt>
              <c:pt idx="4780">
                <c:v>0</c:v>
              </c:pt>
              <c:pt idx="4781">
                <c:v>0</c:v>
              </c:pt>
              <c:pt idx="4782">
                <c:v>0</c:v>
              </c:pt>
              <c:pt idx="4783">
                <c:v>0</c:v>
              </c:pt>
              <c:pt idx="4784">
                <c:v>0</c:v>
              </c:pt>
              <c:pt idx="4785">
                <c:v>0</c:v>
              </c:pt>
              <c:pt idx="4786">
                <c:v>0</c:v>
              </c:pt>
              <c:pt idx="4787">
                <c:v>0</c:v>
              </c:pt>
              <c:pt idx="4788">
                <c:v>0</c:v>
              </c:pt>
              <c:pt idx="4789">
                <c:v>0</c:v>
              </c:pt>
              <c:pt idx="4790">
                <c:v>0</c:v>
              </c:pt>
              <c:pt idx="4791">
                <c:v>0</c:v>
              </c:pt>
              <c:pt idx="4792">
                <c:v>0</c:v>
              </c:pt>
              <c:pt idx="4793">
                <c:v>0</c:v>
              </c:pt>
              <c:pt idx="4794">
                <c:v>0</c:v>
              </c:pt>
              <c:pt idx="4795">
                <c:v>0</c:v>
              </c:pt>
              <c:pt idx="4796">
                <c:v>0</c:v>
              </c:pt>
              <c:pt idx="4797">
                <c:v>0</c:v>
              </c:pt>
              <c:pt idx="4798">
                <c:v>0</c:v>
              </c:pt>
              <c:pt idx="4799">
                <c:v>0</c:v>
              </c:pt>
              <c:pt idx="4800">
                <c:v>0</c:v>
              </c:pt>
              <c:pt idx="4801">
                <c:v>0</c:v>
              </c:pt>
              <c:pt idx="4802">
                <c:v>0</c:v>
              </c:pt>
              <c:pt idx="4803">
                <c:v>0</c:v>
              </c:pt>
              <c:pt idx="4804">
                <c:v>0</c:v>
              </c:pt>
              <c:pt idx="4805">
                <c:v>0</c:v>
              </c:pt>
              <c:pt idx="4806">
                <c:v>0</c:v>
              </c:pt>
              <c:pt idx="4807">
                <c:v>0</c:v>
              </c:pt>
              <c:pt idx="4808">
                <c:v>0</c:v>
              </c:pt>
              <c:pt idx="4809">
                <c:v>0</c:v>
              </c:pt>
              <c:pt idx="4810">
                <c:v>0</c:v>
              </c:pt>
              <c:pt idx="4811">
                <c:v>0</c:v>
              </c:pt>
              <c:pt idx="4812">
                <c:v>0</c:v>
              </c:pt>
              <c:pt idx="4813">
                <c:v>0</c:v>
              </c:pt>
              <c:pt idx="4814">
                <c:v>0</c:v>
              </c:pt>
              <c:pt idx="4815">
                <c:v>0</c:v>
              </c:pt>
              <c:pt idx="4816">
                <c:v>0</c:v>
              </c:pt>
              <c:pt idx="4817">
                <c:v>0</c:v>
              </c:pt>
              <c:pt idx="4818">
                <c:v>0</c:v>
              </c:pt>
              <c:pt idx="4819">
                <c:v>0</c:v>
              </c:pt>
              <c:pt idx="4820">
                <c:v>0</c:v>
              </c:pt>
              <c:pt idx="4821">
                <c:v>0</c:v>
              </c:pt>
              <c:pt idx="4822">
                <c:v>0</c:v>
              </c:pt>
              <c:pt idx="4823">
                <c:v>0</c:v>
              </c:pt>
              <c:pt idx="4824">
                <c:v>0</c:v>
              </c:pt>
              <c:pt idx="4825">
                <c:v>0</c:v>
              </c:pt>
              <c:pt idx="4826">
                <c:v>0</c:v>
              </c:pt>
              <c:pt idx="4827">
                <c:v>0</c:v>
              </c:pt>
              <c:pt idx="4828">
                <c:v>0</c:v>
              </c:pt>
              <c:pt idx="4829">
                <c:v>0</c:v>
              </c:pt>
              <c:pt idx="4830">
                <c:v>0</c:v>
              </c:pt>
              <c:pt idx="4831">
                <c:v>0</c:v>
              </c:pt>
              <c:pt idx="4832">
                <c:v>0</c:v>
              </c:pt>
              <c:pt idx="4833">
                <c:v>0</c:v>
              </c:pt>
              <c:pt idx="4834">
                <c:v>0</c:v>
              </c:pt>
              <c:pt idx="4835">
                <c:v>0</c:v>
              </c:pt>
              <c:pt idx="4836">
                <c:v>0</c:v>
              </c:pt>
              <c:pt idx="4837">
                <c:v>0</c:v>
              </c:pt>
              <c:pt idx="4838">
                <c:v>0</c:v>
              </c:pt>
              <c:pt idx="4839">
                <c:v>0</c:v>
              </c:pt>
              <c:pt idx="4840">
                <c:v>0</c:v>
              </c:pt>
              <c:pt idx="4841">
                <c:v>0</c:v>
              </c:pt>
              <c:pt idx="4842">
                <c:v>0</c:v>
              </c:pt>
              <c:pt idx="4843">
                <c:v>0</c:v>
              </c:pt>
              <c:pt idx="4844">
                <c:v>0</c:v>
              </c:pt>
              <c:pt idx="4845">
                <c:v>0</c:v>
              </c:pt>
              <c:pt idx="4846">
                <c:v>0</c:v>
              </c:pt>
              <c:pt idx="4847">
                <c:v>0</c:v>
              </c:pt>
              <c:pt idx="4848">
                <c:v>0</c:v>
              </c:pt>
              <c:pt idx="4849">
                <c:v>0</c:v>
              </c:pt>
              <c:pt idx="4850">
                <c:v>0</c:v>
              </c:pt>
              <c:pt idx="4851">
                <c:v>0</c:v>
              </c:pt>
              <c:pt idx="4852">
                <c:v>0</c:v>
              </c:pt>
              <c:pt idx="4853">
                <c:v>0</c:v>
              </c:pt>
              <c:pt idx="4854">
                <c:v>0</c:v>
              </c:pt>
              <c:pt idx="4855">
                <c:v>0</c:v>
              </c:pt>
              <c:pt idx="4856">
                <c:v>0</c:v>
              </c:pt>
              <c:pt idx="4857">
                <c:v>0</c:v>
              </c:pt>
              <c:pt idx="4858">
                <c:v>0</c:v>
              </c:pt>
              <c:pt idx="4859">
                <c:v>0</c:v>
              </c:pt>
              <c:pt idx="4860">
                <c:v>0</c:v>
              </c:pt>
              <c:pt idx="4861">
                <c:v>0</c:v>
              </c:pt>
              <c:pt idx="4862">
                <c:v>0</c:v>
              </c:pt>
              <c:pt idx="4863">
                <c:v>0</c:v>
              </c:pt>
              <c:pt idx="4864">
                <c:v>0</c:v>
              </c:pt>
              <c:pt idx="4865">
                <c:v>0</c:v>
              </c:pt>
              <c:pt idx="4866">
                <c:v>0</c:v>
              </c:pt>
              <c:pt idx="4867">
                <c:v>0</c:v>
              </c:pt>
              <c:pt idx="4868">
                <c:v>0</c:v>
              </c:pt>
              <c:pt idx="4869">
                <c:v>0</c:v>
              </c:pt>
              <c:pt idx="4870">
                <c:v>0</c:v>
              </c:pt>
              <c:pt idx="4871">
                <c:v>0</c:v>
              </c:pt>
              <c:pt idx="4872">
                <c:v>0</c:v>
              </c:pt>
              <c:pt idx="4873">
                <c:v>0</c:v>
              </c:pt>
              <c:pt idx="4874">
                <c:v>0</c:v>
              </c:pt>
              <c:pt idx="4875">
                <c:v>0</c:v>
              </c:pt>
              <c:pt idx="4876">
                <c:v>0</c:v>
              </c:pt>
              <c:pt idx="4877">
                <c:v>0</c:v>
              </c:pt>
              <c:pt idx="4878">
                <c:v>0</c:v>
              </c:pt>
              <c:pt idx="4879">
                <c:v>0</c:v>
              </c:pt>
              <c:pt idx="4880">
                <c:v>0</c:v>
              </c:pt>
              <c:pt idx="4881">
                <c:v>0</c:v>
              </c:pt>
              <c:pt idx="4882">
                <c:v>0</c:v>
              </c:pt>
              <c:pt idx="4883">
                <c:v>0</c:v>
              </c:pt>
              <c:pt idx="4884">
                <c:v>0</c:v>
              </c:pt>
              <c:pt idx="4885">
                <c:v>0</c:v>
              </c:pt>
              <c:pt idx="4886">
                <c:v>0</c:v>
              </c:pt>
              <c:pt idx="4887">
                <c:v>0</c:v>
              </c:pt>
              <c:pt idx="4888">
                <c:v>0</c:v>
              </c:pt>
              <c:pt idx="4889">
                <c:v>0</c:v>
              </c:pt>
              <c:pt idx="4890">
                <c:v>0</c:v>
              </c:pt>
              <c:pt idx="4891">
                <c:v>0</c:v>
              </c:pt>
              <c:pt idx="4892">
                <c:v>0</c:v>
              </c:pt>
              <c:pt idx="4893">
                <c:v>0</c:v>
              </c:pt>
              <c:pt idx="4894">
                <c:v>0</c:v>
              </c:pt>
              <c:pt idx="4895">
                <c:v>0</c:v>
              </c:pt>
              <c:pt idx="4896">
                <c:v>0</c:v>
              </c:pt>
              <c:pt idx="4897">
                <c:v>0</c:v>
              </c:pt>
              <c:pt idx="4898">
                <c:v>0</c:v>
              </c:pt>
              <c:pt idx="4899">
                <c:v>0</c:v>
              </c:pt>
              <c:pt idx="4900">
                <c:v>0</c:v>
              </c:pt>
              <c:pt idx="4901">
                <c:v>0</c:v>
              </c:pt>
              <c:pt idx="4902">
                <c:v>0</c:v>
              </c:pt>
              <c:pt idx="4903">
                <c:v>0</c:v>
              </c:pt>
              <c:pt idx="4904">
                <c:v>0</c:v>
              </c:pt>
              <c:pt idx="4905">
                <c:v>0</c:v>
              </c:pt>
              <c:pt idx="4906">
                <c:v>0</c:v>
              </c:pt>
              <c:pt idx="4907">
                <c:v>0</c:v>
              </c:pt>
              <c:pt idx="4908">
                <c:v>0</c:v>
              </c:pt>
              <c:pt idx="4909">
                <c:v>0</c:v>
              </c:pt>
              <c:pt idx="4910">
                <c:v>0</c:v>
              </c:pt>
              <c:pt idx="4911">
                <c:v>0</c:v>
              </c:pt>
              <c:pt idx="4912">
                <c:v>0</c:v>
              </c:pt>
              <c:pt idx="4913">
                <c:v>0</c:v>
              </c:pt>
              <c:pt idx="4914">
                <c:v>0</c:v>
              </c:pt>
              <c:pt idx="4915">
                <c:v>0</c:v>
              </c:pt>
              <c:pt idx="4916">
                <c:v>0</c:v>
              </c:pt>
              <c:pt idx="4917">
                <c:v>0</c:v>
              </c:pt>
              <c:pt idx="4918">
                <c:v>0</c:v>
              </c:pt>
              <c:pt idx="4919">
                <c:v>0</c:v>
              </c:pt>
              <c:pt idx="4920">
                <c:v>0</c:v>
              </c:pt>
              <c:pt idx="4921">
                <c:v>0</c:v>
              </c:pt>
              <c:pt idx="4922">
                <c:v>0</c:v>
              </c:pt>
              <c:pt idx="4923">
                <c:v>0</c:v>
              </c:pt>
              <c:pt idx="4924">
                <c:v>0</c:v>
              </c:pt>
              <c:pt idx="4925">
                <c:v>0</c:v>
              </c:pt>
              <c:pt idx="4926">
                <c:v>0</c:v>
              </c:pt>
              <c:pt idx="4927">
                <c:v>0</c:v>
              </c:pt>
              <c:pt idx="4928">
                <c:v>0</c:v>
              </c:pt>
              <c:pt idx="4929">
                <c:v>0</c:v>
              </c:pt>
              <c:pt idx="4930">
                <c:v>0</c:v>
              </c:pt>
              <c:pt idx="4931">
                <c:v>0</c:v>
              </c:pt>
              <c:pt idx="4932">
                <c:v>0</c:v>
              </c:pt>
              <c:pt idx="4933">
                <c:v>0</c:v>
              </c:pt>
              <c:pt idx="4934">
                <c:v>0</c:v>
              </c:pt>
              <c:pt idx="4935">
                <c:v>0</c:v>
              </c:pt>
              <c:pt idx="4936">
                <c:v>0</c:v>
              </c:pt>
              <c:pt idx="4937">
                <c:v>0</c:v>
              </c:pt>
              <c:pt idx="4938">
                <c:v>0</c:v>
              </c:pt>
              <c:pt idx="4939">
                <c:v>0</c:v>
              </c:pt>
              <c:pt idx="4940">
                <c:v>0</c:v>
              </c:pt>
              <c:pt idx="4941">
                <c:v>0</c:v>
              </c:pt>
              <c:pt idx="4942">
                <c:v>0</c:v>
              </c:pt>
              <c:pt idx="4943">
                <c:v>0</c:v>
              </c:pt>
              <c:pt idx="4944">
                <c:v>0</c:v>
              </c:pt>
              <c:pt idx="4945">
                <c:v>0</c:v>
              </c:pt>
              <c:pt idx="4946">
                <c:v>0</c:v>
              </c:pt>
              <c:pt idx="4947">
                <c:v>0</c:v>
              </c:pt>
              <c:pt idx="4948">
                <c:v>0</c:v>
              </c:pt>
              <c:pt idx="4949">
                <c:v>0</c:v>
              </c:pt>
              <c:pt idx="4950">
                <c:v>0</c:v>
              </c:pt>
              <c:pt idx="4951">
                <c:v>0</c:v>
              </c:pt>
              <c:pt idx="4952">
                <c:v>0</c:v>
              </c:pt>
              <c:pt idx="4953">
                <c:v>0</c:v>
              </c:pt>
              <c:pt idx="4954">
                <c:v>0</c:v>
              </c:pt>
              <c:pt idx="4955">
                <c:v>0</c:v>
              </c:pt>
              <c:pt idx="4956">
                <c:v>0</c:v>
              </c:pt>
              <c:pt idx="4957">
                <c:v>0</c:v>
              </c:pt>
              <c:pt idx="4958">
                <c:v>0</c:v>
              </c:pt>
              <c:pt idx="4959">
                <c:v>0</c:v>
              </c:pt>
              <c:pt idx="4960">
                <c:v>0</c:v>
              </c:pt>
              <c:pt idx="4961">
                <c:v>0</c:v>
              </c:pt>
              <c:pt idx="4962">
                <c:v>0</c:v>
              </c:pt>
              <c:pt idx="4963">
                <c:v>0</c:v>
              </c:pt>
              <c:pt idx="4964">
                <c:v>0</c:v>
              </c:pt>
              <c:pt idx="4965">
                <c:v>0</c:v>
              </c:pt>
              <c:pt idx="4966">
                <c:v>0</c:v>
              </c:pt>
              <c:pt idx="4967">
                <c:v>0</c:v>
              </c:pt>
              <c:pt idx="4968">
                <c:v>0</c:v>
              </c:pt>
              <c:pt idx="4969">
                <c:v>0</c:v>
              </c:pt>
              <c:pt idx="4970">
                <c:v>0</c:v>
              </c:pt>
              <c:pt idx="4971">
                <c:v>0</c:v>
              </c:pt>
              <c:pt idx="4972">
                <c:v>0</c:v>
              </c:pt>
              <c:pt idx="4973">
                <c:v>0</c:v>
              </c:pt>
              <c:pt idx="4974">
                <c:v>0</c:v>
              </c:pt>
              <c:pt idx="4975">
                <c:v>0</c:v>
              </c:pt>
              <c:pt idx="4976">
                <c:v>0</c:v>
              </c:pt>
              <c:pt idx="4977">
                <c:v>0</c:v>
              </c:pt>
              <c:pt idx="4978">
                <c:v>0</c:v>
              </c:pt>
              <c:pt idx="4979">
                <c:v>0</c:v>
              </c:pt>
              <c:pt idx="4980">
                <c:v>0</c:v>
              </c:pt>
              <c:pt idx="4981">
                <c:v>0</c:v>
              </c:pt>
              <c:pt idx="4982">
                <c:v>0</c:v>
              </c:pt>
              <c:pt idx="4983">
                <c:v>0</c:v>
              </c:pt>
              <c:pt idx="4984">
                <c:v>0</c:v>
              </c:pt>
              <c:pt idx="4985">
                <c:v>0</c:v>
              </c:pt>
              <c:pt idx="4986">
                <c:v>0</c:v>
              </c:pt>
              <c:pt idx="4987">
                <c:v>0</c:v>
              </c:pt>
              <c:pt idx="4988">
                <c:v>0</c:v>
              </c:pt>
              <c:pt idx="4989">
                <c:v>0</c:v>
              </c:pt>
              <c:pt idx="4990">
                <c:v>0</c:v>
              </c:pt>
              <c:pt idx="4991">
                <c:v>0</c:v>
              </c:pt>
              <c:pt idx="4992">
                <c:v>0</c:v>
              </c:pt>
              <c:pt idx="4993">
                <c:v>0</c:v>
              </c:pt>
              <c:pt idx="4994">
                <c:v>0</c:v>
              </c:pt>
              <c:pt idx="4995">
                <c:v>0</c:v>
              </c:pt>
              <c:pt idx="4996">
                <c:v>0</c:v>
              </c:pt>
              <c:pt idx="4997">
                <c:v>0</c:v>
              </c:pt>
              <c:pt idx="4998">
                <c:v>0</c:v>
              </c:pt>
              <c:pt idx="4999">
                <c:v>0</c:v>
              </c:pt>
              <c:pt idx="5000">
                <c:v>0</c:v>
              </c:pt>
              <c:pt idx="5001">
                <c:v>0</c:v>
              </c:pt>
              <c:pt idx="5002">
                <c:v>0</c:v>
              </c:pt>
              <c:pt idx="5003">
                <c:v>0</c:v>
              </c:pt>
              <c:pt idx="5004">
                <c:v>0</c:v>
              </c:pt>
              <c:pt idx="5005">
                <c:v>0</c:v>
              </c:pt>
              <c:pt idx="5006">
                <c:v>0</c:v>
              </c:pt>
              <c:pt idx="5007">
                <c:v>0</c:v>
              </c:pt>
              <c:pt idx="5008">
                <c:v>0</c:v>
              </c:pt>
              <c:pt idx="5009">
                <c:v>0</c:v>
              </c:pt>
              <c:pt idx="5010">
                <c:v>0</c:v>
              </c:pt>
              <c:pt idx="5011">
                <c:v>0</c:v>
              </c:pt>
              <c:pt idx="5012">
                <c:v>0</c:v>
              </c:pt>
              <c:pt idx="5013">
                <c:v>0</c:v>
              </c:pt>
              <c:pt idx="5014">
                <c:v>0</c:v>
              </c:pt>
              <c:pt idx="5015">
                <c:v>0</c:v>
              </c:pt>
              <c:pt idx="5016">
                <c:v>0</c:v>
              </c:pt>
              <c:pt idx="5017">
                <c:v>0</c:v>
              </c:pt>
              <c:pt idx="5018">
                <c:v>0</c:v>
              </c:pt>
              <c:pt idx="5019">
                <c:v>0</c:v>
              </c:pt>
              <c:pt idx="5020">
                <c:v>0</c:v>
              </c:pt>
              <c:pt idx="5021">
                <c:v>0</c:v>
              </c:pt>
              <c:pt idx="5022">
                <c:v>0</c:v>
              </c:pt>
              <c:pt idx="5023">
                <c:v>0</c:v>
              </c:pt>
              <c:pt idx="5024">
                <c:v>0</c:v>
              </c:pt>
              <c:pt idx="5025">
                <c:v>0</c:v>
              </c:pt>
              <c:pt idx="5026">
                <c:v>0</c:v>
              </c:pt>
              <c:pt idx="5027">
                <c:v>0</c:v>
              </c:pt>
              <c:pt idx="5028">
                <c:v>0</c:v>
              </c:pt>
              <c:pt idx="5029">
                <c:v>0</c:v>
              </c:pt>
              <c:pt idx="5030">
                <c:v>0</c:v>
              </c:pt>
              <c:pt idx="5031">
                <c:v>0</c:v>
              </c:pt>
              <c:pt idx="5032">
                <c:v>0</c:v>
              </c:pt>
              <c:pt idx="5033">
                <c:v>0</c:v>
              </c:pt>
              <c:pt idx="5034">
                <c:v>0</c:v>
              </c:pt>
              <c:pt idx="5035">
                <c:v>0</c:v>
              </c:pt>
              <c:pt idx="5036">
                <c:v>0</c:v>
              </c:pt>
              <c:pt idx="5037">
                <c:v>0</c:v>
              </c:pt>
              <c:pt idx="5038">
                <c:v>0</c:v>
              </c:pt>
              <c:pt idx="5039">
                <c:v>0</c:v>
              </c:pt>
              <c:pt idx="5040">
                <c:v>0</c:v>
              </c:pt>
              <c:pt idx="5041">
                <c:v>0</c:v>
              </c:pt>
              <c:pt idx="5042">
                <c:v>0</c:v>
              </c:pt>
              <c:pt idx="5043">
                <c:v>0</c:v>
              </c:pt>
              <c:pt idx="5044">
                <c:v>0</c:v>
              </c:pt>
              <c:pt idx="5045">
                <c:v>0</c:v>
              </c:pt>
              <c:pt idx="5046">
                <c:v>0</c:v>
              </c:pt>
              <c:pt idx="5047">
                <c:v>0</c:v>
              </c:pt>
              <c:pt idx="5048">
                <c:v>0</c:v>
              </c:pt>
              <c:pt idx="5049">
                <c:v>0</c:v>
              </c:pt>
              <c:pt idx="5050">
                <c:v>0</c:v>
              </c:pt>
              <c:pt idx="5051">
                <c:v>0</c:v>
              </c:pt>
              <c:pt idx="5052">
                <c:v>0</c:v>
              </c:pt>
              <c:pt idx="5053">
                <c:v>0</c:v>
              </c:pt>
              <c:pt idx="5054">
                <c:v>0</c:v>
              </c:pt>
              <c:pt idx="5055">
                <c:v>0</c:v>
              </c:pt>
              <c:pt idx="5056">
                <c:v>0</c:v>
              </c:pt>
              <c:pt idx="5057">
                <c:v>0</c:v>
              </c:pt>
              <c:pt idx="5058">
                <c:v>0</c:v>
              </c:pt>
              <c:pt idx="5059">
                <c:v>0</c:v>
              </c:pt>
              <c:pt idx="5060">
                <c:v>0</c:v>
              </c:pt>
              <c:pt idx="5061">
                <c:v>0</c:v>
              </c:pt>
              <c:pt idx="5062">
                <c:v>0</c:v>
              </c:pt>
              <c:pt idx="5063">
                <c:v>0</c:v>
              </c:pt>
              <c:pt idx="5064">
                <c:v>0</c:v>
              </c:pt>
              <c:pt idx="5065">
                <c:v>0</c:v>
              </c:pt>
              <c:pt idx="5066">
                <c:v>0</c:v>
              </c:pt>
              <c:pt idx="5067">
                <c:v>0</c:v>
              </c:pt>
              <c:pt idx="5068">
                <c:v>0</c:v>
              </c:pt>
              <c:pt idx="5069">
                <c:v>0</c:v>
              </c:pt>
              <c:pt idx="5070">
                <c:v>0</c:v>
              </c:pt>
              <c:pt idx="5071">
                <c:v>0</c:v>
              </c:pt>
              <c:pt idx="5072">
                <c:v>0</c:v>
              </c:pt>
              <c:pt idx="5073">
                <c:v>0</c:v>
              </c:pt>
              <c:pt idx="5074">
                <c:v>0</c:v>
              </c:pt>
              <c:pt idx="5075">
                <c:v>0</c:v>
              </c:pt>
              <c:pt idx="5076">
                <c:v>0</c:v>
              </c:pt>
              <c:pt idx="5077">
                <c:v>0</c:v>
              </c:pt>
              <c:pt idx="5078">
                <c:v>0</c:v>
              </c:pt>
              <c:pt idx="5079">
                <c:v>0</c:v>
              </c:pt>
              <c:pt idx="5080">
                <c:v>0</c:v>
              </c:pt>
              <c:pt idx="5081">
                <c:v>0</c:v>
              </c:pt>
              <c:pt idx="5082">
                <c:v>0</c:v>
              </c:pt>
              <c:pt idx="5083">
                <c:v>0</c:v>
              </c:pt>
              <c:pt idx="5084">
                <c:v>0</c:v>
              </c:pt>
              <c:pt idx="5085">
                <c:v>0</c:v>
              </c:pt>
              <c:pt idx="5086">
                <c:v>0</c:v>
              </c:pt>
              <c:pt idx="5087">
                <c:v>0</c:v>
              </c:pt>
              <c:pt idx="5088">
                <c:v>0</c:v>
              </c:pt>
              <c:pt idx="5089">
                <c:v>0</c:v>
              </c:pt>
              <c:pt idx="5090">
                <c:v>0</c:v>
              </c:pt>
              <c:pt idx="5091">
                <c:v>0</c:v>
              </c:pt>
              <c:pt idx="5092">
                <c:v>0</c:v>
              </c:pt>
              <c:pt idx="5093">
                <c:v>0</c:v>
              </c:pt>
              <c:pt idx="5094">
                <c:v>0</c:v>
              </c:pt>
              <c:pt idx="5095">
                <c:v>0</c:v>
              </c:pt>
              <c:pt idx="5096">
                <c:v>0</c:v>
              </c:pt>
              <c:pt idx="5097">
                <c:v>0</c:v>
              </c:pt>
              <c:pt idx="5098">
                <c:v>0</c:v>
              </c:pt>
              <c:pt idx="5099">
                <c:v>0</c:v>
              </c:pt>
              <c:pt idx="5100">
                <c:v>0</c:v>
              </c:pt>
              <c:pt idx="5101">
                <c:v>0</c:v>
              </c:pt>
              <c:pt idx="5102">
                <c:v>0</c:v>
              </c:pt>
              <c:pt idx="5103">
                <c:v>0</c:v>
              </c:pt>
              <c:pt idx="5104">
                <c:v>0</c:v>
              </c:pt>
              <c:pt idx="5105">
                <c:v>0</c:v>
              </c:pt>
              <c:pt idx="5106">
                <c:v>0</c:v>
              </c:pt>
              <c:pt idx="5107">
                <c:v>0</c:v>
              </c:pt>
              <c:pt idx="5108">
                <c:v>0</c:v>
              </c:pt>
              <c:pt idx="5109">
                <c:v>0</c:v>
              </c:pt>
              <c:pt idx="5110">
                <c:v>0</c:v>
              </c:pt>
              <c:pt idx="5111">
                <c:v>0</c:v>
              </c:pt>
              <c:pt idx="5112">
                <c:v>0</c:v>
              </c:pt>
              <c:pt idx="5113">
                <c:v>0</c:v>
              </c:pt>
              <c:pt idx="5114">
                <c:v>0</c:v>
              </c:pt>
              <c:pt idx="5115">
                <c:v>0</c:v>
              </c:pt>
              <c:pt idx="5116">
                <c:v>0</c:v>
              </c:pt>
              <c:pt idx="5117">
                <c:v>0</c:v>
              </c:pt>
              <c:pt idx="5118">
                <c:v>0</c:v>
              </c:pt>
              <c:pt idx="5119">
                <c:v>0</c:v>
              </c:pt>
              <c:pt idx="5120">
                <c:v>0</c:v>
              </c:pt>
              <c:pt idx="5121">
                <c:v>0</c:v>
              </c:pt>
              <c:pt idx="5122">
                <c:v>0</c:v>
              </c:pt>
              <c:pt idx="5123">
                <c:v>0</c:v>
              </c:pt>
              <c:pt idx="5124">
                <c:v>0</c:v>
              </c:pt>
              <c:pt idx="5125">
                <c:v>0</c:v>
              </c:pt>
              <c:pt idx="5126">
                <c:v>0</c:v>
              </c:pt>
              <c:pt idx="5127">
                <c:v>0</c:v>
              </c:pt>
              <c:pt idx="5128">
                <c:v>0</c:v>
              </c:pt>
              <c:pt idx="5129">
                <c:v>0</c:v>
              </c:pt>
              <c:pt idx="5130">
                <c:v>0</c:v>
              </c:pt>
              <c:pt idx="5131">
                <c:v>0</c:v>
              </c:pt>
              <c:pt idx="5132">
                <c:v>0</c:v>
              </c:pt>
              <c:pt idx="5133">
                <c:v>0</c:v>
              </c:pt>
              <c:pt idx="5134">
                <c:v>0</c:v>
              </c:pt>
              <c:pt idx="5135">
                <c:v>0</c:v>
              </c:pt>
              <c:pt idx="5136">
                <c:v>0</c:v>
              </c:pt>
              <c:pt idx="5137">
                <c:v>0</c:v>
              </c:pt>
              <c:pt idx="5138">
                <c:v>0</c:v>
              </c:pt>
              <c:pt idx="5139">
                <c:v>0</c:v>
              </c:pt>
              <c:pt idx="5140">
                <c:v>0</c:v>
              </c:pt>
              <c:pt idx="5141">
                <c:v>0</c:v>
              </c:pt>
              <c:pt idx="5142">
                <c:v>0</c:v>
              </c:pt>
              <c:pt idx="5143">
                <c:v>0</c:v>
              </c:pt>
              <c:pt idx="5144">
                <c:v>0</c:v>
              </c:pt>
              <c:pt idx="5145">
                <c:v>0</c:v>
              </c:pt>
              <c:pt idx="5146">
                <c:v>0</c:v>
              </c:pt>
              <c:pt idx="5147">
                <c:v>0</c:v>
              </c:pt>
              <c:pt idx="5148">
                <c:v>0</c:v>
              </c:pt>
              <c:pt idx="5149">
                <c:v>0</c:v>
              </c:pt>
              <c:pt idx="5150">
                <c:v>0</c:v>
              </c:pt>
              <c:pt idx="5151">
                <c:v>0</c:v>
              </c:pt>
              <c:pt idx="5152">
                <c:v>0</c:v>
              </c:pt>
              <c:pt idx="5153">
                <c:v>0</c:v>
              </c:pt>
              <c:pt idx="5154">
                <c:v>0</c:v>
              </c:pt>
              <c:pt idx="5155">
                <c:v>0</c:v>
              </c:pt>
              <c:pt idx="5156">
                <c:v>0</c:v>
              </c:pt>
              <c:pt idx="5157">
                <c:v>0</c:v>
              </c:pt>
              <c:pt idx="5158">
                <c:v>0</c:v>
              </c:pt>
              <c:pt idx="5159">
                <c:v>0</c:v>
              </c:pt>
              <c:pt idx="5160">
                <c:v>0</c:v>
              </c:pt>
              <c:pt idx="5161">
                <c:v>0</c:v>
              </c:pt>
              <c:pt idx="5162">
                <c:v>0</c:v>
              </c:pt>
              <c:pt idx="5163">
                <c:v>0</c:v>
              </c:pt>
              <c:pt idx="5164">
                <c:v>0</c:v>
              </c:pt>
              <c:pt idx="5165">
                <c:v>0</c:v>
              </c:pt>
              <c:pt idx="5166">
                <c:v>0</c:v>
              </c:pt>
              <c:pt idx="5167">
                <c:v>0</c:v>
              </c:pt>
              <c:pt idx="5168">
                <c:v>0</c:v>
              </c:pt>
              <c:pt idx="5169">
                <c:v>0</c:v>
              </c:pt>
              <c:pt idx="5170">
                <c:v>0</c:v>
              </c:pt>
              <c:pt idx="5171">
                <c:v>0</c:v>
              </c:pt>
              <c:pt idx="5172">
                <c:v>0</c:v>
              </c:pt>
              <c:pt idx="5173">
                <c:v>0</c:v>
              </c:pt>
              <c:pt idx="5174">
                <c:v>0</c:v>
              </c:pt>
              <c:pt idx="5175">
                <c:v>0</c:v>
              </c:pt>
              <c:pt idx="5176">
                <c:v>0</c:v>
              </c:pt>
              <c:pt idx="5177">
                <c:v>0</c:v>
              </c:pt>
              <c:pt idx="5178">
                <c:v>0</c:v>
              </c:pt>
              <c:pt idx="5179">
                <c:v>0</c:v>
              </c:pt>
              <c:pt idx="5180">
                <c:v>0</c:v>
              </c:pt>
              <c:pt idx="5181">
                <c:v>0</c:v>
              </c:pt>
              <c:pt idx="5182">
                <c:v>0</c:v>
              </c:pt>
              <c:pt idx="5183">
                <c:v>0</c:v>
              </c:pt>
              <c:pt idx="5184">
                <c:v>0</c:v>
              </c:pt>
              <c:pt idx="5185">
                <c:v>0</c:v>
              </c:pt>
              <c:pt idx="5186">
                <c:v>0</c:v>
              </c:pt>
              <c:pt idx="5187">
                <c:v>0</c:v>
              </c:pt>
              <c:pt idx="5188">
                <c:v>0</c:v>
              </c:pt>
              <c:pt idx="5189">
                <c:v>0</c:v>
              </c:pt>
              <c:pt idx="5190">
                <c:v>0</c:v>
              </c:pt>
              <c:pt idx="5191">
                <c:v>0</c:v>
              </c:pt>
              <c:pt idx="5192">
                <c:v>0</c:v>
              </c:pt>
              <c:pt idx="5193">
                <c:v>0</c:v>
              </c:pt>
              <c:pt idx="5194">
                <c:v>0</c:v>
              </c:pt>
              <c:pt idx="5195">
                <c:v>0</c:v>
              </c:pt>
              <c:pt idx="5196">
                <c:v>0</c:v>
              </c:pt>
              <c:pt idx="5197">
                <c:v>0</c:v>
              </c:pt>
              <c:pt idx="5198">
                <c:v>0</c:v>
              </c:pt>
              <c:pt idx="5199">
                <c:v>0</c:v>
              </c:pt>
              <c:pt idx="5200">
                <c:v>0</c:v>
              </c:pt>
              <c:pt idx="5201">
                <c:v>0</c:v>
              </c:pt>
              <c:pt idx="5202">
                <c:v>0</c:v>
              </c:pt>
              <c:pt idx="5203">
                <c:v>0</c:v>
              </c:pt>
              <c:pt idx="5204">
                <c:v>0</c:v>
              </c:pt>
              <c:pt idx="5205">
                <c:v>0</c:v>
              </c:pt>
              <c:pt idx="5206">
                <c:v>0</c:v>
              </c:pt>
              <c:pt idx="5207">
                <c:v>0</c:v>
              </c:pt>
              <c:pt idx="5208">
                <c:v>0</c:v>
              </c:pt>
              <c:pt idx="5209">
                <c:v>0</c:v>
              </c:pt>
              <c:pt idx="5210">
                <c:v>0</c:v>
              </c:pt>
              <c:pt idx="5211">
                <c:v>0</c:v>
              </c:pt>
              <c:pt idx="5212">
                <c:v>0</c:v>
              </c:pt>
              <c:pt idx="5213">
                <c:v>0</c:v>
              </c:pt>
              <c:pt idx="5214">
                <c:v>0</c:v>
              </c:pt>
              <c:pt idx="5215">
                <c:v>0</c:v>
              </c:pt>
              <c:pt idx="5216">
                <c:v>0</c:v>
              </c:pt>
              <c:pt idx="5217">
                <c:v>0</c:v>
              </c:pt>
              <c:pt idx="5218">
                <c:v>0</c:v>
              </c:pt>
              <c:pt idx="5219">
                <c:v>0</c:v>
              </c:pt>
              <c:pt idx="5220">
                <c:v>0</c:v>
              </c:pt>
              <c:pt idx="5221">
                <c:v>0</c:v>
              </c:pt>
              <c:pt idx="5222">
                <c:v>0</c:v>
              </c:pt>
              <c:pt idx="5223">
                <c:v>0</c:v>
              </c:pt>
              <c:pt idx="5224">
                <c:v>0</c:v>
              </c:pt>
              <c:pt idx="5225">
                <c:v>0</c:v>
              </c:pt>
              <c:pt idx="5226">
                <c:v>0</c:v>
              </c:pt>
              <c:pt idx="5227">
                <c:v>0</c:v>
              </c:pt>
              <c:pt idx="5228">
                <c:v>0</c:v>
              </c:pt>
              <c:pt idx="5229">
                <c:v>0</c:v>
              </c:pt>
              <c:pt idx="5230">
                <c:v>0</c:v>
              </c:pt>
              <c:pt idx="5231">
                <c:v>0</c:v>
              </c:pt>
              <c:pt idx="5232">
                <c:v>0</c:v>
              </c:pt>
              <c:pt idx="5233">
                <c:v>0</c:v>
              </c:pt>
              <c:pt idx="5234">
                <c:v>0</c:v>
              </c:pt>
              <c:pt idx="5235">
                <c:v>0</c:v>
              </c:pt>
              <c:pt idx="5236">
                <c:v>0</c:v>
              </c:pt>
              <c:pt idx="5237">
                <c:v>0</c:v>
              </c:pt>
              <c:pt idx="5238">
                <c:v>0</c:v>
              </c:pt>
              <c:pt idx="5239">
                <c:v>0</c:v>
              </c:pt>
              <c:pt idx="5240">
                <c:v>0</c:v>
              </c:pt>
              <c:pt idx="5241">
                <c:v>0</c:v>
              </c:pt>
              <c:pt idx="5242">
                <c:v>0</c:v>
              </c:pt>
              <c:pt idx="5243">
                <c:v>0</c:v>
              </c:pt>
              <c:pt idx="5244">
                <c:v>0</c:v>
              </c:pt>
              <c:pt idx="5245">
                <c:v>0</c:v>
              </c:pt>
              <c:pt idx="5246">
                <c:v>0</c:v>
              </c:pt>
              <c:pt idx="5247">
                <c:v>0</c:v>
              </c:pt>
              <c:pt idx="5248">
                <c:v>0</c:v>
              </c:pt>
              <c:pt idx="5249">
                <c:v>0</c:v>
              </c:pt>
              <c:pt idx="5250">
                <c:v>0</c:v>
              </c:pt>
              <c:pt idx="5251">
                <c:v>0</c:v>
              </c:pt>
              <c:pt idx="5252">
                <c:v>0</c:v>
              </c:pt>
              <c:pt idx="5253">
                <c:v>0</c:v>
              </c:pt>
              <c:pt idx="5254">
                <c:v>0</c:v>
              </c:pt>
              <c:pt idx="5255">
                <c:v>0</c:v>
              </c:pt>
              <c:pt idx="5256">
                <c:v>0</c:v>
              </c:pt>
              <c:pt idx="5257">
                <c:v>0</c:v>
              </c:pt>
              <c:pt idx="5258">
                <c:v>0</c:v>
              </c:pt>
              <c:pt idx="5259">
                <c:v>0</c:v>
              </c:pt>
              <c:pt idx="5260">
                <c:v>0</c:v>
              </c:pt>
              <c:pt idx="5261">
                <c:v>0</c:v>
              </c:pt>
              <c:pt idx="5262">
                <c:v>0</c:v>
              </c:pt>
              <c:pt idx="5263">
                <c:v>0</c:v>
              </c:pt>
              <c:pt idx="5264">
                <c:v>0</c:v>
              </c:pt>
              <c:pt idx="5265">
                <c:v>0</c:v>
              </c:pt>
              <c:pt idx="5266">
                <c:v>0</c:v>
              </c:pt>
              <c:pt idx="5267">
                <c:v>0</c:v>
              </c:pt>
              <c:pt idx="5268">
                <c:v>0</c:v>
              </c:pt>
              <c:pt idx="5269">
                <c:v>0</c:v>
              </c:pt>
              <c:pt idx="5270">
                <c:v>0</c:v>
              </c:pt>
              <c:pt idx="5271">
                <c:v>0</c:v>
              </c:pt>
              <c:pt idx="5272">
                <c:v>0</c:v>
              </c:pt>
              <c:pt idx="5273">
                <c:v>0</c:v>
              </c:pt>
              <c:pt idx="5274">
                <c:v>0</c:v>
              </c:pt>
              <c:pt idx="5275">
                <c:v>0</c:v>
              </c:pt>
              <c:pt idx="5276">
                <c:v>0</c:v>
              </c:pt>
              <c:pt idx="5277">
                <c:v>0</c:v>
              </c:pt>
              <c:pt idx="5278">
                <c:v>0</c:v>
              </c:pt>
              <c:pt idx="5279">
                <c:v>0</c:v>
              </c:pt>
              <c:pt idx="5280">
                <c:v>0</c:v>
              </c:pt>
              <c:pt idx="5281">
                <c:v>0</c:v>
              </c:pt>
              <c:pt idx="5282">
                <c:v>0</c:v>
              </c:pt>
              <c:pt idx="5283">
                <c:v>0</c:v>
              </c:pt>
              <c:pt idx="5284">
                <c:v>0</c:v>
              </c:pt>
              <c:pt idx="5285">
                <c:v>0</c:v>
              </c:pt>
              <c:pt idx="5286">
                <c:v>0</c:v>
              </c:pt>
              <c:pt idx="5287">
                <c:v>0</c:v>
              </c:pt>
              <c:pt idx="5288">
                <c:v>0</c:v>
              </c:pt>
              <c:pt idx="5289">
                <c:v>0</c:v>
              </c:pt>
              <c:pt idx="5290">
                <c:v>0</c:v>
              </c:pt>
              <c:pt idx="5291">
                <c:v>0</c:v>
              </c:pt>
              <c:pt idx="5292">
                <c:v>0</c:v>
              </c:pt>
              <c:pt idx="5293">
                <c:v>0</c:v>
              </c:pt>
              <c:pt idx="5294">
                <c:v>0</c:v>
              </c:pt>
              <c:pt idx="5295">
                <c:v>0</c:v>
              </c:pt>
              <c:pt idx="5296">
                <c:v>0</c:v>
              </c:pt>
              <c:pt idx="5297">
                <c:v>0</c:v>
              </c:pt>
              <c:pt idx="5298">
                <c:v>0</c:v>
              </c:pt>
              <c:pt idx="5299">
                <c:v>0</c:v>
              </c:pt>
              <c:pt idx="5300">
                <c:v>0</c:v>
              </c:pt>
              <c:pt idx="5301">
                <c:v>0</c:v>
              </c:pt>
              <c:pt idx="5302">
                <c:v>0</c:v>
              </c:pt>
              <c:pt idx="5303">
                <c:v>0</c:v>
              </c:pt>
              <c:pt idx="5304">
                <c:v>0</c:v>
              </c:pt>
              <c:pt idx="5305">
                <c:v>0</c:v>
              </c:pt>
              <c:pt idx="5306">
                <c:v>0</c:v>
              </c:pt>
              <c:pt idx="5307">
                <c:v>0</c:v>
              </c:pt>
              <c:pt idx="5308">
                <c:v>0</c:v>
              </c:pt>
              <c:pt idx="5309">
                <c:v>0</c:v>
              </c:pt>
              <c:pt idx="5310">
                <c:v>0</c:v>
              </c:pt>
              <c:pt idx="5311">
                <c:v>0</c:v>
              </c:pt>
              <c:pt idx="5312">
                <c:v>0</c:v>
              </c:pt>
              <c:pt idx="5313">
                <c:v>0</c:v>
              </c:pt>
              <c:pt idx="5314">
                <c:v>0</c:v>
              </c:pt>
              <c:pt idx="5315">
                <c:v>0</c:v>
              </c:pt>
              <c:pt idx="5316">
                <c:v>0</c:v>
              </c:pt>
              <c:pt idx="5317">
                <c:v>0</c:v>
              </c:pt>
              <c:pt idx="5318">
                <c:v>0</c:v>
              </c:pt>
              <c:pt idx="5319">
                <c:v>0</c:v>
              </c:pt>
              <c:pt idx="5320">
                <c:v>0</c:v>
              </c:pt>
              <c:pt idx="5321">
                <c:v>0</c:v>
              </c:pt>
              <c:pt idx="5322">
                <c:v>0</c:v>
              </c:pt>
              <c:pt idx="5323">
                <c:v>0</c:v>
              </c:pt>
              <c:pt idx="5324">
                <c:v>0</c:v>
              </c:pt>
              <c:pt idx="5325">
                <c:v>0</c:v>
              </c:pt>
              <c:pt idx="5326">
                <c:v>0</c:v>
              </c:pt>
              <c:pt idx="5327">
                <c:v>0</c:v>
              </c:pt>
              <c:pt idx="5328">
                <c:v>0</c:v>
              </c:pt>
              <c:pt idx="5329">
                <c:v>0</c:v>
              </c:pt>
              <c:pt idx="5330">
                <c:v>0</c:v>
              </c:pt>
              <c:pt idx="5331">
                <c:v>0</c:v>
              </c:pt>
              <c:pt idx="5332">
                <c:v>0</c:v>
              </c:pt>
              <c:pt idx="5333">
                <c:v>0</c:v>
              </c:pt>
              <c:pt idx="5334">
                <c:v>0</c:v>
              </c:pt>
              <c:pt idx="5335">
                <c:v>0</c:v>
              </c:pt>
              <c:pt idx="5336">
                <c:v>0</c:v>
              </c:pt>
              <c:pt idx="5337">
                <c:v>0</c:v>
              </c:pt>
              <c:pt idx="5338">
                <c:v>0</c:v>
              </c:pt>
              <c:pt idx="5339">
                <c:v>0</c:v>
              </c:pt>
              <c:pt idx="5340">
                <c:v>0</c:v>
              </c:pt>
              <c:pt idx="5341">
                <c:v>0</c:v>
              </c:pt>
              <c:pt idx="5342">
                <c:v>0</c:v>
              </c:pt>
              <c:pt idx="5343">
                <c:v>0</c:v>
              </c:pt>
              <c:pt idx="5344">
                <c:v>0</c:v>
              </c:pt>
              <c:pt idx="5345">
                <c:v>0</c:v>
              </c:pt>
              <c:pt idx="5346">
                <c:v>0</c:v>
              </c:pt>
              <c:pt idx="5347">
                <c:v>0</c:v>
              </c:pt>
              <c:pt idx="5348">
                <c:v>0</c:v>
              </c:pt>
              <c:pt idx="5349">
                <c:v>0</c:v>
              </c:pt>
              <c:pt idx="5350">
                <c:v>0</c:v>
              </c:pt>
              <c:pt idx="5351">
                <c:v>0</c:v>
              </c:pt>
              <c:pt idx="5352">
                <c:v>0</c:v>
              </c:pt>
              <c:pt idx="5353">
                <c:v>0</c:v>
              </c:pt>
              <c:pt idx="5354">
                <c:v>0</c:v>
              </c:pt>
              <c:pt idx="5355">
                <c:v>0</c:v>
              </c:pt>
              <c:pt idx="5356">
                <c:v>0</c:v>
              </c:pt>
              <c:pt idx="5357">
                <c:v>0</c:v>
              </c:pt>
              <c:pt idx="5358">
                <c:v>0</c:v>
              </c:pt>
              <c:pt idx="5359">
                <c:v>0</c:v>
              </c:pt>
              <c:pt idx="5360">
                <c:v>0</c:v>
              </c:pt>
              <c:pt idx="5361">
                <c:v>0</c:v>
              </c:pt>
              <c:pt idx="5362">
                <c:v>0</c:v>
              </c:pt>
              <c:pt idx="5363">
                <c:v>0</c:v>
              </c:pt>
              <c:pt idx="5364">
                <c:v>0</c:v>
              </c:pt>
              <c:pt idx="5365">
                <c:v>0</c:v>
              </c:pt>
              <c:pt idx="5366">
                <c:v>0</c:v>
              </c:pt>
              <c:pt idx="5367">
                <c:v>0</c:v>
              </c:pt>
              <c:pt idx="5368">
                <c:v>0</c:v>
              </c:pt>
              <c:pt idx="5369">
                <c:v>0</c:v>
              </c:pt>
              <c:pt idx="5370">
                <c:v>0</c:v>
              </c:pt>
              <c:pt idx="5371">
                <c:v>0</c:v>
              </c:pt>
              <c:pt idx="5372">
                <c:v>0</c:v>
              </c:pt>
              <c:pt idx="5373">
                <c:v>0</c:v>
              </c:pt>
              <c:pt idx="5374">
                <c:v>0</c:v>
              </c:pt>
              <c:pt idx="5375">
                <c:v>0</c:v>
              </c:pt>
              <c:pt idx="5376">
                <c:v>0</c:v>
              </c:pt>
              <c:pt idx="5377">
                <c:v>0</c:v>
              </c:pt>
              <c:pt idx="5378">
                <c:v>0</c:v>
              </c:pt>
              <c:pt idx="5379">
                <c:v>0</c:v>
              </c:pt>
              <c:pt idx="5380">
                <c:v>0</c:v>
              </c:pt>
              <c:pt idx="5381">
                <c:v>0</c:v>
              </c:pt>
              <c:pt idx="5382">
                <c:v>0</c:v>
              </c:pt>
              <c:pt idx="5383">
                <c:v>0</c:v>
              </c:pt>
              <c:pt idx="5384">
                <c:v>0</c:v>
              </c:pt>
              <c:pt idx="5385">
                <c:v>0</c:v>
              </c:pt>
              <c:pt idx="5386">
                <c:v>0</c:v>
              </c:pt>
              <c:pt idx="5387">
                <c:v>0</c:v>
              </c:pt>
              <c:pt idx="5388">
                <c:v>0</c:v>
              </c:pt>
              <c:pt idx="5389">
                <c:v>0</c:v>
              </c:pt>
              <c:pt idx="5390">
                <c:v>0</c:v>
              </c:pt>
              <c:pt idx="5391">
                <c:v>0</c:v>
              </c:pt>
              <c:pt idx="5392">
                <c:v>0</c:v>
              </c:pt>
              <c:pt idx="5393">
                <c:v>0</c:v>
              </c:pt>
              <c:pt idx="5394">
                <c:v>0</c:v>
              </c:pt>
              <c:pt idx="5395">
                <c:v>0</c:v>
              </c:pt>
              <c:pt idx="5396">
                <c:v>0</c:v>
              </c:pt>
              <c:pt idx="5397">
                <c:v>0</c:v>
              </c:pt>
              <c:pt idx="5398">
                <c:v>0</c:v>
              </c:pt>
              <c:pt idx="5399">
                <c:v>0</c:v>
              </c:pt>
              <c:pt idx="5400">
                <c:v>0</c:v>
              </c:pt>
              <c:pt idx="5401">
                <c:v>0</c:v>
              </c:pt>
              <c:pt idx="5402">
                <c:v>0</c:v>
              </c:pt>
              <c:pt idx="5403">
                <c:v>0</c:v>
              </c:pt>
              <c:pt idx="5404">
                <c:v>0</c:v>
              </c:pt>
              <c:pt idx="5405">
                <c:v>0</c:v>
              </c:pt>
              <c:pt idx="5406">
                <c:v>0</c:v>
              </c:pt>
              <c:pt idx="5407">
                <c:v>0</c:v>
              </c:pt>
              <c:pt idx="5408">
                <c:v>0</c:v>
              </c:pt>
              <c:pt idx="5409">
                <c:v>0</c:v>
              </c:pt>
              <c:pt idx="5410">
                <c:v>0</c:v>
              </c:pt>
              <c:pt idx="5411">
                <c:v>0</c:v>
              </c:pt>
              <c:pt idx="5412">
                <c:v>0</c:v>
              </c:pt>
              <c:pt idx="5413">
                <c:v>0</c:v>
              </c:pt>
              <c:pt idx="5414">
                <c:v>0</c:v>
              </c:pt>
              <c:pt idx="5415">
                <c:v>0</c:v>
              </c:pt>
              <c:pt idx="5416">
                <c:v>0</c:v>
              </c:pt>
              <c:pt idx="5417">
                <c:v>0</c:v>
              </c:pt>
              <c:pt idx="5418">
                <c:v>0</c:v>
              </c:pt>
              <c:pt idx="5419">
                <c:v>0</c:v>
              </c:pt>
              <c:pt idx="5420">
                <c:v>0</c:v>
              </c:pt>
              <c:pt idx="5421">
                <c:v>0</c:v>
              </c:pt>
              <c:pt idx="5422">
                <c:v>0</c:v>
              </c:pt>
              <c:pt idx="5423">
                <c:v>0</c:v>
              </c:pt>
              <c:pt idx="5424">
                <c:v>0</c:v>
              </c:pt>
              <c:pt idx="5425">
                <c:v>0</c:v>
              </c:pt>
              <c:pt idx="5426">
                <c:v>0</c:v>
              </c:pt>
              <c:pt idx="5427">
                <c:v>0</c:v>
              </c:pt>
              <c:pt idx="5428">
                <c:v>0</c:v>
              </c:pt>
              <c:pt idx="5429">
                <c:v>0</c:v>
              </c:pt>
              <c:pt idx="5430">
                <c:v>0</c:v>
              </c:pt>
              <c:pt idx="5431">
                <c:v>0</c:v>
              </c:pt>
              <c:pt idx="5432">
                <c:v>0</c:v>
              </c:pt>
              <c:pt idx="5433">
                <c:v>0</c:v>
              </c:pt>
              <c:pt idx="5434">
                <c:v>0</c:v>
              </c:pt>
              <c:pt idx="5435">
                <c:v>0</c:v>
              </c:pt>
              <c:pt idx="5436">
                <c:v>0</c:v>
              </c:pt>
              <c:pt idx="5437">
                <c:v>0</c:v>
              </c:pt>
              <c:pt idx="5438">
                <c:v>0</c:v>
              </c:pt>
              <c:pt idx="5439">
                <c:v>0</c:v>
              </c:pt>
              <c:pt idx="5440">
                <c:v>0</c:v>
              </c:pt>
              <c:pt idx="5441">
                <c:v>0</c:v>
              </c:pt>
              <c:pt idx="5442">
                <c:v>0</c:v>
              </c:pt>
              <c:pt idx="5443">
                <c:v>0</c:v>
              </c:pt>
              <c:pt idx="5444">
                <c:v>0</c:v>
              </c:pt>
              <c:pt idx="5445">
                <c:v>0</c:v>
              </c:pt>
              <c:pt idx="5446">
                <c:v>0</c:v>
              </c:pt>
              <c:pt idx="5447">
                <c:v>0</c:v>
              </c:pt>
              <c:pt idx="5448">
                <c:v>0</c:v>
              </c:pt>
              <c:pt idx="5449">
                <c:v>0</c:v>
              </c:pt>
              <c:pt idx="5450">
                <c:v>0</c:v>
              </c:pt>
              <c:pt idx="5451">
                <c:v>0</c:v>
              </c:pt>
              <c:pt idx="5452">
                <c:v>0</c:v>
              </c:pt>
              <c:pt idx="5453">
                <c:v>0</c:v>
              </c:pt>
              <c:pt idx="5454">
                <c:v>0</c:v>
              </c:pt>
              <c:pt idx="5455">
                <c:v>0</c:v>
              </c:pt>
              <c:pt idx="5456">
                <c:v>0</c:v>
              </c:pt>
              <c:pt idx="5457">
                <c:v>0</c:v>
              </c:pt>
              <c:pt idx="5458">
                <c:v>0</c:v>
              </c:pt>
              <c:pt idx="5459">
                <c:v>0</c:v>
              </c:pt>
              <c:pt idx="5460">
                <c:v>0</c:v>
              </c:pt>
              <c:pt idx="5461">
                <c:v>0</c:v>
              </c:pt>
              <c:pt idx="5462">
                <c:v>0</c:v>
              </c:pt>
              <c:pt idx="5463">
                <c:v>0</c:v>
              </c:pt>
              <c:pt idx="5464">
                <c:v>0</c:v>
              </c:pt>
              <c:pt idx="5465">
                <c:v>0</c:v>
              </c:pt>
              <c:pt idx="5466">
                <c:v>0</c:v>
              </c:pt>
              <c:pt idx="5467">
                <c:v>0</c:v>
              </c:pt>
              <c:pt idx="5468">
                <c:v>0</c:v>
              </c:pt>
              <c:pt idx="5469">
                <c:v>0</c:v>
              </c:pt>
              <c:pt idx="5470">
                <c:v>0</c:v>
              </c:pt>
              <c:pt idx="5471">
                <c:v>0</c:v>
              </c:pt>
              <c:pt idx="5472">
                <c:v>0</c:v>
              </c:pt>
              <c:pt idx="5473">
                <c:v>0</c:v>
              </c:pt>
              <c:pt idx="5474">
                <c:v>0</c:v>
              </c:pt>
              <c:pt idx="5475">
                <c:v>0</c:v>
              </c:pt>
              <c:pt idx="5476">
                <c:v>0</c:v>
              </c:pt>
              <c:pt idx="5477">
                <c:v>0</c:v>
              </c:pt>
              <c:pt idx="5478">
                <c:v>0</c:v>
              </c:pt>
              <c:pt idx="5479">
                <c:v>0</c:v>
              </c:pt>
              <c:pt idx="5480">
                <c:v>0</c:v>
              </c:pt>
              <c:pt idx="5481">
                <c:v>0</c:v>
              </c:pt>
              <c:pt idx="5482">
                <c:v>0</c:v>
              </c:pt>
              <c:pt idx="5483">
                <c:v>0</c:v>
              </c:pt>
              <c:pt idx="5484">
                <c:v>0</c:v>
              </c:pt>
              <c:pt idx="5485">
                <c:v>0</c:v>
              </c:pt>
              <c:pt idx="5486">
                <c:v>0</c:v>
              </c:pt>
              <c:pt idx="5487">
                <c:v>0</c:v>
              </c:pt>
              <c:pt idx="5488">
                <c:v>0</c:v>
              </c:pt>
              <c:pt idx="5489">
                <c:v>0</c:v>
              </c:pt>
              <c:pt idx="5490">
                <c:v>0</c:v>
              </c:pt>
              <c:pt idx="5491">
                <c:v>0</c:v>
              </c:pt>
              <c:pt idx="5492">
                <c:v>0</c:v>
              </c:pt>
              <c:pt idx="5493">
                <c:v>0</c:v>
              </c:pt>
              <c:pt idx="5494">
                <c:v>0</c:v>
              </c:pt>
              <c:pt idx="5495">
                <c:v>0</c:v>
              </c:pt>
              <c:pt idx="5496">
                <c:v>0</c:v>
              </c:pt>
              <c:pt idx="5497">
                <c:v>0</c:v>
              </c:pt>
              <c:pt idx="5498">
                <c:v>0</c:v>
              </c:pt>
              <c:pt idx="5499">
                <c:v>0</c:v>
              </c:pt>
              <c:pt idx="5500">
                <c:v>0</c:v>
              </c:pt>
              <c:pt idx="5501">
                <c:v>0</c:v>
              </c:pt>
              <c:pt idx="5502">
                <c:v>0</c:v>
              </c:pt>
              <c:pt idx="5503">
                <c:v>0</c:v>
              </c:pt>
              <c:pt idx="5504">
                <c:v>0</c:v>
              </c:pt>
              <c:pt idx="5505">
                <c:v>0</c:v>
              </c:pt>
              <c:pt idx="5506">
                <c:v>0</c:v>
              </c:pt>
              <c:pt idx="5507">
                <c:v>0</c:v>
              </c:pt>
              <c:pt idx="5508">
                <c:v>0</c:v>
              </c:pt>
              <c:pt idx="5509">
                <c:v>0</c:v>
              </c:pt>
              <c:pt idx="5510">
                <c:v>0</c:v>
              </c:pt>
              <c:pt idx="5511">
                <c:v>0</c:v>
              </c:pt>
              <c:pt idx="5512">
                <c:v>0</c:v>
              </c:pt>
              <c:pt idx="5513">
                <c:v>0</c:v>
              </c:pt>
              <c:pt idx="5514">
                <c:v>0</c:v>
              </c:pt>
              <c:pt idx="5515">
                <c:v>0</c:v>
              </c:pt>
              <c:pt idx="5516">
                <c:v>0</c:v>
              </c:pt>
              <c:pt idx="5517">
                <c:v>0</c:v>
              </c:pt>
              <c:pt idx="5518">
                <c:v>0</c:v>
              </c:pt>
              <c:pt idx="5519">
                <c:v>0</c:v>
              </c:pt>
              <c:pt idx="5520">
                <c:v>0</c:v>
              </c:pt>
              <c:pt idx="5521">
                <c:v>0</c:v>
              </c:pt>
              <c:pt idx="5522">
                <c:v>0</c:v>
              </c:pt>
              <c:pt idx="5523">
                <c:v>0</c:v>
              </c:pt>
              <c:pt idx="5524">
                <c:v>0</c:v>
              </c:pt>
              <c:pt idx="5525">
                <c:v>0</c:v>
              </c:pt>
              <c:pt idx="5526">
                <c:v>0</c:v>
              </c:pt>
              <c:pt idx="5527">
                <c:v>0</c:v>
              </c:pt>
              <c:pt idx="5528">
                <c:v>0</c:v>
              </c:pt>
              <c:pt idx="5529">
                <c:v>0</c:v>
              </c:pt>
              <c:pt idx="5530">
                <c:v>0</c:v>
              </c:pt>
              <c:pt idx="5531">
                <c:v>0</c:v>
              </c:pt>
              <c:pt idx="5532">
                <c:v>0</c:v>
              </c:pt>
              <c:pt idx="5533">
                <c:v>0</c:v>
              </c:pt>
              <c:pt idx="5534">
                <c:v>0</c:v>
              </c:pt>
              <c:pt idx="5535">
                <c:v>0</c:v>
              </c:pt>
              <c:pt idx="5536">
                <c:v>0</c:v>
              </c:pt>
              <c:pt idx="5537">
                <c:v>0</c:v>
              </c:pt>
              <c:pt idx="5538">
                <c:v>0</c:v>
              </c:pt>
              <c:pt idx="5539">
                <c:v>0</c:v>
              </c:pt>
              <c:pt idx="5540">
                <c:v>0</c:v>
              </c:pt>
              <c:pt idx="5541">
                <c:v>0</c:v>
              </c:pt>
              <c:pt idx="5542">
                <c:v>0</c:v>
              </c:pt>
              <c:pt idx="5543">
                <c:v>0</c:v>
              </c:pt>
              <c:pt idx="5544">
                <c:v>0</c:v>
              </c:pt>
              <c:pt idx="5545">
                <c:v>0</c:v>
              </c:pt>
              <c:pt idx="5546">
                <c:v>0</c:v>
              </c:pt>
              <c:pt idx="5547">
                <c:v>0</c:v>
              </c:pt>
              <c:pt idx="5548">
                <c:v>0</c:v>
              </c:pt>
              <c:pt idx="5549">
                <c:v>0</c:v>
              </c:pt>
              <c:pt idx="5550">
                <c:v>0</c:v>
              </c:pt>
              <c:pt idx="5551">
                <c:v>0</c:v>
              </c:pt>
              <c:pt idx="5552">
                <c:v>0</c:v>
              </c:pt>
              <c:pt idx="5553">
                <c:v>0</c:v>
              </c:pt>
              <c:pt idx="5554">
                <c:v>0</c:v>
              </c:pt>
              <c:pt idx="5555">
                <c:v>0</c:v>
              </c:pt>
              <c:pt idx="5556">
                <c:v>0</c:v>
              </c:pt>
              <c:pt idx="5557">
                <c:v>0</c:v>
              </c:pt>
              <c:pt idx="5558">
                <c:v>0</c:v>
              </c:pt>
              <c:pt idx="5559">
                <c:v>0</c:v>
              </c:pt>
              <c:pt idx="5560">
                <c:v>0</c:v>
              </c:pt>
              <c:pt idx="5561">
                <c:v>0</c:v>
              </c:pt>
              <c:pt idx="5562">
                <c:v>0</c:v>
              </c:pt>
              <c:pt idx="5563">
                <c:v>0</c:v>
              </c:pt>
              <c:pt idx="5564">
                <c:v>0</c:v>
              </c:pt>
              <c:pt idx="5565">
                <c:v>0</c:v>
              </c:pt>
              <c:pt idx="5566">
                <c:v>0</c:v>
              </c:pt>
              <c:pt idx="5567">
                <c:v>0</c:v>
              </c:pt>
              <c:pt idx="5568">
                <c:v>0</c:v>
              </c:pt>
              <c:pt idx="5569">
                <c:v>0</c:v>
              </c:pt>
              <c:pt idx="5570">
                <c:v>0</c:v>
              </c:pt>
              <c:pt idx="5571">
                <c:v>0</c:v>
              </c:pt>
              <c:pt idx="5572">
                <c:v>0</c:v>
              </c:pt>
              <c:pt idx="5573">
                <c:v>0</c:v>
              </c:pt>
              <c:pt idx="5574">
                <c:v>0</c:v>
              </c:pt>
              <c:pt idx="5575">
                <c:v>0</c:v>
              </c:pt>
              <c:pt idx="5576">
                <c:v>0</c:v>
              </c:pt>
              <c:pt idx="5577">
                <c:v>0</c:v>
              </c:pt>
              <c:pt idx="5578">
                <c:v>0</c:v>
              </c:pt>
              <c:pt idx="5579">
                <c:v>0</c:v>
              </c:pt>
              <c:pt idx="5580">
                <c:v>0</c:v>
              </c:pt>
              <c:pt idx="5581">
                <c:v>0</c:v>
              </c:pt>
              <c:pt idx="5582">
                <c:v>0</c:v>
              </c:pt>
              <c:pt idx="5583">
                <c:v>0</c:v>
              </c:pt>
              <c:pt idx="5584">
                <c:v>0</c:v>
              </c:pt>
              <c:pt idx="5585">
                <c:v>0</c:v>
              </c:pt>
              <c:pt idx="5586">
                <c:v>0</c:v>
              </c:pt>
              <c:pt idx="5587">
                <c:v>0</c:v>
              </c:pt>
              <c:pt idx="5588">
                <c:v>0</c:v>
              </c:pt>
              <c:pt idx="5589">
                <c:v>0</c:v>
              </c:pt>
              <c:pt idx="5590">
                <c:v>0</c:v>
              </c:pt>
              <c:pt idx="5591">
                <c:v>0</c:v>
              </c:pt>
              <c:pt idx="5592">
                <c:v>0</c:v>
              </c:pt>
              <c:pt idx="5593">
                <c:v>0</c:v>
              </c:pt>
              <c:pt idx="5594">
                <c:v>0</c:v>
              </c:pt>
              <c:pt idx="5595">
                <c:v>0</c:v>
              </c:pt>
              <c:pt idx="5596">
                <c:v>0</c:v>
              </c:pt>
              <c:pt idx="5597">
                <c:v>0</c:v>
              </c:pt>
              <c:pt idx="5598">
                <c:v>0</c:v>
              </c:pt>
              <c:pt idx="5599">
                <c:v>0</c:v>
              </c:pt>
              <c:pt idx="5600">
                <c:v>0</c:v>
              </c:pt>
              <c:pt idx="5601">
                <c:v>0</c:v>
              </c:pt>
              <c:pt idx="5602">
                <c:v>0</c:v>
              </c:pt>
              <c:pt idx="5603">
                <c:v>0</c:v>
              </c:pt>
              <c:pt idx="5604">
                <c:v>0</c:v>
              </c:pt>
              <c:pt idx="5605">
                <c:v>0</c:v>
              </c:pt>
              <c:pt idx="5606">
                <c:v>0</c:v>
              </c:pt>
              <c:pt idx="5607">
                <c:v>0</c:v>
              </c:pt>
              <c:pt idx="5608">
                <c:v>0</c:v>
              </c:pt>
              <c:pt idx="5609">
                <c:v>0</c:v>
              </c:pt>
              <c:pt idx="5610">
                <c:v>0</c:v>
              </c:pt>
              <c:pt idx="5611">
                <c:v>0</c:v>
              </c:pt>
              <c:pt idx="5612">
                <c:v>0</c:v>
              </c:pt>
              <c:pt idx="5613">
                <c:v>0</c:v>
              </c:pt>
              <c:pt idx="5614">
                <c:v>0</c:v>
              </c:pt>
              <c:pt idx="5615">
                <c:v>0</c:v>
              </c:pt>
              <c:pt idx="5616">
                <c:v>0</c:v>
              </c:pt>
              <c:pt idx="5617">
                <c:v>0</c:v>
              </c:pt>
              <c:pt idx="5618">
                <c:v>0</c:v>
              </c:pt>
              <c:pt idx="5619">
                <c:v>0</c:v>
              </c:pt>
              <c:pt idx="5620">
                <c:v>0</c:v>
              </c:pt>
              <c:pt idx="5621">
                <c:v>0</c:v>
              </c:pt>
              <c:pt idx="5622">
                <c:v>0</c:v>
              </c:pt>
              <c:pt idx="5623">
                <c:v>0</c:v>
              </c:pt>
              <c:pt idx="5624">
                <c:v>0</c:v>
              </c:pt>
              <c:pt idx="5625">
                <c:v>0</c:v>
              </c:pt>
              <c:pt idx="5626">
                <c:v>0</c:v>
              </c:pt>
              <c:pt idx="5627">
                <c:v>0</c:v>
              </c:pt>
              <c:pt idx="5628">
                <c:v>0</c:v>
              </c:pt>
              <c:pt idx="5629">
                <c:v>0</c:v>
              </c:pt>
              <c:pt idx="5630">
                <c:v>0</c:v>
              </c:pt>
              <c:pt idx="5631">
                <c:v>0</c:v>
              </c:pt>
              <c:pt idx="5632">
                <c:v>0</c:v>
              </c:pt>
              <c:pt idx="5633">
                <c:v>0</c:v>
              </c:pt>
              <c:pt idx="5634">
                <c:v>0</c:v>
              </c:pt>
              <c:pt idx="5635">
                <c:v>0</c:v>
              </c:pt>
              <c:pt idx="5636">
                <c:v>0</c:v>
              </c:pt>
              <c:pt idx="5637">
                <c:v>0</c:v>
              </c:pt>
              <c:pt idx="5638">
                <c:v>0</c:v>
              </c:pt>
              <c:pt idx="5639">
                <c:v>0</c:v>
              </c:pt>
              <c:pt idx="5640">
                <c:v>0</c:v>
              </c:pt>
              <c:pt idx="5641">
                <c:v>0</c:v>
              </c:pt>
              <c:pt idx="5642">
                <c:v>0</c:v>
              </c:pt>
              <c:pt idx="5643">
                <c:v>0</c:v>
              </c:pt>
              <c:pt idx="5644">
                <c:v>0</c:v>
              </c:pt>
              <c:pt idx="5645">
                <c:v>0</c:v>
              </c:pt>
              <c:pt idx="5646">
                <c:v>0</c:v>
              </c:pt>
              <c:pt idx="5647">
                <c:v>0</c:v>
              </c:pt>
              <c:pt idx="5648">
                <c:v>0</c:v>
              </c:pt>
              <c:pt idx="5649">
                <c:v>0</c:v>
              </c:pt>
              <c:pt idx="5650">
                <c:v>0</c:v>
              </c:pt>
              <c:pt idx="5651">
                <c:v>0</c:v>
              </c:pt>
              <c:pt idx="5652">
                <c:v>0</c:v>
              </c:pt>
              <c:pt idx="5653">
                <c:v>0</c:v>
              </c:pt>
              <c:pt idx="5654">
                <c:v>0</c:v>
              </c:pt>
              <c:pt idx="5655">
                <c:v>0</c:v>
              </c:pt>
              <c:pt idx="5656">
                <c:v>0</c:v>
              </c:pt>
              <c:pt idx="5657">
                <c:v>0</c:v>
              </c:pt>
              <c:pt idx="5658">
                <c:v>0</c:v>
              </c:pt>
              <c:pt idx="5659">
                <c:v>0</c:v>
              </c:pt>
              <c:pt idx="5660">
                <c:v>0</c:v>
              </c:pt>
              <c:pt idx="5661">
                <c:v>0</c:v>
              </c:pt>
              <c:pt idx="5662">
                <c:v>0</c:v>
              </c:pt>
              <c:pt idx="5663">
                <c:v>0</c:v>
              </c:pt>
              <c:pt idx="5664">
                <c:v>0</c:v>
              </c:pt>
              <c:pt idx="5665">
                <c:v>0</c:v>
              </c:pt>
              <c:pt idx="5666">
                <c:v>0</c:v>
              </c:pt>
              <c:pt idx="5667">
                <c:v>0</c:v>
              </c:pt>
              <c:pt idx="5668">
                <c:v>0</c:v>
              </c:pt>
              <c:pt idx="5669">
                <c:v>0</c:v>
              </c:pt>
              <c:pt idx="5670">
                <c:v>0</c:v>
              </c:pt>
              <c:pt idx="5671">
                <c:v>0</c:v>
              </c:pt>
              <c:pt idx="5672">
                <c:v>0</c:v>
              </c:pt>
              <c:pt idx="5673">
                <c:v>0</c:v>
              </c:pt>
              <c:pt idx="5674">
                <c:v>0</c:v>
              </c:pt>
              <c:pt idx="5675">
                <c:v>0</c:v>
              </c:pt>
              <c:pt idx="5676">
                <c:v>0</c:v>
              </c:pt>
              <c:pt idx="5677">
                <c:v>0</c:v>
              </c:pt>
              <c:pt idx="5678">
                <c:v>0</c:v>
              </c:pt>
              <c:pt idx="5679">
                <c:v>0</c:v>
              </c:pt>
              <c:pt idx="5680">
                <c:v>0</c:v>
              </c:pt>
              <c:pt idx="5681">
                <c:v>0</c:v>
              </c:pt>
              <c:pt idx="5682">
                <c:v>0</c:v>
              </c:pt>
              <c:pt idx="5683">
                <c:v>0</c:v>
              </c:pt>
              <c:pt idx="5684">
                <c:v>0</c:v>
              </c:pt>
              <c:pt idx="5685">
                <c:v>0</c:v>
              </c:pt>
              <c:pt idx="5686">
                <c:v>0</c:v>
              </c:pt>
              <c:pt idx="5687">
                <c:v>0</c:v>
              </c:pt>
              <c:pt idx="5688">
                <c:v>0</c:v>
              </c:pt>
              <c:pt idx="5689">
                <c:v>0</c:v>
              </c:pt>
              <c:pt idx="5690">
                <c:v>0</c:v>
              </c:pt>
              <c:pt idx="5691">
                <c:v>0</c:v>
              </c:pt>
              <c:pt idx="5692">
                <c:v>0</c:v>
              </c:pt>
              <c:pt idx="5693">
                <c:v>0</c:v>
              </c:pt>
              <c:pt idx="5694">
                <c:v>0</c:v>
              </c:pt>
              <c:pt idx="5695">
                <c:v>0</c:v>
              </c:pt>
              <c:pt idx="5696">
                <c:v>0</c:v>
              </c:pt>
              <c:pt idx="5697">
                <c:v>0</c:v>
              </c:pt>
              <c:pt idx="5698">
                <c:v>0</c:v>
              </c:pt>
              <c:pt idx="5699">
                <c:v>0</c:v>
              </c:pt>
              <c:pt idx="5700">
                <c:v>0</c:v>
              </c:pt>
              <c:pt idx="5701">
                <c:v>0</c:v>
              </c:pt>
              <c:pt idx="5702">
                <c:v>0</c:v>
              </c:pt>
              <c:pt idx="5703">
                <c:v>0</c:v>
              </c:pt>
              <c:pt idx="5704">
                <c:v>0</c:v>
              </c:pt>
              <c:pt idx="5705">
                <c:v>0</c:v>
              </c:pt>
              <c:pt idx="5706">
                <c:v>0</c:v>
              </c:pt>
              <c:pt idx="5707">
                <c:v>0</c:v>
              </c:pt>
              <c:pt idx="5708">
                <c:v>0</c:v>
              </c:pt>
              <c:pt idx="5709">
                <c:v>0</c:v>
              </c:pt>
              <c:pt idx="5710">
                <c:v>0</c:v>
              </c:pt>
              <c:pt idx="5711">
                <c:v>0</c:v>
              </c:pt>
              <c:pt idx="5712">
                <c:v>0</c:v>
              </c:pt>
              <c:pt idx="5713">
                <c:v>0</c:v>
              </c:pt>
              <c:pt idx="5714">
                <c:v>0</c:v>
              </c:pt>
              <c:pt idx="5715">
                <c:v>0</c:v>
              </c:pt>
              <c:pt idx="5716">
                <c:v>0</c:v>
              </c:pt>
              <c:pt idx="5717">
                <c:v>0</c:v>
              </c:pt>
              <c:pt idx="5718">
                <c:v>0</c:v>
              </c:pt>
              <c:pt idx="5719">
                <c:v>0</c:v>
              </c:pt>
              <c:pt idx="5720">
                <c:v>0</c:v>
              </c:pt>
              <c:pt idx="5721">
                <c:v>0</c:v>
              </c:pt>
              <c:pt idx="5722">
                <c:v>0</c:v>
              </c:pt>
              <c:pt idx="5723">
                <c:v>0</c:v>
              </c:pt>
              <c:pt idx="5724">
                <c:v>0</c:v>
              </c:pt>
              <c:pt idx="5725">
                <c:v>0</c:v>
              </c:pt>
              <c:pt idx="5726">
                <c:v>0</c:v>
              </c:pt>
              <c:pt idx="5727">
                <c:v>0</c:v>
              </c:pt>
              <c:pt idx="5728">
                <c:v>0</c:v>
              </c:pt>
              <c:pt idx="5729">
                <c:v>0</c:v>
              </c:pt>
              <c:pt idx="5730">
                <c:v>0</c:v>
              </c:pt>
              <c:pt idx="5731">
                <c:v>0</c:v>
              </c:pt>
              <c:pt idx="5732">
                <c:v>0</c:v>
              </c:pt>
              <c:pt idx="5733">
                <c:v>0</c:v>
              </c:pt>
              <c:pt idx="5734">
                <c:v>0</c:v>
              </c:pt>
              <c:pt idx="5735">
                <c:v>0</c:v>
              </c:pt>
              <c:pt idx="5736">
                <c:v>0</c:v>
              </c:pt>
              <c:pt idx="5737">
                <c:v>0</c:v>
              </c:pt>
              <c:pt idx="5738">
                <c:v>0</c:v>
              </c:pt>
              <c:pt idx="5739">
                <c:v>0</c:v>
              </c:pt>
              <c:pt idx="5740">
                <c:v>0</c:v>
              </c:pt>
              <c:pt idx="5741">
                <c:v>0</c:v>
              </c:pt>
              <c:pt idx="5742">
                <c:v>0</c:v>
              </c:pt>
              <c:pt idx="5743">
                <c:v>0</c:v>
              </c:pt>
              <c:pt idx="5744">
                <c:v>0</c:v>
              </c:pt>
              <c:pt idx="5745">
                <c:v>0</c:v>
              </c:pt>
              <c:pt idx="5746">
                <c:v>0</c:v>
              </c:pt>
              <c:pt idx="5747">
                <c:v>0</c:v>
              </c:pt>
              <c:pt idx="5748">
                <c:v>0</c:v>
              </c:pt>
              <c:pt idx="5749">
                <c:v>0</c:v>
              </c:pt>
              <c:pt idx="5750">
                <c:v>0</c:v>
              </c:pt>
              <c:pt idx="5751">
                <c:v>0</c:v>
              </c:pt>
              <c:pt idx="5752">
                <c:v>0</c:v>
              </c:pt>
              <c:pt idx="5753">
                <c:v>0</c:v>
              </c:pt>
              <c:pt idx="5754">
                <c:v>0</c:v>
              </c:pt>
              <c:pt idx="5755">
                <c:v>0</c:v>
              </c:pt>
              <c:pt idx="5756">
                <c:v>0</c:v>
              </c:pt>
              <c:pt idx="5757">
                <c:v>0</c:v>
              </c:pt>
              <c:pt idx="5758">
                <c:v>0</c:v>
              </c:pt>
              <c:pt idx="5759">
                <c:v>0</c:v>
              </c:pt>
              <c:pt idx="5760">
                <c:v>0</c:v>
              </c:pt>
              <c:pt idx="5761">
                <c:v>0</c:v>
              </c:pt>
              <c:pt idx="5762">
                <c:v>0</c:v>
              </c:pt>
              <c:pt idx="5763">
                <c:v>0</c:v>
              </c:pt>
              <c:pt idx="5764">
                <c:v>0</c:v>
              </c:pt>
              <c:pt idx="5765">
                <c:v>0</c:v>
              </c:pt>
              <c:pt idx="5766">
                <c:v>0</c:v>
              </c:pt>
              <c:pt idx="5767">
                <c:v>0</c:v>
              </c:pt>
              <c:pt idx="5768">
                <c:v>0</c:v>
              </c:pt>
              <c:pt idx="5769">
                <c:v>0</c:v>
              </c:pt>
              <c:pt idx="5770">
                <c:v>0</c:v>
              </c:pt>
              <c:pt idx="5771">
                <c:v>0</c:v>
              </c:pt>
              <c:pt idx="5772">
                <c:v>0</c:v>
              </c:pt>
              <c:pt idx="5773">
                <c:v>0</c:v>
              </c:pt>
              <c:pt idx="5774">
                <c:v>0</c:v>
              </c:pt>
              <c:pt idx="5775">
                <c:v>0</c:v>
              </c:pt>
              <c:pt idx="5776">
                <c:v>0</c:v>
              </c:pt>
              <c:pt idx="5777">
                <c:v>0</c:v>
              </c:pt>
              <c:pt idx="5778">
                <c:v>0</c:v>
              </c:pt>
              <c:pt idx="5779">
                <c:v>0</c:v>
              </c:pt>
              <c:pt idx="5780">
                <c:v>0</c:v>
              </c:pt>
              <c:pt idx="5781">
                <c:v>0</c:v>
              </c:pt>
              <c:pt idx="5782">
                <c:v>0</c:v>
              </c:pt>
              <c:pt idx="5783">
                <c:v>0</c:v>
              </c:pt>
              <c:pt idx="5784">
                <c:v>0</c:v>
              </c:pt>
              <c:pt idx="5785">
                <c:v>0</c:v>
              </c:pt>
              <c:pt idx="5786">
                <c:v>0</c:v>
              </c:pt>
              <c:pt idx="5787">
                <c:v>0</c:v>
              </c:pt>
              <c:pt idx="5788">
                <c:v>0</c:v>
              </c:pt>
              <c:pt idx="5789">
                <c:v>0</c:v>
              </c:pt>
              <c:pt idx="5790">
                <c:v>0</c:v>
              </c:pt>
              <c:pt idx="5791">
                <c:v>0</c:v>
              </c:pt>
              <c:pt idx="5792">
                <c:v>0</c:v>
              </c:pt>
              <c:pt idx="5793">
                <c:v>0</c:v>
              </c:pt>
              <c:pt idx="5794">
                <c:v>0</c:v>
              </c:pt>
              <c:pt idx="5795">
                <c:v>0</c:v>
              </c:pt>
              <c:pt idx="5796">
                <c:v>0</c:v>
              </c:pt>
              <c:pt idx="5797">
                <c:v>0</c:v>
              </c:pt>
              <c:pt idx="5798">
                <c:v>0</c:v>
              </c:pt>
              <c:pt idx="5799">
                <c:v>0</c:v>
              </c:pt>
              <c:pt idx="5800">
                <c:v>0</c:v>
              </c:pt>
              <c:pt idx="5801">
                <c:v>0</c:v>
              </c:pt>
              <c:pt idx="5802">
                <c:v>0</c:v>
              </c:pt>
              <c:pt idx="5803">
                <c:v>0</c:v>
              </c:pt>
              <c:pt idx="5804">
                <c:v>0</c:v>
              </c:pt>
              <c:pt idx="5805">
                <c:v>0</c:v>
              </c:pt>
              <c:pt idx="5806">
                <c:v>0</c:v>
              </c:pt>
              <c:pt idx="5807">
                <c:v>0</c:v>
              </c:pt>
              <c:pt idx="5808">
                <c:v>0</c:v>
              </c:pt>
              <c:pt idx="5809">
                <c:v>0</c:v>
              </c:pt>
              <c:pt idx="5810">
                <c:v>0</c:v>
              </c:pt>
              <c:pt idx="5811">
                <c:v>0</c:v>
              </c:pt>
              <c:pt idx="5812">
                <c:v>0</c:v>
              </c:pt>
              <c:pt idx="5813">
                <c:v>0</c:v>
              </c:pt>
              <c:pt idx="5814">
                <c:v>0</c:v>
              </c:pt>
              <c:pt idx="5815">
                <c:v>0</c:v>
              </c:pt>
              <c:pt idx="5816">
                <c:v>0</c:v>
              </c:pt>
              <c:pt idx="5817">
                <c:v>0</c:v>
              </c:pt>
              <c:pt idx="5818">
                <c:v>0</c:v>
              </c:pt>
              <c:pt idx="5819">
                <c:v>0</c:v>
              </c:pt>
              <c:pt idx="5820">
                <c:v>0</c:v>
              </c:pt>
              <c:pt idx="5821">
                <c:v>0</c:v>
              </c:pt>
              <c:pt idx="5822">
                <c:v>0</c:v>
              </c:pt>
              <c:pt idx="5823">
                <c:v>0</c:v>
              </c:pt>
              <c:pt idx="5824">
                <c:v>0</c:v>
              </c:pt>
              <c:pt idx="5825">
                <c:v>0</c:v>
              </c:pt>
              <c:pt idx="5826">
                <c:v>0</c:v>
              </c:pt>
              <c:pt idx="5827">
                <c:v>0</c:v>
              </c:pt>
              <c:pt idx="5828">
                <c:v>0</c:v>
              </c:pt>
              <c:pt idx="5829">
                <c:v>0</c:v>
              </c:pt>
              <c:pt idx="5830">
                <c:v>0</c:v>
              </c:pt>
              <c:pt idx="5831">
                <c:v>0</c:v>
              </c:pt>
              <c:pt idx="5832">
                <c:v>0</c:v>
              </c:pt>
              <c:pt idx="5833">
                <c:v>0</c:v>
              </c:pt>
              <c:pt idx="5834">
                <c:v>0</c:v>
              </c:pt>
              <c:pt idx="5835">
                <c:v>0</c:v>
              </c:pt>
              <c:pt idx="5836">
                <c:v>0</c:v>
              </c:pt>
              <c:pt idx="5837">
                <c:v>0</c:v>
              </c:pt>
              <c:pt idx="5838">
                <c:v>0</c:v>
              </c:pt>
              <c:pt idx="5839">
                <c:v>0</c:v>
              </c:pt>
              <c:pt idx="5840">
                <c:v>0</c:v>
              </c:pt>
              <c:pt idx="5841">
                <c:v>0</c:v>
              </c:pt>
              <c:pt idx="5842">
                <c:v>0</c:v>
              </c:pt>
              <c:pt idx="5843">
                <c:v>0</c:v>
              </c:pt>
              <c:pt idx="5844">
                <c:v>0</c:v>
              </c:pt>
              <c:pt idx="5845">
                <c:v>0</c:v>
              </c:pt>
              <c:pt idx="5846">
                <c:v>0</c:v>
              </c:pt>
              <c:pt idx="5847">
                <c:v>0</c:v>
              </c:pt>
              <c:pt idx="5848">
                <c:v>0</c:v>
              </c:pt>
              <c:pt idx="5849">
                <c:v>0</c:v>
              </c:pt>
              <c:pt idx="5850">
                <c:v>0</c:v>
              </c:pt>
              <c:pt idx="5851">
                <c:v>0</c:v>
              </c:pt>
              <c:pt idx="5852">
                <c:v>0</c:v>
              </c:pt>
              <c:pt idx="5853">
                <c:v>0</c:v>
              </c:pt>
              <c:pt idx="5854">
                <c:v>0</c:v>
              </c:pt>
              <c:pt idx="5855">
                <c:v>0</c:v>
              </c:pt>
              <c:pt idx="5856">
                <c:v>0</c:v>
              </c:pt>
              <c:pt idx="5857">
                <c:v>0</c:v>
              </c:pt>
              <c:pt idx="5858">
                <c:v>0</c:v>
              </c:pt>
              <c:pt idx="5859">
                <c:v>0</c:v>
              </c:pt>
              <c:pt idx="5860">
                <c:v>0</c:v>
              </c:pt>
              <c:pt idx="5861">
                <c:v>0</c:v>
              </c:pt>
              <c:pt idx="5862">
                <c:v>0</c:v>
              </c:pt>
              <c:pt idx="5863">
                <c:v>0</c:v>
              </c:pt>
              <c:pt idx="5864">
                <c:v>0</c:v>
              </c:pt>
              <c:pt idx="5865">
                <c:v>0</c:v>
              </c:pt>
              <c:pt idx="5866">
                <c:v>0</c:v>
              </c:pt>
              <c:pt idx="5867">
                <c:v>0</c:v>
              </c:pt>
              <c:pt idx="5868">
                <c:v>0</c:v>
              </c:pt>
              <c:pt idx="5869">
                <c:v>0</c:v>
              </c:pt>
              <c:pt idx="5870">
                <c:v>0</c:v>
              </c:pt>
              <c:pt idx="5871">
                <c:v>0</c:v>
              </c:pt>
              <c:pt idx="5872">
                <c:v>0</c:v>
              </c:pt>
              <c:pt idx="5873">
                <c:v>0</c:v>
              </c:pt>
              <c:pt idx="5874">
                <c:v>0</c:v>
              </c:pt>
              <c:pt idx="5875">
                <c:v>0</c:v>
              </c:pt>
              <c:pt idx="5876">
                <c:v>0</c:v>
              </c:pt>
              <c:pt idx="5877">
                <c:v>0</c:v>
              </c:pt>
              <c:pt idx="5878">
                <c:v>0</c:v>
              </c:pt>
              <c:pt idx="5879">
                <c:v>0</c:v>
              </c:pt>
              <c:pt idx="5880">
                <c:v>0</c:v>
              </c:pt>
              <c:pt idx="5881">
                <c:v>0</c:v>
              </c:pt>
              <c:pt idx="5882">
                <c:v>0</c:v>
              </c:pt>
              <c:pt idx="5883">
                <c:v>0</c:v>
              </c:pt>
              <c:pt idx="5884">
                <c:v>0</c:v>
              </c:pt>
              <c:pt idx="5885">
                <c:v>0</c:v>
              </c:pt>
              <c:pt idx="5886">
                <c:v>0</c:v>
              </c:pt>
              <c:pt idx="5887">
                <c:v>0</c:v>
              </c:pt>
              <c:pt idx="5888">
                <c:v>0</c:v>
              </c:pt>
              <c:pt idx="5889">
                <c:v>0</c:v>
              </c:pt>
              <c:pt idx="5890">
                <c:v>0</c:v>
              </c:pt>
              <c:pt idx="5891">
                <c:v>0</c:v>
              </c:pt>
              <c:pt idx="5892">
                <c:v>0</c:v>
              </c:pt>
              <c:pt idx="5893">
                <c:v>0</c:v>
              </c:pt>
              <c:pt idx="5894">
                <c:v>0</c:v>
              </c:pt>
              <c:pt idx="5895">
                <c:v>0</c:v>
              </c:pt>
              <c:pt idx="5896">
                <c:v>0</c:v>
              </c:pt>
              <c:pt idx="5897">
                <c:v>0</c:v>
              </c:pt>
              <c:pt idx="5898">
                <c:v>0</c:v>
              </c:pt>
              <c:pt idx="5899">
                <c:v>0</c:v>
              </c:pt>
              <c:pt idx="5900">
                <c:v>0</c:v>
              </c:pt>
              <c:pt idx="5901">
                <c:v>0</c:v>
              </c:pt>
              <c:pt idx="5902">
                <c:v>0</c:v>
              </c:pt>
              <c:pt idx="5903">
                <c:v>0</c:v>
              </c:pt>
              <c:pt idx="5904">
                <c:v>0</c:v>
              </c:pt>
              <c:pt idx="5905">
                <c:v>0</c:v>
              </c:pt>
              <c:pt idx="5906">
                <c:v>0</c:v>
              </c:pt>
              <c:pt idx="5907">
                <c:v>0</c:v>
              </c:pt>
              <c:pt idx="5908">
                <c:v>0</c:v>
              </c:pt>
              <c:pt idx="5909">
                <c:v>0</c:v>
              </c:pt>
              <c:pt idx="5910">
                <c:v>0</c:v>
              </c:pt>
              <c:pt idx="5911">
                <c:v>0</c:v>
              </c:pt>
              <c:pt idx="5912">
                <c:v>0</c:v>
              </c:pt>
              <c:pt idx="5913">
                <c:v>0</c:v>
              </c:pt>
              <c:pt idx="5914">
                <c:v>0</c:v>
              </c:pt>
              <c:pt idx="5915">
                <c:v>0</c:v>
              </c:pt>
              <c:pt idx="5916">
                <c:v>0</c:v>
              </c:pt>
              <c:pt idx="5917">
                <c:v>0</c:v>
              </c:pt>
              <c:pt idx="5918">
                <c:v>0</c:v>
              </c:pt>
              <c:pt idx="5919">
                <c:v>0</c:v>
              </c:pt>
              <c:pt idx="5920">
                <c:v>0</c:v>
              </c:pt>
              <c:pt idx="5921">
                <c:v>0</c:v>
              </c:pt>
              <c:pt idx="5922">
                <c:v>0</c:v>
              </c:pt>
              <c:pt idx="5923">
                <c:v>0</c:v>
              </c:pt>
              <c:pt idx="5924">
                <c:v>0</c:v>
              </c:pt>
              <c:pt idx="5925">
                <c:v>0</c:v>
              </c:pt>
              <c:pt idx="5926">
                <c:v>0</c:v>
              </c:pt>
              <c:pt idx="5927">
                <c:v>0</c:v>
              </c:pt>
              <c:pt idx="5928">
                <c:v>0</c:v>
              </c:pt>
              <c:pt idx="5929">
                <c:v>0</c:v>
              </c:pt>
              <c:pt idx="5930">
                <c:v>0</c:v>
              </c:pt>
              <c:pt idx="5931">
                <c:v>0</c:v>
              </c:pt>
              <c:pt idx="5932">
                <c:v>0</c:v>
              </c:pt>
              <c:pt idx="5933">
                <c:v>0</c:v>
              </c:pt>
              <c:pt idx="5934">
                <c:v>0</c:v>
              </c:pt>
              <c:pt idx="5935">
                <c:v>0</c:v>
              </c:pt>
              <c:pt idx="5936">
                <c:v>0</c:v>
              </c:pt>
              <c:pt idx="5937">
                <c:v>0</c:v>
              </c:pt>
              <c:pt idx="5938">
                <c:v>0</c:v>
              </c:pt>
              <c:pt idx="5939">
                <c:v>0</c:v>
              </c:pt>
              <c:pt idx="5940">
                <c:v>0</c:v>
              </c:pt>
              <c:pt idx="5941">
                <c:v>0</c:v>
              </c:pt>
              <c:pt idx="5942">
                <c:v>0</c:v>
              </c:pt>
              <c:pt idx="5943">
                <c:v>0</c:v>
              </c:pt>
              <c:pt idx="5944">
                <c:v>0</c:v>
              </c:pt>
              <c:pt idx="5945">
                <c:v>0</c:v>
              </c:pt>
              <c:pt idx="5946">
                <c:v>0</c:v>
              </c:pt>
              <c:pt idx="5947">
                <c:v>0</c:v>
              </c:pt>
              <c:pt idx="5948">
                <c:v>0</c:v>
              </c:pt>
              <c:pt idx="5949">
                <c:v>0</c:v>
              </c:pt>
              <c:pt idx="5950">
                <c:v>0</c:v>
              </c:pt>
              <c:pt idx="5951">
                <c:v>0</c:v>
              </c:pt>
              <c:pt idx="5952">
                <c:v>0</c:v>
              </c:pt>
              <c:pt idx="5953">
                <c:v>0</c:v>
              </c:pt>
              <c:pt idx="5954">
                <c:v>0</c:v>
              </c:pt>
              <c:pt idx="5955">
                <c:v>0</c:v>
              </c:pt>
              <c:pt idx="5956">
                <c:v>0</c:v>
              </c:pt>
              <c:pt idx="5957">
                <c:v>0</c:v>
              </c:pt>
              <c:pt idx="5958">
                <c:v>0</c:v>
              </c:pt>
              <c:pt idx="5959">
                <c:v>0</c:v>
              </c:pt>
              <c:pt idx="5960">
                <c:v>0</c:v>
              </c:pt>
              <c:pt idx="5961">
                <c:v>0</c:v>
              </c:pt>
              <c:pt idx="5962">
                <c:v>0</c:v>
              </c:pt>
              <c:pt idx="5963">
                <c:v>0</c:v>
              </c:pt>
              <c:pt idx="5964">
                <c:v>0</c:v>
              </c:pt>
              <c:pt idx="5965">
                <c:v>0</c:v>
              </c:pt>
              <c:pt idx="5966">
                <c:v>0</c:v>
              </c:pt>
              <c:pt idx="5967">
                <c:v>0</c:v>
              </c:pt>
              <c:pt idx="5968">
                <c:v>0</c:v>
              </c:pt>
              <c:pt idx="5969">
                <c:v>0</c:v>
              </c:pt>
              <c:pt idx="5970">
                <c:v>0</c:v>
              </c:pt>
              <c:pt idx="5971">
                <c:v>0</c:v>
              </c:pt>
              <c:pt idx="5972">
                <c:v>0</c:v>
              </c:pt>
              <c:pt idx="5973">
                <c:v>0</c:v>
              </c:pt>
              <c:pt idx="5974">
                <c:v>0</c:v>
              </c:pt>
              <c:pt idx="5975">
                <c:v>0</c:v>
              </c:pt>
              <c:pt idx="5976">
                <c:v>0</c:v>
              </c:pt>
              <c:pt idx="5977">
                <c:v>0</c:v>
              </c:pt>
              <c:pt idx="5978">
                <c:v>0</c:v>
              </c:pt>
              <c:pt idx="5979">
                <c:v>0</c:v>
              </c:pt>
              <c:pt idx="5980">
                <c:v>0</c:v>
              </c:pt>
              <c:pt idx="5981">
                <c:v>0</c:v>
              </c:pt>
              <c:pt idx="5982">
                <c:v>0</c:v>
              </c:pt>
              <c:pt idx="5983">
                <c:v>0</c:v>
              </c:pt>
              <c:pt idx="5984">
                <c:v>0</c:v>
              </c:pt>
              <c:pt idx="5985">
                <c:v>0</c:v>
              </c:pt>
              <c:pt idx="5986">
                <c:v>0</c:v>
              </c:pt>
              <c:pt idx="5987">
                <c:v>0</c:v>
              </c:pt>
              <c:pt idx="5988">
                <c:v>0</c:v>
              </c:pt>
              <c:pt idx="5989">
                <c:v>0</c:v>
              </c:pt>
              <c:pt idx="5990">
                <c:v>0</c:v>
              </c:pt>
              <c:pt idx="5991">
                <c:v>0</c:v>
              </c:pt>
              <c:pt idx="5992">
                <c:v>0</c:v>
              </c:pt>
              <c:pt idx="5993">
                <c:v>0</c:v>
              </c:pt>
              <c:pt idx="5994">
                <c:v>0</c:v>
              </c:pt>
              <c:pt idx="5995">
                <c:v>0</c:v>
              </c:pt>
              <c:pt idx="5996">
                <c:v>0</c:v>
              </c:pt>
              <c:pt idx="5997">
                <c:v>0</c:v>
              </c:pt>
              <c:pt idx="5998">
                <c:v>0</c:v>
              </c:pt>
              <c:pt idx="5999">
                <c:v>0</c:v>
              </c:pt>
              <c:pt idx="6000">
                <c:v>0</c:v>
              </c:pt>
              <c:pt idx="6001">
                <c:v>0</c:v>
              </c:pt>
              <c:pt idx="6002">
                <c:v>0</c:v>
              </c:pt>
              <c:pt idx="6003">
                <c:v>0</c:v>
              </c:pt>
              <c:pt idx="6004">
                <c:v>0</c:v>
              </c:pt>
              <c:pt idx="6005">
                <c:v>0</c:v>
              </c:pt>
              <c:pt idx="6006">
                <c:v>0</c:v>
              </c:pt>
              <c:pt idx="6007">
                <c:v>0</c:v>
              </c:pt>
              <c:pt idx="6008">
                <c:v>0</c:v>
              </c:pt>
              <c:pt idx="6009">
                <c:v>0</c:v>
              </c:pt>
              <c:pt idx="6010">
                <c:v>0</c:v>
              </c:pt>
              <c:pt idx="6011">
                <c:v>0</c:v>
              </c:pt>
              <c:pt idx="6012">
                <c:v>0</c:v>
              </c:pt>
              <c:pt idx="6013">
                <c:v>0</c:v>
              </c:pt>
              <c:pt idx="6014">
                <c:v>0</c:v>
              </c:pt>
              <c:pt idx="6015">
                <c:v>0</c:v>
              </c:pt>
              <c:pt idx="6016">
                <c:v>0</c:v>
              </c:pt>
              <c:pt idx="6017">
                <c:v>0</c:v>
              </c:pt>
              <c:pt idx="6018">
                <c:v>0</c:v>
              </c:pt>
              <c:pt idx="6019">
                <c:v>0</c:v>
              </c:pt>
              <c:pt idx="6020">
                <c:v>0</c:v>
              </c:pt>
              <c:pt idx="6021">
                <c:v>0</c:v>
              </c:pt>
              <c:pt idx="6022">
                <c:v>0</c:v>
              </c:pt>
              <c:pt idx="6023">
                <c:v>0</c:v>
              </c:pt>
              <c:pt idx="6024">
                <c:v>0</c:v>
              </c:pt>
              <c:pt idx="6025">
                <c:v>0</c:v>
              </c:pt>
              <c:pt idx="6026">
                <c:v>0</c:v>
              </c:pt>
              <c:pt idx="6027">
                <c:v>0</c:v>
              </c:pt>
              <c:pt idx="6028">
                <c:v>0</c:v>
              </c:pt>
              <c:pt idx="6029">
                <c:v>0</c:v>
              </c:pt>
              <c:pt idx="6030">
                <c:v>0</c:v>
              </c:pt>
              <c:pt idx="6031">
                <c:v>0</c:v>
              </c:pt>
              <c:pt idx="6032">
                <c:v>0</c:v>
              </c:pt>
              <c:pt idx="6033">
                <c:v>0</c:v>
              </c:pt>
              <c:pt idx="6034">
                <c:v>0</c:v>
              </c:pt>
              <c:pt idx="6035">
                <c:v>0</c:v>
              </c:pt>
              <c:pt idx="6036">
                <c:v>0</c:v>
              </c:pt>
              <c:pt idx="6037">
                <c:v>0</c:v>
              </c:pt>
              <c:pt idx="6038">
                <c:v>0</c:v>
              </c:pt>
              <c:pt idx="6039">
                <c:v>0</c:v>
              </c:pt>
              <c:pt idx="6040">
                <c:v>0</c:v>
              </c:pt>
              <c:pt idx="6041">
                <c:v>0</c:v>
              </c:pt>
              <c:pt idx="6042">
                <c:v>0</c:v>
              </c:pt>
              <c:pt idx="6043">
                <c:v>0</c:v>
              </c:pt>
              <c:pt idx="6044">
                <c:v>0</c:v>
              </c:pt>
              <c:pt idx="6045">
                <c:v>0</c:v>
              </c:pt>
              <c:pt idx="6046">
                <c:v>0</c:v>
              </c:pt>
              <c:pt idx="6047">
                <c:v>0</c:v>
              </c:pt>
              <c:pt idx="6048">
                <c:v>0</c:v>
              </c:pt>
              <c:pt idx="6049">
                <c:v>0</c:v>
              </c:pt>
              <c:pt idx="6050">
                <c:v>0</c:v>
              </c:pt>
              <c:pt idx="6051">
                <c:v>0</c:v>
              </c:pt>
              <c:pt idx="6052">
                <c:v>0</c:v>
              </c:pt>
              <c:pt idx="6053">
                <c:v>0</c:v>
              </c:pt>
              <c:pt idx="6054">
                <c:v>0</c:v>
              </c:pt>
              <c:pt idx="6055">
                <c:v>0</c:v>
              </c:pt>
              <c:pt idx="6056">
                <c:v>0</c:v>
              </c:pt>
              <c:pt idx="6057">
                <c:v>0</c:v>
              </c:pt>
              <c:pt idx="6058">
                <c:v>0</c:v>
              </c:pt>
              <c:pt idx="6059">
                <c:v>0</c:v>
              </c:pt>
              <c:pt idx="6060">
                <c:v>0</c:v>
              </c:pt>
              <c:pt idx="6061">
                <c:v>0</c:v>
              </c:pt>
              <c:pt idx="6062">
                <c:v>0</c:v>
              </c:pt>
              <c:pt idx="6063">
                <c:v>0</c:v>
              </c:pt>
              <c:pt idx="6064">
                <c:v>0</c:v>
              </c:pt>
              <c:pt idx="6065">
                <c:v>0</c:v>
              </c:pt>
              <c:pt idx="6066">
                <c:v>0</c:v>
              </c:pt>
              <c:pt idx="6067">
                <c:v>0</c:v>
              </c:pt>
              <c:pt idx="6068">
                <c:v>0</c:v>
              </c:pt>
              <c:pt idx="6069">
                <c:v>0</c:v>
              </c:pt>
              <c:pt idx="6070">
                <c:v>0</c:v>
              </c:pt>
              <c:pt idx="6071">
                <c:v>0</c:v>
              </c:pt>
              <c:pt idx="6072">
                <c:v>0</c:v>
              </c:pt>
              <c:pt idx="6073">
                <c:v>0</c:v>
              </c:pt>
              <c:pt idx="6074">
                <c:v>0</c:v>
              </c:pt>
              <c:pt idx="6075">
                <c:v>0</c:v>
              </c:pt>
              <c:pt idx="6076">
                <c:v>0</c:v>
              </c:pt>
              <c:pt idx="6077">
                <c:v>0</c:v>
              </c:pt>
              <c:pt idx="6078">
                <c:v>0</c:v>
              </c:pt>
              <c:pt idx="6079">
                <c:v>0</c:v>
              </c:pt>
              <c:pt idx="6080">
                <c:v>0</c:v>
              </c:pt>
              <c:pt idx="6081">
                <c:v>0</c:v>
              </c:pt>
              <c:pt idx="6082">
                <c:v>0</c:v>
              </c:pt>
              <c:pt idx="6083">
                <c:v>0</c:v>
              </c:pt>
              <c:pt idx="6084">
                <c:v>0</c:v>
              </c:pt>
              <c:pt idx="6085">
                <c:v>0</c:v>
              </c:pt>
              <c:pt idx="6086">
                <c:v>0</c:v>
              </c:pt>
              <c:pt idx="6087">
                <c:v>0</c:v>
              </c:pt>
              <c:pt idx="6088">
                <c:v>0</c:v>
              </c:pt>
              <c:pt idx="6089">
                <c:v>0</c:v>
              </c:pt>
              <c:pt idx="6090">
                <c:v>0</c:v>
              </c:pt>
              <c:pt idx="6091">
                <c:v>0</c:v>
              </c:pt>
              <c:pt idx="6092">
                <c:v>0</c:v>
              </c:pt>
              <c:pt idx="6093">
                <c:v>0</c:v>
              </c:pt>
              <c:pt idx="6094">
                <c:v>0</c:v>
              </c:pt>
              <c:pt idx="6095">
                <c:v>0</c:v>
              </c:pt>
              <c:pt idx="6096">
                <c:v>0</c:v>
              </c:pt>
              <c:pt idx="6097">
                <c:v>0</c:v>
              </c:pt>
              <c:pt idx="6098">
                <c:v>0</c:v>
              </c:pt>
              <c:pt idx="6099">
                <c:v>0</c:v>
              </c:pt>
              <c:pt idx="6100">
                <c:v>0</c:v>
              </c:pt>
              <c:pt idx="6101">
                <c:v>0</c:v>
              </c:pt>
              <c:pt idx="6102">
                <c:v>0</c:v>
              </c:pt>
              <c:pt idx="6103">
                <c:v>0</c:v>
              </c:pt>
              <c:pt idx="6104">
                <c:v>0</c:v>
              </c:pt>
              <c:pt idx="6105">
                <c:v>0</c:v>
              </c:pt>
              <c:pt idx="6106">
                <c:v>0</c:v>
              </c:pt>
              <c:pt idx="6107">
                <c:v>0</c:v>
              </c:pt>
              <c:pt idx="6108">
                <c:v>0</c:v>
              </c:pt>
              <c:pt idx="6109">
                <c:v>0</c:v>
              </c:pt>
              <c:pt idx="6110">
                <c:v>0</c:v>
              </c:pt>
              <c:pt idx="6111">
                <c:v>0</c:v>
              </c:pt>
              <c:pt idx="6112">
                <c:v>0</c:v>
              </c:pt>
              <c:pt idx="6113">
                <c:v>0</c:v>
              </c:pt>
              <c:pt idx="6114">
                <c:v>0</c:v>
              </c:pt>
              <c:pt idx="6115">
                <c:v>0</c:v>
              </c:pt>
              <c:pt idx="6116">
                <c:v>0</c:v>
              </c:pt>
              <c:pt idx="6117">
                <c:v>0</c:v>
              </c:pt>
              <c:pt idx="6118">
                <c:v>0</c:v>
              </c:pt>
              <c:pt idx="6119">
                <c:v>0</c:v>
              </c:pt>
              <c:pt idx="6120">
                <c:v>0</c:v>
              </c:pt>
              <c:pt idx="6121">
                <c:v>0</c:v>
              </c:pt>
              <c:pt idx="6122">
                <c:v>0</c:v>
              </c:pt>
              <c:pt idx="6123">
                <c:v>0</c:v>
              </c:pt>
              <c:pt idx="6124">
                <c:v>0</c:v>
              </c:pt>
              <c:pt idx="6125">
                <c:v>0</c:v>
              </c:pt>
              <c:pt idx="6126">
                <c:v>0</c:v>
              </c:pt>
              <c:pt idx="6127">
                <c:v>0</c:v>
              </c:pt>
              <c:pt idx="6128">
                <c:v>0</c:v>
              </c:pt>
              <c:pt idx="6129">
                <c:v>0</c:v>
              </c:pt>
              <c:pt idx="6130">
                <c:v>0</c:v>
              </c:pt>
              <c:pt idx="6131">
                <c:v>0</c:v>
              </c:pt>
              <c:pt idx="6132">
                <c:v>0</c:v>
              </c:pt>
              <c:pt idx="6133">
                <c:v>0</c:v>
              </c:pt>
              <c:pt idx="6134">
                <c:v>0</c:v>
              </c:pt>
              <c:pt idx="6135">
                <c:v>0</c:v>
              </c:pt>
              <c:pt idx="6136">
                <c:v>0</c:v>
              </c:pt>
              <c:pt idx="6137">
                <c:v>0</c:v>
              </c:pt>
              <c:pt idx="6138">
                <c:v>0</c:v>
              </c:pt>
              <c:pt idx="6139">
                <c:v>0</c:v>
              </c:pt>
              <c:pt idx="6140">
                <c:v>0</c:v>
              </c:pt>
              <c:pt idx="6141">
                <c:v>0</c:v>
              </c:pt>
              <c:pt idx="6142">
                <c:v>0</c:v>
              </c:pt>
              <c:pt idx="6143">
                <c:v>0</c:v>
              </c:pt>
              <c:pt idx="6144">
                <c:v>0</c:v>
              </c:pt>
              <c:pt idx="6145">
                <c:v>0</c:v>
              </c:pt>
              <c:pt idx="6146">
                <c:v>0</c:v>
              </c:pt>
              <c:pt idx="6147">
                <c:v>0</c:v>
              </c:pt>
              <c:pt idx="6148">
                <c:v>0</c:v>
              </c:pt>
              <c:pt idx="6149">
                <c:v>0</c:v>
              </c:pt>
              <c:pt idx="6150">
                <c:v>0</c:v>
              </c:pt>
              <c:pt idx="6151">
                <c:v>0</c:v>
              </c:pt>
              <c:pt idx="6152">
                <c:v>0</c:v>
              </c:pt>
              <c:pt idx="6153">
                <c:v>0</c:v>
              </c:pt>
              <c:pt idx="6154">
                <c:v>0</c:v>
              </c:pt>
              <c:pt idx="6155">
                <c:v>0</c:v>
              </c:pt>
              <c:pt idx="6156">
                <c:v>0</c:v>
              </c:pt>
              <c:pt idx="6157">
                <c:v>0</c:v>
              </c:pt>
              <c:pt idx="6158">
                <c:v>0</c:v>
              </c:pt>
              <c:pt idx="6159">
                <c:v>0</c:v>
              </c:pt>
              <c:pt idx="6160">
                <c:v>0</c:v>
              </c:pt>
              <c:pt idx="6161">
                <c:v>0</c:v>
              </c:pt>
              <c:pt idx="6162">
                <c:v>0</c:v>
              </c:pt>
              <c:pt idx="6163">
                <c:v>0</c:v>
              </c:pt>
              <c:pt idx="6164">
                <c:v>0</c:v>
              </c:pt>
              <c:pt idx="6165">
                <c:v>0</c:v>
              </c:pt>
              <c:pt idx="6166">
                <c:v>0</c:v>
              </c:pt>
              <c:pt idx="6167">
                <c:v>0</c:v>
              </c:pt>
              <c:pt idx="6168">
                <c:v>0</c:v>
              </c:pt>
              <c:pt idx="6169">
                <c:v>0</c:v>
              </c:pt>
              <c:pt idx="6170">
                <c:v>0</c:v>
              </c:pt>
              <c:pt idx="6171">
                <c:v>0</c:v>
              </c:pt>
              <c:pt idx="6172">
                <c:v>0</c:v>
              </c:pt>
              <c:pt idx="6173">
                <c:v>0</c:v>
              </c:pt>
              <c:pt idx="6174">
                <c:v>0</c:v>
              </c:pt>
              <c:pt idx="6175">
                <c:v>0</c:v>
              </c:pt>
              <c:pt idx="6176">
                <c:v>0</c:v>
              </c:pt>
              <c:pt idx="6177">
                <c:v>0</c:v>
              </c:pt>
              <c:pt idx="6178">
                <c:v>0</c:v>
              </c:pt>
              <c:pt idx="6179">
                <c:v>0</c:v>
              </c:pt>
              <c:pt idx="6180">
                <c:v>0</c:v>
              </c:pt>
              <c:pt idx="6181">
                <c:v>0</c:v>
              </c:pt>
              <c:pt idx="6182">
                <c:v>0</c:v>
              </c:pt>
              <c:pt idx="6183">
                <c:v>0</c:v>
              </c:pt>
              <c:pt idx="6184">
                <c:v>0</c:v>
              </c:pt>
              <c:pt idx="6185">
                <c:v>0</c:v>
              </c:pt>
              <c:pt idx="6186">
                <c:v>0</c:v>
              </c:pt>
              <c:pt idx="6187">
                <c:v>0</c:v>
              </c:pt>
              <c:pt idx="6188">
                <c:v>0</c:v>
              </c:pt>
              <c:pt idx="6189">
                <c:v>0</c:v>
              </c:pt>
              <c:pt idx="6190">
                <c:v>0</c:v>
              </c:pt>
              <c:pt idx="6191">
                <c:v>0</c:v>
              </c:pt>
              <c:pt idx="6192">
                <c:v>0</c:v>
              </c:pt>
              <c:pt idx="6193">
                <c:v>0</c:v>
              </c:pt>
              <c:pt idx="6194">
                <c:v>0</c:v>
              </c:pt>
              <c:pt idx="6195">
                <c:v>0</c:v>
              </c:pt>
              <c:pt idx="6196">
                <c:v>0</c:v>
              </c:pt>
              <c:pt idx="6197">
                <c:v>0</c:v>
              </c:pt>
              <c:pt idx="6198">
                <c:v>0</c:v>
              </c:pt>
              <c:pt idx="6199">
                <c:v>0</c:v>
              </c:pt>
              <c:pt idx="6200">
                <c:v>0</c:v>
              </c:pt>
              <c:pt idx="6201">
                <c:v>0</c:v>
              </c:pt>
              <c:pt idx="6202">
                <c:v>0</c:v>
              </c:pt>
              <c:pt idx="6203">
                <c:v>0</c:v>
              </c:pt>
              <c:pt idx="6204">
                <c:v>0</c:v>
              </c:pt>
              <c:pt idx="6205">
                <c:v>0</c:v>
              </c:pt>
              <c:pt idx="6206">
                <c:v>0</c:v>
              </c:pt>
              <c:pt idx="6207">
                <c:v>0</c:v>
              </c:pt>
              <c:pt idx="6208">
                <c:v>0</c:v>
              </c:pt>
              <c:pt idx="6209">
                <c:v>0</c:v>
              </c:pt>
              <c:pt idx="6210">
                <c:v>0</c:v>
              </c:pt>
              <c:pt idx="6211">
                <c:v>0</c:v>
              </c:pt>
              <c:pt idx="6212">
                <c:v>0</c:v>
              </c:pt>
              <c:pt idx="6213">
                <c:v>0</c:v>
              </c:pt>
              <c:pt idx="6214">
                <c:v>0</c:v>
              </c:pt>
              <c:pt idx="6215">
                <c:v>0</c:v>
              </c:pt>
              <c:pt idx="6216">
                <c:v>0</c:v>
              </c:pt>
              <c:pt idx="6217">
                <c:v>0</c:v>
              </c:pt>
              <c:pt idx="6218">
                <c:v>0</c:v>
              </c:pt>
              <c:pt idx="6219">
                <c:v>0</c:v>
              </c:pt>
              <c:pt idx="6220">
                <c:v>0</c:v>
              </c:pt>
              <c:pt idx="6221">
                <c:v>0</c:v>
              </c:pt>
              <c:pt idx="6222">
                <c:v>0</c:v>
              </c:pt>
              <c:pt idx="6223">
                <c:v>0</c:v>
              </c:pt>
              <c:pt idx="6224">
                <c:v>0</c:v>
              </c:pt>
              <c:pt idx="6225">
                <c:v>0</c:v>
              </c:pt>
              <c:pt idx="6226">
                <c:v>0</c:v>
              </c:pt>
              <c:pt idx="6227">
                <c:v>0</c:v>
              </c:pt>
              <c:pt idx="6228">
                <c:v>0</c:v>
              </c:pt>
              <c:pt idx="6229">
                <c:v>0</c:v>
              </c:pt>
              <c:pt idx="6230">
                <c:v>0</c:v>
              </c:pt>
              <c:pt idx="6231">
                <c:v>0</c:v>
              </c:pt>
              <c:pt idx="6232">
                <c:v>0</c:v>
              </c:pt>
              <c:pt idx="6233">
                <c:v>0</c:v>
              </c:pt>
              <c:pt idx="6234">
                <c:v>0</c:v>
              </c:pt>
              <c:pt idx="6235">
                <c:v>0</c:v>
              </c:pt>
              <c:pt idx="6236">
                <c:v>0</c:v>
              </c:pt>
              <c:pt idx="6237">
                <c:v>0</c:v>
              </c:pt>
              <c:pt idx="6238">
                <c:v>0</c:v>
              </c:pt>
              <c:pt idx="6239">
                <c:v>0</c:v>
              </c:pt>
              <c:pt idx="6240">
                <c:v>0</c:v>
              </c:pt>
              <c:pt idx="6241">
                <c:v>0</c:v>
              </c:pt>
              <c:pt idx="6242">
                <c:v>0</c:v>
              </c:pt>
              <c:pt idx="6243">
                <c:v>0</c:v>
              </c:pt>
              <c:pt idx="6244">
                <c:v>0</c:v>
              </c:pt>
              <c:pt idx="6245">
                <c:v>0</c:v>
              </c:pt>
              <c:pt idx="6246">
                <c:v>0</c:v>
              </c:pt>
              <c:pt idx="6247">
                <c:v>0</c:v>
              </c:pt>
              <c:pt idx="6248">
                <c:v>0</c:v>
              </c:pt>
              <c:pt idx="6249">
                <c:v>0</c:v>
              </c:pt>
              <c:pt idx="6250">
                <c:v>0</c:v>
              </c:pt>
              <c:pt idx="6251">
                <c:v>0</c:v>
              </c:pt>
              <c:pt idx="6252">
                <c:v>0</c:v>
              </c:pt>
              <c:pt idx="6253">
                <c:v>0</c:v>
              </c:pt>
              <c:pt idx="6254">
                <c:v>0</c:v>
              </c:pt>
              <c:pt idx="6255">
                <c:v>0</c:v>
              </c:pt>
              <c:pt idx="6256">
                <c:v>0</c:v>
              </c:pt>
              <c:pt idx="6257">
                <c:v>0</c:v>
              </c:pt>
              <c:pt idx="6258">
                <c:v>0</c:v>
              </c:pt>
              <c:pt idx="6259">
                <c:v>0</c:v>
              </c:pt>
              <c:pt idx="6260">
                <c:v>0</c:v>
              </c:pt>
              <c:pt idx="6261">
                <c:v>0</c:v>
              </c:pt>
              <c:pt idx="6262">
                <c:v>0</c:v>
              </c:pt>
              <c:pt idx="6263">
                <c:v>0</c:v>
              </c:pt>
              <c:pt idx="6264">
                <c:v>0</c:v>
              </c:pt>
              <c:pt idx="6265">
                <c:v>0</c:v>
              </c:pt>
              <c:pt idx="6266">
                <c:v>0</c:v>
              </c:pt>
              <c:pt idx="6267">
                <c:v>0</c:v>
              </c:pt>
              <c:pt idx="6268">
                <c:v>0</c:v>
              </c:pt>
              <c:pt idx="6269">
                <c:v>0</c:v>
              </c:pt>
              <c:pt idx="6270">
                <c:v>0</c:v>
              </c:pt>
              <c:pt idx="6271">
                <c:v>0</c:v>
              </c:pt>
              <c:pt idx="6272">
                <c:v>0</c:v>
              </c:pt>
              <c:pt idx="6273">
                <c:v>0</c:v>
              </c:pt>
              <c:pt idx="6274">
                <c:v>0</c:v>
              </c:pt>
              <c:pt idx="6275">
                <c:v>0</c:v>
              </c:pt>
              <c:pt idx="6276">
                <c:v>0</c:v>
              </c:pt>
              <c:pt idx="6277">
                <c:v>0</c:v>
              </c:pt>
              <c:pt idx="6278">
                <c:v>0</c:v>
              </c:pt>
              <c:pt idx="6279">
                <c:v>0</c:v>
              </c:pt>
              <c:pt idx="6280">
                <c:v>0</c:v>
              </c:pt>
              <c:pt idx="6281">
                <c:v>0</c:v>
              </c:pt>
              <c:pt idx="6282">
                <c:v>0</c:v>
              </c:pt>
              <c:pt idx="6283">
                <c:v>0</c:v>
              </c:pt>
              <c:pt idx="6284">
                <c:v>0</c:v>
              </c:pt>
              <c:pt idx="6285">
                <c:v>0</c:v>
              </c:pt>
              <c:pt idx="6286">
                <c:v>0</c:v>
              </c:pt>
              <c:pt idx="6287">
                <c:v>0</c:v>
              </c:pt>
              <c:pt idx="6288">
                <c:v>0</c:v>
              </c:pt>
              <c:pt idx="6289">
                <c:v>0</c:v>
              </c:pt>
              <c:pt idx="6290">
                <c:v>0</c:v>
              </c:pt>
              <c:pt idx="6291">
                <c:v>0</c:v>
              </c:pt>
              <c:pt idx="6292">
                <c:v>0</c:v>
              </c:pt>
              <c:pt idx="6293">
                <c:v>0</c:v>
              </c:pt>
              <c:pt idx="6294">
                <c:v>0</c:v>
              </c:pt>
              <c:pt idx="6295">
                <c:v>0</c:v>
              </c:pt>
              <c:pt idx="6296">
                <c:v>0</c:v>
              </c:pt>
              <c:pt idx="6297">
                <c:v>0</c:v>
              </c:pt>
              <c:pt idx="6298">
                <c:v>0</c:v>
              </c:pt>
              <c:pt idx="6299">
                <c:v>0</c:v>
              </c:pt>
              <c:pt idx="6300">
                <c:v>0</c:v>
              </c:pt>
              <c:pt idx="6301">
                <c:v>0</c:v>
              </c:pt>
              <c:pt idx="6302">
                <c:v>0</c:v>
              </c:pt>
              <c:pt idx="6303">
                <c:v>0</c:v>
              </c:pt>
              <c:pt idx="6304">
                <c:v>0</c:v>
              </c:pt>
              <c:pt idx="6305">
                <c:v>0</c:v>
              </c:pt>
              <c:pt idx="6306">
                <c:v>0</c:v>
              </c:pt>
              <c:pt idx="6307">
                <c:v>0</c:v>
              </c:pt>
              <c:pt idx="6308">
                <c:v>0</c:v>
              </c:pt>
              <c:pt idx="6309">
                <c:v>0</c:v>
              </c:pt>
              <c:pt idx="6310">
                <c:v>0</c:v>
              </c:pt>
              <c:pt idx="6311">
                <c:v>0</c:v>
              </c:pt>
              <c:pt idx="6312">
                <c:v>0</c:v>
              </c:pt>
              <c:pt idx="6313">
                <c:v>0</c:v>
              </c:pt>
              <c:pt idx="6314">
                <c:v>0</c:v>
              </c:pt>
              <c:pt idx="6315">
                <c:v>0</c:v>
              </c:pt>
              <c:pt idx="6316">
                <c:v>0</c:v>
              </c:pt>
              <c:pt idx="6317">
                <c:v>0</c:v>
              </c:pt>
              <c:pt idx="6318">
                <c:v>0</c:v>
              </c:pt>
              <c:pt idx="6319">
                <c:v>0</c:v>
              </c:pt>
              <c:pt idx="6320">
                <c:v>0</c:v>
              </c:pt>
              <c:pt idx="6321">
                <c:v>0</c:v>
              </c:pt>
              <c:pt idx="6322">
                <c:v>0</c:v>
              </c:pt>
              <c:pt idx="6323">
                <c:v>0</c:v>
              </c:pt>
              <c:pt idx="6324">
                <c:v>0</c:v>
              </c:pt>
              <c:pt idx="6325">
                <c:v>0</c:v>
              </c:pt>
              <c:pt idx="6326">
                <c:v>0</c:v>
              </c:pt>
              <c:pt idx="6327">
                <c:v>0</c:v>
              </c:pt>
              <c:pt idx="6328">
                <c:v>0</c:v>
              </c:pt>
              <c:pt idx="6329">
                <c:v>0</c:v>
              </c:pt>
              <c:pt idx="6330">
                <c:v>0</c:v>
              </c:pt>
              <c:pt idx="6331">
                <c:v>0</c:v>
              </c:pt>
              <c:pt idx="6332">
                <c:v>0</c:v>
              </c:pt>
              <c:pt idx="6333">
                <c:v>0</c:v>
              </c:pt>
              <c:pt idx="6334">
                <c:v>0</c:v>
              </c:pt>
              <c:pt idx="6335">
                <c:v>0</c:v>
              </c:pt>
              <c:pt idx="6336">
                <c:v>0</c:v>
              </c:pt>
              <c:pt idx="6337">
                <c:v>0</c:v>
              </c:pt>
              <c:pt idx="6338">
                <c:v>0</c:v>
              </c:pt>
              <c:pt idx="6339">
                <c:v>0</c:v>
              </c:pt>
              <c:pt idx="6340">
                <c:v>0</c:v>
              </c:pt>
              <c:pt idx="6341">
                <c:v>0</c:v>
              </c:pt>
              <c:pt idx="6342">
                <c:v>0</c:v>
              </c:pt>
              <c:pt idx="6343">
                <c:v>0</c:v>
              </c:pt>
              <c:pt idx="6344">
                <c:v>0</c:v>
              </c:pt>
              <c:pt idx="6345">
                <c:v>0</c:v>
              </c:pt>
              <c:pt idx="6346">
                <c:v>0</c:v>
              </c:pt>
              <c:pt idx="6347">
                <c:v>0</c:v>
              </c:pt>
              <c:pt idx="6348">
                <c:v>0</c:v>
              </c:pt>
              <c:pt idx="6349">
                <c:v>0</c:v>
              </c:pt>
              <c:pt idx="6350">
                <c:v>0</c:v>
              </c:pt>
              <c:pt idx="6351">
                <c:v>0</c:v>
              </c:pt>
              <c:pt idx="6352">
                <c:v>0</c:v>
              </c:pt>
              <c:pt idx="6353">
                <c:v>0</c:v>
              </c:pt>
              <c:pt idx="6354">
                <c:v>0</c:v>
              </c:pt>
              <c:pt idx="6355">
                <c:v>0</c:v>
              </c:pt>
              <c:pt idx="6356">
                <c:v>0</c:v>
              </c:pt>
              <c:pt idx="6357">
                <c:v>0</c:v>
              </c:pt>
              <c:pt idx="6358">
                <c:v>0</c:v>
              </c:pt>
              <c:pt idx="6359">
                <c:v>0</c:v>
              </c:pt>
              <c:pt idx="6360">
                <c:v>0</c:v>
              </c:pt>
              <c:pt idx="6361">
                <c:v>0</c:v>
              </c:pt>
              <c:pt idx="6362">
                <c:v>0</c:v>
              </c:pt>
              <c:pt idx="6363">
                <c:v>0</c:v>
              </c:pt>
              <c:pt idx="6364">
                <c:v>0</c:v>
              </c:pt>
              <c:pt idx="6365">
                <c:v>0</c:v>
              </c:pt>
              <c:pt idx="6366">
                <c:v>0</c:v>
              </c:pt>
              <c:pt idx="6367">
                <c:v>0</c:v>
              </c:pt>
              <c:pt idx="6368">
                <c:v>0</c:v>
              </c:pt>
              <c:pt idx="6369">
                <c:v>0</c:v>
              </c:pt>
              <c:pt idx="6370">
                <c:v>0</c:v>
              </c:pt>
              <c:pt idx="6371">
                <c:v>0</c:v>
              </c:pt>
              <c:pt idx="6372">
                <c:v>0</c:v>
              </c:pt>
              <c:pt idx="6373">
                <c:v>0</c:v>
              </c:pt>
              <c:pt idx="6374">
                <c:v>0</c:v>
              </c:pt>
              <c:pt idx="6375">
                <c:v>0</c:v>
              </c:pt>
              <c:pt idx="6376">
                <c:v>0</c:v>
              </c:pt>
              <c:pt idx="6377">
                <c:v>0</c:v>
              </c:pt>
              <c:pt idx="6378">
                <c:v>0</c:v>
              </c:pt>
              <c:pt idx="6379">
                <c:v>0</c:v>
              </c:pt>
              <c:pt idx="6380">
                <c:v>0</c:v>
              </c:pt>
              <c:pt idx="6381">
                <c:v>0</c:v>
              </c:pt>
              <c:pt idx="6382">
                <c:v>0</c:v>
              </c:pt>
              <c:pt idx="6383">
                <c:v>0</c:v>
              </c:pt>
              <c:pt idx="6384">
                <c:v>0</c:v>
              </c:pt>
              <c:pt idx="6385">
                <c:v>0</c:v>
              </c:pt>
              <c:pt idx="6386">
                <c:v>0</c:v>
              </c:pt>
              <c:pt idx="6387">
                <c:v>0</c:v>
              </c:pt>
              <c:pt idx="6388">
                <c:v>0</c:v>
              </c:pt>
              <c:pt idx="6389">
                <c:v>0</c:v>
              </c:pt>
              <c:pt idx="6390">
                <c:v>0</c:v>
              </c:pt>
              <c:pt idx="6391">
                <c:v>0</c:v>
              </c:pt>
              <c:pt idx="6392">
                <c:v>0</c:v>
              </c:pt>
              <c:pt idx="6393">
                <c:v>0</c:v>
              </c:pt>
              <c:pt idx="6394">
                <c:v>0</c:v>
              </c:pt>
              <c:pt idx="6395">
                <c:v>0</c:v>
              </c:pt>
              <c:pt idx="6396">
                <c:v>0</c:v>
              </c:pt>
              <c:pt idx="6397">
                <c:v>0</c:v>
              </c:pt>
              <c:pt idx="6398">
                <c:v>0</c:v>
              </c:pt>
              <c:pt idx="6399">
                <c:v>0</c:v>
              </c:pt>
              <c:pt idx="6400">
                <c:v>0</c:v>
              </c:pt>
              <c:pt idx="6401">
                <c:v>0</c:v>
              </c:pt>
              <c:pt idx="6402">
                <c:v>0</c:v>
              </c:pt>
              <c:pt idx="6403">
                <c:v>0</c:v>
              </c:pt>
              <c:pt idx="6404">
                <c:v>0</c:v>
              </c:pt>
              <c:pt idx="6405">
                <c:v>0</c:v>
              </c:pt>
              <c:pt idx="6406">
                <c:v>0</c:v>
              </c:pt>
              <c:pt idx="6407">
                <c:v>0</c:v>
              </c:pt>
              <c:pt idx="6408">
                <c:v>0</c:v>
              </c:pt>
              <c:pt idx="6409">
                <c:v>0</c:v>
              </c:pt>
              <c:pt idx="6410">
                <c:v>0</c:v>
              </c:pt>
              <c:pt idx="6411">
                <c:v>0</c:v>
              </c:pt>
              <c:pt idx="6412">
                <c:v>0</c:v>
              </c:pt>
              <c:pt idx="6413">
                <c:v>0</c:v>
              </c:pt>
              <c:pt idx="6414">
                <c:v>0</c:v>
              </c:pt>
              <c:pt idx="6415">
                <c:v>0</c:v>
              </c:pt>
              <c:pt idx="6416">
                <c:v>0</c:v>
              </c:pt>
              <c:pt idx="6417">
                <c:v>0</c:v>
              </c:pt>
              <c:pt idx="6418">
                <c:v>0</c:v>
              </c:pt>
              <c:pt idx="6419">
                <c:v>0</c:v>
              </c:pt>
              <c:pt idx="6420">
                <c:v>0</c:v>
              </c:pt>
              <c:pt idx="6421">
                <c:v>0</c:v>
              </c:pt>
              <c:pt idx="6422">
                <c:v>0</c:v>
              </c:pt>
              <c:pt idx="6423">
                <c:v>0</c:v>
              </c:pt>
              <c:pt idx="6424">
                <c:v>0</c:v>
              </c:pt>
              <c:pt idx="6425">
                <c:v>0</c:v>
              </c:pt>
              <c:pt idx="6426">
                <c:v>0</c:v>
              </c:pt>
              <c:pt idx="6427">
                <c:v>0</c:v>
              </c:pt>
              <c:pt idx="6428">
                <c:v>0</c:v>
              </c:pt>
              <c:pt idx="6429">
                <c:v>0</c:v>
              </c:pt>
              <c:pt idx="6430">
                <c:v>0</c:v>
              </c:pt>
              <c:pt idx="6431">
                <c:v>0</c:v>
              </c:pt>
              <c:pt idx="6432">
                <c:v>0</c:v>
              </c:pt>
              <c:pt idx="6433">
                <c:v>0</c:v>
              </c:pt>
              <c:pt idx="6434">
                <c:v>0</c:v>
              </c:pt>
              <c:pt idx="6435">
                <c:v>0</c:v>
              </c:pt>
              <c:pt idx="6436">
                <c:v>0</c:v>
              </c:pt>
              <c:pt idx="6437">
                <c:v>0</c:v>
              </c:pt>
              <c:pt idx="6438">
                <c:v>0</c:v>
              </c:pt>
              <c:pt idx="6439">
                <c:v>0</c:v>
              </c:pt>
              <c:pt idx="6440">
                <c:v>0</c:v>
              </c:pt>
              <c:pt idx="6441">
                <c:v>0</c:v>
              </c:pt>
              <c:pt idx="6442">
                <c:v>0</c:v>
              </c:pt>
              <c:pt idx="6443">
                <c:v>0</c:v>
              </c:pt>
              <c:pt idx="6444">
                <c:v>0</c:v>
              </c:pt>
              <c:pt idx="6445">
                <c:v>0</c:v>
              </c:pt>
              <c:pt idx="6446">
                <c:v>0</c:v>
              </c:pt>
              <c:pt idx="6447">
                <c:v>0</c:v>
              </c:pt>
              <c:pt idx="6448">
                <c:v>0</c:v>
              </c:pt>
              <c:pt idx="6449">
                <c:v>0</c:v>
              </c:pt>
              <c:pt idx="6450">
                <c:v>0</c:v>
              </c:pt>
              <c:pt idx="6451">
                <c:v>0</c:v>
              </c:pt>
              <c:pt idx="6452">
                <c:v>0</c:v>
              </c:pt>
              <c:pt idx="6453">
                <c:v>0</c:v>
              </c:pt>
              <c:pt idx="6454">
                <c:v>0</c:v>
              </c:pt>
              <c:pt idx="6455">
                <c:v>0</c:v>
              </c:pt>
              <c:pt idx="6456">
                <c:v>0</c:v>
              </c:pt>
              <c:pt idx="6457">
                <c:v>0</c:v>
              </c:pt>
              <c:pt idx="6458">
                <c:v>0</c:v>
              </c:pt>
              <c:pt idx="6459">
                <c:v>0</c:v>
              </c:pt>
              <c:pt idx="6460">
                <c:v>0</c:v>
              </c:pt>
              <c:pt idx="6461">
                <c:v>0</c:v>
              </c:pt>
              <c:pt idx="6462">
                <c:v>0</c:v>
              </c:pt>
              <c:pt idx="6463">
                <c:v>0</c:v>
              </c:pt>
              <c:pt idx="6464">
                <c:v>0</c:v>
              </c:pt>
              <c:pt idx="6465">
                <c:v>0</c:v>
              </c:pt>
              <c:pt idx="6466">
                <c:v>0</c:v>
              </c:pt>
              <c:pt idx="6467">
                <c:v>0</c:v>
              </c:pt>
              <c:pt idx="6468">
                <c:v>0</c:v>
              </c:pt>
              <c:pt idx="6469">
                <c:v>0</c:v>
              </c:pt>
              <c:pt idx="6470">
                <c:v>0</c:v>
              </c:pt>
              <c:pt idx="6471">
                <c:v>0</c:v>
              </c:pt>
              <c:pt idx="6472">
                <c:v>0</c:v>
              </c:pt>
              <c:pt idx="6473">
                <c:v>0</c:v>
              </c:pt>
              <c:pt idx="6474">
                <c:v>0</c:v>
              </c:pt>
              <c:pt idx="6475">
                <c:v>0</c:v>
              </c:pt>
              <c:pt idx="6476">
                <c:v>0</c:v>
              </c:pt>
              <c:pt idx="6477">
                <c:v>0</c:v>
              </c:pt>
              <c:pt idx="6478">
                <c:v>0</c:v>
              </c:pt>
              <c:pt idx="6479">
                <c:v>0</c:v>
              </c:pt>
              <c:pt idx="6480">
                <c:v>0</c:v>
              </c:pt>
              <c:pt idx="6481">
                <c:v>0</c:v>
              </c:pt>
              <c:pt idx="6482">
                <c:v>0</c:v>
              </c:pt>
              <c:pt idx="6483">
                <c:v>0</c:v>
              </c:pt>
              <c:pt idx="6484">
                <c:v>0</c:v>
              </c:pt>
              <c:pt idx="6485">
                <c:v>0</c:v>
              </c:pt>
              <c:pt idx="6486">
                <c:v>0</c:v>
              </c:pt>
              <c:pt idx="6487">
                <c:v>0</c:v>
              </c:pt>
              <c:pt idx="6488">
                <c:v>0</c:v>
              </c:pt>
              <c:pt idx="6489">
                <c:v>0</c:v>
              </c:pt>
              <c:pt idx="6490">
                <c:v>0</c:v>
              </c:pt>
              <c:pt idx="6491">
                <c:v>0</c:v>
              </c:pt>
              <c:pt idx="6492">
                <c:v>0</c:v>
              </c:pt>
              <c:pt idx="6493">
                <c:v>0</c:v>
              </c:pt>
              <c:pt idx="6494">
                <c:v>0</c:v>
              </c:pt>
              <c:pt idx="6495">
                <c:v>0</c:v>
              </c:pt>
              <c:pt idx="6496">
                <c:v>0</c:v>
              </c:pt>
              <c:pt idx="6497">
                <c:v>0</c:v>
              </c:pt>
              <c:pt idx="6498">
                <c:v>0</c:v>
              </c:pt>
              <c:pt idx="6499">
                <c:v>0</c:v>
              </c:pt>
              <c:pt idx="6500">
                <c:v>0</c:v>
              </c:pt>
              <c:pt idx="6501">
                <c:v>0</c:v>
              </c:pt>
              <c:pt idx="6502">
                <c:v>0</c:v>
              </c:pt>
              <c:pt idx="6503">
                <c:v>0</c:v>
              </c:pt>
              <c:pt idx="6504">
                <c:v>0</c:v>
              </c:pt>
              <c:pt idx="6505">
                <c:v>0</c:v>
              </c:pt>
              <c:pt idx="6506">
                <c:v>0</c:v>
              </c:pt>
              <c:pt idx="6507">
                <c:v>0</c:v>
              </c:pt>
              <c:pt idx="6508">
                <c:v>0</c:v>
              </c:pt>
              <c:pt idx="6509">
                <c:v>0</c:v>
              </c:pt>
              <c:pt idx="6510">
                <c:v>0</c:v>
              </c:pt>
              <c:pt idx="6511">
                <c:v>0</c:v>
              </c:pt>
              <c:pt idx="6512">
                <c:v>0</c:v>
              </c:pt>
              <c:pt idx="6513">
                <c:v>0</c:v>
              </c:pt>
              <c:pt idx="6514">
                <c:v>0</c:v>
              </c:pt>
              <c:pt idx="6515">
                <c:v>0</c:v>
              </c:pt>
              <c:pt idx="6516">
                <c:v>0</c:v>
              </c:pt>
              <c:pt idx="6517">
                <c:v>0</c:v>
              </c:pt>
              <c:pt idx="6518">
                <c:v>0</c:v>
              </c:pt>
              <c:pt idx="6519">
                <c:v>0</c:v>
              </c:pt>
              <c:pt idx="6520">
                <c:v>0</c:v>
              </c:pt>
              <c:pt idx="6521">
                <c:v>0</c:v>
              </c:pt>
              <c:pt idx="6522">
                <c:v>0</c:v>
              </c:pt>
              <c:pt idx="6523">
                <c:v>0</c:v>
              </c:pt>
              <c:pt idx="6524">
                <c:v>0</c:v>
              </c:pt>
              <c:pt idx="6525">
                <c:v>0</c:v>
              </c:pt>
              <c:pt idx="6526">
                <c:v>0</c:v>
              </c:pt>
              <c:pt idx="6527">
                <c:v>0</c:v>
              </c:pt>
              <c:pt idx="6528">
                <c:v>0</c:v>
              </c:pt>
              <c:pt idx="6529">
                <c:v>0</c:v>
              </c:pt>
              <c:pt idx="6530">
                <c:v>0</c:v>
              </c:pt>
              <c:pt idx="6531">
                <c:v>0</c:v>
              </c:pt>
              <c:pt idx="6532">
                <c:v>0</c:v>
              </c:pt>
              <c:pt idx="6533">
                <c:v>0</c:v>
              </c:pt>
              <c:pt idx="6534">
                <c:v>0</c:v>
              </c:pt>
              <c:pt idx="6535">
                <c:v>0</c:v>
              </c:pt>
              <c:pt idx="6536">
                <c:v>0</c:v>
              </c:pt>
              <c:pt idx="6537">
                <c:v>0</c:v>
              </c:pt>
              <c:pt idx="6538">
                <c:v>0</c:v>
              </c:pt>
              <c:pt idx="6539">
                <c:v>0</c:v>
              </c:pt>
              <c:pt idx="6540">
                <c:v>0</c:v>
              </c:pt>
              <c:pt idx="6541">
                <c:v>0</c:v>
              </c:pt>
              <c:pt idx="6542">
                <c:v>0</c:v>
              </c:pt>
              <c:pt idx="6543">
                <c:v>0</c:v>
              </c:pt>
              <c:pt idx="6544">
                <c:v>0</c:v>
              </c:pt>
              <c:pt idx="6545">
                <c:v>0</c:v>
              </c:pt>
              <c:pt idx="6546">
                <c:v>0</c:v>
              </c:pt>
              <c:pt idx="6547">
                <c:v>0</c:v>
              </c:pt>
              <c:pt idx="6548">
                <c:v>0</c:v>
              </c:pt>
              <c:pt idx="6549">
                <c:v>0</c:v>
              </c:pt>
              <c:pt idx="6550">
                <c:v>0</c:v>
              </c:pt>
              <c:pt idx="6551">
                <c:v>0</c:v>
              </c:pt>
              <c:pt idx="6552">
                <c:v>0</c:v>
              </c:pt>
              <c:pt idx="6553">
                <c:v>0</c:v>
              </c:pt>
              <c:pt idx="6554">
                <c:v>0</c:v>
              </c:pt>
              <c:pt idx="6555">
                <c:v>0</c:v>
              </c:pt>
              <c:pt idx="6556">
                <c:v>0</c:v>
              </c:pt>
              <c:pt idx="6557">
                <c:v>0</c:v>
              </c:pt>
              <c:pt idx="6558">
                <c:v>0</c:v>
              </c:pt>
              <c:pt idx="6559">
                <c:v>0</c:v>
              </c:pt>
              <c:pt idx="6560">
                <c:v>0</c:v>
              </c:pt>
              <c:pt idx="6561">
                <c:v>0</c:v>
              </c:pt>
              <c:pt idx="6562">
                <c:v>0</c:v>
              </c:pt>
              <c:pt idx="6563">
                <c:v>0</c:v>
              </c:pt>
              <c:pt idx="6564">
                <c:v>0</c:v>
              </c:pt>
              <c:pt idx="6565">
                <c:v>0</c:v>
              </c:pt>
              <c:pt idx="6566">
                <c:v>0</c:v>
              </c:pt>
              <c:pt idx="6567">
                <c:v>0</c:v>
              </c:pt>
              <c:pt idx="6568">
                <c:v>0</c:v>
              </c:pt>
              <c:pt idx="6569">
                <c:v>0</c:v>
              </c:pt>
              <c:pt idx="6570">
                <c:v>0</c:v>
              </c:pt>
              <c:pt idx="6571">
                <c:v>0</c:v>
              </c:pt>
              <c:pt idx="6572">
                <c:v>0</c:v>
              </c:pt>
              <c:pt idx="6573">
                <c:v>0</c:v>
              </c:pt>
              <c:pt idx="6574">
                <c:v>0</c:v>
              </c:pt>
              <c:pt idx="6575">
                <c:v>0</c:v>
              </c:pt>
              <c:pt idx="6576">
                <c:v>0</c:v>
              </c:pt>
              <c:pt idx="6577">
                <c:v>0</c:v>
              </c:pt>
              <c:pt idx="6578">
                <c:v>0</c:v>
              </c:pt>
              <c:pt idx="6579">
                <c:v>0</c:v>
              </c:pt>
              <c:pt idx="6580">
                <c:v>0</c:v>
              </c:pt>
              <c:pt idx="6581">
                <c:v>0</c:v>
              </c:pt>
              <c:pt idx="6582">
                <c:v>0</c:v>
              </c:pt>
              <c:pt idx="6583">
                <c:v>0</c:v>
              </c:pt>
              <c:pt idx="6584">
                <c:v>0</c:v>
              </c:pt>
              <c:pt idx="6585">
                <c:v>0</c:v>
              </c:pt>
              <c:pt idx="6586">
                <c:v>0</c:v>
              </c:pt>
              <c:pt idx="6587">
                <c:v>0</c:v>
              </c:pt>
              <c:pt idx="6588">
                <c:v>0</c:v>
              </c:pt>
              <c:pt idx="6589">
                <c:v>0</c:v>
              </c:pt>
              <c:pt idx="6590">
                <c:v>0</c:v>
              </c:pt>
              <c:pt idx="6591">
                <c:v>0</c:v>
              </c:pt>
              <c:pt idx="6592">
                <c:v>0</c:v>
              </c:pt>
              <c:pt idx="6593">
                <c:v>0</c:v>
              </c:pt>
              <c:pt idx="6594">
                <c:v>0</c:v>
              </c:pt>
              <c:pt idx="6595">
                <c:v>0</c:v>
              </c:pt>
              <c:pt idx="6596">
                <c:v>0</c:v>
              </c:pt>
              <c:pt idx="6597">
                <c:v>0</c:v>
              </c:pt>
              <c:pt idx="6598">
                <c:v>0</c:v>
              </c:pt>
              <c:pt idx="6599">
                <c:v>0</c:v>
              </c:pt>
              <c:pt idx="6600">
                <c:v>0</c:v>
              </c:pt>
              <c:pt idx="6601">
                <c:v>0</c:v>
              </c:pt>
              <c:pt idx="6602">
                <c:v>0</c:v>
              </c:pt>
              <c:pt idx="6603">
                <c:v>0</c:v>
              </c:pt>
              <c:pt idx="6604">
                <c:v>0</c:v>
              </c:pt>
              <c:pt idx="6605">
                <c:v>0</c:v>
              </c:pt>
              <c:pt idx="6606">
                <c:v>0</c:v>
              </c:pt>
              <c:pt idx="6607">
                <c:v>0</c:v>
              </c:pt>
              <c:pt idx="6608">
                <c:v>0</c:v>
              </c:pt>
              <c:pt idx="6609">
                <c:v>0</c:v>
              </c:pt>
              <c:pt idx="6610">
                <c:v>0</c:v>
              </c:pt>
              <c:pt idx="6611">
                <c:v>0</c:v>
              </c:pt>
              <c:pt idx="6612">
                <c:v>0</c:v>
              </c:pt>
              <c:pt idx="6613">
                <c:v>0</c:v>
              </c:pt>
              <c:pt idx="6614">
                <c:v>0</c:v>
              </c:pt>
              <c:pt idx="6615">
                <c:v>0</c:v>
              </c:pt>
              <c:pt idx="6616">
                <c:v>0</c:v>
              </c:pt>
              <c:pt idx="6617">
                <c:v>0</c:v>
              </c:pt>
              <c:pt idx="6618">
                <c:v>0</c:v>
              </c:pt>
              <c:pt idx="6619">
                <c:v>0</c:v>
              </c:pt>
              <c:pt idx="6620">
                <c:v>0</c:v>
              </c:pt>
              <c:pt idx="6621">
                <c:v>0</c:v>
              </c:pt>
              <c:pt idx="6622">
                <c:v>0</c:v>
              </c:pt>
              <c:pt idx="6623">
                <c:v>0</c:v>
              </c:pt>
              <c:pt idx="6624">
                <c:v>0</c:v>
              </c:pt>
              <c:pt idx="6625">
                <c:v>0</c:v>
              </c:pt>
              <c:pt idx="6626">
                <c:v>0</c:v>
              </c:pt>
              <c:pt idx="6627">
                <c:v>0</c:v>
              </c:pt>
              <c:pt idx="6628">
                <c:v>0</c:v>
              </c:pt>
              <c:pt idx="6629">
                <c:v>0</c:v>
              </c:pt>
              <c:pt idx="6630">
                <c:v>0</c:v>
              </c:pt>
              <c:pt idx="6631">
                <c:v>0</c:v>
              </c:pt>
              <c:pt idx="6632">
                <c:v>0</c:v>
              </c:pt>
              <c:pt idx="6633">
                <c:v>0</c:v>
              </c:pt>
              <c:pt idx="6634">
                <c:v>0</c:v>
              </c:pt>
              <c:pt idx="6635">
                <c:v>0</c:v>
              </c:pt>
              <c:pt idx="6636">
                <c:v>0</c:v>
              </c:pt>
              <c:pt idx="6637">
                <c:v>0</c:v>
              </c:pt>
              <c:pt idx="6638">
                <c:v>0</c:v>
              </c:pt>
              <c:pt idx="6639">
                <c:v>0</c:v>
              </c:pt>
              <c:pt idx="6640">
                <c:v>0</c:v>
              </c:pt>
              <c:pt idx="6641">
                <c:v>0</c:v>
              </c:pt>
              <c:pt idx="6642">
                <c:v>0</c:v>
              </c:pt>
              <c:pt idx="6643">
                <c:v>0</c:v>
              </c:pt>
              <c:pt idx="6644">
                <c:v>0</c:v>
              </c:pt>
              <c:pt idx="6645">
                <c:v>0</c:v>
              </c:pt>
              <c:pt idx="6646">
                <c:v>0</c:v>
              </c:pt>
              <c:pt idx="6647">
                <c:v>0</c:v>
              </c:pt>
              <c:pt idx="6648">
                <c:v>0</c:v>
              </c:pt>
              <c:pt idx="6649">
                <c:v>0</c:v>
              </c:pt>
              <c:pt idx="6650">
                <c:v>0</c:v>
              </c:pt>
              <c:pt idx="6651">
                <c:v>0</c:v>
              </c:pt>
              <c:pt idx="6652">
                <c:v>0</c:v>
              </c:pt>
              <c:pt idx="6653">
                <c:v>0</c:v>
              </c:pt>
              <c:pt idx="6654">
                <c:v>0</c:v>
              </c:pt>
              <c:pt idx="6655">
                <c:v>0</c:v>
              </c:pt>
              <c:pt idx="6656">
                <c:v>0</c:v>
              </c:pt>
              <c:pt idx="6657">
                <c:v>0</c:v>
              </c:pt>
              <c:pt idx="6658">
                <c:v>0</c:v>
              </c:pt>
              <c:pt idx="6659">
                <c:v>0</c:v>
              </c:pt>
              <c:pt idx="6660">
                <c:v>0</c:v>
              </c:pt>
              <c:pt idx="6661">
                <c:v>0</c:v>
              </c:pt>
              <c:pt idx="6662">
                <c:v>0</c:v>
              </c:pt>
              <c:pt idx="6663">
                <c:v>0</c:v>
              </c:pt>
              <c:pt idx="6664">
                <c:v>0</c:v>
              </c:pt>
              <c:pt idx="6665">
                <c:v>0</c:v>
              </c:pt>
              <c:pt idx="6666">
                <c:v>0</c:v>
              </c:pt>
              <c:pt idx="6667">
                <c:v>0</c:v>
              </c:pt>
              <c:pt idx="6668">
                <c:v>0</c:v>
              </c:pt>
              <c:pt idx="6669">
                <c:v>0</c:v>
              </c:pt>
              <c:pt idx="6670">
                <c:v>0</c:v>
              </c:pt>
              <c:pt idx="6671">
                <c:v>0</c:v>
              </c:pt>
              <c:pt idx="6672">
                <c:v>0</c:v>
              </c:pt>
              <c:pt idx="6673">
                <c:v>0</c:v>
              </c:pt>
              <c:pt idx="6674">
                <c:v>0</c:v>
              </c:pt>
              <c:pt idx="6675">
                <c:v>0</c:v>
              </c:pt>
              <c:pt idx="6676">
                <c:v>0</c:v>
              </c:pt>
              <c:pt idx="6677">
                <c:v>0</c:v>
              </c:pt>
              <c:pt idx="6678">
                <c:v>0</c:v>
              </c:pt>
              <c:pt idx="6679">
                <c:v>0</c:v>
              </c:pt>
              <c:pt idx="6680">
                <c:v>0</c:v>
              </c:pt>
              <c:pt idx="6681">
                <c:v>0</c:v>
              </c:pt>
              <c:pt idx="6682">
                <c:v>0</c:v>
              </c:pt>
              <c:pt idx="6683">
                <c:v>0</c:v>
              </c:pt>
              <c:pt idx="6684">
                <c:v>0</c:v>
              </c:pt>
              <c:pt idx="6685">
                <c:v>0</c:v>
              </c:pt>
              <c:pt idx="6686">
                <c:v>0</c:v>
              </c:pt>
              <c:pt idx="6687">
                <c:v>0</c:v>
              </c:pt>
              <c:pt idx="6688">
                <c:v>0</c:v>
              </c:pt>
              <c:pt idx="6689">
                <c:v>0</c:v>
              </c:pt>
              <c:pt idx="6690">
                <c:v>0</c:v>
              </c:pt>
              <c:pt idx="6691">
                <c:v>0</c:v>
              </c:pt>
              <c:pt idx="6692">
                <c:v>0</c:v>
              </c:pt>
              <c:pt idx="6693">
                <c:v>0</c:v>
              </c:pt>
              <c:pt idx="6694">
                <c:v>0</c:v>
              </c:pt>
              <c:pt idx="6695">
                <c:v>0</c:v>
              </c:pt>
              <c:pt idx="6696">
                <c:v>0</c:v>
              </c:pt>
              <c:pt idx="6697">
                <c:v>0</c:v>
              </c:pt>
              <c:pt idx="6698">
                <c:v>0</c:v>
              </c:pt>
              <c:pt idx="6699">
                <c:v>0</c:v>
              </c:pt>
              <c:pt idx="6700">
                <c:v>0</c:v>
              </c:pt>
              <c:pt idx="6701">
                <c:v>0</c:v>
              </c:pt>
              <c:pt idx="6702">
                <c:v>0</c:v>
              </c:pt>
              <c:pt idx="6703">
                <c:v>0</c:v>
              </c:pt>
              <c:pt idx="6704">
                <c:v>0</c:v>
              </c:pt>
              <c:pt idx="6705">
                <c:v>0</c:v>
              </c:pt>
              <c:pt idx="6706">
                <c:v>0</c:v>
              </c:pt>
              <c:pt idx="6707">
                <c:v>0</c:v>
              </c:pt>
              <c:pt idx="6708">
                <c:v>0</c:v>
              </c:pt>
              <c:pt idx="6709">
                <c:v>0</c:v>
              </c:pt>
              <c:pt idx="6710">
                <c:v>0</c:v>
              </c:pt>
              <c:pt idx="6711">
                <c:v>0</c:v>
              </c:pt>
              <c:pt idx="6712">
                <c:v>0</c:v>
              </c:pt>
              <c:pt idx="6713">
                <c:v>0</c:v>
              </c:pt>
              <c:pt idx="6714">
                <c:v>0</c:v>
              </c:pt>
              <c:pt idx="6715">
                <c:v>0</c:v>
              </c:pt>
              <c:pt idx="6716">
                <c:v>0</c:v>
              </c:pt>
              <c:pt idx="6717">
                <c:v>0</c:v>
              </c:pt>
              <c:pt idx="6718">
                <c:v>0</c:v>
              </c:pt>
              <c:pt idx="6719">
                <c:v>0</c:v>
              </c:pt>
              <c:pt idx="6720">
                <c:v>0</c:v>
              </c:pt>
              <c:pt idx="6721">
                <c:v>0</c:v>
              </c:pt>
              <c:pt idx="6722">
                <c:v>0</c:v>
              </c:pt>
              <c:pt idx="6723">
                <c:v>0</c:v>
              </c:pt>
              <c:pt idx="6724">
                <c:v>0</c:v>
              </c:pt>
              <c:pt idx="6725">
                <c:v>0</c:v>
              </c:pt>
              <c:pt idx="6726">
                <c:v>0</c:v>
              </c:pt>
              <c:pt idx="6727">
                <c:v>0</c:v>
              </c:pt>
              <c:pt idx="6728">
                <c:v>0</c:v>
              </c:pt>
              <c:pt idx="6729">
                <c:v>0</c:v>
              </c:pt>
              <c:pt idx="6730">
                <c:v>0</c:v>
              </c:pt>
              <c:pt idx="6731">
                <c:v>0</c:v>
              </c:pt>
              <c:pt idx="6732">
                <c:v>0</c:v>
              </c:pt>
              <c:pt idx="6733">
                <c:v>0</c:v>
              </c:pt>
              <c:pt idx="6734">
                <c:v>0</c:v>
              </c:pt>
              <c:pt idx="6735">
                <c:v>0</c:v>
              </c:pt>
              <c:pt idx="6736">
                <c:v>0</c:v>
              </c:pt>
              <c:pt idx="6737">
                <c:v>0</c:v>
              </c:pt>
              <c:pt idx="6738">
                <c:v>0</c:v>
              </c:pt>
              <c:pt idx="6739">
                <c:v>0</c:v>
              </c:pt>
              <c:pt idx="6740">
                <c:v>0</c:v>
              </c:pt>
              <c:pt idx="6741">
                <c:v>0</c:v>
              </c:pt>
              <c:pt idx="6742">
                <c:v>0</c:v>
              </c:pt>
              <c:pt idx="6743">
                <c:v>0</c:v>
              </c:pt>
              <c:pt idx="6744">
                <c:v>0</c:v>
              </c:pt>
              <c:pt idx="6745">
                <c:v>0</c:v>
              </c:pt>
              <c:pt idx="6746">
                <c:v>0</c:v>
              </c:pt>
              <c:pt idx="6747">
                <c:v>0</c:v>
              </c:pt>
              <c:pt idx="6748">
                <c:v>0</c:v>
              </c:pt>
              <c:pt idx="6749">
                <c:v>0</c:v>
              </c:pt>
              <c:pt idx="6750">
                <c:v>0</c:v>
              </c:pt>
              <c:pt idx="6751">
                <c:v>0</c:v>
              </c:pt>
              <c:pt idx="6752">
                <c:v>0</c:v>
              </c:pt>
              <c:pt idx="6753">
                <c:v>0</c:v>
              </c:pt>
              <c:pt idx="6754">
                <c:v>0</c:v>
              </c:pt>
              <c:pt idx="6755">
                <c:v>0</c:v>
              </c:pt>
              <c:pt idx="6756">
                <c:v>0</c:v>
              </c:pt>
              <c:pt idx="6757">
                <c:v>0</c:v>
              </c:pt>
              <c:pt idx="6758">
                <c:v>0</c:v>
              </c:pt>
              <c:pt idx="6759">
                <c:v>0</c:v>
              </c:pt>
              <c:pt idx="6760">
                <c:v>0</c:v>
              </c:pt>
              <c:pt idx="6761">
                <c:v>0</c:v>
              </c:pt>
              <c:pt idx="6762">
                <c:v>0</c:v>
              </c:pt>
              <c:pt idx="6763">
                <c:v>0</c:v>
              </c:pt>
              <c:pt idx="6764">
                <c:v>0</c:v>
              </c:pt>
              <c:pt idx="6765">
                <c:v>0</c:v>
              </c:pt>
              <c:pt idx="6766">
                <c:v>0</c:v>
              </c:pt>
              <c:pt idx="6767">
                <c:v>0</c:v>
              </c:pt>
              <c:pt idx="6768">
                <c:v>0</c:v>
              </c:pt>
              <c:pt idx="6769">
                <c:v>0</c:v>
              </c:pt>
              <c:pt idx="6770">
                <c:v>0</c:v>
              </c:pt>
              <c:pt idx="6771">
                <c:v>0</c:v>
              </c:pt>
              <c:pt idx="6772">
                <c:v>0</c:v>
              </c:pt>
              <c:pt idx="6773">
                <c:v>0</c:v>
              </c:pt>
              <c:pt idx="6774">
                <c:v>0</c:v>
              </c:pt>
              <c:pt idx="6775">
                <c:v>0</c:v>
              </c:pt>
              <c:pt idx="6776">
                <c:v>0</c:v>
              </c:pt>
              <c:pt idx="6777">
                <c:v>0</c:v>
              </c:pt>
              <c:pt idx="6778">
                <c:v>0</c:v>
              </c:pt>
              <c:pt idx="6779">
                <c:v>0</c:v>
              </c:pt>
              <c:pt idx="6780">
                <c:v>0</c:v>
              </c:pt>
              <c:pt idx="6781">
                <c:v>0</c:v>
              </c:pt>
              <c:pt idx="6782">
                <c:v>0</c:v>
              </c:pt>
              <c:pt idx="6783">
                <c:v>0</c:v>
              </c:pt>
              <c:pt idx="6784">
                <c:v>0</c:v>
              </c:pt>
              <c:pt idx="6785">
                <c:v>0</c:v>
              </c:pt>
              <c:pt idx="6786">
                <c:v>0</c:v>
              </c:pt>
              <c:pt idx="6787">
                <c:v>0</c:v>
              </c:pt>
              <c:pt idx="6788">
                <c:v>0</c:v>
              </c:pt>
              <c:pt idx="6789">
                <c:v>0</c:v>
              </c:pt>
              <c:pt idx="6790">
                <c:v>0</c:v>
              </c:pt>
              <c:pt idx="6791">
                <c:v>0</c:v>
              </c:pt>
              <c:pt idx="6792">
                <c:v>0</c:v>
              </c:pt>
              <c:pt idx="6793">
                <c:v>0</c:v>
              </c:pt>
              <c:pt idx="6794">
                <c:v>0</c:v>
              </c:pt>
              <c:pt idx="6795">
                <c:v>0</c:v>
              </c:pt>
              <c:pt idx="6796">
                <c:v>0</c:v>
              </c:pt>
              <c:pt idx="6797">
                <c:v>0</c:v>
              </c:pt>
              <c:pt idx="6798">
                <c:v>0</c:v>
              </c:pt>
              <c:pt idx="6799">
                <c:v>0</c:v>
              </c:pt>
              <c:pt idx="6800">
                <c:v>0</c:v>
              </c:pt>
              <c:pt idx="6801">
                <c:v>0</c:v>
              </c:pt>
              <c:pt idx="6802">
                <c:v>0</c:v>
              </c:pt>
              <c:pt idx="6803">
                <c:v>0</c:v>
              </c:pt>
              <c:pt idx="6804">
                <c:v>0</c:v>
              </c:pt>
              <c:pt idx="6805">
                <c:v>0</c:v>
              </c:pt>
              <c:pt idx="6806">
                <c:v>0</c:v>
              </c:pt>
              <c:pt idx="6807">
                <c:v>0</c:v>
              </c:pt>
              <c:pt idx="6808">
                <c:v>0</c:v>
              </c:pt>
              <c:pt idx="6809">
                <c:v>0</c:v>
              </c:pt>
              <c:pt idx="6810">
                <c:v>0</c:v>
              </c:pt>
              <c:pt idx="6811">
                <c:v>0</c:v>
              </c:pt>
              <c:pt idx="6812">
                <c:v>0</c:v>
              </c:pt>
              <c:pt idx="6813">
                <c:v>0</c:v>
              </c:pt>
              <c:pt idx="6814">
                <c:v>0</c:v>
              </c:pt>
              <c:pt idx="6815">
                <c:v>0</c:v>
              </c:pt>
              <c:pt idx="6816">
                <c:v>0</c:v>
              </c:pt>
              <c:pt idx="6817">
                <c:v>0</c:v>
              </c:pt>
              <c:pt idx="6818">
                <c:v>0</c:v>
              </c:pt>
              <c:pt idx="6819">
                <c:v>0</c:v>
              </c:pt>
              <c:pt idx="6820">
                <c:v>0</c:v>
              </c:pt>
              <c:pt idx="6821">
                <c:v>0</c:v>
              </c:pt>
              <c:pt idx="6822">
                <c:v>0</c:v>
              </c:pt>
              <c:pt idx="6823">
                <c:v>0</c:v>
              </c:pt>
              <c:pt idx="6824">
                <c:v>0</c:v>
              </c:pt>
              <c:pt idx="6825">
                <c:v>0</c:v>
              </c:pt>
              <c:pt idx="6826">
                <c:v>0</c:v>
              </c:pt>
              <c:pt idx="6827">
                <c:v>0</c:v>
              </c:pt>
              <c:pt idx="6828">
                <c:v>0</c:v>
              </c:pt>
              <c:pt idx="6829">
                <c:v>0</c:v>
              </c:pt>
              <c:pt idx="6830">
                <c:v>0</c:v>
              </c:pt>
              <c:pt idx="6831">
                <c:v>0</c:v>
              </c:pt>
              <c:pt idx="6832">
                <c:v>0</c:v>
              </c:pt>
              <c:pt idx="6833">
                <c:v>0</c:v>
              </c:pt>
              <c:pt idx="6834">
                <c:v>0</c:v>
              </c:pt>
              <c:pt idx="6835">
                <c:v>0</c:v>
              </c:pt>
              <c:pt idx="6836">
                <c:v>0</c:v>
              </c:pt>
              <c:pt idx="6837">
                <c:v>0</c:v>
              </c:pt>
              <c:pt idx="6838">
                <c:v>0</c:v>
              </c:pt>
              <c:pt idx="6839">
                <c:v>0</c:v>
              </c:pt>
              <c:pt idx="6840">
                <c:v>0</c:v>
              </c:pt>
              <c:pt idx="6841">
                <c:v>0</c:v>
              </c:pt>
              <c:pt idx="6842">
                <c:v>0</c:v>
              </c:pt>
              <c:pt idx="6843">
                <c:v>0</c:v>
              </c:pt>
              <c:pt idx="6844">
                <c:v>0</c:v>
              </c:pt>
              <c:pt idx="6845">
                <c:v>0</c:v>
              </c:pt>
              <c:pt idx="6846">
                <c:v>0</c:v>
              </c:pt>
              <c:pt idx="6847">
                <c:v>0</c:v>
              </c:pt>
              <c:pt idx="6848">
                <c:v>0</c:v>
              </c:pt>
              <c:pt idx="6849">
                <c:v>0</c:v>
              </c:pt>
              <c:pt idx="6850">
                <c:v>0</c:v>
              </c:pt>
              <c:pt idx="6851">
                <c:v>0</c:v>
              </c:pt>
              <c:pt idx="6852">
                <c:v>0</c:v>
              </c:pt>
              <c:pt idx="6853">
                <c:v>0</c:v>
              </c:pt>
              <c:pt idx="6854">
                <c:v>0</c:v>
              </c:pt>
              <c:pt idx="6855">
                <c:v>0</c:v>
              </c:pt>
              <c:pt idx="6856">
                <c:v>0</c:v>
              </c:pt>
              <c:pt idx="6857">
                <c:v>0</c:v>
              </c:pt>
              <c:pt idx="6858">
                <c:v>0</c:v>
              </c:pt>
              <c:pt idx="6859">
                <c:v>0</c:v>
              </c:pt>
              <c:pt idx="6860">
                <c:v>0</c:v>
              </c:pt>
              <c:pt idx="6861">
                <c:v>0</c:v>
              </c:pt>
              <c:pt idx="6862">
                <c:v>0</c:v>
              </c:pt>
              <c:pt idx="6863">
                <c:v>0</c:v>
              </c:pt>
              <c:pt idx="6864">
                <c:v>0</c:v>
              </c:pt>
              <c:pt idx="6865">
                <c:v>0</c:v>
              </c:pt>
              <c:pt idx="6866">
                <c:v>0</c:v>
              </c:pt>
              <c:pt idx="6867">
                <c:v>0</c:v>
              </c:pt>
              <c:pt idx="6868">
                <c:v>0</c:v>
              </c:pt>
              <c:pt idx="6869">
                <c:v>0</c:v>
              </c:pt>
              <c:pt idx="6870">
                <c:v>0</c:v>
              </c:pt>
              <c:pt idx="6871">
                <c:v>0</c:v>
              </c:pt>
              <c:pt idx="6872">
                <c:v>0</c:v>
              </c:pt>
              <c:pt idx="6873">
                <c:v>0</c:v>
              </c:pt>
              <c:pt idx="6874">
                <c:v>0</c:v>
              </c:pt>
              <c:pt idx="6875">
                <c:v>0</c:v>
              </c:pt>
              <c:pt idx="6876">
                <c:v>0</c:v>
              </c:pt>
              <c:pt idx="6877">
                <c:v>0</c:v>
              </c:pt>
              <c:pt idx="6878">
                <c:v>0</c:v>
              </c:pt>
              <c:pt idx="6879">
                <c:v>0</c:v>
              </c:pt>
              <c:pt idx="6880">
                <c:v>0</c:v>
              </c:pt>
              <c:pt idx="6881">
                <c:v>0</c:v>
              </c:pt>
              <c:pt idx="6882">
                <c:v>0</c:v>
              </c:pt>
              <c:pt idx="6883">
                <c:v>0</c:v>
              </c:pt>
              <c:pt idx="6884">
                <c:v>0</c:v>
              </c:pt>
              <c:pt idx="6885">
                <c:v>0</c:v>
              </c:pt>
              <c:pt idx="6886">
                <c:v>0</c:v>
              </c:pt>
              <c:pt idx="6887">
                <c:v>0</c:v>
              </c:pt>
              <c:pt idx="6888">
                <c:v>0</c:v>
              </c:pt>
              <c:pt idx="6889">
                <c:v>0</c:v>
              </c:pt>
              <c:pt idx="6890">
                <c:v>0</c:v>
              </c:pt>
              <c:pt idx="6891">
                <c:v>0</c:v>
              </c:pt>
              <c:pt idx="6892">
                <c:v>0</c:v>
              </c:pt>
              <c:pt idx="6893">
                <c:v>0</c:v>
              </c:pt>
              <c:pt idx="6894">
                <c:v>0</c:v>
              </c:pt>
              <c:pt idx="6895">
                <c:v>0</c:v>
              </c:pt>
              <c:pt idx="6896">
                <c:v>0</c:v>
              </c:pt>
              <c:pt idx="6897">
                <c:v>0</c:v>
              </c:pt>
              <c:pt idx="6898">
                <c:v>0</c:v>
              </c:pt>
              <c:pt idx="6899">
                <c:v>0</c:v>
              </c:pt>
              <c:pt idx="6900">
                <c:v>0</c:v>
              </c:pt>
              <c:pt idx="6901">
                <c:v>0</c:v>
              </c:pt>
              <c:pt idx="6902">
                <c:v>0</c:v>
              </c:pt>
              <c:pt idx="6903">
                <c:v>0</c:v>
              </c:pt>
              <c:pt idx="6904">
                <c:v>0</c:v>
              </c:pt>
              <c:pt idx="6905">
                <c:v>0</c:v>
              </c:pt>
              <c:pt idx="6906">
                <c:v>0</c:v>
              </c:pt>
              <c:pt idx="6907">
                <c:v>0</c:v>
              </c:pt>
              <c:pt idx="6908">
                <c:v>0</c:v>
              </c:pt>
              <c:pt idx="6909">
                <c:v>0</c:v>
              </c:pt>
              <c:pt idx="6910">
                <c:v>0</c:v>
              </c:pt>
              <c:pt idx="6911">
                <c:v>0</c:v>
              </c:pt>
              <c:pt idx="6912">
                <c:v>0</c:v>
              </c:pt>
              <c:pt idx="6913">
                <c:v>0</c:v>
              </c:pt>
              <c:pt idx="6914">
                <c:v>0</c:v>
              </c:pt>
              <c:pt idx="6915">
                <c:v>0</c:v>
              </c:pt>
              <c:pt idx="6916">
                <c:v>0</c:v>
              </c:pt>
              <c:pt idx="6917">
                <c:v>0</c:v>
              </c:pt>
              <c:pt idx="6918">
                <c:v>0</c:v>
              </c:pt>
              <c:pt idx="6919">
                <c:v>0</c:v>
              </c:pt>
              <c:pt idx="6920">
                <c:v>0</c:v>
              </c:pt>
              <c:pt idx="6921">
                <c:v>0</c:v>
              </c:pt>
              <c:pt idx="6922">
                <c:v>0</c:v>
              </c:pt>
              <c:pt idx="6923">
                <c:v>0</c:v>
              </c:pt>
              <c:pt idx="6924">
                <c:v>0</c:v>
              </c:pt>
              <c:pt idx="6925">
                <c:v>0</c:v>
              </c:pt>
              <c:pt idx="6926">
                <c:v>0</c:v>
              </c:pt>
              <c:pt idx="6927">
                <c:v>0</c:v>
              </c:pt>
              <c:pt idx="6928">
                <c:v>0</c:v>
              </c:pt>
              <c:pt idx="6929">
                <c:v>0</c:v>
              </c:pt>
              <c:pt idx="6930">
                <c:v>0</c:v>
              </c:pt>
              <c:pt idx="6931">
                <c:v>0</c:v>
              </c:pt>
              <c:pt idx="6932">
                <c:v>0</c:v>
              </c:pt>
              <c:pt idx="6933">
                <c:v>0</c:v>
              </c:pt>
              <c:pt idx="6934">
                <c:v>0</c:v>
              </c:pt>
              <c:pt idx="6935">
                <c:v>0</c:v>
              </c:pt>
              <c:pt idx="6936">
                <c:v>0</c:v>
              </c:pt>
              <c:pt idx="6937">
                <c:v>0</c:v>
              </c:pt>
              <c:pt idx="6938">
                <c:v>0</c:v>
              </c:pt>
              <c:pt idx="6939">
                <c:v>0</c:v>
              </c:pt>
              <c:pt idx="6940">
                <c:v>0</c:v>
              </c:pt>
              <c:pt idx="6941">
                <c:v>0</c:v>
              </c:pt>
              <c:pt idx="6942">
                <c:v>0</c:v>
              </c:pt>
              <c:pt idx="6943">
                <c:v>0</c:v>
              </c:pt>
              <c:pt idx="6944">
                <c:v>0</c:v>
              </c:pt>
              <c:pt idx="6945">
                <c:v>0</c:v>
              </c:pt>
              <c:pt idx="6946">
                <c:v>0</c:v>
              </c:pt>
              <c:pt idx="6947">
                <c:v>0</c:v>
              </c:pt>
              <c:pt idx="6948">
                <c:v>0</c:v>
              </c:pt>
              <c:pt idx="6949">
                <c:v>0</c:v>
              </c:pt>
              <c:pt idx="6950">
                <c:v>0</c:v>
              </c:pt>
              <c:pt idx="6951">
                <c:v>0</c:v>
              </c:pt>
              <c:pt idx="6952">
                <c:v>0</c:v>
              </c:pt>
              <c:pt idx="6953">
                <c:v>0</c:v>
              </c:pt>
              <c:pt idx="6954">
                <c:v>0</c:v>
              </c:pt>
              <c:pt idx="6955">
                <c:v>0</c:v>
              </c:pt>
              <c:pt idx="6956">
                <c:v>0</c:v>
              </c:pt>
              <c:pt idx="6957">
                <c:v>0</c:v>
              </c:pt>
              <c:pt idx="6958">
                <c:v>0</c:v>
              </c:pt>
              <c:pt idx="6959">
                <c:v>0</c:v>
              </c:pt>
              <c:pt idx="6960">
                <c:v>0</c:v>
              </c:pt>
              <c:pt idx="6961">
                <c:v>0</c:v>
              </c:pt>
              <c:pt idx="6962">
                <c:v>0</c:v>
              </c:pt>
              <c:pt idx="6963">
                <c:v>0</c:v>
              </c:pt>
              <c:pt idx="6964">
                <c:v>0</c:v>
              </c:pt>
              <c:pt idx="6965">
                <c:v>0</c:v>
              </c:pt>
              <c:pt idx="6966">
                <c:v>0</c:v>
              </c:pt>
              <c:pt idx="6967">
                <c:v>0</c:v>
              </c:pt>
              <c:pt idx="6968">
                <c:v>0</c:v>
              </c:pt>
              <c:pt idx="6969">
                <c:v>0</c:v>
              </c:pt>
              <c:pt idx="6970">
                <c:v>0</c:v>
              </c:pt>
              <c:pt idx="6971">
                <c:v>0</c:v>
              </c:pt>
              <c:pt idx="6972">
                <c:v>0</c:v>
              </c:pt>
              <c:pt idx="6973">
                <c:v>0</c:v>
              </c:pt>
              <c:pt idx="6974">
                <c:v>0</c:v>
              </c:pt>
              <c:pt idx="6975">
                <c:v>0</c:v>
              </c:pt>
              <c:pt idx="6976">
                <c:v>0</c:v>
              </c:pt>
              <c:pt idx="6977">
                <c:v>0</c:v>
              </c:pt>
              <c:pt idx="6978">
                <c:v>0</c:v>
              </c:pt>
              <c:pt idx="6979">
                <c:v>0</c:v>
              </c:pt>
              <c:pt idx="6980">
                <c:v>0</c:v>
              </c:pt>
              <c:pt idx="6981">
                <c:v>0</c:v>
              </c:pt>
              <c:pt idx="6982">
                <c:v>0</c:v>
              </c:pt>
              <c:pt idx="6983">
                <c:v>0</c:v>
              </c:pt>
              <c:pt idx="6984">
                <c:v>0</c:v>
              </c:pt>
              <c:pt idx="6985">
                <c:v>0</c:v>
              </c:pt>
              <c:pt idx="6986">
                <c:v>0</c:v>
              </c:pt>
              <c:pt idx="6987">
                <c:v>0</c:v>
              </c:pt>
              <c:pt idx="6988">
                <c:v>0</c:v>
              </c:pt>
              <c:pt idx="6989">
                <c:v>0</c:v>
              </c:pt>
              <c:pt idx="6990">
                <c:v>0</c:v>
              </c:pt>
              <c:pt idx="6991">
                <c:v>0</c:v>
              </c:pt>
              <c:pt idx="6992">
                <c:v>0</c:v>
              </c:pt>
              <c:pt idx="6993">
                <c:v>0</c:v>
              </c:pt>
              <c:pt idx="6994">
                <c:v>0</c:v>
              </c:pt>
              <c:pt idx="6995">
                <c:v>0</c:v>
              </c:pt>
              <c:pt idx="6996">
                <c:v>0</c:v>
              </c:pt>
              <c:pt idx="6997">
                <c:v>0</c:v>
              </c:pt>
              <c:pt idx="6998">
                <c:v>0</c:v>
              </c:pt>
              <c:pt idx="6999">
                <c:v>0</c:v>
              </c:pt>
              <c:pt idx="7000">
                <c:v>0</c:v>
              </c:pt>
              <c:pt idx="7001">
                <c:v>0</c:v>
              </c:pt>
              <c:pt idx="7002">
                <c:v>0</c:v>
              </c:pt>
              <c:pt idx="7003">
                <c:v>0</c:v>
              </c:pt>
              <c:pt idx="7004">
                <c:v>0</c:v>
              </c:pt>
              <c:pt idx="7005">
                <c:v>0</c:v>
              </c:pt>
              <c:pt idx="7006">
                <c:v>0</c:v>
              </c:pt>
              <c:pt idx="7007">
                <c:v>0</c:v>
              </c:pt>
              <c:pt idx="7008">
                <c:v>0</c:v>
              </c:pt>
              <c:pt idx="7009">
                <c:v>0</c:v>
              </c:pt>
              <c:pt idx="7010">
                <c:v>0</c:v>
              </c:pt>
              <c:pt idx="7011">
                <c:v>0</c:v>
              </c:pt>
              <c:pt idx="7012">
                <c:v>0</c:v>
              </c:pt>
              <c:pt idx="7013">
                <c:v>0</c:v>
              </c:pt>
              <c:pt idx="7014">
                <c:v>0</c:v>
              </c:pt>
              <c:pt idx="7015">
                <c:v>0</c:v>
              </c:pt>
              <c:pt idx="7016">
                <c:v>0</c:v>
              </c:pt>
              <c:pt idx="7017">
                <c:v>0</c:v>
              </c:pt>
              <c:pt idx="7018">
                <c:v>0</c:v>
              </c:pt>
              <c:pt idx="7019">
                <c:v>0</c:v>
              </c:pt>
              <c:pt idx="7020">
                <c:v>0</c:v>
              </c:pt>
              <c:pt idx="7021">
                <c:v>0</c:v>
              </c:pt>
              <c:pt idx="7022">
                <c:v>0</c:v>
              </c:pt>
              <c:pt idx="7023">
                <c:v>0</c:v>
              </c:pt>
              <c:pt idx="7024">
                <c:v>0</c:v>
              </c:pt>
              <c:pt idx="7025">
                <c:v>0</c:v>
              </c:pt>
              <c:pt idx="7026">
                <c:v>0</c:v>
              </c:pt>
              <c:pt idx="7027">
                <c:v>0</c:v>
              </c:pt>
              <c:pt idx="7028">
                <c:v>0</c:v>
              </c:pt>
              <c:pt idx="7029">
                <c:v>0</c:v>
              </c:pt>
              <c:pt idx="7030">
                <c:v>0</c:v>
              </c:pt>
              <c:pt idx="7031">
                <c:v>0</c:v>
              </c:pt>
              <c:pt idx="7032">
                <c:v>0</c:v>
              </c:pt>
              <c:pt idx="7033">
                <c:v>0</c:v>
              </c:pt>
              <c:pt idx="7034">
                <c:v>0</c:v>
              </c:pt>
              <c:pt idx="7035">
                <c:v>0</c:v>
              </c:pt>
              <c:pt idx="7036">
                <c:v>0</c:v>
              </c:pt>
              <c:pt idx="7037">
                <c:v>0</c:v>
              </c:pt>
              <c:pt idx="7038">
                <c:v>0</c:v>
              </c:pt>
              <c:pt idx="7039">
                <c:v>0</c:v>
              </c:pt>
              <c:pt idx="7040">
                <c:v>0</c:v>
              </c:pt>
              <c:pt idx="7041">
                <c:v>0</c:v>
              </c:pt>
              <c:pt idx="7042">
                <c:v>0</c:v>
              </c:pt>
              <c:pt idx="7043">
                <c:v>0</c:v>
              </c:pt>
              <c:pt idx="7044">
                <c:v>0</c:v>
              </c:pt>
              <c:pt idx="7045">
                <c:v>0</c:v>
              </c:pt>
              <c:pt idx="7046">
                <c:v>0</c:v>
              </c:pt>
              <c:pt idx="7047">
                <c:v>0</c:v>
              </c:pt>
              <c:pt idx="7048">
                <c:v>0</c:v>
              </c:pt>
              <c:pt idx="7049">
                <c:v>0</c:v>
              </c:pt>
              <c:pt idx="7050">
                <c:v>0</c:v>
              </c:pt>
              <c:pt idx="7051">
                <c:v>0</c:v>
              </c:pt>
              <c:pt idx="7052">
                <c:v>0</c:v>
              </c:pt>
              <c:pt idx="7053">
                <c:v>0</c:v>
              </c:pt>
              <c:pt idx="7054">
                <c:v>0</c:v>
              </c:pt>
              <c:pt idx="7055">
                <c:v>0</c:v>
              </c:pt>
              <c:pt idx="7056">
                <c:v>0</c:v>
              </c:pt>
              <c:pt idx="7057">
                <c:v>0</c:v>
              </c:pt>
              <c:pt idx="7058">
                <c:v>0</c:v>
              </c:pt>
              <c:pt idx="7059">
                <c:v>0</c:v>
              </c:pt>
              <c:pt idx="7060">
                <c:v>0</c:v>
              </c:pt>
              <c:pt idx="7061">
                <c:v>0</c:v>
              </c:pt>
              <c:pt idx="7062">
                <c:v>0</c:v>
              </c:pt>
              <c:pt idx="7063">
                <c:v>0</c:v>
              </c:pt>
              <c:pt idx="7064">
                <c:v>0</c:v>
              </c:pt>
              <c:pt idx="7065">
                <c:v>0</c:v>
              </c:pt>
              <c:pt idx="7066">
                <c:v>0</c:v>
              </c:pt>
              <c:pt idx="7067">
                <c:v>0</c:v>
              </c:pt>
              <c:pt idx="7068">
                <c:v>0</c:v>
              </c:pt>
              <c:pt idx="7069">
                <c:v>0</c:v>
              </c:pt>
              <c:pt idx="7070">
                <c:v>0</c:v>
              </c:pt>
              <c:pt idx="7071">
                <c:v>0</c:v>
              </c:pt>
              <c:pt idx="7072">
                <c:v>0</c:v>
              </c:pt>
              <c:pt idx="7073">
                <c:v>0</c:v>
              </c:pt>
              <c:pt idx="7074">
                <c:v>0</c:v>
              </c:pt>
              <c:pt idx="7075">
                <c:v>0</c:v>
              </c:pt>
              <c:pt idx="7076">
                <c:v>0</c:v>
              </c:pt>
              <c:pt idx="7077">
                <c:v>0</c:v>
              </c:pt>
              <c:pt idx="7078">
                <c:v>0</c:v>
              </c:pt>
              <c:pt idx="7079">
                <c:v>0</c:v>
              </c:pt>
              <c:pt idx="7080">
                <c:v>0</c:v>
              </c:pt>
              <c:pt idx="7081">
                <c:v>0</c:v>
              </c:pt>
              <c:pt idx="7082">
                <c:v>0</c:v>
              </c:pt>
              <c:pt idx="7083">
                <c:v>0</c:v>
              </c:pt>
              <c:pt idx="7084">
                <c:v>0</c:v>
              </c:pt>
              <c:pt idx="7085">
                <c:v>0</c:v>
              </c:pt>
              <c:pt idx="7086">
                <c:v>0</c:v>
              </c:pt>
              <c:pt idx="7087">
                <c:v>0</c:v>
              </c:pt>
              <c:pt idx="7088">
                <c:v>0</c:v>
              </c:pt>
              <c:pt idx="7089">
                <c:v>0</c:v>
              </c:pt>
              <c:pt idx="7090">
                <c:v>0</c:v>
              </c:pt>
              <c:pt idx="7091">
                <c:v>0</c:v>
              </c:pt>
              <c:pt idx="7092">
                <c:v>0</c:v>
              </c:pt>
              <c:pt idx="7093">
                <c:v>0</c:v>
              </c:pt>
              <c:pt idx="7094">
                <c:v>0</c:v>
              </c:pt>
              <c:pt idx="7095">
                <c:v>0</c:v>
              </c:pt>
              <c:pt idx="7096">
                <c:v>0</c:v>
              </c:pt>
              <c:pt idx="7097">
                <c:v>0</c:v>
              </c:pt>
              <c:pt idx="7098">
                <c:v>0</c:v>
              </c:pt>
              <c:pt idx="7099">
                <c:v>0</c:v>
              </c:pt>
              <c:pt idx="7100">
                <c:v>0</c:v>
              </c:pt>
              <c:pt idx="7101">
                <c:v>0</c:v>
              </c:pt>
              <c:pt idx="7102">
                <c:v>0</c:v>
              </c:pt>
              <c:pt idx="7103">
                <c:v>0</c:v>
              </c:pt>
              <c:pt idx="7104">
                <c:v>0</c:v>
              </c:pt>
              <c:pt idx="7105">
                <c:v>0</c:v>
              </c:pt>
              <c:pt idx="7106">
                <c:v>0</c:v>
              </c:pt>
              <c:pt idx="7107">
                <c:v>0</c:v>
              </c:pt>
              <c:pt idx="7108">
                <c:v>0</c:v>
              </c:pt>
              <c:pt idx="7109">
                <c:v>0</c:v>
              </c:pt>
              <c:pt idx="7110">
                <c:v>0</c:v>
              </c:pt>
              <c:pt idx="7111">
                <c:v>0</c:v>
              </c:pt>
              <c:pt idx="7112">
                <c:v>0</c:v>
              </c:pt>
              <c:pt idx="7113">
                <c:v>0</c:v>
              </c:pt>
              <c:pt idx="7114">
                <c:v>0</c:v>
              </c:pt>
              <c:pt idx="7115">
                <c:v>0</c:v>
              </c:pt>
              <c:pt idx="7116">
                <c:v>0</c:v>
              </c:pt>
              <c:pt idx="7117">
                <c:v>0</c:v>
              </c:pt>
              <c:pt idx="7118">
                <c:v>0</c:v>
              </c:pt>
              <c:pt idx="7119">
                <c:v>0</c:v>
              </c:pt>
              <c:pt idx="7120">
                <c:v>0</c:v>
              </c:pt>
              <c:pt idx="7121">
                <c:v>0</c:v>
              </c:pt>
              <c:pt idx="7122">
                <c:v>0</c:v>
              </c:pt>
              <c:pt idx="7123">
                <c:v>0</c:v>
              </c:pt>
              <c:pt idx="7124">
                <c:v>0</c:v>
              </c:pt>
              <c:pt idx="7125">
                <c:v>0</c:v>
              </c:pt>
              <c:pt idx="7126">
                <c:v>0</c:v>
              </c:pt>
              <c:pt idx="7127">
                <c:v>0</c:v>
              </c:pt>
              <c:pt idx="7128">
                <c:v>0</c:v>
              </c:pt>
              <c:pt idx="7129">
                <c:v>0</c:v>
              </c:pt>
              <c:pt idx="7130">
                <c:v>0</c:v>
              </c:pt>
              <c:pt idx="7131">
                <c:v>0</c:v>
              </c:pt>
              <c:pt idx="7132">
                <c:v>0</c:v>
              </c:pt>
              <c:pt idx="7133">
                <c:v>0</c:v>
              </c:pt>
              <c:pt idx="7134">
                <c:v>0</c:v>
              </c:pt>
              <c:pt idx="7135">
                <c:v>0</c:v>
              </c:pt>
              <c:pt idx="7136">
                <c:v>0</c:v>
              </c:pt>
              <c:pt idx="7137">
                <c:v>0</c:v>
              </c:pt>
              <c:pt idx="7138">
                <c:v>0</c:v>
              </c:pt>
              <c:pt idx="7139">
                <c:v>0</c:v>
              </c:pt>
              <c:pt idx="7140">
                <c:v>0</c:v>
              </c:pt>
              <c:pt idx="7141">
                <c:v>0</c:v>
              </c:pt>
              <c:pt idx="7142">
                <c:v>0</c:v>
              </c:pt>
              <c:pt idx="7143">
                <c:v>0</c:v>
              </c:pt>
              <c:pt idx="7144">
                <c:v>0</c:v>
              </c:pt>
              <c:pt idx="7145">
                <c:v>0</c:v>
              </c:pt>
              <c:pt idx="7146">
                <c:v>0</c:v>
              </c:pt>
              <c:pt idx="7147">
                <c:v>0</c:v>
              </c:pt>
              <c:pt idx="7148">
                <c:v>0</c:v>
              </c:pt>
              <c:pt idx="7149">
                <c:v>0</c:v>
              </c:pt>
              <c:pt idx="7150">
                <c:v>0</c:v>
              </c:pt>
              <c:pt idx="7151">
                <c:v>0</c:v>
              </c:pt>
              <c:pt idx="7152">
                <c:v>0</c:v>
              </c:pt>
              <c:pt idx="7153">
                <c:v>0</c:v>
              </c:pt>
              <c:pt idx="7154">
                <c:v>0</c:v>
              </c:pt>
              <c:pt idx="7155">
                <c:v>0</c:v>
              </c:pt>
              <c:pt idx="7156">
                <c:v>0</c:v>
              </c:pt>
              <c:pt idx="7157">
                <c:v>0</c:v>
              </c:pt>
              <c:pt idx="7158">
                <c:v>0</c:v>
              </c:pt>
              <c:pt idx="7159">
                <c:v>0</c:v>
              </c:pt>
              <c:pt idx="7160">
                <c:v>0</c:v>
              </c:pt>
              <c:pt idx="7161">
                <c:v>0</c:v>
              </c:pt>
              <c:pt idx="7162">
                <c:v>0</c:v>
              </c:pt>
              <c:pt idx="7163">
                <c:v>0</c:v>
              </c:pt>
              <c:pt idx="7164">
                <c:v>0</c:v>
              </c:pt>
              <c:pt idx="7165">
                <c:v>0</c:v>
              </c:pt>
              <c:pt idx="7166">
                <c:v>0</c:v>
              </c:pt>
              <c:pt idx="7167">
                <c:v>0</c:v>
              </c:pt>
              <c:pt idx="7168">
                <c:v>0</c:v>
              </c:pt>
              <c:pt idx="7169">
                <c:v>0</c:v>
              </c:pt>
              <c:pt idx="7170">
                <c:v>0</c:v>
              </c:pt>
              <c:pt idx="7171">
                <c:v>0</c:v>
              </c:pt>
              <c:pt idx="7172">
                <c:v>0</c:v>
              </c:pt>
              <c:pt idx="7173">
                <c:v>0</c:v>
              </c:pt>
              <c:pt idx="7174">
                <c:v>0</c:v>
              </c:pt>
              <c:pt idx="7175">
                <c:v>0</c:v>
              </c:pt>
              <c:pt idx="7176">
                <c:v>0</c:v>
              </c:pt>
              <c:pt idx="7177">
                <c:v>0</c:v>
              </c:pt>
              <c:pt idx="7178">
                <c:v>0</c:v>
              </c:pt>
              <c:pt idx="7179">
                <c:v>0</c:v>
              </c:pt>
              <c:pt idx="7180">
                <c:v>0</c:v>
              </c:pt>
              <c:pt idx="7181">
                <c:v>0</c:v>
              </c:pt>
              <c:pt idx="7182">
                <c:v>0</c:v>
              </c:pt>
              <c:pt idx="7183">
                <c:v>0</c:v>
              </c:pt>
              <c:pt idx="7184">
                <c:v>0</c:v>
              </c:pt>
              <c:pt idx="7185">
                <c:v>0</c:v>
              </c:pt>
              <c:pt idx="7186">
                <c:v>0</c:v>
              </c:pt>
              <c:pt idx="7187">
                <c:v>0</c:v>
              </c:pt>
              <c:pt idx="7188">
                <c:v>0</c:v>
              </c:pt>
              <c:pt idx="7189">
                <c:v>0</c:v>
              </c:pt>
              <c:pt idx="7190">
                <c:v>0</c:v>
              </c:pt>
              <c:pt idx="7191">
                <c:v>0</c:v>
              </c:pt>
              <c:pt idx="7192">
                <c:v>0</c:v>
              </c:pt>
              <c:pt idx="7193">
                <c:v>0</c:v>
              </c:pt>
              <c:pt idx="7194">
                <c:v>0</c:v>
              </c:pt>
              <c:pt idx="7195">
                <c:v>0</c:v>
              </c:pt>
              <c:pt idx="7196">
                <c:v>0</c:v>
              </c:pt>
              <c:pt idx="7197">
                <c:v>0</c:v>
              </c:pt>
              <c:pt idx="7198">
                <c:v>0</c:v>
              </c:pt>
              <c:pt idx="7199">
                <c:v>0</c:v>
              </c:pt>
              <c:pt idx="7200">
                <c:v>0</c:v>
              </c:pt>
              <c:pt idx="7201">
                <c:v>0</c:v>
              </c:pt>
              <c:pt idx="7202">
                <c:v>0</c:v>
              </c:pt>
              <c:pt idx="7203">
                <c:v>0</c:v>
              </c:pt>
              <c:pt idx="7204">
                <c:v>0</c:v>
              </c:pt>
              <c:pt idx="7205">
                <c:v>0</c:v>
              </c:pt>
              <c:pt idx="7206">
                <c:v>0</c:v>
              </c:pt>
              <c:pt idx="7207">
                <c:v>0</c:v>
              </c:pt>
              <c:pt idx="7208">
                <c:v>0</c:v>
              </c:pt>
              <c:pt idx="7209">
                <c:v>0</c:v>
              </c:pt>
              <c:pt idx="7210">
                <c:v>0</c:v>
              </c:pt>
              <c:pt idx="7211">
                <c:v>0</c:v>
              </c:pt>
              <c:pt idx="7212">
                <c:v>0</c:v>
              </c:pt>
              <c:pt idx="7213">
                <c:v>0</c:v>
              </c:pt>
              <c:pt idx="7214">
                <c:v>0</c:v>
              </c:pt>
              <c:pt idx="7215">
                <c:v>0</c:v>
              </c:pt>
              <c:pt idx="7216">
                <c:v>0</c:v>
              </c:pt>
              <c:pt idx="7217">
                <c:v>0</c:v>
              </c:pt>
              <c:pt idx="7218">
                <c:v>0</c:v>
              </c:pt>
              <c:pt idx="7219">
                <c:v>0</c:v>
              </c:pt>
              <c:pt idx="7220">
                <c:v>0</c:v>
              </c:pt>
              <c:pt idx="7221">
                <c:v>0</c:v>
              </c:pt>
              <c:pt idx="7222">
                <c:v>0</c:v>
              </c:pt>
              <c:pt idx="7223">
                <c:v>0</c:v>
              </c:pt>
              <c:pt idx="7224">
                <c:v>0</c:v>
              </c:pt>
              <c:pt idx="7225">
                <c:v>0</c:v>
              </c:pt>
              <c:pt idx="7226">
                <c:v>0</c:v>
              </c:pt>
              <c:pt idx="7227">
                <c:v>0</c:v>
              </c:pt>
              <c:pt idx="7228">
                <c:v>0</c:v>
              </c:pt>
              <c:pt idx="7229">
                <c:v>0</c:v>
              </c:pt>
              <c:pt idx="7230">
                <c:v>0</c:v>
              </c:pt>
              <c:pt idx="7231">
                <c:v>0</c:v>
              </c:pt>
              <c:pt idx="7232">
                <c:v>0</c:v>
              </c:pt>
              <c:pt idx="7233">
                <c:v>0</c:v>
              </c:pt>
              <c:pt idx="7234">
                <c:v>0</c:v>
              </c:pt>
              <c:pt idx="7235">
                <c:v>0</c:v>
              </c:pt>
              <c:pt idx="7236">
                <c:v>0</c:v>
              </c:pt>
              <c:pt idx="7237">
                <c:v>0</c:v>
              </c:pt>
              <c:pt idx="7238">
                <c:v>0</c:v>
              </c:pt>
              <c:pt idx="7239">
                <c:v>0</c:v>
              </c:pt>
              <c:pt idx="7240">
                <c:v>0</c:v>
              </c:pt>
              <c:pt idx="7241">
                <c:v>0</c:v>
              </c:pt>
              <c:pt idx="7242">
                <c:v>0</c:v>
              </c:pt>
              <c:pt idx="7243">
                <c:v>0</c:v>
              </c:pt>
              <c:pt idx="7244">
                <c:v>0</c:v>
              </c:pt>
              <c:pt idx="7245">
                <c:v>0</c:v>
              </c:pt>
              <c:pt idx="7246">
                <c:v>0</c:v>
              </c:pt>
              <c:pt idx="7247">
                <c:v>0</c:v>
              </c:pt>
              <c:pt idx="7248">
                <c:v>0</c:v>
              </c:pt>
              <c:pt idx="7249">
                <c:v>0</c:v>
              </c:pt>
              <c:pt idx="7250">
                <c:v>0</c:v>
              </c:pt>
              <c:pt idx="7251">
                <c:v>0</c:v>
              </c:pt>
              <c:pt idx="7252">
                <c:v>0</c:v>
              </c:pt>
              <c:pt idx="7253">
                <c:v>0</c:v>
              </c:pt>
              <c:pt idx="7254">
                <c:v>0</c:v>
              </c:pt>
              <c:pt idx="7255">
                <c:v>0</c:v>
              </c:pt>
              <c:pt idx="7256">
                <c:v>0</c:v>
              </c:pt>
              <c:pt idx="7257">
                <c:v>0</c:v>
              </c:pt>
              <c:pt idx="7258">
                <c:v>0</c:v>
              </c:pt>
              <c:pt idx="7259">
                <c:v>0</c:v>
              </c:pt>
              <c:pt idx="7260">
                <c:v>0</c:v>
              </c:pt>
              <c:pt idx="7261">
                <c:v>0</c:v>
              </c:pt>
              <c:pt idx="7262">
                <c:v>0</c:v>
              </c:pt>
              <c:pt idx="7263">
                <c:v>0</c:v>
              </c:pt>
              <c:pt idx="7264">
                <c:v>0</c:v>
              </c:pt>
              <c:pt idx="7265">
                <c:v>0</c:v>
              </c:pt>
              <c:pt idx="7266">
                <c:v>0</c:v>
              </c:pt>
              <c:pt idx="7267">
                <c:v>0</c:v>
              </c:pt>
              <c:pt idx="7268">
                <c:v>0</c:v>
              </c:pt>
              <c:pt idx="7269">
                <c:v>0</c:v>
              </c:pt>
              <c:pt idx="7270">
                <c:v>0</c:v>
              </c:pt>
              <c:pt idx="7271">
                <c:v>0</c:v>
              </c:pt>
              <c:pt idx="7272">
                <c:v>0</c:v>
              </c:pt>
              <c:pt idx="7273">
                <c:v>0</c:v>
              </c:pt>
              <c:pt idx="7274">
                <c:v>0</c:v>
              </c:pt>
              <c:pt idx="7275">
                <c:v>0</c:v>
              </c:pt>
              <c:pt idx="7276">
                <c:v>0</c:v>
              </c:pt>
              <c:pt idx="7277">
                <c:v>0</c:v>
              </c:pt>
              <c:pt idx="7278">
                <c:v>0</c:v>
              </c:pt>
              <c:pt idx="7279">
                <c:v>0</c:v>
              </c:pt>
              <c:pt idx="7280">
                <c:v>0</c:v>
              </c:pt>
              <c:pt idx="7281">
                <c:v>0</c:v>
              </c:pt>
              <c:pt idx="7282">
                <c:v>0</c:v>
              </c:pt>
              <c:pt idx="7283">
                <c:v>0</c:v>
              </c:pt>
              <c:pt idx="7284">
                <c:v>0</c:v>
              </c:pt>
              <c:pt idx="7285">
                <c:v>0</c:v>
              </c:pt>
              <c:pt idx="7286">
                <c:v>0</c:v>
              </c:pt>
              <c:pt idx="7287">
                <c:v>0</c:v>
              </c:pt>
              <c:pt idx="7288">
                <c:v>0</c:v>
              </c:pt>
              <c:pt idx="7289">
                <c:v>0</c:v>
              </c:pt>
              <c:pt idx="7290">
                <c:v>0</c:v>
              </c:pt>
              <c:pt idx="7291">
                <c:v>0</c:v>
              </c:pt>
              <c:pt idx="7292">
                <c:v>0</c:v>
              </c:pt>
              <c:pt idx="7293">
                <c:v>0</c:v>
              </c:pt>
              <c:pt idx="7294">
                <c:v>0</c:v>
              </c:pt>
              <c:pt idx="7295">
                <c:v>0</c:v>
              </c:pt>
              <c:pt idx="7296">
                <c:v>0</c:v>
              </c:pt>
              <c:pt idx="7297">
                <c:v>0</c:v>
              </c:pt>
              <c:pt idx="7298">
                <c:v>0</c:v>
              </c:pt>
              <c:pt idx="7299">
                <c:v>0</c:v>
              </c:pt>
              <c:pt idx="7300">
                <c:v>0</c:v>
              </c:pt>
              <c:pt idx="7301">
                <c:v>0</c:v>
              </c:pt>
              <c:pt idx="7302">
                <c:v>0</c:v>
              </c:pt>
              <c:pt idx="7303">
                <c:v>0</c:v>
              </c:pt>
              <c:pt idx="7304">
                <c:v>0</c:v>
              </c:pt>
              <c:pt idx="7305">
                <c:v>0</c:v>
              </c:pt>
              <c:pt idx="7306">
                <c:v>0</c:v>
              </c:pt>
              <c:pt idx="7307">
                <c:v>0</c:v>
              </c:pt>
              <c:pt idx="7308">
                <c:v>0</c:v>
              </c:pt>
              <c:pt idx="7309">
                <c:v>0</c:v>
              </c:pt>
              <c:pt idx="7310">
                <c:v>0</c:v>
              </c:pt>
              <c:pt idx="7311">
                <c:v>0</c:v>
              </c:pt>
              <c:pt idx="7312">
                <c:v>0</c:v>
              </c:pt>
              <c:pt idx="7313">
                <c:v>0</c:v>
              </c:pt>
              <c:pt idx="7314">
                <c:v>0</c:v>
              </c:pt>
              <c:pt idx="7315">
                <c:v>0</c:v>
              </c:pt>
              <c:pt idx="7316">
                <c:v>0</c:v>
              </c:pt>
              <c:pt idx="7317">
                <c:v>0</c:v>
              </c:pt>
              <c:pt idx="7318">
                <c:v>0</c:v>
              </c:pt>
              <c:pt idx="7319">
                <c:v>0</c:v>
              </c:pt>
              <c:pt idx="7320">
                <c:v>0</c:v>
              </c:pt>
              <c:pt idx="7321">
                <c:v>0</c:v>
              </c:pt>
              <c:pt idx="7322">
                <c:v>0</c:v>
              </c:pt>
              <c:pt idx="7323">
                <c:v>0</c:v>
              </c:pt>
              <c:pt idx="7324">
                <c:v>0</c:v>
              </c:pt>
              <c:pt idx="7325">
                <c:v>0</c:v>
              </c:pt>
              <c:pt idx="7326">
                <c:v>0</c:v>
              </c:pt>
              <c:pt idx="7327">
                <c:v>0</c:v>
              </c:pt>
              <c:pt idx="7328">
                <c:v>0</c:v>
              </c:pt>
              <c:pt idx="7329">
                <c:v>0</c:v>
              </c:pt>
              <c:pt idx="7330">
                <c:v>0</c:v>
              </c:pt>
              <c:pt idx="7331">
                <c:v>0</c:v>
              </c:pt>
              <c:pt idx="7332">
                <c:v>0</c:v>
              </c:pt>
              <c:pt idx="7333">
                <c:v>0</c:v>
              </c:pt>
              <c:pt idx="7334">
                <c:v>0</c:v>
              </c:pt>
              <c:pt idx="7335">
                <c:v>0</c:v>
              </c:pt>
              <c:pt idx="7336">
                <c:v>0</c:v>
              </c:pt>
              <c:pt idx="7337">
                <c:v>0</c:v>
              </c:pt>
              <c:pt idx="7338">
                <c:v>0</c:v>
              </c:pt>
              <c:pt idx="7339">
                <c:v>0</c:v>
              </c:pt>
              <c:pt idx="7340">
                <c:v>0</c:v>
              </c:pt>
              <c:pt idx="7341">
                <c:v>0</c:v>
              </c:pt>
              <c:pt idx="7342">
                <c:v>0</c:v>
              </c:pt>
              <c:pt idx="7343">
                <c:v>0</c:v>
              </c:pt>
              <c:pt idx="7344">
                <c:v>0</c:v>
              </c:pt>
              <c:pt idx="7345">
                <c:v>0</c:v>
              </c:pt>
              <c:pt idx="7346">
                <c:v>0</c:v>
              </c:pt>
              <c:pt idx="7347">
                <c:v>0</c:v>
              </c:pt>
              <c:pt idx="7348">
                <c:v>0</c:v>
              </c:pt>
              <c:pt idx="7349">
                <c:v>0</c:v>
              </c:pt>
              <c:pt idx="7350">
                <c:v>0</c:v>
              </c:pt>
              <c:pt idx="7351">
                <c:v>0</c:v>
              </c:pt>
              <c:pt idx="7352">
                <c:v>0</c:v>
              </c:pt>
              <c:pt idx="7353">
                <c:v>0</c:v>
              </c:pt>
              <c:pt idx="7354">
                <c:v>0</c:v>
              </c:pt>
              <c:pt idx="7355">
                <c:v>0</c:v>
              </c:pt>
              <c:pt idx="7356">
                <c:v>0</c:v>
              </c:pt>
              <c:pt idx="7357">
                <c:v>0</c:v>
              </c:pt>
              <c:pt idx="7358">
                <c:v>0</c:v>
              </c:pt>
              <c:pt idx="7359">
                <c:v>0</c:v>
              </c:pt>
              <c:pt idx="7360">
                <c:v>0</c:v>
              </c:pt>
              <c:pt idx="7361">
                <c:v>0</c:v>
              </c:pt>
              <c:pt idx="7362">
                <c:v>0</c:v>
              </c:pt>
              <c:pt idx="7363">
                <c:v>0</c:v>
              </c:pt>
              <c:pt idx="7364">
                <c:v>0</c:v>
              </c:pt>
              <c:pt idx="7365">
                <c:v>0</c:v>
              </c:pt>
              <c:pt idx="7366">
                <c:v>0</c:v>
              </c:pt>
              <c:pt idx="7367">
                <c:v>0</c:v>
              </c:pt>
              <c:pt idx="7368">
                <c:v>0</c:v>
              </c:pt>
              <c:pt idx="7369">
                <c:v>0</c:v>
              </c:pt>
              <c:pt idx="7370">
                <c:v>0</c:v>
              </c:pt>
              <c:pt idx="7371">
                <c:v>0</c:v>
              </c:pt>
              <c:pt idx="7372">
                <c:v>0</c:v>
              </c:pt>
              <c:pt idx="7373">
                <c:v>0</c:v>
              </c:pt>
              <c:pt idx="7374">
                <c:v>0</c:v>
              </c:pt>
              <c:pt idx="7375">
                <c:v>0</c:v>
              </c:pt>
              <c:pt idx="7376">
                <c:v>6.2820389227783466E-4</c:v>
              </c:pt>
              <c:pt idx="7377">
                <c:v>6.054304058989839E-3</c:v>
              </c:pt>
              <c:pt idx="7378">
                <c:v>6.0543040589924168E-3</c:v>
              </c:pt>
              <c:pt idx="7379">
                <c:v>6.0543040589924168E-3</c:v>
              </c:pt>
              <c:pt idx="7380">
                <c:v>6.0543040589924168E-3</c:v>
              </c:pt>
              <c:pt idx="7381">
                <c:v>6.054304058989839E-3</c:v>
              </c:pt>
              <c:pt idx="7382">
                <c:v>6.0543040589924168E-3</c:v>
              </c:pt>
              <c:pt idx="7383">
                <c:v>6.0543040589924168E-3</c:v>
              </c:pt>
              <c:pt idx="7384">
                <c:v>6.054304058989839E-3</c:v>
              </c:pt>
              <c:pt idx="7385">
                <c:v>6.0543040589924168E-3</c:v>
              </c:pt>
              <c:pt idx="7386">
                <c:v>6.0543040589924168E-3</c:v>
              </c:pt>
              <c:pt idx="7387">
                <c:v>6.054304058989839E-3</c:v>
              </c:pt>
              <c:pt idx="7388">
                <c:v>6.0543040589924168E-3</c:v>
              </c:pt>
              <c:pt idx="7389">
                <c:v>6.0543040589924168E-3</c:v>
              </c:pt>
              <c:pt idx="7390">
                <c:v>6.0543040589924168E-3</c:v>
              </c:pt>
              <c:pt idx="7391">
                <c:v>6.054304058989839E-3</c:v>
              </c:pt>
              <c:pt idx="7392">
                <c:v>6.0543040589924168E-3</c:v>
              </c:pt>
              <c:pt idx="7393">
                <c:v>6.0543040589924168E-3</c:v>
              </c:pt>
              <c:pt idx="7394">
                <c:v>6.054304058989839E-3</c:v>
              </c:pt>
              <c:pt idx="7395">
                <c:v>6.0543040589924168E-3</c:v>
              </c:pt>
              <c:pt idx="7396">
                <c:v>6.0543040589924168E-3</c:v>
              </c:pt>
              <c:pt idx="7397">
                <c:v>6.0543040589924168E-3</c:v>
              </c:pt>
              <c:pt idx="7398">
                <c:v>6.054304058989839E-3</c:v>
              </c:pt>
              <c:pt idx="7399">
                <c:v>6.0543040589924168E-3</c:v>
              </c:pt>
              <c:pt idx="7400">
                <c:v>6.0543040589924168E-3</c:v>
              </c:pt>
              <c:pt idx="7401">
                <c:v>6.054304058989839E-3</c:v>
              </c:pt>
              <c:pt idx="7402">
                <c:v>6.0543040589924168E-3</c:v>
              </c:pt>
              <c:pt idx="7403">
                <c:v>6.0543040589924168E-3</c:v>
              </c:pt>
              <c:pt idx="7404">
                <c:v>6.0543040589924168E-3</c:v>
              </c:pt>
              <c:pt idx="7405">
                <c:v>6.054304058989839E-3</c:v>
              </c:pt>
              <c:pt idx="7406">
                <c:v>6.0543040589924168E-3</c:v>
              </c:pt>
              <c:pt idx="7407">
                <c:v>6.0543040589924168E-3</c:v>
              </c:pt>
              <c:pt idx="7408">
                <c:v>6.054304058989839E-3</c:v>
              </c:pt>
              <c:pt idx="7409">
                <c:v>6.0543040589924168E-3</c:v>
              </c:pt>
              <c:pt idx="7410">
                <c:v>6.0543040589924168E-3</c:v>
              </c:pt>
              <c:pt idx="7411">
                <c:v>6.0543040589924168E-3</c:v>
              </c:pt>
              <c:pt idx="7412">
                <c:v>6.054304058989839E-3</c:v>
              </c:pt>
              <c:pt idx="7413">
                <c:v>6.0543040589924168E-3</c:v>
              </c:pt>
              <c:pt idx="7414">
                <c:v>6.0543040589924168E-3</c:v>
              </c:pt>
              <c:pt idx="7415">
                <c:v>6.054304058989839E-3</c:v>
              </c:pt>
              <c:pt idx="7416">
                <c:v>6.0543040589924168E-3</c:v>
              </c:pt>
              <c:pt idx="7417">
                <c:v>6.0543040589924168E-3</c:v>
              </c:pt>
              <c:pt idx="7418">
                <c:v>6.0543040589924168E-3</c:v>
              </c:pt>
              <c:pt idx="7419">
                <c:v>6.054304058989839E-3</c:v>
              </c:pt>
              <c:pt idx="7420">
                <c:v>6.0543040589924168E-3</c:v>
              </c:pt>
              <c:pt idx="7421">
                <c:v>6.0543040589924168E-3</c:v>
              </c:pt>
              <c:pt idx="7422">
                <c:v>6.054304058989839E-3</c:v>
              </c:pt>
              <c:pt idx="7423">
                <c:v>6.0543040589924168E-3</c:v>
              </c:pt>
              <c:pt idx="7424">
                <c:v>6.0543040589924168E-3</c:v>
              </c:pt>
              <c:pt idx="7425">
                <c:v>6.0543040589924168E-3</c:v>
              </c:pt>
              <c:pt idx="7426">
                <c:v>6.054304058989839E-3</c:v>
              </c:pt>
              <c:pt idx="7427">
                <c:v>6.0543040589924168E-3</c:v>
              </c:pt>
              <c:pt idx="7428">
                <c:v>6.0543040589924168E-3</c:v>
              </c:pt>
              <c:pt idx="7429">
                <c:v>6.054304058989839E-3</c:v>
              </c:pt>
              <c:pt idx="7430">
                <c:v>6.0543040589924168E-3</c:v>
              </c:pt>
              <c:pt idx="7431">
                <c:v>6.0543040589924168E-3</c:v>
              </c:pt>
              <c:pt idx="7432">
                <c:v>6.0543040589924168E-3</c:v>
              </c:pt>
              <c:pt idx="7433">
                <c:v>6.054304058989839E-3</c:v>
              </c:pt>
              <c:pt idx="7434">
                <c:v>6.0543040589924168E-3</c:v>
              </c:pt>
              <c:pt idx="7435">
                <c:v>6.0543040589924168E-3</c:v>
              </c:pt>
              <c:pt idx="7436">
                <c:v>6.054304058989839E-3</c:v>
              </c:pt>
              <c:pt idx="7437">
                <c:v>6.0543040589924168E-3</c:v>
              </c:pt>
              <c:pt idx="7438">
                <c:v>6.0543040589924168E-3</c:v>
              </c:pt>
              <c:pt idx="7439">
                <c:v>6.054304058989839E-3</c:v>
              </c:pt>
              <c:pt idx="7440">
                <c:v>6.0543040589924168E-3</c:v>
              </c:pt>
              <c:pt idx="7441">
                <c:v>6.0543040589924168E-3</c:v>
              </c:pt>
              <c:pt idx="7442">
                <c:v>6.0543040589924168E-3</c:v>
              </c:pt>
              <c:pt idx="7443">
                <c:v>6.054304058989839E-3</c:v>
              </c:pt>
              <c:pt idx="7444">
                <c:v>6.0543040589924168E-3</c:v>
              </c:pt>
              <c:pt idx="7445">
                <c:v>6.0543040589924168E-3</c:v>
              </c:pt>
              <c:pt idx="7446">
                <c:v>6.054304058989839E-3</c:v>
              </c:pt>
              <c:pt idx="7447">
                <c:v>6.0543040589924168E-3</c:v>
              </c:pt>
              <c:pt idx="7448">
                <c:v>6.0543040589924168E-3</c:v>
              </c:pt>
              <c:pt idx="7449">
                <c:v>6.0543040589924168E-3</c:v>
              </c:pt>
              <c:pt idx="7450">
                <c:v>6.054304058989839E-3</c:v>
              </c:pt>
              <c:pt idx="7451">
                <c:v>6.0543040589924168E-3</c:v>
              </c:pt>
              <c:pt idx="7452">
                <c:v>6.0543040589924168E-3</c:v>
              </c:pt>
              <c:pt idx="7453">
                <c:v>6.054304058989839E-3</c:v>
              </c:pt>
              <c:pt idx="7454">
                <c:v>6.0543040589924168E-3</c:v>
              </c:pt>
              <c:pt idx="7455">
                <c:v>6.0543040589924168E-3</c:v>
              </c:pt>
              <c:pt idx="7456">
                <c:v>6.0543040589924168E-3</c:v>
              </c:pt>
              <c:pt idx="7457">
                <c:v>6.054304058989839E-3</c:v>
              </c:pt>
              <c:pt idx="7458">
                <c:v>6.0543040589924168E-3</c:v>
              </c:pt>
              <c:pt idx="7459">
                <c:v>6.0543040589924168E-3</c:v>
              </c:pt>
              <c:pt idx="7460">
                <c:v>6.054304058989839E-3</c:v>
              </c:pt>
              <c:pt idx="7461">
                <c:v>6.0543040589924168E-3</c:v>
              </c:pt>
              <c:pt idx="7462">
                <c:v>6.0543040589924168E-3</c:v>
              </c:pt>
              <c:pt idx="7463">
                <c:v>6.0543040589924168E-3</c:v>
              </c:pt>
              <c:pt idx="7464">
                <c:v>6.054304058989839E-3</c:v>
              </c:pt>
              <c:pt idx="7465">
                <c:v>6.0543040589924168E-3</c:v>
              </c:pt>
              <c:pt idx="7466">
                <c:v>6.0543040589924168E-3</c:v>
              </c:pt>
              <c:pt idx="7467">
                <c:v>6.054304058989839E-3</c:v>
              </c:pt>
              <c:pt idx="7468">
                <c:v>6.0543040589924168E-3</c:v>
              </c:pt>
              <c:pt idx="7469">
                <c:v>6.0543040589924168E-3</c:v>
              </c:pt>
              <c:pt idx="7470">
                <c:v>6.0543040589924168E-3</c:v>
              </c:pt>
              <c:pt idx="7471">
                <c:v>6.054304058989839E-3</c:v>
              </c:pt>
              <c:pt idx="7472">
                <c:v>6.0543040589924168E-3</c:v>
              </c:pt>
              <c:pt idx="7473">
                <c:v>6.0543040589924168E-3</c:v>
              </c:pt>
              <c:pt idx="7474">
                <c:v>6.054304058989839E-3</c:v>
              </c:pt>
              <c:pt idx="7475">
                <c:v>6.0543040589924168E-3</c:v>
              </c:pt>
              <c:pt idx="7476">
                <c:v>6.0543040589924168E-3</c:v>
              </c:pt>
              <c:pt idx="7477">
                <c:v>6.0543040589924168E-3</c:v>
              </c:pt>
              <c:pt idx="7478">
                <c:v>6.054304058989839E-3</c:v>
              </c:pt>
              <c:pt idx="7479">
                <c:v>6.0543040589924168E-3</c:v>
              </c:pt>
              <c:pt idx="7480">
                <c:v>6.0543040589924168E-3</c:v>
              </c:pt>
              <c:pt idx="7481">
                <c:v>6.054304058989839E-3</c:v>
              </c:pt>
              <c:pt idx="7482">
                <c:v>6.0543040589924168E-3</c:v>
              </c:pt>
              <c:pt idx="7483">
                <c:v>6.0543040589924168E-3</c:v>
              </c:pt>
              <c:pt idx="7484">
                <c:v>6.054304058989839E-3</c:v>
              </c:pt>
              <c:pt idx="7485">
                <c:v>6.0543040589924168E-3</c:v>
              </c:pt>
              <c:pt idx="7486">
                <c:v>6.0543040589924168E-3</c:v>
              </c:pt>
              <c:pt idx="7487">
                <c:v>6.0543040589924168E-3</c:v>
              </c:pt>
              <c:pt idx="7488">
                <c:v>6.054304058989839E-3</c:v>
              </c:pt>
              <c:pt idx="7489">
                <c:v>6.0543040589924168E-3</c:v>
              </c:pt>
              <c:pt idx="7490">
                <c:v>6.0543040589924168E-3</c:v>
              </c:pt>
              <c:pt idx="7491">
                <c:v>6.054304058989839E-3</c:v>
              </c:pt>
              <c:pt idx="7492">
                <c:v>6.0543040589924168E-3</c:v>
              </c:pt>
              <c:pt idx="7493">
                <c:v>6.0543040589924168E-3</c:v>
              </c:pt>
              <c:pt idx="7494">
                <c:v>6.0543040589924168E-3</c:v>
              </c:pt>
              <c:pt idx="7495">
                <c:v>6.054304058989839E-3</c:v>
              </c:pt>
              <c:pt idx="7496">
                <c:v>6.0543040589924168E-3</c:v>
              </c:pt>
              <c:pt idx="7497">
                <c:v>6.0543040589924168E-3</c:v>
              </c:pt>
              <c:pt idx="7498">
                <c:v>6.054304058989839E-3</c:v>
              </c:pt>
              <c:pt idx="7499">
                <c:v>6.0543040589924168E-3</c:v>
              </c:pt>
              <c:pt idx="7500">
                <c:v>6.0543040589924168E-3</c:v>
              </c:pt>
              <c:pt idx="7501">
                <c:v>6.0543040589924168E-3</c:v>
              </c:pt>
              <c:pt idx="7502">
                <c:v>6.054304058989839E-3</c:v>
              </c:pt>
              <c:pt idx="7503">
                <c:v>6.0543040589924168E-3</c:v>
              </c:pt>
              <c:pt idx="7504">
                <c:v>6.0543040589924168E-3</c:v>
              </c:pt>
              <c:pt idx="7505">
                <c:v>6.054304058989839E-3</c:v>
              </c:pt>
              <c:pt idx="7506">
                <c:v>6.0543040589924168E-3</c:v>
              </c:pt>
              <c:pt idx="7507">
                <c:v>6.0543040589924168E-3</c:v>
              </c:pt>
              <c:pt idx="7508">
                <c:v>6.0543040589924168E-3</c:v>
              </c:pt>
              <c:pt idx="7509">
                <c:v>6.054304058989839E-3</c:v>
              </c:pt>
              <c:pt idx="7510">
                <c:v>6.0543040589924168E-3</c:v>
              </c:pt>
              <c:pt idx="7511">
                <c:v>6.0543040589924168E-3</c:v>
              </c:pt>
              <c:pt idx="7512">
                <c:v>6.054304058989839E-3</c:v>
              </c:pt>
              <c:pt idx="7513">
                <c:v>6.0543040589924168E-3</c:v>
              </c:pt>
              <c:pt idx="7514">
                <c:v>6.0543040589924168E-3</c:v>
              </c:pt>
              <c:pt idx="7515">
                <c:v>6.0543040589924168E-3</c:v>
              </c:pt>
              <c:pt idx="7516">
                <c:v>6.054304058989839E-3</c:v>
              </c:pt>
              <c:pt idx="7517">
                <c:v>6.0543040589924168E-3</c:v>
              </c:pt>
              <c:pt idx="7518">
                <c:v>6.0543040589924168E-3</c:v>
              </c:pt>
              <c:pt idx="7519">
                <c:v>6.054304058989839E-3</c:v>
              </c:pt>
              <c:pt idx="7520">
                <c:v>6.0543040589924168E-3</c:v>
              </c:pt>
              <c:pt idx="7521">
                <c:v>6.0543040589924168E-3</c:v>
              </c:pt>
              <c:pt idx="7522">
                <c:v>6.0543040589924168E-3</c:v>
              </c:pt>
              <c:pt idx="7523">
                <c:v>6.054304058989839E-3</c:v>
              </c:pt>
              <c:pt idx="7524">
                <c:v>6.0543040589924168E-3</c:v>
              </c:pt>
              <c:pt idx="7525">
                <c:v>6.0543040589924168E-3</c:v>
              </c:pt>
              <c:pt idx="7526">
                <c:v>6.054304058989839E-3</c:v>
              </c:pt>
              <c:pt idx="7527">
                <c:v>6.0543040589924168E-3</c:v>
              </c:pt>
              <c:pt idx="7528">
                <c:v>6.0543040589924168E-3</c:v>
              </c:pt>
              <c:pt idx="7529">
                <c:v>6.054304058989839E-3</c:v>
              </c:pt>
              <c:pt idx="7530">
                <c:v>6.0543040589924168E-3</c:v>
              </c:pt>
              <c:pt idx="7531">
                <c:v>6.0543040589924168E-3</c:v>
              </c:pt>
              <c:pt idx="7532">
                <c:v>6.0543040589924168E-3</c:v>
              </c:pt>
              <c:pt idx="7533">
                <c:v>6.054304058989839E-3</c:v>
              </c:pt>
              <c:pt idx="7534">
                <c:v>6.0543040589924168E-3</c:v>
              </c:pt>
              <c:pt idx="7535">
                <c:v>6.0543040589924168E-3</c:v>
              </c:pt>
              <c:pt idx="7536">
                <c:v>6.054304058989839E-3</c:v>
              </c:pt>
              <c:pt idx="7537">
                <c:v>6.0543040589924168E-3</c:v>
              </c:pt>
              <c:pt idx="7538">
                <c:v>6.0543040589924168E-3</c:v>
              </c:pt>
              <c:pt idx="7539">
                <c:v>6.0543040589924168E-3</c:v>
              </c:pt>
              <c:pt idx="7540">
                <c:v>6.054304058989839E-3</c:v>
              </c:pt>
              <c:pt idx="7541">
                <c:v>6.0543040589924168E-3</c:v>
              </c:pt>
              <c:pt idx="7542">
                <c:v>6.0543040589924168E-3</c:v>
              </c:pt>
              <c:pt idx="7543">
                <c:v>6.054304058989839E-3</c:v>
              </c:pt>
              <c:pt idx="7544">
                <c:v>6.0543040589924168E-3</c:v>
              </c:pt>
              <c:pt idx="7545">
                <c:v>6.0543040589924168E-3</c:v>
              </c:pt>
              <c:pt idx="7546">
                <c:v>6.0543040589924168E-3</c:v>
              </c:pt>
              <c:pt idx="7547">
                <c:v>6.054304058989839E-3</c:v>
              </c:pt>
              <c:pt idx="7548">
                <c:v>6.0543040589924168E-3</c:v>
              </c:pt>
              <c:pt idx="7549">
                <c:v>6.0543040589924168E-3</c:v>
              </c:pt>
              <c:pt idx="7550">
                <c:v>6.054304058989839E-3</c:v>
              </c:pt>
              <c:pt idx="7551">
                <c:v>6.0543040589924168E-3</c:v>
              </c:pt>
              <c:pt idx="7552">
                <c:v>6.0543040589924168E-3</c:v>
              </c:pt>
              <c:pt idx="7553">
                <c:v>6.0543040589924168E-3</c:v>
              </c:pt>
              <c:pt idx="7554">
                <c:v>6.054304058989839E-3</c:v>
              </c:pt>
              <c:pt idx="7555">
                <c:v>6.0543040589924168E-3</c:v>
              </c:pt>
              <c:pt idx="7556">
                <c:v>6.0543040589924168E-3</c:v>
              </c:pt>
              <c:pt idx="7557">
                <c:v>6.054304058989839E-3</c:v>
              </c:pt>
              <c:pt idx="7558">
                <c:v>6.0543040589924168E-3</c:v>
              </c:pt>
              <c:pt idx="7559">
                <c:v>6.0543040589924168E-3</c:v>
              </c:pt>
              <c:pt idx="7560">
                <c:v>6.0543040589924168E-3</c:v>
              </c:pt>
              <c:pt idx="7561">
                <c:v>6.054304058989839E-3</c:v>
              </c:pt>
              <c:pt idx="7562">
                <c:v>6.0543040589924168E-3</c:v>
              </c:pt>
              <c:pt idx="7563">
                <c:v>6.0543040589924168E-3</c:v>
              </c:pt>
              <c:pt idx="7564">
                <c:v>6.054304058989839E-3</c:v>
              </c:pt>
              <c:pt idx="7565">
                <c:v>6.0543040589924168E-3</c:v>
              </c:pt>
              <c:pt idx="7566">
                <c:v>6.0543040589924168E-3</c:v>
              </c:pt>
              <c:pt idx="7567">
                <c:v>6.0543040589924168E-3</c:v>
              </c:pt>
              <c:pt idx="7568">
                <c:v>6.054304058989839E-3</c:v>
              </c:pt>
              <c:pt idx="7569">
                <c:v>6.0543040589924168E-3</c:v>
              </c:pt>
              <c:pt idx="7570">
                <c:v>6.0543040589924168E-3</c:v>
              </c:pt>
              <c:pt idx="7571">
                <c:v>6.054304058989839E-3</c:v>
              </c:pt>
              <c:pt idx="7572">
                <c:v>6.0543040589924168E-3</c:v>
              </c:pt>
              <c:pt idx="7573">
                <c:v>6.0543040589924168E-3</c:v>
              </c:pt>
              <c:pt idx="7574">
                <c:v>6.054304058989839E-3</c:v>
              </c:pt>
              <c:pt idx="7575">
                <c:v>6.0543040589924168E-3</c:v>
              </c:pt>
              <c:pt idx="7576">
                <c:v>6.0543040589924168E-3</c:v>
              </c:pt>
              <c:pt idx="7577">
                <c:v>6.0543040589924168E-3</c:v>
              </c:pt>
              <c:pt idx="7578">
                <c:v>6.054304058989839E-3</c:v>
              </c:pt>
              <c:pt idx="7579">
                <c:v>6.0543040589924168E-3</c:v>
              </c:pt>
              <c:pt idx="7580">
                <c:v>6.0543040589924168E-3</c:v>
              </c:pt>
              <c:pt idx="7581">
                <c:v>6.054304058989839E-3</c:v>
              </c:pt>
              <c:pt idx="7582">
                <c:v>6.0543040589924168E-3</c:v>
              </c:pt>
              <c:pt idx="7583">
                <c:v>6.0543040589924168E-3</c:v>
              </c:pt>
              <c:pt idx="7584">
                <c:v>6.0543040589924168E-3</c:v>
              </c:pt>
              <c:pt idx="7585">
                <c:v>6.054304058989839E-3</c:v>
              </c:pt>
              <c:pt idx="7586">
                <c:v>6.0543040589924168E-3</c:v>
              </c:pt>
              <c:pt idx="7587">
                <c:v>6.0543040589924168E-3</c:v>
              </c:pt>
              <c:pt idx="7588">
                <c:v>6.054304058989839E-3</c:v>
              </c:pt>
              <c:pt idx="7589">
                <c:v>6.0543040589924168E-3</c:v>
              </c:pt>
              <c:pt idx="7590">
                <c:v>6.0543040589924168E-3</c:v>
              </c:pt>
              <c:pt idx="7591">
                <c:v>6.0543040589924168E-3</c:v>
              </c:pt>
              <c:pt idx="7592">
                <c:v>6.054304058989839E-3</c:v>
              </c:pt>
              <c:pt idx="7593">
                <c:v>6.0543040589924168E-3</c:v>
              </c:pt>
              <c:pt idx="7594">
                <c:v>6.0543040589924168E-3</c:v>
              </c:pt>
              <c:pt idx="7595">
                <c:v>6.054304058989839E-3</c:v>
              </c:pt>
              <c:pt idx="7596">
                <c:v>6.0543040589924168E-3</c:v>
              </c:pt>
              <c:pt idx="7597">
                <c:v>6.0543040589924168E-3</c:v>
              </c:pt>
              <c:pt idx="7598">
                <c:v>6.0543040589924168E-3</c:v>
              </c:pt>
              <c:pt idx="7599">
                <c:v>6.054304058989839E-3</c:v>
              </c:pt>
              <c:pt idx="7600">
                <c:v>6.0543040589924168E-3</c:v>
              </c:pt>
              <c:pt idx="7601">
                <c:v>6.0543040589924168E-3</c:v>
              </c:pt>
              <c:pt idx="7602">
                <c:v>6.054304058989839E-3</c:v>
              </c:pt>
              <c:pt idx="7603">
                <c:v>6.0543040589924168E-3</c:v>
              </c:pt>
              <c:pt idx="7604">
                <c:v>6.0543040589924168E-3</c:v>
              </c:pt>
              <c:pt idx="7605">
                <c:v>6.0543040589924168E-3</c:v>
              </c:pt>
              <c:pt idx="7606">
                <c:v>6.054304058989839E-3</c:v>
              </c:pt>
              <c:pt idx="7607">
                <c:v>6.0543040589924168E-3</c:v>
              </c:pt>
              <c:pt idx="7608">
                <c:v>6.0543040589924168E-3</c:v>
              </c:pt>
              <c:pt idx="7609">
                <c:v>6.054304058989839E-3</c:v>
              </c:pt>
              <c:pt idx="7610">
                <c:v>6.0543040589924168E-3</c:v>
              </c:pt>
              <c:pt idx="7611">
                <c:v>6.0543040589924168E-3</c:v>
              </c:pt>
              <c:pt idx="7612">
                <c:v>6.0543040589924168E-3</c:v>
              </c:pt>
              <c:pt idx="7613">
                <c:v>6.054304058989839E-3</c:v>
              </c:pt>
              <c:pt idx="7614">
                <c:v>6.0543040589924168E-3</c:v>
              </c:pt>
              <c:pt idx="7615">
                <c:v>6.0543040589924168E-3</c:v>
              </c:pt>
              <c:pt idx="7616">
                <c:v>6.054304058989839E-3</c:v>
              </c:pt>
              <c:pt idx="7617">
                <c:v>6.0543040589924168E-3</c:v>
              </c:pt>
              <c:pt idx="7618">
                <c:v>6.0543040589924168E-3</c:v>
              </c:pt>
              <c:pt idx="7619">
                <c:v>6.054304058989839E-3</c:v>
              </c:pt>
              <c:pt idx="7620">
                <c:v>6.0543040589924168E-3</c:v>
              </c:pt>
              <c:pt idx="7621">
                <c:v>6.0543040589924168E-3</c:v>
              </c:pt>
              <c:pt idx="7622">
                <c:v>6.0543040589924168E-3</c:v>
              </c:pt>
              <c:pt idx="7623">
                <c:v>6.054304058989839E-3</c:v>
              </c:pt>
              <c:pt idx="7624">
                <c:v>6.0543040589924168E-3</c:v>
              </c:pt>
              <c:pt idx="7625">
                <c:v>6.0543040589924168E-3</c:v>
              </c:pt>
              <c:pt idx="7626">
                <c:v>6.054304058989839E-3</c:v>
              </c:pt>
              <c:pt idx="7627">
                <c:v>6.0543040589924168E-3</c:v>
              </c:pt>
              <c:pt idx="7628">
                <c:v>6.0543040589924168E-3</c:v>
              </c:pt>
              <c:pt idx="7629">
                <c:v>6.0543040589924168E-3</c:v>
              </c:pt>
              <c:pt idx="7630">
                <c:v>6.054304058989839E-3</c:v>
              </c:pt>
              <c:pt idx="7631">
                <c:v>6.0543040589924168E-3</c:v>
              </c:pt>
              <c:pt idx="7632">
                <c:v>6.0543040589924168E-3</c:v>
              </c:pt>
              <c:pt idx="7633">
                <c:v>6.054304058989839E-3</c:v>
              </c:pt>
              <c:pt idx="7634">
                <c:v>6.0543040589924168E-3</c:v>
              </c:pt>
              <c:pt idx="7635">
                <c:v>6.0543040589924168E-3</c:v>
              </c:pt>
              <c:pt idx="7636">
                <c:v>6.0543040589924168E-3</c:v>
              </c:pt>
              <c:pt idx="7637">
                <c:v>6.054304058989839E-3</c:v>
              </c:pt>
              <c:pt idx="7638">
                <c:v>6.0543040589924168E-3</c:v>
              </c:pt>
              <c:pt idx="7639">
                <c:v>6.0543040589924168E-3</c:v>
              </c:pt>
              <c:pt idx="7640">
                <c:v>6.054304058989839E-3</c:v>
              </c:pt>
              <c:pt idx="7641">
                <c:v>6.0543040589924168E-3</c:v>
              </c:pt>
              <c:pt idx="7642">
                <c:v>6.0543040589924168E-3</c:v>
              </c:pt>
              <c:pt idx="7643">
                <c:v>6.0543040589924168E-3</c:v>
              </c:pt>
              <c:pt idx="7644">
                <c:v>6.054304058989839E-3</c:v>
              </c:pt>
              <c:pt idx="7645">
                <c:v>6.0543040589924168E-3</c:v>
              </c:pt>
              <c:pt idx="7646">
                <c:v>6.0543040589924168E-3</c:v>
              </c:pt>
              <c:pt idx="7647">
                <c:v>6.054304058989839E-3</c:v>
              </c:pt>
              <c:pt idx="7648">
                <c:v>6.0543040589924168E-3</c:v>
              </c:pt>
              <c:pt idx="7649">
                <c:v>6.0543040589924168E-3</c:v>
              </c:pt>
              <c:pt idx="7650">
                <c:v>6.0543040589924168E-3</c:v>
              </c:pt>
              <c:pt idx="7651">
                <c:v>6.054304058989839E-3</c:v>
              </c:pt>
              <c:pt idx="7652">
                <c:v>6.0543040589924168E-3</c:v>
              </c:pt>
              <c:pt idx="7653">
                <c:v>6.0543040589924168E-3</c:v>
              </c:pt>
              <c:pt idx="7654">
                <c:v>6.054304058989839E-3</c:v>
              </c:pt>
              <c:pt idx="7655">
                <c:v>6.0543040589924168E-3</c:v>
              </c:pt>
              <c:pt idx="7656">
                <c:v>6.0543040589924168E-3</c:v>
              </c:pt>
              <c:pt idx="7657">
                <c:v>6.0543040589924168E-3</c:v>
              </c:pt>
              <c:pt idx="7658">
                <c:v>6.054304058989839E-3</c:v>
              </c:pt>
              <c:pt idx="7659">
                <c:v>6.0543040589924168E-3</c:v>
              </c:pt>
              <c:pt idx="7660">
                <c:v>6.0543040589924168E-3</c:v>
              </c:pt>
              <c:pt idx="7661">
                <c:v>6.054304058989839E-3</c:v>
              </c:pt>
              <c:pt idx="7662">
                <c:v>6.0543040589924168E-3</c:v>
              </c:pt>
              <c:pt idx="7663">
                <c:v>6.0543040589924168E-3</c:v>
              </c:pt>
              <c:pt idx="7664">
                <c:v>6.054304058989839E-3</c:v>
              </c:pt>
              <c:pt idx="7665">
                <c:v>6.0543040589924168E-3</c:v>
              </c:pt>
              <c:pt idx="7666">
                <c:v>6.0543040589924168E-3</c:v>
              </c:pt>
              <c:pt idx="7667">
                <c:v>6.0543040589924168E-3</c:v>
              </c:pt>
              <c:pt idx="7668">
                <c:v>6.054304058989839E-3</c:v>
              </c:pt>
              <c:pt idx="7669">
                <c:v>6.0543040589924168E-3</c:v>
              </c:pt>
              <c:pt idx="7670">
                <c:v>6.0543040589924168E-3</c:v>
              </c:pt>
              <c:pt idx="7671">
                <c:v>6.054304058989839E-3</c:v>
              </c:pt>
              <c:pt idx="7672">
                <c:v>6.0543040589924168E-3</c:v>
              </c:pt>
              <c:pt idx="7673">
                <c:v>6.0543040589924168E-3</c:v>
              </c:pt>
              <c:pt idx="7674">
                <c:v>6.0543040589924168E-3</c:v>
              </c:pt>
              <c:pt idx="7675">
                <c:v>6.054304058989839E-3</c:v>
              </c:pt>
              <c:pt idx="7676">
                <c:v>6.0543040589924168E-3</c:v>
              </c:pt>
              <c:pt idx="7677">
                <c:v>6.0543040589924168E-3</c:v>
              </c:pt>
              <c:pt idx="7678">
                <c:v>6.054304058989839E-3</c:v>
              </c:pt>
              <c:pt idx="7679">
                <c:v>6.0543040589924168E-3</c:v>
              </c:pt>
              <c:pt idx="7680">
                <c:v>6.0543040589924168E-3</c:v>
              </c:pt>
              <c:pt idx="7681">
                <c:v>6.0543040589924168E-3</c:v>
              </c:pt>
              <c:pt idx="7682">
                <c:v>6.054304058989839E-3</c:v>
              </c:pt>
              <c:pt idx="7683">
                <c:v>6.0543040589924168E-3</c:v>
              </c:pt>
              <c:pt idx="7684">
                <c:v>6.0543040589924168E-3</c:v>
              </c:pt>
              <c:pt idx="7685">
                <c:v>6.054304058989839E-3</c:v>
              </c:pt>
              <c:pt idx="7686">
                <c:v>6.0543040589924168E-3</c:v>
              </c:pt>
              <c:pt idx="7687">
                <c:v>6.0543040589924168E-3</c:v>
              </c:pt>
              <c:pt idx="7688">
                <c:v>6.0543040589924168E-3</c:v>
              </c:pt>
              <c:pt idx="7689">
                <c:v>6.054304058989839E-3</c:v>
              </c:pt>
              <c:pt idx="7690">
                <c:v>6.0543040589924168E-3</c:v>
              </c:pt>
              <c:pt idx="7691">
                <c:v>6.0543040589924168E-3</c:v>
              </c:pt>
              <c:pt idx="7692">
                <c:v>6.054304058989839E-3</c:v>
              </c:pt>
              <c:pt idx="7693">
                <c:v>6.0543040589924168E-3</c:v>
              </c:pt>
              <c:pt idx="7694">
                <c:v>6.0543040589924168E-3</c:v>
              </c:pt>
              <c:pt idx="7695">
                <c:v>6.0543040589924168E-3</c:v>
              </c:pt>
              <c:pt idx="7696">
                <c:v>6.054304058989839E-3</c:v>
              </c:pt>
              <c:pt idx="7697">
                <c:v>6.0543040589924168E-3</c:v>
              </c:pt>
              <c:pt idx="7698">
                <c:v>6.0543040589924168E-3</c:v>
              </c:pt>
              <c:pt idx="7699">
                <c:v>6.054304058989839E-3</c:v>
              </c:pt>
              <c:pt idx="7700">
                <c:v>6.0543040589924168E-3</c:v>
              </c:pt>
              <c:pt idx="7701">
                <c:v>6.0543040589924168E-3</c:v>
              </c:pt>
              <c:pt idx="7702">
                <c:v>6.0543040589924168E-3</c:v>
              </c:pt>
              <c:pt idx="7703">
                <c:v>6.054304058989839E-3</c:v>
              </c:pt>
              <c:pt idx="7704">
                <c:v>6.0543040589924168E-3</c:v>
              </c:pt>
              <c:pt idx="7705">
                <c:v>6.0543040589924168E-3</c:v>
              </c:pt>
              <c:pt idx="7706">
                <c:v>6.054304058989839E-3</c:v>
              </c:pt>
              <c:pt idx="7707">
                <c:v>6.0543040589924168E-3</c:v>
              </c:pt>
              <c:pt idx="7708">
                <c:v>6.0543040589924168E-3</c:v>
              </c:pt>
              <c:pt idx="7709">
                <c:v>6.054304058989839E-3</c:v>
              </c:pt>
              <c:pt idx="7710">
                <c:v>6.0543040589924168E-3</c:v>
              </c:pt>
              <c:pt idx="7711">
                <c:v>6.0543040589924168E-3</c:v>
              </c:pt>
              <c:pt idx="7712">
                <c:v>6.0543040589924168E-3</c:v>
              </c:pt>
              <c:pt idx="7713">
                <c:v>6.054304058989839E-3</c:v>
              </c:pt>
              <c:pt idx="7714">
                <c:v>6.0543040589924168E-3</c:v>
              </c:pt>
              <c:pt idx="7715">
                <c:v>6.0543040589924168E-3</c:v>
              </c:pt>
              <c:pt idx="7716">
                <c:v>6.054304058989839E-3</c:v>
              </c:pt>
              <c:pt idx="7717">
                <c:v>6.0543040589924168E-3</c:v>
              </c:pt>
              <c:pt idx="7718">
                <c:v>6.0543040589924168E-3</c:v>
              </c:pt>
              <c:pt idx="7719">
                <c:v>6.0543040589924168E-3</c:v>
              </c:pt>
              <c:pt idx="7720">
                <c:v>6.054304058989839E-3</c:v>
              </c:pt>
              <c:pt idx="7721">
                <c:v>6.0543040589924168E-3</c:v>
              </c:pt>
              <c:pt idx="7722">
                <c:v>6.0543040589924168E-3</c:v>
              </c:pt>
              <c:pt idx="7723">
                <c:v>6.054304058989839E-3</c:v>
              </c:pt>
              <c:pt idx="7724">
                <c:v>6.0543040589924168E-3</c:v>
              </c:pt>
              <c:pt idx="7725">
                <c:v>6.0543040589924168E-3</c:v>
              </c:pt>
              <c:pt idx="7726">
                <c:v>6.0543040589924168E-3</c:v>
              </c:pt>
              <c:pt idx="7727">
                <c:v>6.054304058989839E-3</c:v>
              </c:pt>
              <c:pt idx="7728">
                <c:v>6.0543040589924168E-3</c:v>
              </c:pt>
              <c:pt idx="7729">
                <c:v>6.0543040589924168E-3</c:v>
              </c:pt>
              <c:pt idx="7730">
                <c:v>6.054304058989839E-3</c:v>
              </c:pt>
              <c:pt idx="7731">
                <c:v>6.0543040589924168E-3</c:v>
              </c:pt>
              <c:pt idx="7732">
                <c:v>6.0543040589924168E-3</c:v>
              </c:pt>
              <c:pt idx="7733">
                <c:v>6.0543040589924168E-3</c:v>
              </c:pt>
              <c:pt idx="7734">
                <c:v>6.054304058989839E-3</c:v>
              </c:pt>
              <c:pt idx="7735">
                <c:v>6.0543040589924168E-3</c:v>
              </c:pt>
              <c:pt idx="7736">
                <c:v>6.0543040589924168E-3</c:v>
              </c:pt>
              <c:pt idx="7737">
                <c:v>6.054304058989839E-3</c:v>
              </c:pt>
              <c:pt idx="7738">
                <c:v>6.0543040589924168E-3</c:v>
              </c:pt>
              <c:pt idx="7739">
                <c:v>6.0543040589924168E-3</c:v>
              </c:pt>
              <c:pt idx="7740">
                <c:v>6.0543040589924168E-3</c:v>
              </c:pt>
              <c:pt idx="7741">
                <c:v>6.054304058989839E-3</c:v>
              </c:pt>
              <c:pt idx="7742">
                <c:v>6.0543040589924168E-3</c:v>
              </c:pt>
              <c:pt idx="7743">
                <c:v>6.0543040589924168E-3</c:v>
              </c:pt>
              <c:pt idx="7744">
                <c:v>6.054304058989839E-3</c:v>
              </c:pt>
              <c:pt idx="7745">
                <c:v>6.0543040589924168E-3</c:v>
              </c:pt>
              <c:pt idx="7746">
                <c:v>6.0543040589924168E-3</c:v>
              </c:pt>
              <c:pt idx="7747">
                <c:v>6.0543040589924168E-3</c:v>
              </c:pt>
              <c:pt idx="7748">
                <c:v>6.054304058989839E-3</c:v>
              </c:pt>
              <c:pt idx="7749">
                <c:v>6.0543040589924168E-3</c:v>
              </c:pt>
              <c:pt idx="7750">
                <c:v>6.0543040589924168E-3</c:v>
              </c:pt>
              <c:pt idx="7751">
                <c:v>6.054304058989839E-3</c:v>
              </c:pt>
              <c:pt idx="7752">
                <c:v>6.0543040589924168E-3</c:v>
              </c:pt>
              <c:pt idx="7753">
                <c:v>6.0543040589924168E-3</c:v>
              </c:pt>
              <c:pt idx="7754">
                <c:v>6.0543040589924168E-3</c:v>
              </c:pt>
              <c:pt idx="7755">
                <c:v>6.054304058989839E-3</c:v>
              </c:pt>
              <c:pt idx="7756">
                <c:v>6.0543040589924168E-3</c:v>
              </c:pt>
              <c:pt idx="7757">
                <c:v>6.0543040589924168E-3</c:v>
              </c:pt>
              <c:pt idx="7758">
                <c:v>6.054304058989839E-3</c:v>
              </c:pt>
              <c:pt idx="7759">
                <c:v>6.0543040589924168E-3</c:v>
              </c:pt>
              <c:pt idx="7760">
                <c:v>6.0543040589924168E-3</c:v>
              </c:pt>
              <c:pt idx="7761">
                <c:v>6.054304058989839E-3</c:v>
              </c:pt>
              <c:pt idx="7762">
                <c:v>6.0543040589924168E-3</c:v>
              </c:pt>
              <c:pt idx="7763">
                <c:v>6.0543040589924168E-3</c:v>
              </c:pt>
              <c:pt idx="7764">
                <c:v>6.0543040589924168E-3</c:v>
              </c:pt>
              <c:pt idx="7765">
                <c:v>6.054304058989839E-3</c:v>
              </c:pt>
              <c:pt idx="7766">
                <c:v>6.0543040589924168E-3</c:v>
              </c:pt>
              <c:pt idx="7767">
                <c:v>6.0543040589924168E-3</c:v>
              </c:pt>
              <c:pt idx="7768">
                <c:v>6.054304058989839E-3</c:v>
              </c:pt>
              <c:pt idx="7769">
                <c:v>6.0543040589924168E-3</c:v>
              </c:pt>
              <c:pt idx="7770">
                <c:v>6.0543040589924168E-3</c:v>
              </c:pt>
              <c:pt idx="7771">
                <c:v>6.0543040589924168E-3</c:v>
              </c:pt>
              <c:pt idx="7772">
                <c:v>6.054304058989839E-3</c:v>
              </c:pt>
              <c:pt idx="7773">
                <c:v>6.0543040589924168E-3</c:v>
              </c:pt>
              <c:pt idx="7774">
                <c:v>6.0543040589924168E-3</c:v>
              </c:pt>
              <c:pt idx="7775">
                <c:v>6.054304058989839E-3</c:v>
              </c:pt>
              <c:pt idx="7776">
                <c:v>6.0543040589924168E-3</c:v>
              </c:pt>
              <c:pt idx="7777">
                <c:v>6.0543040589924168E-3</c:v>
              </c:pt>
              <c:pt idx="7778">
                <c:v>6.0543040589924168E-3</c:v>
              </c:pt>
              <c:pt idx="7779">
                <c:v>6.054304058989839E-3</c:v>
              </c:pt>
              <c:pt idx="7780">
                <c:v>6.0543040589924168E-3</c:v>
              </c:pt>
              <c:pt idx="7781">
                <c:v>6.0543040589924168E-3</c:v>
              </c:pt>
              <c:pt idx="7782">
                <c:v>6.054304058989839E-3</c:v>
              </c:pt>
              <c:pt idx="7783">
                <c:v>6.0543040589924168E-3</c:v>
              </c:pt>
              <c:pt idx="7784">
                <c:v>6.0543040589924168E-3</c:v>
              </c:pt>
              <c:pt idx="7785">
                <c:v>6.0543040589924168E-3</c:v>
              </c:pt>
              <c:pt idx="7786">
                <c:v>6.054304058989839E-3</c:v>
              </c:pt>
              <c:pt idx="7787">
                <c:v>6.0543040589924168E-3</c:v>
              </c:pt>
              <c:pt idx="7788">
                <c:v>6.0543040589924168E-3</c:v>
              </c:pt>
              <c:pt idx="7789">
                <c:v>6.054304058989839E-3</c:v>
              </c:pt>
              <c:pt idx="7790">
                <c:v>6.0543040589924168E-3</c:v>
              </c:pt>
              <c:pt idx="7791">
                <c:v>6.0543040589924168E-3</c:v>
              </c:pt>
              <c:pt idx="7792">
                <c:v>6.0543040589924168E-3</c:v>
              </c:pt>
              <c:pt idx="7793">
                <c:v>6.054304058989839E-3</c:v>
              </c:pt>
              <c:pt idx="7794">
                <c:v>6.0543040589924168E-3</c:v>
              </c:pt>
              <c:pt idx="7795">
                <c:v>6.0543040589924168E-3</c:v>
              </c:pt>
              <c:pt idx="7796">
                <c:v>6.054304058989839E-3</c:v>
              </c:pt>
              <c:pt idx="7797">
                <c:v>6.0543040589924168E-3</c:v>
              </c:pt>
              <c:pt idx="7798">
                <c:v>6.0543040589924168E-3</c:v>
              </c:pt>
              <c:pt idx="7799">
                <c:v>6.0543040589924168E-3</c:v>
              </c:pt>
              <c:pt idx="7800">
                <c:v>6.054304058989839E-3</c:v>
              </c:pt>
              <c:pt idx="7801">
                <c:v>6.0543040589924168E-3</c:v>
              </c:pt>
              <c:pt idx="7802">
                <c:v>6.0543040589924168E-3</c:v>
              </c:pt>
              <c:pt idx="7803">
                <c:v>6.054304058989839E-3</c:v>
              </c:pt>
              <c:pt idx="7804">
                <c:v>6.0543040589924168E-3</c:v>
              </c:pt>
              <c:pt idx="7805">
                <c:v>6.0543040589924168E-3</c:v>
              </c:pt>
              <c:pt idx="7806">
                <c:v>6.054304058989839E-3</c:v>
              </c:pt>
              <c:pt idx="7807">
                <c:v>6.0543040589924168E-3</c:v>
              </c:pt>
              <c:pt idx="7808">
                <c:v>6.0543040589924168E-3</c:v>
              </c:pt>
              <c:pt idx="7809">
                <c:v>6.0543040589924168E-3</c:v>
              </c:pt>
              <c:pt idx="7810">
                <c:v>6.054304058989839E-3</c:v>
              </c:pt>
              <c:pt idx="7811">
                <c:v>6.0543040589924168E-3</c:v>
              </c:pt>
              <c:pt idx="7812">
                <c:v>6.0543040589924168E-3</c:v>
              </c:pt>
              <c:pt idx="7813">
                <c:v>6.054304058989839E-3</c:v>
              </c:pt>
              <c:pt idx="7814">
                <c:v>6.0543040589924168E-3</c:v>
              </c:pt>
              <c:pt idx="7815">
                <c:v>6.0543040589924168E-3</c:v>
              </c:pt>
              <c:pt idx="7816">
                <c:v>6.0543040589924168E-3</c:v>
              </c:pt>
              <c:pt idx="7817">
                <c:v>6.054304058989839E-3</c:v>
              </c:pt>
              <c:pt idx="7818">
                <c:v>6.0543040589924168E-3</c:v>
              </c:pt>
              <c:pt idx="7819">
                <c:v>6.0543040589924168E-3</c:v>
              </c:pt>
              <c:pt idx="7820">
                <c:v>6.054304058989839E-3</c:v>
              </c:pt>
              <c:pt idx="7821">
                <c:v>6.0543040589924168E-3</c:v>
              </c:pt>
              <c:pt idx="7822">
                <c:v>6.0543040589924168E-3</c:v>
              </c:pt>
              <c:pt idx="7823">
                <c:v>6.0543040589924168E-3</c:v>
              </c:pt>
              <c:pt idx="7824">
                <c:v>6.054304058989839E-3</c:v>
              </c:pt>
              <c:pt idx="7825">
                <c:v>6.0543040589924168E-3</c:v>
              </c:pt>
              <c:pt idx="7826">
                <c:v>6.0543040589924168E-3</c:v>
              </c:pt>
              <c:pt idx="7827">
                <c:v>6.054304058989839E-3</c:v>
              </c:pt>
              <c:pt idx="7828">
                <c:v>6.0543040589924168E-3</c:v>
              </c:pt>
              <c:pt idx="7829">
                <c:v>6.0543040589924168E-3</c:v>
              </c:pt>
              <c:pt idx="7830">
                <c:v>6.0543040589924168E-3</c:v>
              </c:pt>
              <c:pt idx="7831">
                <c:v>6.054304058989839E-3</c:v>
              </c:pt>
              <c:pt idx="7832">
                <c:v>6.0543040589924168E-3</c:v>
              </c:pt>
              <c:pt idx="7833">
                <c:v>6.0543040589924168E-3</c:v>
              </c:pt>
              <c:pt idx="7834">
                <c:v>6.054304058989839E-3</c:v>
              </c:pt>
              <c:pt idx="7835">
                <c:v>6.0543040589924168E-3</c:v>
              </c:pt>
              <c:pt idx="7836">
                <c:v>6.0543040589924168E-3</c:v>
              </c:pt>
              <c:pt idx="7837">
                <c:v>6.0543040589924168E-3</c:v>
              </c:pt>
              <c:pt idx="7838">
                <c:v>6.054304058989839E-3</c:v>
              </c:pt>
              <c:pt idx="7839">
                <c:v>6.0543040589924168E-3</c:v>
              </c:pt>
              <c:pt idx="7840">
                <c:v>6.0543040589924168E-3</c:v>
              </c:pt>
              <c:pt idx="7841">
                <c:v>6.054304058989839E-3</c:v>
              </c:pt>
              <c:pt idx="7842">
                <c:v>6.0543040589924168E-3</c:v>
              </c:pt>
              <c:pt idx="7843">
                <c:v>6.0543040589924168E-3</c:v>
              </c:pt>
              <c:pt idx="7844">
                <c:v>6.0543040589924168E-3</c:v>
              </c:pt>
              <c:pt idx="7845">
                <c:v>6.054304058989839E-3</c:v>
              </c:pt>
              <c:pt idx="7846">
                <c:v>6.0543040589924168E-3</c:v>
              </c:pt>
              <c:pt idx="7847">
                <c:v>6.0543040589924168E-3</c:v>
              </c:pt>
              <c:pt idx="7848">
                <c:v>6.054304058989839E-3</c:v>
              </c:pt>
              <c:pt idx="7849">
                <c:v>6.0543040589924168E-3</c:v>
              </c:pt>
              <c:pt idx="7850">
                <c:v>6.0543040589924168E-3</c:v>
              </c:pt>
              <c:pt idx="7851">
                <c:v>6.054304058989839E-3</c:v>
              </c:pt>
              <c:pt idx="7852">
                <c:v>6.0543040589924168E-3</c:v>
              </c:pt>
              <c:pt idx="7853">
                <c:v>6.0543040589924168E-3</c:v>
              </c:pt>
              <c:pt idx="7854">
                <c:v>6.0543040589924168E-3</c:v>
              </c:pt>
              <c:pt idx="7855">
                <c:v>6.054304058989839E-3</c:v>
              </c:pt>
              <c:pt idx="7856">
                <c:v>6.0543040589924168E-3</c:v>
              </c:pt>
              <c:pt idx="7857">
                <c:v>6.0543040589924168E-3</c:v>
              </c:pt>
              <c:pt idx="7858">
                <c:v>6.054304058989839E-3</c:v>
              </c:pt>
              <c:pt idx="7859">
                <c:v>6.0543040589924168E-3</c:v>
              </c:pt>
              <c:pt idx="7860">
                <c:v>6.0543040589924168E-3</c:v>
              </c:pt>
              <c:pt idx="7861">
                <c:v>6.0543040589924168E-3</c:v>
              </c:pt>
              <c:pt idx="7862">
                <c:v>6.054304058989839E-3</c:v>
              </c:pt>
              <c:pt idx="7863">
                <c:v>6.0543040589924168E-3</c:v>
              </c:pt>
              <c:pt idx="7864">
                <c:v>6.0543040589924168E-3</c:v>
              </c:pt>
              <c:pt idx="7865">
                <c:v>6.054304058989839E-3</c:v>
              </c:pt>
              <c:pt idx="7866">
                <c:v>6.0543040589924168E-3</c:v>
              </c:pt>
              <c:pt idx="7867">
                <c:v>6.0543040589924168E-3</c:v>
              </c:pt>
              <c:pt idx="7868">
                <c:v>6.0543040589924168E-3</c:v>
              </c:pt>
              <c:pt idx="7869">
                <c:v>6.054304058989839E-3</c:v>
              </c:pt>
              <c:pt idx="7870">
                <c:v>6.0543040589924168E-3</c:v>
              </c:pt>
              <c:pt idx="7871">
                <c:v>6.0543040589924168E-3</c:v>
              </c:pt>
              <c:pt idx="7872">
                <c:v>6.054304058989839E-3</c:v>
              </c:pt>
              <c:pt idx="7873">
                <c:v>6.0543040589924168E-3</c:v>
              </c:pt>
              <c:pt idx="7874">
                <c:v>6.0543040589924168E-3</c:v>
              </c:pt>
              <c:pt idx="7875">
                <c:v>6.0543040589924168E-3</c:v>
              </c:pt>
              <c:pt idx="7876">
                <c:v>6.054304058989839E-3</c:v>
              </c:pt>
              <c:pt idx="7877">
                <c:v>6.0543040589924168E-3</c:v>
              </c:pt>
              <c:pt idx="7878">
                <c:v>6.0543040589924168E-3</c:v>
              </c:pt>
              <c:pt idx="7879">
                <c:v>6.054304058989839E-3</c:v>
              </c:pt>
              <c:pt idx="7880">
                <c:v>6.0543040589924168E-3</c:v>
              </c:pt>
              <c:pt idx="7881">
                <c:v>6.0543040589924168E-3</c:v>
              </c:pt>
              <c:pt idx="7882">
                <c:v>6.0543040589924168E-3</c:v>
              </c:pt>
              <c:pt idx="7883">
                <c:v>6.054304058989839E-3</c:v>
              </c:pt>
              <c:pt idx="7884">
                <c:v>6.0543040589924168E-3</c:v>
              </c:pt>
              <c:pt idx="7885">
                <c:v>6.0543040589924168E-3</c:v>
              </c:pt>
              <c:pt idx="7886">
                <c:v>6.054304058989839E-3</c:v>
              </c:pt>
              <c:pt idx="7887">
                <c:v>6.0543040589924168E-3</c:v>
              </c:pt>
              <c:pt idx="7888">
                <c:v>6.0543040589924168E-3</c:v>
              </c:pt>
              <c:pt idx="7889">
                <c:v>6.0543040589924168E-3</c:v>
              </c:pt>
              <c:pt idx="7890">
                <c:v>6.054304058989839E-3</c:v>
              </c:pt>
              <c:pt idx="7891">
                <c:v>6.0543040589924168E-3</c:v>
              </c:pt>
              <c:pt idx="7892">
                <c:v>6.0543040589924168E-3</c:v>
              </c:pt>
              <c:pt idx="7893">
                <c:v>6.054304058989839E-3</c:v>
              </c:pt>
              <c:pt idx="7894">
                <c:v>6.0543040589924168E-3</c:v>
              </c:pt>
              <c:pt idx="7895">
                <c:v>6.0543040589924168E-3</c:v>
              </c:pt>
              <c:pt idx="7896">
                <c:v>6.054304058989839E-3</c:v>
              </c:pt>
              <c:pt idx="7897">
                <c:v>6.0543040589924168E-3</c:v>
              </c:pt>
              <c:pt idx="7898">
                <c:v>6.0543040589924168E-3</c:v>
              </c:pt>
              <c:pt idx="7899">
                <c:v>6.0543040589924168E-3</c:v>
              </c:pt>
              <c:pt idx="7900">
                <c:v>6.054304058989839E-3</c:v>
              </c:pt>
              <c:pt idx="7901">
                <c:v>6.0543040589924168E-3</c:v>
              </c:pt>
              <c:pt idx="7902">
                <c:v>6.0543040589924168E-3</c:v>
              </c:pt>
              <c:pt idx="7903">
                <c:v>6.054304058989839E-3</c:v>
              </c:pt>
              <c:pt idx="7904">
                <c:v>6.0543040589924168E-3</c:v>
              </c:pt>
              <c:pt idx="7905">
                <c:v>6.0543040589924168E-3</c:v>
              </c:pt>
              <c:pt idx="7906">
                <c:v>6.0543040589924168E-3</c:v>
              </c:pt>
              <c:pt idx="7907">
                <c:v>6.054304058989839E-3</c:v>
              </c:pt>
              <c:pt idx="7908">
                <c:v>6.0543040589924168E-3</c:v>
              </c:pt>
              <c:pt idx="7909">
                <c:v>6.0543040589924168E-3</c:v>
              </c:pt>
              <c:pt idx="7910">
                <c:v>6.054304058989839E-3</c:v>
              </c:pt>
              <c:pt idx="7911">
                <c:v>6.0543040589924168E-3</c:v>
              </c:pt>
              <c:pt idx="7912">
                <c:v>6.0543040589924168E-3</c:v>
              </c:pt>
              <c:pt idx="7913">
                <c:v>6.0543040589924168E-3</c:v>
              </c:pt>
              <c:pt idx="7914">
                <c:v>6.054304058989839E-3</c:v>
              </c:pt>
              <c:pt idx="7915">
                <c:v>6.0543040589924168E-3</c:v>
              </c:pt>
              <c:pt idx="7916">
                <c:v>6.0543040589924168E-3</c:v>
              </c:pt>
              <c:pt idx="7917">
                <c:v>6.054304058989839E-3</c:v>
              </c:pt>
              <c:pt idx="7918">
                <c:v>6.0543040589924168E-3</c:v>
              </c:pt>
              <c:pt idx="7919">
                <c:v>6.0543040589924168E-3</c:v>
              </c:pt>
              <c:pt idx="7920">
                <c:v>6.0543040589924168E-3</c:v>
              </c:pt>
              <c:pt idx="7921">
                <c:v>6.054304058989839E-3</c:v>
              </c:pt>
              <c:pt idx="7922">
                <c:v>6.0543040589924168E-3</c:v>
              </c:pt>
              <c:pt idx="7923">
                <c:v>6.0543040589924168E-3</c:v>
              </c:pt>
              <c:pt idx="7924">
                <c:v>6.054304058989839E-3</c:v>
              </c:pt>
              <c:pt idx="7925">
                <c:v>6.0543040589924168E-3</c:v>
              </c:pt>
              <c:pt idx="7926">
                <c:v>6.0543040589924168E-3</c:v>
              </c:pt>
              <c:pt idx="7927">
                <c:v>6.0543040589924168E-3</c:v>
              </c:pt>
              <c:pt idx="7928">
                <c:v>6.054304058989839E-3</c:v>
              </c:pt>
              <c:pt idx="7929">
                <c:v>6.0543040589924168E-3</c:v>
              </c:pt>
              <c:pt idx="7930">
                <c:v>6.0543040589924168E-3</c:v>
              </c:pt>
              <c:pt idx="7931">
                <c:v>6.054304058989839E-3</c:v>
              </c:pt>
              <c:pt idx="7932">
                <c:v>6.0543040589924168E-3</c:v>
              </c:pt>
              <c:pt idx="7933">
                <c:v>6.0543040589924168E-3</c:v>
              </c:pt>
              <c:pt idx="7934">
                <c:v>6.0543040589924168E-3</c:v>
              </c:pt>
              <c:pt idx="7935">
                <c:v>6.054304058989839E-3</c:v>
              </c:pt>
              <c:pt idx="7936">
                <c:v>6.0543040589924168E-3</c:v>
              </c:pt>
              <c:pt idx="7937">
                <c:v>6.0543040589924168E-3</c:v>
              </c:pt>
              <c:pt idx="7938">
                <c:v>6.054304058989839E-3</c:v>
              </c:pt>
              <c:pt idx="7939">
                <c:v>6.0543040589924168E-3</c:v>
              </c:pt>
              <c:pt idx="7940">
                <c:v>6.0543040589924168E-3</c:v>
              </c:pt>
              <c:pt idx="7941">
                <c:v>6.054304058989839E-3</c:v>
              </c:pt>
              <c:pt idx="7942">
                <c:v>6.0543040589924168E-3</c:v>
              </c:pt>
              <c:pt idx="7943">
                <c:v>6.0543040589924168E-3</c:v>
              </c:pt>
              <c:pt idx="7944">
                <c:v>6.0543040589924168E-3</c:v>
              </c:pt>
              <c:pt idx="7945">
                <c:v>6.054304058989839E-3</c:v>
              </c:pt>
              <c:pt idx="7946">
                <c:v>6.0543040589924168E-3</c:v>
              </c:pt>
              <c:pt idx="7947">
                <c:v>6.0543040589924168E-3</c:v>
              </c:pt>
              <c:pt idx="7948">
                <c:v>6.054304058989839E-3</c:v>
              </c:pt>
              <c:pt idx="7949">
                <c:v>6.0543040589924168E-3</c:v>
              </c:pt>
              <c:pt idx="7950">
                <c:v>6.0543040589924168E-3</c:v>
              </c:pt>
              <c:pt idx="7951">
                <c:v>6.0543040589924168E-3</c:v>
              </c:pt>
              <c:pt idx="7952">
                <c:v>6.054304058989839E-3</c:v>
              </c:pt>
              <c:pt idx="7953">
                <c:v>6.0543040589924168E-3</c:v>
              </c:pt>
              <c:pt idx="7954">
                <c:v>6.0543040589924168E-3</c:v>
              </c:pt>
              <c:pt idx="7955">
                <c:v>6.054304058989839E-3</c:v>
              </c:pt>
              <c:pt idx="7956">
                <c:v>6.0543040589924168E-3</c:v>
              </c:pt>
              <c:pt idx="7957">
                <c:v>6.0543040589924168E-3</c:v>
              </c:pt>
              <c:pt idx="7958">
                <c:v>6.0543040589924168E-3</c:v>
              </c:pt>
              <c:pt idx="7959">
                <c:v>6.054304058989839E-3</c:v>
              </c:pt>
              <c:pt idx="7960">
                <c:v>6.0543040589924168E-3</c:v>
              </c:pt>
              <c:pt idx="7961">
                <c:v>6.0543040589924168E-3</c:v>
              </c:pt>
              <c:pt idx="7962">
                <c:v>6.054304058989839E-3</c:v>
              </c:pt>
              <c:pt idx="7963">
                <c:v>6.0543040589924168E-3</c:v>
              </c:pt>
              <c:pt idx="7964">
                <c:v>6.0543040589924168E-3</c:v>
              </c:pt>
              <c:pt idx="7965">
                <c:v>6.0543040589924168E-3</c:v>
              </c:pt>
              <c:pt idx="7966">
                <c:v>6.054304058989839E-3</c:v>
              </c:pt>
              <c:pt idx="7967">
                <c:v>6.0543040589924168E-3</c:v>
              </c:pt>
              <c:pt idx="7968">
                <c:v>6.0543040589924168E-3</c:v>
              </c:pt>
              <c:pt idx="7969">
                <c:v>6.054304058989839E-3</c:v>
              </c:pt>
              <c:pt idx="7970">
                <c:v>6.0543040589924168E-3</c:v>
              </c:pt>
              <c:pt idx="7971">
                <c:v>6.0543040589924168E-3</c:v>
              </c:pt>
              <c:pt idx="7972">
                <c:v>6.0543040589924168E-3</c:v>
              </c:pt>
              <c:pt idx="7973">
                <c:v>6.054304058989839E-3</c:v>
              </c:pt>
              <c:pt idx="7974">
                <c:v>6.0543040589924168E-3</c:v>
              </c:pt>
              <c:pt idx="7975">
                <c:v>6.0543040589924168E-3</c:v>
              </c:pt>
              <c:pt idx="7976">
                <c:v>6.054304058989839E-3</c:v>
              </c:pt>
              <c:pt idx="7977">
                <c:v>6.0543040589924168E-3</c:v>
              </c:pt>
              <c:pt idx="7978">
                <c:v>6.0543040589924168E-3</c:v>
              </c:pt>
              <c:pt idx="7979">
                <c:v>6.0543040589924168E-3</c:v>
              </c:pt>
              <c:pt idx="7980">
                <c:v>6.054304058989839E-3</c:v>
              </c:pt>
              <c:pt idx="7981">
                <c:v>6.0543040589924168E-3</c:v>
              </c:pt>
              <c:pt idx="7982">
                <c:v>6.0543040589924168E-3</c:v>
              </c:pt>
              <c:pt idx="7983">
                <c:v>6.054304058989839E-3</c:v>
              </c:pt>
              <c:pt idx="7984">
                <c:v>6.0543040589924168E-3</c:v>
              </c:pt>
              <c:pt idx="7985">
                <c:v>6.0543040589924168E-3</c:v>
              </c:pt>
              <c:pt idx="7986">
                <c:v>6.054304058989839E-3</c:v>
              </c:pt>
              <c:pt idx="7987">
                <c:v>6.0543040589924168E-3</c:v>
              </c:pt>
              <c:pt idx="7988">
                <c:v>6.0543040589924168E-3</c:v>
              </c:pt>
              <c:pt idx="7989">
                <c:v>6.0543040589924168E-3</c:v>
              </c:pt>
              <c:pt idx="7990">
                <c:v>6.054304058989839E-3</c:v>
              </c:pt>
              <c:pt idx="7991">
                <c:v>6.0543040589924168E-3</c:v>
              </c:pt>
              <c:pt idx="7992">
                <c:v>6.0543040589924168E-3</c:v>
              </c:pt>
              <c:pt idx="7993">
                <c:v>6.054304058989839E-3</c:v>
              </c:pt>
              <c:pt idx="7994">
                <c:v>6.0543040589924168E-3</c:v>
              </c:pt>
              <c:pt idx="7995">
                <c:v>6.0543040589924168E-3</c:v>
              </c:pt>
              <c:pt idx="7996">
                <c:v>6.0543040589924168E-3</c:v>
              </c:pt>
              <c:pt idx="7997">
                <c:v>6.054304058989839E-3</c:v>
              </c:pt>
              <c:pt idx="7998">
                <c:v>6.0543040589924168E-3</c:v>
              </c:pt>
              <c:pt idx="7999">
                <c:v>6.0543040589924168E-3</c:v>
              </c:pt>
              <c:pt idx="8000">
                <c:v>6.054304058989839E-3</c:v>
              </c:pt>
              <c:pt idx="8001">
                <c:v>6.0543040589924168E-3</c:v>
              </c:pt>
              <c:pt idx="8002">
                <c:v>6.0543040589924168E-3</c:v>
              </c:pt>
              <c:pt idx="8003">
                <c:v>6.0543040589924168E-3</c:v>
              </c:pt>
              <c:pt idx="8004">
                <c:v>6.054304058989839E-3</c:v>
              </c:pt>
              <c:pt idx="8005">
                <c:v>6.0543040589924168E-3</c:v>
              </c:pt>
              <c:pt idx="8006">
                <c:v>6.0543040589924168E-3</c:v>
              </c:pt>
              <c:pt idx="8007">
                <c:v>6.054304058989839E-3</c:v>
              </c:pt>
              <c:pt idx="8008">
                <c:v>6.0543040589924168E-3</c:v>
              </c:pt>
              <c:pt idx="8009">
                <c:v>6.0543040589924168E-3</c:v>
              </c:pt>
              <c:pt idx="8010">
                <c:v>6.0543040589924168E-3</c:v>
              </c:pt>
              <c:pt idx="8011">
                <c:v>6.054304058989839E-3</c:v>
              </c:pt>
              <c:pt idx="8012">
                <c:v>6.0543040589924168E-3</c:v>
              </c:pt>
              <c:pt idx="8013">
                <c:v>6.0543040589924168E-3</c:v>
              </c:pt>
              <c:pt idx="8014">
                <c:v>6.054304058989839E-3</c:v>
              </c:pt>
              <c:pt idx="8015">
                <c:v>6.0543040589924168E-3</c:v>
              </c:pt>
              <c:pt idx="8016">
                <c:v>6.0543040589924168E-3</c:v>
              </c:pt>
              <c:pt idx="8017">
                <c:v>6.0543040589924168E-3</c:v>
              </c:pt>
              <c:pt idx="8018">
                <c:v>6.054304058989839E-3</c:v>
              </c:pt>
              <c:pt idx="8019">
                <c:v>6.0543040589924168E-3</c:v>
              </c:pt>
              <c:pt idx="8020">
                <c:v>6.0543040589924168E-3</c:v>
              </c:pt>
              <c:pt idx="8021">
                <c:v>6.054304058989839E-3</c:v>
              </c:pt>
              <c:pt idx="8022">
                <c:v>6.0543040589924168E-3</c:v>
              </c:pt>
              <c:pt idx="8023">
                <c:v>6.0543040589924168E-3</c:v>
              </c:pt>
              <c:pt idx="8024">
                <c:v>6.0543040589924168E-3</c:v>
              </c:pt>
              <c:pt idx="8025">
                <c:v>6.054304058989839E-3</c:v>
              </c:pt>
              <c:pt idx="8026">
                <c:v>6.0543040589924168E-3</c:v>
              </c:pt>
              <c:pt idx="8027">
                <c:v>6.0543040589924168E-3</c:v>
              </c:pt>
              <c:pt idx="8028">
                <c:v>6.054304058989839E-3</c:v>
              </c:pt>
              <c:pt idx="8029">
                <c:v>6.0543040589924168E-3</c:v>
              </c:pt>
              <c:pt idx="8030">
                <c:v>6.0543040589924168E-3</c:v>
              </c:pt>
              <c:pt idx="8031">
                <c:v>6.054304058989839E-3</c:v>
              </c:pt>
              <c:pt idx="8032">
                <c:v>6.0543040589924168E-3</c:v>
              </c:pt>
              <c:pt idx="8033">
                <c:v>6.0543040589924168E-3</c:v>
              </c:pt>
              <c:pt idx="8034">
                <c:v>6.0543040589924168E-3</c:v>
              </c:pt>
              <c:pt idx="8035">
                <c:v>6.054304058989839E-3</c:v>
              </c:pt>
              <c:pt idx="8036">
                <c:v>6.0543040589924168E-3</c:v>
              </c:pt>
              <c:pt idx="8037">
                <c:v>6.0543040589924168E-3</c:v>
              </c:pt>
              <c:pt idx="8038">
                <c:v>6.054304058989839E-3</c:v>
              </c:pt>
              <c:pt idx="8039">
                <c:v>6.0543040589924168E-3</c:v>
              </c:pt>
              <c:pt idx="8040">
                <c:v>6.0543040589924168E-3</c:v>
              </c:pt>
              <c:pt idx="8041">
                <c:v>6.0543040589924168E-3</c:v>
              </c:pt>
              <c:pt idx="8042">
                <c:v>6.054304058989839E-3</c:v>
              </c:pt>
              <c:pt idx="8043">
                <c:v>6.0543040589924168E-3</c:v>
              </c:pt>
              <c:pt idx="8044">
                <c:v>6.0543040589924168E-3</c:v>
              </c:pt>
              <c:pt idx="8045">
                <c:v>6.054304058989839E-3</c:v>
              </c:pt>
              <c:pt idx="8046">
                <c:v>6.0543040589924168E-3</c:v>
              </c:pt>
              <c:pt idx="8047">
                <c:v>6.0543040589924168E-3</c:v>
              </c:pt>
              <c:pt idx="8048">
                <c:v>6.0543040589924168E-3</c:v>
              </c:pt>
              <c:pt idx="8049">
                <c:v>6.054304058989839E-3</c:v>
              </c:pt>
              <c:pt idx="8050">
                <c:v>6.0543040589924168E-3</c:v>
              </c:pt>
              <c:pt idx="8051">
                <c:v>6.0543040589924168E-3</c:v>
              </c:pt>
              <c:pt idx="8052">
                <c:v>6.054304058989839E-3</c:v>
              </c:pt>
              <c:pt idx="8053">
                <c:v>6.0543040589924168E-3</c:v>
              </c:pt>
              <c:pt idx="8054">
                <c:v>6.0543040589924168E-3</c:v>
              </c:pt>
              <c:pt idx="8055">
                <c:v>6.0543040589924168E-3</c:v>
              </c:pt>
              <c:pt idx="8056">
                <c:v>6.054304058989839E-3</c:v>
              </c:pt>
              <c:pt idx="8057">
                <c:v>6.0543040589924168E-3</c:v>
              </c:pt>
              <c:pt idx="8058">
                <c:v>6.0543040589924168E-3</c:v>
              </c:pt>
              <c:pt idx="8059">
                <c:v>6.054304058989839E-3</c:v>
              </c:pt>
              <c:pt idx="8060">
                <c:v>6.0543040589924168E-3</c:v>
              </c:pt>
              <c:pt idx="8061">
                <c:v>6.0543040589924168E-3</c:v>
              </c:pt>
              <c:pt idx="8062">
                <c:v>6.0543040589924168E-3</c:v>
              </c:pt>
              <c:pt idx="8063">
                <c:v>6.054304058989839E-3</c:v>
              </c:pt>
              <c:pt idx="8064">
                <c:v>6.0543040589924168E-3</c:v>
              </c:pt>
              <c:pt idx="8065">
                <c:v>6.0543040589924168E-3</c:v>
              </c:pt>
              <c:pt idx="8066">
                <c:v>6.054304058989839E-3</c:v>
              </c:pt>
              <c:pt idx="8067">
                <c:v>6.0543040589924168E-3</c:v>
              </c:pt>
              <c:pt idx="8068">
                <c:v>6.0543040589924168E-3</c:v>
              </c:pt>
              <c:pt idx="8069">
                <c:v>6.0543040589924168E-3</c:v>
              </c:pt>
              <c:pt idx="8070">
                <c:v>6.054304058989839E-3</c:v>
              </c:pt>
              <c:pt idx="8071">
                <c:v>6.0543040589924168E-3</c:v>
              </c:pt>
              <c:pt idx="8072">
                <c:v>6.0543040589924168E-3</c:v>
              </c:pt>
              <c:pt idx="8073">
                <c:v>6.054304058989839E-3</c:v>
              </c:pt>
              <c:pt idx="8074">
                <c:v>6.0543040589924168E-3</c:v>
              </c:pt>
              <c:pt idx="8075">
                <c:v>6.0543040589924168E-3</c:v>
              </c:pt>
              <c:pt idx="8076">
                <c:v>6.0543040589924168E-3</c:v>
              </c:pt>
              <c:pt idx="8077">
                <c:v>6.054304058989839E-3</c:v>
              </c:pt>
              <c:pt idx="8078">
                <c:v>6.0543040589924168E-3</c:v>
              </c:pt>
              <c:pt idx="8079">
                <c:v>6.0543040589924168E-3</c:v>
              </c:pt>
              <c:pt idx="8080">
                <c:v>6.054304058989839E-3</c:v>
              </c:pt>
              <c:pt idx="8081">
                <c:v>6.0543040589924168E-3</c:v>
              </c:pt>
              <c:pt idx="8082">
                <c:v>6.0543040589924168E-3</c:v>
              </c:pt>
              <c:pt idx="8083">
                <c:v>6.054304058989839E-3</c:v>
              </c:pt>
              <c:pt idx="8084">
                <c:v>6.0543040589924168E-3</c:v>
              </c:pt>
              <c:pt idx="8085">
                <c:v>6.0543040589924168E-3</c:v>
              </c:pt>
              <c:pt idx="8086">
                <c:v>6.0543040589924168E-3</c:v>
              </c:pt>
              <c:pt idx="8087">
                <c:v>6.054304058989839E-3</c:v>
              </c:pt>
              <c:pt idx="8088">
                <c:v>6.0543040589924168E-3</c:v>
              </c:pt>
              <c:pt idx="8089">
                <c:v>6.0543040589924168E-3</c:v>
              </c:pt>
              <c:pt idx="8090">
                <c:v>6.054304058989839E-3</c:v>
              </c:pt>
              <c:pt idx="8091">
                <c:v>6.0543040589924168E-3</c:v>
              </c:pt>
              <c:pt idx="8092">
                <c:v>6.0543040589924168E-3</c:v>
              </c:pt>
              <c:pt idx="8093">
                <c:v>6.0543040589924168E-3</c:v>
              </c:pt>
              <c:pt idx="8094">
                <c:v>6.054304058989839E-3</c:v>
              </c:pt>
              <c:pt idx="8095">
                <c:v>6.0543040589924168E-3</c:v>
              </c:pt>
              <c:pt idx="8096">
                <c:v>6.0543040589924168E-3</c:v>
              </c:pt>
              <c:pt idx="8097">
                <c:v>6.054304058989839E-3</c:v>
              </c:pt>
              <c:pt idx="8098">
                <c:v>6.0543040589924168E-3</c:v>
              </c:pt>
              <c:pt idx="8099">
                <c:v>6.0543040589924168E-3</c:v>
              </c:pt>
              <c:pt idx="8100">
                <c:v>6.0543040589924168E-3</c:v>
              </c:pt>
              <c:pt idx="8101">
                <c:v>6.054304058989839E-3</c:v>
              </c:pt>
              <c:pt idx="8102">
                <c:v>6.0543040589924168E-3</c:v>
              </c:pt>
              <c:pt idx="8103">
                <c:v>6.0543040589924168E-3</c:v>
              </c:pt>
              <c:pt idx="8104">
                <c:v>6.054304058989839E-3</c:v>
              </c:pt>
              <c:pt idx="8105">
                <c:v>6.0543040589924168E-3</c:v>
              </c:pt>
              <c:pt idx="8106">
                <c:v>6.0543040589924168E-3</c:v>
              </c:pt>
              <c:pt idx="8107">
                <c:v>6.0543040589924168E-3</c:v>
              </c:pt>
              <c:pt idx="8108">
                <c:v>6.054304058989839E-3</c:v>
              </c:pt>
              <c:pt idx="8109">
                <c:v>6.0543040589924168E-3</c:v>
              </c:pt>
              <c:pt idx="8110">
                <c:v>6.0543040589924168E-3</c:v>
              </c:pt>
              <c:pt idx="8111">
                <c:v>6.054304058989839E-3</c:v>
              </c:pt>
              <c:pt idx="8112">
                <c:v>6.0543040589924168E-3</c:v>
              </c:pt>
              <c:pt idx="8113">
                <c:v>6.0543040589924168E-3</c:v>
              </c:pt>
              <c:pt idx="8114">
                <c:v>6.0543040589924168E-3</c:v>
              </c:pt>
              <c:pt idx="8115">
                <c:v>6.054304058989839E-3</c:v>
              </c:pt>
              <c:pt idx="8116">
                <c:v>6.0543040589924168E-3</c:v>
              </c:pt>
              <c:pt idx="8117">
                <c:v>6.0543040589924168E-3</c:v>
              </c:pt>
              <c:pt idx="8118">
                <c:v>6.054304058989839E-3</c:v>
              </c:pt>
              <c:pt idx="8119">
                <c:v>6.0543040589924168E-3</c:v>
              </c:pt>
              <c:pt idx="8120">
                <c:v>6.0543040589924168E-3</c:v>
              </c:pt>
              <c:pt idx="8121">
                <c:v>6.0543040589924168E-3</c:v>
              </c:pt>
              <c:pt idx="8122">
                <c:v>6.054304058989839E-3</c:v>
              </c:pt>
              <c:pt idx="8123">
                <c:v>6.0543040589924168E-3</c:v>
              </c:pt>
              <c:pt idx="8124">
                <c:v>6.0543040589924168E-3</c:v>
              </c:pt>
              <c:pt idx="8125">
                <c:v>6.054304058989839E-3</c:v>
              </c:pt>
              <c:pt idx="8126">
                <c:v>6.0543040589924168E-3</c:v>
              </c:pt>
              <c:pt idx="8127">
                <c:v>6.0543040589924168E-3</c:v>
              </c:pt>
              <c:pt idx="8128">
                <c:v>6.054304058989839E-3</c:v>
              </c:pt>
              <c:pt idx="8129">
                <c:v>6.0543040589924168E-3</c:v>
              </c:pt>
              <c:pt idx="8130">
                <c:v>6.0543040589924168E-3</c:v>
              </c:pt>
              <c:pt idx="8131">
                <c:v>6.0543040589924168E-3</c:v>
              </c:pt>
              <c:pt idx="8132">
                <c:v>6.054304058989839E-3</c:v>
              </c:pt>
              <c:pt idx="8133">
                <c:v>6.0543040589924168E-3</c:v>
              </c:pt>
              <c:pt idx="8134">
                <c:v>6.0543040589924168E-3</c:v>
              </c:pt>
              <c:pt idx="8135">
                <c:v>6.054304058989839E-3</c:v>
              </c:pt>
              <c:pt idx="8136">
                <c:v>6.0543040589924168E-3</c:v>
              </c:pt>
              <c:pt idx="8137">
                <c:v>6.0543040589924168E-3</c:v>
              </c:pt>
              <c:pt idx="8138">
                <c:v>6.0543040589924168E-3</c:v>
              </c:pt>
              <c:pt idx="8139">
                <c:v>6.054304058989839E-3</c:v>
              </c:pt>
              <c:pt idx="8140">
                <c:v>6.0543040589924168E-3</c:v>
              </c:pt>
              <c:pt idx="8141">
                <c:v>6.0543040589924168E-3</c:v>
              </c:pt>
              <c:pt idx="8142">
                <c:v>6.054304058989839E-3</c:v>
              </c:pt>
              <c:pt idx="8143">
                <c:v>6.0543040589924168E-3</c:v>
              </c:pt>
              <c:pt idx="8144">
                <c:v>6.0543040589924168E-3</c:v>
              </c:pt>
              <c:pt idx="8145">
                <c:v>6.0543040589924168E-3</c:v>
              </c:pt>
              <c:pt idx="8146">
                <c:v>6.054304058989839E-3</c:v>
              </c:pt>
              <c:pt idx="8147">
                <c:v>6.0543040589924168E-3</c:v>
              </c:pt>
              <c:pt idx="8148">
                <c:v>6.0543040589924168E-3</c:v>
              </c:pt>
              <c:pt idx="8149">
                <c:v>6.054304058989839E-3</c:v>
              </c:pt>
              <c:pt idx="8150">
                <c:v>6.0543040589924168E-3</c:v>
              </c:pt>
              <c:pt idx="8151">
                <c:v>6.0543040589924168E-3</c:v>
              </c:pt>
              <c:pt idx="8152">
                <c:v>6.0543040589924168E-3</c:v>
              </c:pt>
              <c:pt idx="8153">
                <c:v>6.054304058989839E-3</c:v>
              </c:pt>
              <c:pt idx="8154">
                <c:v>6.0543040589924168E-3</c:v>
              </c:pt>
              <c:pt idx="8155">
                <c:v>6.0543040589924168E-3</c:v>
              </c:pt>
              <c:pt idx="8156">
                <c:v>6.054304058989839E-3</c:v>
              </c:pt>
              <c:pt idx="8157">
                <c:v>6.0543040589924168E-3</c:v>
              </c:pt>
              <c:pt idx="8158">
                <c:v>6.0543040589924168E-3</c:v>
              </c:pt>
              <c:pt idx="8159">
                <c:v>6.0543040589924168E-3</c:v>
              </c:pt>
              <c:pt idx="8160">
                <c:v>6.054304058989839E-3</c:v>
              </c:pt>
              <c:pt idx="8161">
                <c:v>6.0543040589924168E-3</c:v>
              </c:pt>
              <c:pt idx="8162">
                <c:v>6.0543040589924168E-3</c:v>
              </c:pt>
              <c:pt idx="8163">
                <c:v>6.054304058989839E-3</c:v>
              </c:pt>
              <c:pt idx="8164">
                <c:v>6.0543040589924168E-3</c:v>
              </c:pt>
              <c:pt idx="8165">
                <c:v>6.0543040589924168E-3</c:v>
              </c:pt>
              <c:pt idx="8166">
                <c:v>6.0543040589924168E-3</c:v>
              </c:pt>
              <c:pt idx="8167">
                <c:v>6.054304058989839E-3</c:v>
              </c:pt>
              <c:pt idx="8168">
                <c:v>6.0543040589924168E-3</c:v>
              </c:pt>
              <c:pt idx="8169">
                <c:v>6.0543040589924168E-3</c:v>
              </c:pt>
              <c:pt idx="8170">
                <c:v>6.054304058989839E-3</c:v>
              </c:pt>
              <c:pt idx="8171">
                <c:v>6.0543040589924168E-3</c:v>
              </c:pt>
              <c:pt idx="8172">
                <c:v>6.0543040589924168E-3</c:v>
              </c:pt>
              <c:pt idx="8173">
                <c:v>6.054304058989839E-3</c:v>
              </c:pt>
              <c:pt idx="8174">
                <c:v>6.0543040589924168E-3</c:v>
              </c:pt>
              <c:pt idx="8175">
                <c:v>6.0543040589924168E-3</c:v>
              </c:pt>
              <c:pt idx="8176">
                <c:v>6.0543040589924168E-3</c:v>
              </c:pt>
              <c:pt idx="8177">
                <c:v>6.054304058989839E-3</c:v>
              </c:pt>
              <c:pt idx="8178">
                <c:v>6.0543040589924168E-3</c:v>
              </c:pt>
              <c:pt idx="8179">
                <c:v>6.0543040589924168E-3</c:v>
              </c:pt>
              <c:pt idx="8180">
                <c:v>6.054304058989839E-3</c:v>
              </c:pt>
              <c:pt idx="8181">
                <c:v>6.0543040589924168E-3</c:v>
              </c:pt>
              <c:pt idx="8182">
                <c:v>6.0543040589924168E-3</c:v>
              </c:pt>
              <c:pt idx="8183">
                <c:v>6.0543040589924168E-3</c:v>
              </c:pt>
              <c:pt idx="8184">
                <c:v>6.054304058989839E-3</c:v>
              </c:pt>
              <c:pt idx="8185">
                <c:v>6.0543040589924168E-3</c:v>
              </c:pt>
              <c:pt idx="8186">
                <c:v>6.0543040589924168E-3</c:v>
              </c:pt>
              <c:pt idx="8187">
                <c:v>6.054304058989839E-3</c:v>
              </c:pt>
              <c:pt idx="8188">
                <c:v>6.0543040589924168E-3</c:v>
              </c:pt>
              <c:pt idx="8189">
                <c:v>6.0543040589924168E-3</c:v>
              </c:pt>
              <c:pt idx="8190">
                <c:v>6.0543040589924168E-3</c:v>
              </c:pt>
              <c:pt idx="8191">
                <c:v>6.054304058989839E-3</c:v>
              </c:pt>
              <c:pt idx="8192">
                <c:v>6.0543040589924168E-3</c:v>
              </c:pt>
              <c:pt idx="8193">
                <c:v>6.0543040589924168E-3</c:v>
              </c:pt>
              <c:pt idx="8194">
                <c:v>6.0543040589924168E-3</c:v>
              </c:pt>
              <c:pt idx="8195">
                <c:v>6.0543040589924168E-3</c:v>
              </c:pt>
              <c:pt idx="8196">
                <c:v>6.0543040589872612E-3</c:v>
              </c:pt>
              <c:pt idx="8197">
                <c:v>6.0543040589924168E-3</c:v>
              </c:pt>
              <c:pt idx="8198">
                <c:v>6.0543040589924168E-3</c:v>
              </c:pt>
              <c:pt idx="8199">
                <c:v>6.0543040589924168E-3</c:v>
              </c:pt>
              <c:pt idx="8200">
                <c:v>6.0543040589924168E-3</c:v>
              </c:pt>
              <c:pt idx="8201">
                <c:v>6.0543040589924168E-3</c:v>
              </c:pt>
              <c:pt idx="8202">
                <c:v>6.0543040589924168E-3</c:v>
              </c:pt>
              <c:pt idx="8203">
                <c:v>6.0543040589872612E-3</c:v>
              </c:pt>
              <c:pt idx="8204">
                <c:v>6.0543040589924168E-3</c:v>
              </c:pt>
              <c:pt idx="8205">
                <c:v>6.0543040589924168E-3</c:v>
              </c:pt>
              <c:pt idx="8206">
                <c:v>6.0543040589924168E-3</c:v>
              </c:pt>
              <c:pt idx="8207">
                <c:v>6.0543040589924168E-3</c:v>
              </c:pt>
              <c:pt idx="8208">
                <c:v>6.0543040589924168E-3</c:v>
              </c:pt>
              <c:pt idx="8209">
                <c:v>6.0543040589924168E-3</c:v>
              </c:pt>
              <c:pt idx="8210">
                <c:v>6.0543040589872612E-3</c:v>
              </c:pt>
              <c:pt idx="8211">
                <c:v>6.0543040589924168E-3</c:v>
              </c:pt>
              <c:pt idx="8212">
                <c:v>6.0543040589924168E-3</c:v>
              </c:pt>
              <c:pt idx="8213">
                <c:v>6.0543040589924168E-3</c:v>
              </c:pt>
              <c:pt idx="8214">
                <c:v>6.0543040589924168E-3</c:v>
              </c:pt>
              <c:pt idx="8215">
                <c:v>6.0543040589924168E-3</c:v>
              </c:pt>
              <c:pt idx="8216">
                <c:v>6.0543040589924168E-3</c:v>
              </c:pt>
              <c:pt idx="8217">
                <c:v>6.0543040589872612E-3</c:v>
              </c:pt>
              <c:pt idx="8218">
                <c:v>6.0543040589924168E-3</c:v>
              </c:pt>
              <c:pt idx="8219">
                <c:v>6.0543040589924168E-3</c:v>
              </c:pt>
              <c:pt idx="8220">
                <c:v>6.0543040589924168E-3</c:v>
              </c:pt>
              <c:pt idx="8221">
                <c:v>6.0543040589924168E-3</c:v>
              </c:pt>
              <c:pt idx="8222">
                <c:v>6.0543040589924168E-3</c:v>
              </c:pt>
              <c:pt idx="8223">
                <c:v>6.0543040589924168E-3</c:v>
              </c:pt>
              <c:pt idx="8224">
                <c:v>6.0543040589872612E-3</c:v>
              </c:pt>
              <c:pt idx="8225">
                <c:v>6.0543040589924168E-3</c:v>
              </c:pt>
              <c:pt idx="8226">
                <c:v>6.0543040589924168E-3</c:v>
              </c:pt>
              <c:pt idx="8227">
                <c:v>6.0543040589924168E-3</c:v>
              </c:pt>
              <c:pt idx="8228">
                <c:v>6.0543040589924168E-3</c:v>
              </c:pt>
              <c:pt idx="8229">
                <c:v>6.0543040589924168E-3</c:v>
              </c:pt>
              <c:pt idx="8230">
                <c:v>6.0543040589924168E-3</c:v>
              </c:pt>
              <c:pt idx="8231">
                <c:v>6.0543040589872612E-3</c:v>
              </c:pt>
              <c:pt idx="8232">
                <c:v>6.0543040589924168E-3</c:v>
              </c:pt>
              <c:pt idx="8233">
                <c:v>6.0543040589924168E-3</c:v>
              </c:pt>
              <c:pt idx="8234">
                <c:v>6.0543040589924168E-3</c:v>
              </c:pt>
              <c:pt idx="8235">
                <c:v>6.0543040589924168E-3</c:v>
              </c:pt>
              <c:pt idx="8236">
                <c:v>6.0543040589924168E-3</c:v>
              </c:pt>
              <c:pt idx="8237">
                <c:v>6.0543040589924168E-3</c:v>
              </c:pt>
              <c:pt idx="8238">
                <c:v>6.0543040589872612E-3</c:v>
              </c:pt>
              <c:pt idx="8239">
                <c:v>6.0543040589924168E-3</c:v>
              </c:pt>
              <c:pt idx="8240">
                <c:v>6.0543040589924168E-3</c:v>
              </c:pt>
              <c:pt idx="8241">
                <c:v>6.0543040589924168E-3</c:v>
              </c:pt>
              <c:pt idx="8242">
                <c:v>6.0543040589924168E-3</c:v>
              </c:pt>
              <c:pt idx="8243">
                <c:v>6.0543040589924168E-3</c:v>
              </c:pt>
              <c:pt idx="8244">
                <c:v>6.0543040589872612E-3</c:v>
              </c:pt>
              <c:pt idx="8245">
                <c:v>6.0543040589924168E-3</c:v>
              </c:pt>
              <c:pt idx="8246">
                <c:v>6.0543040589924168E-3</c:v>
              </c:pt>
              <c:pt idx="8247">
                <c:v>6.0543040589924168E-3</c:v>
              </c:pt>
              <c:pt idx="8248">
                <c:v>6.0543040589924168E-3</c:v>
              </c:pt>
              <c:pt idx="8249">
                <c:v>6.0543040589924168E-3</c:v>
              </c:pt>
              <c:pt idx="8250">
                <c:v>6.0543040589924168E-3</c:v>
              </c:pt>
              <c:pt idx="8251">
                <c:v>6.0543040589872612E-3</c:v>
              </c:pt>
              <c:pt idx="8252">
                <c:v>6.0543040589924168E-3</c:v>
              </c:pt>
              <c:pt idx="8253">
                <c:v>6.0543040589924168E-3</c:v>
              </c:pt>
              <c:pt idx="8254">
                <c:v>6.0543040589924168E-3</c:v>
              </c:pt>
              <c:pt idx="8255">
                <c:v>6.0543040589924168E-3</c:v>
              </c:pt>
              <c:pt idx="8256">
                <c:v>6.0543040589924168E-3</c:v>
              </c:pt>
              <c:pt idx="8257">
                <c:v>6.0543040589924168E-3</c:v>
              </c:pt>
              <c:pt idx="8258">
                <c:v>6.0543040589872612E-3</c:v>
              </c:pt>
              <c:pt idx="8259">
                <c:v>6.0543040589924168E-3</c:v>
              </c:pt>
              <c:pt idx="8260">
                <c:v>6.0543040589924168E-3</c:v>
              </c:pt>
              <c:pt idx="8261">
                <c:v>6.0543040589924168E-3</c:v>
              </c:pt>
              <c:pt idx="8262">
                <c:v>6.0543040589924168E-3</c:v>
              </c:pt>
              <c:pt idx="8263">
                <c:v>6.0543040589924168E-3</c:v>
              </c:pt>
              <c:pt idx="8264">
                <c:v>6.0543040589924168E-3</c:v>
              </c:pt>
              <c:pt idx="8265">
                <c:v>6.0543040589872612E-3</c:v>
              </c:pt>
              <c:pt idx="8266">
                <c:v>6.0543040589924168E-3</c:v>
              </c:pt>
              <c:pt idx="8267">
                <c:v>6.0543040589924168E-3</c:v>
              </c:pt>
              <c:pt idx="8268">
                <c:v>6.0543040589924168E-3</c:v>
              </c:pt>
              <c:pt idx="8269">
                <c:v>6.0543040589924168E-3</c:v>
              </c:pt>
              <c:pt idx="8270">
                <c:v>6.0543040589924168E-3</c:v>
              </c:pt>
              <c:pt idx="8271">
                <c:v>6.0543040589924168E-3</c:v>
              </c:pt>
              <c:pt idx="8272">
                <c:v>6.0543040589872612E-3</c:v>
              </c:pt>
              <c:pt idx="8273">
                <c:v>6.0543040589924168E-3</c:v>
              </c:pt>
              <c:pt idx="8274">
                <c:v>6.0543040589924168E-3</c:v>
              </c:pt>
              <c:pt idx="8275">
                <c:v>6.0543040589924168E-3</c:v>
              </c:pt>
              <c:pt idx="8276">
                <c:v>6.0543040589924168E-3</c:v>
              </c:pt>
              <c:pt idx="8277">
                <c:v>6.0543040589924168E-3</c:v>
              </c:pt>
              <c:pt idx="8278">
                <c:v>6.0543040589924168E-3</c:v>
              </c:pt>
              <c:pt idx="8279">
                <c:v>6.0543040589872612E-3</c:v>
              </c:pt>
              <c:pt idx="8280">
                <c:v>6.0543040589924168E-3</c:v>
              </c:pt>
              <c:pt idx="8281">
                <c:v>6.0543040589924168E-3</c:v>
              </c:pt>
              <c:pt idx="8282">
                <c:v>6.0543040589924168E-3</c:v>
              </c:pt>
              <c:pt idx="8283">
                <c:v>6.0543040589924168E-3</c:v>
              </c:pt>
              <c:pt idx="8284">
                <c:v>6.0543040589924168E-3</c:v>
              </c:pt>
              <c:pt idx="8285">
                <c:v>6.0543040589924168E-3</c:v>
              </c:pt>
              <c:pt idx="8286">
                <c:v>6.0543040589872612E-3</c:v>
              </c:pt>
              <c:pt idx="8287">
                <c:v>6.0543040589924168E-3</c:v>
              </c:pt>
              <c:pt idx="8288">
                <c:v>6.0543040589924168E-3</c:v>
              </c:pt>
              <c:pt idx="8289">
                <c:v>6.0543040589924168E-3</c:v>
              </c:pt>
              <c:pt idx="8290">
                <c:v>6.0543040589924168E-3</c:v>
              </c:pt>
              <c:pt idx="8291">
                <c:v>6.0543040589924168E-3</c:v>
              </c:pt>
              <c:pt idx="8292">
                <c:v>6.0543040589924168E-3</c:v>
              </c:pt>
              <c:pt idx="8293">
                <c:v>6.0543040589872612E-3</c:v>
              </c:pt>
              <c:pt idx="8294">
                <c:v>6.0543040589924168E-3</c:v>
              </c:pt>
              <c:pt idx="8295">
                <c:v>6.0543040589924168E-3</c:v>
              </c:pt>
              <c:pt idx="8296">
                <c:v>6.0543040589924168E-3</c:v>
              </c:pt>
              <c:pt idx="8297">
                <c:v>6.0543040589924168E-3</c:v>
              </c:pt>
              <c:pt idx="8298">
                <c:v>6.0543040589924168E-3</c:v>
              </c:pt>
              <c:pt idx="8299">
                <c:v>6.0543040589924168E-3</c:v>
              </c:pt>
              <c:pt idx="8300">
                <c:v>6.0543040589872612E-3</c:v>
              </c:pt>
              <c:pt idx="8301">
                <c:v>6.0543040589924168E-3</c:v>
              </c:pt>
              <c:pt idx="8302">
                <c:v>6.0543040589924168E-3</c:v>
              </c:pt>
              <c:pt idx="8303">
                <c:v>6.0543040589924168E-3</c:v>
              </c:pt>
              <c:pt idx="8304">
                <c:v>6.0543040589924168E-3</c:v>
              </c:pt>
              <c:pt idx="8305">
                <c:v>6.0543040589924168E-3</c:v>
              </c:pt>
              <c:pt idx="8306">
                <c:v>6.0543040589924168E-3</c:v>
              </c:pt>
              <c:pt idx="8307">
                <c:v>6.0543040589872612E-3</c:v>
              </c:pt>
              <c:pt idx="8308">
                <c:v>6.0543040589924168E-3</c:v>
              </c:pt>
              <c:pt idx="8309">
                <c:v>6.0543040589924168E-3</c:v>
              </c:pt>
              <c:pt idx="8310">
                <c:v>6.0543040589924168E-3</c:v>
              </c:pt>
              <c:pt idx="8311">
                <c:v>6.0543040589924168E-3</c:v>
              </c:pt>
              <c:pt idx="8312">
                <c:v>6.0543040589924168E-3</c:v>
              </c:pt>
              <c:pt idx="8313">
                <c:v>6.0543040589924168E-3</c:v>
              </c:pt>
              <c:pt idx="8314">
                <c:v>6.0543040589872612E-3</c:v>
              </c:pt>
              <c:pt idx="8315">
                <c:v>6.0543040589924168E-3</c:v>
              </c:pt>
              <c:pt idx="8316">
                <c:v>6.0543040589924168E-3</c:v>
              </c:pt>
              <c:pt idx="8317">
                <c:v>6.0543040589924168E-3</c:v>
              </c:pt>
              <c:pt idx="8318">
                <c:v>6.0543040589924168E-3</c:v>
              </c:pt>
              <c:pt idx="8319">
                <c:v>6.0543040589924168E-3</c:v>
              </c:pt>
              <c:pt idx="8320">
                <c:v>6.0543040589924168E-3</c:v>
              </c:pt>
              <c:pt idx="8321">
                <c:v>6.0543040589872612E-3</c:v>
              </c:pt>
              <c:pt idx="8322">
                <c:v>6.0543040589924168E-3</c:v>
              </c:pt>
              <c:pt idx="8323">
                <c:v>6.0543040589924168E-3</c:v>
              </c:pt>
              <c:pt idx="8324">
                <c:v>6.0543040589924168E-3</c:v>
              </c:pt>
              <c:pt idx="8325">
                <c:v>6.0543040589924168E-3</c:v>
              </c:pt>
              <c:pt idx="8326">
                <c:v>6.0543040589924168E-3</c:v>
              </c:pt>
              <c:pt idx="8327">
                <c:v>6.0543040589924168E-3</c:v>
              </c:pt>
              <c:pt idx="8328">
                <c:v>6.0543040589872612E-3</c:v>
              </c:pt>
              <c:pt idx="8329">
                <c:v>6.0543040589924168E-3</c:v>
              </c:pt>
              <c:pt idx="8330">
                <c:v>6.0543040589924168E-3</c:v>
              </c:pt>
              <c:pt idx="8331">
                <c:v>6.0543040589924168E-3</c:v>
              </c:pt>
              <c:pt idx="8332">
                <c:v>6.0543040589924168E-3</c:v>
              </c:pt>
              <c:pt idx="8333">
                <c:v>6.0543040589924168E-3</c:v>
              </c:pt>
              <c:pt idx="8334">
                <c:v>6.0543040589872612E-3</c:v>
              </c:pt>
              <c:pt idx="8335">
                <c:v>6.0543040589924168E-3</c:v>
              </c:pt>
              <c:pt idx="8336">
                <c:v>6.0543040589924168E-3</c:v>
              </c:pt>
              <c:pt idx="8337">
                <c:v>6.0543040589924168E-3</c:v>
              </c:pt>
              <c:pt idx="8338">
                <c:v>6.0543040589924168E-3</c:v>
              </c:pt>
              <c:pt idx="8339">
                <c:v>6.0543040589924168E-3</c:v>
              </c:pt>
              <c:pt idx="8340">
                <c:v>6.0543040589924168E-3</c:v>
              </c:pt>
              <c:pt idx="8341">
                <c:v>6.0543040589872612E-3</c:v>
              </c:pt>
              <c:pt idx="8342">
                <c:v>6.0543040589924168E-3</c:v>
              </c:pt>
              <c:pt idx="8343">
                <c:v>6.0543040589924168E-3</c:v>
              </c:pt>
              <c:pt idx="8344">
                <c:v>6.0543040589924168E-3</c:v>
              </c:pt>
              <c:pt idx="8345">
                <c:v>6.0543040589924168E-3</c:v>
              </c:pt>
              <c:pt idx="8346">
                <c:v>6.0543040589924168E-3</c:v>
              </c:pt>
              <c:pt idx="8347">
                <c:v>6.0543040589924168E-3</c:v>
              </c:pt>
              <c:pt idx="8348">
                <c:v>6.0543040589872612E-3</c:v>
              </c:pt>
              <c:pt idx="8349">
                <c:v>6.0543040589924168E-3</c:v>
              </c:pt>
              <c:pt idx="8350">
                <c:v>6.0543040589924168E-3</c:v>
              </c:pt>
              <c:pt idx="8351">
                <c:v>6.0543040589924168E-3</c:v>
              </c:pt>
              <c:pt idx="8352">
                <c:v>6.0543040589924168E-3</c:v>
              </c:pt>
              <c:pt idx="8353">
                <c:v>6.0543040589924168E-3</c:v>
              </c:pt>
              <c:pt idx="8354">
                <c:v>6.0543040589924168E-3</c:v>
              </c:pt>
              <c:pt idx="8355">
                <c:v>6.0543040589872612E-3</c:v>
              </c:pt>
              <c:pt idx="8356">
                <c:v>6.0543040589924168E-3</c:v>
              </c:pt>
              <c:pt idx="8357">
                <c:v>6.0543040589924168E-3</c:v>
              </c:pt>
              <c:pt idx="8358">
                <c:v>6.0543040589924168E-3</c:v>
              </c:pt>
              <c:pt idx="8359">
                <c:v>6.0543040589924168E-3</c:v>
              </c:pt>
              <c:pt idx="8360">
                <c:v>6.0543040589924168E-3</c:v>
              </c:pt>
              <c:pt idx="8361">
                <c:v>6.0543040589924168E-3</c:v>
              </c:pt>
              <c:pt idx="8362">
                <c:v>6.0543040589872612E-3</c:v>
              </c:pt>
              <c:pt idx="8363">
                <c:v>6.0543040589924168E-3</c:v>
              </c:pt>
              <c:pt idx="8364">
                <c:v>6.0543040589924168E-3</c:v>
              </c:pt>
              <c:pt idx="8365">
                <c:v>6.0543040589924168E-3</c:v>
              </c:pt>
              <c:pt idx="8366">
                <c:v>6.0543040589924168E-3</c:v>
              </c:pt>
              <c:pt idx="8367">
                <c:v>6.0543040589924168E-3</c:v>
              </c:pt>
              <c:pt idx="8368">
                <c:v>6.0543040589924168E-3</c:v>
              </c:pt>
              <c:pt idx="8369">
                <c:v>6.0543040589872612E-3</c:v>
              </c:pt>
              <c:pt idx="8370">
                <c:v>6.0543040589924168E-3</c:v>
              </c:pt>
              <c:pt idx="8371">
                <c:v>6.0543040589924168E-3</c:v>
              </c:pt>
              <c:pt idx="8372">
                <c:v>6.0543040589924168E-3</c:v>
              </c:pt>
              <c:pt idx="8373">
                <c:v>6.0543040589924168E-3</c:v>
              </c:pt>
              <c:pt idx="8374">
                <c:v>6.0543040589924168E-3</c:v>
              </c:pt>
              <c:pt idx="8375">
                <c:v>6.0543040589924168E-3</c:v>
              </c:pt>
              <c:pt idx="8376">
                <c:v>6.0543040589872612E-3</c:v>
              </c:pt>
              <c:pt idx="8377">
                <c:v>6.0543040589924168E-3</c:v>
              </c:pt>
              <c:pt idx="8378">
                <c:v>6.0543040589924168E-3</c:v>
              </c:pt>
              <c:pt idx="8379">
                <c:v>6.0543040589924168E-3</c:v>
              </c:pt>
              <c:pt idx="8380">
                <c:v>6.0543040589924168E-3</c:v>
              </c:pt>
              <c:pt idx="8381">
                <c:v>6.0543040589924168E-3</c:v>
              </c:pt>
              <c:pt idx="8382">
                <c:v>6.0543040589924168E-3</c:v>
              </c:pt>
              <c:pt idx="8383">
                <c:v>6.0543040589872612E-3</c:v>
              </c:pt>
              <c:pt idx="8384">
                <c:v>6.0543040589924168E-3</c:v>
              </c:pt>
              <c:pt idx="8385">
                <c:v>6.0543040589924168E-3</c:v>
              </c:pt>
              <c:pt idx="8386">
                <c:v>6.0543040589924168E-3</c:v>
              </c:pt>
              <c:pt idx="8387">
                <c:v>6.0543040589924168E-3</c:v>
              </c:pt>
              <c:pt idx="8388">
                <c:v>6.0543040589924168E-3</c:v>
              </c:pt>
              <c:pt idx="8389">
                <c:v>6.0543040589924168E-3</c:v>
              </c:pt>
              <c:pt idx="8390">
                <c:v>6.0543040589872612E-3</c:v>
              </c:pt>
              <c:pt idx="8391">
                <c:v>6.0543040589924168E-3</c:v>
              </c:pt>
              <c:pt idx="8392">
                <c:v>6.0543040589924168E-3</c:v>
              </c:pt>
              <c:pt idx="8393">
                <c:v>6.0543040589924168E-3</c:v>
              </c:pt>
              <c:pt idx="8394">
                <c:v>6.0543040589924168E-3</c:v>
              </c:pt>
              <c:pt idx="8395">
                <c:v>6.0543040589924168E-3</c:v>
              </c:pt>
              <c:pt idx="8396">
                <c:v>6.0543040589924168E-3</c:v>
              </c:pt>
              <c:pt idx="8397">
                <c:v>6.0543040589872612E-3</c:v>
              </c:pt>
              <c:pt idx="8398">
                <c:v>6.0543040589924168E-3</c:v>
              </c:pt>
              <c:pt idx="8399">
                <c:v>6.0543040589924168E-3</c:v>
              </c:pt>
              <c:pt idx="8400">
                <c:v>6.0543040589924168E-3</c:v>
              </c:pt>
              <c:pt idx="8401">
                <c:v>6.0543040589924168E-3</c:v>
              </c:pt>
              <c:pt idx="8402">
                <c:v>6.0543040589924168E-3</c:v>
              </c:pt>
              <c:pt idx="8403">
                <c:v>6.0543040589924168E-3</c:v>
              </c:pt>
              <c:pt idx="8404">
                <c:v>6.0543040589872612E-3</c:v>
              </c:pt>
              <c:pt idx="8405">
                <c:v>6.0543040589924168E-3</c:v>
              </c:pt>
              <c:pt idx="8406">
                <c:v>6.0543040589924168E-3</c:v>
              </c:pt>
              <c:pt idx="8407">
                <c:v>6.0543040589924168E-3</c:v>
              </c:pt>
              <c:pt idx="8408">
                <c:v>6.0543040589924168E-3</c:v>
              </c:pt>
              <c:pt idx="8409">
                <c:v>6.0543040589924168E-3</c:v>
              </c:pt>
              <c:pt idx="8410">
                <c:v>6.0543040589924168E-3</c:v>
              </c:pt>
              <c:pt idx="8411">
                <c:v>6.0543040589872612E-3</c:v>
              </c:pt>
              <c:pt idx="8412">
                <c:v>6.0543040589924168E-3</c:v>
              </c:pt>
              <c:pt idx="8413">
                <c:v>6.0543040589924168E-3</c:v>
              </c:pt>
              <c:pt idx="8414">
                <c:v>6.0543040589924168E-3</c:v>
              </c:pt>
              <c:pt idx="8415">
                <c:v>6.0543040589924168E-3</c:v>
              </c:pt>
              <c:pt idx="8416">
                <c:v>6.0543040589924168E-3</c:v>
              </c:pt>
              <c:pt idx="8417">
                <c:v>6.0543040589924168E-3</c:v>
              </c:pt>
              <c:pt idx="8418">
                <c:v>6.0543040589872612E-3</c:v>
              </c:pt>
              <c:pt idx="8419">
                <c:v>6.0543040589924168E-3</c:v>
              </c:pt>
              <c:pt idx="8420">
                <c:v>6.0543040589924168E-3</c:v>
              </c:pt>
              <c:pt idx="8421">
                <c:v>6.0543040589924168E-3</c:v>
              </c:pt>
              <c:pt idx="8422">
                <c:v>6.0543040589924168E-3</c:v>
              </c:pt>
              <c:pt idx="8423">
                <c:v>6.0543040589924168E-3</c:v>
              </c:pt>
              <c:pt idx="8424">
                <c:v>6.0543040589872612E-3</c:v>
              </c:pt>
              <c:pt idx="8425">
                <c:v>6.0543040589924168E-3</c:v>
              </c:pt>
              <c:pt idx="8426">
                <c:v>6.0543040589924168E-3</c:v>
              </c:pt>
              <c:pt idx="8427">
                <c:v>6.0543040589924168E-3</c:v>
              </c:pt>
              <c:pt idx="8428">
                <c:v>6.0543040589924168E-3</c:v>
              </c:pt>
              <c:pt idx="8429">
                <c:v>6.0543040589924168E-3</c:v>
              </c:pt>
              <c:pt idx="8430">
                <c:v>6.0543040589924168E-3</c:v>
              </c:pt>
              <c:pt idx="8431">
                <c:v>6.0543040589872612E-3</c:v>
              </c:pt>
              <c:pt idx="8432">
                <c:v>6.0543040589924168E-3</c:v>
              </c:pt>
              <c:pt idx="8433">
                <c:v>6.0543040589924168E-3</c:v>
              </c:pt>
              <c:pt idx="8434">
                <c:v>6.0543040589924168E-3</c:v>
              </c:pt>
              <c:pt idx="8435">
                <c:v>6.0543040589924168E-3</c:v>
              </c:pt>
              <c:pt idx="8436">
                <c:v>6.0543040589924168E-3</c:v>
              </c:pt>
              <c:pt idx="8437">
                <c:v>6.0543040589924168E-3</c:v>
              </c:pt>
              <c:pt idx="8438">
                <c:v>6.0543040589872612E-3</c:v>
              </c:pt>
              <c:pt idx="8439">
                <c:v>6.0543040589924168E-3</c:v>
              </c:pt>
              <c:pt idx="8440">
                <c:v>6.0543040589924168E-3</c:v>
              </c:pt>
              <c:pt idx="8441">
                <c:v>6.0543040589924168E-3</c:v>
              </c:pt>
              <c:pt idx="8442">
                <c:v>6.0543040589924168E-3</c:v>
              </c:pt>
              <c:pt idx="8443">
                <c:v>6.0543040589924168E-3</c:v>
              </c:pt>
              <c:pt idx="8444">
                <c:v>6.0543040589924168E-3</c:v>
              </c:pt>
              <c:pt idx="8445">
                <c:v>6.0543040589872612E-3</c:v>
              </c:pt>
              <c:pt idx="8446">
                <c:v>6.0543040589924168E-3</c:v>
              </c:pt>
              <c:pt idx="8447">
                <c:v>6.0543040589924168E-3</c:v>
              </c:pt>
              <c:pt idx="8448">
                <c:v>6.0543040589924168E-3</c:v>
              </c:pt>
              <c:pt idx="8449">
                <c:v>6.0543040589924168E-3</c:v>
              </c:pt>
              <c:pt idx="8450">
                <c:v>6.0543040589924168E-3</c:v>
              </c:pt>
              <c:pt idx="8451">
                <c:v>6.0543040589924168E-3</c:v>
              </c:pt>
              <c:pt idx="8452">
                <c:v>6.0543040589872612E-3</c:v>
              </c:pt>
              <c:pt idx="8453">
                <c:v>6.0543040589924168E-3</c:v>
              </c:pt>
              <c:pt idx="8454">
                <c:v>6.0543040589924168E-3</c:v>
              </c:pt>
              <c:pt idx="8455">
                <c:v>6.0543040589924168E-3</c:v>
              </c:pt>
              <c:pt idx="8456">
                <c:v>6.0543040589924168E-3</c:v>
              </c:pt>
              <c:pt idx="8457">
                <c:v>6.0543040589924168E-3</c:v>
              </c:pt>
              <c:pt idx="8458">
                <c:v>6.0543040589924168E-3</c:v>
              </c:pt>
              <c:pt idx="8459">
                <c:v>6.0543040589872612E-3</c:v>
              </c:pt>
              <c:pt idx="8460">
                <c:v>6.0543040589924168E-3</c:v>
              </c:pt>
              <c:pt idx="8461">
                <c:v>6.0543040589924168E-3</c:v>
              </c:pt>
              <c:pt idx="8462">
                <c:v>6.0543040589924168E-3</c:v>
              </c:pt>
              <c:pt idx="8463">
                <c:v>6.0543040589924168E-3</c:v>
              </c:pt>
              <c:pt idx="8464">
                <c:v>6.0543040589924168E-3</c:v>
              </c:pt>
              <c:pt idx="8465">
                <c:v>6.0543040589924168E-3</c:v>
              </c:pt>
              <c:pt idx="8466">
                <c:v>6.0543040589872612E-3</c:v>
              </c:pt>
              <c:pt idx="8467">
                <c:v>6.0543040589924168E-3</c:v>
              </c:pt>
              <c:pt idx="8468">
                <c:v>6.0543040589924168E-3</c:v>
              </c:pt>
              <c:pt idx="8469">
                <c:v>6.0543040589924168E-3</c:v>
              </c:pt>
              <c:pt idx="8470">
                <c:v>6.0543040589924168E-3</c:v>
              </c:pt>
              <c:pt idx="8471">
                <c:v>6.0543040589924168E-3</c:v>
              </c:pt>
              <c:pt idx="8472">
                <c:v>6.0543040589924168E-3</c:v>
              </c:pt>
              <c:pt idx="8473">
                <c:v>6.0543040589872612E-3</c:v>
              </c:pt>
              <c:pt idx="8474">
                <c:v>6.0543040589924168E-3</c:v>
              </c:pt>
              <c:pt idx="8475">
                <c:v>6.0543040589924168E-3</c:v>
              </c:pt>
              <c:pt idx="8476">
                <c:v>6.0543040589924168E-3</c:v>
              </c:pt>
              <c:pt idx="8477">
                <c:v>6.0543040589924168E-3</c:v>
              </c:pt>
              <c:pt idx="8478">
                <c:v>6.0543040589924168E-3</c:v>
              </c:pt>
              <c:pt idx="8479">
                <c:v>6.0543040589924168E-3</c:v>
              </c:pt>
              <c:pt idx="8480">
                <c:v>6.0543040589872612E-3</c:v>
              </c:pt>
              <c:pt idx="8481">
                <c:v>6.0543040589924168E-3</c:v>
              </c:pt>
              <c:pt idx="8482">
                <c:v>6.0543040589924168E-3</c:v>
              </c:pt>
              <c:pt idx="8483">
                <c:v>6.0543040589924168E-3</c:v>
              </c:pt>
              <c:pt idx="8484">
                <c:v>6.0543040589924168E-3</c:v>
              </c:pt>
              <c:pt idx="8485">
                <c:v>6.0543040589924168E-3</c:v>
              </c:pt>
              <c:pt idx="8486">
                <c:v>6.0543040589924168E-3</c:v>
              </c:pt>
              <c:pt idx="8487">
                <c:v>6.0543040589872612E-3</c:v>
              </c:pt>
              <c:pt idx="8488">
                <c:v>6.0543040589924168E-3</c:v>
              </c:pt>
              <c:pt idx="8489">
                <c:v>6.0543040589924168E-3</c:v>
              </c:pt>
              <c:pt idx="8490">
                <c:v>6.0543040589924168E-3</c:v>
              </c:pt>
              <c:pt idx="8491">
                <c:v>6.0543040589924168E-3</c:v>
              </c:pt>
              <c:pt idx="8492">
                <c:v>6.0543040589924168E-3</c:v>
              </c:pt>
              <c:pt idx="8493">
                <c:v>6.0543040589924168E-3</c:v>
              </c:pt>
              <c:pt idx="8494">
                <c:v>6.0543040589872612E-3</c:v>
              </c:pt>
              <c:pt idx="8495">
                <c:v>6.0543040589924168E-3</c:v>
              </c:pt>
              <c:pt idx="8496">
                <c:v>6.0543040589924168E-3</c:v>
              </c:pt>
              <c:pt idx="8497">
                <c:v>6.0543040589924168E-3</c:v>
              </c:pt>
              <c:pt idx="8498">
                <c:v>6.0543040589924168E-3</c:v>
              </c:pt>
              <c:pt idx="8499">
                <c:v>6.0543040589924168E-3</c:v>
              </c:pt>
              <c:pt idx="8500">
                <c:v>6.0543040589924168E-3</c:v>
              </c:pt>
              <c:pt idx="8501">
                <c:v>6.0543040589872612E-3</c:v>
              </c:pt>
              <c:pt idx="8502">
                <c:v>6.0543040589924168E-3</c:v>
              </c:pt>
              <c:pt idx="8503">
                <c:v>6.0543040589924168E-3</c:v>
              </c:pt>
              <c:pt idx="8504">
                <c:v>6.0543040589924168E-3</c:v>
              </c:pt>
              <c:pt idx="8505">
                <c:v>6.0543040589924168E-3</c:v>
              </c:pt>
              <c:pt idx="8506">
                <c:v>6.0543040589924168E-3</c:v>
              </c:pt>
              <c:pt idx="8507">
                <c:v>6.0543040589924168E-3</c:v>
              </c:pt>
              <c:pt idx="8508">
                <c:v>6.0543040589872612E-3</c:v>
              </c:pt>
              <c:pt idx="8509">
                <c:v>6.0543040589924168E-3</c:v>
              </c:pt>
              <c:pt idx="8510">
                <c:v>6.0543040589924168E-3</c:v>
              </c:pt>
              <c:pt idx="8511">
                <c:v>6.0543040589924168E-3</c:v>
              </c:pt>
              <c:pt idx="8512">
                <c:v>6.0543040589924168E-3</c:v>
              </c:pt>
              <c:pt idx="8513">
                <c:v>6.0543040589924168E-3</c:v>
              </c:pt>
              <c:pt idx="8514">
                <c:v>6.0543040589872612E-3</c:v>
              </c:pt>
              <c:pt idx="8515">
                <c:v>6.0543040589924168E-3</c:v>
              </c:pt>
              <c:pt idx="8516">
                <c:v>6.0543040589924168E-3</c:v>
              </c:pt>
              <c:pt idx="8517">
                <c:v>6.0543040589924168E-3</c:v>
              </c:pt>
              <c:pt idx="8518">
                <c:v>6.0543040589924168E-3</c:v>
              </c:pt>
              <c:pt idx="8519">
                <c:v>6.0543040589924168E-3</c:v>
              </c:pt>
              <c:pt idx="8520">
                <c:v>6.0543040589924168E-3</c:v>
              </c:pt>
              <c:pt idx="8521">
                <c:v>6.0543040589872612E-3</c:v>
              </c:pt>
              <c:pt idx="8522">
                <c:v>6.0543040589924168E-3</c:v>
              </c:pt>
              <c:pt idx="8523">
                <c:v>6.0543040589924168E-3</c:v>
              </c:pt>
              <c:pt idx="8524">
                <c:v>6.0543040589924168E-3</c:v>
              </c:pt>
              <c:pt idx="8525">
                <c:v>6.0543040589924168E-3</c:v>
              </c:pt>
              <c:pt idx="8526">
                <c:v>6.0543040589924168E-3</c:v>
              </c:pt>
              <c:pt idx="8527">
                <c:v>6.0543040589924168E-3</c:v>
              </c:pt>
              <c:pt idx="8528">
                <c:v>6.0543040589872612E-3</c:v>
              </c:pt>
              <c:pt idx="8529">
                <c:v>6.0543040589924168E-3</c:v>
              </c:pt>
              <c:pt idx="8530">
                <c:v>6.0543040589924168E-3</c:v>
              </c:pt>
              <c:pt idx="8531">
                <c:v>6.0543040589924168E-3</c:v>
              </c:pt>
              <c:pt idx="8532">
                <c:v>6.0543040589924168E-3</c:v>
              </c:pt>
              <c:pt idx="8533">
                <c:v>6.0543040589924168E-3</c:v>
              </c:pt>
              <c:pt idx="8534">
                <c:v>6.0543040589924168E-3</c:v>
              </c:pt>
              <c:pt idx="8535">
                <c:v>6.0543040589872612E-3</c:v>
              </c:pt>
              <c:pt idx="8536">
                <c:v>6.0543040589924168E-3</c:v>
              </c:pt>
              <c:pt idx="8537">
                <c:v>6.0543040589924168E-3</c:v>
              </c:pt>
              <c:pt idx="8538">
                <c:v>6.0543040589924168E-3</c:v>
              </c:pt>
              <c:pt idx="8539">
                <c:v>6.0543040589924168E-3</c:v>
              </c:pt>
              <c:pt idx="8540">
                <c:v>6.0543040589924168E-3</c:v>
              </c:pt>
              <c:pt idx="8541">
                <c:v>6.0543040589924168E-3</c:v>
              </c:pt>
              <c:pt idx="8542">
                <c:v>6.0543040589872612E-3</c:v>
              </c:pt>
              <c:pt idx="8543">
                <c:v>6.0543040589924168E-3</c:v>
              </c:pt>
              <c:pt idx="8544">
                <c:v>6.0543040589924168E-3</c:v>
              </c:pt>
              <c:pt idx="8545">
                <c:v>6.0543040589924168E-3</c:v>
              </c:pt>
              <c:pt idx="8546">
                <c:v>6.0543040589924168E-3</c:v>
              </c:pt>
              <c:pt idx="8547">
                <c:v>6.0543040589924168E-3</c:v>
              </c:pt>
              <c:pt idx="8548">
                <c:v>6.0543040589924168E-3</c:v>
              </c:pt>
              <c:pt idx="8549">
                <c:v>6.0543040589872612E-3</c:v>
              </c:pt>
              <c:pt idx="8550">
                <c:v>6.0543040589924168E-3</c:v>
              </c:pt>
              <c:pt idx="8551">
                <c:v>6.0543040589924168E-3</c:v>
              </c:pt>
              <c:pt idx="8552">
                <c:v>6.0543040589924168E-3</c:v>
              </c:pt>
              <c:pt idx="8553">
                <c:v>6.0543040589924168E-3</c:v>
              </c:pt>
              <c:pt idx="8554">
                <c:v>6.0543040589924168E-3</c:v>
              </c:pt>
              <c:pt idx="8555">
                <c:v>6.0543040589924168E-3</c:v>
              </c:pt>
              <c:pt idx="8556">
                <c:v>6.0543040589872612E-3</c:v>
              </c:pt>
              <c:pt idx="8557">
                <c:v>6.0543040589924168E-3</c:v>
              </c:pt>
              <c:pt idx="8558">
                <c:v>6.0543040589924168E-3</c:v>
              </c:pt>
              <c:pt idx="8559">
                <c:v>6.0543040589924168E-3</c:v>
              </c:pt>
              <c:pt idx="8560">
                <c:v>6.0543040589924168E-3</c:v>
              </c:pt>
              <c:pt idx="8561">
                <c:v>6.0543040589924168E-3</c:v>
              </c:pt>
              <c:pt idx="8562">
                <c:v>6.0543040589924168E-3</c:v>
              </c:pt>
              <c:pt idx="8563">
                <c:v>6.0543040589872612E-3</c:v>
              </c:pt>
              <c:pt idx="8564">
                <c:v>6.0543040589924168E-3</c:v>
              </c:pt>
              <c:pt idx="8565">
                <c:v>6.0543040589924168E-3</c:v>
              </c:pt>
              <c:pt idx="8566">
                <c:v>6.0543040589924168E-3</c:v>
              </c:pt>
              <c:pt idx="8567">
                <c:v>6.0543040589924168E-3</c:v>
              </c:pt>
              <c:pt idx="8568">
                <c:v>6.0543040589924168E-3</c:v>
              </c:pt>
              <c:pt idx="8569">
                <c:v>6.0543040589924168E-3</c:v>
              </c:pt>
              <c:pt idx="8570">
                <c:v>6.0543040589872612E-3</c:v>
              </c:pt>
              <c:pt idx="8571">
                <c:v>6.0543040589924168E-3</c:v>
              </c:pt>
              <c:pt idx="8572">
                <c:v>6.0543040589924168E-3</c:v>
              </c:pt>
              <c:pt idx="8573">
                <c:v>6.0543040589924168E-3</c:v>
              </c:pt>
              <c:pt idx="8574">
                <c:v>6.0543040589924168E-3</c:v>
              </c:pt>
              <c:pt idx="8575">
                <c:v>6.0543040589924168E-3</c:v>
              </c:pt>
              <c:pt idx="8576">
                <c:v>6.0543040589924168E-3</c:v>
              </c:pt>
              <c:pt idx="8577">
                <c:v>6.0543040589872612E-3</c:v>
              </c:pt>
              <c:pt idx="8578">
                <c:v>6.0543040589924168E-3</c:v>
              </c:pt>
              <c:pt idx="8579">
                <c:v>6.0543040589924168E-3</c:v>
              </c:pt>
              <c:pt idx="8580">
                <c:v>6.0543040589924168E-3</c:v>
              </c:pt>
              <c:pt idx="8581">
                <c:v>6.0543040589924168E-3</c:v>
              </c:pt>
              <c:pt idx="8582">
                <c:v>6.0543040589924168E-3</c:v>
              </c:pt>
              <c:pt idx="8583">
                <c:v>6.0543040589924168E-3</c:v>
              </c:pt>
              <c:pt idx="8584">
                <c:v>6.0543040589872612E-3</c:v>
              </c:pt>
              <c:pt idx="8585">
                <c:v>6.0543040589924168E-3</c:v>
              </c:pt>
              <c:pt idx="8586">
                <c:v>6.0543040589924168E-3</c:v>
              </c:pt>
              <c:pt idx="8587">
                <c:v>6.0543040589924168E-3</c:v>
              </c:pt>
              <c:pt idx="8588">
                <c:v>6.0543040589924168E-3</c:v>
              </c:pt>
              <c:pt idx="8589">
                <c:v>6.0543040589924168E-3</c:v>
              </c:pt>
              <c:pt idx="8590">
                <c:v>6.0543040589924168E-3</c:v>
              </c:pt>
              <c:pt idx="8591">
                <c:v>6.0543040589872612E-3</c:v>
              </c:pt>
              <c:pt idx="8592">
                <c:v>6.0543040589924168E-3</c:v>
              </c:pt>
              <c:pt idx="8593">
                <c:v>6.0543040589924168E-3</c:v>
              </c:pt>
              <c:pt idx="8594">
                <c:v>6.0543040589924168E-3</c:v>
              </c:pt>
              <c:pt idx="8595">
                <c:v>6.0543040589924168E-3</c:v>
              </c:pt>
              <c:pt idx="8596">
                <c:v>6.0543040589924168E-3</c:v>
              </c:pt>
              <c:pt idx="8597">
                <c:v>6.0543040589924168E-3</c:v>
              </c:pt>
              <c:pt idx="8598">
                <c:v>6.0543040589872612E-3</c:v>
              </c:pt>
              <c:pt idx="8599">
                <c:v>6.0543040589924168E-3</c:v>
              </c:pt>
              <c:pt idx="8600">
                <c:v>6.0543040589924168E-3</c:v>
              </c:pt>
              <c:pt idx="8601">
                <c:v>6.0543040589924168E-3</c:v>
              </c:pt>
              <c:pt idx="8602">
                <c:v>6.0543040589924168E-3</c:v>
              </c:pt>
              <c:pt idx="8603">
                <c:v>6.0543040589924168E-3</c:v>
              </c:pt>
              <c:pt idx="8604">
                <c:v>6.0543040589924168E-3</c:v>
              </c:pt>
              <c:pt idx="8605">
                <c:v>6.0543040589872612E-3</c:v>
              </c:pt>
              <c:pt idx="8606">
                <c:v>6.0543040589924168E-3</c:v>
              </c:pt>
              <c:pt idx="8607">
                <c:v>6.0543040589924168E-3</c:v>
              </c:pt>
              <c:pt idx="8608">
                <c:v>6.0543040589924168E-3</c:v>
              </c:pt>
              <c:pt idx="8609">
                <c:v>6.0543040589924168E-3</c:v>
              </c:pt>
              <c:pt idx="8610">
                <c:v>6.0543040589924168E-3</c:v>
              </c:pt>
              <c:pt idx="8611">
                <c:v>6.0543040589872612E-3</c:v>
              </c:pt>
              <c:pt idx="8612">
                <c:v>6.0543040589924168E-3</c:v>
              </c:pt>
              <c:pt idx="8613">
                <c:v>6.0543040589924168E-3</c:v>
              </c:pt>
              <c:pt idx="8614">
                <c:v>6.0543040589924168E-3</c:v>
              </c:pt>
              <c:pt idx="8615">
                <c:v>6.0543040589924168E-3</c:v>
              </c:pt>
              <c:pt idx="8616">
                <c:v>6.0543040589924168E-3</c:v>
              </c:pt>
              <c:pt idx="8617">
                <c:v>6.0543040589924168E-3</c:v>
              </c:pt>
              <c:pt idx="8618">
                <c:v>6.0543040589872612E-3</c:v>
              </c:pt>
              <c:pt idx="8619">
                <c:v>6.0543040589924168E-3</c:v>
              </c:pt>
              <c:pt idx="8620">
                <c:v>6.0543040589924168E-3</c:v>
              </c:pt>
              <c:pt idx="8621">
                <c:v>6.0543040589924168E-3</c:v>
              </c:pt>
              <c:pt idx="8622">
                <c:v>6.0543040589924168E-3</c:v>
              </c:pt>
              <c:pt idx="8623">
                <c:v>6.0543040589924168E-3</c:v>
              </c:pt>
              <c:pt idx="8624">
                <c:v>6.0543040589924168E-3</c:v>
              </c:pt>
              <c:pt idx="8625">
                <c:v>6.0543040589872612E-3</c:v>
              </c:pt>
              <c:pt idx="8626">
                <c:v>6.0543040589924168E-3</c:v>
              </c:pt>
              <c:pt idx="8627">
                <c:v>6.0543040589924168E-3</c:v>
              </c:pt>
              <c:pt idx="8628">
                <c:v>6.0543040589924168E-3</c:v>
              </c:pt>
              <c:pt idx="8629">
                <c:v>6.0543040589924168E-3</c:v>
              </c:pt>
              <c:pt idx="8630">
                <c:v>6.0543040589924168E-3</c:v>
              </c:pt>
              <c:pt idx="8631">
                <c:v>6.0543040589924168E-3</c:v>
              </c:pt>
              <c:pt idx="8632">
                <c:v>6.0543040589872612E-3</c:v>
              </c:pt>
              <c:pt idx="8633">
                <c:v>6.0543040589924168E-3</c:v>
              </c:pt>
              <c:pt idx="8634">
                <c:v>6.0543040589924168E-3</c:v>
              </c:pt>
              <c:pt idx="8635">
                <c:v>6.0543040589924168E-3</c:v>
              </c:pt>
              <c:pt idx="8636">
                <c:v>6.0543040589924168E-3</c:v>
              </c:pt>
              <c:pt idx="8637">
                <c:v>6.0543040589924168E-3</c:v>
              </c:pt>
              <c:pt idx="8638">
                <c:v>6.0543040589924168E-3</c:v>
              </c:pt>
              <c:pt idx="8639">
                <c:v>6.0543040589872612E-3</c:v>
              </c:pt>
              <c:pt idx="8640">
                <c:v>6.0543040589924168E-3</c:v>
              </c:pt>
              <c:pt idx="8641">
                <c:v>6.0543040589924168E-3</c:v>
              </c:pt>
              <c:pt idx="8642">
                <c:v>6.0543040589924168E-3</c:v>
              </c:pt>
              <c:pt idx="8643">
                <c:v>6.0543040589924168E-3</c:v>
              </c:pt>
              <c:pt idx="8644">
                <c:v>6.0543040589924168E-3</c:v>
              </c:pt>
              <c:pt idx="8645">
                <c:v>6.0543040589924168E-3</c:v>
              </c:pt>
              <c:pt idx="8646">
                <c:v>6.0543040589872612E-3</c:v>
              </c:pt>
              <c:pt idx="8647">
                <c:v>6.0543040589924168E-3</c:v>
              </c:pt>
              <c:pt idx="8648">
                <c:v>6.0543040589924168E-3</c:v>
              </c:pt>
              <c:pt idx="8649">
                <c:v>6.0543040589924168E-3</c:v>
              </c:pt>
              <c:pt idx="8650">
                <c:v>6.0543040589924168E-3</c:v>
              </c:pt>
              <c:pt idx="8651">
                <c:v>6.0543040589924168E-3</c:v>
              </c:pt>
              <c:pt idx="8652">
                <c:v>6.0543040589924168E-3</c:v>
              </c:pt>
              <c:pt idx="8653">
                <c:v>6.0543040589872612E-3</c:v>
              </c:pt>
              <c:pt idx="8654">
                <c:v>6.0543040589924168E-3</c:v>
              </c:pt>
              <c:pt idx="8655">
                <c:v>6.0543040589924168E-3</c:v>
              </c:pt>
              <c:pt idx="8656">
                <c:v>6.0543040589924168E-3</c:v>
              </c:pt>
              <c:pt idx="8657">
                <c:v>6.0543040589924168E-3</c:v>
              </c:pt>
              <c:pt idx="8658">
                <c:v>6.0543040589924168E-3</c:v>
              </c:pt>
              <c:pt idx="8659">
                <c:v>6.0543040589924168E-3</c:v>
              </c:pt>
              <c:pt idx="8660">
                <c:v>6.0543040589872612E-3</c:v>
              </c:pt>
              <c:pt idx="8661">
                <c:v>6.0543040589924168E-3</c:v>
              </c:pt>
              <c:pt idx="8662">
                <c:v>6.0543040589924168E-3</c:v>
              </c:pt>
              <c:pt idx="8663">
                <c:v>6.0543040589924168E-3</c:v>
              </c:pt>
              <c:pt idx="8664">
                <c:v>6.0543040589924168E-3</c:v>
              </c:pt>
              <c:pt idx="8665">
                <c:v>6.0543040589924168E-3</c:v>
              </c:pt>
              <c:pt idx="8666">
                <c:v>6.0543040589924168E-3</c:v>
              </c:pt>
              <c:pt idx="8667">
                <c:v>6.0543040589872612E-3</c:v>
              </c:pt>
              <c:pt idx="8668">
                <c:v>6.0543040589924168E-3</c:v>
              </c:pt>
              <c:pt idx="8669">
                <c:v>6.0543040589924168E-3</c:v>
              </c:pt>
              <c:pt idx="8670">
                <c:v>6.0543040589924168E-3</c:v>
              </c:pt>
              <c:pt idx="8671">
                <c:v>6.0543040589924168E-3</c:v>
              </c:pt>
              <c:pt idx="8672">
                <c:v>6.0543040589924168E-3</c:v>
              </c:pt>
              <c:pt idx="8673">
                <c:v>6.0543040589924168E-3</c:v>
              </c:pt>
              <c:pt idx="8674">
                <c:v>6.0543040589872612E-3</c:v>
              </c:pt>
              <c:pt idx="8675">
                <c:v>6.0543040589924168E-3</c:v>
              </c:pt>
              <c:pt idx="8676">
                <c:v>6.0543040589924168E-3</c:v>
              </c:pt>
              <c:pt idx="8677">
                <c:v>6.0543040589924168E-3</c:v>
              </c:pt>
              <c:pt idx="8678">
                <c:v>6.0543040589924168E-3</c:v>
              </c:pt>
              <c:pt idx="8679">
                <c:v>6.0543040589924168E-3</c:v>
              </c:pt>
              <c:pt idx="8680">
                <c:v>6.0543040589924168E-3</c:v>
              </c:pt>
              <c:pt idx="8681">
                <c:v>6.0543040589872612E-3</c:v>
              </c:pt>
              <c:pt idx="8682">
                <c:v>6.0543040589924168E-3</c:v>
              </c:pt>
              <c:pt idx="8683">
                <c:v>6.0543040589924168E-3</c:v>
              </c:pt>
              <c:pt idx="8684">
                <c:v>6.0543040589924168E-3</c:v>
              </c:pt>
              <c:pt idx="8685">
                <c:v>6.0543040589924168E-3</c:v>
              </c:pt>
              <c:pt idx="8686">
                <c:v>6.0543040589924168E-3</c:v>
              </c:pt>
              <c:pt idx="8687">
                <c:v>6.0543040589924168E-3</c:v>
              </c:pt>
              <c:pt idx="8688">
                <c:v>6.0543040589872612E-3</c:v>
              </c:pt>
              <c:pt idx="8689">
                <c:v>6.0543040589924168E-3</c:v>
              </c:pt>
              <c:pt idx="8690">
                <c:v>6.0543040589924168E-3</c:v>
              </c:pt>
              <c:pt idx="8691">
                <c:v>6.0543040589924168E-3</c:v>
              </c:pt>
              <c:pt idx="8692">
                <c:v>6.0543040589924168E-3</c:v>
              </c:pt>
              <c:pt idx="8693">
                <c:v>6.0543040589924168E-3</c:v>
              </c:pt>
              <c:pt idx="8694">
                <c:v>6.0543040589924168E-3</c:v>
              </c:pt>
              <c:pt idx="8695">
                <c:v>6.0543040589872612E-3</c:v>
              </c:pt>
              <c:pt idx="8696">
                <c:v>6.0543040589924168E-3</c:v>
              </c:pt>
              <c:pt idx="8697">
                <c:v>6.0543040589924168E-3</c:v>
              </c:pt>
              <c:pt idx="8698">
                <c:v>6.0543040589924168E-3</c:v>
              </c:pt>
              <c:pt idx="8699">
                <c:v>6.0543040589924168E-3</c:v>
              </c:pt>
              <c:pt idx="8700">
                <c:v>6.0543040589924168E-3</c:v>
              </c:pt>
              <c:pt idx="8701">
                <c:v>6.0543040589872612E-3</c:v>
              </c:pt>
              <c:pt idx="8702">
                <c:v>6.0543040589924168E-3</c:v>
              </c:pt>
              <c:pt idx="8703">
                <c:v>6.0543040589924168E-3</c:v>
              </c:pt>
              <c:pt idx="8704">
                <c:v>6.0543040589924168E-3</c:v>
              </c:pt>
              <c:pt idx="8705">
                <c:v>6.0543040589924168E-3</c:v>
              </c:pt>
              <c:pt idx="8706">
                <c:v>6.0543040589924168E-3</c:v>
              </c:pt>
              <c:pt idx="8707">
                <c:v>6.0543040589924168E-3</c:v>
              </c:pt>
              <c:pt idx="8708">
                <c:v>6.0543040589872612E-3</c:v>
              </c:pt>
              <c:pt idx="8709">
                <c:v>6.0543040589924168E-3</c:v>
              </c:pt>
              <c:pt idx="8710">
                <c:v>6.0543040589924168E-3</c:v>
              </c:pt>
              <c:pt idx="8711">
                <c:v>6.0543040589924168E-3</c:v>
              </c:pt>
              <c:pt idx="8712">
                <c:v>6.0543040589924168E-3</c:v>
              </c:pt>
              <c:pt idx="8713">
                <c:v>6.0543040589924168E-3</c:v>
              </c:pt>
              <c:pt idx="8714">
                <c:v>6.0543040589924168E-3</c:v>
              </c:pt>
              <c:pt idx="8715">
                <c:v>6.0543040589872612E-3</c:v>
              </c:pt>
              <c:pt idx="8716">
                <c:v>6.0543040589924168E-3</c:v>
              </c:pt>
              <c:pt idx="8717">
                <c:v>6.0543040589924168E-3</c:v>
              </c:pt>
              <c:pt idx="8718">
                <c:v>6.0543040589924168E-3</c:v>
              </c:pt>
              <c:pt idx="8719">
                <c:v>6.0543040589924168E-3</c:v>
              </c:pt>
              <c:pt idx="8720">
                <c:v>6.0543040589924168E-3</c:v>
              </c:pt>
              <c:pt idx="8721">
                <c:v>6.0543040589924168E-3</c:v>
              </c:pt>
              <c:pt idx="8722">
                <c:v>6.0543040589872612E-3</c:v>
              </c:pt>
              <c:pt idx="8723">
                <c:v>6.0543040589924168E-3</c:v>
              </c:pt>
              <c:pt idx="8724">
                <c:v>6.0543040589924168E-3</c:v>
              </c:pt>
              <c:pt idx="8725">
                <c:v>6.0543040589924168E-3</c:v>
              </c:pt>
              <c:pt idx="8726">
                <c:v>6.0543040589924168E-3</c:v>
              </c:pt>
              <c:pt idx="8727">
                <c:v>6.0543040589924168E-3</c:v>
              </c:pt>
              <c:pt idx="8728">
                <c:v>6.0543040589924168E-3</c:v>
              </c:pt>
              <c:pt idx="8729">
                <c:v>6.0543040589872612E-3</c:v>
              </c:pt>
              <c:pt idx="8730">
                <c:v>6.0543040589924168E-3</c:v>
              </c:pt>
              <c:pt idx="8731">
                <c:v>6.0543040589924168E-3</c:v>
              </c:pt>
              <c:pt idx="8732">
                <c:v>6.0543040589924168E-3</c:v>
              </c:pt>
              <c:pt idx="8733">
                <c:v>6.0543040589924168E-3</c:v>
              </c:pt>
              <c:pt idx="8734">
                <c:v>6.0543040589924168E-3</c:v>
              </c:pt>
              <c:pt idx="8735">
                <c:v>6.0543040589924168E-3</c:v>
              </c:pt>
              <c:pt idx="8736">
                <c:v>6.0543040589872612E-3</c:v>
              </c:pt>
              <c:pt idx="8737">
                <c:v>6.0543040589924168E-3</c:v>
              </c:pt>
              <c:pt idx="8738">
                <c:v>6.0543040589924168E-3</c:v>
              </c:pt>
              <c:pt idx="8739">
                <c:v>6.0543040589924168E-3</c:v>
              </c:pt>
              <c:pt idx="8740">
                <c:v>6.0543040589924168E-3</c:v>
              </c:pt>
              <c:pt idx="8741">
                <c:v>6.0543040589924168E-3</c:v>
              </c:pt>
              <c:pt idx="8742">
                <c:v>6.0543040589924168E-3</c:v>
              </c:pt>
              <c:pt idx="8743">
                <c:v>6.0543040589872612E-3</c:v>
              </c:pt>
              <c:pt idx="8744">
                <c:v>6.0543040589924168E-3</c:v>
              </c:pt>
              <c:pt idx="8745">
                <c:v>6.0543040589924168E-3</c:v>
              </c:pt>
              <c:pt idx="8746">
                <c:v>6.0543040589924168E-3</c:v>
              </c:pt>
              <c:pt idx="8747">
                <c:v>6.0543040589924168E-3</c:v>
              </c:pt>
              <c:pt idx="8748">
                <c:v>6.0543040589924168E-3</c:v>
              </c:pt>
              <c:pt idx="8749">
                <c:v>6.0543040589924168E-3</c:v>
              </c:pt>
              <c:pt idx="8750">
                <c:v>6.0543040589872612E-3</c:v>
              </c:pt>
              <c:pt idx="8751">
                <c:v>6.0543040589924168E-3</c:v>
              </c:pt>
              <c:pt idx="8752">
                <c:v>6.0543040589924168E-3</c:v>
              </c:pt>
              <c:pt idx="8753">
                <c:v>6.0543040589924168E-3</c:v>
              </c:pt>
              <c:pt idx="8754">
                <c:v>6.0543040589924168E-3</c:v>
              </c:pt>
              <c:pt idx="8755">
                <c:v>6.0543040589924168E-3</c:v>
              </c:pt>
              <c:pt idx="8756">
                <c:v>6.0543040589924168E-3</c:v>
              </c:pt>
              <c:pt idx="8757">
                <c:v>6.0543040589872612E-3</c:v>
              </c:pt>
              <c:pt idx="8758">
                <c:v>6.0543040589924168E-3</c:v>
              </c:pt>
              <c:pt idx="8759">
                <c:v>6.0543040589924168E-3</c:v>
              </c:pt>
              <c:pt idx="8760">
                <c:v>6.0543040589924168E-3</c:v>
              </c:pt>
              <c:pt idx="8761">
                <c:v>6.0543040589924168E-3</c:v>
              </c:pt>
              <c:pt idx="8762">
                <c:v>6.0543040589924168E-3</c:v>
              </c:pt>
              <c:pt idx="8763">
                <c:v>6.0543040589924168E-3</c:v>
              </c:pt>
              <c:pt idx="8764">
                <c:v>6.0543040589872612E-3</c:v>
              </c:pt>
              <c:pt idx="8765">
                <c:v>6.0543040589924168E-3</c:v>
              </c:pt>
              <c:pt idx="8766">
                <c:v>6.0543040589924168E-3</c:v>
              </c:pt>
              <c:pt idx="8767">
                <c:v>6.0543040589924168E-3</c:v>
              </c:pt>
              <c:pt idx="8768">
                <c:v>6.0543040589924168E-3</c:v>
              </c:pt>
              <c:pt idx="8769">
                <c:v>6.0543040589924168E-3</c:v>
              </c:pt>
              <c:pt idx="8770">
                <c:v>6.0543040589924168E-3</c:v>
              </c:pt>
              <c:pt idx="8771">
                <c:v>6.0543040589872612E-3</c:v>
              </c:pt>
              <c:pt idx="8772">
                <c:v>6.0543040589924168E-3</c:v>
              </c:pt>
              <c:pt idx="8773">
                <c:v>6.0543040589924168E-3</c:v>
              </c:pt>
              <c:pt idx="8774">
                <c:v>6.0543040589924168E-3</c:v>
              </c:pt>
              <c:pt idx="8775">
                <c:v>6.0543040589924168E-3</c:v>
              </c:pt>
              <c:pt idx="8776">
                <c:v>6.0543040589924168E-3</c:v>
              </c:pt>
              <c:pt idx="8777">
                <c:v>6.0543040589924168E-3</c:v>
              </c:pt>
              <c:pt idx="8778">
                <c:v>6.0543040589872612E-3</c:v>
              </c:pt>
              <c:pt idx="8779">
                <c:v>6.0543040589924168E-3</c:v>
              </c:pt>
              <c:pt idx="8780">
                <c:v>6.0543040589924168E-3</c:v>
              </c:pt>
              <c:pt idx="8781">
                <c:v>6.0543040589924168E-3</c:v>
              </c:pt>
              <c:pt idx="8782">
                <c:v>6.0543040589924168E-3</c:v>
              </c:pt>
              <c:pt idx="8783">
                <c:v>6.0543040589924168E-3</c:v>
              </c:pt>
              <c:pt idx="8784">
                <c:v>6.0543040589924168E-3</c:v>
              </c:pt>
              <c:pt idx="8785">
                <c:v>6.0543040589872612E-3</c:v>
              </c:pt>
              <c:pt idx="8786">
                <c:v>6.0543040589924168E-3</c:v>
              </c:pt>
              <c:pt idx="8787">
                <c:v>6.0543040589924168E-3</c:v>
              </c:pt>
              <c:pt idx="8788">
                <c:v>6.0543040589924168E-3</c:v>
              </c:pt>
              <c:pt idx="8789">
                <c:v>6.0543040589924168E-3</c:v>
              </c:pt>
              <c:pt idx="8790">
                <c:v>6.0543040589924168E-3</c:v>
              </c:pt>
              <c:pt idx="8791">
                <c:v>6.0543040589872612E-3</c:v>
              </c:pt>
              <c:pt idx="8792">
                <c:v>6.0543040589924168E-3</c:v>
              </c:pt>
              <c:pt idx="8793">
                <c:v>6.0543040589924168E-3</c:v>
              </c:pt>
              <c:pt idx="8794">
                <c:v>6.0543040589924168E-3</c:v>
              </c:pt>
              <c:pt idx="8795">
                <c:v>6.0543040589924168E-3</c:v>
              </c:pt>
              <c:pt idx="8796">
                <c:v>6.0543040589924168E-3</c:v>
              </c:pt>
              <c:pt idx="8797">
                <c:v>6.0543040589924168E-3</c:v>
              </c:pt>
              <c:pt idx="8798">
                <c:v>6.0543040589872612E-3</c:v>
              </c:pt>
              <c:pt idx="8799">
                <c:v>6.0543040589924168E-3</c:v>
              </c:pt>
              <c:pt idx="8800">
                <c:v>6.0543040589924168E-3</c:v>
              </c:pt>
              <c:pt idx="8801">
                <c:v>6.0543040589924168E-3</c:v>
              </c:pt>
              <c:pt idx="8802">
                <c:v>6.0543040589924168E-3</c:v>
              </c:pt>
              <c:pt idx="8803">
                <c:v>6.0543040589924168E-3</c:v>
              </c:pt>
              <c:pt idx="8804">
                <c:v>6.0543040589924168E-3</c:v>
              </c:pt>
              <c:pt idx="8805">
                <c:v>6.0543040589872612E-3</c:v>
              </c:pt>
              <c:pt idx="8806">
                <c:v>6.0543040589924168E-3</c:v>
              </c:pt>
              <c:pt idx="8807">
                <c:v>6.0543040589924168E-3</c:v>
              </c:pt>
              <c:pt idx="8808">
                <c:v>6.0543040589924168E-3</c:v>
              </c:pt>
              <c:pt idx="8809">
                <c:v>6.0543040589924168E-3</c:v>
              </c:pt>
              <c:pt idx="8810">
                <c:v>6.0543040589924168E-3</c:v>
              </c:pt>
              <c:pt idx="8811">
                <c:v>6.0543040589924168E-3</c:v>
              </c:pt>
              <c:pt idx="8812">
                <c:v>6.0543040589872612E-3</c:v>
              </c:pt>
              <c:pt idx="8813">
                <c:v>6.0543040589924168E-3</c:v>
              </c:pt>
              <c:pt idx="8814">
                <c:v>6.0543040589924168E-3</c:v>
              </c:pt>
              <c:pt idx="8815">
                <c:v>6.0543040589924168E-3</c:v>
              </c:pt>
              <c:pt idx="8816">
                <c:v>6.0543040589924168E-3</c:v>
              </c:pt>
              <c:pt idx="8817">
                <c:v>6.0543040589924168E-3</c:v>
              </c:pt>
              <c:pt idx="8818">
                <c:v>6.0543040589924168E-3</c:v>
              </c:pt>
              <c:pt idx="8819">
                <c:v>6.0543040589872612E-3</c:v>
              </c:pt>
              <c:pt idx="8820">
                <c:v>6.0543040589924168E-3</c:v>
              </c:pt>
              <c:pt idx="8821">
                <c:v>6.0543040589924168E-3</c:v>
              </c:pt>
              <c:pt idx="8822">
                <c:v>6.0543040589924168E-3</c:v>
              </c:pt>
              <c:pt idx="8823">
                <c:v>6.0543040589924168E-3</c:v>
              </c:pt>
              <c:pt idx="8824">
                <c:v>6.0543040589924168E-3</c:v>
              </c:pt>
              <c:pt idx="8825">
                <c:v>6.0543040589924168E-3</c:v>
              </c:pt>
              <c:pt idx="8826">
                <c:v>6.0543040589872612E-3</c:v>
              </c:pt>
              <c:pt idx="8827">
                <c:v>6.0543040589924168E-3</c:v>
              </c:pt>
              <c:pt idx="8828">
                <c:v>6.0543040589924168E-3</c:v>
              </c:pt>
              <c:pt idx="8829">
                <c:v>6.0543040589924168E-3</c:v>
              </c:pt>
              <c:pt idx="8830">
                <c:v>6.0543040589924168E-3</c:v>
              </c:pt>
              <c:pt idx="8831">
                <c:v>6.0543040589924168E-3</c:v>
              </c:pt>
              <c:pt idx="8832">
                <c:v>6.0543040589924168E-3</c:v>
              </c:pt>
              <c:pt idx="8833">
                <c:v>6.0543040589872612E-3</c:v>
              </c:pt>
              <c:pt idx="8834">
                <c:v>6.0543040589924168E-3</c:v>
              </c:pt>
              <c:pt idx="8835">
                <c:v>6.0543040589924168E-3</c:v>
              </c:pt>
              <c:pt idx="8836">
                <c:v>6.0543040589924168E-3</c:v>
              </c:pt>
              <c:pt idx="8837">
                <c:v>6.0543040589924168E-3</c:v>
              </c:pt>
              <c:pt idx="8838">
                <c:v>6.0543040589924168E-3</c:v>
              </c:pt>
              <c:pt idx="8839">
                <c:v>6.0543040589924168E-3</c:v>
              </c:pt>
              <c:pt idx="8840">
                <c:v>6.0543040589872612E-3</c:v>
              </c:pt>
              <c:pt idx="8841">
                <c:v>6.0543040589924168E-3</c:v>
              </c:pt>
              <c:pt idx="8842">
                <c:v>6.0543040589924168E-3</c:v>
              </c:pt>
              <c:pt idx="8843">
                <c:v>6.0543040589924168E-3</c:v>
              </c:pt>
              <c:pt idx="8844">
                <c:v>6.0543040589924168E-3</c:v>
              </c:pt>
              <c:pt idx="8845">
                <c:v>6.0543040589924168E-3</c:v>
              </c:pt>
              <c:pt idx="8846">
                <c:v>6.0543040589924168E-3</c:v>
              </c:pt>
              <c:pt idx="8847">
                <c:v>6.0543040589872612E-3</c:v>
              </c:pt>
              <c:pt idx="8848">
                <c:v>6.0543040589924168E-3</c:v>
              </c:pt>
              <c:pt idx="8849">
                <c:v>6.0543040589924168E-3</c:v>
              </c:pt>
              <c:pt idx="8850">
                <c:v>6.0543040589924168E-3</c:v>
              </c:pt>
              <c:pt idx="8851">
                <c:v>6.0543040589924168E-3</c:v>
              </c:pt>
              <c:pt idx="8852">
                <c:v>6.0543040589924168E-3</c:v>
              </c:pt>
              <c:pt idx="8853">
                <c:v>6.0543040589924168E-3</c:v>
              </c:pt>
              <c:pt idx="8854">
                <c:v>6.0543040589872612E-3</c:v>
              </c:pt>
              <c:pt idx="8855">
                <c:v>6.0543040589924168E-3</c:v>
              </c:pt>
              <c:pt idx="8856">
                <c:v>6.0543040589924168E-3</c:v>
              </c:pt>
              <c:pt idx="8857">
                <c:v>6.0543040589924168E-3</c:v>
              </c:pt>
              <c:pt idx="8858">
                <c:v>6.0543040589924168E-3</c:v>
              </c:pt>
              <c:pt idx="8859">
                <c:v>6.0543040589924168E-3</c:v>
              </c:pt>
              <c:pt idx="8860">
                <c:v>6.0543040589924168E-3</c:v>
              </c:pt>
              <c:pt idx="8861">
                <c:v>6.0543040589872612E-3</c:v>
              </c:pt>
              <c:pt idx="8862">
                <c:v>6.0543040589924168E-3</c:v>
              </c:pt>
              <c:pt idx="8863">
                <c:v>6.0543040589924168E-3</c:v>
              </c:pt>
              <c:pt idx="8864">
                <c:v>6.0543040589924168E-3</c:v>
              </c:pt>
              <c:pt idx="8865">
                <c:v>6.0543040589924168E-3</c:v>
              </c:pt>
              <c:pt idx="8866">
                <c:v>6.0543040589924168E-3</c:v>
              </c:pt>
              <c:pt idx="8867">
                <c:v>6.0543040589924168E-3</c:v>
              </c:pt>
              <c:pt idx="8868">
                <c:v>6.0543040589872612E-3</c:v>
              </c:pt>
              <c:pt idx="8869">
                <c:v>6.0543040589924168E-3</c:v>
              </c:pt>
              <c:pt idx="8870">
                <c:v>6.0543040589924168E-3</c:v>
              </c:pt>
              <c:pt idx="8871">
                <c:v>6.0543040589924168E-3</c:v>
              </c:pt>
              <c:pt idx="8872">
                <c:v>6.0543040589924168E-3</c:v>
              </c:pt>
              <c:pt idx="8873">
                <c:v>6.0543040589924168E-3</c:v>
              </c:pt>
              <c:pt idx="8874">
                <c:v>6.0543040589924168E-3</c:v>
              </c:pt>
              <c:pt idx="8875">
                <c:v>6.0543040589872612E-3</c:v>
              </c:pt>
              <c:pt idx="8876">
                <c:v>6.0543040589924168E-3</c:v>
              </c:pt>
              <c:pt idx="8877">
                <c:v>6.0543040589924168E-3</c:v>
              </c:pt>
              <c:pt idx="8878">
                <c:v>6.0543040589924168E-3</c:v>
              </c:pt>
              <c:pt idx="8879">
                <c:v>6.0543040589924168E-3</c:v>
              </c:pt>
              <c:pt idx="8880">
                <c:v>6.0543040589924168E-3</c:v>
              </c:pt>
              <c:pt idx="8881">
                <c:v>6.0543040589924168E-3</c:v>
              </c:pt>
              <c:pt idx="8882">
                <c:v>6.0543040589872612E-3</c:v>
              </c:pt>
              <c:pt idx="8883">
                <c:v>6.0543040589924168E-3</c:v>
              </c:pt>
              <c:pt idx="8884">
                <c:v>6.0543040589924168E-3</c:v>
              </c:pt>
              <c:pt idx="8885">
                <c:v>6.0543040589924168E-3</c:v>
              </c:pt>
              <c:pt idx="8886">
                <c:v>6.0543040589924168E-3</c:v>
              </c:pt>
              <c:pt idx="8887">
                <c:v>6.0543040589924168E-3</c:v>
              </c:pt>
              <c:pt idx="8888">
                <c:v>6.0543040589872612E-3</c:v>
              </c:pt>
              <c:pt idx="8889">
                <c:v>6.0543040589924168E-3</c:v>
              </c:pt>
              <c:pt idx="8890">
                <c:v>6.0543040589924168E-3</c:v>
              </c:pt>
              <c:pt idx="8891">
                <c:v>6.0543040589924168E-3</c:v>
              </c:pt>
              <c:pt idx="8892">
                <c:v>6.0543040589924168E-3</c:v>
              </c:pt>
              <c:pt idx="8893">
                <c:v>6.0543040589924168E-3</c:v>
              </c:pt>
              <c:pt idx="8894">
                <c:v>6.0543040589924168E-3</c:v>
              </c:pt>
              <c:pt idx="8895">
                <c:v>6.0543040589872612E-3</c:v>
              </c:pt>
              <c:pt idx="8896">
                <c:v>6.0543040589924168E-3</c:v>
              </c:pt>
              <c:pt idx="8897">
                <c:v>6.0543040589924168E-3</c:v>
              </c:pt>
              <c:pt idx="8898">
                <c:v>6.0543040589924168E-3</c:v>
              </c:pt>
              <c:pt idx="8899">
                <c:v>6.0543040589924168E-3</c:v>
              </c:pt>
              <c:pt idx="8900">
                <c:v>6.0543040589924168E-3</c:v>
              </c:pt>
              <c:pt idx="8901">
                <c:v>6.0543040589924168E-3</c:v>
              </c:pt>
              <c:pt idx="8902">
                <c:v>6.0543040589872612E-3</c:v>
              </c:pt>
              <c:pt idx="8903">
                <c:v>6.0543040589924168E-3</c:v>
              </c:pt>
              <c:pt idx="8904">
                <c:v>6.0543040589924168E-3</c:v>
              </c:pt>
              <c:pt idx="8905">
                <c:v>6.0543040589924168E-3</c:v>
              </c:pt>
              <c:pt idx="8906">
                <c:v>6.0543040589924168E-3</c:v>
              </c:pt>
              <c:pt idx="8907">
                <c:v>6.0543040589924168E-3</c:v>
              </c:pt>
              <c:pt idx="8908">
                <c:v>6.0543040589924168E-3</c:v>
              </c:pt>
              <c:pt idx="8909">
                <c:v>6.0543040589872612E-3</c:v>
              </c:pt>
              <c:pt idx="8910">
                <c:v>6.0543040589924168E-3</c:v>
              </c:pt>
              <c:pt idx="8911">
                <c:v>6.0543040589924168E-3</c:v>
              </c:pt>
              <c:pt idx="8912">
                <c:v>6.0543040589924168E-3</c:v>
              </c:pt>
              <c:pt idx="8913">
                <c:v>6.0543040589924168E-3</c:v>
              </c:pt>
              <c:pt idx="8914">
                <c:v>6.0543040589924168E-3</c:v>
              </c:pt>
              <c:pt idx="8915">
                <c:v>6.0543040589924168E-3</c:v>
              </c:pt>
              <c:pt idx="8916">
                <c:v>6.0543040589872612E-3</c:v>
              </c:pt>
              <c:pt idx="8917">
                <c:v>6.0543040589924168E-3</c:v>
              </c:pt>
              <c:pt idx="8918">
                <c:v>6.0543040589924168E-3</c:v>
              </c:pt>
              <c:pt idx="8919">
                <c:v>6.0543040589924168E-3</c:v>
              </c:pt>
              <c:pt idx="8920">
                <c:v>6.0543040589924168E-3</c:v>
              </c:pt>
              <c:pt idx="8921">
                <c:v>6.0543040589924168E-3</c:v>
              </c:pt>
              <c:pt idx="8922">
                <c:v>6.0543040589924168E-3</c:v>
              </c:pt>
              <c:pt idx="8923">
                <c:v>6.0543040589872612E-3</c:v>
              </c:pt>
              <c:pt idx="8924">
                <c:v>6.0543040589924168E-3</c:v>
              </c:pt>
              <c:pt idx="8925">
                <c:v>6.0543040589924168E-3</c:v>
              </c:pt>
              <c:pt idx="8926">
                <c:v>6.0543040589924168E-3</c:v>
              </c:pt>
              <c:pt idx="8927">
                <c:v>6.0543040589924168E-3</c:v>
              </c:pt>
              <c:pt idx="8928">
                <c:v>6.0543040589924168E-3</c:v>
              </c:pt>
              <c:pt idx="8929">
                <c:v>6.0543040589924168E-3</c:v>
              </c:pt>
              <c:pt idx="8930">
                <c:v>6.0543040589872612E-3</c:v>
              </c:pt>
              <c:pt idx="8931">
                <c:v>6.0543040589924168E-3</c:v>
              </c:pt>
              <c:pt idx="8932">
                <c:v>6.0543040589924168E-3</c:v>
              </c:pt>
              <c:pt idx="8933">
                <c:v>6.0543040589924168E-3</c:v>
              </c:pt>
              <c:pt idx="8934">
                <c:v>6.0543040589924168E-3</c:v>
              </c:pt>
              <c:pt idx="8935">
                <c:v>6.0543040589924168E-3</c:v>
              </c:pt>
              <c:pt idx="8936">
                <c:v>6.0543040589924168E-3</c:v>
              </c:pt>
              <c:pt idx="8937">
                <c:v>6.0543040589872612E-3</c:v>
              </c:pt>
              <c:pt idx="8938">
                <c:v>6.0543040589924168E-3</c:v>
              </c:pt>
              <c:pt idx="8939">
                <c:v>6.0543040589924168E-3</c:v>
              </c:pt>
              <c:pt idx="8940">
                <c:v>6.0543040589924168E-3</c:v>
              </c:pt>
              <c:pt idx="8941">
                <c:v>6.0543040589924168E-3</c:v>
              </c:pt>
              <c:pt idx="8942">
                <c:v>6.0543040589924168E-3</c:v>
              </c:pt>
              <c:pt idx="8943">
                <c:v>6.0543040589924168E-3</c:v>
              </c:pt>
              <c:pt idx="8944">
                <c:v>6.0543040589872612E-3</c:v>
              </c:pt>
              <c:pt idx="8945">
                <c:v>6.0543040589924168E-3</c:v>
              </c:pt>
              <c:pt idx="8946">
                <c:v>6.0543040589924168E-3</c:v>
              </c:pt>
              <c:pt idx="8947">
                <c:v>6.0543040589924168E-3</c:v>
              </c:pt>
              <c:pt idx="8948">
                <c:v>6.0543040589924168E-3</c:v>
              </c:pt>
              <c:pt idx="8949">
                <c:v>6.0543040589924168E-3</c:v>
              </c:pt>
              <c:pt idx="8950">
                <c:v>6.0543040589924168E-3</c:v>
              </c:pt>
              <c:pt idx="8951">
                <c:v>6.0543040589872612E-3</c:v>
              </c:pt>
              <c:pt idx="8952">
                <c:v>6.0543040589924168E-3</c:v>
              </c:pt>
              <c:pt idx="8953">
                <c:v>6.0543040589924168E-3</c:v>
              </c:pt>
              <c:pt idx="8954">
                <c:v>6.0543040589924168E-3</c:v>
              </c:pt>
              <c:pt idx="8955">
                <c:v>6.0543040589924168E-3</c:v>
              </c:pt>
              <c:pt idx="8956">
                <c:v>6.0543040589924168E-3</c:v>
              </c:pt>
              <c:pt idx="8957">
                <c:v>6.0543040589924168E-3</c:v>
              </c:pt>
              <c:pt idx="8958">
                <c:v>6.0543040589872612E-3</c:v>
              </c:pt>
              <c:pt idx="8959">
                <c:v>6.0543040589924168E-3</c:v>
              </c:pt>
              <c:pt idx="8960">
                <c:v>6.0543040589924168E-3</c:v>
              </c:pt>
              <c:pt idx="8961">
                <c:v>6.0543040589924168E-3</c:v>
              </c:pt>
              <c:pt idx="8962">
                <c:v>6.0543040589924168E-3</c:v>
              </c:pt>
              <c:pt idx="8963">
                <c:v>6.0543040589924168E-3</c:v>
              </c:pt>
              <c:pt idx="8964">
                <c:v>6.0543040589924168E-3</c:v>
              </c:pt>
              <c:pt idx="8965">
                <c:v>6.0543040589872612E-3</c:v>
              </c:pt>
              <c:pt idx="8966">
                <c:v>6.0543040589924168E-3</c:v>
              </c:pt>
              <c:pt idx="8967">
                <c:v>6.0543040589924168E-3</c:v>
              </c:pt>
              <c:pt idx="8968">
                <c:v>6.0543040589924168E-3</c:v>
              </c:pt>
              <c:pt idx="8969">
                <c:v>6.0543040589924168E-3</c:v>
              </c:pt>
              <c:pt idx="8970">
                <c:v>6.0543040589924168E-3</c:v>
              </c:pt>
              <c:pt idx="8971">
                <c:v>6.0543040589924168E-3</c:v>
              </c:pt>
              <c:pt idx="8972">
                <c:v>6.0543040589872612E-3</c:v>
              </c:pt>
              <c:pt idx="8973">
                <c:v>6.0543040589924168E-3</c:v>
              </c:pt>
              <c:pt idx="8974">
                <c:v>6.0543040589924168E-3</c:v>
              </c:pt>
              <c:pt idx="8975">
                <c:v>6.0543040589924168E-3</c:v>
              </c:pt>
              <c:pt idx="8976">
                <c:v>6.0543040589924168E-3</c:v>
              </c:pt>
              <c:pt idx="8977">
                <c:v>6.0543040589924168E-3</c:v>
              </c:pt>
              <c:pt idx="8978">
                <c:v>6.0543040589872612E-3</c:v>
              </c:pt>
              <c:pt idx="8979">
                <c:v>6.0543040589924168E-3</c:v>
              </c:pt>
              <c:pt idx="8980">
                <c:v>6.0543040589924168E-3</c:v>
              </c:pt>
              <c:pt idx="8981">
                <c:v>6.0543040589924168E-3</c:v>
              </c:pt>
              <c:pt idx="8982">
                <c:v>6.0543040589924168E-3</c:v>
              </c:pt>
              <c:pt idx="8983">
                <c:v>6.0543040589924168E-3</c:v>
              </c:pt>
              <c:pt idx="8984">
                <c:v>6.0543040589924168E-3</c:v>
              </c:pt>
              <c:pt idx="8985">
                <c:v>6.0543040589872612E-3</c:v>
              </c:pt>
              <c:pt idx="8986">
                <c:v>6.0543040589924168E-3</c:v>
              </c:pt>
              <c:pt idx="8987">
                <c:v>6.0543040589924168E-3</c:v>
              </c:pt>
              <c:pt idx="8988">
                <c:v>6.0543040589924168E-3</c:v>
              </c:pt>
              <c:pt idx="8989">
                <c:v>6.0543040589924168E-3</c:v>
              </c:pt>
              <c:pt idx="8990">
                <c:v>6.0543040589924168E-3</c:v>
              </c:pt>
              <c:pt idx="8991">
                <c:v>6.0543040589924168E-3</c:v>
              </c:pt>
              <c:pt idx="8992">
                <c:v>6.0543040589872612E-3</c:v>
              </c:pt>
              <c:pt idx="8993">
                <c:v>6.0543040589924168E-3</c:v>
              </c:pt>
              <c:pt idx="8994">
                <c:v>6.0543040589924168E-3</c:v>
              </c:pt>
              <c:pt idx="8995">
                <c:v>6.0543040589924168E-3</c:v>
              </c:pt>
              <c:pt idx="8996">
                <c:v>6.0543040589924168E-3</c:v>
              </c:pt>
              <c:pt idx="8997">
                <c:v>6.0543040589924168E-3</c:v>
              </c:pt>
              <c:pt idx="8998">
                <c:v>6.0543040589924168E-3</c:v>
              </c:pt>
              <c:pt idx="8999">
                <c:v>6.0543040589872612E-3</c:v>
              </c:pt>
              <c:pt idx="9000">
                <c:v>6.0543040589924168E-3</c:v>
              </c:pt>
              <c:pt idx="9001">
                <c:v>6.0543040589924168E-3</c:v>
              </c:pt>
              <c:pt idx="9002">
                <c:v>6.0543040589924168E-3</c:v>
              </c:pt>
              <c:pt idx="9003">
                <c:v>6.0543040589924168E-3</c:v>
              </c:pt>
              <c:pt idx="9004">
                <c:v>6.0543040589924168E-3</c:v>
              </c:pt>
              <c:pt idx="9005">
                <c:v>6.0543040589924168E-3</c:v>
              </c:pt>
              <c:pt idx="9006">
                <c:v>6.0543040589872612E-3</c:v>
              </c:pt>
              <c:pt idx="9007">
                <c:v>6.0543040589924168E-3</c:v>
              </c:pt>
              <c:pt idx="9008">
                <c:v>6.0543040589924168E-3</c:v>
              </c:pt>
              <c:pt idx="9009">
                <c:v>6.0543040589924168E-3</c:v>
              </c:pt>
              <c:pt idx="9010">
                <c:v>6.0543040589924168E-3</c:v>
              </c:pt>
              <c:pt idx="9011">
                <c:v>6.0543040589924168E-3</c:v>
              </c:pt>
              <c:pt idx="9012">
                <c:v>6.0543040589924168E-3</c:v>
              </c:pt>
              <c:pt idx="9013">
                <c:v>6.0543040589872612E-3</c:v>
              </c:pt>
              <c:pt idx="9014">
                <c:v>6.0543040589924168E-3</c:v>
              </c:pt>
              <c:pt idx="9015">
                <c:v>6.0543040589924168E-3</c:v>
              </c:pt>
              <c:pt idx="9016">
                <c:v>6.0543040589924168E-3</c:v>
              </c:pt>
              <c:pt idx="9017">
                <c:v>6.0543040589924168E-3</c:v>
              </c:pt>
              <c:pt idx="9018">
                <c:v>6.0543040589924168E-3</c:v>
              </c:pt>
              <c:pt idx="9019">
                <c:v>6.0543040589924168E-3</c:v>
              </c:pt>
              <c:pt idx="9020">
                <c:v>6.0543040589872612E-3</c:v>
              </c:pt>
              <c:pt idx="9021">
                <c:v>6.0543040589924168E-3</c:v>
              </c:pt>
              <c:pt idx="9022">
                <c:v>6.0543040589924168E-3</c:v>
              </c:pt>
              <c:pt idx="9023">
                <c:v>6.0543040589924168E-3</c:v>
              </c:pt>
              <c:pt idx="9024">
                <c:v>6.0543040589924168E-3</c:v>
              </c:pt>
              <c:pt idx="9025">
                <c:v>6.0543040589924168E-3</c:v>
              </c:pt>
              <c:pt idx="9026">
                <c:v>6.0543040589924168E-3</c:v>
              </c:pt>
              <c:pt idx="9027">
                <c:v>6.0543040589872612E-3</c:v>
              </c:pt>
              <c:pt idx="9028">
                <c:v>6.0543040589924168E-3</c:v>
              </c:pt>
              <c:pt idx="9029">
                <c:v>6.0543040589924168E-3</c:v>
              </c:pt>
              <c:pt idx="9030">
                <c:v>6.0543040589924168E-3</c:v>
              </c:pt>
              <c:pt idx="9031">
                <c:v>6.0543040589924168E-3</c:v>
              </c:pt>
              <c:pt idx="9032">
                <c:v>6.0543040589924168E-3</c:v>
              </c:pt>
              <c:pt idx="9033">
                <c:v>6.0543040589924168E-3</c:v>
              </c:pt>
              <c:pt idx="9034">
                <c:v>6.0543040589872612E-3</c:v>
              </c:pt>
              <c:pt idx="9035">
                <c:v>6.0543040589924168E-3</c:v>
              </c:pt>
              <c:pt idx="9036">
                <c:v>6.0543040589924168E-3</c:v>
              </c:pt>
              <c:pt idx="9037">
                <c:v>6.0543040589924168E-3</c:v>
              </c:pt>
              <c:pt idx="9038">
                <c:v>6.0543040589924168E-3</c:v>
              </c:pt>
              <c:pt idx="9039">
                <c:v>6.0543040589924168E-3</c:v>
              </c:pt>
              <c:pt idx="9040">
                <c:v>6.0543040589924168E-3</c:v>
              </c:pt>
              <c:pt idx="9041">
                <c:v>6.0543040589872612E-3</c:v>
              </c:pt>
              <c:pt idx="9042">
                <c:v>6.0543040589924168E-3</c:v>
              </c:pt>
              <c:pt idx="9043">
                <c:v>6.0543040589924168E-3</c:v>
              </c:pt>
              <c:pt idx="9044">
                <c:v>6.0543040589924168E-3</c:v>
              </c:pt>
              <c:pt idx="9045">
                <c:v>6.0543040589924168E-3</c:v>
              </c:pt>
              <c:pt idx="9046">
                <c:v>6.0543040589924168E-3</c:v>
              </c:pt>
              <c:pt idx="9047">
                <c:v>6.0543040589924168E-3</c:v>
              </c:pt>
              <c:pt idx="9048">
                <c:v>6.0543040589872612E-3</c:v>
              </c:pt>
              <c:pt idx="9049">
                <c:v>6.0543040589924168E-3</c:v>
              </c:pt>
              <c:pt idx="9050">
                <c:v>6.0543040589924168E-3</c:v>
              </c:pt>
              <c:pt idx="9051">
                <c:v>6.0543040589924168E-3</c:v>
              </c:pt>
              <c:pt idx="9052">
                <c:v>6.0543040589924168E-3</c:v>
              </c:pt>
              <c:pt idx="9053">
                <c:v>6.0543040589924168E-3</c:v>
              </c:pt>
              <c:pt idx="9054">
                <c:v>6.0543040589924168E-3</c:v>
              </c:pt>
              <c:pt idx="9055">
                <c:v>6.0543040589872612E-3</c:v>
              </c:pt>
              <c:pt idx="9056">
                <c:v>6.0543040589924168E-3</c:v>
              </c:pt>
              <c:pt idx="9057">
                <c:v>6.0543040589924168E-3</c:v>
              </c:pt>
              <c:pt idx="9058">
                <c:v>6.0543040589924168E-3</c:v>
              </c:pt>
              <c:pt idx="9059">
                <c:v>6.0543040589924168E-3</c:v>
              </c:pt>
              <c:pt idx="9060">
                <c:v>6.0543040589924168E-3</c:v>
              </c:pt>
              <c:pt idx="9061">
                <c:v>6.0543040589924168E-3</c:v>
              </c:pt>
              <c:pt idx="9062">
                <c:v>6.0543040589872612E-3</c:v>
              </c:pt>
              <c:pt idx="9063">
                <c:v>6.0543040589924168E-3</c:v>
              </c:pt>
              <c:pt idx="9064">
                <c:v>6.0543040589924168E-3</c:v>
              </c:pt>
              <c:pt idx="9065">
                <c:v>6.0543040589924168E-3</c:v>
              </c:pt>
              <c:pt idx="9066">
                <c:v>6.0543040589924168E-3</c:v>
              </c:pt>
              <c:pt idx="9067">
                <c:v>6.0543040589924168E-3</c:v>
              </c:pt>
              <c:pt idx="9068">
                <c:v>6.0543040589872612E-3</c:v>
              </c:pt>
              <c:pt idx="9069">
                <c:v>6.0543040589924168E-3</c:v>
              </c:pt>
              <c:pt idx="9070">
                <c:v>6.0543040589924168E-3</c:v>
              </c:pt>
              <c:pt idx="9071">
                <c:v>6.0543040589924168E-3</c:v>
              </c:pt>
              <c:pt idx="9072">
                <c:v>6.0543040589924168E-3</c:v>
              </c:pt>
              <c:pt idx="9073">
                <c:v>6.0543040589924168E-3</c:v>
              </c:pt>
              <c:pt idx="9074">
                <c:v>6.0543040589924168E-3</c:v>
              </c:pt>
              <c:pt idx="9075">
                <c:v>6.0543040589872612E-3</c:v>
              </c:pt>
              <c:pt idx="9076">
                <c:v>6.0543040589924168E-3</c:v>
              </c:pt>
              <c:pt idx="9077">
                <c:v>6.0543040589924168E-3</c:v>
              </c:pt>
              <c:pt idx="9078">
                <c:v>6.0543040589924168E-3</c:v>
              </c:pt>
              <c:pt idx="9079">
                <c:v>6.0543040589924168E-3</c:v>
              </c:pt>
              <c:pt idx="9080">
                <c:v>6.0543040589924168E-3</c:v>
              </c:pt>
              <c:pt idx="9081">
                <c:v>6.0543040589924168E-3</c:v>
              </c:pt>
              <c:pt idx="9082">
                <c:v>6.0543040589872612E-3</c:v>
              </c:pt>
              <c:pt idx="9083">
                <c:v>6.0543040589924168E-3</c:v>
              </c:pt>
              <c:pt idx="9084">
                <c:v>6.0543040589924168E-3</c:v>
              </c:pt>
              <c:pt idx="9085">
                <c:v>6.0543040589924168E-3</c:v>
              </c:pt>
              <c:pt idx="9086">
                <c:v>6.0543040589924168E-3</c:v>
              </c:pt>
              <c:pt idx="9087">
                <c:v>6.0543040589924168E-3</c:v>
              </c:pt>
              <c:pt idx="9088">
                <c:v>6.0543040589924168E-3</c:v>
              </c:pt>
              <c:pt idx="9089">
                <c:v>6.0543040589872612E-3</c:v>
              </c:pt>
              <c:pt idx="9090">
                <c:v>6.0543040589924168E-3</c:v>
              </c:pt>
              <c:pt idx="9091">
                <c:v>6.0543040589924168E-3</c:v>
              </c:pt>
              <c:pt idx="9092">
                <c:v>6.0543040589924168E-3</c:v>
              </c:pt>
              <c:pt idx="9093">
                <c:v>6.0543040589924168E-3</c:v>
              </c:pt>
              <c:pt idx="9094">
                <c:v>6.0543040589924168E-3</c:v>
              </c:pt>
              <c:pt idx="9095">
                <c:v>6.0543040589924168E-3</c:v>
              </c:pt>
              <c:pt idx="9096">
                <c:v>6.0543040589872612E-3</c:v>
              </c:pt>
              <c:pt idx="9097">
                <c:v>6.0543040589924168E-3</c:v>
              </c:pt>
              <c:pt idx="9098">
                <c:v>6.0543040589924168E-3</c:v>
              </c:pt>
              <c:pt idx="9099">
                <c:v>6.0543040589924168E-3</c:v>
              </c:pt>
              <c:pt idx="9100">
                <c:v>6.0543040589924168E-3</c:v>
              </c:pt>
              <c:pt idx="9101">
                <c:v>6.0543040589924168E-3</c:v>
              </c:pt>
              <c:pt idx="9102">
                <c:v>6.0543040589924168E-3</c:v>
              </c:pt>
              <c:pt idx="9103">
                <c:v>6.0543040589872612E-3</c:v>
              </c:pt>
              <c:pt idx="9104">
                <c:v>6.0543040589924168E-3</c:v>
              </c:pt>
              <c:pt idx="9105">
                <c:v>6.0543040589924168E-3</c:v>
              </c:pt>
              <c:pt idx="9106">
                <c:v>6.0543040589924168E-3</c:v>
              </c:pt>
              <c:pt idx="9107">
                <c:v>6.0543040589924168E-3</c:v>
              </c:pt>
              <c:pt idx="9108">
                <c:v>6.0543040589924168E-3</c:v>
              </c:pt>
              <c:pt idx="9109">
                <c:v>6.0543040589924168E-3</c:v>
              </c:pt>
              <c:pt idx="9110">
                <c:v>6.0543040589872612E-3</c:v>
              </c:pt>
              <c:pt idx="9111">
                <c:v>6.0543040589924168E-3</c:v>
              </c:pt>
              <c:pt idx="9112">
                <c:v>6.0543040589924168E-3</c:v>
              </c:pt>
              <c:pt idx="9113">
                <c:v>6.0543040589924168E-3</c:v>
              </c:pt>
              <c:pt idx="9114">
                <c:v>6.0543040589924168E-3</c:v>
              </c:pt>
              <c:pt idx="9115">
                <c:v>6.0543040589924168E-3</c:v>
              </c:pt>
              <c:pt idx="9116">
                <c:v>6.0543040589924168E-3</c:v>
              </c:pt>
              <c:pt idx="9117">
                <c:v>6.0543040589872612E-3</c:v>
              </c:pt>
              <c:pt idx="9118">
                <c:v>6.0543040589924168E-3</c:v>
              </c:pt>
              <c:pt idx="9119">
                <c:v>6.0543040589924168E-3</c:v>
              </c:pt>
              <c:pt idx="9120">
                <c:v>6.0543040589924168E-3</c:v>
              </c:pt>
              <c:pt idx="9121">
                <c:v>6.0543040589924168E-3</c:v>
              </c:pt>
              <c:pt idx="9122">
                <c:v>6.0543040589924168E-3</c:v>
              </c:pt>
              <c:pt idx="9123">
                <c:v>6.0543040589924168E-3</c:v>
              </c:pt>
              <c:pt idx="9124">
                <c:v>6.0543040589872612E-3</c:v>
              </c:pt>
              <c:pt idx="9125">
                <c:v>6.0543040589924168E-3</c:v>
              </c:pt>
              <c:pt idx="9126">
                <c:v>6.0543040589924168E-3</c:v>
              </c:pt>
              <c:pt idx="9127">
                <c:v>6.0543040589924168E-3</c:v>
              </c:pt>
              <c:pt idx="9128">
                <c:v>6.0543040589924168E-3</c:v>
              </c:pt>
              <c:pt idx="9129">
                <c:v>6.0543040589924168E-3</c:v>
              </c:pt>
              <c:pt idx="9130">
                <c:v>6.0543040589924168E-3</c:v>
              </c:pt>
              <c:pt idx="9131">
                <c:v>6.0543040589872612E-3</c:v>
              </c:pt>
              <c:pt idx="9132">
                <c:v>6.0543040589924168E-3</c:v>
              </c:pt>
              <c:pt idx="9133">
                <c:v>6.0543040589924168E-3</c:v>
              </c:pt>
              <c:pt idx="9134">
                <c:v>6.0543040589924168E-3</c:v>
              </c:pt>
              <c:pt idx="9135">
                <c:v>6.0543040589924168E-3</c:v>
              </c:pt>
              <c:pt idx="9136">
                <c:v>6.0543040589924168E-3</c:v>
              </c:pt>
              <c:pt idx="9137">
                <c:v>6.0543040589924168E-3</c:v>
              </c:pt>
              <c:pt idx="9138">
                <c:v>6.0543040589872612E-3</c:v>
              </c:pt>
              <c:pt idx="9139">
                <c:v>6.0543040589924168E-3</c:v>
              </c:pt>
              <c:pt idx="9140">
                <c:v>6.0543040589924168E-3</c:v>
              </c:pt>
              <c:pt idx="9141">
                <c:v>6.0543040589924168E-3</c:v>
              </c:pt>
              <c:pt idx="9142">
                <c:v>6.0543040589924168E-3</c:v>
              </c:pt>
              <c:pt idx="9143">
                <c:v>6.0543040589924168E-3</c:v>
              </c:pt>
              <c:pt idx="9144">
                <c:v>6.0543040589924168E-3</c:v>
              </c:pt>
              <c:pt idx="9145">
                <c:v>6.0543040589872612E-3</c:v>
              </c:pt>
              <c:pt idx="9146">
                <c:v>6.0543040589924168E-3</c:v>
              </c:pt>
              <c:pt idx="9147">
                <c:v>6.0543040589924168E-3</c:v>
              </c:pt>
              <c:pt idx="9148">
                <c:v>6.0543040589924168E-3</c:v>
              </c:pt>
              <c:pt idx="9149">
                <c:v>6.0543040589924168E-3</c:v>
              </c:pt>
              <c:pt idx="9150">
                <c:v>6.0543040589924168E-3</c:v>
              </c:pt>
              <c:pt idx="9151">
                <c:v>6.0543040589924168E-3</c:v>
              </c:pt>
              <c:pt idx="9152">
                <c:v>6.0543040589872612E-3</c:v>
              </c:pt>
              <c:pt idx="9153">
                <c:v>6.0543040589924168E-3</c:v>
              </c:pt>
              <c:pt idx="9154">
                <c:v>6.0543040589924168E-3</c:v>
              </c:pt>
              <c:pt idx="9155">
                <c:v>6.0543040589924168E-3</c:v>
              </c:pt>
              <c:pt idx="9156">
                <c:v>6.0543040589924168E-3</c:v>
              </c:pt>
              <c:pt idx="9157">
                <c:v>6.0543040589924168E-3</c:v>
              </c:pt>
              <c:pt idx="9158">
                <c:v>6.0543040589924168E-3</c:v>
              </c:pt>
              <c:pt idx="9159">
                <c:v>6.0543040589872612E-3</c:v>
              </c:pt>
              <c:pt idx="9160">
                <c:v>6.0543040589924168E-3</c:v>
              </c:pt>
              <c:pt idx="9161">
                <c:v>6.0543040589924168E-3</c:v>
              </c:pt>
              <c:pt idx="9162">
                <c:v>6.0543040589924168E-3</c:v>
              </c:pt>
              <c:pt idx="9163">
                <c:v>6.0543040589924168E-3</c:v>
              </c:pt>
              <c:pt idx="9164">
                <c:v>6.0543040589924168E-3</c:v>
              </c:pt>
              <c:pt idx="9165">
                <c:v>6.0543040589872612E-3</c:v>
              </c:pt>
              <c:pt idx="9166">
                <c:v>6.0543040589924168E-3</c:v>
              </c:pt>
              <c:pt idx="9167">
                <c:v>6.0543040589924168E-3</c:v>
              </c:pt>
              <c:pt idx="9168">
                <c:v>6.0543040589924168E-3</c:v>
              </c:pt>
              <c:pt idx="9169">
                <c:v>6.0543040589924168E-3</c:v>
              </c:pt>
              <c:pt idx="9170">
                <c:v>6.0543040589924168E-3</c:v>
              </c:pt>
              <c:pt idx="9171">
                <c:v>6.0543040589924168E-3</c:v>
              </c:pt>
              <c:pt idx="9172">
                <c:v>6.0543040589872612E-3</c:v>
              </c:pt>
              <c:pt idx="9173">
                <c:v>6.0543040589924168E-3</c:v>
              </c:pt>
              <c:pt idx="9174">
                <c:v>6.0543040589924168E-3</c:v>
              </c:pt>
              <c:pt idx="9175">
                <c:v>6.0543040589924168E-3</c:v>
              </c:pt>
              <c:pt idx="9176">
                <c:v>6.0543040589924168E-3</c:v>
              </c:pt>
              <c:pt idx="9177">
                <c:v>6.0543040589924168E-3</c:v>
              </c:pt>
              <c:pt idx="9178">
                <c:v>6.0543040589924168E-3</c:v>
              </c:pt>
              <c:pt idx="9179">
                <c:v>6.0543040589872612E-3</c:v>
              </c:pt>
              <c:pt idx="9180">
                <c:v>6.0543040589924168E-3</c:v>
              </c:pt>
              <c:pt idx="9181">
                <c:v>6.0543040589924168E-3</c:v>
              </c:pt>
              <c:pt idx="9182">
                <c:v>6.0543040589924168E-3</c:v>
              </c:pt>
              <c:pt idx="9183">
                <c:v>6.0543040589924168E-3</c:v>
              </c:pt>
              <c:pt idx="9184">
                <c:v>6.0543040589924168E-3</c:v>
              </c:pt>
              <c:pt idx="9185">
                <c:v>6.0543040589924168E-3</c:v>
              </c:pt>
              <c:pt idx="9186">
                <c:v>6.0543040589872612E-3</c:v>
              </c:pt>
              <c:pt idx="9187">
                <c:v>6.0543040589924168E-3</c:v>
              </c:pt>
              <c:pt idx="9188">
                <c:v>6.0543040589924168E-3</c:v>
              </c:pt>
              <c:pt idx="9189">
                <c:v>6.0543040589924168E-3</c:v>
              </c:pt>
              <c:pt idx="9190">
                <c:v>6.0543040589924168E-3</c:v>
              </c:pt>
              <c:pt idx="9191">
                <c:v>6.0543040589924168E-3</c:v>
              </c:pt>
              <c:pt idx="9192">
                <c:v>6.0543040589924168E-3</c:v>
              </c:pt>
              <c:pt idx="9193">
                <c:v>6.0543040589872612E-3</c:v>
              </c:pt>
              <c:pt idx="9194">
                <c:v>6.0543040589924168E-3</c:v>
              </c:pt>
              <c:pt idx="9195">
                <c:v>6.0543040589924168E-3</c:v>
              </c:pt>
              <c:pt idx="9196">
                <c:v>6.0543040589924168E-3</c:v>
              </c:pt>
              <c:pt idx="9197">
                <c:v>6.0543040589924168E-3</c:v>
              </c:pt>
              <c:pt idx="9198">
                <c:v>6.0543040589924168E-3</c:v>
              </c:pt>
              <c:pt idx="9199">
                <c:v>6.0543040589924168E-3</c:v>
              </c:pt>
              <c:pt idx="9200">
                <c:v>6.0543040589872612E-3</c:v>
              </c:pt>
              <c:pt idx="9201">
                <c:v>6.0543040589924168E-3</c:v>
              </c:pt>
              <c:pt idx="9202">
                <c:v>6.0543040589924168E-3</c:v>
              </c:pt>
              <c:pt idx="9203">
                <c:v>6.0543040589924168E-3</c:v>
              </c:pt>
              <c:pt idx="9204">
                <c:v>6.0543040589924168E-3</c:v>
              </c:pt>
              <c:pt idx="9205">
                <c:v>6.0543040589924168E-3</c:v>
              </c:pt>
              <c:pt idx="9206">
                <c:v>6.0543040589924168E-3</c:v>
              </c:pt>
              <c:pt idx="9207">
                <c:v>6.0543040589872612E-3</c:v>
              </c:pt>
              <c:pt idx="9208">
                <c:v>6.0543040589924168E-3</c:v>
              </c:pt>
              <c:pt idx="9209">
                <c:v>6.0543040589924168E-3</c:v>
              </c:pt>
              <c:pt idx="9210">
                <c:v>6.0543040589924168E-3</c:v>
              </c:pt>
              <c:pt idx="9211">
                <c:v>6.0543040589924168E-3</c:v>
              </c:pt>
              <c:pt idx="9212">
                <c:v>6.0543040589924168E-3</c:v>
              </c:pt>
              <c:pt idx="9213">
                <c:v>6.0543040589924168E-3</c:v>
              </c:pt>
              <c:pt idx="9214">
                <c:v>6.0543040589872612E-3</c:v>
              </c:pt>
              <c:pt idx="9215">
                <c:v>6.0543040589924168E-3</c:v>
              </c:pt>
              <c:pt idx="9216">
                <c:v>6.0543040589924168E-3</c:v>
              </c:pt>
              <c:pt idx="9217">
                <c:v>6.0543040589924168E-3</c:v>
              </c:pt>
              <c:pt idx="9218">
                <c:v>6.0543040589924168E-3</c:v>
              </c:pt>
              <c:pt idx="9219">
                <c:v>6.0543040589924168E-3</c:v>
              </c:pt>
              <c:pt idx="9220">
                <c:v>6.0543040589924168E-3</c:v>
              </c:pt>
              <c:pt idx="9221">
                <c:v>6.0543040589872612E-3</c:v>
              </c:pt>
              <c:pt idx="9222">
                <c:v>6.0543040589924168E-3</c:v>
              </c:pt>
              <c:pt idx="9223">
                <c:v>6.0543040589924168E-3</c:v>
              </c:pt>
              <c:pt idx="9224">
                <c:v>6.0543040589924168E-3</c:v>
              </c:pt>
              <c:pt idx="9225">
                <c:v>6.0543040589924168E-3</c:v>
              </c:pt>
              <c:pt idx="9226">
                <c:v>6.0543040589924168E-3</c:v>
              </c:pt>
              <c:pt idx="9227">
                <c:v>6.0543040589924168E-3</c:v>
              </c:pt>
              <c:pt idx="9228">
                <c:v>6.0543040589872612E-3</c:v>
              </c:pt>
              <c:pt idx="9229">
                <c:v>6.0543040589924168E-3</c:v>
              </c:pt>
              <c:pt idx="9230">
                <c:v>6.0543040589924168E-3</c:v>
              </c:pt>
              <c:pt idx="9231">
                <c:v>6.0543040589924168E-3</c:v>
              </c:pt>
              <c:pt idx="9232">
                <c:v>6.0543040589924168E-3</c:v>
              </c:pt>
              <c:pt idx="9233">
                <c:v>6.0543040589924168E-3</c:v>
              </c:pt>
              <c:pt idx="9234">
                <c:v>6.0543040589924168E-3</c:v>
              </c:pt>
              <c:pt idx="9235">
                <c:v>6.0543040589872612E-3</c:v>
              </c:pt>
              <c:pt idx="9236">
                <c:v>6.0543040589924168E-3</c:v>
              </c:pt>
              <c:pt idx="9237">
                <c:v>6.0543040589924168E-3</c:v>
              </c:pt>
              <c:pt idx="9238">
                <c:v>6.0543040589924168E-3</c:v>
              </c:pt>
              <c:pt idx="9239">
                <c:v>6.0543040589924168E-3</c:v>
              </c:pt>
              <c:pt idx="9240">
                <c:v>6.0543040589924168E-3</c:v>
              </c:pt>
              <c:pt idx="9241">
                <c:v>6.0543040589924168E-3</c:v>
              </c:pt>
              <c:pt idx="9242">
                <c:v>6.0543040589872612E-3</c:v>
              </c:pt>
              <c:pt idx="9243">
                <c:v>6.0543040589924168E-3</c:v>
              </c:pt>
              <c:pt idx="9244">
                <c:v>6.0543040589924168E-3</c:v>
              </c:pt>
              <c:pt idx="9245">
                <c:v>6.0543040589924168E-3</c:v>
              </c:pt>
              <c:pt idx="9246">
                <c:v>6.0543040589924168E-3</c:v>
              </c:pt>
              <c:pt idx="9247">
                <c:v>6.0543040589924168E-3</c:v>
              </c:pt>
              <c:pt idx="9248">
                <c:v>6.0543040589924168E-3</c:v>
              </c:pt>
              <c:pt idx="9249">
                <c:v>6.0543040589872612E-3</c:v>
              </c:pt>
              <c:pt idx="9250">
                <c:v>6.0543040589924168E-3</c:v>
              </c:pt>
              <c:pt idx="9251">
                <c:v>6.0543040589924168E-3</c:v>
              </c:pt>
              <c:pt idx="9252">
                <c:v>6.0543040589924168E-3</c:v>
              </c:pt>
              <c:pt idx="9253">
                <c:v>6.0543040589924168E-3</c:v>
              </c:pt>
              <c:pt idx="9254">
                <c:v>6.0543040589924168E-3</c:v>
              </c:pt>
              <c:pt idx="9255">
                <c:v>6.0543040589872612E-3</c:v>
              </c:pt>
              <c:pt idx="9256">
                <c:v>6.0543040589924168E-3</c:v>
              </c:pt>
              <c:pt idx="9257">
                <c:v>6.0543040589924168E-3</c:v>
              </c:pt>
              <c:pt idx="9258">
                <c:v>6.0543040589924168E-3</c:v>
              </c:pt>
              <c:pt idx="9259">
                <c:v>6.0543040589924168E-3</c:v>
              </c:pt>
              <c:pt idx="9260">
                <c:v>6.0543040589924168E-3</c:v>
              </c:pt>
              <c:pt idx="9261">
                <c:v>6.0543040589924168E-3</c:v>
              </c:pt>
              <c:pt idx="9262">
                <c:v>6.0543040589872612E-3</c:v>
              </c:pt>
              <c:pt idx="9263">
                <c:v>6.0543040589924168E-3</c:v>
              </c:pt>
              <c:pt idx="9264">
                <c:v>6.0543040589924168E-3</c:v>
              </c:pt>
              <c:pt idx="9265">
                <c:v>6.0543040589924168E-3</c:v>
              </c:pt>
              <c:pt idx="9266">
                <c:v>6.0543040589924168E-3</c:v>
              </c:pt>
              <c:pt idx="9267">
                <c:v>6.0543040589924168E-3</c:v>
              </c:pt>
              <c:pt idx="9268">
                <c:v>6.0543040589924168E-3</c:v>
              </c:pt>
              <c:pt idx="9269">
                <c:v>6.0543040589872612E-3</c:v>
              </c:pt>
              <c:pt idx="9270">
                <c:v>6.0543040589924168E-3</c:v>
              </c:pt>
              <c:pt idx="9271">
                <c:v>6.0543040589924168E-3</c:v>
              </c:pt>
              <c:pt idx="9272">
                <c:v>6.0543040589924168E-3</c:v>
              </c:pt>
              <c:pt idx="9273">
                <c:v>6.0543040589924168E-3</c:v>
              </c:pt>
              <c:pt idx="9274">
                <c:v>6.0543040589924168E-3</c:v>
              </c:pt>
              <c:pt idx="9275">
                <c:v>6.0543040589924168E-3</c:v>
              </c:pt>
              <c:pt idx="9276">
                <c:v>6.0543040589872612E-3</c:v>
              </c:pt>
              <c:pt idx="9277">
                <c:v>6.0543040589924168E-3</c:v>
              </c:pt>
              <c:pt idx="9278">
                <c:v>6.0543040589924168E-3</c:v>
              </c:pt>
              <c:pt idx="9279">
                <c:v>6.0543040589924168E-3</c:v>
              </c:pt>
              <c:pt idx="9280">
                <c:v>6.0543040589924168E-3</c:v>
              </c:pt>
              <c:pt idx="9281">
                <c:v>6.0543040589924168E-3</c:v>
              </c:pt>
              <c:pt idx="9282">
                <c:v>6.0543040589924168E-3</c:v>
              </c:pt>
              <c:pt idx="9283">
                <c:v>6.0543040589872612E-3</c:v>
              </c:pt>
              <c:pt idx="9284">
                <c:v>6.0543040589924168E-3</c:v>
              </c:pt>
              <c:pt idx="9285">
                <c:v>6.0543040589924168E-3</c:v>
              </c:pt>
              <c:pt idx="9286">
                <c:v>6.0543040589924168E-3</c:v>
              </c:pt>
              <c:pt idx="9287">
                <c:v>6.0543040589924168E-3</c:v>
              </c:pt>
              <c:pt idx="9288">
                <c:v>6.0543040589924168E-3</c:v>
              </c:pt>
              <c:pt idx="9289">
                <c:v>6.0543040589924168E-3</c:v>
              </c:pt>
              <c:pt idx="9290">
                <c:v>6.0543040589872612E-3</c:v>
              </c:pt>
              <c:pt idx="9291">
                <c:v>6.0543040589924168E-3</c:v>
              </c:pt>
              <c:pt idx="9292">
                <c:v>6.0543040589924168E-3</c:v>
              </c:pt>
              <c:pt idx="9293">
                <c:v>6.0543040589924168E-3</c:v>
              </c:pt>
              <c:pt idx="9294">
                <c:v>6.0543040589924168E-3</c:v>
              </c:pt>
              <c:pt idx="9295">
                <c:v>6.0543040589924168E-3</c:v>
              </c:pt>
              <c:pt idx="9296">
                <c:v>6.0543040589924168E-3</c:v>
              </c:pt>
              <c:pt idx="9297">
                <c:v>6.0543040589872612E-3</c:v>
              </c:pt>
              <c:pt idx="9298">
                <c:v>6.0543040589924168E-3</c:v>
              </c:pt>
              <c:pt idx="9299">
                <c:v>6.0543040589924168E-3</c:v>
              </c:pt>
              <c:pt idx="9300">
                <c:v>6.0543040589924168E-3</c:v>
              </c:pt>
              <c:pt idx="9301">
                <c:v>6.0543040589924168E-3</c:v>
              </c:pt>
              <c:pt idx="9302">
                <c:v>6.0543040589924168E-3</c:v>
              </c:pt>
              <c:pt idx="9303">
                <c:v>6.0543040589924168E-3</c:v>
              </c:pt>
              <c:pt idx="9304">
                <c:v>6.0543040589872612E-3</c:v>
              </c:pt>
              <c:pt idx="9305">
                <c:v>6.0543040589924168E-3</c:v>
              </c:pt>
              <c:pt idx="9306">
                <c:v>6.0543040589924168E-3</c:v>
              </c:pt>
              <c:pt idx="9307">
                <c:v>6.0543040589924168E-3</c:v>
              </c:pt>
              <c:pt idx="9308">
                <c:v>6.0543040589924168E-3</c:v>
              </c:pt>
              <c:pt idx="9309">
                <c:v>6.0543040589924168E-3</c:v>
              </c:pt>
              <c:pt idx="9310">
                <c:v>6.0543040589924168E-3</c:v>
              </c:pt>
              <c:pt idx="9311">
                <c:v>6.0543040589872612E-3</c:v>
              </c:pt>
              <c:pt idx="9312">
                <c:v>6.0543040589924168E-3</c:v>
              </c:pt>
              <c:pt idx="9313">
                <c:v>6.0543040589924168E-3</c:v>
              </c:pt>
              <c:pt idx="9314">
                <c:v>6.0543040589924168E-3</c:v>
              </c:pt>
              <c:pt idx="9315">
                <c:v>6.0543040589924168E-3</c:v>
              </c:pt>
              <c:pt idx="9316">
                <c:v>6.0543040589924168E-3</c:v>
              </c:pt>
              <c:pt idx="9317">
                <c:v>6.0543040589924168E-3</c:v>
              </c:pt>
              <c:pt idx="9318">
                <c:v>6.0543040589872612E-3</c:v>
              </c:pt>
              <c:pt idx="9319">
                <c:v>6.0543040589924168E-3</c:v>
              </c:pt>
              <c:pt idx="9320">
                <c:v>6.0543040589924168E-3</c:v>
              </c:pt>
              <c:pt idx="9321">
                <c:v>6.0543040589924168E-3</c:v>
              </c:pt>
              <c:pt idx="9322">
                <c:v>6.0543040589924168E-3</c:v>
              </c:pt>
              <c:pt idx="9323">
                <c:v>6.0543040589924168E-3</c:v>
              </c:pt>
              <c:pt idx="9324">
                <c:v>6.0543040589924168E-3</c:v>
              </c:pt>
              <c:pt idx="9325">
                <c:v>6.0543040589872612E-3</c:v>
              </c:pt>
              <c:pt idx="9326">
                <c:v>6.0543040589924168E-3</c:v>
              </c:pt>
              <c:pt idx="9327">
                <c:v>6.0543040589924168E-3</c:v>
              </c:pt>
              <c:pt idx="9328">
                <c:v>6.0543040589924168E-3</c:v>
              </c:pt>
              <c:pt idx="9329">
                <c:v>6.0543040589924168E-3</c:v>
              </c:pt>
              <c:pt idx="9330">
                <c:v>6.0543040589924168E-3</c:v>
              </c:pt>
              <c:pt idx="9331">
                <c:v>6.0543040589924168E-3</c:v>
              </c:pt>
              <c:pt idx="9332">
                <c:v>6.0543040589872612E-3</c:v>
              </c:pt>
              <c:pt idx="9333">
                <c:v>6.0543040589924168E-3</c:v>
              </c:pt>
              <c:pt idx="9334">
                <c:v>6.0543040589924168E-3</c:v>
              </c:pt>
              <c:pt idx="9335">
                <c:v>6.0543040589924168E-3</c:v>
              </c:pt>
              <c:pt idx="9336">
                <c:v>6.0543040589924168E-3</c:v>
              </c:pt>
              <c:pt idx="9337">
                <c:v>6.0543040589924168E-3</c:v>
              </c:pt>
              <c:pt idx="9338">
                <c:v>6.0543040589924168E-3</c:v>
              </c:pt>
              <c:pt idx="9339">
                <c:v>6.0543040589872612E-3</c:v>
              </c:pt>
              <c:pt idx="9340">
                <c:v>6.0543040589924168E-3</c:v>
              </c:pt>
              <c:pt idx="9341">
                <c:v>6.0543040589924168E-3</c:v>
              </c:pt>
              <c:pt idx="9342">
                <c:v>6.0543040589924168E-3</c:v>
              </c:pt>
              <c:pt idx="9343">
                <c:v>6.0543040589924168E-3</c:v>
              </c:pt>
              <c:pt idx="9344">
                <c:v>6.0543040589924168E-3</c:v>
              </c:pt>
              <c:pt idx="9345">
                <c:v>6.0543040589872612E-3</c:v>
              </c:pt>
              <c:pt idx="9346">
                <c:v>6.0543040589924168E-3</c:v>
              </c:pt>
              <c:pt idx="9347">
                <c:v>6.0543040589924168E-3</c:v>
              </c:pt>
              <c:pt idx="9348">
                <c:v>6.0543040589924168E-3</c:v>
              </c:pt>
              <c:pt idx="9349">
                <c:v>6.0543040589924168E-3</c:v>
              </c:pt>
              <c:pt idx="9350">
                <c:v>6.0543040589924168E-3</c:v>
              </c:pt>
              <c:pt idx="9351">
                <c:v>6.0543040589924168E-3</c:v>
              </c:pt>
              <c:pt idx="9352">
                <c:v>6.0543040589872612E-3</c:v>
              </c:pt>
              <c:pt idx="9353">
                <c:v>6.0543040589924168E-3</c:v>
              </c:pt>
              <c:pt idx="9354">
                <c:v>6.0543040589924168E-3</c:v>
              </c:pt>
              <c:pt idx="9355">
                <c:v>6.0543040589924168E-3</c:v>
              </c:pt>
              <c:pt idx="9356">
                <c:v>6.0543040589924168E-3</c:v>
              </c:pt>
              <c:pt idx="9357">
                <c:v>6.0543040589924168E-3</c:v>
              </c:pt>
              <c:pt idx="9358">
                <c:v>6.0543040589924168E-3</c:v>
              </c:pt>
              <c:pt idx="9359">
                <c:v>6.0543040589872612E-3</c:v>
              </c:pt>
              <c:pt idx="9360">
                <c:v>6.0543040589924168E-3</c:v>
              </c:pt>
              <c:pt idx="9361">
                <c:v>6.0543040589924168E-3</c:v>
              </c:pt>
              <c:pt idx="9362">
                <c:v>6.0543040589924168E-3</c:v>
              </c:pt>
              <c:pt idx="9363">
                <c:v>6.0543040589924168E-3</c:v>
              </c:pt>
              <c:pt idx="9364">
                <c:v>6.0543040589924168E-3</c:v>
              </c:pt>
              <c:pt idx="9365">
                <c:v>6.0543040589924168E-3</c:v>
              </c:pt>
              <c:pt idx="9366">
                <c:v>6.0543040589872612E-3</c:v>
              </c:pt>
              <c:pt idx="9367">
                <c:v>6.0543040589924168E-3</c:v>
              </c:pt>
              <c:pt idx="9368">
                <c:v>6.0543040589924168E-3</c:v>
              </c:pt>
              <c:pt idx="9369">
                <c:v>6.0543040589924168E-3</c:v>
              </c:pt>
              <c:pt idx="9370">
                <c:v>6.0543040589924168E-3</c:v>
              </c:pt>
              <c:pt idx="9371">
                <c:v>6.0543040589924168E-3</c:v>
              </c:pt>
              <c:pt idx="9372">
                <c:v>6.0543040589924168E-3</c:v>
              </c:pt>
              <c:pt idx="9373">
                <c:v>6.0543040589872612E-3</c:v>
              </c:pt>
              <c:pt idx="9374">
                <c:v>6.0543040589924168E-3</c:v>
              </c:pt>
              <c:pt idx="9375">
                <c:v>6.0543040589924168E-3</c:v>
              </c:pt>
              <c:pt idx="9376">
                <c:v>6.0543040589924168E-3</c:v>
              </c:pt>
              <c:pt idx="9377">
                <c:v>6.0543040589924168E-3</c:v>
              </c:pt>
              <c:pt idx="9378">
                <c:v>6.0543040589924168E-3</c:v>
              </c:pt>
              <c:pt idx="9379">
                <c:v>6.0543040589924168E-3</c:v>
              </c:pt>
              <c:pt idx="9380">
                <c:v>6.0543040589872612E-3</c:v>
              </c:pt>
              <c:pt idx="9381">
                <c:v>6.0543040589924168E-3</c:v>
              </c:pt>
              <c:pt idx="9382">
                <c:v>6.0543040589924168E-3</c:v>
              </c:pt>
              <c:pt idx="9383">
                <c:v>6.0543040589924168E-3</c:v>
              </c:pt>
              <c:pt idx="9384">
                <c:v>6.0543040589924168E-3</c:v>
              </c:pt>
              <c:pt idx="9385">
                <c:v>6.0543040589924168E-3</c:v>
              </c:pt>
              <c:pt idx="9386">
                <c:v>6.0543040589924168E-3</c:v>
              </c:pt>
              <c:pt idx="9387">
                <c:v>6.0543040589872612E-3</c:v>
              </c:pt>
              <c:pt idx="9388">
                <c:v>6.0543040589924168E-3</c:v>
              </c:pt>
              <c:pt idx="9389">
                <c:v>6.0543040589924168E-3</c:v>
              </c:pt>
              <c:pt idx="9390">
                <c:v>6.0543040589924168E-3</c:v>
              </c:pt>
              <c:pt idx="9391">
                <c:v>6.0543040589924168E-3</c:v>
              </c:pt>
              <c:pt idx="9392">
                <c:v>6.0543040589924168E-3</c:v>
              </c:pt>
              <c:pt idx="9393">
                <c:v>6.0543040589924168E-3</c:v>
              </c:pt>
              <c:pt idx="9394">
                <c:v>6.0543040589872612E-3</c:v>
              </c:pt>
              <c:pt idx="9395">
                <c:v>6.0543040589924168E-3</c:v>
              </c:pt>
              <c:pt idx="9396">
                <c:v>6.0543040589924168E-3</c:v>
              </c:pt>
              <c:pt idx="9397">
                <c:v>6.0543040589924168E-3</c:v>
              </c:pt>
              <c:pt idx="9398">
                <c:v>6.0543040589924168E-3</c:v>
              </c:pt>
              <c:pt idx="9399">
                <c:v>6.0543040589924168E-3</c:v>
              </c:pt>
              <c:pt idx="9400">
                <c:v>6.0543040589924168E-3</c:v>
              </c:pt>
              <c:pt idx="9401">
                <c:v>6.0543040589872612E-3</c:v>
              </c:pt>
              <c:pt idx="9402">
                <c:v>6.0543040589924168E-3</c:v>
              </c:pt>
              <c:pt idx="9403">
                <c:v>6.0543040589924168E-3</c:v>
              </c:pt>
              <c:pt idx="9404">
                <c:v>6.0543040589924168E-3</c:v>
              </c:pt>
              <c:pt idx="9405">
                <c:v>6.0543040589924168E-3</c:v>
              </c:pt>
              <c:pt idx="9406">
                <c:v>6.0543040589924168E-3</c:v>
              </c:pt>
              <c:pt idx="9407">
                <c:v>6.0543040589924168E-3</c:v>
              </c:pt>
              <c:pt idx="9408">
                <c:v>6.0543040589872612E-3</c:v>
              </c:pt>
              <c:pt idx="9409">
                <c:v>6.0543040589924168E-3</c:v>
              </c:pt>
              <c:pt idx="9410">
                <c:v>6.0543040589924168E-3</c:v>
              </c:pt>
              <c:pt idx="9411">
                <c:v>6.0543040589924168E-3</c:v>
              </c:pt>
              <c:pt idx="9412">
                <c:v>6.0543040589924168E-3</c:v>
              </c:pt>
              <c:pt idx="9413">
                <c:v>6.0543040589924168E-3</c:v>
              </c:pt>
              <c:pt idx="9414">
                <c:v>6.0543040589924168E-3</c:v>
              </c:pt>
              <c:pt idx="9415">
                <c:v>6.0543040589872612E-3</c:v>
              </c:pt>
              <c:pt idx="9416">
                <c:v>6.0543040589924168E-3</c:v>
              </c:pt>
              <c:pt idx="9417">
                <c:v>6.0543040589924168E-3</c:v>
              </c:pt>
              <c:pt idx="9418">
                <c:v>6.0543040589924168E-3</c:v>
              </c:pt>
              <c:pt idx="9419">
                <c:v>6.0543040589924168E-3</c:v>
              </c:pt>
              <c:pt idx="9420">
                <c:v>6.0543040589924168E-3</c:v>
              </c:pt>
              <c:pt idx="9421">
                <c:v>6.0543040589924168E-3</c:v>
              </c:pt>
              <c:pt idx="9422">
                <c:v>6.0543040589872612E-3</c:v>
              </c:pt>
              <c:pt idx="9423">
                <c:v>6.0543040589924168E-3</c:v>
              </c:pt>
              <c:pt idx="9424">
                <c:v>6.0543040589924168E-3</c:v>
              </c:pt>
              <c:pt idx="9425">
                <c:v>6.0543040589924168E-3</c:v>
              </c:pt>
              <c:pt idx="9426">
                <c:v>6.0543040589924168E-3</c:v>
              </c:pt>
              <c:pt idx="9427">
                <c:v>6.0543040589924168E-3</c:v>
              </c:pt>
              <c:pt idx="9428">
                <c:v>6.0543040589924168E-3</c:v>
              </c:pt>
              <c:pt idx="9429">
                <c:v>6.0543040589872612E-3</c:v>
              </c:pt>
              <c:pt idx="9430">
                <c:v>6.0543040589924168E-3</c:v>
              </c:pt>
              <c:pt idx="9431">
                <c:v>6.0543040589924168E-3</c:v>
              </c:pt>
              <c:pt idx="9432">
                <c:v>6.0543040589924168E-3</c:v>
              </c:pt>
              <c:pt idx="9433">
                <c:v>6.0543040589924168E-3</c:v>
              </c:pt>
              <c:pt idx="9434">
                <c:v>6.0543040589924168E-3</c:v>
              </c:pt>
              <c:pt idx="9435">
                <c:v>6.0543040589872612E-3</c:v>
              </c:pt>
              <c:pt idx="9436">
                <c:v>6.0543040589924168E-3</c:v>
              </c:pt>
              <c:pt idx="9437">
                <c:v>6.0543040589924168E-3</c:v>
              </c:pt>
              <c:pt idx="9438">
                <c:v>6.0543040589924168E-3</c:v>
              </c:pt>
              <c:pt idx="9439">
                <c:v>6.0543040589924168E-3</c:v>
              </c:pt>
              <c:pt idx="9440">
                <c:v>6.0543040589924168E-3</c:v>
              </c:pt>
              <c:pt idx="9441">
                <c:v>6.0543040589924168E-3</c:v>
              </c:pt>
              <c:pt idx="9442">
                <c:v>6.0543040589872612E-3</c:v>
              </c:pt>
              <c:pt idx="9443">
                <c:v>6.0543040589924168E-3</c:v>
              </c:pt>
              <c:pt idx="9444">
                <c:v>6.0543040589924168E-3</c:v>
              </c:pt>
              <c:pt idx="9445">
                <c:v>6.0543040589924168E-3</c:v>
              </c:pt>
              <c:pt idx="9446">
                <c:v>6.0543040589924168E-3</c:v>
              </c:pt>
              <c:pt idx="9447">
                <c:v>6.0543040589924168E-3</c:v>
              </c:pt>
              <c:pt idx="9448">
                <c:v>6.0543040589924168E-3</c:v>
              </c:pt>
              <c:pt idx="9449">
                <c:v>6.0543040589872612E-3</c:v>
              </c:pt>
              <c:pt idx="9450">
                <c:v>6.0543040589924168E-3</c:v>
              </c:pt>
              <c:pt idx="9451">
                <c:v>6.0543040589924168E-3</c:v>
              </c:pt>
              <c:pt idx="9452">
                <c:v>6.0543040589924168E-3</c:v>
              </c:pt>
              <c:pt idx="9453">
                <c:v>6.0543040589924168E-3</c:v>
              </c:pt>
              <c:pt idx="9454">
                <c:v>6.0543040589924168E-3</c:v>
              </c:pt>
              <c:pt idx="9455">
                <c:v>6.0543040589924168E-3</c:v>
              </c:pt>
              <c:pt idx="9456">
                <c:v>6.0543040589872612E-3</c:v>
              </c:pt>
              <c:pt idx="9457">
                <c:v>6.0543040589924168E-3</c:v>
              </c:pt>
              <c:pt idx="9458">
                <c:v>6.0543040589924168E-3</c:v>
              </c:pt>
              <c:pt idx="9459">
                <c:v>6.0543040589924168E-3</c:v>
              </c:pt>
              <c:pt idx="9460">
                <c:v>6.0543040589924168E-3</c:v>
              </c:pt>
              <c:pt idx="9461">
                <c:v>6.0543040589924168E-3</c:v>
              </c:pt>
              <c:pt idx="9462">
                <c:v>6.0543040589924168E-3</c:v>
              </c:pt>
              <c:pt idx="9463">
                <c:v>6.0543040589872612E-3</c:v>
              </c:pt>
              <c:pt idx="9464">
                <c:v>6.0543040589924168E-3</c:v>
              </c:pt>
              <c:pt idx="9465">
                <c:v>6.0543040589924168E-3</c:v>
              </c:pt>
              <c:pt idx="9466">
                <c:v>6.0543040589924168E-3</c:v>
              </c:pt>
              <c:pt idx="9467">
                <c:v>6.0543040589924168E-3</c:v>
              </c:pt>
              <c:pt idx="9468">
                <c:v>6.0543040589924168E-3</c:v>
              </c:pt>
              <c:pt idx="9469">
                <c:v>6.0543040589924168E-3</c:v>
              </c:pt>
              <c:pt idx="9470">
                <c:v>6.0543040589872612E-3</c:v>
              </c:pt>
              <c:pt idx="9471">
                <c:v>6.0543040589924168E-3</c:v>
              </c:pt>
              <c:pt idx="9472">
                <c:v>6.0543040589924168E-3</c:v>
              </c:pt>
              <c:pt idx="9473">
                <c:v>6.0543040589924168E-3</c:v>
              </c:pt>
              <c:pt idx="9474">
                <c:v>6.0543040589924168E-3</c:v>
              </c:pt>
              <c:pt idx="9475">
                <c:v>6.0543040589924168E-3</c:v>
              </c:pt>
              <c:pt idx="9476">
                <c:v>6.0543040589924168E-3</c:v>
              </c:pt>
              <c:pt idx="9477">
                <c:v>6.0543040589872612E-3</c:v>
              </c:pt>
              <c:pt idx="9478">
                <c:v>6.0543040589924168E-3</c:v>
              </c:pt>
              <c:pt idx="9479">
                <c:v>6.0543040589924168E-3</c:v>
              </c:pt>
              <c:pt idx="9480">
                <c:v>6.0543040589924168E-3</c:v>
              </c:pt>
              <c:pt idx="9481">
                <c:v>6.0543040589924168E-3</c:v>
              </c:pt>
              <c:pt idx="9482">
                <c:v>6.0543040589924168E-3</c:v>
              </c:pt>
              <c:pt idx="9483">
                <c:v>6.0543040589924168E-3</c:v>
              </c:pt>
              <c:pt idx="9484">
                <c:v>6.0543040589872612E-3</c:v>
              </c:pt>
              <c:pt idx="9485">
                <c:v>6.0543040589924168E-3</c:v>
              </c:pt>
              <c:pt idx="9486">
                <c:v>6.0543040589924168E-3</c:v>
              </c:pt>
              <c:pt idx="9487">
                <c:v>6.0543040589924168E-3</c:v>
              </c:pt>
              <c:pt idx="9488">
                <c:v>6.0543040589924168E-3</c:v>
              </c:pt>
              <c:pt idx="9489">
                <c:v>6.0543040589924168E-3</c:v>
              </c:pt>
              <c:pt idx="9490">
                <c:v>6.0543040589924168E-3</c:v>
              </c:pt>
              <c:pt idx="9491">
                <c:v>6.0543040589872612E-3</c:v>
              </c:pt>
              <c:pt idx="9492">
                <c:v>6.0543040589924168E-3</c:v>
              </c:pt>
              <c:pt idx="9493">
                <c:v>6.0543040589924168E-3</c:v>
              </c:pt>
              <c:pt idx="9494">
                <c:v>6.0543040589924168E-3</c:v>
              </c:pt>
              <c:pt idx="9495">
                <c:v>6.0543040589924168E-3</c:v>
              </c:pt>
              <c:pt idx="9496">
                <c:v>6.0543040589924168E-3</c:v>
              </c:pt>
              <c:pt idx="9497">
                <c:v>6.0543040589924168E-3</c:v>
              </c:pt>
              <c:pt idx="9498">
                <c:v>6.0543040589872612E-3</c:v>
              </c:pt>
              <c:pt idx="9499">
                <c:v>6.0543040589924168E-3</c:v>
              </c:pt>
              <c:pt idx="9500">
                <c:v>6.0543040589924168E-3</c:v>
              </c:pt>
              <c:pt idx="9501">
                <c:v>6.0543040589924168E-3</c:v>
              </c:pt>
              <c:pt idx="9502">
                <c:v>6.0543040589924168E-3</c:v>
              </c:pt>
              <c:pt idx="9503">
                <c:v>6.0543040589924168E-3</c:v>
              </c:pt>
              <c:pt idx="9504">
                <c:v>6.0543040589924168E-3</c:v>
              </c:pt>
              <c:pt idx="9505">
                <c:v>6.0543040589872612E-3</c:v>
              </c:pt>
              <c:pt idx="9506">
                <c:v>6.0543040589924168E-3</c:v>
              </c:pt>
              <c:pt idx="9507">
                <c:v>6.0543040589924168E-3</c:v>
              </c:pt>
              <c:pt idx="9508">
                <c:v>6.0543040589924168E-3</c:v>
              </c:pt>
              <c:pt idx="9509">
                <c:v>6.0543040589924168E-3</c:v>
              </c:pt>
              <c:pt idx="9510">
                <c:v>6.0543040589924168E-3</c:v>
              </c:pt>
              <c:pt idx="9511">
                <c:v>6.0543040589924168E-3</c:v>
              </c:pt>
              <c:pt idx="9512">
                <c:v>6.0543040589872612E-3</c:v>
              </c:pt>
              <c:pt idx="9513">
                <c:v>6.0543040589924168E-3</c:v>
              </c:pt>
              <c:pt idx="9514">
                <c:v>6.0543040589924168E-3</c:v>
              </c:pt>
              <c:pt idx="9515">
                <c:v>6.0543040589924168E-3</c:v>
              </c:pt>
              <c:pt idx="9516">
                <c:v>6.0543040589924168E-3</c:v>
              </c:pt>
              <c:pt idx="9517">
                <c:v>6.0543040589924168E-3</c:v>
              </c:pt>
              <c:pt idx="9518">
                <c:v>6.0543040589924168E-3</c:v>
              </c:pt>
              <c:pt idx="9519">
                <c:v>6.0543040589872612E-3</c:v>
              </c:pt>
              <c:pt idx="9520">
                <c:v>6.0543040589924168E-3</c:v>
              </c:pt>
              <c:pt idx="9521">
                <c:v>6.0543040589924168E-3</c:v>
              </c:pt>
              <c:pt idx="9522">
                <c:v>6.0543040589924168E-3</c:v>
              </c:pt>
              <c:pt idx="9523">
                <c:v>6.0543040589924168E-3</c:v>
              </c:pt>
              <c:pt idx="9524">
                <c:v>6.0543040589924168E-3</c:v>
              </c:pt>
              <c:pt idx="9525">
                <c:v>6.0543040589924168E-3</c:v>
              </c:pt>
              <c:pt idx="9526">
                <c:v>6.0543040589872612E-3</c:v>
              </c:pt>
              <c:pt idx="9527">
                <c:v>6.0543040589924168E-3</c:v>
              </c:pt>
              <c:pt idx="9528">
                <c:v>6.0543040589924168E-3</c:v>
              </c:pt>
              <c:pt idx="9529">
                <c:v>6.0543040589924168E-3</c:v>
              </c:pt>
              <c:pt idx="9530">
                <c:v>6.0543040589924168E-3</c:v>
              </c:pt>
              <c:pt idx="9531">
                <c:v>6.0543040589924168E-3</c:v>
              </c:pt>
              <c:pt idx="9532">
                <c:v>6.0543040589872612E-3</c:v>
              </c:pt>
              <c:pt idx="9533">
                <c:v>6.0543040589924168E-3</c:v>
              </c:pt>
              <c:pt idx="9534">
                <c:v>6.0543040589924168E-3</c:v>
              </c:pt>
              <c:pt idx="9535">
                <c:v>6.0543040589924168E-3</c:v>
              </c:pt>
              <c:pt idx="9536">
                <c:v>6.0543040589924168E-3</c:v>
              </c:pt>
              <c:pt idx="9537">
                <c:v>6.0543040589924168E-3</c:v>
              </c:pt>
              <c:pt idx="9538">
                <c:v>6.0543040589924168E-3</c:v>
              </c:pt>
              <c:pt idx="9539">
                <c:v>6.0543040589872612E-3</c:v>
              </c:pt>
              <c:pt idx="9540">
                <c:v>6.0543040589924168E-3</c:v>
              </c:pt>
              <c:pt idx="9541">
                <c:v>6.0543040589924168E-3</c:v>
              </c:pt>
              <c:pt idx="9542">
                <c:v>6.0543040589924168E-3</c:v>
              </c:pt>
              <c:pt idx="9543">
                <c:v>6.0543040589924168E-3</c:v>
              </c:pt>
              <c:pt idx="9544">
                <c:v>6.0543040589924168E-3</c:v>
              </c:pt>
              <c:pt idx="9545">
                <c:v>6.0543040589924168E-3</c:v>
              </c:pt>
              <c:pt idx="9546">
                <c:v>6.0543040589872612E-3</c:v>
              </c:pt>
              <c:pt idx="9547">
                <c:v>6.0543040589924168E-3</c:v>
              </c:pt>
              <c:pt idx="9548">
                <c:v>6.0543040589924168E-3</c:v>
              </c:pt>
              <c:pt idx="9549">
                <c:v>6.0543040589924168E-3</c:v>
              </c:pt>
              <c:pt idx="9550">
                <c:v>6.0543040589924168E-3</c:v>
              </c:pt>
              <c:pt idx="9551">
                <c:v>6.0543040589924168E-3</c:v>
              </c:pt>
              <c:pt idx="9552">
                <c:v>6.0543040589924168E-3</c:v>
              </c:pt>
              <c:pt idx="9553">
                <c:v>6.0543040589872612E-3</c:v>
              </c:pt>
              <c:pt idx="9554">
                <c:v>6.0543040589924168E-3</c:v>
              </c:pt>
              <c:pt idx="9555">
                <c:v>6.0543040589924168E-3</c:v>
              </c:pt>
              <c:pt idx="9556">
                <c:v>6.0543040589924168E-3</c:v>
              </c:pt>
              <c:pt idx="9557">
                <c:v>6.0543040589924168E-3</c:v>
              </c:pt>
              <c:pt idx="9558">
                <c:v>6.0543040589924168E-3</c:v>
              </c:pt>
              <c:pt idx="9559">
                <c:v>6.0543040589924168E-3</c:v>
              </c:pt>
              <c:pt idx="9560">
                <c:v>6.0543040589872612E-3</c:v>
              </c:pt>
              <c:pt idx="9561">
                <c:v>6.0543040589924168E-3</c:v>
              </c:pt>
              <c:pt idx="9562">
                <c:v>6.0543040589924168E-3</c:v>
              </c:pt>
              <c:pt idx="9563">
                <c:v>6.0543040589924168E-3</c:v>
              </c:pt>
              <c:pt idx="9564">
                <c:v>6.0543040589924168E-3</c:v>
              </c:pt>
              <c:pt idx="9565">
                <c:v>6.0543040589924168E-3</c:v>
              </c:pt>
              <c:pt idx="9566">
                <c:v>6.0543040589924168E-3</c:v>
              </c:pt>
              <c:pt idx="9567">
                <c:v>6.0543040589872612E-3</c:v>
              </c:pt>
              <c:pt idx="9568">
                <c:v>6.0543040589924168E-3</c:v>
              </c:pt>
              <c:pt idx="9569">
                <c:v>6.0543040589924168E-3</c:v>
              </c:pt>
              <c:pt idx="9570">
                <c:v>6.0543040589924168E-3</c:v>
              </c:pt>
              <c:pt idx="9571">
                <c:v>6.0543040589924168E-3</c:v>
              </c:pt>
              <c:pt idx="9572">
                <c:v>6.0543040589924168E-3</c:v>
              </c:pt>
              <c:pt idx="9573">
                <c:v>6.0543040589924168E-3</c:v>
              </c:pt>
              <c:pt idx="9574">
                <c:v>6.0543040589872612E-3</c:v>
              </c:pt>
              <c:pt idx="9575">
                <c:v>6.0543040589924168E-3</c:v>
              </c:pt>
              <c:pt idx="9576">
                <c:v>6.0543040589924168E-3</c:v>
              </c:pt>
              <c:pt idx="9577">
                <c:v>6.0543040589924168E-3</c:v>
              </c:pt>
              <c:pt idx="9578">
                <c:v>6.0543040589924168E-3</c:v>
              </c:pt>
              <c:pt idx="9579">
                <c:v>6.0543040589924168E-3</c:v>
              </c:pt>
              <c:pt idx="9580">
                <c:v>6.0543040589924168E-3</c:v>
              </c:pt>
              <c:pt idx="9581">
                <c:v>6.0543040589872612E-3</c:v>
              </c:pt>
              <c:pt idx="9582">
                <c:v>6.0543040589924168E-3</c:v>
              </c:pt>
              <c:pt idx="9583">
                <c:v>6.0543040589924168E-3</c:v>
              </c:pt>
              <c:pt idx="9584">
                <c:v>6.0543040589924168E-3</c:v>
              </c:pt>
              <c:pt idx="9585">
                <c:v>6.0543040589924168E-3</c:v>
              </c:pt>
              <c:pt idx="9586">
                <c:v>6.0543040589924168E-3</c:v>
              </c:pt>
              <c:pt idx="9587">
                <c:v>6.0543040589924168E-3</c:v>
              </c:pt>
              <c:pt idx="9588">
                <c:v>6.0543040589872612E-3</c:v>
              </c:pt>
              <c:pt idx="9589">
                <c:v>6.0543040589924168E-3</c:v>
              </c:pt>
              <c:pt idx="9590">
                <c:v>6.0543040589924168E-3</c:v>
              </c:pt>
              <c:pt idx="9591">
                <c:v>6.0543040589924168E-3</c:v>
              </c:pt>
              <c:pt idx="9592">
                <c:v>6.0543040589924168E-3</c:v>
              </c:pt>
              <c:pt idx="9593">
                <c:v>6.0543040589924168E-3</c:v>
              </c:pt>
              <c:pt idx="9594">
                <c:v>6.0543040589924168E-3</c:v>
              </c:pt>
              <c:pt idx="9595">
                <c:v>6.0543040589872612E-3</c:v>
              </c:pt>
              <c:pt idx="9596">
                <c:v>6.0543040589924168E-3</c:v>
              </c:pt>
              <c:pt idx="9597">
                <c:v>6.0543040589924168E-3</c:v>
              </c:pt>
              <c:pt idx="9598">
                <c:v>6.0543040589924168E-3</c:v>
              </c:pt>
              <c:pt idx="9599">
                <c:v>6.0543040589924168E-3</c:v>
              </c:pt>
              <c:pt idx="9600">
                <c:v>6.0543040589924168E-3</c:v>
              </c:pt>
              <c:pt idx="9601">
                <c:v>6.0543040589924168E-3</c:v>
              </c:pt>
              <c:pt idx="9602">
                <c:v>6.0543040589872612E-3</c:v>
              </c:pt>
              <c:pt idx="9603">
                <c:v>6.0543040589924168E-3</c:v>
              </c:pt>
              <c:pt idx="9604">
                <c:v>6.0543040589924168E-3</c:v>
              </c:pt>
              <c:pt idx="9605">
                <c:v>6.0543040589924168E-3</c:v>
              </c:pt>
              <c:pt idx="9606">
                <c:v>6.0543040589924168E-3</c:v>
              </c:pt>
              <c:pt idx="9607">
                <c:v>6.0543040589924168E-3</c:v>
              </c:pt>
              <c:pt idx="9608">
                <c:v>6.0543040589924168E-3</c:v>
              </c:pt>
              <c:pt idx="9609">
                <c:v>6.0543040589872612E-3</c:v>
              </c:pt>
              <c:pt idx="9610">
                <c:v>6.0543040589924168E-3</c:v>
              </c:pt>
              <c:pt idx="9611">
                <c:v>6.0543040589924168E-3</c:v>
              </c:pt>
              <c:pt idx="9612">
                <c:v>6.0543040589924168E-3</c:v>
              </c:pt>
              <c:pt idx="9613">
                <c:v>6.0543040589924168E-3</c:v>
              </c:pt>
              <c:pt idx="9614">
                <c:v>6.0543040589924168E-3</c:v>
              </c:pt>
              <c:pt idx="9615">
                <c:v>6.0543040589924168E-3</c:v>
              </c:pt>
              <c:pt idx="9616">
                <c:v>6.0543040589872612E-3</c:v>
              </c:pt>
              <c:pt idx="9617">
                <c:v>6.0543040589924168E-3</c:v>
              </c:pt>
              <c:pt idx="9618">
                <c:v>6.0543040589924168E-3</c:v>
              </c:pt>
              <c:pt idx="9619">
                <c:v>6.0543040589924168E-3</c:v>
              </c:pt>
              <c:pt idx="9620">
                <c:v>6.0543040589924168E-3</c:v>
              </c:pt>
              <c:pt idx="9621">
                <c:v>6.0543040589924168E-3</c:v>
              </c:pt>
              <c:pt idx="9622">
                <c:v>6.0543040589872612E-3</c:v>
              </c:pt>
              <c:pt idx="9623">
                <c:v>6.0543040589924168E-3</c:v>
              </c:pt>
              <c:pt idx="9624">
                <c:v>6.0543040589924168E-3</c:v>
              </c:pt>
              <c:pt idx="9625">
                <c:v>6.0543040589924168E-3</c:v>
              </c:pt>
              <c:pt idx="9626">
                <c:v>6.0543040589924168E-3</c:v>
              </c:pt>
              <c:pt idx="9627">
                <c:v>6.0543040589924168E-3</c:v>
              </c:pt>
              <c:pt idx="9628">
                <c:v>6.0543040589924168E-3</c:v>
              </c:pt>
              <c:pt idx="9629">
                <c:v>6.0543040589872612E-3</c:v>
              </c:pt>
              <c:pt idx="9630">
                <c:v>6.0543040589924168E-3</c:v>
              </c:pt>
              <c:pt idx="9631">
                <c:v>6.0543040589924168E-3</c:v>
              </c:pt>
              <c:pt idx="9632">
                <c:v>6.0543040589924168E-3</c:v>
              </c:pt>
              <c:pt idx="9633">
                <c:v>6.0543040589924168E-3</c:v>
              </c:pt>
              <c:pt idx="9634">
                <c:v>6.0543040589924168E-3</c:v>
              </c:pt>
              <c:pt idx="9635">
                <c:v>6.0543040589924168E-3</c:v>
              </c:pt>
              <c:pt idx="9636">
                <c:v>6.0543040589872612E-3</c:v>
              </c:pt>
              <c:pt idx="9637">
                <c:v>6.0543040589924168E-3</c:v>
              </c:pt>
              <c:pt idx="9638">
                <c:v>6.0543040589924168E-3</c:v>
              </c:pt>
              <c:pt idx="9639">
                <c:v>6.0543040589924168E-3</c:v>
              </c:pt>
              <c:pt idx="9640">
                <c:v>6.0543040589924168E-3</c:v>
              </c:pt>
              <c:pt idx="9641">
                <c:v>6.0543040589924168E-3</c:v>
              </c:pt>
              <c:pt idx="9642">
                <c:v>6.0543040589924168E-3</c:v>
              </c:pt>
              <c:pt idx="9643">
                <c:v>6.0543040589872612E-3</c:v>
              </c:pt>
              <c:pt idx="9644">
                <c:v>6.0543040589924168E-3</c:v>
              </c:pt>
              <c:pt idx="9645">
                <c:v>6.0543040589924168E-3</c:v>
              </c:pt>
              <c:pt idx="9646">
                <c:v>6.0543040589924168E-3</c:v>
              </c:pt>
              <c:pt idx="9647">
                <c:v>6.0543040589924168E-3</c:v>
              </c:pt>
              <c:pt idx="9648">
                <c:v>6.0543040589924168E-3</c:v>
              </c:pt>
              <c:pt idx="9649">
                <c:v>6.0543040589924168E-3</c:v>
              </c:pt>
              <c:pt idx="9650">
                <c:v>6.0543040589872612E-3</c:v>
              </c:pt>
              <c:pt idx="9651">
                <c:v>6.0543040589924168E-3</c:v>
              </c:pt>
              <c:pt idx="9652">
                <c:v>6.0543040589924168E-3</c:v>
              </c:pt>
              <c:pt idx="9653">
                <c:v>6.0543040589924168E-3</c:v>
              </c:pt>
              <c:pt idx="9654">
                <c:v>6.0543040589924168E-3</c:v>
              </c:pt>
              <c:pt idx="9655">
                <c:v>6.0543040589924168E-3</c:v>
              </c:pt>
              <c:pt idx="9656">
                <c:v>6.0543040589924168E-3</c:v>
              </c:pt>
              <c:pt idx="9657">
                <c:v>6.0543040589872612E-3</c:v>
              </c:pt>
              <c:pt idx="9658">
                <c:v>6.0543040589924168E-3</c:v>
              </c:pt>
              <c:pt idx="9659">
                <c:v>6.0543040589924168E-3</c:v>
              </c:pt>
              <c:pt idx="9660">
                <c:v>6.0543040589924168E-3</c:v>
              </c:pt>
              <c:pt idx="9661">
                <c:v>6.0543040589924168E-3</c:v>
              </c:pt>
              <c:pt idx="9662">
                <c:v>6.0543040589924168E-3</c:v>
              </c:pt>
              <c:pt idx="9663">
                <c:v>6.0543040589924168E-3</c:v>
              </c:pt>
              <c:pt idx="9664">
                <c:v>6.0543040589872612E-3</c:v>
              </c:pt>
              <c:pt idx="9665">
                <c:v>6.0543040589924168E-3</c:v>
              </c:pt>
              <c:pt idx="9666">
                <c:v>6.0543040589924168E-3</c:v>
              </c:pt>
              <c:pt idx="9667">
                <c:v>6.0543040589924168E-3</c:v>
              </c:pt>
              <c:pt idx="9668">
                <c:v>6.0543040589924168E-3</c:v>
              </c:pt>
              <c:pt idx="9669">
                <c:v>6.0543040589924168E-3</c:v>
              </c:pt>
              <c:pt idx="9670">
                <c:v>6.0543040589924168E-3</c:v>
              </c:pt>
              <c:pt idx="9671">
                <c:v>6.0543040589872612E-3</c:v>
              </c:pt>
              <c:pt idx="9672">
                <c:v>6.0543040589924168E-3</c:v>
              </c:pt>
              <c:pt idx="9673">
                <c:v>6.0543040589924168E-3</c:v>
              </c:pt>
              <c:pt idx="9674">
                <c:v>6.0543040589924168E-3</c:v>
              </c:pt>
              <c:pt idx="9675">
                <c:v>6.0543040589924168E-3</c:v>
              </c:pt>
              <c:pt idx="9676">
                <c:v>6.0543040589924168E-3</c:v>
              </c:pt>
              <c:pt idx="9677">
                <c:v>6.0543040589924168E-3</c:v>
              </c:pt>
              <c:pt idx="9678">
                <c:v>6.0543040589872612E-3</c:v>
              </c:pt>
              <c:pt idx="9679">
                <c:v>6.0543040589924168E-3</c:v>
              </c:pt>
              <c:pt idx="9680">
                <c:v>6.0543040589924168E-3</c:v>
              </c:pt>
              <c:pt idx="9681">
                <c:v>6.0543040589924168E-3</c:v>
              </c:pt>
              <c:pt idx="9682">
                <c:v>6.0543040589924168E-3</c:v>
              </c:pt>
              <c:pt idx="9683">
                <c:v>6.0543040589924168E-3</c:v>
              </c:pt>
              <c:pt idx="9684">
                <c:v>6.0543040589924168E-3</c:v>
              </c:pt>
              <c:pt idx="9685">
                <c:v>6.0543040589872612E-3</c:v>
              </c:pt>
              <c:pt idx="9686">
                <c:v>6.0543040589924168E-3</c:v>
              </c:pt>
              <c:pt idx="9687">
                <c:v>6.0543040589924168E-3</c:v>
              </c:pt>
              <c:pt idx="9688">
                <c:v>6.0543040589924168E-3</c:v>
              </c:pt>
              <c:pt idx="9689">
                <c:v>6.0543040589924168E-3</c:v>
              </c:pt>
              <c:pt idx="9690">
                <c:v>6.0543040589924168E-3</c:v>
              </c:pt>
              <c:pt idx="9691">
                <c:v>6.0543040589924168E-3</c:v>
              </c:pt>
              <c:pt idx="9692">
                <c:v>6.0543040589872612E-3</c:v>
              </c:pt>
              <c:pt idx="9693">
                <c:v>6.0543040589924168E-3</c:v>
              </c:pt>
              <c:pt idx="9694">
                <c:v>6.0543040589924168E-3</c:v>
              </c:pt>
              <c:pt idx="9695">
                <c:v>6.0543040589924168E-3</c:v>
              </c:pt>
              <c:pt idx="9696">
                <c:v>6.0543040589924168E-3</c:v>
              </c:pt>
              <c:pt idx="9697">
                <c:v>6.0543040589924168E-3</c:v>
              </c:pt>
              <c:pt idx="9698">
                <c:v>6.0543040589924168E-3</c:v>
              </c:pt>
              <c:pt idx="9699">
                <c:v>6.0543040589872612E-3</c:v>
              </c:pt>
              <c:pt idx="9700">
                <c:v>6.0543040589924168E-3</c:v>
              </c:pt>
              <c:pt idx="9701">
                <c:v>6.0543040589924168E-3</c:v>
              </c:pt>
              <c:pt idx="9702">
                <c:v>6.0543040589924168E-3</c:v>
              </c:pt>
              <c:pt idx="9703">
                <c:v>6.0543040589924168E-3</c:v>
              </c:pt>
              <c:pt idx="9704">
                <c:v>6.0543040589924168E-3</c:v>
              </c:pt>
              <c:pt idx="9705">
                <c:v>6.0543040589924168E-3</c:v>
              </c:pt>
              <c:pt idx="9706">
                <c:v>6.0543040589872612E-3</c:v>
              </c:pt>
              <c:pt idx="9707">
                <c:v>6.0543040589924168E-3</c:v>
              </c:pt>
              <c:pt idx="9708">
                <c:v>6.0543040589924168E-3</c:v>
              </c:pt>
              <c:pt idx="9709">
                <c:v>6.0543040589924168E-3</c:v>
              </c:pt>
              <c:pt idx="9710">
                <c:v>6.0543040589924168E-3</c:v>
              </c:pt>
              <c:pt idx="9711">
                <c:v>6.0543040589924168E-3</c:v>
              </c:pt>
              <c:pt idx="9712">
                <c:v>6.0543040589872612E-3</c:v>
              </c:pt>
              <c:pt idx="9713">
                <c:v>6.0543040589924168E-3</c:v>
              </c:pt>
              <c:pt idx="9714">
                <c:v>6.0543040589924168E-3</c:v>
              </c:pt>
              <c:pt idx="9715">
                <c:v>6.0543040589924168E-3</c:v>
              </c:pt>
              <c:pt idx="9716">
                <c:v>6.0543040589924168E-3</c:v>
              </c:pt>
              <c:pt idx="9717">
                <c:v>6.0543040589924168E-3</c:v>
              </c:pt>
              <c:pt idx="9718">
                <c:v>6.0543040589924168E-3</c:v>
              </c:pt>
              <c:pt idx="9719">
                <c:v>6.0543040589872612E-3</c:v>
              </c:pt>
              <c:pt idx="9720">
                <c:v>6.0543040589924168E-3</c:v>
              </c:pt>
              <c:pt idx="9721">
                <c:v>6.0543040589924168E-3</c:v>
              </c:pt>
              <c:pt idx="9722">
                <c:v>6.0543040589924168E-3</c:v>
              </c:pt>
              <c:pt idx="9723">
                <c:v>6.0543040589924168E-3</c:v>
              </c:pt>
              <c:pt idx="9724">
                <c:v>6.0543040589924168E-3</c:v>
              </c:pt>
              <c:pt idx="9725">
                <c:v>6.0543040589924168E-3</c:v>
              </c:pt>
              <c:pt idx="9726">
                <c:v>6.0543040589872612E-3</c:v>
              </c:pt>
              <c:pt idx="9727">
                <c:v>6.0543040589924168E-3</c:v>
              </c:pt>
              <c:pt idx="9728">
                <c:v>6.0543040589924168E-3</c:v>
              </c:pt>
              <c:pt idx="9729">
                <c:v>6.0543040589924168E-3</c:v>
              </c:pt>
              <c:pt idx="9730">
                <c:v>6.0543040589924168E-3</c:v>
              </c:pt>
              <c:pt idx="9731">
                <c:v>6.0543040589924168E-3</c:v>
              </c:pt>
              <c:pt idx="9732">
                <c:v>6.0543040589924168E-3</c:v>
              </c:pt>
              <c:pt idx="9733">
                <c:v>6.0543040589872612E-3</c:v>
              </c:pt>
              <c:pt idx="9734">
                <c:v>6.0543040589924168E-3</c:v>
              </c:pt>
              <c:pt idx="9735">
                <c:v>6.0543040589924168E-3</c:v>
              </c:pt>
              <c:pt idx="9736">
                <c:v>6.0543040589924168E-3</c:v>
              </c:pt>
              <c:pt idx="9737">
                <c:v>6.0543040589924168E-3</c:v>
              </c:pt>
              <c:pt idx="9738">
                <c:v>6.0543040589924168E-3</c:v>
              </c:pt>
              <c:pt idx="9739">
                <c:v>6.0543040589924168E-3</c:v>
              </c:pt>
              <c:pt idx="9740">
                <c:v>6.0543040589872612E-3</c:v>
              </c:pt>
              <c:pt idx="9741">
                <c:v>6.0543040589924168E-3</c:v>
              </c:pt>
              <c:pt idx="9742">
                <c:v>6.0543040589924168E-3</c:v>
              </c:pt>
              <c:pt idx="9743">
                <c:v>6.0543040589924168E-3</c:v>
              </c:pt>
              <c:pt idx="9744">
                <c:v>6.0543040589924168E-3</c:v>
              </c:pt>
              <c:pt idx="9745">
                <c:v>6.0543040589924168E-3</c:v>
              </c:pt>
              <c:pt idx="9746">
                <c:v>6.0543040589924168E-3</c:v>
              </c:pt>
              <c:pt idx="9747">
                <c:v>6.0543040589872612E-3</c:v>
              </c:pt>
              <c:pt idx="9748">
                <c:v>6.0543040589924168E-3</c:v>
              </c:pt>
              <c:pt idx="9749">
                <c:v>6.0543040589924168E-3</c:v>
              </c:pt>
              <c:pt idx="9750">
                <c:v>6.0543040589924168E-3</c:v>
              </c:pt>
              <c:pt idx="9751">
                <c:v>6.0543040589924168E-3</c:v>
              </c:pt>
              <c:pt idx="9752">
                <c:v>6.0543040589924168E-3</c:v>
              </c:pt>
              <c:pt idx="9753">
                <c:v>6.0543040589924168E-3</c:v>
              </c:pt>
              <c:pt idx="9754">
                <c:v>6.0543040589872612E-3</c:v>
              </c:pt>
              <c:pt idx="9755">
                <c:v>6.0543040589924168E-3</c:v>
              </c:pt>
              <c:pt idx="9756">
                <c:v>6.0543040589924168E-3</c:v>
              </c:pt>
              <c:pt idx="9757">
                <c:v>6.0543040589924168E-3</c:v>
              </c:pt>
              <c:pt idx="9758">
                <c:v>6.0543040589924168E-3</c:v>
              </c:pt>
              <c:pt idx="9759">
                <c:v>6.0543040589924168E-3</c:v>
              </c:pt>
              <c:pt idx="9760">
                <c:v>6.0543040589924168E-3</c:v>
              </c:pt>
              <c:pt idx="9761">
                <c:v>6.0543040589872612E-3</c:v>
              </c:pt>
              <c:pt idx="9762">
                <c:v>6.0543040589924168E-3</c:v>
              </c:pt>
              <c:pt idx="9763">
                <c:v>6.0543040589924168E-3</c:v>
              </c:pt>
              <c:pt idx="9764">
                <c:v>6.0543040589924168E-3</c:v>
              </c:pt>
              <c:pt idx="9765">
                <c:v>6.0543040589924168E-3</c:v>
              </c:pt>
              <c:pt idx="9766">
                <c:v>6.0543040589924168E-3</c:v>
              </c:pt>
              <c:pt idx="9767">
                <c:v>6.0543040589924168E-3</c:v>
              </c:pt>
              <c:pt idx="9768">
                <c:v>6.0543040589872612E-3</c:v>
              </c:pt>
              <c:pt idx="9769">
                <c:v>6.0543040589924168E-3</c:v>
              </c:pt>
              <c:pt idx="9770">
                <c:v>6.0543040589924168E-3</c:v>
              </c:pt>
              <c:pt idx="9771">
                <c:v>6.0543040589924168E-3</c:v>
              </c:pt>
              <c:pt idx="9772">
                <c:v>6.0543040589924168E-3</c:v>
              </c:pt>
              <c:pt idx="9773">
                <c:v>6.0543040589924168E-3</c:v>
              </c:pt>
              <c:pt idx="9774">
                <c:v>6.0543040589924168E-3</c:v>
              </c:pt>
              <c:pt idx="9775">
                <c:v>6.0543040589872612E-3</c:v>
              </c:pt>
              <c:pt idx="9776">
                <c:v>6.0543040589924168E-3</c:v>
              </c:pt>
              <c:pt idx="9777">
                <c:v>6.0543040589924168E-3</c:v>
              </c:pt>
              <c:pt idx="9778">
                <c:v>6.0543040589924168E-3</c:v>
              </c:pt>
              <c:pt idx="9779">
                <c:v>6.0543040589924168E-3</c:v>
              </c:pt>
              <c:pt idx="9780">
                <c:v>6.0543040589924168E-3</c:v>
              </c:pt>
              <c:pt idx="9781">
                <c:v>6.0543040589924168E-3</c:v>
              </c:pt>
              <c:pt idx="9782">
                <c:v>6.0543040589872612E-3</c:v>
              </c:pt>
              <c:pt idx="9783">
                <c:v>6.0543040589924168E-3</c:v>
              </c:pt>
              <c:pt idx="9784">
                <c:v>6.0543040589924168E-3</c:v>
              </c:pt>
              <c:pt idx="9785">
                <c:v>6.0543040589924168E-3</c:v>
              </c:pt>
              <c:pt idx="9786">
                <c:v>6.0543040589924168E-3</c:v>
              </c:pt>
              <c:pt idx="9787">
                <c:v>6.0543040589924168E-3</c:v>
              </c:pt>
              <c:pt idx="9788">
                <c:v>6.0543040589924168E-3</c:v>
              </c:pt>
              <c:pt idx="9789">
                <c:v>6.0543040589872612E-3</c:v>
              </c:pt>
              <c:pt idx="9790">
                <c:v>6.0543040589924168E-3</c:v>
              </c:pt>
              <c:pt idx="9791">
                <c:v>6.0543040589924168E-3</c:v>
              </c:pt>
              <c:pt idx="9792">
                <c:v>6.0543040589924168E-3</c:v>
              </c:pt>
              <c:pt idx="9793">
                <c:v>6.0543040589924168E-3</c:v>
              </c:pt>
              <c:pt idx="9794">
                <c:v>6.0543040589924168E-3</c:v>
              </c:pt>
              <c:pt idx="9795">
                <c:v>6.0543040589924168E-3</c:v>
              </c:pt>
              <c:pt idx="9796">
                <c:v>6.0543040589872612E-3</c:v>
              </c:pt>
              <c:pt idx="9797">
                <c:v>6.0543040589924168E-3</c:v>
              </c:pt>
              <c:pt idx="9798">
                <c:v>6.0543040589924168E-3</c:v>
              </c:pt>
              <c:pt idx="9799">
                <c:v>6.0543040589924168E-3</c:v>
              </c:pt>
              <c:pt idx="9800">
                <c:v>6.0543040589924168E-3</c:v>
              </c:pt>
              <c:pt idx="9801">
                <c:v>6.0543040589924168E-3</c:v>
              </c:pt>
              <c:pt idx="9802">
                <c:v>6.0543040589924168E-3</c:v>
              </c:pt>
              <c:pt idx="9803">
                <c:v>6.0543040589872612E-3</c:v>
              </c:pt>
              <c:pt idx="9804">
                <c:v>6.0543040589924168E-3</c:v>
              </c:pt>
              <c:pt idx="9805">
                <c:v>6.0543040589924168E-3</c:v>
              </c:pt>
              <c:pt idx="9806">
                <c:v>6.0543040589924168E-3</c:v>
              </c:pt>
              <c:pt idx="9807">
                <c:v>6.0543040589924168E-3</c:v>
              </c:pt>
              <c:pt idx="9808">
                <c:v>6.0543040589924168E-3</c:v>
              </c:pt>
              <c:pt idx="9809">
                <c:v>6.0543040589872612E-3</c:v>
              </c:pt>
              <c:pt idx="9810">
                <c:v>6.0543040589924168E-3</c:v>
              </c:pt>
              <c:pt idx="9811">
                <c:v>6.0543040589924168E-3</c:v>
              </c:pt>
              <c:pt idx="9812">
                <c:v>6.0543040589924168E-3</c:v>
              </c:pt>
              <c:pt idx="9813">
                <c:v>6.0543040589924168E-3</c:v>
              </c:pt>
              <c:pt idx="9814">
                <c:v>6.0543040589924168E-3</c:v>
              </c:pt>
              <c:pt idx="9815">
                <c:v>6.0543040589924168E-3</c:v>
              </c:pt>
              <c:pt idx="9816">
                <c:v>6.0543040589872612E-3</c:v>
              </c:pt>
              <c:pt idx="9817">
                <c:v>6.0543040589924168E-3</c:v>
              </c:pt>
              <c:pt idx="9818">
                <c:v>6.0543040589924168E-3</c:v>
              </c:pt>
              <c:pt idx="9819">
                <c:v>6.0543040589924168E-3</c:v>
              </c:pt>
              <c:pt idx="9820">
                <c:v>6.0543040589924168E-3</c:v>
              </c:pt>
              <c:pt idx="9821">
                <c:v>6.0543040589924168E-3</c:v>
              </c:pt>
              <c:pt idx="9822">
                <c:v>6.0543040589924168E-3</c:v>
              </c:pt>
              <c:pt idx="9823">
                <c:v>6.0543040589872612E-3</c:v>
              </c:pt>
              <c:pt idx="9824">
                <c:v>6.0543040589924168E-3</c:v>
              </c:pt>
              <c:pt idx="9825">
                <c:v>6.0543040589924168E-3</c:v>
              </c:pt>
              <c:pt idx="9826">
                <c:v>6.0543040589924168E-3</c:v>
              </c:pt>
              <c:pt idx="9827">
                <c:v>6.0543040589924168E-3</c:v>
              </c:pt>
              <c:pt idx="9828">
                <c:v>6.0543040589924168E-3</c:v>
              </c:pt>
              <c:pt idx="9829">
                <c:v>6.0543040589924168E-3</c:v>
              </c:pt>
              <c:pt idx="9830">
                <c:v>6.0543040589872612E-3</c:v>
              </c:pt>
              <c:pt idx="9831">
                <c:v>6.0543040589924168E-3</c:v>
              </c:pt>
              <c:pt idx="9832">
                <c:v>6.0543040589924168E-3</c:v>
              </c:pt>
              <c:pt idx="9833">
                <c:v>6.0543040589924168E-3</c:v>
              </c:pt>
              <c:pt idx="9834">
                <c:v>6.0543040589924168E-3</c:v>
              </c:pt>
              <c:pt idx="9835">
                <c:v>6.0543040589924168E-3</c:v>
              </c:pt>
              <c:pt idx="9836">
                <c:v>6.0543040589924168E-3</c:v>
              </c:pt>
              <c:pt idx="9837">
                <c:v>6.0543040589872612E-3</c:v>
              </c:pt>
              <c:pt idx="9838">
                <c:v>6.0543040589924168E-3</c:v>
              </c:pt>
              <c:pt idx="9839">
                <c:v>6.0543040589924168E-3</c:v>
              </c:pt>
              <c:pt idx="9840">
                <c:v>6.0543040589924168E-3</c:v>
              </c:pt>
              <c:pt idx="9841">
                <c:v>6.0543040589924168E-3</c:v>
              </c:pt>
              <c:pt idx="9842">
                <c:v>6.0543040589924168E-3</c:v>
              </c:pt>
              <c:pt idx="9843">
                <c:v>6.0543040589924168E-3</c:v>
              </c:pt>
              <c:pt idx="9844">
                <c:v>6.0543040589872612E-3</c:v>
              </c:pt>
              <c:pt idx="9845">
                <c:v>6.0543040589924168E-3</c:v>
              </c:pt>
              <c:pt idx="9846">
                <c:v>6.0543040589924168E-3</c:v>
              </c:pt>
              <c:pt idx="9847">
                <c:v>6.0543040589924168E-3</c:v>
              </c:pt>
              <c:pt idx="9848">
                <c:v>6.0543040589924168E-3</c:v>
              </c:pt>
              <c:pt idx="9849">
                <c:v>6.0543040589924168E-3</c:v>
              </c:pt>
              <c:pt idx="9850">
                <c:v>6.0543040589924168E-3</c:v>
              </c:pt>
              <c:pt idx="9851">
                <c:v>6.0543040589872612E-3</c:v>
              </c:pt>
              <c:pt idx="9852">
                <c:v>6.0543040589924168E-3</c:v>
              </c:pt>
              <c:pt idx="9853">
                <c:v>6.0543040589924168E-3</c:v>
              </c:pt>
              <c:pt idx="9854">
                <c:v>6.0543040589924168E-3</c:v>
              </c:pt>
              <c:pt idx="9855">
                <c:v>6.0543040589924168E-3</c:v>
              </c:pt>
              <c:pt idx="9856">
                <c:v>6.0543040589924168E-3</c:v>
              </c:pt>
              <c:pt idx="9857">
                <c:v>6.0543040589924168E-3</c:v>
              </c:pt>
              <c:pt idx="9858">
                <c:v>6.0543040589872612E-3</c:v>
              </c:pt>
              <c:pt idx="9859">
                <c:v>6.0543040589924168E-3</c:v>
              </c:pt>
              <c:pt idx="9860">
                <c:v>6.0543040589924168E-3</c:v>
              </c:pt>
              <c:pt idx="9861">
                <c:v>6.0543040589924168E-3</c:v>
              </c:pt>
              <c:pt idx="9862">
                <c:v>6.0543040589924168E-3</c:v>
              </c:pt>
              <c:pt idx="9863">
                <c:v>6.0543040589924168E-3</c:v>
              </c:pt>
              <c:pt idx="9864">
                <c:v>6.0543040589924168E-3</c:v>
              </c:pt>
              <c:pt idx="9865">
                <c:v>6.0543040589872612E-3</c:v>
              </c:pt>
              <c:pt idx="9866">
                <c:v>6.0543040589924168E-3</c:v>
              </c:pt>
              <c:pt idx="9867">
                <c:v>6.0543040589924168E-3</c:v>
              </c:pt>
              <c:pt idx="9868">
                <c:v>6.0543040589924168E-3</c:v>
              </c:pt>
              <c:pt idx="9869">
                <c:v>6.0543040589924168E-3</c:v>
              </c:pt>
              <c:pt idx="9870">
                <c:v>6.0543040589924168E-3</c:v>
              </c:pt>
              <c:pt idx="9871">
                <c:v>6.0543040589924168E-3</c:v>
              </c:pt>
              <c:pt idx="9872">
                <c:v>6.0543040589872612E-3</c:v>
              </c:pt>
              <c:pt idx="9873">
                <c:v>6.0543040589924168E-3</c:v>
              </c:pt>
              <c:pt idx="9874">
                <c:v>6.0543040589924168E-3</c:v>
              </c:pt>
              <c:pt idx="9875">
                <c:v>6.0543040589924168E-3</c:v>
              </c:pt>
              <c:pt idx="9876">
                <c:v>6.0543040589924168E-3</c:v>
              </c:pt>
              <c:pt idx="9877">
                <c:v>6.0543040589924168E-3</c:v>
              </c:pt>
              <c:pt idx="9878">
                <c:v>6.0543040589924168E-3</c:v>
              </c:pt>
              <c:pt idx="9879">
                <c:v>6.0543040589872612E-3</c:v>
              </c:pt>
              <c:pt idx="9880">
                <c:v>6.0543040589924168E-3</c:v>
              </c:pt>
              <c:pt idx="9881">
                <c:v>6.0543040589924168E-3</c:v>
              </c:pt>
              <c:pt idx="9882">
                <c:v>6.0543040589924168E-3</c:v>
              </c:pt>
              <c:pt idx="9883">
                <c:v>6.0543040589924168E-3</c:v>
              </c:pt>
              <c:pt idx="9884">
                <c:v>6.0543040589924168E-3</c:v>
              </c:pt>
              <c:pt idx="9885">
                <c:v>6.0543040589924168E-3</c:v>
              </c:pt>
              <c:pt idx="9886">
                <c:v>6.0543040589872612E-3</c:v>
              </c:pt>
              <c:pt idx="9887">
                <c:v>6.0543040589924168E-3</c:v>
              </c:pt>
              <c:pt idx="9888">
                <c:v>6.0543040589924168E-3</c:v>
              </c:pt>
              <c:pt idx="9889">
                <c:v>6.0543040589924168E-3</c:v>
              </c:pt>
              <c:pt idx="9890">
                <c:v>6.0543040589924168E-3</c:v>
              </c:pt>
              <c:pt idx="9891">
                <c:v>6.0543040589924168E-3</c:v>
              </c:pt>
              <c:pt idx="9892">
                <c:v>6.0543040589924168E-3</c:v>
              </c:pt>
              <c:pt idx="9893">
                <c:v>6.0543040589872612E-3</c:v>
              </c:pt>
              <c:pt idx="9894">
                <c:v>6.0543040589924168E-3</c:v>
              </c:pt>
              <c:pt idx="9895">
                <c:v>6.0543040589924168E-3</c:v>
              </c:pt>
              <c:pt idx="9896">
                <c:v>6.0543040589924168E-3</c:v>
              </c:pt>
              <c:pt idx="9897">
                <c:v>6.0543040589924168E-3</c:v>
              </c:pt>
              <c:pt idx="9898">
                <c:v>6.0543040589924168E-3</c:v>
              </c:pt>
              <c:pt idx="9899">
                <c:v>6.0543040589872612E-3</c:v>
              </c:pt>
              <c:pt idx="9900">
                <c:v>6.0543040589924168E-3</c:v>
              </c:pt>
              <c:pt idx="9901">
                <c:v>6.0543040589924168E-3</c:v>
              </c:pt>
              <c:pt idx="9902">
                <c:v>6.0543040589924168E-3</c:v>
              </c:pt>
              <c:pt idx="9903">
                <c:v>6.0543040589924168E-3</c:v>
              </c:pt>
              <c:pt idx="9904">
                <c:v>6.0543040589924168E-3</c:v>
              </c:pt>
              <c:pt idx="9905">
                <c:v>6.0543040589924168E-3</c:v>
              </c:pt>
              <c:pt idx="9906">
                <c:v>6.0543040589872612E-3</c:v>
              </c:pt>
              <c:pt idx="9907">
                <c:v>6.0543040589924168E-3</c:v>
              </c:pt>
              <c:pt idx="9908">
                <c:v>6.0543040589924168E-3</c:v>
              </c:pt>
              <c:pt idx="9909">
                <c:v>6.0543040589924168E-3</c:v>
              </c:pt>
              <c:pt idx="9910">
                <c:v>6.0543040589924168E-3</c:v>
              </c:pt>
              <c:pt idx="9911">
                <c:v>6.0543040589924168E-3</c:v>
              </c:pt>
              <c:pt idx="9912">
                <c:v>6.0543040589924168E-3</c:v>
              </c:pt>
              <c:pt idx="9913">
                <c:v>6.0543040589872612E-3</c:v>
              </c:pt>
              <c:pt idx="9914">
                <c:v>6.0543040589924168E-3</c:v>
              </c:pt>
              <c:pt idx="9915">
                <c:v>6.0543040589924168E-3</c:v>
              </c:pt>
              <c:pt idx="9916">
                <c:v>6.0543040589924168E-3</c:v>
              </c:pt>
              <c:pt idx="9917">
                <c:v>6.0543040589924168E-3</c:v>
              </c:pt>
              <c:pt idx="9918">
                <c:v>6.0543040589924168E-3</c:v>
              </c:pt>
              <c:pt idx="9919">
                <c:v>6.0543040589924168E-3</c:v>
              </c:pt>
              <c:pt idx="9920">
                <c:v>6.0543040589872612E-3</c:v>
              </c:pt>
              <c:pt idx="9921">
                <c:v>6.0543040589924168E-3</c:v>
              </c:pt>
              <c:pt idx="9922">
                <c:v>6.0543040589924168E-3</c:v>
              </c:pt>
              <c:pt idx="9923">
                <c:v>6.0543040589924168E-3</c:v>
              </c:pt>
              <c:pt idx="9924">
                <c:v>6.0543040589924168E-3</c:v>
              </c:pt>
              <c:pt idx="9925">
                <c:v>6.0543040589924168E-3</c:v>
              </c:pt>
              <c:pt idx="9926">
                <c:v>6.0543040589924168E-3</c:v>
              </c:pt>
              <c:pt idx="9927">
                <c:v>6.0543040589872612E-3</c:v>
              </c:pt>
              <c:pt idx="9928">
                <c:v>6.0543040589924168E-3</c:v>
              </c:pt>
              <c:pt idx="9929">
                <c:v>6.0543040589924168E-3</c:v>
              </c:pt>
              <c:pt idx="9930">
                <c:v>6.0543040589924168E-3</c:v>
              </c:pt>
              <c:pt idx="9931">
                <c:v>6.0543040589924168E-3</c:v>
              </c:pt>
              <c:pt idx="9932">
                <c:v>6.0543040589924168E-3</c:v>
              </c:pt>
              <c:pt idx="9933">
                <c:v>6.0543040589924168E-3</c:v>
              </c:pt>
              <c:pt idx="9934">
                <c:v>6.0543040589872612E-3</c:v>
              </c:pt>
              <c:pt idx="9935">
                <c:v>6.0543040589924168E-3</c:v>
              </c:pt>
              <c:pt idx="9936">
                <c:v>6.0543040589924168E-3</c:v>
              </c:pt>
              <c:pt idx="9937">
                <c:v>6.0543040589924168E-3</c:v>
              </c:pt>
              <c:pt idx="9938">
                <c:v>6.0543040589924168E-3</c:v>
              </c:pt>
              <c:pt idx="9939">
                <c:v>6.0543040589924168E-3</c:v>
              </c:pt>
              <c:pt idx="9940">
                <c:v>6.0543040589924168E-3</c:v>
              </c:pt>
              <c:pt idx="9941">
                <c:v>6.0543040589872612E-3</c:v>
              </c:pt>
              <c:pt idx="9942">
                <c:v>6.0543040589924168E-3</c:v>
              </c:pt>
              <c:pt idx="9943">
                <c:v>6.0543040589924168E-3</c:v>
              </c:pt>
              <c:pt idx="9944">
                <c:v>6.0543040589924168E-3</c:v>
              </c:pt>
              <c:pt idx="9945">
                <c:v>6.0543040589924168E-3</c:v>
              </c:pt>
              <c:pt idx="9946">
                <c:v>6.0543040589924168E-3</c:v>
              </c:pt>
              <c:pt idx="9947">
                <c:v>6.0543040589924168E-3</c:v>
              </c:pt>
              <c:pt idx="9948">
                <c:v>6.0543040589872612E-3</c:v>
              </c:pt>
              <c:pt idx="9949">
                <c:v>6.0543040589924168E-3</c:v>
              </c:pt>
              <c:pt idx="9950">
                <c:v>6.0543040589924168E-3</c:v>
              </c:pt>
              <c:pt idx="9951">
                <c:v>6.0543040589924168E-3</c:v>
              </c:pt>
              <c:pt idx="9952">
                <c:v>6.0543040589924168E-3</c:v>
              </c:pt>
              <c:pt idx="9953">
                <c:v>6.0543040589924168E-3</c:v>
              </c:pt>
              <c:pt idx="9954">
                <c:v>6.0543040589924168E-3</c:v>
              </c:pt>
              <c:pt idx="9955">
                <c:v>6.0543040589872612E-3</c:v>
              </c:pt>
              <c:pt idx="9956">
                <c:v>6.0543040589924168E-3</c:v>
              </c:pt>
              <c:pt idx="9957">
                <c:v>6.0543040589924168E-3</c:v>
              </c:pt>
              <c:pt idx="9958">
                <c:v>6.0543040589924168E-3</c:v>
              </c:pt>
              <c:pt idx="9959">
                <c:v>6.0543040589924168E-3</c:v>
              </c:pt>
              <c:pt idx="9960">
                <c:v>6.0543040589924168E-3</c:v>
              </c:pt>
              <c:pt idx="9961">
                <c:v>6.0543040589924168E-3</c:v>
              </c:pt>
              <c:pt idx="9962">
                <c:v>6.0543040589872612E-3</c:v>
              </c:pt>
              <c:pt idx="9963">
                <c:v>6.0543040589924168E-3</c:v>
              </c:pt>
              <c:pt idx="9964">
                <c:v>6.0543040589924168E-3</c:v>
              </c:pt>
              <c:pt idx="9965">
                <c:v>6.0543040589924168E-3</c:v>
              </c:pt>
              <c:pt idx="9966">
                <c:v>6.0543040589924168E-3</c:v>
              </c:pt>
              <c:pt idx="9967">
                <c:v>6.0543040589924168E-3</c:v>
              </c:pt>
              <c:pt idx="9968">
                <c:v>6.0543040589924168E-3</c:v>
              </c:pt>
              <c:pt idx="9969">
                <c:v>6.0543040589872612E-3</c:v>
              </c:pt>
              <c:pt idx="9970">
                <c:v>6.0543040589924168E-3</c:v>
              </c:pt>
              <c:pt idx="9971">
                <c:v>6.0543040589924168E-3</c:v>
              </c:pt>
              <c:pt idx="9972">
                <c:v>6.0543040589924168E-3</c:v>
              </c:pt>
              <c:pt idx="9973">
                <c:v>6.0543040589924168E-3</c:v>
              </c:pt>
              <c:pt idx="9974">
                <c:v>6.0543040589924168E-3</c:v>
              </c:pt>
              <c:pt idx="9975">
                <c:v>6.0543040589924168E-3</c:v>
              </c:pt>
              <c:pt idx="9976">
                <c:v>6.0543040589872612E-3</c:v>
              </c:pt>
              <c:pt idx="9977">
                <c:v>6.0543040589924168E-3</c:v>
              </c:pt>
              <c:pt idx="9978">
                <c:v>6.0543040589924168E-3</c:v>
              </c:pt>
              <c:pt idx="9979">
                <c:v>6.0543040589924168E-3</c:v>
              </c:pt>
              <c:pt idx="9980">
                <c:v>6.0543040589924168E-3</c:v>
              </c:pt>
              <c:pt idx="9981">
                <c:v>6.0543040589924168E-3</c:v>
              </c:pt>
              <c:pt idx="9982">
                <c:v>6.0543040589924168E-3</c:v>
              </c:pt>
              <c:pt idx="9983">
                <c:v>6.0543040589872612E-3</c:v>
              </c:pt>
              <c:pt idx="9984">
                <c:v>6.0543040589924168E-3</c:v>
              </c:pt>
              <c:pt idx="9985">
                <c:v>6.0543040589924168E-3</c:v>
              </c:pt>
              <c:pt idx="9986">
                <c:v>6.0543040589924168E-3</c:v>
              </c:pt>
              <c:pt idx="9987">
                <c:v>6.0543040589924168E-3</c:v>
              </c:pt>
              <c:pt idx="9988">
                <c:v>6.0543040589924168E-3</c:v>
              </c:pt>
              <c:pt idx="9989">
                <c:v>6.0543040589872612E-3</c:v>
              </c:pt>
              <c:pt idx="9990">
                <c:v>6.0543040589924168E-3</c:v>
              </c:pt>
              <c:pt idx="9991">
                <c:v>6.0543040589924168E-3</c:v>
              </c:pt>
              <c:pt idx="9992">
                <c:v>6.0543040589924168E-3</c:v>
              </c:pt>
              <c:pt idx="9993">
                <c:v>6.0543040589924168E-3</c:v>
              </c:pt>
              <c:pt idx="9994">
                <c:v>6.0543040589924168E-3</c:v>
              </c:pt>
              <c:pt idx="9995">
                <c:v>6.0543040589924168E-3</c:v>
              </c:pt>
              <c:pt idx="9996">
                <c:v>6.0543040589872612E-3</c:v>
              </c:pt>
              <c:pt idx="9997">
                <c:v>6.0543040589924168E-3</c:v>
              </c:pt>
              <c:pt idx="9998">
                <c:v>6.0543040589924168E-3</c:v>
              </c:pt>
              <c:pt idx="9999">
                <c:v>6.0543040589924168E-3</c:v>
              </c:pt>
              <c:pt idx="10000">
                <c:v>6.0543040589924168E-3</c:v>
              </c:pt>
              <c:pt idx="10001">
                <c:v>6.0543040589924168E-3</c:v>
              </c:pt>
              <c:pt idx="10002">
                <c:v>6.0543040589924168E-3</c:v>
              </c:pt>
              <c:pt idx="10003">
                <c:v>6.0543040589872612E-3</c:v>
              </c:pt>
              <c:pt idx="10004">
                <c:v>6.0543040589924168E-3</c:v>
              </c:pt>
              <c:pt idx="10005">
                <c:v>6.0543040589924168E-3</c:v>
              </c:pt>
              <c:pt idx="10006">
                <c:v>6.0543040589924168E-3</c:v>
              </c:pt>
              <c:pt idx="10007">
                <c:v>6.0543040589924168E-3</c:v>
              </c:pt>
              <c:pt idx="10008">
                <c:v>6.0543040589924168E-3</c:v>
              </c:pt>
              <c:pt idx="10009">
                <c:v>6.0543040589924168E-3</c:v>
              </c:pt>
              <c:pt idx="10010">
                <c:v>6.0543040589872612E-3</c:v>
              </c:pt>
              <c:pt idx="10011">
                <c:v>6.0543040589924168E-3</c:v>
              </c:pt>
              <c:pt idx="10012">
                <c:v>6.0543040589924168E-3</c:v>
              </c:pt>
              <c:pt idx="10013">
                <c:v>6.0543040589924168E-3</c:v>
              </c:pt>
              <c:pt idx="10014">
                <c:v>6.0543040589924168E-3</c:v>
              </c:pt>
              <c:pt idx="10015">
                <c:v>6.0543040589924168E-3</c:v>
              </c:pt>
              <c:pt idx="10016">
                <c:v>6.0543040589924168E-3</c:v>
              </c:pt>
              <c:pt idx="10017">
                <c:v>6.0543040589872612E-3</c:v>
              </c:pt>
              <c:pt idx="10018">
                <c:v>6.0543040589924168E-3</c:v>
              </c:pt>
              <c:pt idx="10019">
                <c:v>6.0543040589924168E-3</c:v>
              </c:pt>
              <c:pt idx="10020">
                <c:v>6.0543040589924168E-3</c:v>
              </c:pt>
              <c:pt idx="10021">
                <c:v>6.0543040589924168E-3</c:v>
              </c:pt>
              <c:pt idx="10022">
                <c:v>6.0543040589924168E-3</c:v>
              </c:pt>
              <c:pt idx="10023">
                <c:v>6.0543040589924168E-3</c:v>
              </c:pt>
              <c:pt idx="10024">
                <c:v>6.0543040589872612E-3</c:v>
              </c:pt>
              <c:pt idx="10025">
                <c:v>6.0543040589924168E-3</c:v>
              </c:pt>
              <c:pt idx="10026">
                <c:v>6.0543040589924168E-3</c:v>
              </c:pt>
              <c:pt idx="10027">
                <c:v>6.0543040589924168E-3</c:v>
              </c:pt>
              <c:pt idx="10028">
                <c:v>6.0543040589924168E-3</c:v>
              </c:pt>
              <c:pt idx="10029">
                <c:v>6.0543040589924168E-3</c:v>
              </c:pt>
              <c:pt idx="10030">
                <c:v>6.0543040589924168E-3</c:v>
              </c:pt>
              <c:pt idx="10031">
                <c:v>6.0543040589872612E-3</c:v>
              </c:pt>
              <c:pt idx="10032">
                <c:v>6.0543040589924168E-3</c:v>
              </c:pt>
              <c:pt idx="10033">
                <c:v>6.0543040589924168E-3</c:v>
              </c:pt>
              <c:pt idx="10034">
                <c:v>6.0543040589924168E-3</c:v>
              </c:pt>
              <c:pt idx="10035">
                <c:v>6.0543040589924168E-3</c:v>
              </c:pt>
              <c:pt idx="10036">
                <c:v>6.0543040589924168E-3</c:v>
              </c:pt>
              <c:pt idx="10037">
                <c:v>6.0543040589924168E-3</c:v>
              </c:pt>
              <c:pt idx="10038">
                <c:v>6.0543040589872612E-3</c:v>
              </c:pt>
              <c:pt idx="10039">
                <c:v>6.0543040589924168E-3</c:v>
              </c:pt>
              <c:pt idx="10040">
                <c:v>6.0543040589924168E-3</c:v>
              </c:pt>
              <c:pt idx="10041">
                <c:v>6.0543040589924168E-3</c:v>
              </c:pt>
              <c:pt idx="10042">
                <c:v>6.0543040589924168E-3</c:v>
              </c:pt>
              <c:pt idx="10043">
                <c:v>6.0543040589924168E-3</c:v>
              </c:pt>
              <c:pt idx="10044">
                <c:v>6.0543040589924168E-3</c:v>
              </c:pt>
              <c:pt idx="10045">
                <c:v>6.0543040589872612E-3</c:v>
              </c:pt>
              <c:pt idx="10046">
                <c:v>6.0543040589924168E-3</c:v>
              </c:pt>
              <c:pt idx="10047">
                <c:v>6.0543040589924168E-3</c:v>
              </c:pt>
              <c:pt idx="10048">
                <c:v>6.0543040589924168E-3</c:v>
              </c:pt>
              <c:pt idx="10049">
                <c:v>6.0543040589924168E-3</c:v>
              </c:pt>
              <c:pt idx="10050">
                <c:v>6.0543040589924168E-3</c:v>
              </c:pt>
              <c:pt idx="10051">
                <c:v>6.0543040589924168E-3</c:v>
              </c:pt>
              <c:pt idx="10052">
                <c:v>6.0543040589872612E-3</c:v>
              </c:pt>
              <c:pt idx="10053">
                <c:v>6.0543040589924168E-3</c:v>
              </c:pt>
              <c:pt idx="10054">
                <c:v>6.0543040589924168E-3</c:v>
              </c:pt>
              <c:pt idx="10055">
                <c:v>6.0543040589924168E-3</c:v>
              </c:pt>
              <c:pt idx="10056">
                <c:v>6.0543040589924168E-3</c:v>
              </c:pt>
              <c:pt idx="10057">
                <c:v>6.0543040589924168E-3</c:v>
              </c:pt>
              <c:pt idx="10058">
                <c:v>6.0543040589924168E-3</c:v>
              </c:pt>
              <c:pt idx="10059">
                <c:v>6.0543040589872612E-3</c:v>
              </c:pt>
              <c:pt idx="10060">
                <c:v>6.0543040589924168E-3</c:v>
              </c:pt>
              <c:pt idx="10061">
                <c:v>6.0543040589924168E-3</c:v>
              </c:pt>
              <c:pt idx="10062">
                <c:v>6.0543040589924168E-3</c:v>
              </c:pt>
              <c:pt idx="10063">
                <c:v>6.0543040589924168E-3</c:v>
              </c:pt>
              <c:pt idx="10064">
                <c:v>6.0543040589924168E-3</c:v>
              </c:pt>
              <c:pt idx="10065">
                <c:v>6.0543040589924168E-3</c:v>
              </c:pt>
              <c:pt idx="10066">
                <c:v>6.0543040589872612E-3</c:v>
              </c:pt>
              <c:pt idx="10067">
                <c:v>6.0543040589924168E-3</c:v>
              </c:pt>
              <c:pt idx="10068">
                <c:v>6.0543040589924168E-3</c:v>
              </c:pt>
              <c:pt idx="10069">
                <c:v>6.0543040589924168E-3</c:v>
              </c:pt>
              <c:pt idx="10070">
                <c:v>6.0543040589924168E-3</c:v>
              </c:pt>
              <c:pt idx="10071">
                <c:v>6.0543040589924168E-3</c:v>
              </c:pt>
              <c:pt idx="10072">
                <c:v>6.0543040589924168E-3</c:v>
              </c:pt>
              <c:pt idx="10073">
                <c:v>6.0543040589872612E-3</c:v>
              </c:pt>
              <c:pt idx="10074">
                <c:v>6.0543040589924168E-3</c:v>
              </c:pt>
              <c:pt idx="10075">
                <c:v>6.0543040589924168E-3</c:v>
              </c:pt>
              <c:pt idx="10076">
                <c:v>6.0543040589924168E-3</c:v>
              </c:pt>
              <c:pt idx="10077">
                <c:v>6.0543040589924168E-3</c:v>
              </c:pt>
              <c:pt idx="10078">
                <c:v>6.0543040589924168E-3</c:v>
              </c:pt>
              <c:pt idx="10079">
                <c:v>6.0543040589872612E-3</c:v>
              </c:pt>
              <c:pt idx="10080">
                <c:v>6.0543040589924168E-3</c:v>
              </c:pt>
              <c:pt idx="10081">
                <c:v>6.0543040589924168E-3</c:v>
              </c:pt>
              <c:pt idx="10082">
                <c:v>6.0543040589924168E-3</c:v>
              </c:pt>
              <c:pt idx="10083">
                <c:v>6.0543040589924168E-3</c:v>
              </c:pt>
              <c:pt idx="10084">
                <c:v>6.0543040589924168E-3</c:v>
              </c:pt>
              <c:pt idx="10085">
                <c:v>6.0543040589924168E-3</c:v>
              </c:pt>
              <c:pt idx="10086">
                <c:v>6.0543040589872612E-3</c:v>
              </c:pt>
              <c:pt idx="10087">
                <c:v>6.0543040589924168E-3</c:v>
              </c:pt>
              <c:pt idx="10088">
                <c:v>6.0543040589924168E-3</c:v>
              </c:pt>
              <c:pt idx="10089">
                <c:v>6.0543040589924168E-3</c:v>
              </c:pt>
              <c:pt idx="10090">
                <c:v>6.0543040589924168E-3</c:v>
              </c:pt>
              <c:pt idx="10091">
                <c:v>6.0543040589924168E-3</c:v>
              </c:pt>
              <c:pt idx="10092">
                <c:v>6.0543040589924168E-3</c:v>
              </c:pt>
              <c:pt idx="10093">
                <c:v>6.0543040589872612E-3</c:v>
              </c:pt>
              <c:pt idx="10094">
                <c:v>6.0543040589924168E-3</c:v>
              </c:pt>
              <c:pt idx="10095">
                <c:v>6.0543040589924168E-3</c:v>
              </c:pt>
              <c:pt idx="10096">
                <c:v>6.0543040589924168E-3</c:v>
              </c:pt>
              <c:pt idx="10097">
                <c:v>6.0543040589924168E-3</c:v>
              </c:pt>
              <c:pt idx="10098">
                <c:v>6.0543040589924168E-3</c:v>
              </c:pt>
              <c:pt idx="10099">
                <c:v>6.0543040589924168E-3</c:v>
              </c:pt>
              <c:pt idx="10100">
                <c:v>6.0543040589872612E-3</c:v>
              </c:pt>
              <c:pt idx="10101">
                <c:v>6.0543040589924168E-3</c:v>
              </c:pt>
              <c:pt idx="10102">
                <c:v>6.0543040589924168E-3</c:v>
              </c:pt>
              <c:pt idx="10103">
                <c:v>6.0543040589924168E-3</c:v>
              </c:pt>
              <c:pt idx="10104">
                <c:v>6.0543040589924168E-3</c:v>
              </c:pt>
              <c:pt idx="10105">
                <c:v>6.0543040589924168E-3</c:v>
              </c:pt>
              <c:pt idx="10106">
                <c:v>6.0543040589924168E-3</c:v>
              </c:pt>
              <c:pt idx="10107">
                <c:v>6.0543040589872612E-3</c:v>
              </c:pt>
              <c:pt idx="10108">
                <c:v>6.0543040589924168E-3</c:v>
              </c:pt>
              <c:pt idx="10109">
                <c:v>6.0543040589924168E-3</c:v>
              </c:pt>
              <c:pt idx="10110">
                <c:v>6.0543040589924168E-3</c:v>
              </c:pt>
              <c:pt idx="10111">
                <c:v>6.0543040589924168E-3</c:v>
              </c:pt>
              <c:pt idx="10112">
                <c:v>6.0543040589924168E-3</c:v>
              </c:pt>
              <c:pt idx="10113">
                <c:v>6.0543040589924168E-3</c:v>
              </c:pt>
              <c:pt idx="10114">
                <c:v>6.0543040589872612E-3</c:v>
              </c:pt>
              <c:pt idx="10115">
                <c:v>6.0543040589924168E-3</c:v>
              </c:pt>
              <c:pt idx="10116">
                <c:v>6.0543040589924168E-3</c:v>
              </c:pt>
              <c:pt idx="10117">
                <c:v>6.0543040589924168E-3</c:v>
              </c:pt>
              <c:pt idx="10118">
                <c:v>6.0543040589924168E-3</c:v>
              </c:pt>
              <c:pt idx="10119">
                <c:v>6.0543040589924168E-3</c:v>
              </c:pt>
              <c:pt idx="10120">
                <c:v>6.0543040589924168E-3</c:v>
              </c:pt>
              <c:pt idx="10121">
                <c:v>6.0543040589872612E-3</c:v>
              </c:pt>
              <c:pt idx="10122">
                <c:v>6.0543040589924168E-3</c:v>
              </c:pt>
              <c:pt idx="10123">
                <c:v>6.0543040589924168E-3</c:v>
              </c:pt>
              <c:pt idx="10124">
                <c:v>6.0543040589924168E-3</c:v>
              </c:pt>
              <c:pt idx="10125">
                <c:v>6.0543040589924168E-3</c:v>
              </c:pt>
              <c:pt idx="10126">
                <c:v>6.0543040589924168E-3</c:v>
              </c:pt>
              <c:pt idx="10127">
                <c:v>6.0543040589924168E-3</c:v>
              </c:pt>
              <c:pt idx="10128">
                <c:v>6.0543040589872612E-3</c:v>
              </c:pt>
              <c:pt idx="10129">
                <c:v>6.0543040589924168E-3</c:v>
              </c:pt>
              <c:pt idx="10130">
                <c:v>6.0543040589924168E-3</c:v>
              </c:pt>
              <c:pt idx="10131">
                <c:v>6.0543040589924168E-3</c:v>
              </c:pt>
              <c:pt idx="10132">
                <c:v>6.0543040589924168E-3</c:v>
              </c:pt>
              <c:pt idx="10133">
                <c:v>6.0543040589924168E-3</c:v>
              </c:pt>
              <c:pt idx="10134">
                <c:v>6.0543040589924168E-3</c:v>
              </c:pt>
              <c:pt idx="10135">
                <c:v>6.0543040589872612E-3</c:v>
              </c:pt>
              <c:pt idx="10136">
                <c:v>6.0543040589924168E-3</c:v>
              </c:pt>
              <c:pt idx="10137">
                <c:v>6.0543040589924168E-3</c:v>
              </c:pt>
              <c:pt idx="10138">
                <c:v>6.0543040589924168E-3</c:v>
              </c:pt>
              <c:pt idx="10139">
                <c:v>6.0543040589924168E-3</c:v>
              </c:pt>
              <c:pt idx="10140">
                <c:v>6.0543040589924168E-3</c:v>
              </c:pt>
              <c:pt idx="10141">
                <c:v>6.0543040589924168E-3</c:v>
              </c:pt>
              <c:pt idx="10142">
                <c:v>6.0543040589872612E-3</c:v>
              </c:pt>
              <c:pt idx="10143">
                <c:v>6.0543040589924168E-3</c:v>
              </c:pt>
              <c:pt idx="10144">
                <c:v>6.0543040589924168E-3</c:v>
              </c:pt>
              <c:pt idx="10145">
                <c:v>6.0543040589924168E-3</c:v>
              </c:pt>
              <c:pt idx="10146">
                <c:v>6.0543040589924168E-3</c:v>
              </c:pt>
              <c:pt idx="10147">
                <c:v>6.0543040589924168E-3</c:v>
              </c:pt>
              <c:pt idx="10148">
                <c:v>6.0543040589924168E-3</c:v>
              </c:pt>
              <c:pt idx="10149">
                <c:v>6.0543040589872612E-3</c:v>
              </c:pt>
              <c:pt idx="10150">
                <c:v>6.0543040589924168E-3</c:v>
              </c:pt>
              <c:pt idx="10151">
                <c:v>6.0543040589924168E-3</c:v>
              </c:pt>
              <c:pt idx="10152">
                <c:v>6.0543040589924168E-3</c:v>
              </c:pt>
              <c:pt idx="10153">
                <c:v>6.0543040589924168E-3</c:v>
              </c:pt>
              <c:pt idx="10154">
                <c:v>6.0543040589924168E-3</c:v>
              </c:pt>
              <c:pt idx="10155">
                <c:v>6.0543040589924168E-3</c:v>
              </c:pt>
              <c:pt idx="10156">
                <c:v>6.0543040589872612E-3</c:v>
              </c:pt>
              <c:pt idx="10157">
                <c:v>6.0543040589924168E-3</c:v>
              </c:pt>
              <c:pt idx="10158">
                <c:v>6.0543040589924168E-3</c:v>
              </c:pt>
              <c:pt idx="10159">
                <c:v>6.0543040589924168E-3</c:v>
              </c:pt>
              <c:pt idx="10160">
                <c:v>6.0543040589924168E-3</c:v>
              </c:pt>
              <c:pt idx="10161">
                <c:v>6.0543040589924168E-3</c:v>
              </c:pt>
              <c:pt idx="10162">
                <c:v>6.0543040589924168E-3</c:v>
              </c:pt>
              <c:pt idx="10163">
                <c:v>6.0543040589872612E-3</c:v>
              </c:pt>
              <c:pt idx="10164">
                <c:v>6.0543040589924168E-3</c:v>
              </c:pt>
              <c:pt idx="10165">
                <c:v>6.0543040589924168E-3</c:v>
              </c:pt>
              <c:pt idx="10166">
                <c:v>6.0543040589924168E-3</c:v>
              </c:pt>
              <c:pt idx="10167">
                <c:v>6.0543040589924168E-3</c:v>
              </c:pt>
              <c:pt idx="10168">
                <c:v>6.0543040589924168E-3</c:v>
              </c:pt>
              <c:pt idx="10169">
                <c:v>6.0543040589924168E-3</c:v>
              </c:pt>
              <c:pt idx="10170">
                <c:v>6.0543040589872612E-3</c:v>
              </c:pt>
              <c:pt idx="10171">
                <c:v>6.0543040589924168E-3</c:v>
              </c:pt>
              <c:pt idx="10172">
                <c:v>6.0543040589924168E-3</c:v>
              </c:pt>
              <c:pt idx="10173">
                <c:v>6.0543040589924168E-3</c:v>
              </c:pt>
              <c:pt idx="10174">
                <c:v>6.0543040589924168E-3</c:v>
              </c:pt>
              <c:pt idx="10175">
                <c:v>6.0543040589924168E-3</c:v>
              </c:pt>
              <c:pt idx="10176">
                <c:v>6.0543040589872612E-3</c:v>
              </c:pt>
              <c:pt idx="10177">
                <c:v>6.0543040589924168E-3</c:v>
              </c:pt>
              <c:pt idx="10178">
                <c:v>6.0543040589924168E-3</c:v>
              </c:pt>
              <c:pt idx="10179">
                <c:v>6.0543040589924168E-3</c:v>
              </c:pt>
              <c:pt idx="10180">
                <c:v>6.0543040589924168E-3</c:v>
              </c:pt>
              <c:pt idx="10181">
                <c:v>6.0543040589924168E-3</c:v>
              </c:pt>
              <c:pt idx="10182">
                <c:v>6.0543040589924168E-3</c:v>
              </c:pt>
              <c:pt idx="10183">
                <c:v>6.0543040589872612E-3</c:v>
              </c:pt>
              <c:pt idx="10184">
                <c:v>6.0543040589924168E-3</c:v>
              </c:pt>
              <c:pt idx="10185">
                <c:v>6.0543040589924168E-3</c:v>
              </c:pt>
              <c:pt idx="10186">
                <c:v>6.0543040589924168E-3</c:v>
              </c:pt>
              <c:pt idx="10187">
                <c:v>6.0543040589924168E-3</c:v>
              </c:pt>
              <c:pt idx="10188">
                <c:v>6.0543040589924168E-3</c:v>
              </c:pt>
              <c:pt idx="10189">
                <c:v>6.0543040589924168E-3</c:v>
              </c:pt>
              <c:pt idx="10190">
                <c:v>6.0543040589872612E-3</c:v>
              </c:pt>
              <c:pt idx="10191">
                <c:v>6.0543040589924168E-3</c:v>
              </c:pt>
              <c:pt idx="10192">
                <c:v>6.0543040589924168E-3</c:v>
              </c:pt>
              <c:pt idx="10193">
                <c:v>6.0543040589924168E-3</c:v>
              </c:pt>
              <c:pt idx="10194">
                <c:v>6.0543040589924168E-3</c:v>
              </c:pt>
              <c:pt idx="10195">
                <c:v>6.0543040589924168E-3</c:v>
              </c:pt>
              <c:pt idx="10196">
                <c:v>6.0543040589924168E-3</c:v>
              </c:pt>
              <c:pt idx="10197">
                <c:v>6.0543040589872612E-3</c:v>
              </c:pt>
              <c:pt idx="10198">
                <c:v>6.0543040589924168E-3</c:v>
              </c:pt>
              <c:pt idx="10199">
                <c:v>6.0543040589924168E-3</c:v>
              </c:pt>
              <c:pt idx="10200">
                <c:v>6.0543040589924168E-3</c:v>
              </c:pt>
              <c:pt idx="10201">
                <c:v>6.0543040589924168E-3</c:v>
              </c:pt>
              <c:pt idx="10202">
                <c:v>6.0543040589924168E-3</c:v>
              </c:pt>
              <c:pt idx="10203">
                <c:v>6.0543040589924168E-3</c:v>
              </c:pt>
              <c:pt idx="10204">
                <c:v>6.0543040589872612E-3</c:v>
              </c:pt>
              <c:pt idx="10205">
                <c:v>6.0543040589924168E-3</c:v>
              </c:pt>
              <c:pt idx="10206">
                <c:v>6.0543040589924168E-3</c:v>
              </c:pt>
              <c:pt idx="10207">
                <c:v>6.0543040589924168E-3</c:v>
              </c:pt>
              <c:pt idx="10208">
                <c:v>6.0543040589924168E-3</c:v>
              </c:pt>
              <c:pt idx="10209">
                <c:v>6.0543040589924168E-3</c:v>
              </c:pt>
              <c:pt idx="10210">
                <c:v>6.0543040589924168E-3</c:v>
              </c:pt>
              <c:pt idx="10211">
                <c:v>6.0543040589872612E-3</c:v>
              </c:pt>
              <c:pt idx="10212">
                <c:v>6.0543040589924168E-3</c:v>
              </c:pt>
              <c:pt idx="10213">
                <c:v>6.0543040589924168E-3</c:v>
              </c:pt>
              <c:pt idx="10214">
                <c:v>6.0543040589924168E-3</c:v>
              </c:pt>
              <c:pt idx="10215">
                <c:v>6.0543040589924168E-3</c:v>
              </c:pt>
              <c:pt idx="10216">
                <c:v>6.0543040589924168E-3</c:v>
              </c:pt>
              <c:pt idx="10217">
                <c:v>6.0543040589924168E-3</c:v>
              </c:pt>
              <c:pt idx="10218">
                <c:v>6.0543040589872612E-3</c:v>
              </c:pt>
              <c:pt idx="10219">
                <c:v>6.0543040589924168E-3</c:v>
              </c:pt>
              <c:pt idx="10220">
                <c:v>6.0543040589924168E-3</c:v>
              </c:pt>
              <c:pt idx="10221">
                <c:v>6.0543040589924168E-3</c:v>
              </c:pt>
              <c:pt idx="10222">
                <c:v>6.0543040589924168E-3</c:v>
              </c:pt>
              <c:pt idx="10223">
                <c:v>6.0543040589924168E-3</c:v>
              </c:pt>
              <c:pt idx="10224">
                <c:v>6.0543040589924168E-3</c:v>
              </c:pt>
              <c:pt idx="10225">
                <c:v>6.0543040589872612E-3</c:v>
              </c:pt>
              <c:pt idx="10226">
                <c:v>6.0543040589924168E-3</c:v>
              </c:pt>
              <c:pt idx="10227">
                <c:v>6.0543040589924168E-3</c:v>
              </c:pt>
              <c:pt idx="10228">
                <c:v>6.0543040589924168E-3</c:v>
              </c:pt>
              <c:pt idx="10229">
                <c:v>6.0543040589924168E-3</c:v>
              </c:pt>
              <c:pt idx="10230">
                <c:v>6.0543040589924168E-3</c:v>
              </c:pt>
              <c:pt idx="10231">
                <c:v>6.0543040589924168E-3</c:v>
              </c:pt>
              <c:pt idx="10232">
                <c:v>6.0543040589872612E-3</c:v>
              </c:pt>
              <c:pt idx="10233">
                <c:v>6.0543040589924168E-3</c:v>
              </c:pt>
              <c:pt idx="10234">
                <c:v>6.0543040589924168E-3</c:v>
              </c:pt>
              <c:pt idx="10235">
                <c:v>6.0543040589924168E-3</c:v>
              </c:pt>
              <c:pt idx="10236">
                <c:v>6.0543040589924168E-3</c:v>
              </c:pt>
              <c:pt idx="10237">
                <c:v>6.0543040589924168E-3</c:v>
              </c:pt>
              <c:pt idx="10238">
                <c:v>6.0543040589924168E-3</c:v>
              </c:pt>
              <c:pt idx="10239">
                <c:v>6.0543040589872612E-3</c:v>
              </c:pt>
              <c:pt idx="10240">
                <c:v>6.0543040589924168E-3</c:v>
              </c:pt>
              <c:pt idx="10241">
                <c:v>6.0543040589924168E-3</c:v>
              </c:pt>
              <c:pt idx="10242">
                <c:v>6.0543040589924168E-3</c:v>
              </c:pt>
              <c:pt idx="10243">
                <c:v>6.0543040589924168E-3</c:v>
              </c:pt>
              <c:pt idx="10244">
                <c:v>6.0543040589924168E-3</c:v>
              </c:pt>
              <c:pt idx="10245">
                <c:v>6.0543040589924168E-3</c:v>
              </c:pt>
              <c:pt idx="10246">
                <c:v>6.0543040589872612E-3</c:v>
              </c:pt>
              <c:pt idx="10247">
                <c:v>6.0543040589924168E-3</c:v>
              </c:pt>
              <c:pt idx="10248">
                <c:v>6.0543040589924168E-3</c:v>
              </c:pt>
              <c:pt idx="10249">
                <c:v>6.0543040589924168E-3</c:v>
              </c:pt>
              <c:pt idx="10250">
                <c:v>6.0543040589924168E-3</c:v>
              </c:pt>
              <c:pt idx="10251">
                <c:v>6.0543040589924168E-3</c:v>
              </c:pt>
              <c:pt idx="10252">
                <c:v>6.0543040589924168E-3</c:v>
              </c:pt>
              <c:pt idx="10253">
                <c:v>6.0543040589872612E-3</c:v>
              </c:pt>
              <c:pt idx="10254">
                <c:v>6.0543040589924168E-3</c:v>
              </c:pt>
              <c:pt idx="10255">
                <c:v>6.0543040589924168E-3</c:v>
              </c:pt>
              <c:pt idx="10256">
                <c:v>6.0543040589924168E-3</c:v>
              </c:pt>
              <c:pt idx="10257">
                <c:v>6.0543040589924168E-3</c:v>
              </c:pt>
              <c:pt idx="10258">
                <c:v>6.0543040589924168E-3</c:v>
              </c:pt>
              <c:pt idx="10259">
                <c:v>6.0543040589924168E-3</c:v>
              </c:pt>
              <c:pt idx="10260">
                <c:v>6.0543040589872612E-3</c:v>
              </c:pt>
              <c:pt idx="10261">
                <c:v>6.0543040589924168E-3</c:v>
              </c:pt>
              <c:pt idx="10262">
                <c:v>6.0543040589924168E-3</c:v>
              </c:pt>
              <c:pt idx="10263">
                <c:v>6.0543040589924168E-3</c:v>
              </c:pt>
              <c:pt idx="10264">
                <c:v>6.0543040589924168E-3</c:v>
              </c:pt>
              <c:pt idx="10265">
                <c:v>6.0543040589924168E-3</c:v>
              </c:pt>
              <c:pt idx="10266">
                <c:v>6.0543040589872612E-3</c:v>
              </c:pt>
              <c:pt idx="10267">
                <c:v>6.0543040589924168E-3</c:v>
              </c:pt>
              <c:pt idx="10268">
                <c:v>6.0543040589924168E-3</c:v>
              </c:pt>
              <c:pt idx="10269">
                <c:v>6.0543040589924168E-3</c:v>
              </c:pt>
              <c:pt idx="10270">
                <c:v>6.0543040589924168E-3</c:v>
              </c:pt>
              <c:pt idx="10271">
                <c:v>6.0543040589924168E-3</c:v>
              </c:pt>
              <c:pt idx="10272">
                <c:v>6.0543040589924168E-3</c:v>
              </c:pt>
              <c:pt idx="10273">
                <c:v>6.0543040589872612E-3</c:v>
              </c:pt>
              <c:pt idx="10274">
                <c:v>6.0543040589924168E-3</c:v>
              </c:pt>
              <c:pt idx="10275">
                <c:v>6.0543040589924168E-3</c:v>
              </c:pt>
              <c:pt idx="10276">
                <c:v>6.0543040589924168E-3</c:v>
              </c:pt>
              <c:pt idx="10277">
                <c:v>6.0543040589924168E-3</c:v>
              </c:pt>
              <c:pt idx="10278">
                <c:v>6.0543040589924168E-3</c:v>
              </c:pt>
              <c:pt idx="10279">
                <c:v>6.0543040589924168E-3</c:v>
              </c:pt>
              <c:pt idx="10280">
                <c:v>6.0543040589872612E-3</c:v>
              </c:pt>
              <c:pt idx="10281">
                <c:v>6.0543040589924168E-3</c:v>
              </c:pt>
              <c:pt idx="10282">
                <c:v>6.0543040589924168E-3</c:v>
              </c:pt>
              <c:pt idx="10283">
                <c:v>6.0543040589924168E-3</c:v>
              </c:pt>
              <c:pt idx="10284">
                <c:v>6.0543040589924168E-3</c:v>
              </c:pt>
              <c:pt idx="10285">
                <c:v>6.0543040589924168E-3</c:v>
              </c:pt>
              <c:pt idx="10286">
                <c:v>6.0543040589924168E-3</c:v>
              </c:pt>
              <c:pt idx="10287">
                <c:v>6.0543040589872612E-3</c:v>
              </c:pt>
              <c:pt idx="10288">
                <c:v>6.0543040589924168E-3</c:v>
              </c:pt>
              <c:pt idx="10289">
                <c:v>6.0543040589924168E-3</c:v>
              </c:pt>
              <c:pt idx="10290">
                <c:v>6.0543040589924168E-3</c:v>
              </c:pt>
              <c:pt idx="10291">
                <c:v>6.0543040589924168E-3</c:v>
              </c:pt>
              <c:pt idx="10292">
                <c:v>6.0543040589924168E-3</c:v>
              </c:pt>
              <c:pt idx="10293">
                <c:v>6.0543040589924168E-3</c:v>
              </c:pt>
              <c:pt idx="10294">
                <c:v>6.0543040589872612E-3</c:v>
              </c:pt>
              <c:pt idx="10295">
                <c:v>6.0543040589924168E-3</c:v>
              </c:pt>
              <c:pt idx="10296">
                <c:v>6.0543040589924168E-3</c:v>
              </c:pt>
              <c:pt idx="10297">
                <c:v>6.0543040589924168E-3</c:v>
              </c:pt>
              <c:pt idx="10298">
                <c:v>6.0543040589924168E-3</c:v>
              </c:pt>
              <c:pt idx="10299">
                <c:v>6.0543040589924168E-3</c:v>
              </c:pt>
              <c:pt idx="10300">
                <c:v>6.0543040589924168E-3</c:v>
              </c:pt>
              <c:pt idx="10301">
                <c:v>6.0543040589872612E-3</c:v>
              </c:pt>
              <c:pt idx="10302">
                <c:v>6.0543040589924168E-3</c:v>
              </c:pt>
              <c:pt idx="10303">
                <c:v>6.0543040589924168E-3</c:v>
              </c:pt>
              <c:pt idx="10304">
                <c:v>6.0543040589924168E-3</c:v>
              </c:pt>
              <c:pt idx="10305">
                <c:v>6.0543040589924168E-3</c:v>
              </c:pt>
              <c:pt idx="10306">
                <c:v>6.0543040589924168E-3</c:v>
              </c:pt>
              <c:pt idx="10307">
                <c:v>6.0543040589924168E-3</c:v>
              </c:pt>
              <c:pt idx="10308">
                <c:v>6.0543040589872612E-3</c:v>
              </c:pt>
              <c:pt idx="10309">
                <c:v>6.0543040589924168E-3</c:v>
              </c:pt>
              <c:pt idx="10310">
                <c:v>6.0543040589924168E-3</c:v>
              </c:pt>
              <c:pt idx="10311">
                <c:v>6.0543040589924168E-3</c:v>
              </c:pt>
              <c:pt idx="10312">
                <c:v>6.0543040589924168E-3</c:v>
              </c:pt>
              <c:pt idx="10313">
                <c:v>6.0543040589924168E-3</c:v>
              </c:pt>
              <c:pt idx="10314">
                <c:v>6.0543040589924168E-3</c:v>
              </c:pt>
              <c:pt idx="10315">
                <c:v>6.0543040589872612E-3</c:v>
              </c:pt>
              <c:pt idx="10316">
                <c:v>6.0543040589924168E-3</c:v>
              </c:pt>
              <c:pt idx="10317">
                <c:v>6.0543040589924168E-3</c:v>
              </c:pt>
              <c:pt idx="10318">
                <c:v>6.0543040589924168E-3</c:v>
              </c:pt>
              <c:pt idx="10319">
                <c:v>6.0543040589924168E-3</c:v>
              </c:pt>
              <c:pt idx="10320">
                <c:v>6.0543040589924168E-3</c:v>
              </c:pt>
              <c:pt idx="10321">
                <c:v>6.0543040589924168E-3</c:v>
              </c:pt>
              <c:pt idx="10322">
                <c:v>6.0543040589872612E-3</c:v>
              </c:pt>
              <c:pt idx="10323">
                <c:v>6.0543040589924168E-3</c:v>
              </c:pt>
              <c:pt idx="10324">
                <c:v>6.0543040589924168E-3</c:v>
              </c:pt>
              <c:pt idx="10325">
                <c:v>6.0543040589924168E-3</c:v>
              </c:pt>
              <c:pt idx="10326">
                <c:v>6.0543040589924168E-3</c:v>
              </c:pt>
              <c:pt idx="10327">
                <c:v>6.0543040589924168E-3</c:v>
              </c:pt>
              <c:pt idx="10328">
                <c:v>6.0543040589924168E-3</c:v>
              </c:pt>
              <c:pt idx="10329">
                <c:v>6.0543040589872612E-3</c:v>
              </c:pt>
              <c:pt idx="10330">
                <c:v>6.0543040589924168E-3</c:v>
              </c:pt>
              <c:pt idx="10331">
                <c:v>6.0543040589924168E-3</c:v>
              </c:pt>
              <c:pt idx="10332">
                <c:v>6.0543040589924168E-3</c:v>
              </c:pt>
              <c:pt idx="10333">
                <c:v>6.0543040589924168E-3</c:v>
              </c:pt>
              <c:pt idx="10334">
                <c:v>6.0543040589924168E-3</c:v>
              </c:pt>
              <c:pt idx="10335">
                <c:v>6.0543040589924168E-3</c:v>
              </c:pt>
              <c:pt idx="10336">
                <c:v>6.0543040589872612E-3</c:v>
              </c:pt>
              <c:pt idx="10337">
                <c:v>6.0543040589924168E-3</c:v>
              </c:pt>
              <c:pt idx="10338">
                <c:v>6.0543040589924168E-3</c:v>
              </c:pt>
              <c:pt idx="10339">
                <c:v>6.0543040589924168E-3</c:v>
              </c:pt>
              <c:pt idx="10340">
                <c:v>6.0543040589924168E-3</c:v>
              </c:pt>
              <c:pt idx="10341">
                <c:v>6.0543040589924168E-3</c:v>
              </c:pt>
              <c:pt idx="10342">
                <c:v>6.0543040589924168E-3</c:v>
              </c:pt>
              <c:pt idx="10343">
                <c:v>6.0543040589872612E-3</c:v>
              </c:pt>
              <c:pt idx="10344">
                <c:v>6.0543040589924168E-3</c:v>
              </c:pt>
              <c:pt idx="10345">
                <c:v>6.0543040589924168E-3</c:v>
              </c:pt>
              <c:pt idx="10346">
                <c:v>6.0543040589924168E-3</c:v>
              </c:pt>
              <c:pt idx="10347">
                <c:v>6.0543040589924168E-3</c:v>
              </c:pt>
              <c:pt idx="10348">
                <c:v>6.0543040589924168E-3</c:v>
              </c:pt>
              <c:pt idx="10349">
                <c:v>6.0543040589924168E-3</c:v>
              </c:pt>
              <c:pt idx="10350">
                <c:v>6.0543040589872612E-3</c:v>
              </c:pt>
              <c:pt idx="10351">
                <c:v>6.0543040589924168E-3</c:v>
              </c:pt>
              <c:pt idx="10352">
                <c:v>6.0543040589924168E-3</c:v>
              </c:pt>
              <c:pt idx="10353">
                <c:v>6.0543040589924168E-3</c:v>
              </c:pt>
              <c:pt idx="10354">
                <c:v>6.0543040589924168E-3</c:v>
              </c:pt>
              <c:pt idx="10355">
                <c:v>6.0543040589924168E-3</c:v>
              </c:pt>
              <c:pt idx="10356">
                <c:v>6.0543040589872612E-3</c:v>
              </c:pt>
              <c:pt idx="10357">
                <c:v>6.0543040589924168E-3</c:v>
              </c:pt>
              <c:pt idx="10358">
                <c:v>6.0543040589924168E-3</c:v>
              </c:pt>
              <c:pt idx="10359">
                <c:v>6.0543040589924168E-3</c:v>
              </c:pt>
              <c:pt idx="10360">
                <c:v>6.0543040589924168E-3</c:v>
              </c:pt>
              <c:pt idx="10361">
                <c:v>6.0543040589924168E-3</c:v>
              </c:pt>
              <c:pt idx="10362">
                <c:v>6.0543040589924168E-3</c:v>
              </c:pt>
              <c:pt idx="10363">
                <c:v>6.0543040589872612E-3</c:v>
              </c:pt>
              <c:pt idx="10364">
                <c:v>6.0543040589924168E-3</c:v>
              </c:pt>
              <c:pt idx="10365">
                <c:v>6.0543040589924168E-3</c:v>
              </c:pt>
              <c:pt idx="10366">
                <c:v>6.0543040589924168E-3</c:v>
              </c:pt>
              <c:pt idx="10367">
                <c:v>6.0543040589924168E-3</c:v>
              </c:pt>
              <c:pt idx="10368">
                <c:v>6.0543040589924168E-3</c:v>
              </c:pt>
              <c:pt idx="10369">
                <c:v>6.0543040589924168E-3</c:v>
              </c:pt>
              <c:pt idx="10370">
                <c:v>6.0543040589872612E-3</c:v>
              </c:pt>
              <c:pt idx="10371">
                <c:v>6.0543040589924168E-3</c:v>
              </c:pt>
              <c:pt idx="10372">
                <c:v>6.0543040589924168E-3</c:v>
              </c:pt>
              <c:pt idx="10373">
                <c:v>6.0543040589924168E-3</c:v>
              </c:pt>
              <c:pt idx="10374">
                <c:v>6.0543040589924168E-3</c:v>
              </c:pt>
              <c:pt idx="10375">
                <c:v>6.0543040589924168E-3</c:v>
              </c:pt>
              <c:pt idx="10376">
                <c:v>6.0543040589924168E-3</c:v>
              </c:pt>
              <c:pt idx="10377">
                <c:v>6.0543040589872612E-3</c:v>
              </c:pt>
              <c:pt idx="10378">
                <c:v>6.0543040589924168E-3</c:v>
              </c:pt>
              <c:pt idx="10379">
                <c:v>6.0543040589924168E-3</c:v>
              </c:pt>
              <c:pt idx="10380">
                <c:v>6.0543040589924168E-3</c:v>
              </c:pt>
              <c:pt idx="10381">
                <c:v>6.0543040589924168E-3</c:v>
              </c:pt>
              <c:pt idx="10382">
                <c:v>6.0543040589924168E-3</c:v>
              </c:pt>
              <c:pt idx="10383">
                <c:v>6.0543040589924168E-3</c:v>
              </c:pt>
              <c:pt idx="10384">
                <c:v>6.0543040589872612E-3</c:v>
              </c:pt>
              <c:pt idx="10385">
                <c:v>6.0543040589924168E-3</c:v>
              </c:pt>
              <c:pt idx="10386">
                <c:v>6.0543040589924168E-3</c:v>
              </c:pt>
              <c:pt idx="10387">
                <c:v>6.0543040589924168E-3</c:v>
              </c:pt>
              <c:pt idx="10388">
                <c:v>6.0543040589924168E-3</c:v>
              </c:pt>
              <c:pt idx="10389">
                <c:v>6.0543040589924168E-3</c:v>
              </c:pt>
              <c:pt idx="10390">
                <c:v>6.0543040589924168E-3</c:v>
              </c:pt>
              <c:pt idx="10391">
                <c:v>6.0543040589872612E-3</c:v>
              </c:pt>
              <c:pt idx="10392">
                <c:v>6.0543040589924168E-3</c:v>
              </c:pt>
              <c:pt idx="10393">
                <c:v>6.0543040589924168E-3</c:v>
              </c:pt>
              <c:pt idx="10394">
                <c:v>6.0543040589924168E-3</c:v>
              </c:pt>
              <c:pt idx="10395">
                <c:v>6.0543040589924168E-3</c:v>
              </c:pt>
              <c:pt idx="10396">
                <c:v>6.0543040589924168E-3</c:v>
              </c:pt>
              <c:pt idx="10397">
                <c:v>6.0543040589924168E-3</c:v>
              </c:pt>
              <c:pt idx="10398">
                <c:v>6.0543040589872612E-3</c:v>
              </c:pt>
              <c:pt idx="10399">
                <c:v>6.0543040589924168E-3</c:v>
              </c:pt>
              <c:pt idx="10400">
                <c:v>6.0543040589924168E-3</c:v>
              </c:pt>
              <c:pt idx="10401">
                <c:v>6.0543040589924168E-3</c:v>
              </c:pt>
              <c:pt idx="10402">
                <c:v>6.0543040589924168E-3</c:v>
              </c:pt>
              <c:pt idx="10403">
                <c:v>6.0543040589924168E-3</c:v>
              </c:pt>
              <c:pt idx="10404">
                <c:v>6.0543040589924168E-3</c:v>
              </c:pt>
              <c:pt idx="10405">
                <c:v>6.0543040589872612E-3</c:v>
              </c:pt>
              <c:pt idx="10406">
                <c:v>6.0543040589924168E-3</c:v>
              </c:pt>
              <c:pt idx="10407">
                <c:v>6.0543040589924168E-3</c:v>
              </c:pt>
              <c:pt idx="10408">
                <c:v>6.0543040589924168E-3</c:v>
              </c:pt>
              <c:pt idx="10409">
                <c:v>6.0543040589924168E-3</c:v>
              </c:pt>
              <c:pt idx="10410">
                <c:v>6.0543040589924168E-3</c:v>
              </c:pt>
              <c:pt idx="10411">
                <c:v>6.0543040589924168E-3</c:v>
              </c:pt>
              <c:pt idx="10412">
                <c:v>6.0543040589872612E-3</c:v>
              </c:pt>
              <c:pt idx="10413">
                <c:v>6.0543040589924168E-3</c:v>
              </c:pt>
              <c:pt idx="10414">
                <c:v>6.0543040589924168E-3</c:v>
              </c:pt>
              <c:pt idx="10415">
                <c:v>6.0543040589924168E-3</c:v>
              </c:pt>
              <c:pt idx="10416">
                <c:v>6.0543040589924168E-3</c:v>
              </c:pt>
              <c:pt idx="10417">
                <c:v>6.0543040589924168E-3</c:v>
              </c:pt>
              <c:pt idx="10418">
                <c:v>6.0543040589924168E-3</c:v>
              </c:pt>
              <c:pt idx="10419">
                <c:v>6.0543040589872612E-3</c:v>
              </c:pt>
              <c:pt idx="10420">
                <c:v>6.0543040589924168E-3</c:v>
              </c:pt>
              <c:pt idx="10421">
                <c:v>6.0543040589924168E-3</c:v>
              </c:pt>
              <c:pt idx="10422">
                <c:v>6.0543040589924168E-3</c:v>
              </c:pt>
              <c:pt idx="10423">
                <c:v>6.0543040589924168E-3</c:v>
              </c:pt>
              <c:pt idx="10424">
                <c:v>6.0543040589924168E-3</c:v>
              </c:pt>
              <c:pt idx="10425">
                <c:v>6.0543040589924168E-3</c:v>
              </c:pt>
              <c:pt idx="10426">
                <c:v>6.0543040589872612E-3</c:v>
              </c:pt>
              <c:pt idx="10427">
                <c:v>6.0543040589924168E-3</c:v>
              </c:pt>
              <c:pt idx="10428">
                <c:v>6.0543040589924168E-3</c:v>
              </c:pt>
              <c:pt idx="10429">
                <c:v>6.0543040589924168E-3</c:v>
              </c:pt>
              <c:pt idx="10430">
                <c:v>6.0543040589924168E-3</c:v>
              </c:pt>
              <c:pt idx="10431">
                <c:v>6.0543040589924168E-3</c:v>
              </c:pt>
              <c:pt idx="10432">
                <c:v>6.0543040589924168E-3</c:v>
              </c:pt>
              <c:pt idx="10433">
                <c:v>6.0543040589872612E-3</c:v>
              </c:pt>
              <c:pt idx="10434">
                <c:v>6.0543040589924168E-3</c:v>
              </c:pt>
              <c:pt idx="10435">
                <c:v>6.0543040589924168E-3</c:v>
              </c:pt>
              <c:pt idx="10436">
                <c:v>6.0543040589924168E-3</c:v>
              </c:pt>
              <c:pt idx="10437">
                <c:v>6.0543040589924168E-3</c:v>
              </c:pt>
              <c:pt idx="10438">
                <c:v>6.0543040589924168E-3</c:v>
              </c:pt>
              <c:pt idx="10439">
                <c:v>6.0543040589924168E-3</c:v>
              </c:pt>
              <c:pt idx="10440">
                <c:v>6.0543040589872612E-3</c:v>
              </c:pt>
              <c:pt idx="10441">
                <c:v>6.0543040589924168E-3</c:v>
              </c:pt>
              <c:pt idx="10442">
                <c:v>6.0543040589924168E-3</c:v>
              </c:pt>
              <c:pt idx="10443">
                <c:v>6.0543040589924168E-3</c:v>
              </c:pt>
              <c:pt idx="10444">
                <c:v>6.0543040589924168E-3</c:v>
              </c:pt>
              <c:pt idx="10445">
                <c:v>6.0543040589924168E-3</c:v>
              </c:pt>
              <c:pt idx="10446">
                <c:v>6.0543040589924168E-3</c:v>
              </c:pt>
              <c:pt idx="10447">
                <c:v>6.0543040589872612E-3</c:v>
              </c:pt>
              <c:pt idx="10448">
                <c:v>6.0543040589924168E-3</c:v>
              </c:pt>
              <c:pt idx="10449">
                <c:v>6.0543040589924168E-3</c:v>
              </c:pt>
              <c:pt idx="10450">
                <c:v>6.0543040589924168E-3</c:v>
              </c:pt>
              <c:pt idx="10451">
                <c:v>6.0543040589924168E-3</c:v>
              </c:pt>
              <c:pt idx="10452">
                <c:v>6.0543040589924168E-3</c:v>
              </c:pt>
              <c:pt idx="10453">
                <c:v>6.0543040589872612E-3</c:v>
              </c:pt>
              <c:pt idx="10454">
                <c:v>6.0543040589924168E-3</c:v>
              </c:pt>
              <c:pt idx="10455">
                <c:v>6.0543040589924168E-3</c:v>
              </c:pt>
              <c:pt idx="10456">
                <c:v>6.0543040589924168E-3</c:v>
              </c:pt>
              <c:pt idx="10457">
                <c:v>6.0543040589924168E-3</c:v>
              </c:pt>
              <c:pt idx="10458">
                <c:v>6.0543040589924168E-3</c:v>
              </c:pt>
              <c:pt idx="10459">
                <c:v>6.0543040589924168E-3</c:v>
              </c:pt>
              <c:pt idx="10460">
                <c:v>6.0543040589872612E-3</c:v>
              </c:pt>
              <c:pt idx="10461">
                <c:v>6.0543040589924168E-3</c:v>
              </c:pt>
              <c:pt idx="10462">
                <c:v>6.0543040589924168E-3</c:v>
              </c:pt>
              <c:pt idx="10463">
                <c:v>6.0543040589924168E-3</c:v>
              </c:pt>
              <c:pt idx="10464">
                <c:v>6.0543040589924168E-3</c:v>
              </c:pt>
              <c:pt idx="10465">
                <c:v>6.0543040589924168E-3</c:v>
              </c:pt>
              <c:pt idx="10466">
                <c:v>6.0543040589924168E-3</c:v>
              </c:pt>
              <c:pt idx="10467">
                <c:v>6.0543040589872612E-3</c:v>
              </c:pt>
              <c:pt idx="10468">
                <c:v>6.0543040589924168E-3</c:v>
              </c:pt>
              <c:pt idx="10469">
                <c:v>6.0543040589924168E-3</c:v>
              </c:pt>
              <c:pt idx="10470">
                <c:v>6.0543040589924168E-3</c:v>
              </c:pt>
              <c:pt idx="10471">
                <c:v>6.0543040589924168E-3</c:v>
              </c:pt>
              <c:pt idx="10472">
                <c:v>6.0543040589924168E-3</c:v>
              </c:pt>
              <c:pt idx="10473">
                <c:v>6.0543040589924168E-3</c:v>
              </c:pt>
              <c:pt idx="10474">
                <c:v>6.0543040589872612E-3</c:v>
              </c:pt>
              <c:pt idx="10475">
                <c:v>6.0543040589924168E-3</c:v>
              </c:pt>
              <c:pt idx="10476">
                <c:v>6.0543040589924168E-3</c:v>
              </c:pt>
              <c:pt idx="10477">
                <c:v>6.0543040589924168E-3</c:v>
              </c:pt>
              <c:pt idx="10478">
                <c:v>6.0543040589924168E-3</c:v>
              </c:pt>
              <c:pt idx="10479">
                <c:v>6.0543040589924168E-3</c:v>
              </c:pt>
              <c:pt idx="10480">
                <c:v>6.0543040589924168E-3</c:v>
              </c:pt>
              <c:pt idx="10481">
                <c:v>6.0543040589872612E-3</c:v>
              </c:pt>
              <c:pt idx="10482">
                <c:v>6.0543040589924168E-3</c:v>
              </c:pt>
              <c:pt idx="10483">
                <c:v>6.0543040589924168E-3</c:v>
              </c:pt>
              <c:pt idx="10484">
                <c:v>6.0543040589924168E-3</c:v>
              </c:pt>
              <c:pt idx="10485">
                <c:v>6.0543040589924168E-3</c:v>
              </c:pt>
              <c:pt idx="10486">
                <c:v>6.0543040589924168E-3</c:v>
              </c:pt>
              <c:pt idx="10487">
                <c:v>6.0543040589924168E-3</c:v>
              </c:pt>
              <c:pt idx="10488">
                <c:v>6.0543040589872612E-3</c:v>
              </c:pt>
              <c:pt idx="10489">
                <c:v>6.0543040589924168E-3</c:v>
              </c:pt>
              <c:pt idx="10490">
                <c:v>6.0543040589924168E-3</c:v>
              </c:pt>
              <c:pt idx="10491">
                <c:v>6.0543040589924168E-3</c:v>
              </c:pt>
              <c:pt idx="10492">
                <c:v>6.0543040589924168E-3</c:v>
              </c:pt>
              <c:pt idx="10493">
                <c:v>6.0543040589924168E-3</c:v>
              </c:pt>
              <c:pt idx="10494">
                <c:v>6.0543040589924168E-3</c:v>
              </c:pt>
              <c:pt idx="10495">
                <c:v>6.0543040589872612E-3</c:v>
              </c:pt>
              <c:pt idx="10496">
                <c:v>6.0543040589924168E-3</c:v>
              </c:pt>
              <c:pt idx="10497">
                <c:v>6.0543040589924168E-3</c:v>
              </c:pt>
              <c:pt idx="10498">
                <c:v>6.0543040589924168E-3</c:v>
              </c:pt>
              <c:pt idx="10499">
                <c:v>6.0543040589924168E-3</c:v>
              </c:pt>
              <c:pt idx="10500">
                <c:v>6.0543040589924168E-3</c:v>
              </c:pt>
              <c:pt idx="10501">
                <c:v>6.0543040589924168E-3</c:v>
              </c:pt>
              <c:pt idx="10502">
                <c:v>6.0543040589872612E-3</c:v>
              </c:pt>
              <c:pt idx="10503">
                <c:v>6.0543040589924168E-3</c:v>
              </c:pt>
              <c:pt idx="10504">
                <c:v>6.0543040589924168E-3</c:v>
              </c:pt>
              <c:pt idx="10505">
                <c:v>6.0543040589924168E-3</c:v>
              </c:pt>
              <c:pt idx="10506">
                <c:v>6.0543040589924168E-3</c:v>
              </c:pt>
              <c:pt idx="10507">
                <c:v>6.0543040589924168E-3</c:v>
              </c:pt>
              <c:pt idx="10508">
                <c:v>6.0543040589924168E-3</c:v>
              </c:pt>
              <c:pt idx="10509">
                <c:v>6.0543040589872612E-3</c:v>
              </c:pt>
              <c:pt idx="10510">
                <c:v>6.0543040589924168E-3</c:v>
              </c:pt>
              <c:pt idx="10511">
                <c:v>6.0543040589924168E-3</c:v>
              </c:pt>
              <c:pt idx="10512">
                <c:v>6.0543040589924168E-3</c:v>
              </c:pt>
              <c:pt idx="10513">
                <c:v>6.0543040589924168E-3</c:v>
              </c:pt>
              <c:pt idx="10514">
                <c:v>6.0543040589924168E-3</c:v>
              </c:pt>
              <c:pt idx="10515">
                <c:v>6.0543040589924168E-3</c:v>
              </c:pt>
              <c:pt idx="10516">
                <c:v>6.0543040589872612E-3</c:v>
              </c:pt>
              <c:pt idx="10517">
                <c:v>6.0543040589924168E-3</c:v>
              </c:pt>
              <c:pt idx="10518">
                <c:v>6.0543040589924168E-3</c:v>
              </c:pt>
              <c:pt idx="10519">
                <c:v>6.0543040589924168E-3</c:v>
              </c:pt>
              <c:pt idx="10520">
                <c:v>6.0543040589924168E-3</c:v>
              </c:pt>
              <c:pt idx="10521">
                <c:v>6.0543040589924168E-3</c:v>
              </c:pt>
              <c:pt idx="10522">
                <c:v>6.0543040589924168E-3</c:v>
              </c:pt>
              <c:pt idx="10523">
                <c:v>6.0543040589872612E-3</c:v>
              </c:pt>
              <c:pt idx="10524">
                <c:v>6.0543040589924168E-3</c:v>
              </c:pt>
              <c:pt idx="10525">
                <c:v>6.0543040589924168E-3</c:v>
              </c:pt>
              <c:pt idx="10526">
                <c:v>6.0543040589924168E-3</c:v>
              </c:pt>
              <c:pt idx="10527">
                <c:v>6.0543040589924168E-3</c:v>
              </c:pt>
              <c:pt idx="10528">
                <c:v>6.0543040589924168E-3</c:v>
              </c:pt>
              <c:pt idx="10529">
                <c:v>6.0543040589924168E-3</c:v>
              </c:pt>
              <c:pt idx="10530">
                <c:v>6.0543040589872612E-3</c:v>
              </c:pt>
              <c:pt idx="10531">
                <c:v>6.0543040589924168E-3</c:v>
              </c:pt>
              <c:pt idx="10532">
                <c:v>6.0543040589924168E-3</c:v>
              </c:pt>
              <c:pt idx="10533">
                <c:v>6.0543040589924168E-3</c:v>
              </c:pt>
              <c:pt idx="10534">
                <c:v>6.0543040589924168E-3</c:v>
              </c:pt>
              <c:pt idx="10535">
                <c:v>6.0543040589924168E-3</c:v>
              </c:pt>
              <c:pt idx="10536">
                <c:v>6.0543040589924168E-3</c:v>
              </c:pt>
              <c:pt idx="10537">
                <c:v>6.0543040589872612E-3</c:v>
              </c:pt>
              <c:pt idx="10538">
                <c:v>6.0543040589924168E-3</c:v>
              </c:pt>
              <c:pt idx="10539">
                <c:v>6.0543040589924168E-3</c:v>
              </c:pt>
              <c:pt idx="10540">
                <c:v>6.0543040589924168E-3</c:v>
              </c:pt>
              <c:pt idx="10541">
                <c:v>6.0543040589924168E-3</c:v>
              </c:pt>
              <c:pt idx="10542">
                <c:v>6.0543040589924168E-3</c:v>
              </c:pt>
              <c:pt idx="10543">
                <c:v>6.0543040589872612E-3</c:v>
              </c:pt>
              <c:pt idx="10544">
                <c:v>6.0543040589924168E-3</c:v>
              </c:pt>
              <c:pt idx="10545">
                <c:v>6.0543040589924168E-3</c:v>
              </c:pt>
              <c:pt idx="10546">
                <c:v>6.0543040589924168E-3</c:v>
              </c:pt>
              <c:pt idx="10547">
                <c:v>6.0543040589924168E-3</c:v>
              </c:pt>
              <c:pt idx="10548">
                <c:v>6.0543040589924168E-3</c:v>
              </c:pt>
              <c:pt idx="10549">
                <c:v>6.0543040589924168E-3</c:v>
              </c:pt>
              <c:pt idx="10550">
                <c:v>6.0543040589872612E-3</c:v>
              </c:pt>
              <c:pt idx="10551">
                <c:v>6.0543040589924168E-3</c:v>
              </c:pt>
              <c:pt idx="10552">
                <c:v>6.0543040589924168E-3</c:v>
              </c:pt>
              <c:pt idx="10553">
                <c:v>6.0543040589924168E-3</c:v>
              </c:pt>
              <c:pt idx="10554">
                <c:v>6.0543040589924168E-3</c:v>
              </c:pt>
              <c:pt idx="10555">
                <c:v>6.0543040589924168E-3</c:v>
              </c:pt>
              <c:pt idx="10556">
                <c:v>6.0543040589924168E-3</c:v>
              </c:pt>
              <c:pt idx="10557">
                <c:v>6.0543040589872612E-3</c:v>
              </c:pt>
              <c:pt idx="10558">
                <c:v>6.0543040589924168E-3</c:v>
              </c:pt>
              <c:pt idx="10559">
                <c:v>6.0543040589924168E-3</c:v>
              </c:pt>
              <c:pt idx="10560">
                <c:v>6.0543040589924168E-3</c:v>
              </c:pt>
              <c:pt idx="10561">
                <c:v>6.0543040589924168E-3</c:v>
              </c:pt>
              <c:pt idx="10562">
                <c:v>6.0543040589924168E-3</c:v>
              </c:pt>
              <c:pt idx="10563">
                <c:v>6.0543040589924168E-3</c:v>
              </c:pt>
              <c:pt idx="10564">
                <c:v>6.0543040589872612E-3</c:v>
              </c:pt>
              <c:pt idx="10565">
                <c:v>6.0543040589924168E-3</c:v>
              </c:pt>
              <c:pt idx="10566">
                <c:v>6.0543040589924168E-3</c:v>
              </c:pt>
              <c:pt idx="10567">
                <c:v>6.0543040589924168E-3</c:v>
              </c:pt>
              <c:pt idx="10568">
                <c:v>6.0543040589924168E-3</c:v>
              </c:pt>
              <c:pt idx="10569">
                <c:v>6.0543040589924168E-3</c:v>
              </c:pt>
              <c:pt idx="10570">
                <c:v>6.0543040589924168E-3</c:v>
              </c:pt>
              <c:pt idx="10571">
                <c:v>6.0543040589872612E-3</c:v>
              </c:pt>
              <c:pt idx="10572">
                <c:v>6.0543040589924168E-3</c:v>
              </c:pt>
              <c:pt idx="10573">
                <c:v>6.0543040589924168E-3</c:v>
              </c:pt>
              <c:pt idx="10574">
                <c:v>6.0543040589924168E-3</c:v>
              </c:pt>
              <c:pt idx="10575">
                <c:v>6.0543040589924168E-3</c:v>
              </c:pt>
              <c:pt idx="10576">
                <c:v>6.0543040589924168E-3</c:v>
              </c:pt>
              <c:pt idx="10577">
                <c:v>6.0543040589924168E-3</c:v>
              </c:pt>
              <c:pt idx="10578">
                <c:v>6.0543040589872612E-3</c:v>
              </c:pt>
              <c:pt idx="10579">
                <c:v>6.0543040589924168E-3</c:v>
              </c:pt>
              <c:pt idx="10580">
                <c:v>6.0543040589924168E-3</c:v>
              </c:pt>
              <c:pt idx="10581">
                <c:v>6.0543040589924168E-3</c:v>
              </c:pt>
              <c:pt idx="10582">
                <c:v>6.0543040589924168E-3</c:v>
              </c:pt>
              <c:pt idx="10583">
                <c:v>6.0543040589924168E-3</c:v>
              </c:pt>
              <c:pt idx="10584">
                <c:v>6.0543040589924168E-3</c:v>
              </c:pt>
              <c:pt idx="10585">
                <c:v>6.0543040589872612E-3</c:v>
              </c:pt>
              <c:pt idx="10586">
                <c:v>6.0543040589924168E-3</c:v>
              </c:pt>
              <c:pt idx="10587">
                <c:v>6.0543040589924168E-3</c:v>
              </c:pt>
              <c:pt idx="10588">
                <c:v>6.0543040589924168E-3</c:v>
              </c:pt>
              <c:pt idx="10589">
                <c:v>6.0543040589924168E-3</c:v>
              </c:pt>
              <c:pt idx="10590">
                <c:v>6.0543040589924168E-3</c:v>
              </c:pt>
              <c:pt idx="10591">
                <c:v>6.0543040589924168E-3</c:v>
              </c:pt>
              <c:pt idx="10592">
                <c:v>6.0543040589872612E-3</c:v>
              </c:pt>
              <c:pt idx="10593">
                <c:v>6.0543040589924168E-3</c:v>
              </c:pt>
              <c:pt idx="10594">
                <c:v>6.0543040589924168E-3</c:v>
              </c:pt>
              <c:pt idx="10595">
                <c:v>6.0543040589924168E-3</c:v>
              </c:pt>
              <c:pt idx="10596">
                <c:v>6.0543040589924168E-3</c:v>
              </c:pt>
              <c:pt idx="10597">
                <c:v>6.0543040589924168E-3</c:v>
              </c:pt>
              <c:pt idx="10598">
                <c:v>6.0543040589924168E-3</c:v>
              </c:pt>
              <c:pt idx="10599">
                <c:v>6.0543040589872612E-3</c:v>
              </c:pt>
              <c:pt idx="10600">
                <c:v>6.0543040589924168E-3</c:v>
              </c:pt>
              <c:pt idx="10601">
                <c:v>6.0543040589924168E-3</c:v>
              </c:pt>
              <c:pt idx="10602">
                <c:v>6.0543040589924168E-3</c:v>
              </c:pt>
              <c:pt idx="10603">
                <c:v>6.0543040589924168E-3</c:v>
              </c:pt>
              <c:pt idx="10604">
                <c:v>6.0543040589924168E-3</c:v>
              </c:pt>
              <c:pt idx="10605">
                <c:v>6.0543040589924168E-3</c:v>
              </c:pt>
              <c:pt idx="10606">
                <c:v>6.0543040589872612E-3</c:v>
              </c:pt>
              <c:pt idx="10607">
                <c:v>6.0543040589924168E-3</c:v>
              </c:pt>
              <c:pt idx="10608">
                <c:v>6.0543040589924168E-3</c:v>
              </c:pt>
              <c:pt idx="10609">
                <c:v>6.0543040589924168E-3</c:v>
              </c:pt>
              <c:pt idx="10610">
                <c:v>6.0543040589924168E-3</c:v>
              </c:pt>
              <c:pt idx="10611">
                <c:v>6.0543040589924168E-3</c:v>
              </c:pt>
              <c:pt idx="10612">
                <c:v>6.0543040589924168E-3</c:v>
              </c:pt>
              <c:pt idx="10613">
                <c:v>6.0543040589872612E-3</c:v>
              </c:pt>
              <c:pt idx="10614">
                <c:v>6.0543040589924168E-3</c:v>
              </c:pt>
              <c:pt idx="10615">
                <c:v>6.0543040589924168E-3</c:v>
              </c:pt>
              <c:pt idx="10616">
                <c:v>6.0543040589924168E-3</c:v>
              </c:pt>
              <c:pt idx="10617">
                <c:v>6.0543040589924168E-3</c:v>
              </c:pt>
              <c:pt idx="10618">
                <c:v>6.0543040589924168E-3</c:v>
              </c:pt>
              <c:pt idx="10619">
                <c:v>6.0543040589924168E-3</c:v>
              </c:pt>
              <c:pt idx="10620">
                <c:v>6.0543040589872612E-3</c:v>
              </c:pt>
              <c:pt idx="10621">
                <c:v>6.0543040589924168E-3</c:v>
              </c:pt>
              <c:pt idx="10622">
                <c:v>6.0543040589924168E-3</c:v>
              </c:pt>
              <c:pt idx="10623">
                <c:v>6.0543040589924168E-3</c:v>
              </c:pt>
              <c:pt idx="10624">
                <c:v>6.0543040589924168E-3</c:v>
              </c:pt>
              <c:pt idx="10625">
                <c:v>6.0543040589924168E-3</c:v>
              </c:pt>
              <c:pt idx="10626">
                <c:v>6.0543040589924168E-3</c:v>
              </c:pt>
              <c:pt idx="10627">
                <c:v>6.0543040589872612E-3</c:v>
              </c:pt>
              <c:pt idx="10628">
                <c:v>6.0543040589924168E-3</c:v>
              </c:pt>
              <c:pt idx="10629">
                <c:v>6.0543040589924168E-3</c:v>
              </c:pt>
              <c:pt idx="10630">
                <c:v>6.0543040589924168E-3</c:v>
              </c:pt>
              <c:pt idx="10631">
                <c:v>6.0543040589924168E-3</c:v>
              </c:pt>
              <c:pt idx="10632">
                <c:v>6.0543040589924168E-3</c:v>
              </c:pt>
              <c:pt idx="10633">
                <c:v>6.0543040589872612E-3</c:v>
              </c:pt>
              <c:pt idx="10634">
                <c:v>6.0543040589924168E-3</c:v>
              </c:pt>
              <c:pt idx="10635">
                <c:v>6.0543040589924168E-3</c:v>
              </c:pt>
              <c:pt idx="10636">
                <c:v>6.0543040589924168E-3</c:v>
              </c:pt>
              <c:pt idx="10637">
                <c:v>6.0543040589924168E-3</c:v>
              </c:pt>
              <c:pt idx="10638">
                <c:v>6.0543040589924168E-3</c:v>
              </c:pt>
              <c:pt idx="10639">
                <c:v>6.0543040589924168E-3</c:v>
              </c:pt>
              <c:pt idx="10640">
                <c:v>6.0543040589872612E-3</c:v>
              </c:pt>
              <c:pt idx="10641">
                <c:v>6.0543040589924168E-3</c:v>
              </c:pt>
              <c:pt idx="10642">
                <c:v>6.0543040589924168E-3</c:v>
              </c:pt>
              <c:pt idx="10643">
                <c:v>6.0543040589924168E-3</c:v>
              </c:pt>
              <c:pt idx="10644">
                <c:v>6.0543040589924168E-3</c:v>
              </c:pt>
              <c:pt idx="10645">
                <c:v>6.0543040589924168E-3</c:v>
              </c:pt>
              <c:pt idx="10646">
                <c:v>6.0543040589924168E-3</c:v>
              </c:pt>
              <c:pt idx="10647">
                <c:v>6.0543040589872612E-3</c:v>
              </c:pt>
              <c:pt idx="10648">
                <c:v>6.0543040589924168E-3</c:v>
              </c:pt>
              <c:pt idx="10649">
                <c:v>6.0543040589924168E-3</c:v>
              </c:pt>
              <c:pt idx="10650">
                <c:v>6.0543040589924168E-3</c:v>
              </c:pt>
              <c:pt idx="10651">
                <c:v>6.0543040589924168E-3</c:v>
              </c:pt>
              <c:pt idx="10652">
                <c:v>6.0543040589924168E-3</c:v>
              </c:pt>
              <c:pt idx="10653">
                <c:v>6.0543040589924168E-3</c:v>
              </c:pt>
              <c:pt idx="10654">
                <c:v>6.0543040589872612E-3</c:v>
              </c:pt>
              <c:pt idx="10655">
                <c:v>6.0543040589924168E-3</c:v>
              </c:pt>
              <c:pt idx="10656">
                <c:v>6.0543040589924168E-3</c:v>
              </c:pt>
              <c:pt idx="10657">
                <c:v>6.0543040589924168E-3</c:v>
              </c:pt>
              <c:pt idx="10658">
                <c:v>6.0543040589924168E-3</c:v>
              </c:pt>
              <c:pt idx="10659">
                <c:v>6.0543040589924168E-3</c:v>
              </c:pt>
              <c:pt idx="10660">
                <c:v>6.0543040589924168E-3</c:v>
              </c:pt>
              <c:pt idx="10661">
                <c:v>6.0543040589872612E-3</c:v>
              </c:pt>
              <c:pt idx="10662">
                <c:v>6.0543040589924168E-3</c:v>
              </c:pt>
              <c:pt idx="10663">
                <c:v>6.0543040589924168E-3</c:v>
              </c:pt>
              <c:pt idx="10664">
                <c:v>6.0543040589924168E-3</c:v>
              </c:pt>
              <c:pt idx="10665">
                <c:v>6.0543040589924168E-3</c:v>
              </c:pt>
              <c:pt idx="10666">
                <c:v>6.0543040589924168E-3</c:v>
              </c:pt>
              <c:pt idx="10667">
                <c:v>6.0543040589924168E-3</c:v>
              </c:pt>
              <c:pt idx="10668">
                <c:v>6.0543040589872612E-3</c:v>
              </c:pt>
              <c:pt idx="10669">
                <c:v>6.0543040589924168E-3</c:v>
              </c:pt>
              <c:pt idx="10670">
                <c:v>6.0543040589924168E-3</c:v>
              </c:pt>
              <c:pt idx="10671">
                <c:v>6.0543040589924168E-3</c:v>
              </c:pt>
              <c:pt idx="10672">
                <c:v>6.0543040589924168E-3</c:v>
              </c:pt>
              <c:pt idx="10673">
                <c:v>6.0543040589924168E-3</c:v>
              </c:pt>
              <c:pt idx="10674">
                <c:v>6.0543040589924168E-3</c:v>
              </c:pt>
              <c:pt idx="10675">
                <c:v>6.0543040589872612E-3</c:v>
              </c:pt>
              <c:pt idx="10676">
                <c:v>6.0543040589924168E-3</c:v>
              </c:pt>
              <c:pt idx="10677">
                <c:v>6.0543040589924168E-3</c:v>
              </c:pt>
              <c:pt idx="10678">
                <c:v>6.0543040589924168E-3</c:v>
              </c:pt>
              <c:pt idx="10679">
                <c:v>6.0543040589924168E-3</c:v>
              </c:pt>
              <c:pt idx="10680">
                <c:v>6.0543040589924168E-3</c:v>
              </c:pt>
              <c:pt idx="10681">
                <c:v>6.0543040589924168E-3</c:v>
              </c:pt>
              <c:pt idx="10682">
                <c:v>6.0543040589872612E-3</c:v>
              </c:pt>
              <c:pt idx="10683">
                <c:v>6.0543040589924168E-3</c:v>
              </c:pt>
              <c:pt idx="10684">
                <c:v>6.0543040589924168E-3</c:v>
              </c:pt>
              <c:pt idx="10685">
                <c:v>6.0543040589924168E-3</c:v>
              </c:pt>
              <c:pt idx="10686">
                <c:v>6.0543040589924168E-3</c:v>
              </c:pt>
              <c:pt idx="10687">
                <c:v>6.0543040589924168E-3</c:v>
              </c:pt>
              <c:pt idx="10688">
                <c:v>6.0543040589924168E-3</c:v>
              </c:pt>
              <c:pt idx="10689">
                <c:v>6.0543040589872612E-3</c:v>
              </c:pt>
              <c:pt idx="10690">
                <c:v>6.0543040589924168E-3</c:v>
              </c:pt>
              <c:pt idx="10691">
                <c:v>6.0543040589924168E-3</c:v>
              </c:pt>
              <c:pt idx="10692">
                <c:v>6.0543040589924168E-3</c:v>
              </c:pt>
              <c:pt idx="10693">
                <c:v>6.0543040589924168E-3</c:v>
              </c:pt>
              <c:pt idx="10694">
                <c:v>6.0543040589924168E-3</c:v>
              </c:pt>
              <c:pt idx="10695">
                <c:v>6.0543040589924168E-3</c:v>
              </c:pt>
              <c:pt idx="10696">
                <c:v>6.0543040589872612E-3</c:v>
              </c:pt>
              <c:pt idx="10697">
                <c:v>6.0543040589924168E-3</c:v>
              </c:pt>
              <c:pt idx="10698">
                <c:v>6.0543040589924168E-3</c:v>
              </c:pt>
              <c:pt idx="10699">
                <c:v>6.0543040589924168E-3</c:v>
              </c:pt>
              <c:pt idx="10700">
                <c:v>6.0543040589924168E-3</c:v>
              </c:pt>
              <c:pt idx="10701">
                <c:v>6.0543040589924168E-3</c:v>
              </c:pt>
              <c:pt idx="10702">
                <c:v>6.0543040589924168E-3</c:v>
              </c:pt>
              <c:pt idx="10703">
                <c:v>6.0543040589872612E-3</c:v>
              </c:pt>
              <c:pt idx="10704">
                <c:v>6.0543040589924168E-3</c:v>
              </c:pt>
              <c:pt idx="10705">
                <c:v>6.0543040589924168E-3</c:v>
              </c:pt>
              <c:pt idx="10706">
                <c:v>6.0543040589924168E-3</c:v>
              </c:pt>
              <c:pt idx="10707">
                <c:v>6.0543040589924168E-3</c:v>
              </c:pt>
              <c:pt idx="10708">
                <c:v>6.0543040589924168E-3</c:v>
              </c:pt>
              <c:pt idx="10709">
                <c:v>6.0543040589924168E-3</c:v>
              </c:pt>
              <c:pt idx="10710">
                <c:v>6.0543040589872612E-3</c:v>
              </c:pt>
              <c:pt idx="10711">
                <c:v>6.0543040589924168E-3</c:v>
              </c:pt>
              <c:pt idx="10712">
                <c:v>6.0543040589924168E-3</c:v>
              </c:pt>
              <c:pt idx="10713">
                <c:v>6.0543040589924168E-3</c:v>
              </c:pt>
              <c:pt idx="10714">
                <c:v>6.0543040589924168E-3</c:v>
              </c:pt>
              <c:pt idx="10715">
                <c:v>6.0543040589924168E-3</c:v>
              </c:pt>
              <c:pt idx="10716">
                <c:v>6.0543040589924168E-3</c:v>
              </c:pt>
              <c:pt idx="10717">
                <c:v>6.0543040589872612E-3</c:v>
              </c:pt>
              <c:pt idx="10718">
                <c:v>6.0543040589924168E-3</c:v>
              </c:pt>
              <c:pt idx="10719">
                <c:v>6.0543040589924168E-3</c:v>
              </c:pt>
              <c:pt idx="10720">
                <c:v>6.0543040589924168E-3</c:v>
              </c:pt>
              <c:pt idx="10721">
                <c:v>6.0543040589924168E-3</c:v>
              </c:pt>
              <c:pt idx="10722">
                <c:v>6.0543040589924168E-3</c:v>
              </c:pt>
              <c:pt idx="10723">
                <c:v>6.0543040589924168E-3</c:v>
              </c:pt>
              <c:pt idx="10724">
                <c:v>6.0543040589872612E-3</c:v>
              </c:pt>
              <c:pt idx="10725">
                <c:v>6.0543040589924168E-3</c:v>
              </c:pt>
              <c:pt idx="10726">
                <c:v>6.0543040589924168E-3</c:v>
              </c:pt>
              <c:pt idx="10727">
                <c:v>6.0543040589924168E-3</c:v>
              </c:pt>
              <c:pt idx="10728">
                <c:v>6.0543040589924168E-3</c:v>
              </c:pt>
              <c:pt idx="10729">
                <c:v>6.0543040589924168E-3</c:v>
              </c:pt>
              <c:pt idx="10730">
                <c:v>6.0543040589872612E-3</c:v>
              </c:pt>
              <c:pt idx="10731">
                <c:v>6.0543040589924168E-3</c:v>
              </c:pt>
              <c:pt idx="10732">
                <c:v>6.0543040589924168E-3</c:v>
              </c:pt>
              <c:pt idx="10733">
                <c:v>6.0543040589924168E-3</c:v>
              </c:pt>
              <c:pt idx="10734">
                <c:v>6.0543040589924168E-3</c:v>
              </c:pt>
              <c:pt idx="10735">
                <c:v>6.0543040589924168E-3</c:v>
              </c:pt>
              <c:pt idx="10736">
                <c:v>6.0543040589924168E-3</c:v>
              </c:pt>
              <c:pt idx="10737">
                <c:v>6.0543040589872612E-3</c:v>
              </c:pt>
              <c:pt idx="10738">
                <c:v>6.0543040589924168E-3</c:v>
              </c:pt>
              <c:pt idx="10739">
                <c:v>6.0543040589924168E-3</c:v>
              </c:pt>
              <c:pt idx="10740">
                <c:v>6.0543040589924168E-3</c:v>
              </c:pt>
              <c:pt idx="10741">
                <c:v>6.0543040589924168E-3</c:v>
              </c:pt>
              <c:pt idx="10742">
                <c:v>6.0543040589924168E-3</c:v>
              </c:pt>
              <c:pt idx="10743">
                <c:v>6.0543040589924168E-3</c:v>
              </c:pt>
              <c:pt idx="10744">
                <c:v>6.0543040589872612E-3</c:v>
              </c:pt>
              <c:pt idx="10745">
                <c:v>6.0543040589924168E-3</c:v>
              </c:pt>
              <c:pt idx="10746">
                <c:v>6.0543040589924168E-3</c:v>
              </c:pt>
              <c:pt idx="10747">
                <c:v>6.0543040589924168E-3</c:v>
              </c:pt>
              <c:pt idx="10748">
                <c:v>6.0543040589924168E-3</c:v>
              </c:pt>
              <c:pt idx="10749">
                <c:v>6.0543040589924168E-3</c:v>
              </c:pt>
              <c:pt idx="10750">
                <c:v>6.0543040589924168E-3</c:v>
              </c:pt>
              <c:pt idx="10751">
                <c:v>6.0543040589872612E-3</c:v>
              </c:pt>
              <c:pt idx="10752">
                <c:v>6.0543040589924168E-3</c:v>
              </c:pt>
              <c:pt idx="10753">
                <c:v>6.0543040589924168E-3</c:v>
              </c:pt>
              <c:pt idx="10754">
                <c:v>6.0543040589924168E-3</c:v>
              </c:pt>
              <c:pt idx="10755">
                <c:v>6.0543040589924168E-3</c:v>
              </c:pt>
              <c:pt idx="10756">
                <c:v>6.0543040589924168E-3</c:v>
              </c:pt>
              <c:pt idx="10757">
                <c:v>6.0543040589924168E-3</c:v>
              </c:pt>
              <c:pt idx="10758">
                <c:v>6.0543040589872612E-3</c:v>
              </c:pt>
              <c:pt idx="10759">
                <c:v>6.0543040589924168E-3</c:v>
              </c:pt>
              <c:pt idx="10760">
                <c:v>6.0543040589924168E-3</c:v>
              </c:pt>
              <c:pt idx="10761">
                <c:v>6.0543040589924168E-3</c:v>
              </c:pt>
              <c:pt idx="10762">
                <c:v>6.0543040589924168E-3</c:v>
              </c:pt>
              <c:pt idx="10763">
                <c:v>6.0543040589924168E-3</c:v>
              </c:pt>
              <c:pt idx="10764">
                <c:v>6.0543040589924168E-3</c:v>
              </c:pt>
              <c:pt idx="10765">
                <c:v>6.0543040589872612E-3</c:v>
              </c:pt>
              <c:pt idx="10766">
                <c:v>6.0543040589924168E-3</c:v>
              </c:pt>
              <c:pt idx="10767">
                <c:v>6.0543040589924168E-3</c:v>
              </c:pt>
              <c:pt idx="10768">
                <c:v>6.0543040589924168E-3</c:v>
              </c:pt>
              <c:pt idx="10769">
                <c:v>6.0543040589924168E-3</c:v>
              </c:pt>
              <c:pt idx="10770">
                <c:v>6.0543040589924168E-3</c:v>
              </c:pt>
              <c:pt idx="10771">
                <c:v>6.0543040589924168E-3</c:v>
              </c:pt>
              <c:pt idx="10772">
                <c:v>6.0543040589872612E-3</c:v>
              </c:pt>
              <c:pt idx="10773">
                <c:v>6.0543040589924168E-3</c:v>
              </c:pt>
              <c:pt idx="10774">
                <c:v>6.0543040589924168E-3</c:v>
              </c:pt>
              <c:pt idx="10775">
                <c:v>6.0543040589924168E-3</c:v>
              </c:pt>
              <c:pt idx="10776">
                <c:v>6.0543040589924168E-3</c:v>
              </c:pt>
              <c:pt idx="10777">
                <c:v>6.0543040589924168E-3</c:v>
              </c:pt>
              <c:pt idx="10778">
                <c:v>6.0543040589924168E-3</c:v>
              </c:pt>
              <c:pt idx="10779">
                <c:v>6.0543040589872612E-3</c:v>
              </c:pt>
              <c:pt idx="10780">
                <c:v>6.0543040589924168E-3</c:v>
              </c:pt>
              <c:pt idx="10781">
                <c:v>6.0543040589924168E-3</c:v>
              </c:pt>
              <c:pt idx="10782">
                <c:v>6.0543040589924168E-3</c:v>
              </c:pt>
              <c:pt idx="10783">
                <c:v>6.0543040589924168E-3</c:v>
              </c:pt>
              <c:pt idx="10784">
                <c:v>6.0543040589924168E-3</c:v>
              </c:pt>
              <c:pt idx="10785">
                <c:v>6.0543040589924168E-3</c:v>
              </c:pt>
              <c:pt idx="10786">
                <c:v>6.0543040589872612E-3</c:v>
              </c:pt>
              <c:pt idx="10787">
                <c:v>6.0543040589924168E-3</c:v>
              </c:pt>
              <c:pt idx="10788">
                <c:v>6.0543040589924168E-3</c:v>
              </c:pt>
              <c:pt idx="10789">
                <c:v>6.0543040589924168E-3</c:v>
              </c:pt>
              <c:pt idx="10790">
                <c:v>6.0543040589924168E-3</c:v>
              </c:pt>
              <c:pt idx="10791">
                <c:v>6.0543040589924168E-3</c:v>
              </c:pt>
              <c:pt idx="10792">
                <c:v>6.0543040589924168E-3</c:v>
              </c:pt>
              <c:pt idx="10793">
                <c:v>6.0543040589872612E-3</c:v>
              </c:pt>
              <c:pt idx="10794">
                <c:v>6.0543040589924168E-3</c:v>
              </c:pt>
              <c:pt idx="10795">
                <c:v>6.0543040589924168E-3</c:v>
              </c:pt>
              <c:pt idx="10796">
                <c:v>6.0543040589924168E-3</c:v>
              </c:pt>
              <c:pt idx="10797">
                <c:v>6.0543040589924168E-3</c:v>
              </c:pt>
              <c:pt idx="10798">
                <c:v>6.0543040589924168E-3</c:v>
              </c:pt>
              <c:pt idx="10799">
                <c:v>6.0543040589924168E-3</c:v>
              </c:pt>
              <c:pt idx="10800">
                <c:v>6.0543040589872612E-3</c:v>
              </c:pt>
              <c:pt idx="10801">
                <c:v>6.0543040589924168E-3</c:v>
              </c:pt>
              <c:pt idx="10802">
                <c:v>6.0543040589924168E-3</c:v>
              </c:pt>
              <c:pt idx="10803">
                <c:v>6.0543040589924168E-3</c:v>
              </c:pt>
              <c:pt idx="10804">
                <c:v>6.0543040589924168E-3</c:v>
              </c:pt>
              <c:pt idx="10805">
                <c:v>6.0543040589924168E-3</c:v>
              </c:pt>
              <c:pt idx="10806">
                <c:v>6.0543040589924168E-3</c:v>
              </c:pt>
              <c:pt idx="10807">
                <c:v>6.0543040589872612E-3</c:v>
              </c:pt>
              <c:pt idx="10808">
                <c:v>6.0543040589924168E-3</c:v>
              </c:pt>
              <c:pt idx="10809">
                <c:v>6.0543040589924168E-3</c:v>
              </c:pt>
              <c:pt idx="10810">
                <c:v>6.0543040589924168E-3</c:v>
              </c:pt>
              <c:pt idx="10811">
                <c:v>6.0543040589924168E-3</c:v>
              </c:pt>
              <c:pt idx="10812">
                <c:v>6.0543040589924168E-3</c:v>
              </c:pt>
              <c:pt idx="10813">
                <c:v>6.0543040589924168E-3</c:v>
              </c:pt>
              <c:pt idx="10814">
                <c:v>6.0543040589872612E-3</c:v>
              </c:pt>
              <c:pt idx="10815">
                <c:v>6.0543040589924168E-3</c:v>
              </c:pt>
              <c:pt idx="10816">
                <c:v>6.0543040589924168E-3</c:v>
              </c:pt>
              <c:pt idx="10817">
                <c:v>6.0543040589924168E-3</c:v>
              </c:pt>
              <c:pt idx="10818">
                <c:v>6.0543040589924168E-3</c:v>
              </c:pt>
              <c:pt idx="10819">
                <c:v>6.0543040589924168E-3</c:v>
              </c:pt>
              <c:pt idx="10820">
                <c:v>6.0543040589872612E-3</c:v>
              </c:pt>
              <c:pt idx="10821">
                <c:v>6.0543040589924168E-3</c:v>
              </c:pt>
              <c:pt idx="10822">
                <c:v>6.0543040589924168E-3</c:v>
              </c:pt>
              <c:pt idx="10823">
                <c:v>6.0543040589924168E-3</c:v>
              </c:pt>
              <c:pt idx="10824">
                <c:v>6.0543040589924168E-3</c:v>
              </c:pt>
              <c:pt idx="10825">
                <c:v>6.0543040589924168E-3</c:v>
              </c:pt>
              <c:pt idx="10826">
                <c:v>6.0543040589924168E-3</c:v>
              </c:pt>
              <c:pt idx="10827">
                <c:v>6.0543040589872612E-3</c:v>
              </c:pt>
              <c:pt idx="10828">
                <c:v>6.0543040589924168E-3</c:v>
              </c:pt>
              <c:pt idx="10829">
                <c:v>6.0543040589924168E-3</c:v>
              </c:pt>
              <c:pt idx="10830">
                <c:v>6.0543040589924168E-3</c:v>
              </c:pt>
              <c:pt idx="10831">
                <c:v>6.0543040589924168E-3</c:v>
              </c:pt>
              <c:pt idx="10832">
                <c:v>6.0543040589924168E-3</c:v>
              </c:pt>
              <c:pt idx="10833">
                <c:v>6.0543040589924168E-3</c:v>
              </c:pt>
              <c:pt idx="10834">
                <c:v>6.0543040589872612E-3</c:v>
              </c:pt>
              <c:pt idx="10835">
                <c:v>6.0543040589924168E-3</c:v>
              </c:pt>
              <c:pt idx="10836">
                <c:v>6.0543040589924168E-3</c:v>
              </c:pt>
              <c:pt idx="10837">
                <c:v>6.0543040589924168E-3</c:v>
              </c:pt>
              <c:pt idx="10838">
                <c:v>6.0543040589924168E-3</c:v>
              </c:pt>
              <c:pt idx="10839">
                <c:v>6.0543040589924168E-3</c:v>
              </c:pt>
              <c:pt idx="10840">
                <c:v>6.0543040589924168E-3</c:v>
              </c:pt>
              <c:pt idx="10841">
                <c:v>6.0543040589872612E-3</c:v>
              </c:pt>
              <c:pt idx="10842">
                <c:v>6.0543040589924168E-3</c:v>
              </c:pt>
              <c:pt idx="10843">
                <c:v>6.0543040589924168E-3</c:v>
              </c:pt>
              <c:pt idx="10844">
                <c:v>6.0543040589924168E-3</c:v>
              </c:pt>
              <c:pt idx="10845">
                <c:v>6.0543040589924168E-3</c:v>
              </c:pt>
              <c:pt idx="10846">
                <c:v>6.0543040589924168E-3</c:v>
              </c:pt>
              <c:pt idx="10847">
                <c:v>6.0543040589924168E-3</c:v>
              </c:pt>
              <c:pt idx="10848">
                <c:v>6.0543040589872612E-3</c:v>
              </c:pt>
              <c:pt idx="10849">
                <c:v>6.0543040589924168E-3</c:v>
              </c:pt>
              <c:pt idx="10850">
                <c:v>6.0543040589924168E-3</c:v>
              </c:pt>
              <c:pt idx="10851">
                <c:v>6.0543040589924168E-3</c:v>
              </c:pt>
              <c:pt idx="10852">
                <c:v>6.0543040589924168E-3</c:v>
              </c:pt>
              <c:pt idx="10853">
                <c:v>6.0543040589924168E-3</c:v>
              </c:pt>
              <c:pt idx="10854">
                <c:v>6.0543040589924168E-3</c:v>
              </c:pt>
              <c:pt idx="10855">
                <c:v>6.0543040589872612E-3</c:v>
              </c:pt>
              <c:pt idx="10856">
                <c:v>6.0543040589924168E-3</c:v>
              </c:pt>
              <c:pt idx="10857">
                <c:v>6.0543040589924168E-3</c:v>
              </c:pt>
              <c:pt idx="10858">
                <c:v>6.0543040589924168E-3</c:v>
              </c:pt>
              <c:pt idx="10859">
                <c:v>6.0543040589924168E-3</c:v>
              </c:pt>
              <c:pt idx="10860">
                <c:v>6.0543040589924168E-3</c:v>
              </c:pt>
              <c:pt idx="10861">
                <c:v>6.0543040589924168E-3</c:v>
              </c:pt>
              <c:pt idx="10862">
                <c:v>6.0543040589872612E-3</c:v>
              </c:pt>
              <c:pt idx="10863">
                <c:v>6.0543040589924168E-3</c:v>
              </c:pt>
              <c:pt idx="10864">
                <c:v>6.0543040589924168E-3</c:v>
              </c:pt>
              <c:pt idx="10865">
                <c:v>6.0543040589924168E-3</c:v>
              </c:pt>
              <c:pt idx="10866">
                <c:v>6.0543040589924168E-3</c:v>
              </c:pt>
              <c:pt idx="10867">
                <c:v>6.0543040589924168E-3</c:v>
              </c:pt>
              <c:pt idx="10868">
                <c:v>6.0543040589924168E-3</c:v>
              </c:pt>
              <c:pt idx="10869">
                <c:v>6.0543040589872612E-3</c:v>
              </c:pt>
              <c:pt idx="10870">
                <c:v>6.0543040589924168E-3</c:v>
              </c:pt>
              <c:pt idx="10871">
                <c:v>6.0543040589924168E-3</c:v>
              </c:pt>
              <c:pt idx="10872">
                <c:v>6.0543040589924168E-3</c:v>
              </c:pt>
              <c:pt idx="10873">
                <c:v>6.0543040589924168E-3</c:v>
              </c:pt>
              <c:pt idx="10874">
                <c:v>6.0543040589924168E-3</c:v>
              </c:pt>
              <c:pt idx="10875">
                <c:v>6.0543040589924168E-3</c:v>
              </c:pt>
              <c:pt idx="10876">
                <c:v>6.0543040589872612E-3</c:v>
              </c:pt>
              <c:pt idx="10877">
                <c:v>6.0543040589924168E-3</c:v>
              </c:pt>
              <c:pt idx="10878">
                <c:v>6.0543040589924168E-3</c:v>
              </c:pt>
              <c:pt idx="10879">
                <c:v>6.0543040589924168E-3</c:v>
              </c:pt>
              <c:pt idx="10880">
                <c:v>6.0543040589924168E-3</c:v>
              </c:pt>
              <c:pt idx="10881">
                <c:v>6.0543040589924168E-3</c:v>
              </c:pt>
              <c:pt idx="10882">
                <c:v>6.0543040589924168E-3</c:v>
              </c:pt>
              <c:pt idx="10883">
                <c:v>6.0543040589872612E-3</c:v>
              </c:pt>
              <c:pt idx="10884">
                <c:v>6.0543040589924168E-3</c:v>
              </c:pt>
              <c:pt idx="10885">
                <c:v>6.0543040589924168E-3</c:v>
              </c:pt>
              <c:pt idx="10886">
                <c:v>6.0543040589924168E-3</c:v>
              </c:pt>
              <c:pt idx="10887">
                <c:v>6.0543040589924168E-3</c:v>
              </c:pt>
              <c:pt idx="10888">
                <c:v>6.0543040589924168E-3</c:v>
              </c:pt>
              <c:pt idx="10889">
                <c:v>6.0543040589924168E-3</c:v>
              </c:pt>
              <c:pt idx="10890">
                <c:v>6.0543040589872612E-3</c:v>
              </c:pt>
              <c:pt idx="10891">
                <c:v>6.0543040589924168E-3</c:v>
              </c:pt>
              <c:pt idx="10892">
                <c:v>6.0543040589924168E-3</c:v>
              </c:pt>
              <c:pt idx="10893">
                <c:v>6.0543040589924168E-3</c:v>
              </c:pt>
              <c:pt idx="10894">
                <c:v>6.0543040589924168E-3</c:v>
              </c:pt>
              <c:pt idx="10895">
                <c:v>6.0543040589924168E-3</c:v>
              </c:pt>
              <c:pt idx="10896">
                <c:v>6.0543040589924168E-3</c:v>
              </c:pt>
              <c:pt idx="10897">
                <c:v>6.0543040589872612E-3</c:v>
              </c:pt>
              <c:pt idx="10898">
                <c:v>6.0543040589924168E-3</c:v>
              </c:pt>
              <c:pt idx="10899">
                <c:v>6.0543040589924168E-3</c:v>
              </c:pt>
              <c:pt idx="10900">
                <c:v>6.0543040589924168E-3</c:v>
              </c:pt>
              <c:pt idx="10901">
                <c:v>6.0543040589924168E-3</c:v>
              </c:pt>
              <c:pt idx="10902">
                <c:v>6.0543040589924168E-3</c:v>
              </c:pt>
              <c:pt idx="10903">
                <c:v>6.0543040589924168E-3</c:v>
              </c:pt>
              <c:pt idx="10904">
                <c:v>6.0543040589872612E-3</c:v>
              </c:pt>
              <c:pt idx="10905">
                <c:v>6.0543040589924168E-3</c:v>
              </c:pt>
              <c:pt idx="10906">
                <c:v>6.0543040589924168E-3</c:v>
              </c:pt>
              <c:pt idx="10907">
                <c:v>6.0543040589924168E-3</c:v>
              </c:pt>
              <c:pt idx="10908">
                <c:v>6.0543040589924168E-3</c:v>
              </c:pt>
              <c:pt idx="10909">
                <c:v>6.0543040589924168E-3</c:v>
              </c:pt>
              <c:pt idx="10910">
                <c:v>6.0543040589872612E-3</c:v>
              </c:pt>
              <c:pt idx="10911">
                <c:v>6.0543040589924168E-3</c:v>
              </c:pt>
              <c:pt idx="10912">
                <c:v>6.0543040589924168E-3</c:v>
              </c:pt>
              <c:pt idx="10913">
                <c:v>6.0543040589924168E-3</c:v>
              </c:pt>
              <c:pt idx="10914">
                <c:v>6.0543040589924168E-3</c:v>
              </c:pt>
              <c:pt idx="10915">
                <c:v>6.0543040589924168E-3</c:v>
              </c:pt>
              <c:pt idx="10916">
                <c:v>6.0543040589924168E-3</c:v>
              </c:pt>
              <c:pt idx="10917">
                <c:v>6.0543040589872612E-3</c:v>
              </c:pt>
              <c:pt idx="10918">
                <c:v>6.0543040589924168E-3</c:v>
              </c:pt>
              <c:pt idx="10919">
                <c:v>6.0543040589924168E-3</c:v>
              </c:pt>
              <c:pt idx="10920">
                <c:v>6.0543040589924168E-3</c:v>
              </c:pt>
              <c:pt idx="10921">
                <c:v>6.0543040589924168E-3</c:v>
              </c:pt>
              <c:pt idx="10922">
                <c:v>6.0543040589924168E-3</c:v>
              </c:pt>
              <c:pt idx="10923">
                <c:v>6.0543040589924168E-3</c:v>
              </c:pt>
              <c:pt idx="10924">
                <c:v>6.0543040589872612E-3</c:v>
              </c:pt>
              <c:pt idx="10925">
                <c:v>6.0543040589924168E-3</c:v>
              </c:pt>
              <c:pt idx="10926">
                <c:v>6.0543040589924168E-3</c:v>
              </c:pt>
              <c:pt idx="10927">
                <c:v>6.0543040589924168E-3</c:v>
              </c:pt>
              <c:pt idx="10928">
                <c:v>6.0543040589924168E-3</c:v>
              </c:pt>
              <c:pt idx="10929">
                <c:v>6.0543040589924168E-3</c:v>
              </c:pt>
              <c:pt idx="10930">
                <c:v>6.0543040589924168E-3</c:v>
              </c:pt>
              <c:pt idx="10931">
                <c:v>6.0543040589872612E-3</c:v>
              </c:pt>
              <c:pt idx="10932">
                <c:v>6.0543040589924168E-3</c:v>
              </c:pt>
              <c:pt idx="10933">
                <c:v>6.0543040589924168E-3</c:v>
              </c:pt>
              <c:pt idx="10934">
                <c:v>6.0543040589924168E-3</c:v>
              </c:pt>
              <c:pt idx="10935">
                <c:v>6.0543040589924168E-3</c:v>
              </c:pt>
              <c:pt idx="10936">
                <c:v>6.0543040589924168E-3</c:v>
              </c:pt>
              <c:pt idx="10937">
                <c:v>6.0543040589924168E-3</c:v>
              </c:pt>
              <c:pt idx="10938">
                <c:v>6.0543040589872612E-3</c:v>
              </c:pt>
              <c:pt idx="10939">
                <c:v>6.0543040589924168E-3</c:v>
              </c:pt>
              <c:pt idx="10940">
                <c:v>6.0543040589924168E-3</c:v>
              </c:pt>
              <c:pt idx="10941">
                <c:v>6.0543040589924168E-3</c:v>
              </c:pt>
              <c:pt idx="10942">
                <c:v>6.0543040589924168E-3</c:v>
              </c:pt>
              <c:pt idx="10943">
                <c:v>6.0543040589924168E-3</c:v>
              </c:pt>
              <c:pt idx="10944">
                <c:v>6.0543040589924168E-3</c:v>
              </c:pt>
              <c:pt idx="10945">
                <c:v>6.0543040589872612E-3</c:v>
              </c:pt>
              <c:pt idx="10946">
                <c:v>6.0543040589924168E-3</c:v>
              </c:pt>
              <c:pt idx="10947">
                <c:v>6.0543040589924168E-3</c:v>
              </c:pt>
              <c:pt idx="10948">
                <c:v>6.0543040589924168E-3</c:v>
              </c:pt>
              <c:pt idx="10949">
                <c:v>6.0543040589924168E-3</c:v>
              </c:pt>
              <c:pt idx="10950">
                <c:v>6.0543040589924168E-3</c:v>
              </c:pt>
              <c:pt idx="10951">
                <c:v>6.0543040589924168E-3</c:v>
              </c:pt>
              <c:pt idx="10952">
                <c:v>6.0543040589872612E-3</c:v>
              </c:pt>
              <c:pt idx="10953">
                <c:v>6.0543040589924168E-3</c:v>
              </c:pt>
              <c:pt idx="10954">
                <c:v>6.0543040589924168E-3</c:v>
              </c:pt>
              <c:pt idx="10955">
                <c:v>6.0543040589924168E-3</c:v>
              </c:pt>
              <c:pt idx="10956">
                <c:v>6.0543040589924168E-3</c:v>
              </c:pt>
              <c:pt idx="10957">
                <c:v>6.0543040589924168E-3</c:v>
              </c:pt>
              <c:pt idx="10958">
                <c:v>6.0543040589924168E-3</c:v>
              </c:pt>
              <c:pt idx="10959">
                <c:v>6.0543040589872612E-3</c:v>
              </c:pt>
              <c:pt idx="10960">
                <c:v>6.0543040589924168E-3</c:v>
              </c:pt>
              <c:pt idx="10961">
                <c:v>6.0543040589924168E-3</c:v>
              </c:pt>
              <c:pt idx="10962">
                <c:v>6.0543040589924168E-3</c:v>
              </c:pt>
              <c:pt idx="10963">
                <c:v>6.0543040589924168E-3</c:v>
              </c:pt>
              <c:pt idx="10964">
                <c:v>6.0543040589924168E-3</c:v>
              </c:pt>
              <c:pt idx="10965">
                <c:v>6.0543040589924168E-3</c:v>
              </c:pt>
              <c:pt idx="10966">
                <c:v>6.0543040589872612E-3</c:v>
              </c:pt>
              <c:pt idx="10967">
                <c:v>6.0543040589924168E-3</c:v>
              </c:pt>
              <c:pt idx="10968">
                <c:v>6.0543040589924168E-3</c:v>
              </c:pt>
              <c:pt idx="10969">
                <c:v>6.0543040589924168E-3</c:v>
              </c:pt>
              <c:pt idx="10970">
                <c:v>6.0543040589924168E-3</c:v>
              </c:pt>
              <c:pt idx="10971">
                <c:v>6.0543040589924168E-3</c:v>
              </c:pt>
              <c:pt idx="10972">
                <c:v>6.0543040589924168E-3</c:v>
              </c:pt>
              <c:pt idx="10973">
                <c:v>6.0543040589872612E-3</c:v>
              </c:pt>
              <c:pt idx="10974">
                <c:v>6.0543040589924168E-3</c:v>
              </c:pt>
              <c:pt idx="10975">
                <c:v>6.0543040589924168E-3</c:v>
              </c:pt>
              <c:pt idx="10976">
                <c:v>6.0543040589924168E-3</c:v>
              </c:pt>
              <c:pt idx="10977">
                <c:v>6.0543040589924168E-3</c:v>
              </c:pt>
              <c:pt idx="10978">
                <c:v>6.0543040589924168E-3</c:v>
              </c:pt>
              <c:pt idx="10979">
                <c:v>6.0543040589924168E-3</c:v>
              </c:pt>
              <c:pt idx="10980">
                <c:v>6.0543040589872612E-3</c:v>
              </c:pt>
              <c:pt idx="10981">
                <c:v>6.0543040589924168E-3</c:v>
              </c:pt>
              <c:pt idx="10982">
                <c:v>6.0543040589924168E-3</c:v>
              </c:pt>
              <c:pt idx="10983">
                <c:v>6.0543040589924168E-3</c:v>
              </c:pt>
              <c:pt idx="10984">
                <c:v>6.0543040589924168E-3</c:v>
              </c:pt>
              <c:pt idx="10985">
                <c:v>6.0543040589924168E-3</c:v>
              </c:pt>
              <c:pt idx="10986">
                <c:v>6.0543040589924168E-3</c:v>
              </c:pt>
              <c:pt idx="10987">
                <c:v>6.0543040589872612E-3</c:v>
              </c:pt>
              <c:pt idx="10988">
                <c:v>6.0543040589924168E-3</c:v>
              </c:pt>
              <c:pt idx="10989">
                <c:v>6.0543040589924168E-3</c:v>
              </c:pt>
              <c:pt idx="10990">
                <c:v>6.0543040589924168E-3</c:v>
              </c:pt>
              <c:pt idx="10991">
                <c:v>6.0543040589924168E-3</c:v>
              </c:pt>
              <c:pt idx="10992">
                <c:v>6.0543040589924168E-3</c:v>
              </c:pt>
              <c:pt idx="10993">
                <c:v>6.0543040589924168E-3</c:v>
              </c:pt>
              <c:pt idx="10994">
                <c:v>6.0543040589872612E-3</c:v>
              </c:pt>
              <c:pt idx="10995">
                <c:v>6.0543040589924168E-3</c:v>
              </c:pt>
              <c:pt idx="10996">
                <c:v>6.0543040589924168E-3</c:v>
              </c:pt>
              <c:pt idx="10997">
                <c:v>6.0543040589924168E-3</c:v>
              </c:pt>
              <c:pt idx="10998">
                <c:v>6.0543040589924168E-3</c:v>
              </c:pt>
              <c:pt idx="10999">
                <c:v>6.0543040589924168E-3</c:v>
              </c:pt>
              <c:pt idx="11000">
                <c:v>6.0543040589872612E-3</c:v>
              </c:pt>
              <c:pt idx="11001">
                <c:v>6.0543040589924168E-3</c:v>
              </c:pt>
              <c:pt idx="11002">
                <c:v>6.0543040589924168E-3</c:v>
              </c:pt>
              <c:pt idx="11003">
                <c:v>6.0543040589924168E-3</c:v>
              </c:pt>
              <c:pt idx="11004">
                <c:v>6.0543040589924168E-3</c:v>
              </c:pt>
              <c:pt idx="11005">
                <c:v>6.0543040589924168E-3</c:v>
              </c:pt>
              <c:pt idx="11006">
                <c:v>6.0543040589924168E-3</c:v>
              </c:pt>
              <c:pt idx="11007">
                <c:v>6.0543040589872612E-3</c:v>
              </c:pt>
              <c:pt idx="11008">
                <c:v>6.0543040589924168E-3</c:v>
              </c:pt>
              <c:pt idx="11009">
                <c:v>6.0543040589924168E-3</c:v>
              </c:pt>
              <c:pt idx="11010">
                <c:v>6.0543040589924168E-3</c:v>
              </c:pt>
              <c:pt idx="11011">
                <c:v>6.0543040589924168E-3</c:v>
              </c:pt>
              <c:pt idx="11012">
                <c:v>6.0543040589924168E-3</c:v>
              </c:pt>
              <c:pt idx="11013">
                <c:v>6.0543040589924168E-3</c:v>
              </c:pt>
              <c:pt idx="11014">
                <c:v>6.0543040589872612E-3</c:v>
              </c:pt>
              <c:pt idx="11015">
                <c:v>6.0543040589924168E-3</c:v>
              </c:pt>
              <c:pt idx="11016">
                <c:v>6.0543040589924168E-3</c:v>
              </c:pt>
              <c:pt idx="11017">
                <c:v>6.0543040589924168E-3</c:v>
              </c:pt>
              <c:pt idx="11018">
                <c:v>6.0543040589924168E-3</c:v>
              </c:pt>
              <c:pt idx="11019">
                <c:v>6.0543040589924168E-3</c:v>
              </c:pt>
              <c:pt idx="11020">
                <c:v>6.0543040589924168E-3</c:v>
              </c:pt>
              <c:pt idx="11021">
                <c:v>6.0543040589872612E-3</c:v>
              </c:pt>
              <c:pt idx="11022">
                <c:v>6.0543040589924168E-3</c:v>
              </c:pt>
              <c:pt idx="11023">
                <c:v>6.0543040589924168E-3</c:v>
              </c:pt>
              <c:pt idx="11024">
                <c:v>6.0543040589924168E-3</c:v>
              </c:pt>
              <c:pt idx="11025">
                <c:v>6.0543040589924168E-3</c:v>
              </c:pt>
              <c:pt idx="11026">
                <c:v>6.0543040589924168E-3</c:v>
              </c:pt>
              <c:pt idx="11027">
                <c:v>6.0543040589924168E-3</c:v>
              </c:pt>
              <c:pt idx="11028">
                <c:v>6.0543040589872612E-3</c:v>
              </c:pt>
              <c:pt idx="11029">
                <c:v>6.0543040589924168E-3</c:v>
              </c:pt>
              <c:pt idx="11030">
                <c:v>6.0543040589924168E-3</c:v>
              </c:pt>
              <c:pt idx="11031">
                <c:v>6.0543040589924168E-3</c:v>
              </c:pt>
              <c:pt idx="11032">
                <c:v>6.0543040589924168E-3</c:v>
              </c:pt>
              <c:pt idx="11033">
                <c:v>6.0543040589924168E-3</c:v>
              </c:pt>
              <c:pt idx="11034">
                <c:v>6.0543040589924168E-3</c:v>
              </c:pt>
              <c:pt idx="11035">
                <c:v>6.0543040589872612E-3</c:v>
              </c:pt>
              <c:pt idx="11036">
                <c:v>6.0543040589924168E-3</c:v>
              </c:pt>
              <c:pt idx="11037">
                <c:v>6.0543040589924168E-3</c:v>
              </c:pt>
              <c:pt idx="11038">
                <c:v>6.0543040589924168E-3</c:v>
              </c:pt>
              <c:pt idx="11039">
                <c:v>6.0543040589924168E-3</c:v>
              </c:pt>
              <c:pt idx="11040">
                <c:v>6.0543040589924168E-3</c:v>
              </c:pt>
              <c:pt idx="11041">
                <c:v>6.0543040589924168E-3</c:v>
              </c:pt>
              <c:pt idx="11042">
                <c:v>6.0543040589872612E-3</c:v>
              </c:pt>
              <c:pt idx="11043">
                <c:v>6.0543040589924168E-3</c:v>
              </c:pt>
              <c:pt idx="11044">
                <c:v>6.0543040589924168E-3</c:v>
              </c:pt>
              <c:pt idx="11045">
                <c:v>6.0543040589924168E-3</c:v>
              </c:pt>
              <c:pt idx="11046">
                <c:v>6.0543040589924168E-3</c:v>
              </c:pt>
              <c:pt idx="11047">
                <c:v>6.0543040589924168E-3</c:v>
              </c:pt>
              <c:pt idx="11048">
                <c:v>6.0543040589924168E-3</c:v>
              </c:pt>
              <c:pt idx="11049">
                <c:v>6.0543040589872612E-3</c:v>
              </c:pt>
              <c:pt idx="11050">
                <c:v>6.0543040589924168E-3</c:v>
              </c:pt>
              <c:pt idx="11051">
                <c:v>6.0543040589924168E-3</c:v>
              </c:pt>
              <c:pt idx="11052">
                <c:v>6.0543040589924168E-3</c:v>
              </c:pt>
              <c:pt idx="11053">
                <c:v>6.0543040589924168E-3</c:v>
              </c:pt>
              <c:pt idx="11054">
                <c:v>6.0543040589924168E-3</c:v>
              </c:pt>
              <c:pt idx="11055">
                <c:v>6.0543040589924168E-3</c:v>
              </c:pt>
              <c:pt idx="11056">
                <c:v>6.0543040589872612E-3</c:v>
              </c:pt>
              <c:pt idx="11057">
                <c:v>6.0543040589924168E-3</c:v>
              </c:pt>
              <c:pt idx="11058">
                <c:v>6.0543040589924168E-3</c:v>
              </c:pt>
              <c:pt idx="11059">
                <c:v>6.0543040589924168E-3</c:v>
              </c:pt>
              <c:pt idx="11060">
                <c:v>6.0543040589924168E-3</c:v>
              </c:pt>
              <c:pt idx="11061">
                <c:v>6.0543040589924168E-3</c:v>
              </c:pt>
              <c:pt idx="11062">
                <c:v>6.0543040589924168E-3</c:v>
              </c:pt>
              <c:pt idx="11063">
                <c:v>6.0543040589872612E-3</c:v>
              </c:pt>
              <c:pt idx="11064">
                <c:v>6.0543040589924168E-3</c:v>
              </c:pt>
              <c:pt idx="11065">
                <c:v>6.0543040589924168E-3</c:v>
              </c:pt>
              <c:pt idx="11066">
                <c:v>6.0543040589924168E-3</c:v>
              </c:pt>
              <c:pt idx="11067">
                <c:v>6.0543040589924168E-3</c:v>
              </c:pt>
              <c:pt idx="11068">
                <c:v>6.0543040589924168E-3</c:v>
              </c:pt>
              <c:pt idx="11069">
                <c:v>6.0543040589924168E-3</c:v>
              </c:pt>
              <c:pt idx="11070">
                <c:v>6.0543040589872612E-3</c:v>
              </c:pt>
              <c:pt idx="11071">
                <c:v>6.0543040589924168E-3</c:v>
              </c:pt>
              <c:pt idx="11072">
                <c:v>6.0543040589924168E-3</c:v>
              </c:pt>
              <c:pt idx="11073">
                <c:v>6.0543040589924168E-3</c:v>
              </c:pt>
              <c:pt idx="11074">
                <c:v>6.0543040589924168E-3</c:v>
              </c:pt>
              <c:pt idx="11075">
                <c:v>6.0543040589924168E-3</c:v>
              </c:pt>
              <c:pt idx="11076">
                <c:v>6.0543040589924168E-3</c:v>
              </c:pt>
              <c:pt idx="11077">
                <c:v>6.0543040589872612E-3</c:v>
              </c:pt>
              <c:pt idx="11078">
                <c:v>6.0543040589924168E-3</c:v>
              </c:pt>
              <c:pt idx="11079">
                <c:v>6.0543040589924168E-3</c:v>
              </c:pt>
              <c:pt idx="11080">
                <c:v>6.0543040589924168E-3</c:v>
              </c:pt>
              <c:pt idx="11081">
                <c:v>6.0543040589924168E-3</c:v>
              </c:pt>
              <c:pt idx="11082">
                <c:v>6.0543040589924168E-3</c:v>
              </c:pt>
              <c:pt idx="11083">
                <c:v>6.0543040589924168E-3</c:v>
              </c:pt>
              <c:pt idx="11084">
                <c:v>6.0543040589872612E-3</c:v>
              </c:pt>
              <c:pt idx="11085">
                <c:v>6.0543040589924168E-3</c:v>
              </c:pt>
              <c:pt idx="11086">
                <c:v>6.0543040589924168E-3</c:v>
              </c:pt>
              <c:pt idx="11087">
                <c:v>6.0543040589924168E-3</c:v>
              </c:pt>
              <c:pt idx="11088">
                <c:v>6.0543040589924168E-3</c:v>
              </c:pt>
              <c:pt idx="11089">
                <c:v>6.0543040589924168E-3</c:v>
              </c:pt>
              <c:pt idx="11090">
                <c:v>6.0543040589924168E-3</c:v>
              </c:pt>
              <c:pt idx="11091">
                <c:v>6.0543040589872612E-3</c:v>
              </c:pt>
              <c:pt idx="11092">
                <c:v>6.0543040589924168E-3</c:v>
              </c:pt>
              <c:pt idx="11093">
                <c:v>6.0543040589924168E-3</c:v>
              </c:pt>
              <c:pt idx="11094">
                <c:v>6.0543040589924168E-3</c:v>
              </c:pt>
              <c:pt idx="11095">
                <c:v>6.0543040589924168E-3</c:v>
              </c:pt>
              <c:pt idx="11096">
                <c:v>6.0543040589924168E-3</c:v>
              </c:pt>
              <c:pt idx="11097">
                <c:v>6.0543040589872612E-3</c:v>
              </c:pt>
              <c:pt idx="11098">
                <c:v>6.0543040589924168E-3</c:v>
              </c:pt>
              <c:pt idx="11099">
                <c:v>6.0543040589924168E-3</c:v>
              </c:pt>
              <c:pt idx="11100">
                <c:v>6.0543040589924168E-3</c:v>
              </c:pt>
              <c:pt idx="11101">
                <c:v>6.0543040589924168E-3</c:v>
              </c:pt>
              <c:pt idx="11102">
                <c:v>6.0543040589924168E-3</c:v>
              </c:pt>
              <c:pt idx="11103">
                <c:v>6.0543040589924168E-3</c:v>
              </c:pt>
              <c:pt idx="11104">
                <c:v>6.0543040589872612E-3</c:v>
              </c:pt>
              <c:pt idx="11105">
                <c:v>6.0543040589924168E-3</c:v>
              </c:pt>
              <c:pt idx="11106">
                <c:v>6.0543040589924168E-3</c:v>
              </c:pt>
            </c:numLit>
          </c:yVal>
          <c:smooth val="0"/>
          <c:extLst>
            <c:ext xmlns:c16="http://schemas.microsoft.com/office/drawing/2014/chart" uri="{C3380CC4-5D6E-409C-BE32-E72D297353CC}">
              <c16:uniqueId val="{0000000F-8A78-4737-AE70-70E0BC704727}"/>
            </c:ext>
          </c:extLst>
        </c:ser>
        <c:dLbls>
          <c:showLegendKey val="0"/>
          <c:showVal val="0"/>
          <c:showCatName val="0"/>
          <c:showSerName val="0"/>
          <c:showPercent val="0"/>
          <c:showBubbleSize val="0"/>
        </c:dLbls>
        <c:axId val="667615952"/>
        <c:axId val="798315712"/>
      </c:scatterChart>
      <c:valAx>
        <c:axId val="667615952"/>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Time</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98315712"/>
        <c:crosses val="autoZero"/>
        <c:crossBetween val="midCat"/>
      </c:valAx>
      <c:valAx>
        <c:axId val="798315712"/>
        <c:scaling>
          <c:orientation val="minMax"/>
          <c:min val="0"/>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Energy Dissipated[Wh]</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6761595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Typical Lithium Ion Battery Cycle Life vs Depth Of Discharge</a:t>
            </a:r>
          </a:p>
        </c:rich>
      </c:tx>
      <c:layout>
        <c:manualLayout>
          <c:xMode val="edge"/>
          <c:yMode val="edge"/>
          <c:x val="0.20462630504520268"/>
          <c:y val="5.235602902578354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0.13345196850393701"/>
          <c:y val="0.13045082599969121"/>
          <c:w val="0.70907473309608526"/>
          <c:h val="0.75392670157068065"/>
        </c:manualLayout>
      </c:layout>
      <c:lineChart>
        <c:grouping val="standard"/>
        <c:varyColors val="0"/>
        <c:ser>
          <c:idx val="0"/>
          <c:order val="0"/>
          <c:tx>
            <c:v>Li-Ion battery</c:v>
          </c:tx>
          <c:spPr>
            <a:ln w="34925" cap="rnd">
              <a:solidFill>
                <a:schemeClr val="accent1"/>
              </a:solidFill>
              <a:round/>
            </a:ln>
            <a:effectLst>
              <a:outerShdw blurRad="40000" dist="23000" dir="5400000" rotWithShape="0">
                <a:srgbClr val="000000">
                  <a:alpha val="35000"/>
                </a:srgbClr>
              </a:outerShdw>
            </a:effectLst>
          </c:spPr>
          <c:marker>
            <c:symbol val="none"/>
          </c:marker>
          <c:cat>
            <c:strRef>
              <c:f>'Power - Secondary Batteries'!$AK$7:$BB$7</c:f>
              <c:strCache>
                <c:ptCount val="18"/>
                <c:pt idx="0">
                  <c:v>DOD</c:v>
                </c:pt>
                <c:pt idx="1">
                  <c:v>0</c:v>
                </c:pt>
                <c:pt idx="2">
                  <c:v>5</c:v>
                </c:pt>
                <c:pt idx="3">
                  <c:v>10</c:v>
                </c:pt>
                <c:pt idx="4">
                  <c:v>15</c:v>
                </c:pt>
                <c:pt idx="5">
                  <c:v>20</c:v>
                </c:pt>
                <c:pt idx="6">
                  <c:v>25</c:v>
                </c:pt>
                <c:pt idx="7">
                  <c:v>30</c:v>
                </c:pt>
                <c:pt idx="8">
                  <c:v>35</c:v>
                </c:pt>
                <c:pt idx="9">
                  <c:v>40</c:v>
                </c:pt>
                <c:pt idx="10">
                  <c:v>45</c:v>
                </c:pt>
                <c:pt idx="11">
                  <c:v>50</c:v>
                </c:pt>
                <c:pt idx="12">
                  <c:v>55</c:v>
                </c:pt>
                <c:pt idx="13">
                  <c:v>60</c:v>
                </c:pt>
                <c:pt idx="14">
                  <c:v>65</c:v>
                </c:pt>
                <c:pt idx="15">
                  <c:v>70</c:v>
                </c:pt>
                <c:pt idx="16">
                  <c:v>75</c:v>
                </c:pt>
                <c:pt idx="17">
                  <c:v>80</c:v>
                </c:pt>
              </c:strCache>
            </c:strRef>
          </c:cat>
          <c:val>
            <c:numRef>
              <c:f>'Power - Secondary Batteries'!$AL$8:$BB$8</c:f>
              <c:numCache>
                <c:formatCode>#,##0</c:formatCode>
                <c:ptCount val="17"/>
                <c:pt idx="0">
                  <c:v>1250000</c:v>
                </c:pt>
                <c:pt idx="1">
                  <c:v>400000</c:v>
                </c:pt>
                <c:pt idx="2">
                  <c:v>160000</c:v>
                </c:pt>
                <c:pt idx="3">
                  <c:v>72000</c:v>
                </c:pt>
                <c:pt idx="4">
                  <c:v>40000</c:v>
                </c:pt>
                <c:pt idx="5">
                  <c:v>27000</c:v>
                </c:pt>
                <c:pt idx="6">
                  <c:v>19500</c:v>
                </c:pt>
                <c:pt idx="7">
                  <c:v>14000</c:v>
                </c:pt>
                <c:pt idx="8">
                  <c:v>10500</c:v>
                </c:pt>
                <c:pt idx="9">
                  <c:v>8100</c:v>
                </c:pt>
                <c:pt idx="10">
                  <c:v>6200</c:v>
                </c:pt>
                <c:pt idx="11">
                  <c:v>5200</c:v>
                </c:pt>
                <c:pt idx="12">
                  <c:v>4500</c:v>
                </c:pt>
                <c:pt idx="13">
                  <c:v>4000</c:v>
                </c:pt>
                <c:pt idx="14">
                  <c:v>3600</c:v>
                </c:pt>
                <c:pt idx="15">
                  <c:v>3300</c:v>
                </c:pt>
                <c:pt idx="16">
                  <c:v>3000</c:v>
                </c:pt>
              </c:numCache>
            </c:numRef>
          </c:val>
          <c:smooth val="0"/>
          <c:extLst>
            <c:ext xmlns:c16="http://schemas.microsoft.com/office/drawing/2014/chart" uri="{C3380CC4-5D6E-409C-BE32-E72D297353CC}">
              <c16:uniqueId val="{00000000-1DA7-4B83-86F4-8AAD87A52F99}"/>
            </c:ext>
          </c:extLst>
        </c:ser>
        <c:dLbls>
          <c:showLegendKey val="0"/>
          <c:showVal val="0"/>
          <c:showCatName val="0"/>
          <c:showSerName val="0"/>
          <c:showPercent val="0"/>
          <c:showBubbleSize val="0"/>
        </c:dLbls>
        <c:smooth val="0"/>
        <c:axId val="638455984"/>
        <c:axId val="1"/>
      </c:lineChart>
      <c:catAx>
        <c:axId val="638455984"/>
        <c:scaling>
          <c:orientation val="minMax"/>
        </c:scaling>
        <c:delete val="0"/>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DOD (%)</a:t>
                </a:r>
              </a:p>
            </c:rich>
          </c:tx>
          <c:layout>
            <c:manualLayout>
              <c:xMode val="edge"/>
              <c:yMode val="edge"/>
              <c:x val="0.44928830562846317"/>
              <c:y val="0.94502616094556813"/>
            </c:manualLayout>
          </c:layout>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0" spcFirstLastPara="1" vertOverflow="ellipsis"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
        <c:crosses val="autoZero"/>
        <c:auto val="1"/>
        <c:lblAlgn val="ctr"/>
        <c:lblOffset val="100"/>
        <c:tickLblSkip val="1"/>
        <c:tickMarkSkip val="1"/>
        <c:noMultiLvlLbl val="0"/>
      </c:catAx>
      <c:valAx>
        <c:axId val="1"/>
        <c:scaling>
          <c:logBase val="10"/>
          <c:orientation val="minMax"/>
          <c:max val="1000000"/>
          <c:min val="1000"/>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Cycle Life</a:t>
                </a:r>
              </a:p>
            </c:rich>
          </c:tx>
          <c:layout>
            <c:manualLayout>
              <c:xMode val="edge"/>
              <c:yMode val="edge"/>
              <c:x val="2.2241936424613591E-2"/>
              <c:y val="0.43062820578800204"/>
            </c:manualLayout>
          </c:layout>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38455984"/>
        <c:crosses val="autoZero"/>
        <c:crossBetween val="midCat"/>
        <c:minorUnit val="10"/>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Trade results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strRef>
              <c:f>Trade_off!$C$30</c:f>
              <c:strCache>
                <c:ptCount val="1"/>
                <c:pt idx="0">
                  <c:v>Option 1</c:v>
                </c:pt>
              </c:strCache>
            </c:strRef>
          </c:tx>
          <c:spPr>
            <a:ln w="28575" cap="rnd">
              <a:solidFill>
                <a:schemeClr val="accent1"/>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Trade_off!$C$32:$C$41</c15:sqref>
                  </c15:fullRef>
                </c:ext>
              </c:extLst>
              <c:f>Trade_off!$C$32:$C$35</c:f>
              <c:numCache>
                <c:formatCode>General</c:formatCode>
                <c:ptCount val="4"/>
                <c:pt idx="0">
                  <c:v>3</c:v>
                </c:pt>
                <c:pt idx="1">
                  <c:v>5</c:v>
                </c:pt>
                <c:pt idx="2">
                  <c:v>8</c:v>
                </c:pt>
                <c:pt idx="3">
                  <c:v>4</c:v>
                </c:pt>
              </c:numCache>
            </c:numRef>
          </c:val>
          <c:extLst>
            <c:ext xmlns:c16="http://schemas.microsoft.com/office/drawing/2014/chart" uri="{C3380CC4-5D6E-409C-BE32-E72D297353CC}">
              <c16:uniqueId val="{00000000-FC3C-4E0E-9F85-C02A9CCF02A2}"/>
            </c:ext>
          </c:extLst>
        </c:ser>
        <c:ser>
          <c:idx val="1"/>
          <c:order val="1"/>
          <c:tx>
            <c:strRef>
              <c:f>Trade_off!$D$30</c:f>
              <c:strCache>
                <c:ptCount val="1"/>
                <c:pt idx="0">
                  <c:v>Option 2</c:v>
                </c:pt>
              </c:strCache>
            </c:strRef>
          </c:tx>
          <c:spPr>
            <a:ln w="28575" cap="rnd">
              <a:solidFill>
                <a:schemeClr val="accent2"/>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Trade_off!$D$32:$D$41</c15:sqref>
                  </c15:fullRef>
                </c:ext>
              </c:extLst>
              <c:f>Trade_off!$D$32:$D$35</c:f>
              <c:numCache>
                <c:formatCode>General</c:formatCode>
                <c:ptCount val="4"/>
                <c:pt idx="0">
                  <c:v>3</c:v>
                </c:pt>
                <c:pt idx="1">
                  <c:v>7</c:v>
                </c:pt>
                <c:pt idx="2">
                  <c:v>5</c:v>
                </c:pt>
                <c:pt idx="3">
                  <c:v>3</c:v>
                </c:pt>
              </c:numCache>
            </c:numRef>
          </c:val>
          <c:extLst>
            <c:ext xmlns:c16="http://schemas.microsoft.com/office/drawing/2014/chart" uri="{C3380CC4-5D6E-409C-BE32-E72D297353CC}">
              <c16:uniqueId val="{00000001-FC3C-4E0E-9F85-C02A9CCF02A2}"/>
            </c:ext>
          </c:extLst>
        </c:ser>
        <c:ser>
          <c:idx val="2"/>
          <c:order val="2"/>
          <c:tx>
            <c:strRef>
              <c:f>Trade_off!$E$30</c:f>
              <c:strCache>
                <c:ptCount val="1"/>
                <c:pt idx="0">
                  <c:v>Option 3</c:v>
                </c:pt>
              </c:strCache>
            </c:strRef>
          </c:tx>
          <c:spPr>
            <a:ln w="28575" cap="rnd">
              <a:solidFill>
                <a:schemeClr val="accent3"/>
              </a:solidFill>
              <a:round/>
            </a:ln>
            <a:effectLst/>
          </c:spPr>
          <c:marker>
            <c:symbol val="none"/>
          </c:marker>
          <c:cat>
            <c:strLit>
              <c:ptCount val="4"/>
              <c:pt idx="0">
                <c:v>Mass</c:v>
              </c:pt>
              <c:pt idx="1">
                <c:v>Cost</c:v>
              </c:pt>
              <c:pt idx="2">
                <c:v>Power</c:v>
              </c:pt>
              <c:pt idx="3">
                <c:v>Equilibrium temperature</c:v>
              </c:pt>
              <c:pt idx="4">
                <c:v>E</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Trade_off!$E$32:$E$35</c15:sqref>
                  </c15:fullRef>
                </c:ext>
              </c:extLst>
              <c:f>Trade_off!$E$32:$E$35</c:f>
              <c:numCache>
                <c:formatCode>General</c:formatCode>
                <c:ptCount val="4"/>
                <c:pt idx="0">
                  <c:v>3</c:v>
                </c:pt>
                <c:pt idx="1">
                  <c:v>4</c:v>
                </c:pt>
                <c:pt idx="2">
                  <c:v>2</c:v>
                </c:pt>
                <c:pt idx="3">
                  <c:v>1</c:v>
                </c:pt>
              </c:numCache>
            </c:numRef>
          </c:val>
          <c:extLst>
            <c:ext xmlns:c16="http://schemas.microsoft.com/office/drawing/2014/chart" uri="{C3380CC4-5D6E-409C-BE32-E72D297353CC}">
              <c16:uniqueId val="{00000002-FC3C-4E0E-9F85-C02A9CCF02A2}"/>
            </c:ext>
          </c:extLst>
        </c:ser>
        <c:dLbls>
          <c:showLegendKey val="0"/>
          <c:showVal val="0"/>
          <c:showCatName val="0"/>
          <c:showSerName val="0"/>
          <c:showPercent val="0"/>
          <c:showBubbleSize val="0"/>
        </c:dLbls>
        <c:axId val="592043480"/>
        <c:axId val="592036264"/>
      </c:radarChart>
      <c:catAx>
        <c:axId val="592043480"/>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36264"/>
        <c:crosses val="autoZero"/>
        <c:auto val="1"/>
        <c:lblAlgn val="ctr"/>
        <c:lblOffset val="100"/>
        <c:noMultiLvlLbl val="0"/>
      </c:catAx>
      <c:valAx>
        <c:axId val="592036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4348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94C7FDD0-AAD2-419C-AFC9-BBBE6FC36DB3}" type="doc">
      <dgm:prSet loTypeId="urn:microsoft.com/office/officeart/2009/layout/CirclePictureHierarchy" loCatId="hierarchy" qsTypeId="urn:microsoft.com/office/officeart/2005/8/quickstyle/simple1" qsCatId="simple" csTypeId="urn:microsoft.com/office/officeart/2005/8/colors/accent1_2" csCatId="accent1" phldr="0"/>
      <dgm:spPr/>
      <dgm:t>
        <a:bodyPr/>
        <a:lstStyle/>
        <a:p>
          <a:endParaRPr lang="en-US"/>
        </a:p>
      </dgm:t>
    </dgm:pt>
    <dgm:pt modelId="{E9667564-14AD-45D3-ACD8-C1ABCCBCC63E}">
      <dgm:prSet phldrT="[Text]" phldr="1"/>
      <dgm:spPr/>
      <dgm:t>
        <a:bodyPr/>
        <a:lstStyle/>
        <a:p>
          <a:endParaRPr lang="en-US"/>
        </a:p>
      </dgm:t>
    </dgm:pt>
    <dgm:pt modelId="{90463D30-C616-4947-BC17-7590517A7167}" type="parTrans" cxnId="{D750873F-D599-49FF-92CD-DE1E3473E623}">
      <dgm:prSet/>
      <dgm:spPr/>
      <dgm:t>
        <a:bodyPr/>
        <a:lstStyle/>
        <a:p>
          <a:endParaRPr lang="en-US"/>
        </a:p>
      </dgm:t>
    </dgm:pt>
    <dgm:pt modelId="{99978BF7-BFAD-4259-8CD5-F930CF966C34}" type="sibTrans" cxnId="{D750873F-D599-49FF-92CD-DE1E3473E623}">
      <dgm:prSet/>
      <dgm:spPr/>
      <dgm:t>
        <a:bodyPr/>
        <a:lstStyle/>
        <a:p>
          <a:endParaRPr lang="en-US"/>
        </a:p>
      </dgm:t>
    </dgm:pt>
    <dgm:pt modelId="{6A07B9C6-4160-455E-8C74-72F18E901367}">
      <dgm:prSet phldrT="[Text]" phldr="1"/>
      <dgm:spPr/>
      <dgm:t>
        <a:bodyPr/>
        <a:lstStyle/>
        <a:p>
          <a:endParaRPr lang="en-US"/>
        </a:p>
      </dgm:t>
    </dgm:pt>
    <dgm:pt modelId="{D12E1C3C-E60F-4DB2-B574-8BF0636F23C6}" type="parTrans" cxnId="{BC852D4C-3A6E-455F-9FA5-08D3D8E73CAA}">
      <dgm:prSet/>
      <dgm:spPr/>
      <dgm:t>
        <a:bodyPr/>
        <a:lstStyle/>
        <a:p>
          <a:endParaRPr lang="en-US"/>
        </a:p>
      </dgm:t>
    </dgm:pt>
    <dgm:pt modelId="{4A84A777-7845-4F2B-80FF-4CA141BEC0D8}" type="sibTrans" cxnId="{BC852D4C-3A6E-455F-9FA5-08D3D8E73CAA}">
      <dgm:prSet/>
      <dgm:spPr/>
      <dgm:t>
        <a:bodyPr/>
        <a:lstStyle/>
        <a:p>
          <a:endParaRPr lang="en-US"/>
        </a:p>
      </dgm:t>
    </dgm:pt>
    <dgm:pt modelId="{664B6403-71A3-4A6B-B058-991FE51306E9}">
      <dgm:prSet phldrT="[Text]" phldr="1"/>
      <dgm:spPr/>
      <dgm:t>
        <a:bodyPr/>
        <a:lstStyle/>
        <a:p>
          <a:endParaRPr lang="en-US"/>
        </a:p>
      </dgm:t>
    </dgm:pt>
    <dgm:pt modelId="{E56C7C4E-AC5E-4B58-889C-C4F9F4F6EC69}" type="parTrans" cxnId="{1AA4B005-4E6D-42EE-ADB2-27DFCD8DE4FC}">
      <dgm:prSet/>
      <dgm:spPr/>
      <dgm:t>
        <a:bodyPr/>
        <a:lstStyle/>
        <a:p>
          <a:endParaRPr lang="en-US"/>
        </a:p>
      </dgm:t>
    </dgm:pt>
    <dgm:pt modelId="{81BE5DF3-4CD0-4787-BBD6-95FFE8CE7B8F}" type="sibTrans" cxnId="{1AA4B005-4E6D-42EE-ADB2-27DFCD8DE4FC}">
      <dgm:prSet/>
      <dgm:spPr/>
      <dgm:t>
        <a:bodyPr/>
        <a:lstStyle/>
        <a:p>
          <a:endParaRPr lang="en-US"/>
        </a:p>
      </dgm:t>
    </dgm:pt>
    <dgm:pt modelId="{9DAACB1A-536C-4D6D-BFDC-D39639F80174}">
      <dgm:prSet phldrT="[Text]" phldr="1"/>
      <dgm:spPr/>
      <dgm:t>
        <a:bodyPr/>
        <a:lstStyle/>
        <a:p>
          <a:endParaRPr lang="en-US"/>
        </a:p>
      </dgm:t>
    </dgm:pt>
    <dgm:pt modelId="{92E9788D-3B23-4B6C-995A-7778D4AC8E10}" type="parTrans" cxnId="{1AED4339-CE92-4CDE-8451-5FBBAB0269F1}">
      <dgm:prSet/>
      <dgm:spPr/>
      <dgm:t>
        <a:bodyPr/>
        <a:lstStyle/>
        <a:p>
          <a:endParaRPr lang="en-US"/>
        </a:p>
      </dgm:t>
    </dgm:pt>
    <dgm:pt modelId="{B4C9E62B-44F1-4FCA-AEDB-B576BD615C54}" type="sibTrans" cxnId="{1AED4339-CE92-4CDE-8451-5FBBAB0269F1}">
      <dgm:prSet/>
      <dgm:spPr/>
      <dgm:t>
        <a:bodyPr/>
        <a:lstStyle/>
        <a:p>
          <a:endParaRPr lang="en-US"/>
        </a:p>
      </dgm:t>
    </dgm:pt>
    <dgm:pt modelId="{B818A29B-1AD6-44C3-9273-13235861DD41}">
      <dgm:prSet phldrT="[Text]" phldr="1"/>
      <dgm:spPr/>
      <dgm:t>
        <a:bodyPr/>
        <a:lstStyle/>
        <a:p>
          <a:endParaRPr lang="en-US"/>
        </a:p>
      </dgm:t>
    </dgm:pt>
    <dgm:pt modelId="{575E53D2-A59E-4C85-8F59-481525832D97}" type="parTrans" cxnId="{EA8B1F48-0067-4C91-913E-18D6FEFFC3C8}">
      <dgm:prSet/>
      <dgm:spPr/>
      <dgm:t>
        <a:bodyPr/>
        <a:lstStyle/>
        <a:p>
          <a:endParaRPr lang="en-US"/>
        </a:p>
      </dgm:t>
    </dgm:pt>
    <dgm:pt modelId="{FE99A47F-FEF5-4E37-BD52-D407DE30E077}" type="sibTrans" cxnId="{EA8B1F48-0067-4C91-913E-18D6FEFFC3C8}">
      <dgm:prSet/>
      <dgm:spPr/>
      <dgm:t>
        <a:bodyPr/>
        <a:lstStyle/>
        <a:p>
          <a:endParaRPr lang="en-US"/>
        </a:p>
      </dgm:t>
    </dgm:pt>
    <dgm:pt modelId="{5FA9ACC2-E1DA-4FC0-BDF7-01D6332DA02E}">
      <dgm:prSet phldrT="[Text]" phldr="1"/>
      <dgm:spPr/>
      <dgm:t>
        <a:bodyPr/>
        <a:lstStyle/>
        <a:p>
          <a:endParaRPr lang="en-US"/>
        </a:p>
      </dgm:t>
    </dgm:pt>
    <dgm:pt modelId="{C7FF01E2-BA5D-4E8E-97F7-C615D0DF98F8}" type="parTrans" cxnId="{F5CF10D8-5D8F-4731-9DA2-5A96401441DE}">
      <dgm:prSet/>
      <dgm:spPr/>
      <dgm:t>
        <a:bodyPr/>
        <a:lstStyle/>
        <a:p>
          <a:endParaRPr lang="en-US"/>
        </a:p>
      </dgm:t>
    </dgm:pt>
    <dgm:pt modelId="{52E1DEF9-2D8A-4EFE-BA82-C7F4E6A81D0C}" type="sibTrans" cxnId="{F5CF10D8-5D8F-4731-9DA2-5A96401441DE}">
      <dgm:prSet/>
      <dgm:spPr/>
      <dgm:t>
        <a:bodyPr/>
        <a:lstStyle/>
        <a:p>
          <a:endParaRPr lang="en-US"/>
        </a:p>
      </dgm:t>
    </dgm:pt>
    <dgm:pt modelId="{343FD467-F3FB-46CF-BB12-385E867A5184}" type="pres">
      <dgm:prSet presAssocID="{94C7FDD0-AAD2-419C-AFC9-BBBE6FC36DB3}" presName="hierChild1" presStyleCnt="0">
        <dgm:presLayoutVars>
          <dgm:chPref val="1"/>
          <dgm:dir/>
          <dgm:animOne val="branch"/>
          <dgm:animLvl val="lvl"/>
          <dgm:resizeHandles/>
        </dgm:presLayoutVars>
      </dgm:prSet>
      <dgm:spPr/>
      <dgm:t>
        <a:bodyPr/>
        <a:lstStyle/>
        <a:p>
          <a:endParaRPr lang="en-US"/>
        </a:p>
      </dgm:t>
    </dgm:pt>
    <dgm:pt modelId="{B1A89F8C-C6D4-45D7-A95D-988D543CE467}" type="pres">
      <dgm:prSet presAssocID="{E9667564-14AD-45D3-ACD8-C1ABCCBCC63E}" presName="hierRoot1" presStyleCnt="0"/>
      <dgm:spPr/>
    </dgm:pt>
    <dgm:pt modelId="{B80E2564-7341-4560-94FF-11EE2C253BA5}" type="pres">
      <dgm:prSet presAssocID="{E9667564-14AD-45D3-ACD8-C1ABCCBCC63E}" presName="composite" presStyleCnt="0"/>
      <dgm:spPr/>
    </dgm:pt>
    <dgm:pt modelId="{7B8EC359-1DC9-40A7-BE23-29B312694D6D}" type="pres">
      <dgm:prSet presAssocID="{E9667564-14AD-45D3-ACD8-C1ABCCBCC63E}" presName="image" presStyleLbl="node0" presStyleIdx="0" presStyleCnt="1"/>
      <dgm:spPr/>
    </dgm:pt>
    <dgm:pt modelId="{9F781E3E-3DC2-4767-882E-70745A7F3EC5}" type="pres">
      <dgm:prSet presAssocID="{E9667564-14AD-45D3-ACD8-C1ABCCBCC63E}" presName="text" presStyleLbl="revTx" presStyleIdx="0" presStyleCnt="6">
        <dgm:presLayoutVars>
          <dgm:chPref val="3"/>
        </dgm:presLayoutVars>
      </dgm:prSet>
      <dgm:spPr/>
      <dgm:t>
        <a:bodyPr/>
        <a:lstStyle/>
        <a:p>
          <a:endParaRPr lang="en-US"/>
        </a:p>
      </dgm:t>
    </dgm:pt>
    <dgm:pt modelId="{64F02A9C-8D20-402F-86F0-015C5CD6677B}" type="pres">
      <dgm:prSet presAssocID="{E9667564-14AD-45D3-ACD8-C1ABCCBCC63E}" presName="hierChild2" presStyleCnt="0"/>
      <dgm:spPr/>
    </dgm:pt>
    <dgm:pt modelId="{0BD93774-5544-47E6-A145-4356ABA9BBD9}" type="pres">
      <dgm:prSet presAssocID="{D12E1C3C-E60F-4DB2-B574-8BF0636F23C6}" presName="Name10" presStyleLbl="parChTrans1D2" presStyleIdx="0" presStyleCnt="2"/>
      <dgm:spPr/>
      <dgm:t>
        <a:bodyPr/>
        <a:lstStyle/>
        <a:p>
          <a:endParaRPr lang="en-US"/>
        </a:p>
      </dgm:t>
    </dgm:pt>
    <dgm:pt modelId="{0ABD5E6B-692E-41C4-8544-142283DA578C}" type="pres">
      <dgm:prSet presAssocID="{6A07B9C6-4160-455E-8C74-72F18E901367}" presName="hierRoot2" presStyleCnt="0"/>
      <dgm:spPr/>
    </dgm:pt>
    <dgm:pt modelId="{BE0260C9-70DB-4433-806B-6DCA26C492CE}" type="pres">
      <dgm:prSet presAssocID="{6A07B9C6-4160-455E-8C74-72F18E901367}" presName="composite2" presStyleCnt="0"/>
      <dgm:spPr/>
    </dgm:pt>
    <dgm:pt modelId="{BA7709C3-4A7D-4077-B8D4-23D52909BE2B}" type="pres">
      <dgm:prSet presAssocID="{6A07B9C6-4160-455E-8C74-72F18E901367}" presName="image2" presStyleLbl="node2" presStyleIdx="0" presStyleCnt="2"/>
      <dgm:spPr/>
    </dgm:pt>
    <dgm:pt modelId="{41289680-632B-42A4-BCE5-4C20A233DA89}" type="pres">
      <dgm:prSet presAssocID="{6A07B9C6-4160-455E-8C74-72F18E901367}" presName="text2" presStyleLbl="revTx" presStyleIdx="1" presStyleCnt="6">
        <dgm:presLayoutVars>
          <dgm:chPref val="3"/>
        </dgm:presLayoutVars>
      </dgm:prSet>
      <dgm:spPr/>
      <dgm:t>
        <a:bodyPr/>
        <a:lstStyle/>
        <a:p>
          <a:endParaRPr lang="en-US"/>
        </a:p>
      </dgm:t>
    </dgm:pt>
    <dgm:pt modelId="{DB3FD418-A445-44D7-8691-DCB43991B827}" type="pres">
      <dgm:prSet presAssocID="{6A07B9C6-4160-455E-8C74-72F18E901367}" presName="hierChild3" presStyleCnt="0"/>
      <dgm:spPr/>
    </dgm:pt>
    <dgm:pt modelId="{8886C317-73EB-439B-AF8C-24AC2053367A}" type="pres">
      <dgm:prSet presAssocID="{E56C7C4E-AC5E-4B58-889C-C4F9F4F6EC69}" presName="Name17" presStyleLbl="parChTrans1D3" presStyleIdx="0" presStyleCnt="3"/>
      <dgm:spPr/>
      <dgm:t>
        <a:bodyPr/>
        <a:lstStyle/>
        <a:p>
          <a:endParaRPr lang="en-US"/>
        </a:p>
      </dgm:t>
    </dgm:pt>
    <dgm:pt modelId="{A392556A-C14F-4D54-AEFD-C721D44F7C5A}" type="pres">
      <dgm:prSet presAssocID="{664B6403-71A3-4A6B-B058-991FE51306E9}" presName="hierRoot3" presStyleCnt="0"/>
      <dgm:spPr/>
    </dgm:pt>
    <dgm:pt modelId="{377AC492-B950-47F0-9EE1-17681839B577}" type="pres">
      <dgm:prSet presAssocID="{664B6403-71A3-4A6B-B058-991FE51306E9}" presName="composite3" presStyleCnt="0"/>
      <dgm:spPr/>
    </dgm:pt>
    <dgm:pt modelId="{D5E7A8B0-6A3A-4D79-A0D2-3741B750C434}" type="pres">
      <dgm:prSet presAssocID="{664B6403-71A3-4A6B-B058-991FE51306E9}" presName="image3" presStyleLbl="node3" presStyleIdx="0" presStyleCnt="3"/>
      <dgm:spPr/>
    </dgm:pt>
    <dgm:pt modelId="{C7C737C7-06D8-49B6-8471-838B1324602B}" type="pres">
      <dgm:prSet presAssocID="{664B6403-71A3-4A6B-B058-991FE51306E9}" presName="text3" presStyleLbl="revTx" presStyleIdx="2" presStyleCnt="6">
        <dgm:presLayoutVars>
          <dgm:chPref val="3"/>
        </dgm:presLayoutVars>
      </dgm:prSet>
      <dgm:spPr/>
      <dgm:t>
        <a:bodyPr/>
        <a:lstStyle/>
        <a:p>
          <a:endParaRPr lang="en-US"/>
        </a:p>
      </dgm:t>
    </dgm:pt>
    <dgm:pt modelId="{792C1E6D-1E13-47DE-8446-FEC633A56940}" type="pres">
      <dgm:prSet presAssocID="{664B6403-71A3-4A6B-B058-991FE51306E9}" presName="hierChild4" presStyleCnt="0"/>
      <dgm:spPr/>
    </dgm:pt>
    <dgm:pt modelId="{41B01B65-88F7-4158-BFC4-30E0EF0E5D42}" type="pres">
      <dgm:prSet presAssocID="{92E9788D-3B23-4B6C-995A-7778D4AC8E10}" presName="Name17" presStyleLbl="parChTrans1D3" presStyleIdx="1" presStyleCnt="3"/>
      <dgm:spPr/>
      <dgm:t>
        <a:bodyPr/>
        <a:lstStyle/>
        <a:p>
          <a:endParaRPr lang="en-US"/>
        </a:p>
      </dgm:t>
    </dgm:pt>
    <dgm:pt modelId="{0F59BE54-BEE8-484E-B9A1-BB01042F8041}" type="pres">
      <dgm:prSet presAssocID="{9DAACB1A-536C-4D6D-BFDC-D39639F80174}" presName="hierRoot3" presStyleCnt="0"/>
      <dgm:spPr/>
    </dgm:pt>
    <dgm:pt modelId="{BCFEE3CA-EBCD-40D1-AC85-AF8CCDB0088D}" type="pres">
      <dgm:prSet presAssocID="{9DAACB1A-536C-4D6D-BFDC-D39639F80174}" presName="composite3" presStyleCnt="0"/>
      <dgm:spPr/>
    </dgm:pt>
    <dgm:pt modelId="{B723AF5F-FDBC-4CAD-B15D-2D38F9A0770C}" type="pres">
      <dgm:prSet presAssocID="{9DAACB1A-536C-4D6D-BFDC-D39639F80174}" presName="image3" presStyleLbl="node3" presStyleIdx="1" presStyleCnt="3"/>
      <dgm:spPr/>
    </dgm:pt>
    <dgm:pt modelId="{6A8A9762-97A0-4179-96E8-58A267043AA7}" type="pres">
      <dgm:prSet presAssocID="{9DAACB1A-536C-4D6D-BFDC-D39639F80174}" presName="text3" presStyleLbl="revTx" presStyleIdx="3" presStyleCnt="6">
        <dgm:presLayoutVars>
          <dgm:chPref val="3"/>
        </dgm:presLayoutVars>
      </dgm:prSet>
      <dgm:spPr/>
      <dgm:t>
        <a:bodyPr/>
        <a:lstStyle/>
        <a:p>
          <a:endParaRPr lang="en-US"/>
        </a:p>
      </dgm:t>
    </dgm:pt>
    <dgm:pt modelId="{E2DDB516-C27C-44AF-A684-E947AD9E08BD}" type="pres">
      <dgm:prSet presAssocID="{9DAACB1A-536C-4D6D-BFDC-D39639F80174}" presName="hierChild4" presStyleCnt="0"/>
      <dgm:spPr/>
    </dgm:pt>
    <dgm:pt modelId="{CE07A075-C6A1-4671-9E47-E00AACDC435B}" type="pres">
      <dgm:prSet presAssocID="{575E53D2-A59E-4C85-8F59-481525832D97}" presName="Name10" presStyleLbl="parChTrans1D2" presStyleIdx="1" presStyleCnt="2"/>
      <dgm:spPr/>
      <dgm:t>
        <a:bodyPr/>
        <a:lstStyle/>
        <a:p>
          <a:endParaRPr lang="en-US"/>
        </a:p>
      </dgm:t>
    </dgm:pt>
    <dgm:pt modelId="{3EFC0676-4ADC-4382-AFC5-7785DD8A0D4A}" type="pres">
      <dgm:prSet presAssocID="{B818A29B-1AD6-44C3-9273-13235861DD41}" presName="hierRoot2" presStyleCnt="0"/>
      <dgm:spPr/>
    </dgm:pt>
    <dgm:pt modelId="{70772DD0-DD3C-41AC-9BE0-FA5E35EDC956}" type="pres">
      <dgm:prSet presAssocID="{B818A29B-1AD6-44C3-9273-13235861DD41}" presName="composite2" presStyleCnt="0"/>
      <dgm:spPr/>
    </dgm:pt>
    <dgm:pt modelId="{0E01F25D-3137-42B4-8BD4-03972C203C14}" type="pres">
      <dgm:prSet presAssocID="{B818A29B-1AD6-44C3-9273-13235861DD41}" presName="image2" presStyleLbl="node2" presStyleIdx="1" presStyleCnt="2"/>
      <dgm:spPr/>
    </dgm:pt>
    <dgm:pt modelId="{0060D829-33CC-4C76-8842-21284DEF264C}" type="pres">
      <dgm:prSet presAssocID="{B818A29B-1AD6-44C3-9273-13235861DD41}" presName="text2" presStyleLbl="revTx" presStyleIdx="4" presStyleCnt="6">
        <dgm:presLayoutVars>
          <dgm:chPref val="3"/>
        </dgm:presLayoutVars>
      </dgm:prSet>
      <dgm:spPr/>
      <dgm:t>
        <a:bodyPr/>
        <a:lstStyle/>
        <a:p>
          <a:endParaRPr lang="en-US"/>
        </a:p>
      </dgm:t>
    </dgm:pt>
    <dgm:pt modelId="{26D5A822-8DFB-4B65-9775-3785A960924A}" type="pres">
      <dgm:prSet presAssocID="{B818A29B-1AD6-44C3-9273-13235861DD41}" presName="hierChild3" presStyleCnt="0"/>
      <dgm:spPr/>
    </dgm:pt>
    <dgm:pt modelId="{00CFC339-A71B-4DCF-A73A-8C8431BD8F3B}" type="pres">
      <dgm:prSet presAssocID="{C7FF01E2-BA5D-4E8E-97F7-C615D0DF98F8}" presName="Name17" presStyleLbl="parChTrans1D3" presStyleIdx="2" presStyleCnt="3"/>
      <dgm:spPr/>
      <dgm:t>
        <a:bodyPr/>
        <a:lstStyle/>
        <a:p>
          <a:endParaRPr lang="en-US"/>
        </a:p>
      </dgm:t>
    </dgm:pt>
    <dgm:pt modelId="{FBD27A44-5684-42B8-9137-0905DBDB55B1}" type="pres">
      <dgm:prSet presAssocID="{5FA9ACC2-E1DA-4FC0-BDF7-01D6332DA02E}" presName="hierRoot3" presStyleCnt="0"/>
      <dgm:spPr/>
    </dgm:pt>
    <dgm:pt modelId="{4FFA733C-3C53-4540-99F5-8BDC48A03509}" type="pres">
      <dgm:prSet presAssocID="{5FA9ACC2-E1DA-4FC0-BDF7-01D6332DA02E}" presName="composite3" presStyleCnt="0"/>
      <dgm:spPr/>
    </dgm:pt>
    <dgm:pt modelId="{62585ED3-DD1F-468F-8727-16492DB18598}" type="pres">
      <dgm:prSet presAssocID="{5FA9ACC2-E1DA-4FC0-BDF7-01D6332DA02E}" presName="image3" presStyleLbl="node3" presStyleIdx="2" presStyleCnt="3"/>
      <dgm:spPr/>
    </dgm:pt>
    <dgm:pt modelId="{A04719F1-4AB0-48E7-B90A-7127CA78C5DA}" type="pres">
      <dgm:prSet presAssocID="{5FA9ACC2-E1DA-4FC0-BDF7-01D6332DA02E}" presName="text3" presStyleLbl="revTx" presStyleIdx="5" presStyleCnt="6">
        <dgm:presLayoutVars>
          <dgm:chPref val="3"/>
        </dgm:presLayoutVars>
      </dgm:prSet>
      <dgm:spPr/>
      <dgm:t>
        <a:bodyPr/>
        <a:lstStyle/>
        <a:p>
          <a:endParaRPr lang="en-US"/>
        </a:p>
      </dgm:t>
    </dgm:pt>
    <dgm:pt modelId="{394CE9F0-BC87-467D-9DEA-8BFF3DCB5242}" type="pres">
      <dgm:prSet presAssocID="{5FA9ACC2-E1DA-4FC0-BDF7-01D6332DA02E}" presName="hierChild4" presStyleCnt="0"/>
      <dgm:spPr/>
    </dgm:pt>
  </dgm:ptLst>
  <dgm:cxnLst>
    <dgm:cxn modelId="{F490AF73-43EB-4319-B7AF-FADB4E0771A4}" type="presOf" srcId="{92E9788D-3B23-4B6C-995A-7778D4AC8E10}" destId="{41B01B65-88F7-4158-BFC4-30E0EF0E5D42}" srcOrd="0" destOrd="0" presId="urn:microsoft.com/office/officeart/2009/layout/CirclePictureHierarchy"/>
    <dgm:cxn modelId="{7556D466-CA85-4435-8081-3F508E7BD14A}" type="presOf" srcId="{B818A29B-1AD6-44C3-9273-13235861DD41}" destId="{0060D829-33CC-4C76-8842-21284DEF264C}" srcOrd="0" destOrd="0" presId="urn:microsoft.com/office/officeart/2009/layout/CirclePictureHierarchy"/>
    <dgm:cxn modelId="{6EB6AB43-4924-4269-B20D-91FDE2A33200}" type="presOf" srcId="{9DAACB1A-536C-4D6D-BFDC-D39639F80174}" destId="{6A8A9762-97A0-4179-96E8-58A267043AA7}" srcOrd="0" destOrd="0" presId="urn:microsoft.com/office/officeart/2009/layout/CirclePictureHierarchy"/>
    <dgm:cxn modelId="{EDF0B1E6-6948-49A3-BE0B-508F6728F6F2}" type="presOf" srcId="{6A07B9C6-4160-455E-8C74-72F18E901367}" destId="{41289680-632B-42A4-BCE5-4C20A233DA89}" srcOrd="0" destOrd="0" presId="urn:microsoft.com/office/officeart/2009/layout/CirclePictureHierarchy"/>
    <dgm:cxn modelId="{95F6A97E-6EDB-4E08-8872-79FC742E8C1D}" type="presOf" srcId="{C7FF01E2-BA5D-4E8E-97F7-C615D0DF98F8}" destId="{00CFC339-A71B-4DCF-A73A-8C8431BD8F3B}" srcOrd="0" destOrd="0" presId="urn:microsoft.com/office/officeart/2009/layout/CirclePictureHierarchy"/>
    <dgm:cxn modelId="{98B51426-CC84-454B-A5A1-ACB46C3950FF}" type="presOf" srcId="{5FA9ACC2-E1DA-4FC0-BDF7-01D6332DA02E}" destId="{A04719F1-4AB0-48E7-B90A-7127CA78C5DA}" srcOrd="0" destOrd="0" presId="urn:microsoft.com/office/officeart/2009/layout/CirclePictureHierarchy"/>
    <dgm:cxn modelId="{CD8F3423-FCF2-4185-B764-13EE759361BA}" type="presOf" srcId="{E9667564-14AD-45D3-ACD8-C1ABCCBCC63E}" destId="{9F781E3E-3DC2-4767-882E-70745A7F3EC5}" srcOrd="0" destOrd="0" presId="urn:microsoft.com/office/officeart/2009/layout/CirclePictureHierarchy"/>
    <dgm:cxn modelId="{BC852D4C-3A6E-455F-9FA5-08D3D8E73CAA}" srcId="{E9667564-14AD-45D3-ACD8-C1ABCCBCC63E}" destId="{6A07B9C6-4160-455E-8C74-72F18E901367}" srcOrd="0" destOrd="0" parTransId="{D12E1C3C-E60F-4DB2-B574-8BF0636F23C6}" sibTransId="{4A84A777-7845-4F2B-80FF-4CA141BEC0D8}"/>
    <dgm:cxn modelId="{F5CF10D8-5D8F-4731-9DA2-5A96401441DE}" srcId="{B818A29B-1AD6-44C3-9273-13235861DD41}" destId="{5FA9ACC2-E1DA-4FC0-BDF7-01D6332DA02E}" srcOrd="0" destOrd="0" parTransId="{C7FF01E2-BA5D-4E8E-97F7-C615D0DF98F8}" sibTransId="{52E1DEF9-2D8A-4EFE-BA82-C7F4E6A81D0C}"/>
    <dgm:cxn modelId="{1AED4339-CE92-4CDE-8451-5FBBAB0269F1}" srcId="{6A07B9C6-4160-455E-8C74-72F18E901367}" destId="{9DAACB1A-536C-4D6D-BFDC-D39639F80174}" srcOrd="1" destOrd="0" parTransId="{92E9788D-3B23-4B6C-995A-7778D4AC8E10}" sibTransId="{B4C9E62B-44F1-4FCA-AEDB-B576BD615C54}"/>
    <dgm:cxn modelId="{966FE45F-4827-4DA0-807A-67872EF4D582}" type="presOf" srcId="{664B6403-71A3-4A6B-B058-991FE51306E9}" destId="{C7C737C7-06D8-49B6-8471-838B1324602B}" srcOrd="0" destOrd="0" presId="urn:microsoft.com/office/officeart/2009/layout/CirclePictureHierarchy"/>
    <dgm:cxn modelId="{D750873F-D599-49FF-92CD-DE1E3473E623}" srcId="{94C7FDD0-AAD2-419C-AFC9-BBBE6FC36DB3}" destId="{E9667564-14AD-45D3-ACD8-C1ABCCBCC63E}" srcOrd="0" destOrd="0" parTransId="{90463D30-C616-4947-BC17-7590517A7167}" sibTransId="{99978BF7-BFAD-4259-8CD5-F930CF966C34}"/>
    <dgm:cxn modelId="{9350AD66-C4E4-4508-A764-B36EE51D352C}" type="presOf" srcId="{575E53D2-A59E-4C85-8F59-481525832D97}" destId="{CE07A075-C6A1-4671-9E47-E00AACDC435B}" srcOrd="0" destOrd="0" presId="urn:microsoft.com/office/officeart/2009/layout/CirclePictureHierarchy"/>
    <dgm:cxn modelId="{3FF5B5A9-461F-48CE-A0A5-799F0EDD3FA5}" type="presOf" srcId="{94C7FDD0-AAD2-419C-AFC9-BBBE6FC36DB3}" destId="{343FD467-F3FB-46CF-BB12-385E867A5184}" srcOrd="0" destOrd="0" presId="urn:microsoft.com/office/officeart/2009/layout/CirclePictureHierarchy"/>
    <dgm:cxn modelId="{EA8B1F48-0067-4C91-913E-18D6FEFFC3C8}" srcId="{E9667564-14AD-45D3-ACD8-C1ABCCBCC63E}" destId="{B818A29B-1AD6-44C3-9273-13235861DD41}" srcOrd="1" destOrd="0" parTransId="{575E53D2-A59E-4C85-8F59-481525832D97}" sibTransId="{FE99A47F-FEF5-4E37-BD52-D407DE30E077}"/>
    <dgm:cxn modelId="{1AA4B005-4E6D-42EE-ADB2-27DFCD8DE4FC}" srcId="{6A07B9C6-4160-455E-8C74-72F18E901367}" destId="{664B6403-71A3-4A6B-B058-991FE51306E9}" srcOrd="0" destOrd="0" parTransId="{E56C7C4E-AC5E-4B58-889C-C4F9F4F6EC69}" sibTransId="{81BE5DF3-4CD0-4787-BBD6-95FFE8CE7B8F}"/>
    <dgm:cxn modelId="{DCEAED7D-9FD1-4EC1-AE5B-CDE4CF4E662C}" type="presOf" srcId="{D12E1C3C-E60F-4DB2-B574-8BF0636F23C6}" destId="{0BD93774-5544-47E6-A145-4356ABA9BBD9}" srcOrd="0" destOrd="0" presId="urn:microsoft.com/office/officeart/2009/layout/CirclePictureHierarchy"/>
    <dgm:cxn modelId="{FC9C29BC-9A36-4E77-9F75-63718544A722}" type="presOf" srcId="{E56C7C4E-AC5E-4B58-889C-C4F9F4F6EC69}" destId="{8886C317-73EB-439B-AF8C-24AC2053367A}" srcOrd="0" destOrd="0" presId="urn:microsoft.com/office/officeart/2009/layout/CirclePictureHierarchy"/>
    <dgm:cxn modelId="{7D12296E-9008-4251-8CA4-267F1B299232}" type="presParOf" srcId="{343FD467-F3FB-46CF-BB12-385E867A5184}" destId="{B1A89F8C-C6D4-45D7-A95D-988D543CE467}" srcOrd="0" destOrd="0" presId="urn:microsoft.com/office/officeart/2009/layout/CirclePictureHierarchy"/>
    <dgm:cxn modelId="{D96DBEC6-4BAF-4FC8-A4E3-529D22843151}" type="presParOf" srcId="{B1A89F8C-C6D4-45D7-A95D-988D543CE467}" destId="{B80E2564-7341-4560-94FF-11EE2C253BA5}" srcOrd="0" destOrd="0" presId="urn:microsoft.com/office/officeart/2009/layout/CirclePictureHierarchy"/>
    <dgm:cxn modelId="{232C6B0F-F819-46C9-B9B6-0ADBB4F1D7E5}" type="presParOf" srcId="{B80E2564-7341-4560-94FF-11EE2C253BA5}" destId="{7B8EC359-1DC9-40A7-BE23-29B312694D6D}" srcOrd="0" destOrd="0" presId="urn:microsoft.com/office/officeart/2009/layout/CirclePictureHierarchy"/>
    <dgm:cxn modelId="{BC7E9BF4-CCC7-49E5-9B3C-55BB89B3814F}" type="presParOf" srcId="{B80E2564-7341-4560-94FF-11EE2C253BA5}" destId="{9F781E3E-3DC2-4767-882E-70745A7F3EC5}" srcOrd="1" destOrd="0" presId="urn:microsoft.com/office/officeart/2009/layout/CirclePictureHierarchy"/>
    <dgm:cxn modelId="{564E7889-BCFF-4052-822B-3240F7346805}" type="presParOf" srcId="{B1A89F8C-C6D4-45D7-A95D-988D543CE467}" destId="{64F02A9C-8D20-402F-86F0-015C5CD6677B}" srcOrd="1" destOrd="0" presId="urn:microsoft.com/office/officeart/2009/layout/CirclePictureHierarchy"/>
    <dgm:cxn modelId="{E4F03B0C-14B2-4096-8F37-27A690B27AD6}" type="presParOf" srcId="{64F02A9C-8D20-402F-86F0-015C5CD6677B}" destId="{0BD93774-5544-47E6-A145-4356ABA9BBD9}" srcOrd="0" destOrd="0" presId="urn:microsoft.com/office/officeart/2009/layout/CirclePictureHierarchy"/>
    <dgm:cxn modelId="{76959D0E-9A7D-489D-824A-03016E07319C}" type="presParOf" srcId="{64F02A9C-8D20-402F-86F0-015C5CD6677B}" destId="{0ABD5E6B-692E-41C4-8544-142283DA578C}" srcOrd="1" destOrd="0" presId="urn:microsoft.com/office/officeart/2009/layout/CirclePictureHierarchy"/>
    <dgm:cxn modelId="{55FFA3BF-0B64-4A89-ABB7-D021A97B6427}" type="presParOf" srcId="{0ABD5E6B-692E-41C4-8544-142283DA578C}" destId="{BE0260C9-70DB-4433-806B-6DCA26C492CE}" srcOrd="0" destOrd="0" presId="urn:microsoft.com/office/officeart/2009/layout/CirclePictureHierarchy"/>
    <dgm:cxn modelId="{C7BF553C-28AD-4C11-A845-98260290A8C4}" type="presParOf" srcId="{BE0260C9-70DB-4433-806B-6DCA26C492CE}" destId="{BA7709C3-4A7D-4077-B8D4-23D52909BE2B}" srcOrd="0" destOrd="0" presId="urn:microsoft.com/office/officeart/2009/layout/CirclePictureHierarchy"/>
    <dgm:cxn modelId="{DC152646-D26F-441F-9420-D30CB1403EE3}" type="presParOf" srcId="{BE0260C9-70DB-4433-806B-6DCA26C492CE}" destId="{41289680-632B-42A4-BCE5-4C20A233DA89}" srcOrd="1" destOrd="0" presId="urn:microsoft.com/office/officeart/2009/layout/CirclePictureHierarchy"/>
    <dgm:cxn modelId="{4774E73F-6B83-4381-B589-53D1A3CAA9AF}" type="presParOf" srcId="{0ABD5E6B-692E-41C4-8544-142283DA578C}" destId="{DB3FD418-A445-44D7-8691-DCB43991B827}" srcOrd="1" destOrd="0" presId="urn:microsoft.com/office/officeart/2009/layout/CirclePictureHierarchy"/>
    <dgm:cxn modelId="{F6598BA0-DF5E-4E19-8403-CF487E70E315}" type="presParOf" srcId="{DB3FD418-A445-44D7-8691-DCB43991B827}" destId="{8886C317-73EB-439B-AF8C-24AC2053367A}" srcOrd="0" destOrd="0" presId="urn:microsoft.com/office/officeart/2009/layout/CirclePictureHierarchy"/>
    <dgm:cxn modelId="{1852DA2E-8F6B-447F-A11C-E7EF4C03B6B4}" type="presParOf" srcId="{DB3FD418-A445-44D7-8691-DCB43991B827}" destId="{A392556A-C14F-4D54-AEFD-C721D44F7C5A}" srcOrd="1" destOrd="0" presId="urn:microsoft.com/office/officeart/2009/layout/CirclePictureHierarchy"/>
    <dgm:cxn modelId="{56ADF243-77A1-4865-808E-698A6D621D4D}" type="presParOf" srcId="{A392556A-C14F-4D54-AEFD-C721D44F7C5A}" destId="{377AC492-B950-47F0-9EE1-17681839B577}" srcOrd="0" destOrd="0" presId="urn:microsoft.com/office/officeart/2009/layout/CirclePictureHierarchy"/>
    <dgm:cxn modelId="{03F8954C-3C7A-461D-8D01-9FAA1605AA0B}" type="presParOf" srcId="{377AC492-B950-47F0-9EE1-17681839B577}" destId="{D5E7A8B0-6A3A-4D79-A0D2-3741B750C434}" srcOrd="0" destOrd="0" presId="urn:microsoft.com/office/officeart/2009/layout/CirclePictureHierarchy"/>
    <dgm:cxn modelId="{95135ABD-CB11-4947-8E24-3393F7CC625D}" type="presParOf" srcId="{377AC492-B950-47F0-9EE1-17681839B577}" destId="{C7C737C7-06D8-49B6-8471-838B1324602B}" srcOrd="1" destOrd="0" presId="urn:microsoft.com/office/officeart/2009/layout/CirclePictureHierarchy"/>
    <dgm:cxn modelId="{6489907A-2BC0-4EF9-B684-5409909303EE}" type="presParOf" srcId="{A392556A-C14F-4D54-AEFD-C721D44F7C5A}" destId="{792C1E6D-1E13-47DE-8446-FEC633A56940}" srcOrd="1" destOrd="0" presId="urn:microsoft.com/office/officeart/2009/layout/CirclePictureHierarchy"/>
    <dgm:cxn modelId="{24A82C1F-D7AB-4B20-B0F5-75451288E47C}" type="presParOf" srcId="{DB3FD418-A445-44D7-8691-DCB43991B827}" destId="{41B01B65-88F7-4158-BFC4-30E0EF0E5D42}" srcOrd="2" destOrd="0" presId="urn:microsoft.com/office/officeart/2009/layout/CirclePictureHierarchy"/>
    <dgm:cxn modelId="{43A3CC8A-8999-4D6F-A54E-EDFD0CA215FC}" type="presParOf" srcId="{DB3FD418-A445-44D7-8691-DCB43991B827}" destId="{0F59BE54-BEE8-484E-B9A1-BB01042F8041}" srcOrd="3" destOrd="0" presId="urn:microsoft.com/office/officeart/2009/layout/CirclePictureHierarchy"/>
    <dgm:cxn modelId="{B4C8F081-4D2F-49A1-86D9-48BD95F37ED1}" type="presParOf" srcId="{0F59BE54-BEE8-484E-B9A1-BB01042F8041}" destId="{BCFEE3CA-EBCD-40D1-AC85-AF8CCDB0088D}" srcOrd="0" destOrd="0" presId="urn:microsoft.com/office/officeart/2009/layout/CirclePictureHierarchy"/>
    <dgm:cxn modelId="{630C1D7B-1797-4BCE-BC35-C044A11B4FFE}" type="presParOf" srcId="{BCFEE3CA-EBCD-40D1-AC85-AF8CCDB0088D}" destId="{B723AF5F-FDBC-4CAD-B15D-2D38F9A0770C}" srcOrd="0" destOrd="0" presId="urn:microsoft.com/office/officeart/2009/layout/CirclePictureHierarchy"/>
    <dgm:cxn modelId="{7B913FD2-5691-4CE3-B164-C2BE63976326}" type="presParOf" srcId="{BCFEE3CA-EBCD-40D1-AC85-AF8CCDB0088D}" destId="{6A8A9762-97A0-4179-96E8-58A267043AA7}" srcOrd="1" destOrd="0" presId="urn:microsoft.com/office/officeart/2009/layout/CirclePictureHierarchy"/>
    <dgm:cxn modelId="{B911DBC9-4838-416A-B0E2-9E7BB6C00E54}" type="presParOf" srcId="{0F59BE54-BEE8-484E-B9A1-BB01042F8041}" destId="{E2DDB516-C27C-44AF-A684-E947AD9E08BD}" srcOrd="1" destOrd="0" presId="urn:microsoft.com/office/officeart/2009/layout/CirclePictureHierarchy"/>
    <dgm:cxn modelId="{98D0BFDA-46F1-4369-8FF2-6457135BA4B1}" type="presParOf" srcId="{64F02A9C-8D20-402F-86F0-015C5CD6677B}" destId="{CE07A075-C6A1-4671-9E47-E00AACDC435B}" srcOrd="2" destOrd="0" presId="urn:microsoft.com/office/officeart/2009/layout/CirclePictureHierarchy"/>
    <dgm:cxn modelId="{216CFE42-E7D0-4B51-B548-729F213FA53D}" type="presParOf" srcId="{64F02A9C-8D20-402F-86F0-015C5CD6677B}" destId="{3EFC0676-4ADC-4382-AFC5-7785DD8A0D4A}" srcOrd="3" destOrd="0" presId="urn:microsoft.com/office/officeart/2009/layout/CirclePictureHierarchy"/>
    <dgm:cxn modelId="{F8E2792B-4CD1-4DA6-B8C1-C94FD9250F9F}" type="presParOf" srcId="{3EFC0676-4ADC-4382-AFC5-7785DD8A0D4A}" destId="{70772DD0-DD3C-41AC-9BE0-FA5E35EDC956}" srcOrd="0" destOrd="0" presId="urn:microsoft.com/office/officeart/2009/layout/CirclePictureHierarchy"/>
    <dgm:cxn modelId="{16505B6E-6F04-4BC2-816D-BF21FBD3BFAD}" type="presParOf" srcId="{70772DD0-DD3C-41AC-9BE0-FA5E35EDC956}" destId="{0E01F25D-3137-42B4-8BD4-03972C203C14}" srcOrd="0" destOrd="0" presId="urn:microsoft.com/office/officeart/2009/layout/CirclePictureHierarchy"/>
    <dgm:cxn modelId="{7D2F7234-2114-4E36-8060-2E0DF877518E}" type="presParOf" srcId="{70772DD0-DD3C-41AC-9BE0-FA5E35EDC956}" destId="{0060D829-33CC-4C76-8842-21284DEF264C}" srcOrd="1" destOrd="0" presId="urn:microsoft.com/office/officeart/2009/layout/CirclePictureHierarchy"/>
    <dgm:cxn modelId="{EF703541-F62C-4B4E-B9FD-E98F1EE1242A}" type="presParOf" srcId="{3EFC0676-4ADC-4382-AFC5-7785DD8A0D4A}" destId="{26D5A822-8DFB-4B65-9775-3785A960924A}" srcOrd="1" destOrd="0" presId="urn:microsoft.com/office/officeart/2009/layout/CirclePictureHierarchy"/>
    <dgm:cxn modelId="{648E942A-09E6-48B0-AEE1-E55C1565EA5E}" type="presParOf" srcId="{26D5A822-8DFB-4B65-9775-3785A960924A}" destId="{00CFC339-A71B-4DCF-A73A-8C8431BD8F3B}" srcOrd="0" destOrd="0" presId="urn:microsoft.com/office/officeart/2009/layout/CirclePictureHierarchy"/>
    <dgm:cxn modelId="{61A635A0-6495-4AEF-BDF3-F2CCCFB57F29}" type="presParOf" srcId="{26D5A822-8DFB-4B65-9775-3785A960924A}" destId="{FBD27A44-5684-42B8-9137-0905DBDB55B1}" srcOrd="1" destOrd="0" presId="urn:microsoft.com/office/officeart/2009/layout/CirclePictureHierarchy"/>
    <dgm:cxn modelId="{50ACEAC4-5E65-44CA-B5EA-FFA5F74AC2A9}" type="presParOf" srcId="{FBD27A44-5684-42B8-9137-0905DBDB55B1}" destId="{4FFA733C-3C53-4540-99F5-8BDC48A03509}" srcOrd="0" destOrd="0" presId="urn:microsoft.com/office/officeart/2009/layout/CirclePictureHierarchy"/>
    <dgm:cxn modelId="{2913C5BE-E9C7-4B6B-8559-6854FCCF17F0}" type="presParOf" srcId="{4FFA733C-3C53-4540-99F5-8BDC48A03509}" destId="{62585ED3-DD1F-468F-8727-16492DB18598}" srcOrd="0" destOrd="0" presId="urn:microsoft.com/office/officeart/2009/layout/CirclePictureHierarchy"/>
    <dgm:cxn modelId="{771348C7-8A43-40ED-ABED-88ABFA55B716}" type="presParOf" srcId="{4FFA733C-3C53-4540-99F5-8BDC48A03509}" destId="{A04719F1-4AB0-48E7-B90A-7127CA78C5DA}" srcOrd="1" destOrd="0" presId="urn:microsoft.com/office/officeart/2009/layout/CirclePictureHierarchy"/>
    <dgm:cxn modelId="{6A7BBD5F-613D-4EEA-8ECD-2C744C2E436F}" type="presParOf" srcId="{FBD27A44-5684-42B8-9137-0905DBDB55B1}" destId="{394CE9F0-BC87-467D-9DEA-8BFF3DCB5242}" srcOrd="1" destOrd="0" presId="urn:microsoft.com/office/officeart/2009/layout/CirclePictureHierarchy"/>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0CFC339-A71B-4DCF-A73A-8C8431BD8F3B}">
      <dsp:nvSpPr>
        <dsp:cNvPr id="0" name=""/>
        <dsp:cNvSpPr/>
      </dsp:nvSpPr>
      <dsp:spPr>
        <a:xfrm>
          <a:off x="2992754" y="1601626"/>
          <a:ext cx="91440" cy="159519"/>
        </a:xfrm>
        <a:custGeom>
          <a:avLst/>
          <a:gdLst/>
          <a:ahLst/>
          <a:cxnLst/>
          <a:rect l="0" t="0" r="0" b="0"/>
          <a:pathLst>
            <a:path>
              <a:moveTo>
                <a:pt x="45720" y="0"/>
              </a:moveTo>
              <a:lnTo>
                <a:pt x="45720" y="159519"/>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CE07A075-C6A1-4671-9E47-E00AACDC435B}">
      <dsp:nvSpPr>
        <dsp:cNvPr id="0" name=""/>
        <dsp:cNvSpPr/>
      </dsp:nvSpPr>
      <dsp:spPr>
        <a:xfrm>
          <a:off x="1993999" y="935694"/>
          <a:ext cx="1044475" cy="159519"/>
        </a:xfrm>
        <a:custGeom>
          <a:avLst/>
          <a:gdLst/>
          <a:ahLst/>
          <a:cxnLst/>
          <a:rect l="0" t="0" r="0" b="0"/>
          <a:pathLst>
            <a:path>
              <a:moveTo>
                <a:pt x="0" y="0"/>
              </a:moveTo>
              <a:lnTo>
                <a:pt x="0" y="80392"/>
              </a:lnTo>
              <a:lnTo>
                <a:pt x="1044475" y="80392"/>
              </a:lnTo>
              <a:lnTo>
                <a:pt x="1044475" y="159519"/>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41B01B65-88F7-4158-BFC4-30E0EF0E5D42}">
      <dsp:nvSpPr>
        <dsp:cNvPr id="0" name=""/>
        <dsp:cNvSpPr/>
      </dsp:nvSpPr>
      <dsp:spPr>
        <a:xfrm>
          <a:off x="949523" y="1601626"/>
          <a:ext cx="696317" cy="159519"/>
        </a:xfrm>
        <a:custGeom>
          <a:avLst/>
          <a:gdLst/>
          <a:ahLst/>
          <a:cxnLst/>
          <a:rect l="0" t="0" r="0" b="0"/>
          <a:pathLst>
            <a:path>
              <a:moveTo>
                <a:pt x="0" y="0"/>
              </a:moveTo>
              <a:lnTo>
                <a:pt x="0" y="80392"/>
              </a:lnTo>
              <a:lnTo>
                <a:pt x="696317" y="80392"/>
              </a:lnTo>
              <a:lnTo>
                <a:pt x="696317" y="159519"/>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8886C317-73EB-439B-AF8C-24AC2053367A}">
      <dsp:nvSpPr>
        <dsp:cNvPr id="0" name=""/>
        <dsp:cNvSpPr/>
      </dsp:nvSpPr>
      <dsp:spPr>
        <a:xfrm>
          <a:off x="253206" y="1601626"/>
          <a:ext cx="696317" cy="159519"/>
        </a:xfrm>
        <a:custGeom>
          <a:avLst/>
          <a:gdLst/>
          <a:ahLst/>
          <a:cxnLst/>
          <a:rect l="0" t="0" r="0" b="0"/>
          <a:pathLst>
            <a:path>
              <a:moveTo>
                <a:pt x="696317" y="0"/>
              </a:moveTo>
              <a:lnTo>
                <a:pt x="696317" y="80392"/>
              </a:lnTo>
              <a:lnTo>
                <a:pt x="0" y="80392"/>
              </a:lnTo>
              <a:lnTo>
                <a:pt x="0" y="159519"/>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0BD93774-5544-47E6-A145-4356ABA9BBD9}">
      <dsp:nvSpPr>
        <dsp:cNvPr id="0" name=""/>
        <dsp:cNvSpPr/>
      </dsp:nvSpPr>
      <dsp:spPr>
        <a:xfrm>
          <a:off x="949523" y="935694"/>
          <a:ext cx="1044475" cy="159519"/>
        </a:xfrm>
        <a:custGeom>
          <a:avLst/>
          <a:gdLst/>
          <a:ahLst/>
          <a:cxnLst/>
          <a:rect l="0" t="0" r="0" b="0"/>
          <a:pathLst>
            <a:path>
              <a:moveTo>
                <a:pt x="1044475" y="0"/>
              </a:moveTo>
              <a:lnTo>
                <a:pt x="1044475" y="80392"/>
              </a:lnTo>
              <a:lnTo>
                <a:pt x="0" y="80392"/>
              </a:lnTo>
              <a:lnTo>
                <a:pt x="0" y="159519"/>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7B8EC359-1DC9-40A7-BE23-29B312694D6D}">
      <dsp:nvSpPr>
        <dsp:cNvPr id="0" name=""/>
        <dsp:cNvSpPr/>
      </dsp:nvSpPr>
      <dsp:spPr>
        <a:xfrm>
          <a:off x="1740792" y="429281"/>
          <a:ext cx="506412" cy="506412"/>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9F781E3E-3DC2-4767-882E-70745A7F3EC5}">
      <dsp:nvSpPr>
        <dsp:cNvPr id="0" name=""/>
        <dsp:cNvSpPr/>
      </dsp:nvSpPr>
      <dsp:spPr>
        <a:xfrm>
          <a:off x="2247205" y="428015"/>
          <a:ext cx="759618" cy="506412"/>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76200" tIns="76200" rIns="76200" bIns="76200" numCol="1" spcCol="1270" anchor="ctr" anchorCtr="0">
          <a:noAutofit/>
        </a:bodyPr>
        <a:lstStyle/>
        <a:p>
          <a:pPr lvl="0" algn="l" defTabSz="889000">
            <a:lnSpc>
              <a:spcPct val="90000"/>
            </a:lnSpc>
            <a:spcBef>
              <a:spcPct val="0"/>
            </a:spcBef>
            <a:spcAft>
              <a:spcPct val="35000"/>
            </a:spcAft>
          </a:pPr>
          <a:endParaRPr lang="en-US" sz="2000" kern="1200"/>
        </a:p>
      </dsp:txBody>
      <dsp:txXfrm>
        <a:off x="2247205" y="428015"/>
        <a:ext cx="759618" cy="506412"/>
      </dsp:txXfrm>
    </dsp:sp>
    <dsp:sp modelId="{BA7709C3-4A7D-4077-B8D4-23D52909BE2B}">
      <dsp:nvSpPr>
        <dsp:cNvPr id="0" name=""/>
        <dsp:cNvSpPr/>
      </dsp:nvSpPr>
      <dsp:spPr>
        <a:xfrm>
          <a:off x="696317" y="1095214"/>
          <a:ext cx="506412" cy="506412"/>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41289680-632B-42A4-BCE5-4C20A233DA89}">
      <dsp:nvSpPr>
        <dsp:cNvPr id="0" name=""/>
        <dsp:cNvSpPr/>
      </dsp:nvSpPr>
      <dsp:spPr>
        <a:xfrm>
          <a:off x="1202729" y="1093948"/>
          <a:ext cx="759618" cy="506412"/>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76200" tIns="76200" rIns="76200" bIns="76200" numCol="1" spcCol="1270" anchor="ctr" anchorCtr="0">
          <a:noAutofit/>
        </a:bodyPr>
        <a:lstStyle/>
        <a:p>
          <a:pPr lvl="0" algn="l" defTabSz="889000">
            <a:lnSpc>
              <a:spcPct val="90000"/>
            </a:lnSpc>
            <a:spcBef>
              <a:spcPct val="0"/>
            </a:spcBef>
            <a:spcAft>
              <a:spcPct val="35000"/>
            </a:spcAft>
          </a:pPr>
          <a:endParaRPr lang="en-US" sz="2000" kern="1200"/>
        </a:p>
      </dsp:txBody>
      <dsp:txXfrm>
        <a:off x="1202729" y="1093948"/>
        <a:ext cx="759618" cy="506412"/>
      </dsp:txXfrm>
    </dsp:sp>
    <dsp:sp modelId="{D5E7A8B0-6A3A-4D79-A0D2-3741B750C434}">
      <dsp:nvSpPr>
        <dsp:cNvPr id="0" name=""/>
        <dsp:cNvSpPr/>
      </dsp:nvSpPr>
      <dsp:spPr>
        <a:xfrm>
          <a:off x="0" y="1761146"/>
          <a:ext cx="506412" cy="506412"/>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C7C737C7-06D8-49B6-8471-838B1324602B}">
      <dsp:nvSpPr>
        <dsp:cNvPr id="0" name=""/>
        <dsp:cNvSpPr/>
      </dsp:nvSpPr>
      <dsp:spPr>
        <a:xfrm>
          <a:off x="506412" y="1759880"/>
          <a:ext cx="759618" cy="506412"/>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76200" tIns="76200" rIns="76200" bIns="76200" numCol="1" spcCol="1270" anchor="ctr" anchorCtr="0">
          <a:noAutofit/>
        </a:bodyPr>
        <a:lstStyle/>
        <a:p>
          <a:pPr lvl="0" algn="l" defTabSz="889000">
            <a:lnSpc>
              <a:spcPct val="90000"/>
            </a:lnSpc>
            <a:spcBef>
              <a:spcPct val="0"/>
            </a:spcBef>
            <a:spcAft>
              <a:spcPct val="35000"/>
            </a:spcAft>
          </a:pPr>
          <a:endParaRPr lang="en-US" sz="2000" kern="1200"/>
        </a:p>
      </dsp:txBody>
      <dsp:txXfrm>
        <a:off x="506412" y="1759880"/>
        <a:ext cx="759618" cy="506412"/>
      </dsp:txXfrm>
    </dsp:sp>
    <dsp:sp modelId="{B723AF5F-FDBC-4CAD-B15D-2D38F9A0770C}">
      <dsp:nvSpPr>
        <dsp:cNvPr id="0" name=""/>
        <dsp:cNvSpPr/>
      </dsp:nvSpPr>
      <dsp:spPr>
        <a:xfrm>
          <a:off x="1392634" y="1761146"/>
          <a:ext cx="506412" cy="506412"/>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6A8A9762-97A0-4179-96E8-58A267043AA7}">
      <dsp:nvSpPr>
        <dsp:cNvPr id="0" name=""/>
        <dsp:cNvSpPr/>
      </dsp:nvSpPr>
      <dsp:spPr>
        <a:xfrm>
          <a:off x="1899046" y="1759880"/>
          <a:ext cx="759618" cy="506412"/>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76200" tIns="76200" rIns="76200" bIns="76200" numCol="1" spcCol="1270" anchor="ctr" anchorCtr="0">
          <a:noAutofit/>
        </a:bodyPr>
        <a:lstStyle/>
        <a:p>
          <a:pPr lvl="0" algn="l" defTabSz="889000">
            <a:lnSpc>
              <a:spcPct val="90000"/>
            </a:lnSpc>
            <a:spcBef>
              <a:spcPct val="0"/>
            </a:spcBef>
            <a:spcAft>
              <a:spcPct val="35000"/>
            </a:spcAft>
          </a:pPr>
          <a:endParaRPr lang="en-US" sz="2000" kern="1200"/>
        </a:p>
      </dsp:txBody>
      <dsp:txXfrm>
        <a:off x="1899046" y="1759880"/>
        <a:ext cx="759618" cy="506412"/>
      </dsp:txXfrm>
    </dsp:sp>
    <dsp:sp modelId="{0E01F25D-3137-42B4-8BD4-03972C203C14}">
      <dsp:nvSpPr>
        <dsp:cNvPr id="0" name=""/>
        <dsp:cNvSpPr/>
      </dsp:nvSpPr>
      <dsp:spPr>
        <a:xfrm>
          <a:off x="2785268" y="1095214"/>
          <a:ext cx="506412" cy="506412"/>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0060D829-33CC-4C76-8842-21284DEF264C}">
      <dsp:nvSpPr>
        <dsp:cNvPr id="0" name=""/>
        <dsp:cNvSpPr/>
      </dsp:nvSpPr>
      <dsp:spPr>
        <a:xfrm>
          <a:off x="3291681" y="1093948"/>
          <a:ext cx="759618" cy="506412"/>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76200" tIns="76200" rIns="76200" bIns="76200" numCol="1" spcCol="1270" anchor="ctr" anchorCtr="0">
          <a:noAutofit/>
        </a:bodyPr>
        <a:lstStyle/>
        <a:p>
          <a:pPr lvl="0" algn="l" defTabSz="889000">
            <a:lnSpc>
              <a:spcPct val="90000"/>
            </a:lnSpc>
            <a:spcBef>
              <a:spcPct val="0"/>
            </a:spcBef>
            <a:spcAft>
              <a:spcPct val="35000"/>
            </a:spcAft>
          </a:pPr>
          <a:endParaRPr lang="en-US" sz="2000" kern="1200"/>
        </a:p>
      </dsp:txBody>
      <dsp:txXfrm>
        <a:off x="3291681" y="1093948"/>
        <a:ext cx="759618" cy="506412"/>
      </dsp:txXfrm>
    </dsp:sp>
    <dsp:sp modelId="{62585ED3-DD1F-468F-8727-16492DB18598}">
      <dsp:nvSpPr>
        <dsp:cNvPr id="0" name=""/>
        <dsp:cNvSpPr/>
      </dsp:nvSpPr>
      <dsp:spPr>
        <a:xfrm>
          <a:off x="2785268" y="1761146"/>
          <a:ext cx="506412" cy="506412"/>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A04719F1-4AB0-48E7-B90A-7127CA78C5DA}">
      <dsp:nvSpPr>
        <dsp:cNvPr id="0" name=""/>
        <dsp:cNvSpPr/>
      </dsp:nvSpPr>
      <dsp:spPr>
        <a:xfrm>
          <a:off x="3291681" y="1759880"/>
          <a:ext cx="759618" cy="506412"/>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76200" tIns="76200" rIns="76200" bIns="76200" numCol="1" spcCol="1270" anchor="ctr" anchorCtr="0">
          <a:noAutofit/>
        </a:bodyPr>
        <a:lstStyle/>
        <a:p>
          <a:pPr lvl="0" algn="l" defTabSz="889000">
            <a:lnSpc>
              <a:spcPct val="90000"/>
            </a:lnSpc>
            <a:spcBef>
              <a:spcPct val="0"/>
            </a:spcBef>
            <a:spcAft>
              <a:spcPct val="35000"/>
            </a:spcAft>
          </a:pPr>
          <a:endParaRPr lang="en-US" sz="2000" kern="1200"/>
        </a:p>
      </dsp:txBody>
      <dsp:txXfrm>
        <a:off x="3291681" y="1759880"/>
        <a:ext cx="759618" cy="506412"/>
      </dsp:txXfrm>
    </dsp:sp>
  </dsp:spTree>
</dsp:drawing>
</file>

<file path=xl/diagrams/layout1.xml><?xml version="1.0" encoding="utf-8"?>
<dgm:layoutDef xmlns:dgm="http://schemas.openxmlformats.org/drawingml/2006/diagram" xmlns:a="http://schemas.openxmlformats.org/drawingml/2006/main" uniqueId="urn:microsoft.com/office/officeart/2009/layout/CirclePictureHierarchy">
  <dgm:title val=""/>
  <dgm:desc val=""/>
  <dgm:catLst>
    <dgm:cat type="hierarchy" pri="1750"/>
    <dgm:cat type="picture" pri="23000"/>
    <dgm:cat type="pictureconvert" pri="23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Lst>
      <dgm:cxnLst>
        <dgm:cxn modelId="4" srcId="0" destId="1" srcOrd="0" destOrd="0"/>
        <dgm:cxn modelId="5" srcId="1" destId="2" srcOrd="0" destOrd="0"/>
        <dgm:cxn modelId="6" srcId="1" destId="3" srcOrd="1" destOrd="0"/>
        <dgm:cxn modelId="23" srcId="2" destId="21" srcOrd="0" destOrd="0"/>
        <dgm:cxn modelId="24" srcId="2" destId="22" srcOrd="1" destOrd="0"/>
        <dgm:cxn modelId="33" srcId="3" destId="31" srcOrd="0" destOrd="0"/>
      </dgm:cxnLst>
      <dgm:bg/>
      <dgm:whole/>
    </dgm:dataModel>
  </dgm:sampData>
  <dgm:styleData>
    <dgm:dataModel>
      <dgm:ptLst>
        <dgm:pt modelId="0" type="doc"/>
        <dgm:pt modelId="1"/>
        <dgm:pt modelId="11"/>
        <dgm:pt modelId="12"/>
      </dgm:ptLst>
      <dgm:cxnLst>
        <dgm:cxn modelId="2" srcId="0" destId="1" srcOrd="0" destOrd="0"/>
        <dgm:cxn modelId="13" srcId="1" destId="11" srcOrd="0" destOrd="0"/>
        <dgm:cxn modelId="14" srcId="1" destId="12" srcOrd="1" destOrd="0"/>
      </dgm:cxnLst>
      <dgm:bg/>
      <dgm:whole/>
    </dgm:dataModel>
  </dgm:styleData>
  <dgm:clrData>
    <dgm:dataModel>
      <dgm:ptLst>
        <dgm:pt modelId="0" type="doc"/>
        <dgm:pt modelId="1"/>
        <dgm:pt modelId="2"/>
        <dgm:pt modelId="21"/>
        <dgm:pt modelId="211"/>
        <dgm:pt modelId="3"/>
        <dgm:pt modelId="31"/>
        <dgm:pt modelId="311"/>
      </dgm:ptLst>
      <dgm:cxnLst>
        <dgm:cxn modelId="4" srcId="0" destId="1" srcOrd="0" destOrd="0"/>
        <dgm:cxn modelId="5" srcId="1" destId="2" srcOrd="0" destOrd="0"/>
        <dgm:cxn modelId="6" srcId="1" destId="3" srcOrd="1" destOrd="0"/>
        <dgm:cxn modelId="23" srcId="2" destId="21" srcOrd="0" destOrd="0"/>
        <dgm:cxn modelId="24" srcId="21" destId="211" srcOrd="0" destOrd="0"/>
        <dgm:cxn modelId="33" srcId="3" destId="31" srcOrd="0" destOrd="0"/>
        <dgm:cxn modelId="34" srcId="31" destId="311" srcOrd="0" destOrd="0"/>
      </dgm:cxnLst>
      <dgm:bg/>
      <dgm:whole/>
    </dgm:dataModel>
  </dgm:clrData>
  <dgm:layoutNode name="hierChild1">
    <dgm:varLst>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primFontSz" for="des" ptType="node" op="equ" val="65"/>
      <dgm:constr type="w" for="des" forName="composite" refType="w"/>
      <dgm:constr type="h" for="des" forName="composite" refType="w" refFor="des" refForName="composite" fact="0.5"/>
      <dgm:constr type="w" for="des" forName="composite2" refType="w" refFor="des" refForName="composite"/>
      <dgm:constr type="h" for="des" forName="composite2" refType="h" refFor="des" refForName="composite"/>
      <dgm:constr type="w" for="des" forName="composite3" refType="w" refFor="des" refForName="composite"/>
      <dgm:constr type="h" for="des" forName="composite3" refType="h" refFor="des" refForName="composite"/>
      <dgm:constr type="w" for="des" forName="composite4" refType="w" refFor="des" refForName="composite"/>
      <dgm:constr type="h" for="des" forName="composite4" refType="h" refFor="des" refForName="composite"/>
      <dgm:constr type="w" for="des" forName="composite5" refType="w" refFor="des" refForName="composite"/>
      <dgm:constr type="h" for="des" forName="composite5" refType="h" refFor="des" refForName="composite"/>
      <dgm:constr type="sibSp" refType="w" refFor="des" refForName="composite" fact="0.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p" for="des" forName="hierRoot1" refType="h" refFor="des" refForName="composite" fact="0.25"/>
      <dgm:constr type="sp" for="des" forName="hierRoot2" refType="sp" refFor="des" refForName="hierRoot1"/>
      <dgm:constr type="sp" for="des" forName="hierRoot3" refType="sp" refFor="des" refForName="hierRoot1"/>
      <dgm:constr type="sp" for="des" forName="hierRoot4" refType="sp" refFor="des" refForName="hierRoot1"/>
      <dgm:constr type="sp" for="des" forName="hierRoot5" refType="sp" refFor="des" refForName="hierRoot1"/>
    </dgm:constrLst>
    <dgm:ruleLst/>
    <dgm:forEach name="Name3" axis="ch">
      <dgm:forEach name="Name4" axis="self" ptType="node">
        <dgm:layoutNode name="hierRoot1">
          <dgm:alg type="hierRoot"/>
          <dgm:shape xmlns:r="http://schemas.openxmlformats.org/officeDocument/2006/relationships" r:blip="">
            <dgm:adjLst/>
          </dgm:shape>
          <dgm:presOf/>
          <dgm:constrLst>
            <dgm:constr type="bendDist" for="des" ptType="parTrans" refType="sp" fact="0.5"/>
          </dgm:constrLst>
          <dgm:ruleLst/>
          <dgm:layoutNode name="composite">
            <dgm:alg type="composite"/>
            <dgm:shape xmlns:r="http://schemas.openxmlformats.org/officeDocument/2006/relationships" r:blip="">
              <dgm:adjLst/>
            </dgm:shape>
            <dgm:presOf/>
            <dgm:constrLst>
              <dgm:constr type="h" for="ch" forName="image" refType="h" fact="0.8"/>
              <dgm:constr type="w" for="ch" forName="image" refType="h" refFor="ch" refForName="image"/>
              <dgm:constr type="t" for="ch" forName="image" refType="h" fact="0.1"/>
              <dgm:constr type="l" for="ch" forName="image"/>
              <dgm:constr type="w" for="ch" forName="text" refType="w" fact="0.6"/>
              <dgm:constr type="h" for="ch" forName="text" refType="h" fact="0.8"/>
              <dgm:constr type="t" for="ch" forName="text" refType="w" fact="0.04"/>
              <dgm:constr type="l" for="ch" forName="text" refType="w" fact="0.4"/>
            </dgm:constrLst>
            <dgm:ruleLst/>
            <dgm:layoutNode name="image" styleLbl="node0">
              <dgm:alg type="sp"/>
              <dgm:shape xmlns:r="http://schemas.openxmlformats.org/officeDocument/2006/relationships" type="ellipse" r:blip="" blipPhldr="1">
                <dgm:adjLst/>
              </dgm:shape>
              <dgm:presOf/>
              <dgm:constrLst/>
              <dgm:ruleLst/>
            </dgm:layoutNode>
            <dgm:layoutNode name="text"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2">
            <dgm:choose name="Name5">
              <dgm:if name="Name6" func="var" arg="dir" op="equ" val="norm">
                <dgm:alg type="hierChild">
                  <dgm:param type="linDir" val="fromL"/>
                </dgm:alg>
              </dgm:if>
              <dgm:else name="Name7">
                <dgm:alg type="hierChild">
                  <dgm:param type="linDir" val="fromR"/>
                </dgm:alg>
              </dgm:else>
            </dgm:choose>
            <dgm:shape xmlns:r="http://schemas.openxmlformats.org/officeDocument/2006/relationships" r:blip="">
              <dgm:adjLst/>
            </dgm:shape>
            <dgm:presOf/>
            <dgm:constrLst/>
            <dgm:ruleLst/>
            <dgm:forEach name="Name8" axis="ch">
              <dgm:forEach name="Name9" axis="self" ptType="parTrans" cnt="1">
                <dgm:layoutNode name="Name10">
                  <dgm:alg type="conn">
                    <dgm:param type="dim" val="1D"/>
                    <dgm:param type="endSty" val="noArr"/>
                    <dgm:param type="connRout" val="bend"/>
                    <dgm:param type="bendPt" val="end"/>
                    <dgm:param type="begPts" val="bCtr"/>
                    <dgm:param type="endPts" val="tCtr"/>
                    <dgm:param type="srcNode" val="image"/>
                    <dgm:param type="dstNode" val="image2"/>
                  </dgm:alg>
                  <dgm:shape xmlns:r="http://schemas.openxmlformats.org/officeDocument/2006/relationships" type="conn" r:blip="" zOrderOff="-999">
                    <dgm:adjLst/>
                  </dgm:shape>
                  <dgm:presOf axis="self"/>
                  <dgm:constrLst>
                    <dgm:constr type="begPad"/>
                    <dgm:constr type="endPad"/>
                  </dgm:constrLst>
                  <dgm:ruleLst/>
                </dgm:layoutNode>
              </dgm:forEach>
              <dgm:forEach name="Name11" axis="self" ptType="node">
                <dgm:layoutNode name="hierRoot2">
                  <dgm:alg type="hierRoot"/>
                  <dgm:shape xmlns:r="http://schemas.openxmlformats.org/officeDocument/2006/relationships" r:blip="">
                    <dgm:adjLst/>
                  </dgm:shape>
                  <dgm:presOf/>
                  <dgm:constrLst>
                    <dgm:constr type="bendDist" for="des" ptType="parTrans" refType="sp" fact="0.5"/>
                  </dgm:constrLst>
                  <dgm:ruleLst/>
                  <dgm:layoutNode name="composite2">
                    <dgm:alg type="composite"/>
                    <dgm:shape xmlns:r="http://schemas.openxmlformats.org/officeDocument/2006/relationships" r:blip="">
                      <dgm:adjLst/>
                    </dgm:shape>
                    <dgm:presOf/>
                    <dgm:constrLst>
                      <dgm:constr type="h" for="ch" forName="image2" refType="h" fact="0.8"/>
                      <dgm:constr type="w" for="ch" forName="image2" refType="h" refFor="ch" refForName="image2"/>
                      <dgm:constr type="t" for="ch" forName="image2" refType="h" fact="0.1"/>
                      <dgm:constr type="l" for="ch" forName="image2"/>
                      <dgm:constr type="w" for="ch" forName="text2" refType="w" fact="0.6"/>
                      <dgm:constr type="h" for="ch" forName="text2" refType="h" fact="0.8"/>
                      <dgm:constr type="t" for="ch" forName="text2" refType="w" fact="0.04"/>
                      <dgm:constr type="l" for="ch" forName="text2" refType="w" fact="0.4"/>
                    </dgm:constrLst>
                    <dgm:ruleLst/>
                    <dgm:layoutNode name="image2">
                      <dgm:alg type="sp"/>
                      <dgm:shape xmlns:r="http://schemas.openxmlformats.org/officeDocument/2006/relationships" type="ellipse" r:blip="" blipPhldr="1">
                        <dgm:adjLst/>
                      </dgm:shape>
                      <dgm:presOf/>
                      <dgm:constrLst/>
                      <dgm:ruleLst/>
                    </dgm:layoutNode>
                    <dgm:layoutNode name="text2"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3">
                    <dgm:choose name="Name12">
                      <dgm:if name="Name13" func="var" arg="dir" op="equ" val="norm">
                        <dgm:alg type="hierChild">
                          <dgm:param type="linDir" val="fromL"/>
                        </dgm:alg>
                      </dgm:if>
                      <dgm:else name="Name14">
                        <dgm:alg type="hierChild">
                          <dgm:param type="linDir" val="fromR"/>
                        </dgm:alg>
                      </dgm:else>
                    </dgm:choose>
                    <dgm:shape xmlns:r="http://schemas.openxmlformats.org/officeDocument/2006/relationships" r:blip="">
                      <dgm:adjLst/>
                    </dgm:shape>
                    <dgm:presOf/>
                    <dgm:constrLst/>
                    <dgm:ruleLst/>
                    <dgm:forEach name="Name15" axis="ch">
                      <dgm:forEach name="Name16" axis="self" ptType="parTrans" cnt="1">
                        <dgm:layoutNode name="Name17">
                          <dgm:alg type="conn">
                            <dgm:param type="dim" val="1D"/>
                            <dgm:param type="endSty" val="noArr"/>
                            <dgm:param type="connRout" val="bend"/>
                            <dgm:param type="bendPt" val="end"/>
                            <dgm:param type="begPts" val="bCtr"/>
                            <dgm:param type="endPts" val="tCtr"/>
                            <dgm:param type="srcNode" val="image2"/>
                            <dgm:param type="dstNode" val="image3"/>
                          </dgm:alg>
                          <dgm:shape xmlns:r="http://schemas.openxmlformats.org/officeDocument/2006/relationships" type="conn" r:blip="" zOrderOff="-999">
                            <dgm:adjLst/>
                          </dgm:shape>
                          <dgm:presOf axis="self"/>
                          <dgm:constrLst>
                            <dgm:constr type="begPad"/>
                            <dgm:constr type="endPad"/>
                          </dgm:constrLst>
                          <dgm:ruleLst/>
                        </dgm:layoutNode>
                      </dgm:forEach>
                      <dgm:forEach name="Name18" axis="self" ptType="node">
                        <dgm:layoutNode name="hierRoot3">
                          <dgm:alg type="hierRoot"/>
                          <dgm:shape xmlns:r="http://schemas.openxmlformats.org/officeDocument/2006/relationships" r:blip="">
                            <dgm:adjLst/>
                          </dgm:shape>
                          <dgm:presOf/>
                          <dgm:constrLst>
                            <dgm:constr type="bendDist" for="des" ptType="parTrans" refType="sp" fact="0.5"/>
                          </dgm:constrLst>
                          <dgm:ruleLst/>
                          <dgm:layoutNode name="composite3">
                            <dgm:alg type="composite"/>
                            <dgm:shape xmlns:r="http://schemas.openxmlformats.org/officeDocument/2006/relationships" r:blip="">
                              <dgm:adjLst/>
                            </dgm:shape>
                            <dgm:presOf/>
                            <dgm:constrLst>
                              <dgm:constr type="h" for="ch" forName="image3" refType="h" fact="0.8"/>
                              <dgm:constr type="w" for="ch" forName="image3" refType="h" refFor="ch" refForName="image3"/>
                              <dgm:constr type="t" for="ch" forName="image3" refType="h" fact="0.1"/>
                              <dgm:constr type="l" for="ch" forName="image3"/>
                              <dgm:constr type="w" for="ch" forName="text3" refType="w" fact="0.6"/>
                              <dgm:constr type="h" for="ch" forName="text3" refType="h" fact="0.8"/>
                              <dgm:constr type="t" for="ch" forName="text3" refType="w" fact="0.04"/>
                              <dgm:constr type="l" for="ch" forName="text3" refType="w" fact="0.4"/>
                            </dgm:constrLst>
                            <dgm:ruleLst/>
                            <dgm:layoutNode name="image3">
                              <dgm:alg type="sp"/>
                              <dgm:shape xmlns:r="http://schemas.openxmlformats.org/officeDocument/2006/relationships" type="ellipse" r:blip="" blipPhldr="1">
                                <dgm:adjLst/>
                              </dgm:shape>
                              <dgm:presOf/>
                              <dgm:constrLst/>
                              <dgm:ruleLst/>
                            </dgm:layoutNode>
                            <dgm:layoutNode name="text3"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4">
                            <dgm:choose name="Name19">
                              <dgm:if name="Name20" func="var" arg="dir" op="equ" val="norm">
                                <dgm:alg type="hierChild">
                                  <dgm:param type="linDir" val="fromL"/>
                                </dgm:alg>
                              </dgm:if>
                              <dgm:else name="Name21">
                                <dgm:alg type="hierChild">
                                  <dgm:param type="linDir" val="fromR"/>
                                </dgm:alg>
                              </dgm:else>
                            </dgm:choose>
                            <dgm:shape xmlns:r="http://schemas.openxmlformats.org/officeDocument/2006/relationships" r:blip="">
                              <dgm:adjLst/>
                            </dgm:shape>
                            <dgm:presOf/>
                            <dgm:constrLst/>
                            <dgm:ruleLst/>
                            <dgm:forEach name="repeat" axis="ch">
                              <dgm:forEach name="Name22" axis="self" ptType="parTrans" cnt="1">
                                <dgm:layoutNode name="Name23">
                                  <dgm:choose name="Name24">
                                    <dgm:if name="Name25" axis="self" func="depth" op="lte" val="4">
                                      <dgm:alg type="conn">
                                        <dgm:param type="dim" val="1D"/>
                                        <dgm:param type="endSty" val="noArr"/>
                                        <dgm:param type="connRout" val="bend"/>
                                        <dgm:param type="bendPt" val="end"/>
                                        <dgm:param type="begPts" val="bCtr"/>
                                        <dgm:param type="endPts" val="tCtr"/>
                                        <dgm:param type="srcNode" val="image3"/>
                                        <dgm:param type="dstNode" val="image4"/>
                                      </dgm:alg>
                                    </dgm:if>
                                    <dgm:else name="Name26">
                                      <dgm:alg type="conn">
                                        <dgm:param type="dim" val="1D"/>
                                        <dgm:param type="endSty" val="noArr"/>
                                        <dgm:param type="connRout" val="bend"/>
                                        <dgm:param type="bendPt" val="end"/>
                                        <dgm:param type="begPts" val="bCtr"/>
                                        <dgm:param type="endPts" val="tCtr"/>
                                        <dgm:param type="srcNode" val="image4"/>
                                        <dgm:param type="dstNode" val="image4"/>
                                      </dgm:alg>
                                    </dgm:else>
                                  </dgm:choose>
                                  <dgm:shape xmlns:r="http://schemas.openxmlformats.org/officeDocument/2006/relationships" type="conn" r:blip="" zOrderOff="-999">
                                    <dgm:adjLst/>
                                  </dgm:shape>
                                  <dgm:presOf axis="self"/>
                                  <dgm:constrLst>
                                    <dgm:constr type="begPad"/>
                                    <dgm:constr type="endPad"/>
                                  </dgm:constrLst>
                                  <dgm:ruleLst/>
                                </dgm:layoutNode>
                              </dgm:forEach>
                              <dgm:forEach name="Name27" axis="self" ptType="node">
                                <dgm:layoutNode name="hierRoot4">
                                  <dgm:alg type="hierRoot"/>
                                  <dgm:shape xmlns:r="http://schemas.openxmlformats.org/officeDocument/2006/relationships" r:blip="">
                                    <dgm:adjLst/>
                                  </dgm:shape>
                                  <dgm:presOf/>
                                  <dgm:constrLst>
                                    <dgm:constr type="bendDist" for="des" ptType="parTrans" refType="sp" fact="0.5"/>
                                  </dgm:constrLst>
                                  <dgm:ruleLst/>
                                  <dgm:layoutNode name="composite4">
                                    <dgm:alg type="composite"/>
                                    <dgm:shape xmlns:r="http://schemas.openxmlformats.org/officeDocument/2006/relationships" r:blip="">
                                      <dgm:adjLst/>
                                    </dgm:shape>
                                    <dgm:presOf/>
                                    <dgm:constrLst>
                                      <dgm:constr type="h" for="ch" forName="image4" refType="h" fact="0.8"/>
                                      <dgm:constr type="w" for="ch" forName="image4" refType="h" refFor="ch" refForName="image4"/>
                                      <dgm:constr type="t" for="ch" forName="image4" refType="h" fact="0.1"/>
                                      <dgm:constr type="l" for="ch" forName="image4"/>
                                      <dgm:constr type="w" for="ch" forName="text4" refType="w" fact="0.6"/>
                                      <dgm:constr type="h" for="ch" forName="text4" refType="h" fact="0.8"/>
                                      <dgm:constr type="t" for="ch" forName="text4" refType="w" fact="0.04"/>
                                      <dgm:constr type="l" for="ch" forName="text4" refType="w" fact="0.4"/>
                                    </dgm:constrLst>
                                    <dgm:ruleLst/>
                                    <dgm:layoutNode name="image4">
                                      <dgm:alg type="sp"/>
                                      <dgm:shape xmlns:r="http://schemas.openxmlformats.org/officeDocument/2006/relationships" type="ellipse" r:blip="" blipPhldr="1">
                                        <dgm:adjLst/>
                                      </dgm:shape>
                                      <dgm:presOf/>
                                      <dgm:constrLst/>
                                      <dgm:ruleLst/>
                                    </dgm:layoutNode>
                                    <dgm:layoutNode name="text4"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5">
                                    <dgm:choose name="Name28">
                                      <dgm:if name="Name29" func="var" arg="dir" op="equ" val="norm">
                                        <dgm:alg type="hierChild">
                                          <dgm:param type="linDir" val="fromL"/>
                                        </dgm:alg>
                                      </dgm:if>
                                      <dgm:else name="Name30">
                                        <dgm:alg type="hierChild">
                                          <dgm:param type="linDir" val="fromR"/>
                                        </dgm:alg>
                                      </dgm:else>
                                    </dgm:choose>
                                    <dgm:shape xmlns:r="http://schemas.openxmlformats.org/officeDocument/2006/relationships" r:blip="">
                                      <dgm:adjLst/>
                                    </dgm:shape>
                                    <dgm:presOf/>
                                    <dgm:constrLst/>
                                    <dgm:ruleLst/>
                                    <dgm:forEach name="Name31" ref="repeat"/>
                                  </dgm:layoutNode>
                                </dgm:layoutNode>
                              </dgm:forEach>
                            </dgm:forEach>
                          </dgm:layoutNode>
                        </dgm:layoutNode>
                      </dgm:forEach>
                    </dgm:forEach>
                  </dgm:layoutNode>
                </dgm:layoutNode>
              </dgm:forEach>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image" Target="../media/image2.png"/><Relationship Id="rId4"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5.xml"/></Relationships>
</file>

<file path=xl/drawings/_rels/vmlDrawing6.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30</xdr:col>
      <xdr:colOff>165918</xdr:colOff>
      <xdr:row>60</xdr:row>
      <xdr:rowOff>67109</xdr:rowOff>
    </xdr:to>
    <xdr:grpSp>
      <xdr:nvGrpSpPr>
        <xdr:cNvPr id="2" name="Group 1"/>
        <xdr:cNvGrpSpPr/>
      </xdr:nvGrpSpPr>
      <xdr:grpSpPr>
        <a:xfrm>
          <a:off x="0" y="0"/>
          <a:ext cx="18453918" cy="9864252"/>
          <a:chOff x="48491" y="51954"/>
          <a:chExt cx="16372025" cy="10144486"/>
        </a:xfrm>
      </xdr:grpSpPr>
      <xdr:grpSp>
        <xdr:nvGrpSpPr>
          <xdr:cNvPr id="3" name="Group 2"/>
          <xdr:cNvGrpSpPr/>
        </xdr:nvGrpSpPr>
        <xdr:grpSpPr>
          <a:xfrm>
            <a:off x="48491" y="51954"/>
            <a:ext cx="16372025" cy="10144486"/>
            <a:chOff x="0" y="370644"/>
            <a:chExt cx="17134608" cy="9783930"/>
          </a:xfrm>
        </xdr:grpSpPr>
        <xdr:grpSp>
          <xdr:nvGrpSpPr>
            <xdr:cNvPr id="5" name="Group 4"/>
            <xdr:cNvGrpSpPr/>
          </xdr:nvGrpSpPr>
          <xdr:grpSpPr>
            <a:xfrm>
              <a:off x="0" y="370644"/>
              <a:ext cx="17116598" cy="9783930"/>
              <a:chOff x="0" y="370644"/>
              <a:chExt cx="17116598" cy="9783930"/>
            </a:xfrm>
          </xdr:grpSpPr>
          <xdr:sp macro="" textlink="">
            <xdr:nvSpPr>
              <xdr:cNvPr id="7" name="Rectangle 6">
                <a:extLst>
                  <a:ext uri="{FF2B5EF4-FFF2-40B4-BE49-F238E27FC236}">
                    <a16:creationId xmlns:a16="http://schemas.microsoft.com/office/drawing/2014/main" id="{00000000-0008-0000-2000-000002000000}"/>
                  </a:ext>
                </a:extLst>
              </xdr:cNvPr>
              <xdr:cNvSpPr/>
            </xdr:nvSpPr>
            <xdr:spPr>
              <a:xfrm>
                <a:off x="0" y="370644"/>
                <a:ext cx="17116598" cy="9783930"/>
              </a:xfrm>
              <a:prstGeom prst="rect">
                <a:avLst/>
              </a:prstGeom>
              <a:solidFill>
                <a:srgbClr val="0098DB"/>
              </a:solidFill>
              <a:ln>
                <a:noFill/>
              </a:ln>
              <a:effectLst/>
            </xdr:spPr>
            <xdr:style>
              <a:lnRef idx="1">
                <a:schemeClr val="accent1"/>
              </a:lnRef>
              <a:fillRef idx="3">
                <a:schemeClr val="accent1"/>
              </a:fillRef>
              <a:effectRef idx="2">
                <a:schemeClr val="accent1"/>
              </a:effectRef>
              <a:fontRef idx="minor">
                <a:schemeClr val="lt1"/>
              </a:fontRef>
            </xdr:style>
            <xdr:txBody>
              <a:bodyPr wrap="square" rtlCol="0" anchor="ct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US"/>
              </a:p>
            </xdr:txBody>
          </xdr:sp>
          <xdr:pic>
            <xdr:nvPicPr>
              <xdr:cNvPr id="8" name="Picture 7" descr="esa.png">
                <a:extLst>
                  <a:ext uri="{FF2B5EF4-FFF2-40B4-BE49-F238E27FC236}">
                    <a16:creationId xmlns:a16="http://schemas.microsoft.com/office/drawing/2014/main" id="{00000000-0008-0000-2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09762" y="940359"/>
                <a:ext cx="3349469" cy="1238617"/>
              </a:xfrm>
              <a:prstGeom prst="rect">
                <a:avLst/>
              </a:prstGeom>
            </xdr:spPr>
          </xdr:pic>
          <xdr:grpSp>
            <xdr:nvGrpSpPr>
              <xdr:cNvPr id="9" name="Group 8"/>
              <xdr:cNvGrpSpPr>
                <a:grpSpLocks noChangeAspect="1"/>
              </xdr:cNvGrpSpPr>
            </xdr:nvGrpSpPr>
            <xdr:grpSpPr>
              <a:xfrm>
                <a:off x="1200726" y="802517"/>
                <a:ext cx="2937929" cy="1524000"/>
                <a:chOff x="9020175" y="9034207"/>
                <a:chExt cx="1526176" cy="972344"/>
              </a:xfrm>
            </xdr:grpSpPr>
            <xdr:sp macro="" textlink="">
              <xdr:nvSpPr>
                <xdr:cNvPr id="11" name="Rectangle 10"/>
                <xdr:cNvSpPr/>
              </xdr:nvSpPr>
              <xdr:spPr>
                <a:xfrm>
                  <a:off x="9020175" y="9034207"/>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12" name="Picture 11" descr="CDF Logo.png"/>
                <xdr:cNvPicPr>
                  <a:picLocks noChangeAspect="1"/>
                </xdr:cNvPicPr>
              </xdr:nvPicPr>
              <xdr:blipFill>
                <a:blip xmlns:r="http://schemas.openxmlformats.org/officeDocument/2006/relationships" r:embed="rId2" cstate="print"/>
                <a:stretch>
                  <a:fillRect/>
                </a:stretch>
              </xdr:blipFill>
              <xdr:spPr>
                <a:xfrm>
                  <a:off x="9097001" y="9081833"/>
                  <a:ext cx="1449350" cy="890649"/>
                </a:xfrm>
                <a:prstGeom prst="rect">
                  <a:avLst/>
                </a:prstGeom>
              </xdr:spPr>
            </xdr:pic>
          </xdr:grpSp>
          <xdr:pic>
            <xdr:nvPicPr>
              <xdr:cNvPr id="10" name="Picture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805686" y="8685579"/>
                <a:ext cx="2368019" cy="1062812"/>
              </a:xfrm>
              <a:prstGeom prst="rect">
                <a:avLst/>
              </a:prstGeom>
            </xdr:spPr>
          </xdr:pic>
        </xdr:grpSp>
        <xdr:sp macro="" textlink="">
          <xdr:nvSpPr>
            <xdr:cNvPr id="6" name="TextBox 7">
              <a:extLst>
                <a:ext uri="{FF2B5EF4-FFF2-40B4-BE49-F238E27FC236}">
                  <a16:creationId xmlns:a16="http://schemas.microsoft.com/office/drawing/2014/main" id="{00000000-0008-0000-2000-000006000000}"/>
                </a:ext>
              </a:extLst>
            </xdr:cNvPr>
            <xdr:cNvSpPr txBox="1"/>
          </xdr:nvSpPr>
          <xdr:spPr>
            <a:xfrm>
              <a:off x="18010" y="1392624"/>
              <a:ext cx="17116598" cy="7439392"/>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en-GB" sz="6600" b="1">
                  <a:solidFill>
                    <a:schemeClr val="bg1"/>
                  </a:solidFill>
                </a:rPr>
                <a:t>ESA Academy's</a:t>
              </a:r>
              <a:br>
                <a:rPr lang="en-GB" sz="6600" b="1">
                  <a:solidFill>
                    <a:schemeClr val="bg1"/>
                  </a:solidFill>
                </a:rPr>
              </a:br>
              <a:r>
                <a:rPr lang="en-GB" sz="6600" b="1">
                  <a:solidFill>
                    <a:schemeClr val="bg1"/>
                  </a:solidFill>
                </a:rPr>
                <a:t>Concurrent Engineering Workshop</a:t>
              </a:r>
            </a:p>
            <a:p>
              <a:pPr algn="ctr"/>
              <a:r>
                <a:rPr lang="en-GB" sz="4800" b="1">
                  <a:solidFill>
                    <a:schemeClr val="bg1"/>
                  </a:solidFill>
                </a:rPr>
                <a:t>Calculation Sheet: Power</a:t>
              </a:r>
            </a:p>
            <a:p>
              <a:pPr algn="ctr"/>
              <a:endParaRPr lang="en-GB" sz="4800" b="1">
                <a:solidFill>
                  <a:schemeClr val="bg1"/>
                </a:solidFill>
              </a:endParaRPr>
            </a:p>
            <a:p>
              <a:pPr algn="ctr"/>
              <a:r>
                <a:rPr lang="en-GB" sz="3600" b="1">
                  <a:solidFill>
                    <a:schemeClr val="bg1"/>
                  </a:solidFill>
                </a:rPr>
                <a:t>"The ISU/ESA calculation sheets are property of the International Space University (ISU) and European Space Agency (ESA). No part of this material may be reproduced, displayed, amended, distributed or otherwise used in any form or by any means, without written permission of ISU and ESA. Any unauthorised activity or use shall be an infringement of ISU's and ESA's intellectual property rights. ISU and ESA reserve the right to defend their rights and interests, including to seek for remedies."  </a:t>
              </a:r>
            </a:p>
            <a:p>
              <a:pPr algn="ctr"/>
              <a:endParaRPr lang="en-GB" sz="3600" b="1">
                <a:solidFill>
                  <a:schemeClr val="bg1"/>
                </a:solidFill>
              </a:endParaRPr>
            </a:p>
          </xdr:txBody>
        </xdr:sp>
      </xdr:grpSp>
      <xdr:sp macro="" textlink="">
        <xdr:nvSpPr>
          <xdr:cNvPr id="4" name="TextBox 7">
            <a:extLst>
              <a:ext uri="{FF2B5EF4-FFF2-40B4-BE49-F238E27FC236}">
                <a16:creationId xmlns:a16="http://schemas.microsoft.com/office/drawing/2014/main" id="{00000000-0008-0000-2000-000006000000}"/>
              </a:ext>
            </a:extLst>
          </xdr:cNvPr>
          <xdr:cNvSpPr txBox="1"/>
        </xdr:nvSpPr>
        <xdr:spPr>
          <a:xfrm>
            <a:off x="971549" y="8696331"/>
            <a:ext cx="12420601" cy="1047750"/>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l"/>
            <a:r>
              <a:rPr lang="en-GB" sz="3000" b="1">
                <a:solidFill>
                  <a:schemeClr val="bg1"/>
                </a:solidFill>
              </a:rPr>
              <a:t>The</a:t>
            </a:r>
            <a:r>
              <a:rPr lang="en-GB" sz="3000" b="1" baseline="0">
                <a:solidFill>
                  <a:schemeClr val="bg1"/>
                </a:solidFill>
              </a:rPr>
              <a:t> current version of this calculation sheet was improved in collaboration with the Politecnico di Torino.</a:t>
            </a:r>
            <a:endParaRPr lang="en-GB" sz="3000" b="1">
              <a:solidFill>
                <a:schemeClr val="bg1"/>
              </a:solidFill>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50800</xdr:rowOff>
    </xdr:from>
    <xdr:to>
      <xdr:col>27</xdr:col>
      <xdr:colOff>457200</xdr:colOff>
      <xdr:row>3</xdr:row>
      <xdr:rowOff>127000</xdr:rowOff>
    </xdr:to>
    <xdr:grpSp>
      <xdr:nvGrpSpPr>
        <xdr:cNvPr id="2" name="Group 1">
          <a:extLst>
            <a:ext uri="{FF2B5EF4-FFF2-40B4-BE49-F238E27FC236}">
              <a16:creationId xmlns:a16="http://schemas.microsoft.com/office/drawing/2014/main" id="{00000000-0008-0000-0900-000002000000}"/>
            </a:ext>
          </a:extLst>
        </xdr:cNvPr>
        <xdr:cNvGrpSpPr>
          <a:grpSpLocks/>
        </xdr:cNvGrpSpPr>
      </xdr:nvGrpSpPr>
      <xdr:grpSpPr bwMode="auto">
        <a:xfrm>
          <a:off x="0" y="50800"/>
          <a:ext cx="14050736" cy="566057"/>
          <a:chOff x="9524" y="0"/>
          <a:chExt cx="14117503" cy="485600"/>
        </a:xfrm>
      </xdr:grpSpPr>
      <xdr:sp macro="" textlink="">
        <xdr:nvSpPr>
          <xdr:cNvPr id="3" name="Rectangle 2">
            <a:extLst>
              <a:ext uri="{FF2B5EF4-FFF2-40B4-BE49-F238E27FC236}">
                <a16:creationId xmlns:a16="http://schemas.microsoft.com/office/drawing/2014/main" id="{00000000-0008-0000-09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900"/>
          </a:p>
        </xdr:txBody>
      </xdr:sp>
      <xdr:sp macro="" textlink="">
        <xdr:nvSpPr>
          <xdr:cNvPr id="4" name="Rectangle 3">
            <a:extLst>
              <a:ext uri="{FF2B5EF4-FFF2-40B4-BE49-F238E27FC236}">
                <a16:creationId xmlns:a16="http://schemas.microsoft.com/office/drawing/2014/main" id="{00000000-0008-0000-0900-000004000000}"/>
              </a:ext>
            </a:extLst>
          </xdr:cNvPr>
          <xdr:cNvSpPr/>
        </xdr:nvSpPr>
        <xdr:spPr>
          <a:xfrm>
            <a:off x="39552"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Power - </a:t>
            </a:r>
            <a:r>
              <a:rPr lang="en-US" sz="3200" kern="1200" baseline="0">
                <a:latin typeface="+mn-lt"/>
                <a:cs typeface="Times New Roman" pitchFamily="18" charset="0"/>
              </a:rPr>
              <a:t>Objectives</a:t>
            </a:r>
            <a:endParaRPr lang="en-US" sz="3200" kern="1200">
              <a:latin typeface="+mn-lt"/>
              <a:cs typeface="Times New Roman" pitchFamily="18" charset="0"/>
            </a:endParaRPr>
          </a:p>
        </xdr:txBody>
      </xdr:sp>
    </xdr:grpSp>
    <xdr:clientData/>
  </xdr:twoCellAnchor>
  <xdr:twoCellAnchor>
    <xdr:from>
      <xdr:col>1</xdr:col>
      <xdr:colOff>272142</xdr:colOff>
      <xdr:row>4</xdr:row>
      <xdr:rowOff>108857</xdr:rowOff>
    </xdr:from>
    <xdr:to>
      <xdr:col>27</xdr:col>
      <xdr:colOff>362858</xdr:colOff>
      <xdr:row>36</xdr:row>
      <xdr:rowOff>99785</xdr:rowOff>
    </xdr:to>
    <xdr:sp macro="" textlink="">
      <xdr:nvSpPr>
        <xdr:cNvPr id="5" name="TextBox 4">
          <a:extLst>
            <a:ext uri="{FF2B5EF4-FFF2-40B4-BE49-F238E27FC236}">
              <a16:creationId xmlns:a16="http://schemas.microsoft.com/office/drawing/2014/main" id="{00000000-0008-0000-0900-000005000000}"/>
            </a:ext>
          </a:extLst>
        </xdr:cNvPr>
        <xdr:cNvSpPr txBox="1"/>
      </xdr:nvSpPr>
      <xdr:spPr>
        <a:xfrm>
          <a:off x="830942" y="769257"/>
          <a:ext cx="14619516" cy="5274128"/>
        </a:xfrm>
        <a:prstGeom prst="rect">
          <a:avLst/>
        </a:prstGeom>
        <a:solidFill>
          <a:schemeClr val="accent5">
            <a:lumMod val="20000"/>
            <a:lumOff val="80000"/>
          </a:schemeClr>
        </a:solidFill>
        <a:ln>
          <a:solidFill>
            <a:schemeClr val="accent5"/>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pPr algn="ctr"/>
          <a:r>
            <a:rPr lang="en-GB" sz="4800"/>
            <a:t>Objectives:</a:t>
          </a:r>
        </a:p>
        <a:p>
          <a:pPr algn="l"/>
          <a:r>
            <a:rPr lang="en-GB" sz="3200">
              <a:sym typeface="Wingdings 3" panose="05040102010807070707" pitchFamily="18" charset="2"/>
            </a:rPr>
            <a:t> To evaluate power budget ( with systems)</a:t>
          </a: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size and design primary power source </a:t>
          </a:r>
        </a:p>
        <a:p>
          <a:pPr marL="0" marR="0" lvl="0" indent="0" algn="l" defTabSz="914400" eaLnBrk="1" fontAlgn="auto" latinLnBrk="0" hangingPunct="1">
            <a:lnSpc>
              <a:spcPct val="100000"/>
            </a:lnSpc>
            <a:spcBef>
              <a:spcPts val="0"/>
            </a:spcBef>
            <a:spcAft>
              <a:spcPts val="0"/>
            </a:spcAft>
            <a:buClrTx/>
            <a:buSzTx/>
            <a:buFontTx/>
            <a:buNone/>
            <a:tabLst/>
            <a:defRPr/>
          </a:pPr>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rPr>
            <a:t> To size and design secondary power source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GB" sz="3200" b="0" i="0" u="none" strike="noStrike" kern="0" cap="none" spc="0" normalizeH="0" baseline="0" noProof="0">
              <a:ln>
                <a:noFill/>
              </a:ln>
              <a:solidFill>
                <a:prstClr val="black"/>
              </a:solidFill>
              <a:effectLst/>
              <a:uLnTx/>
              <a:uFillTx/>
              <a:latin typeface="+mn-lt"/>
              <a:ea typeface="+mn-ea"/>
              <a:cs typeface="+mn-cs"/>
              <a:sym typeface="Wingdings 3" panose="05040102010807070707" pitchFamily="18" charset="2"/>
            </a:rPr>
            <a:t></a:t>
          </a:r>
          <a:r>
            <a:rPr kumimoji="0" lang="en-GB" sz="3200" b="0" i="0" u="none" strike="noStrike" kern="0" cap="none" spc="0" normalizeH="0" baseline="0" noProof="0">
              <a:ln>
                <a:noFill/>
              </a:ln>
              <a:solidFill>
                <a:prstClr val="black"/>
              </a:solidFill>
              <a:effectLst/>
              <a:uLnTx/>
              <a:uFillTx/>
              <a:latin typeface="+mn-lt"/>
              <a:ea typeface="+mn-ea"/>
              <a:cs typeface="+mn-cs"/>
            </a:rPr>
            <a:t> To size and design power regulation and architecture type</a:t>
          </a:r>
        </a:p>
        <a:p>
          <a:pPr marL="0" marR="0" lvl="0" indent="0" algn="l" defTabSz="914400" eaLnBrk="1" fontAlgn="auto" latinLnBrk="0" hangingPunct="1">
            <a:lnSpc>
              <a:spcPct val="100000"/>
            </a:lnSpc>
            <a:spcBef>
              <a:spcPts val="0"/>
            </a:spcBef>
            <a:spcAft>
              <a:spcPts val="0"/>
            </a:spcAft>
            <a:buClrTx/>
            <a:buSzTx/>
            <a:buFontTx/>
            <a:buNone/>
            <a:tabLst/>
            <a:defRPr/>
          </a:pPr>
          <a:endParaRPr lang="en-GB" sz="3200" baseline="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3200" baseline="0">
            <a:sym typeface="Wingdings 3" panose="05040102010807070707" pitchFamily="18" charset="2"/>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3200">
            <a:effectLst/>
          </a:endParaRPr>
        </a:p>
        <a:p>
          <a:pPr algn="l"/>
          <a:endParaRPr lang="en-GB" sz="3200" baseline="0">
            <a:solidFill>
              <a:schemeClr val="dk1"/>
            </a:solidFill>
            <a:effectLst/>
            <a:latin typeface="+mn-lt"/>
            <a:ea typeface="+mn-ea"/>
            <a:cs typeface="+mn-cs"/>
            <a:sym typeface="Wingdings 3" panose="05040102010807070707" pitchFamily="18" charset="2"/>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33</xdr:col>
      <xdr:colOff>285749</xdr:colOff>
      <xdr:row>2</xdr:row>
      <xdr:rowOff>79375</xdr:rowOff>
    </xdr:to>
    <xdr:grpSp>
      <xdr:nvGrpSpPr>
        <xdr:cNvPr id="2" name="Group 1">
          <a:extLst>
            <a:ext uri="{FF2B5EF4-FFF2-40B4-BE49-F238E27FC236}">
              <a16:creationId xmlns:a16="http://schemas.microsoft.com/office/drawing/2014/main" id="{00000000-0008-0000-0A00-000002000000}"/>
            </a:ext>
          </a:extLst>
        </xdr:cNvPr>
        <xdr:cNvGrpSpPr/>
      </xdr:nvGrpSpPr>
      <xdr:grpSpPr>
        <a:xfrm>
          <a:off x="0" y="0"/>
          <a:ext cx="23410792" cy="410679"/>
          <a:chOff x="9524" y="0"/>
          <a:chExt cx="14087475" cy="485600"/>
        </a:xfrm>
      </xdr:grpSpPr>
      <xdr:sp macro="" textlink="">
        <xdr:nvSpPr>
          <xdr:cNvPr id="3" name="Rectangle 2">
            <a:extLst>
              <a:ext uri="{FF2B5EF4-FFF2-40B4-BE49-F238E27FC236}">
                <a16:creationId xmlns:a16="http://schemas.microsoft.com/office/drawing/2014/main" id="{00000000-0008-0000-0A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A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Power Subsystem - Power Budget OCDT</a:t>
            </a:r>
          </a:p>
        </xdr:txBody>
      </xdr:sp>
    </xdr:grpSp>
    <xdr:clientData/>
  </xdr:twoCellAnchor>
  <xdr:twoCellAnchor>
    <xdr:from>
      <xdr:col>24</xdr:col>
      <xdr:colOff>447560</xdr:colOff>
      <xdr:row>6</xdr:row>
      <xdr:rowOff>126961</xdr:rowOff>
    </xdr:from>
    <xdr:to>
      <xdr:col>32</xdr:col>
      <xdr:colOff>551609</xdr:colOff>
      <xdr:row>23</xdr:row>
      <xdr:rowOff>18399</xdr:rowOff>
    </xdr:to>
    <xdr:graphicFrame macro="">
      <xdr:nvGraphicFramePr>
        <xdr:cNvPr id="7" name="Chart 6">
          <a:extLst>
            <a:ext uri="{FF2B5EF4-FFF2-40B4-BE49-F238E27FC236}">
              <a16:creationId xmlns:a16="http://schemas.microsoft.com/office/drawing/2014/main" id="{00000000-0008-0000-0A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8</xdr:col>
      <xdr:colOff>372325</xdr:colOff>
      <xdr:row>3</xdr:row>
      <xdr:rowOff>173749</xdr:rowOff>
    </xdr:from>
    <xdr:to>
      <xdr:col>15</xdr:col>
      <xdr:colOff>584388</xdr:colOff>
      <xdr:row>15</xdr:row>
      <xdr:rowOff>90580</xdr:rowOff>
    </xdr:to>
    <xdr:pic>
      <xdr:nvPicPr>
        <xdr:cNvPr id="5" name="Immagine 3">
          <a:extLst>
            <a:ext uri="{FF2B5EF4-FFF2-40B4-BE49-F238E27FC236}">
              <a16:creationId xmlns:a16="http://schemas.microsoft.com/office/drawing/2014/main" id="{00000000-0008-0000-0B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825796" y="674278"/>
          <a:ext cx="4208827" cy="1971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29883</xdr:rowOff>
    </xdr:from>
    <xdr:to>
      <xdr:col>17</xdr:col>
      <xdr:colOff>619125</xdr:colOff>
      <xdr:row>1</xdr:row>
      <xdr:rowOff>174626</xdr:rowOff>
    </xdr:to>
    <xdr:grpSp>
      <xdr:nvGrpSpPr>
        <xdr:cNvPr id="7" name="Group 6">
          <a:extLst>
            <a:ext uri="{FF2B5EF4-FFF2-40B4-BE49-F238E27FC236}">
              <a16:creationId xmlns:a16="http://schemas.microsoft.com/office/drawing/2014/main" id="{00000000-0008-0000-0B00-000007000000}"/>
            </a:ext>
          </a:extLst>
        </xdr:cNvPr>
        <xdr:cNvGrpSpPr/>
      </xdr:nvGrpSpPr>
      <xdr:grpSpPr>
        <a:xfrm>
          <a:off x="0" y="29883"/>
          <a:ext cx="16430625" cy="292100"/>
          <a:chOff x="9524" y="0"/>
          <a:chExt cx="14087475" cy="485600"/>
        </a:xfrm>
      </xdr:grpSpPr>
      <xdr:sp macro="" textlink="">
        <xdr:nvSpPr>
          <xdr:cNvPr id="8" name="Rectangle 7">
            <a:extLst>
              <a:ext uri="{FF2B5EF4-FFF2-40B4-BE49-F238E27FC236}">
                <a16:creationId xmlns:a16="http://schemas.microsoft.com/office/drawing/2014/main" id="{00000000-0008-0000-0B00-000008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9" name="Rectangle 8">
            <a:extLst>
              <a:ext uri="{FF2B5EF4-FFF2-40B4-BE49-F238E27FC236}">
                <a16:creationId xmlns:a16="http://schemas.microsoft.com/office/drawing/2014/main" id="{00000000-0008-0000-0B00-000009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Power Subsystem - Power Budget</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0</xdr:row>
      <xdr:rowOff>66675</xdr:rowOff>
    </xdr:from>
    <xdr:to>
      <xdr:col>10</xdr:col>
      <xdr:colOff>457200</xdr:colOff>
      <xdr:row>0</xdr:row>
      <xdr:rowOff>409575</xdr:rowOff>
    </xdr:to>
    <xdr:grpSp>
      <xdr:nvGrpSpPr>
        <xdr:cNvPr id="2" name="Group 1">
          <a:extLst>
            <a:ext uri="{FF2B5EF4-FFF2-40B4-BE49-F238E27FC236}">
              <a16:creationId xmlns:a16="http://schemas.microsoft.com/office/drawing/2014/main" id="{00000000-0008-0000-0C00-000002000000}"/>
            </a:ext>
          </a:extLst>
        </xdr:cNvPr>
        <xdr:cNvGrpSpPr/>
      </xdr:nvGrpSpPr>
      <xdr:grpSpPr>
        <a:xfrm>
          <a:off x="66675" y="66675"/>
          <a:ext cx="10719858" cy="342900"/>
          <a:chOff x="9524" y="0"/>
          <a:chExt cx="14087475" cy="485600"/>
        </a:xfrm>
      </xdr:grpSpPr>
      <xdr:sp macro="" textlink="">
        <xdr:nvSpPr>
          <xdr:cNvPr id="3" name="Rectangle 2">
            <a:extLst>
              <a:ext uri="{FF2B5EF4-FFF2-40B4-BE49-F238E27FC236}">
                <a16:creationId xmlns:a16="http://schemas.microsoft.com/office/drawing/2014/main" id="{00000000-0008-0000-0C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C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Power Subsystem - Secondary Battery Sizing</a:t>
            </a:r>
          </a:p>
        </xdr:txBody>
      </xdr:sp>
    </xdr:grpSp>
    <xdr:clientData/>
  </xdr:twoCellAnchor>
  <xdr:twoCellAnchor>
    <xdr:from>
      <xdr:col>9</xdr:col>
      <xdr:colOff>409575</xdr:colOff>
      <xdr:row>0</xdr:row>
      <xdr:rowOff>76200</xdr:rowOff>
    </xdr:from>
    <xdr:to>
      <xdr:col>10</xdr:col>
      <xdr:colOff>456035</xdr:colOff>
      <xdr:row>0</xdr:row>
      <xdr:rowOff>400050</xdr:rowOff>
    </xdr:to>
    <xdr:grpSp>
      <xdr:nvGrpSpPr>
        <xdr:cNvPr id="5" name="Group 4">
          <a:extLst>
            <a:ext uri="{FF2B5EF4-FFF2-40B4-BE49-F238E27FC236}">
              <a16:creationId xmlns:a16="http://schemas.microsoft.com/office/drawing/2014/main" id="{00000000-0008-0000-0C00-000005000000}"/>
            </a:ext>
          </a:extLst>
        </xdr:cNvPr>
        <xdr:cNvGrpSpPr>
          <a:grpSpLocks noChangeAspect="1"/>
        </xdr:cNvGrpSpPr>
      </xdr:nvGrpSpPr>
      <xdr:grpSpPr>
        <a:xfrm>
          <a:off x="10209742" y="76200"/>
          <a:ext cx="575626" cy="323850"/>
          <a:chOff x="9020175" y="9163050"/>
          <a:chExt cx="1526176" cy="972344"/>
        </a:xfrm>
      </xdr:grpSpPr>
      <xdr:sp macro="" textlink="">
        <xdr:nvSpPr>
          <xdr:cNvPr id="6" name="Rectangle 5">
            <a:extLst>
              <a:ext uri="{FF2B5EF4-FFF2-40B4-BE49-F238E27FC236}">
                <a16:creationId xmlns:a16="http://schemas.microsoft.com/office/drawing/2014/main" id="{00000000-0008-0000-0C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C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6</xdr:col>
          <xdr:colOff>1895475</xdr:colOff>
          <xdr:row>4</xdr:row>
          <xdr:rowOff>161925</xdr:rowOff>
        </xdr:from>
        <xdr:to>
          <xdr:col>7</xdr:col>
          <xdr:colOff>1104900</xdr:colOff>
          <xdr:row>5</xdr:row>
          <xdr:rowOff>152400</xdr:rowOff>
        </xdr:to>
        <xdr:sp macro="" textlink="">
          <xdr:nvSpPr>
            <xdr:cNvPr id="4119" name="Button 23" hidden="1">
              <a:extLst>
                <a:ext uri="{63B3BB69-23CF-44E3-9099-C40C66FF867C}">
                  <a14:compatExt spid="_x0000_s4119"/>
                </a:ext>
                <a:ext uri="{FF2B5EF4-FFF2-40B4-BE49-F238E27FC236}">
                  <a16:creationId xmlns:a16="http://schemas.microsoft.com/office/drawing/2014/main" id="{00000000-0008-0000-0C00-00001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Evaluate Energy Budget</a:t>
              </a:r>
            </a:p>
          </xdr:txBody>
        </xdr:sp>
        <xdr:clientData fPrintsWithSheet="0"/>
      </xdr:twoCellAnchor>
    </mc:Choice>
    <mc:Fallback/>
  </mc:AlternateContent>
  <xdr:twoCellAnchor>
    <xdr:from>
      <xdr:col>11</xdr:col>
      <xdr:colOff>0</xdr:colOff>
      <xdr:row>0</xdr:row>
      <xdr:rowOff>0</xdr:rowOff>
    </xdr:from>
    <xdr:to>
      <xdr:col>19</xdr:col>
      <xdr:colOff>0</xdr:colOff>
      <xdr:row>20</xdr:row>
      <xdr:rowOff>0</xdr:rowOff>
    </xdr:to>
    <xdr:graphicFrame macro="">
      <xdr:nvGraphicFramePr>
        <xdr:cNvPr id="17" name="energy">
          <a:extLst>
            <a:ext uri="{FF2B5EF4-FFF2-40B4-BE49-F238E27FC236}">
              <a16:creationId xmlns:a16="http://schemas.microsoft.com/office/drawing/2014/main" id="{00000000-0008-0000-0C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0</xdr:colOff>
      <xdr:row>20</xdr:row>
      <xdr:rowOff>0</xdr:rowOff>
    </xdr:from>
    <xdr:to>
      <xdr:col>19</xdr:col>
      <xdr:colOff>0</xdr:colOff>
      <xdr:row>40</xdr:row>
      <xdr:rowOff>0</xdr:rowOff>
    </xdr:to>
    <xdr:graphicFrame macro="">
      <xdr:nvGraphicFramePr>
        <xdr:cNvPr id="18" name="Dissipation">
          <a:extLst>
            <a:ext uri="{FF2B5EF4-FFF2-40B4-BE49-F238E27FC236}">
              <a16:creationId xmlns:a16="http://schemas.microsoft.com/office/drawing/2014/main" id="{00000000-0008-0000-0C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absoluteAnchor>
    <xdr:pos x="16716375" y="0"/>
    <xdr:ext cx="6796768" cy="3222625"/>
    <xdr:graphicFrame macro="">
      <xdr:nvGraphicFramePr>
        <xdr:cNvPr id="11" name="Chart 10">
          <a:extLst>
            <a:ext uri="{FF2B5EF4-FFF2-40B4-BE49-F238E27FC236}">
              <a16:creationId xmlns:a16="http://schemas.microsoft.com/office/drawing/2014/main" id="{00000000-0008-0000-0C00-00000B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wsDr>
</file>

<file path=xl/drawings/drawing6.xml><?xml version="1.0" encoding="utf-8"?>
<c:userShapes xmlns:c="http://schemas.openxmlformats.org/drawingml/2006/chart">
  <cdr:relSizeAnchor xmlns:cdr="http://schemas.openxmlformats.org/drawingml/2006/chartDrawing">
    <cdr:from>
      <cdr:x>0.28059</cdr:x>
      <cdr:y>0.43686</cdr:y>
    </cdr:from>
    <cdr:to>
      <cdr:x>0.29134</cdr:x>
      <cdr:y>0.45186</cdr:y>
    </cdr:to>
    <cdr:sp macro="" textlink="">
      <cdr:nvSpPr>
        <cdr:cNvPr id="1031" name="Oval 7"/>
        <cdr:cNvSpPr>
          <a:spLocks xmlns:a="http://schemas.openxmlformats.org/drawingml/2006/main" noChangeArrowheads="1"/>
        </cdr:cNvSpPr>
      </cdr:nvSpPr>
      <cdr:spPr bwMode="auto">
        <a:xfrm xmlns:a="http://schemas.openxmlformats.org/drawingml/2006/main">
          <a:off x="2405381" y="2546585"/>
          <a:ext cx="92154" cy="87439"/>
        </a:xfrm>
        <a:prstGeom xmlns:a="http://schemas.openxmlformats.org/drawingml/2006/main" prst="ellipse">
          <a:avLst/>
        </a:prstGeom>
        <a:solidFill xmlns:a="http://schemas.openxmlformats.org/drawingml/2006/main">
          <a:srgbClr val="FF0000"/>
        </a:solidFill>
        <a:ln xmlns:a="http://schemas.openxmlformats.org/drawingml/2006/main" w="9525">
          <a:solidFill>
            <a:srgbClr val="000000"/>
          </a:solidFill>
          <a:round/>
          <a:headEnd/>
          <a:tailEnd/>
        </a:ln>
      </cdr:spPr>
      <cdr:txBody>
        <a:bodyPr xmlns:a="http://schemas.openxmlformats.org/drawingml/2006/main"/>
        <a:lstStyle xmlns:a="http://schemas.openxmlformats.org/drawingml/2006/main"/>
        <a:p xmlns:a="http://schemas.openxmlformats.org/drawingml/2006/main">
          <a:endParaRPr lang="en-GB"/>
        </a:p>
      </cdr:txBody>
    </cdr:sp>
  </cdr:relSizeAnchor>
  <cdr:relSizeAnchor xmlns:cdr="http://schemas.openxmlformats.org/drawingml/2006/chartDrawing">
    <cdr:from>
      <cdr:x>0.56802</cdr:x>
      <cdr:y>0.67234</cdr:y>
    </cdr:from>
    <cdr:to>
      <cdr:x>0.57852</cdr:x>
      <cdr:y>0.68784</cdr:y>
    </cdr:to>
    <cdr:sp macro="" textlink="">
      <cdr:nvSpPr>
        <cdr:cNvPr id="1032" name="Oval 8"/>
        <cdr:cNvSpPr>
          <a:spLocks xmlns:a="http://schemas.openxmlformats.org/drawingml/2006/main" noChangeArrowheads="1"/>
        </cdr:cNvSpPr>
      </cdr:nvSpPr>
      <cdr:spPr bwMode="auto">
        <a:xfrm xmlns:a="http://schemas.openxmlformats.org/drawingml/2006/main">
          <a:off x="4869338" y="3919287"/>
          <a:ext cx="90012" cy="90354"/>
        </a:xfrm>
        <a:prstGeom xmlns:a="http://schemas.openxmlformats.org/drawingml/2006/main" prst="ellipse">
          <a:avLst/>
        </a:prstGeom>
        <a:solidFill xmlns:a="http://schemas.openxmlformats.org/drawingml/2006/main">
          <a:srgbClr val="FF0000"/>
        </a:solidFill>
        <a:ln xmlns:a="http://schemas.openxmlformats.org/drawingml/2006/main" w="9525">
          <a:solidFill>
            <a:srgbClr val="000000"/>
          </a:solidFill>
          <a:round/>
          <a:headEnd/>
          <a:tailEnd/>
        </a:ln>
      </cdr:spPr>
      <cdr:txBody>
        <a:bodyPr xmlns:a="http://schemas.openxmlformats.org/drawingml/2006/main"/>
        <a:lstStyle xmlns:a="http://schemas.openxmlformats.org/drawingml/2006/main"/>
        <a:p xmlns:a="http://schemas.openxmlformats.org/drawingml/2006/main">
          <a:endParaRPr lang="en-GB"/>
        </a:p>
      </cdr:txBody>
    </cdr:sp>
  </cdr:relSizeAnchor>
  <cdr:relSizeAnchor xmlns:cdr="http://schemas.openxmlformats.org/drawingml/2006/chartDrawing">
    <cdr:from>
      <cdr:x>0.48968</cdr:x>
      <cdr:y>0.62316</cdr:y>
    </cdr:from>
    <cdr:to>
      <cdr:x>0.50018</cdr:x>
      <cdr:y>0.63891</cdr:y>
    </cdr:to>
    <cdr:sp macro="" textlink="">
      <cdr:nvSpPr>
        <cdr:cNvPr id="1033" name="Oval 9"/>
        <cdr:cNvSpPr>
          <a:spLocks xmlns:a="http://schemas.openxmlformats.org/drawingml/2006/main" noChangeArrowheads="1"/>
        </cdr:cNvSpPr>
      </cdr:nvSpPr>
      <cdr:spPr bwMode="auto">
        <a:xfrm xmlns:a="http://schemas.openxmlformats.org/drawingml/2006/main">
          <a:off x="4197746" y="3632562"/>
          <a:ext cx="90012" cy="91811"/>
        </a:xfrm>
        <a:prstGeom xmlns:a="http://schemas.openxmlformats.org/drawingml/2006/main" prst="ellipse">
          <a:avLst/>
        </a:prstGeom>
        <a:solidFill xmlns:a="http://schemas.openxmlformats.org/drawingml/2006/main">
          <a:srgbClr val="FF0000"/>
        </a:solidFill>
        <a:ln xmlns:a="http://schemas.openxmlformats.org/drawingml/2006/main" w="9525">
          <a:solidFill>
            <a:srgbClr val="000000"/>
          </a:solidFill>
          <a:round/>
          <a:headEnd/>
          <a:tailEnd/>
        </a:ln>
      </cdr:spPr>
      <cdr:txBody>
        <a:bodyPr xmlns:a="http://schemas.openxmlformats.org/drawingml/2006/main"/>
        <a:lstStyle xmlns:a="http://schemas.openxmlformats.org/drawingml/2006/main"/>
        <a:p xmlns:a="http://schemas.openxmlformats.org/drawingml/2006/main">
          <a:endParaRPr lang="en-GB"/>
        </a:p>
      </cdr:txBody>
    </cdr:sp>
  </cdr:relSizeAnchor>
  <cdr:relSizeAnchor xmlns:cdr="http://schemas.openxmlformats.org/drawingml/2006/chartDrawing">
    <cdr:from>
      <cdr:x>0.58051</cdr:x>
      <cdr:y>0.60521</cdr:y>
    </cdr:from>
    <cdr:to>
      <cdr:x>0.65299</cdr:x>
      <cdr:y>0.66378</cdr:y>
    </cdr:to>
    <cdr:sp macro="" textlink="">
      <cdr:nvSpPr>
        <cdr:cNvPr id="1034" name="Text Box 10"/>
        <cdr:cNvSpPr txBox="1">
          <a:spLocks xmlns:a="http://schemas.openxmlformats.org/drawingml/2006/main" noChangeArrowheads="1"/>
        </cdr:cNvSpPr>
      </cdr:nvSpPr>
      <cdr:spPr bwMode="auto">
        <a:xfrm xmlns:a="http://schemas.openxmlformats.org/drawingml/2006/main">
          <a:off x="3945573" y="1950357"/>
          <a:ext cx="492623" cy="188769"/>
        </a:xfrm>
        <a:prstGeom xmlns:a="http://schemas.openxmlformats.org/drawingml/2006/main" prst="rect">
          <a:avLst/>
        </a:prstGeom>
        <a:gradFill xmlns:a="http://schemas.openxmlformats.org/drawingml/2006/main" flip="none" rotWithShape="1">
          <a:gsLst>
            <a:gs pos="0">
              <a:srgbClr val="FFFFFF">
                <a:shade val="30000"/>
                <a:satMod val="115000"/>
              </a:srgbClr>
            </a:gs>
            <a:gs pos="50000">
              <a:srgbClr val="FFFFFF">
                <a:shade val="67500"/>
                <a:satMod val="115000"/>
              </a:srgbClr>
            </a:gs>
            <a:gs pos="100000">
              <a:srgbClr val="FFFFFF">
                <a:shade val="100000"/>
                <a:satMod val="115000"/>
              </a:srgbClr>
            </a:gs>
          </a:gsLst>
          <a:lin ang="8100000" scaled="1"/>
          <a:tileRect/>
        </a:gradFill>
        <a:ln xmlns:a="http://schemas.openxmlformats.org/drawingml/2006/main" w="9525">
          <a:noFill/>
          <a:miter lim="800000"/>
          <a:headEnd/>
          <a:tailEnd/>
        </a:ln>
      </cdr:spPr>
      <cdr:txBody>
        <a:bodyPr xmlns:a="http://schemas.openxmlformats.org/drawingml/2006/main" wrap="square" lIns="27432" tIns="27432" rIns="0" bIns="0" anchor="t" upright="1">
          <a:noAutofit/>
        </a:bodyPr>
        <a:lstStyle xmlns:a="http://schemas.openxmlformats.org/drawingml/2006/main"/>
        <a:p xmlns:a="http://schemas.openxmlformats.org/drawingml/2006/main">
          <a:pPr algn="l" rtl="0">
            <a:defRPr sz="1000"/>
          </a:pPr>
          <a:r>
            <a:rPr lang="en-US" sz="1000" b="1" i="0" u="none" strike="noStrike" baseline="0">
              <a:solidFill>
                <a:srgbClr val="000000"/>
              </a:solidFill>
              <a:latin typeface="Arial"/>
              <a:cs typeface="Arial"/>
            </a:rPr>
            <a:t>1 yr life</a:t>
          </a:r>
        </a:p>
      </cdr:txBody>
    </cdr:sp>
  </cdr:relSizeAnchor>
  <cdr:relSizeAnchor xmlns:cdr="http://schemas.openxmlformats.org/drawingml/2006/chartDrawing">
    <cdr:from>
      <cdr:x>0.50012</cdr:x>
      <cdr:y>0.55241</cdr:y>
    </cdr:from>
    <cdr:to>
      <cdr:x>0.57291</cdr:x>
      <cdr:y>0.60677</cdr:y>
    </cdr:to>
    <cdr:sp macro="" textlink="">
      <cdr:nvSpPr>
        <cdr:cNvPr id="1035" name="Text Box 11"/>
        <cdr:cNvSpPr txBox="1">
          <a:spLocks xmlns:a="http://schemas.openxmlformats.org/drawingml/2006/main" noChangeArrowheads="1"/>
        </cdr:cNvSpPr>
      </cdr:nvSpPr>
      <cdr:spPr bwMode="auto">
        <a:xfrm xmlns:a="http://schemas.openxmlformats.org/drawingml/2006/main">
          <a:off x="3399226" y="1780212"/>
          <a:ext cx="494685" cy="175176"/>
        </a:xfrm>
        <a:prstGeom xmlns:a="http://schemas.openxmlformats.org/drawingml/2006/main" prst="rect">
          <a:avLst/>
        </a:prstGeom>
        <a:solidFill xmlns:a="http://schemas.openxmlformats.org/drawingml/2006/main">
          <a:srgbClr val="FFFFFF"/>
        </a:solidFill>
        <a:ln xmlns:a="http://schemas.openxmlformats.org/drawingml/2006/main" w="9525">
          <a:noFill/>
          <a:miter lim="800000"/>
          <a:headEnd/>
          <a:tailEnd/>
        </a:ln>
      </cdr:spPr>
      <cdr:txBody>
        <a:bodyPr xmlns:a="http://schemas.openxmlformats.org/drawingml/2006/main" wrap="square" lIns="27432" tIns="27432" rIns="0" bIns="0" anchor="t" upright="1">
          <a:spAutoFit/>
        </a:bodyPr>
        <a:lstStyle xmlns:a="http://schemas.openxmlformats.org/drawingml/2006/main"/>
        <a:p xmlns:a="http://schemas.openxmlformats.org/drawingml/2006/main">
          <a:pPr algn="l" rtl="0">
            <a:defRPr sz="1000"/>
          </a:pPr>
          <a:r>
            <a:rPr lang="en-US" sz="1000" b="1" i="0" u="none" strike="noStrike" baseline="0">
              <a:solidFill>
                <a:srgbClr val="000000"/>
              </a:solidFill>
              <a:latin typeface="Arial"/>
              <a:cs typeface="Arial"/>
            </a:rPr>
            <a:t>2 yr life</a:t>
          </a:r>
        </a:p>
      </cdr:txBody>
    </cdr:sp>
  </cdr:relSizeAnchor>
  <cdr:relSizeAnchor xmlns:cdr="http://schemas.openxmlformats.org/drawingml/2006/chartDrawing">
    <cdr:from>
      <cdr:x>0.36465</cdr:x>
      <cdr:y>0.45883</cdr:y>
    </cdr:from>
    <cdr:to>
      <cdr:x>0.44077</cdr:x>
      <cdr:y>0.51319</cdr:y>
    </cdr:to>
    <cdr:sp macro="" textlink="">
      <cdr:nvSpPr>
        <cdr:cNvPr id="1036" name="Text Box 12"/>
        <cdr:cNvSpPr txBox="1">
          <a:spLocks xmlns:a="http://schemas.openxmlformats.org/drawingml/2006/main" noChangeArrowheads="1"/>
        </cdr:cNvSpPr>
      </cdr:nvSpPr>
      <cdr:spPr bwMode="auto">
        <a:xfrm xmlns:a="http://schemas.openxmlformats.org/drawingml/2006/main">
          <a:off x="2478463" y="1478636"/>
          <a:ext cx="517375" cy="175176"/>
        </a:xfrm>
        <a:prstGeom xmlns:a="http://schemas.openxmlformats.org/drawingml/2006/main" prst="rect">
          <a:avLst/>
        </a:prstGeom>
        <a:solidFill xmlns:a="http://schemas.openxmlformats.org/drawingml/2006/main">
          <a:srgbClr val="FFFFFF"/>
        </a:solidFill>
        <a:ln xmlns:a="http://schemas.openxmlformats.org/drawingml/2006/main" w="9525">
          <a:noFill/>
          <a:miter lim="800000"/>
          <a:headEnd/>
          <a:tailEnd/>
        </a:ln>
      </cdr:spPr>
      <cdr:txBody>
        <a:bodyPr xmlns:a="http://schemas.openxmlformats.org/drawingml/2006/main" wrap="square" lIns="27432" tIns="27432" rIns="0" bIns="0" anchor="t" upright="1">
          <a:spAutoFit/>
        </a:bodyPr>
        <a:lstStyle xmlns:a="http://schemas.openxmlformats.org/drawingml/2006/main"/>
        <a:p xmlns:a="http://schemas.openxmlformats.org/drawingml/2006/main">
          <a:pPr algn="l" rtl="0">
            <a:defRPr sz="1000"/>
          </a:pPr>
          <a:r>
            <a:rPr lang="en-US" sz="1000" b="1" i="0" u="none" strike="noStrike" baseline="0">
              <a:solidFill>
                <a:srgbClr val="000000"/>
              </a:solidFill>
              <a:latin typeface="Arial"/>
              <a:cs typeface="Arial"/>
            </a:rPr>
            <a:t>5 yr life</a:t>
          </a:r>
        </a:p>
      </cdr:txBody>
    </cdr:sp>
  </cdr:relSizeAnchor>
  <cdr:relSizeAnchor xmlns:cdr="http://schemas.openxmlformats.org/drawingml/2006/chartDrawing">
    <cdr:from>
      <cdr:x>0.35149</cdr:x>
      <cdr:y>0.51465</cdr:y>
    </cdr:from>
    <cdr:to>
      <cdr:x>0.36224</cdr:x>
      <cdr:y>0.53015</cdr:y>
    </cdr:to>
    <cdr:sp macro="" textlink="">
      <cdr:nvSpPr>
        <cdr:cNvPr id="1037" name="Oval 13"/>
        <cdr:cNvSpPr>
          <a:spLocks xmlns:a="http://schemas.openxmlformats.org/drawingml/2006/main" noChangeArrowheads="1"/>
        </cdr:cNvSpPr>
      </cdr:nvSpPr>
      <cdr:spPr bwMode="auto">
        <a:xfrm xmlns:a="http://schemas.openxmlformats.org/drawingml/2006/main">
          <a:off x="3013154" y="3000054"/>
          <a:ext cx="92155" cy="90354"/>
        </a:xfrm>
        <a:prstGeom xmlns:a="http://schemas.openxmlformats.org/drawingml/2006/main" prst="ellipse">
          <a:avLst/>
        </a:prstGeom>
        <a:solidFill xmlns:a="http://schemas.openxmlformats.org/drawingml/2006/main">
          <a:srgbClr val="FF0000"/>
        </a:solidFill>
        <a:ln xmlns:a="http://schemas.openxmlformats.org/drawingml/2006/main" w="9525">
          <a:solidFill>
            <a:srgbClr val="000000"/>
          </a:solidFill>
          <a:round/>
          <a:headEnd/>
          <a:tailEnd/>
        </a:ln>
      </cdr:spPr>
      <cdr:txBody>
        <a:bodyPr xmlns:a="http://schemas.openxmlformats.org/drawingml/2006/main"/>
        <a:lstStyle xmlns:a="http://schemas.openxmlformats.org/drawingml/2006/main"/>
        <a:p xmlns:a="http://schemas.openxmlformats.org/drawingml/2006/main">
          <a:endParaRPr lang="en-GB"/>
        </a:p>
      </cdr:txBody>
    </cdr:sp>
  </cdr:relSizeAnchor>
  <cdr:relSizeAnchor xmlns:cdr="http://schemas.openxmlformats.org/drawingml/2006/chartDrawing">
    <cdr:from>
      <cdr:x>0.30338</cdr:x>
      <cdr:y>0.38099</cdr:y>
    </cdr:from>
    <cdr:to>
      <cdr:x>0.39273</cdr:x>
      <cdr:y>0.44476</cdr:y>
    </cdr:to>
    <cdr:sp macro="" textlink="">
      <cdr:nvSpPr>
        <cdr:cNvPr id="1038" name="Text Box 14"/>
        <cdr:cNvSpPr txBox="1">
          <a:spLocks xmlns:a="http://schemas.openxmlformats.org/drawingml/2006/main" noChangeArrowheads="1"/>
        </cdr:cNvSpPr>
      </cdr:nvSpPr>
      <cdr:spPr bwMode="auto">
        <a:xfrm xmlns:a="http://schemas.openxmlformats.org/drawingml/2006/main">
          <a:off x="2061970" y="1227774"/>
          <a:ext cx="607297" cy="205512"/>
        </a:xfrm>
        <a:prstGeom xmlns:a="http://schemas.openxmlformats.org/drawingml/2006/main" prst="rect">
          <a:avLst/>
        </a:prstGeom>
        <a:solidFill xmlns:a="http://schemas.openxmlformats.org/drawingml/2006/main">
          <a:srgbClr val="FFFFFF"/>
        </a:solidFill>
        <a:ln xmlns:a="http://schemas.openxmlformats.org/drawingml/2006/main" w="9525">
          <a:noFill/>
          <a:miter lim="800000"/>
          <a:headEnd/>
          <a:tailEnd/>
        </a:ln>
      </cdr:spPr>
      <cdr:txBody>
        <a:bodyPr xmlns:a="http://schemas.openxmlformats.org/drawingml/2006/main" wrap="none" lIns="27432" tIns="27432" rIns="0" bIns="0" anchor="t" upright="1">
          <a:noAutofit/>
        </a:bodyPr>
        <a:lstStyle xmlns:a="http://schemas.openxmlformats.org/drawingml/2006/main"/>
        <a:p xmlns:a="http://schemas.openxmlformats.org/drawingml/2006/main">
          <a:pPr algn="l" rtl="0">
            <a:defRPr sz="1000"/>
          </a:pPr>
          <a:r>
            <a:rPr lang="en-US" sz="1000" b="1" i="0" u="none" strike="noStrike" baseline="0">
              <a:solidFill>
                <a:srgbClr val="000000"/>
              </a:solidFill>
              <a:latin typeface="Arial"/>
              <a:cs typeface="Arial"/>
            </a:rPr>
            <a:t>10 yr life</a:t>
          </a:r>
        </a:p>
      </cdr:txBody>
    </cdr:sp>
  </cdr:relSizeAnchor>
</c:userShapes>
</file>

<file path=xl/drawings/drawing7.xml><?xml version="1.0" encoding="utf-8"?>
<xdr:wsDr xmlns:xdr="http://schemas.openxmlformats.org/drawingml/2006/spreadsheetDrawing" xmlns:a="http://schemas.openxmlformats.org/drawingml/2006/main">
  <xdr:twoCellAnchor>
    <xdr:from>
      <xdr:col>0</xdr:col>
      <xdr:colOff>85725</xdr:colOff>
      <xdr:row>0</xdr:row>
      <xdr:rowOff>47625</xdr:rowOff>
    </xdr:from>
    <xdr:to>
      <xdr:col>10</xdr:col>
      <xdr:colOff>466725</xdr:colOff>
      <xdr:row>0</xdr:row>
      <xdr:rowOff>400050</xdr:rowOff>
    </xdr:to>
    <xdr:grpSp>
      <xdr:nvGrpSpPr>
        <xdr:cNvPr id="2" name="Group 1">
          <a:extLst>
            <a:ext uri="{FF2B5EF4-FFF2-40B4-BE49-F238E27FC236}">
              <a16:creationId xmlns:a16="http://schemas.microsoft.com/office/drawing/2014/main" id="{00000000-0008-0000-0D00-000002000000}"/>
            </a:ext>
          </a:extLst>
        </xdr:cNvPr>
        <xdr:cNvGrpSpPr/>
      </xdr:nvGrpSpPr>
      <xdr:grpSpPr>
        <a:xfrm>
          <a:off x="85725" y="47625"/>
          <a:ext cx="10791265" cy="352425"/>
          <a:chOff x="9524" y="0"/>
          <a:chExt cx="14087475" cy="485600"/>
        </a:xfrm>
      </xdr:grpSpPr>
      <xdr:sp macro="" textlink="">
        <xdr:nvSpPr>
          <xdr:cNvPr id="3" name="Rectangle 2">
            <a:extLst>
              <a:ext uri="{FF2B5EF4-FFF2-40B4-BE49-F238E27FC236}">
                <a16:creationId xmlns:a16="http://schemas.microsoft.com/office/drawing/2014/main" id="{00000000-0008-0000-0D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D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Power Subsystem - Solar Array Sizing</a:t>
            </a:r>
          </a:p>
        </xdr:txBody>
      </xdr:sp>
    </xdr:grpSp>
    <xdr:clientData/>
  </xdr:twoCellAnchor>
  <xdr:twoCellAnchor>
    <xdr:from>
      <xdr:col>9</xdr:col>
      <xdr:colOff>447675</xdr:colOff>
      <xdr:row>0</xdr:row>
      <xdr:rowOff>57150</xdr:rowOff>
    </xdr:from>
    <xdr:to>
      <xdr:col>10</xdr:col>
      <xdr:colOff>465560</xdr:colOff>
      <xdr:row>0</xdr:row>
      <xdr:rowOff>381000</xdr:rowOff>
    </xdr:to>
    <xdr:grpSp>
      <xdr:nvGrpSpPr>
        <xdr:cNvPr id="5" name="Group 4">
          <a:extLst>
            <a:ext uri="{FF2B5EF4-FFF2-40B4-BE49-F238E27FC236}">
              <a16:creationId xmlns:a16="http://schemas.microsoft.com/office/drawing/2014/main" id="{00000000-0008-0000-0D00-000005000000}"/>
            </a:ext>
          </a:extLst>
        </xdr:cNvPr>
        <xdr:cNvGrpSpPr>
          <a:grpSpLocks noChangeAspect="1"/>
        </xdr:cNvGrpSpPr>
      </xdr:nvGrpSpPr>
      <xdr:grpSpPr>
        <a:xfrm>
          <a:off x="10297646" y="57150"/>
          <a:ext cx="578179" cy="323850"/>
          <a:chOff x="9020175" y="9163050"/>
          <a:chExt cx="1526176" cy="972344"/>
        </a:xfrm>
      </xdr:grpSpPr>
      <xdr:sp macro="" textlink="">
        <xdr:nvSpPr>
          <xdr:cNvPr id="6" name="Rectangle 5">
            <a:extLst>
              <a:ext uri="{FF2B5EF4-FFF2-40B4-BE49-F238E27FC236}">
                <a16:creationId xmlns:a16="http://schemas.microsoft.com/office/drawing/2014/main" id="{00000000-0008-0000-0D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D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85725</xdr:colOff>
      <xdr:row>0</xdr:row>
      <xdr:rowOff>66675</xdr:rowOff>
    </xdr:from>
    <xdr:to>
      <xdr:col>23</xdr:col>
      <xdr:colOff>466725</xdr:colOff>
      <xdr:row>0</xdr:row>
      <xdr:rowOff>447675</xdr:rowOff>
    </xdr:to>
    <xdr:grpSp>
      <xdr:nvGrpSpPr>
        <xdr:cNvPr id="2" name="Group 1">
          <a:extLst>
            <a:ext uri="{FF2B5EF4-FFF2-40B4-BE49-F238E27FC236}">
              <a16:creationId xmlns:a16="http://schemas.microsoft.com/office/drawing/2014/main" id="{00000000-0008-0000-0E00-000002000000}"/>
            </a:ext>
          </a:extLst>
        </xdr:cNvPr>
        <xdr:cNvGrpSpPr/>
      </xdr:nvGrpSpPr>
      <xdr:grpSpPr>
        <a:xfrm>
          <a:off x="85725" y="66675"/>
          <a:ext cx="12547023" cy="381000"/>
          <a:chOff x="9524" y="0"/>
          <a:chExt cx="14087475" cy="485600"/>
        </a:xfrm>
      </xdr:grpSpPr>
      <xdr:sp macro="" textlink="">
        <xdr:nvSpPr>
          <xdr:cNvPr id="3" name="Rectangle 2">
            <a:extLst>
              <a:ext uri="{FF2B5EF4-FFF2-40B4-BE49-F238E27FC236}">
                <a16:creationId xmlns:a16="http://schemas.microsoft.com/office/drawing/2014/main" id="{00000000-0008-0000-0E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E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Power Subsystem - Sizing of Other Primary Sources</a:t>
            </a:r>
          </a:p>
        </xdr:txBody>
      </xdr:sp>
    </xdr:grpSp>
    <xdr:clientData/>
  </xdr:twoCellAnchor>
  <xdr:twoCellAnchor>
    <xdr:from>
      <xdr:col>22</xdr:col>
      <xdr:colOff>400050</xdr:colOff>
      <xdr:row>0</xdr:row>
      <xdr:rowOff>85725</xdr:rowOff>
    </xdr:from>
    <xdr:to>
      <xdr:col>23</xdr:col>
      <xdr:colOff>446510</xdr:colOff>
      <xdr:row>0</xdr:row>
      <xdr:rowOff>409575</xdr:rowOff>
    </xdr:to>
    <xdr:grpSp>
      <xdr:nvGrpSpPr>
        <xdr:cNvPr id="5" name="Group 4">
          <a:extLst>
            <a:ext uri="{FF2B5EF4-FFF2-40B4-BE49-F238E27FC236}">
              <a16:creationId xmlns:a16="http://schemas.microsoft.com/office/drawing/2014/main" id="{00000000-0008-0000-0E00-000005000000}"/>
            </a:ext>
          </a:extLst>
        </xdr:cNvPr>
        <xdr:cNvGrpSpPr>
          <a:grpSpLocks noChangeAspect="1"/>
        </xdr:cNvGrpSpPr>
      </xdr:nvGrpSpPr>
      <xdr:grpSpPr>
        <a:xfrm>
          <a:off x="12169486" y="85725"/>
          <a:ext cx="443047" cy="323850"/>
          <a:chOff x="9020175" y="9163050"/>
          <a:chExt cx="1526176" cy="972344"/>
        </a:xfrm>
      </xdr:grpSpPr>
      <xdr:sp macro="" textlink="">
        <xdr:nvSpPr>
          <xdr:cNvPr id="6" name="Rectangle 5">
            <a:extLst>
              <a:ext uri="{FF2B5EF4-FFF2-40B4-BE49-F238E27FC236}">
                <a16:creationId xmlns:a16="http://schemas.microsoft.com/office/drawing/2014/main" id="{00000000-0008-0000-0E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107950</xdr:colOff>
      <xdr:row>4</xdr:row>
      <xdr:rowOff>114300</xdr:rowOff>
    </xdr:from>
    <xdr:to>
      <xdr:col>5</xdr:col>
      <xdr:colOff>247650</xdr:colOff>
      <xdr:row>6</xdr:row>
      <xdr:rowOff>6350</xdr:rowOff>
    </xdr:to>
    <xdr:sp macro="" textlink="">
      <xdr:nvSpPr>
        <xdr:cNvPr id="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0</xdr:colOff>
      <xdr:row>0</xdr:row>
      <xdr:rowOff>12700</xdr:rowOff>
    </xdr:from>
    <xdr:to>
      <xdr:col>7</xdr:col>
      <xdr:colOff>609600</xdr:colOff>
      <xdr:row>2</xdr:row>
      <xdr:rowOff>101600</xdr:rowOff>
    </xdr:to>
    <xdr:grpSp>
      <xdr:nvGrpSpPr>
        <xdr:cNvPr id="42" name="Group 41">
          <a:extLst>
            <a:ext uri="{FF2B5EF4-FFF2-40B4-BE49-F238E27FC236}">
              <a16:creationId xmlns:a16="http://schemas.microsoft.com/office/drawing/2014/main" id="{00000000-0008-0000-1000-00002A000000}"/>
            </a:ext>
          </a:extLst>
        </xdr:cNvPr>
        <xdr:cNvGrpSpPr>
          <a:grpSpLocks/>
        </xdr:cNvGrpSpPr>
      </xdr:nvGrpSpPr>
      <xdr:grpSpPr bwMode="auto">
        <a:xfrm>
          <a:off x="0" y="12700"/>
          <a:ext cx="5838825" cy="450850"/>
          <a:chOff x="9524" y="0"/>
          <a:chExt cx="14087475" cy="485600"/>
        </a:xfrm>
      </xdr:grpSpPr>
      <xdr:sp macro="" textlink="">
        <xdr:nvSpPr>
          <xdr:cNvPr id="43" name="Rectangle 42">
            <a:extLst>
              <a:ext uri="{FF2B5EF4-FFF2-40B4-BE49-F238E27FC236}">
                <a16:creationId xmlns:a16="http://schemas.microsoft.com/office/drawing/2014/main" id="{00000000-0008-0000-1000-00002B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700"/>
          </a:p>
        </xdr:txBody>
      </xdr:sp>
      <xdr:sp macro="" textlink="">
        <xdr:nvSpPr>
          <xdr:cNvPr id="44" name="Rectangle 43">
            <a:extLst>
              <a:ext uri="{FF2B5EF4-FFF2-40B4-BE49-F238E27FC236}">
                <a16:creationId xmlns:a16="http://schemas.microsoft.com/office/drawing/2014/main" id="{00000000-0008-0000-1000-00002C000000}"/>
              </a:ext>
            </a:extLst>
          </xdr:cNvPr>
          <xdr:cNvSpPr/>
        </xdr:nvSpPr>
        <xdr:spPr>
          <a:xfrm>
            <a:off x="9524" y="0"/>
            <a:ext cx="14087475" cy="474437"/>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Power</a:t>
            </a:r>
            <a:r>
              <a:rPr lang="en-US" sz="3200" kern="1200">
                <a:latin typeface="+mn-lt"/>
                <a:cs typeface="Times New Roman" pitchFamily="18" charset="0"/>
              </a:rPr>
              <a:t> </a:t>
            </a:r>
            <a:r>
              <a:rPr lang="en-US" sz="2000" kern="1200">
                <a:latin typeface="+mn-lt"/>
                <a:cs typeface="Times New Roman" pitchFamily="18" charset="0"/>
              </a:rPr>
              <a:t>Product Tree</a:t>
            </a:r>
          </a:p>
        </xdr:txBody>
      </xdr:sp>
    </xdr:grpSp>
    <xdr:clientData/>
  </xdr:twoCellAnchor>
  <xdr:twoCellAnchor>
    <xdr:from>
      <xdr:col>3</xdr:col>
      <xdr:colOff>107950</xdr:colOff>
      <xdr:row>4</xdr:row>
      <xdr:rowOff>114300</xdr:rowOff>
    </xdr:from>
    <xdr:to>
      <xdr:col>5</xdr:col>
      <xdr:colOff>247650</xdr:colOff>
      <xdr:row>6</xdr:row>
      <xdr:rowOff>6350</xdr:rowOff>
    </xdr:to>
    <xdr:sp macro="" textlink="">
      <xdr:nvSpPr>
        <xdr:cNvPr id="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D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E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F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D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E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F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9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A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B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C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D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E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F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0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1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2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3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4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5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6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7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000-00008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698500</xdr:colOff>
      <xdr:row>4</xdr:row>
      <xdr:rowOff>44450</xdr:rowOff>
    </xdr:from>
    <xdr:to>
      <xdr:col>6</xdr:col>
      <xdr:colOff>6350</xdr:colOff>
      <xdr:row>19</xdr:row>
      <xdr:rowOff>25400</xdr:rowOff>
    </xdr:to>
    <xdr:graphicFrame macro="">
      <xdr:nvGraphicFramePr>
        <xdr:cNvPr id="2703" name="Diagram 2702">
          <a:extLst>
            <a:ext uri="{FF2B5EF4-FFF2-40B4-BE49-F238E27FC236}">
              <a16:creationId xmlns:a16="http://schemas.microsoft.com/office/drawing/2014/main" id="{00000000-0008-0000-1000-00008F0A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18</xdr:col>
      <xdr:colOff>293687</xdr:colOff>
      <xdr:row>28</xdr:row>
      <xdr:rowOff>176214</xdr:rowOff>
    </xdr:from>
    <xdr:to>
      <xdr:col>27</xdr:col>
      <xdr:colOff>380999</xdr:colOff>
      <xdr:row>43</xdr:row>
      <xdr:rowOff>0</xdr:rowOff>
    </xdr:to>
    <xdr:graphicFrame macro="">
      <xdr:nvGraphicFramePr>
        <xdr:cNvPr id="2" name="Chart 1">
          <a:extLst>
            <a:ext uri="{FF2B5EF4-FFF2-40B4-BE49-F238E27FC236}">
              <a16:creationId xmlns:a16="http://schemas.microsoft.com/office/drawing/2014/main" id="{00000000-0008-0000-1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oris%20Franchi\Desktop\Ideas%20for%20worksheets%20integrations\Marcos\Product%20Tree\AutoTree%20GenerationOCDTi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oris%20Franchi\Desktop\ESA-ISU_Power_v3.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Loris%20Franchi\Desktop\Deliverables\Calculation%20Sheets\ESA-ISU_Payload_v2.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Loris%20Franchi\Desktop\CDF_Repository\CalculationSheetsPolito_ToReview\Complete%20Desing_V6.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Payload_v1.5.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Loris%20Franchi\Desktop\Ideas%20for%20worksheets%20integrations\Calculation%20sheets_ToBeReviewd\Thermal%20And%20Structure\Subsyste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ESA-ISU_ADCS_v2.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ADCS_v1.9.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Polito-ESA-ISU_Mission_v2.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DHS_V1.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Teacher\Desktop\Calculation%20sheets\Old\ESA-ISU_CalculationSheet_Power.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WithTradeOff\Structure_V1.9%20(With%20TradeOff%20And%20Product%20Tree).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Mission_v1.9.1.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Mission_v1.8.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Thermal_v1.9.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ESA-ISU_Thermal_v2.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Loris%20Franchi\Desktop\Deliverables\Calculation%20Sheets\ESA-ISU_Thermal_v2.xlsm"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Polito-ESA-ISU_Thermal_v2.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Loris%20Franchi\Desktop\ADP%20final\Calculation%20Sheets\WithMacros\ESA-ISU_Thermal_v1.9(With%20TradeOff%20and%20Product%20Tre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ORDE_Info"/>
      <sheetName val="Parameters"/>
      <sheetName val="States"/>
      <sheetName val="Option_default"/>
      <sheetName val="Option_TempOpt"/>
      <sheetName val="Summary_default"/>
      <sheetName val="Summary_TempOpt"/>
      <sheetName val="TempData"/>
      <sheetName val="Data"/>
      <sheetName val="ProductTreeMain"/>
      <sheetName val="Product Tree_Example_Results"/>
      <sheetName val="Db"/>
      <sheetName val="Product Tree Manual"/>
      <sheetName val="AutoTree GenerationOCDTint"/>
    </sheetNames>
    <sheetDataSet>
      <sheetData sheetId="0"/>
      <sheetData sheetId="1">
        <row r="2">
          <cell r="I2">
            <v>1001000</v>
          </cell>
        </row>
        <row r="4">
          <cell r="I4">
            <v>2</v>
          </cell>
        </row>
        <row r="5">
          <cell r="I5">
            <v>3</v>
          </cell>
        </row>
        <row r="6">
          <cell r="I6" t="str">
            <v>-</v>
          </cell>
        </row>
        <row r="8">
          <cell r="I8" t="str">
            <v>-</v>
          </cell>
        </row>
        <row r="9">
          <cell r="I9" t="str">
            <v>-</v>
          </cell>
        </row>
        <row r="10">
          <cell r="I10" t="str">
            <v>-</v>
          </cell>
        </row>
        <row r="12">
          <cell r="I12" t="str">
            <v>-</v>
          </cell>
        </row>
        <row r="13">
          <cell r="I13" t="str">
            <v>-</v>
          </cell>
        </row>
        <row r="14">
          <cell r="I14" t="str">
            <v>-</v>
          </cell>
        </row>
        <row r="16">
          <cell r="I16" t="str">
            <v>-</v>
          </cell>
        </row>
        <row r="17">
          <cell r="I17" t="str">
            <v>-</v>
          </cell>
        </row>
        <row r="18">
          <cell r="I18" t="str">
            <v>-</v>
          </cell>
        </row>
        <row r="20">
          <cell r="I20" t="str">
            <v>-</v>
          </cell>
        </row>
        <row r="21">
          <cell r="I21" t="str">
            <v>-</v>
          </cell>
        </row>
        <row r="22">
          <cell r="I22" t="str">
            <v>-</v>
          </cell>
        </row>
        <row r="24">
          <cell r="I24" t="str">
            <v>-</v>
          </cell>
        </row>
        <row r="25">
          <cell r="I25" t="str">
            <v>-</v>
          </cell>
        </row>
        <row r="26">
          <cell r="I26" t="str">
            <v>0,2</v>
          </cell>
        </row>
        <row r="28">
          <cell r="I28" t="str">
            <v>-</v>
          </cell>
        </row>
        <row r="29">
          <cell r="I29" t="str">
            <v>-</v>
          </cell>
        </row>
        <row r="30">
          <cell r="I30">
            <v>3</v>
          </cell>
        </row>
        <row r="32">
          <cell r="I32" t="str">
            <v>-</v>
          </cell>
        </row>
        <row r="33">
          <cell r="I33" t="str">
            <v>-</v>
          </cell>
        </row>
        <row r="34">
          <cell r="I34" t="str">
            <v>-</v>
          </cell>
        </row>
        <row r="36">
          <cell r="I36" t="str">
            <v>-</v>
          </cell>
        </row>
        <row r="37">
          <cell r="I37" t="str">
            <v>-</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ConCORDE_Info"/>
      <sheetName val="Parameters"/>
      <sheetName val="States"/>
      <sheetName val="Option_default"/>
      <sheetName val="Summary_default"/>
      <sheetName val="Power- Power Budget"/>
      <sheetName val="Power - Solar Arrays"/>
      <sheetName val="Power Budget"/>
      <sheetName val="Solar Cell Catalogue"/>
      <sheetName val="Batteries Catalogue"/>
      <sheetName val="Power - Secondary Batteries"/>
      <sheetName val="Power - Other Primary Sources"/>
      <sheetName val="Modes"/>
      <sheetName val="ProductTreeMain"/>
      <sheetName val="Trade_off"/>
      <sheetName val="Constants"/>
      <sheetName val="ESA-ISU_Power_v3"/>
    </sheetNames>
    <sheetDataSet>
      <sheetData sheetId="0" refreshError="1"/>
      <sheetData sheetId="1" refreshError="1"/>
      <sheetData sheetId="2" refreshError="1"/>
      <sheetData sheetId="3">
        <row r="2">
          <cell r="I2" t="str">
            <v>-</v>
          </cell>
        </row>
        <row r="3">
          <cell r="I3" t="e">
            <v>#NAME?</v>
          </cell>
        </row>
        <row r="4">
          <cell r="I4" t="e">
            <v>#NAME?</v>
          </cell>
        </row>
        <row r="5">
          <cell r="I5">
            <v>0.33</v>
          </cell>
        </row>
        <row r="6">
          <cell r="I6">
            <v>228.203816347008</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11">
          <cell r="B11">
            <v>6378.1369999999997</v>
          </cell>
        </row>
        <row r="12">
          <cell r="B12">
            <v>398600.44179999997</v>
          </cell>
        </row>
        <row r="33">
          <cell r="B33">
            <v>1367</v>
          </cell>
        </row>
      </sheetData>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s Payload - Optics"/>
      <sheetName val="Obs Payload - Sizing"/>
      <sheetName val="Obs Payload- Along Track Stereo"/>
      <sheetName val="MSI-Radiometric budget"/>
      <sheetName val="Modes"/>
      <sheetName val="EO- Missions"/>
      <sheetName val="EO Sensors"/>
      <sheetName val="ProductTreeMain"/>
      <sheetName val="Trade_off"/>
      <sheetName val="Db"/>
      <sheetName val="Constants"/>
      <sheetName val="ESA-ISU_Payload_v2"/>
    </sheetNames>
    <sheetDataSet>
      <sheetData sheetId="0" refreshError="1"/>
      <sheetData sheetId="1" refreshError="1"/>
      <sheetData sheetId="2" refreshError="1"/>
      <sheetData sheetId="3">
        <row r="35">
          <cell r="D35">
            <v>2.4383172413793104</v>
          </cell>
        </row>
        <row r="36">
          <cell r="D36"/>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Sheet Navigator"/>
      <sheetName val="Constants"/>
      <sheetName val="Orbit - Deisgn Steps"/>
      <sheetName val="Orbits - Dynamics"/>
      <sheetName val="Orbits - Geometry"/>
      <sheetName val="Orbits - Maneuvers"/>
      <sheetName val="Orbits - Patched Conic"/>
      <sheetName val="Orbits - Budgets"/>
      <sheetName val="Subject - EM Spectrum"/>
      <sheetName val="Obs Payload - Optics"/>
      <sheetName val="Obs Payload - Sizing"/>
      <sheetName val="SC Bus - Preliminary Sizing"/>
      <sheetName val="Attitude Control - Design Proce"/>
      <sheetName val="Attitude Control - Torques"/>
      <sheetName val="Attitude Control - Sizing"/>
      <sheetName val="Comm - Design Steps"/>
      <sheetName val="Comm - Uplink"/>
      <sheetName val="Comm - Downlink"/>
      <sheetName val="Power - Design Steps"/>
      <sheetName val="Power-Dynamic Power Budget"/>
      <sheetName val="Power - Solar Arrays"/>
      <sheetName val="Power - Secondary Batteries"/>
      <sheetName val="Power -Energy Budget"/>
      <sheetName val="Power - Other Primary Sources"/>
      <sheetName val="Propulsion - Sizing"/>
      <sheetName val="Propulsion - Thermodynamics"/>
      <sheetName val="Propulsion - Storage &amp; Feed"/>
      <sheetName val="Structure - Design Steps"/>
      <sheetName val="Structure - Monocoque"/>
      <sheetName val="Structure - Semi-Monocoque"/>
      <sheetName val="Structure - Mech"/>
      <sheetName val="Thermal Control - Design Steps"/>
      <sheetName val="Thermal Control - Spherical"/>
      <sheetName val="Thermal Control - Solar Array"/>
      <sheetName val="CDH - Design Steps"/>
      <sheetName val="Command &amp; Data Handling"/>
      <sheetName val="System Sizing Summary"/>
      <sheetName val="Launch Vehicle Information"/>
      <sheetName val="Transfer Vehicle Information"/>
      <sheetName val="Operation - Design Steps"/>
      <sheetName val="Mission Operations Complexity"/>
      <sheetName val="Ops Complexity - Mission Design"/>
      <sheetName val="Ops Complexity - Flight Systems"/>
      <sheetName val="Ops Complexity - Risk"/>
      <sheetName val="Ops Complexity - Ground Systems"/>
      <sheetName val="Cost Estimate Inputs"/>
      <sheetName val="Space Seg Cost - USCM 7th Ed"/>
      <sheetName val="Space Seg Cost - SSCM (SMAD)"/>
      <sheetName val="Space Seg Cost - SSCM 7.4"/>
      <sheetName val="SC Bus Cost Model - SSCM 7.4"/>
      <sheetName val="Space Seg Cost - SSCM 8.0"/>
      <sheetName val="SC Bus Cost Model - SSCM 8.0"/>
      <sheetName val="Space Segment Cost Comparison"/>
      <sheetName val="Lifecycle Cost Estimate"/>
    </sheetNames>
    <sheetDataSet>
      <sheetData sheetId="0" refreshError="1"/>
      <sheetData sheetId="1">
        <row r="1">
          <cell r="B1">
            <v>299792458</v>
          </cell>
        </row>
        <row r="2">
          <cell r="B2">
            <v>6.6260755E-34</v>
          </cell>
        </row>
        <row r="3">
          <cell r="B3">
            <v>1.3806580000000001E-23</v>
          </cell>
        </row>
        <row r="4">
          <cell r="B4">
            <v>5.6705100000000003E-8</v>
          </cell>
        </row>
        <row r="7">
          <cell r="B7">
            <v>132700000000</v>
          </cell>
        </row>
        <row r="9">
          <cell r="B9">
            <v>149600000</v>
          </cell>
        </row>
        <row r="10">
          <cell r="B10">
            <v>365.25400000000002</v>
          </cell>
        </row>
        <row r="11">
          <cell r="B11">
            <v>6378.1369999999997</v>
          </cell>
        </row>
        <row r="12">
          <cell r="B12">
            <v>398600.44179999997</v>
          </cell>
        </row>
        <row r="14">
          <cell r="B14">
            <v>24</v>
          </cell>
        </row>
        <row r="16">
          <cell r="B16">
            <v>149600000</v>
          </cell>
        </row>
        <row r="17">
          <cell r="B17">
            <v>365.25400000000002</v>
          </cell>
        </row>
        <row r="18">
          <cell r="B18">
            <v>6378.1369999999997</v>
          </cell>
        </row>
        <row r="19">
          <cell r="B19">
            <v>398600.44179999997</v>
          </cell>
        </row>
        <row r="20">
          <cell r="B20">
            <v>1.08263E-3</v>
          </cell>
        </row>
        <row r="21">
          <cell r="B21">
            <v>-3.3800000000000002E-3</v>
          </cell>
        </row>
        <row r="22">
          <cell r="B22">
            <v>-1.5399999999999999E-3</v>
          </cell>
        </row>
        <row r="23">
          <cell r="B23">
            <v>1.6900000000000001E-3</v>
          </cell>
        </row>
        <row r="24">
          <cell r="B24">
            <v>7.6999999999999996E-4</v>
          </cell>
        </row>
        <row r="26">
          <cell r="B26">
            <v>24</v>
          </cell>
        </row>
        <row r="27">
          <cell r="B27">
            <v>463.8312116386399</v>
          </cell>
        </row>
        <row r="28">
          <cell r="B28">
            <v>7960000000000000</v>
          </cell>
        </row>
        <row r="29">
          <cell r="B29">
            <v>258</v>
          </cell>
        </row>
        <row r="30">
          <cell r="B30">
            <v>216</v>
          </cell>
        </row>
        <row r="31">
          <cell r="B31">
            <v>1418</v>
          </cell>
        </row>
        <row r="32">
          <cell r="B32">
            <v>1367</v>
          </cell>
        </row>
        <row r="36">
          <cell r="B36">
            <v>290</v>
          </cell>
        </row>
      </sheetData>
      <sheetData sheetId="2" refreshError="1"/>
      <sheetData sheetId="3">
        <row r="16">
          <cell r="D16">
            <v>90.519618819120112</v>
          </cell>
        </row>
      </sheetData>
      <sheetData sheetId="4">
        <row r="6">
          <cell r="H6">
            <v>36.59058646021213</v>
          </cell>
        </row>
      </sheetData>
      <sheetData sheetId="5" refreshError="1"/>
      <sheetData sheetId="6" refreshError="1"/>
      <sheetData sheetId="7" refreshError="1"/>
      <sheetData sheetId="8" refreshError="1"/>
      <sheetData sheetId="9" refreshError="1"/>
      <sheetData sheetId="10" refreshError="1"/>
      <sheetData sheetId="11">
        <row r="5">
          <cell r="I5">
            <v>1.05</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bs Payload - Optics"/>
      <sheetName val="Obs Payload - Sizing"/>
      <sheetName val="Obs Payload- Along Track Stereo"/>
      <sheetName val="MSI-Radiometric budget"/>
      <sheetName val="EO- Missions"/>
      <sheetName val="Sensors-Db"/>
      <sheetName val="Constants"/>
    </sheetNames>
    <sheetDataSet>
      <sheetData sheetId="0"/>
      <sheetData sheetId="1"/>
      <sheetData sheetId="2"/>
      <sheetData sheetId="3"/>
      <sheetData sheetId="4"/>
      <sheetData sheetId="5"/>
      <sheetData sheetId="6"/>
      <sheetData sheetId="7">
        <row r="1">
          <cell r="B1">
            <v>299792458</v>
          </cell>
        </row>
        <row r="3">
          <cell r="B3">
            <v>1.3806580000000001E-23</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system"/>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Objectives"/>
      <sheetName val="Attitude Control - Torques"/>
      <sheetName val="Modes"/>
      <sheetName val="Attitude Control - Sizing"/>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ow r="20">
          <cell r="Q20">
            <v>0.2</v>
          </cell>
        </row>
        <row r="30">
          <cell r="Q30">
            <v>0.5</v>
          </cell>
        </row>
        <row r="66">
          <cell r="Q66">
            <v>0</v>
          </cell>
        </row>
      </sheetData>
      <sheetData sheetId="7" refreshError="1"/>
      <sheetData sheetId="8" refreshError="1"/>
      <sheetData sheetId="9">
        <row r="1">
          <cell r="B1">
            <v>299792458</v>
          </cell>
        </row>
        <row r="11">
          <cell r="B11">
            <v>6378.1369999999997</v>
          </cell>
        </row>
        <row r="12">
          <cell r="B12">
            <v>398600.44179999997</v>
          </cell>
        </row>
        <row r="33">
          <cell r="B33">
            <v>1367</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Attitude Control - Torques"/>
      <sheetName val="Modes"/>
      <sheetName val="Attitude Control - Sizing"/>
      <sheetName val="Constants"/>
    </sheetNames>
    <sheetDataSet>
      <sheetData sheetId="0" refreshError="1"/>
      <sheetData sheetId="1" refreshError="1"/>
      <sheetData sheetId="2" refreshError="1"/>
      <sheetData sheetId="3" refreshError="1"/>
      <sheetData sheetId="4" refreshError="1"/>
      <sheetData sheetId="5">
        <row r="20">
          <cell r="Q20">
            <v>0.2</v>
          </cell>
        </row>
        <row r="30">
          <cell r="Q30">
            <v>0.5</v>
          </cell>
        </row>
        <row r="66">
          <cell r="Q66">
            <v>0</v>
          </cell>
        </row>
      </sheetData>
      <sheetData sheetId="6">
        <row r="1">
          <cell r="B1">
            <v>299792458</v>
          </cell>
        </row>
        <row r="11">
          <cell r="B11">
            <v>6378.1369999999997</v>
          </cell>
        </row>
        <row r="12">
          <cell r="B12">
            <v>398600.44179999997</v>
          </cell>
        </row>
        <row r="18">
          <cell r="B18">
            <v>6378.1369999999997</v>
          </cell>
        </row>
        <row r="28">
          <cell r="B28">
            <v>7960000000000000</v>
          </cell>
        </row>
        <row r="33">
          <cell r="B33">
            <v>1367</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jectives"/>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ProductTreeMain"/>
      <sheetName val="Trade_off"/>
      <sheetName val="Constants"/>
      <sheetName val="M(H,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7">
          <cell r="B7">
            <v>132700000000</v>
          </cell>
        </row>
        <row r="9">
          <cell r="B9">
            <v>149600016.456</v>
          </cell>
        </row>
        <row r="14">
          <cell r="B14">
            <v>24</v>
          </cell>
        </row>
        <row r="16">
          <cell r="B16">
            <v>149600000</v>
          </cell>
        </row>
        <row r="19">
          <cell r="B19">
            <v>4902</v>
          </cell>
        </row>
        <row r="20">
          <cell r="B20">
            <v>2.0269999999999999E-4</v>
          </cell>
        </row>
        <row r="27">
          <cell r="B27">
            <v>126.31820461308959</v>
          </cell>
        </row>
      </sheetData>
      <sheetData sheetId="2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Objectives"/>
      <sheetName val="CDH - DataBudget &amp; Mass Storage"/>
      <sheetName val="CDH -Single Master"/>
      <sheetName val="Distributed - ADCS board"/>
      <sheetName val="Distributed - Payload Board"/>
      <sheetName val="Distributed - TT&amp;C"/>
      <sheetName val="Radiation Hardness"/>
      <sheetName val="CDH -Distributed"/>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8">
          <cell r="B18">
            <v>6378.1369999999997</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Power- Power Budget  OCDT"/>
      <sheetName val="Power- Power Budget"/>
      <sheetName val="Power - Solar Arrays"/>
      <sheetName val="Power - Secondary Batteries"/>
      <sheetName val="Power - Other Primary Sources"/>
      <sheetName val="Modes"/>
      <sheetName val="ProductTreeMain"/>
      <sheetName val="Trade_off"/>
      <sheetName val="Constants"/>
    </sheetNames>
    <sheetDataSet>
      <sheetData sheetId="0"/>
      <sheetData sheetId="1"/>
      <sheetData sheetId="2"/>
      <sheetData sheetId="3"/>
      <sheetData sheetId="4"/>
      <sheetData sheetId="5"/>
      <sheetData sheetId="6"/>
      <sheetData sheetId="7"/>
      <sheetData sheetId="8"/>
      <sheetData sheetId="9"/>
      <sheetData sheetId="10">
        <row r="11">
          <cell r="B11">
            <v>6378.1369999999997</v>
          </cell>
        </row>
        <row r="12">
          <cell r="B12">
            <v>398600.44179999997</v>
          </cell>
        </row>
        <row r="33">
          <cell r="B33">
            <v>1367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General Inputs"/>
      <sheetName val="Cylinder"/>
      <sheetName val="Prism"/>
      <sheetName val="MainTrade"/>
      <sheetName val="ProductTreeMain"/>
      <sheetName val="Temp"/>
      <sheetName val="Db"/>
      <sheetName val="Constants"/>
      <sheetName val="Structure_V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ow r="6">
          <cell r="B6">
            <v>6378.14</v>
          </cell>
        </row>
        <row r="7">
          <cell r="B7">
            <v>398600.5</v>
          </cell>
        </row>
      </sheetData>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
          <cell r="B7">
            <v>132700000000</v>
          </cell>
        </row>
        <row r="11">
          <cell r="B11">
            <v>6378.1369999999997</v>
          </cell>
        </row>
        <row r="12">
          <cell r="B12">
            <v>398600.44179999997</v>
          </cell>
        </row>
        <row r="40">
          <cell r="B40">
            <v>57.2958</v>
          </cell>
        </row>
      </sheetData>
      <sheetData sheetId="2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rbits - Dynamics"/>
      <sheetName val="Orbits - Geometry"/>
      <sheetName val="Planet Coverage Vs Latitude"/>
      <sheetName val="Interplanetary - Launch Windows"/>
      <sheetName val="Interplanetary Missions"/>
      <sheetName val="Interplanetary -Transfer "/>
      <sheetName val="Orbits - Maneuvers"/>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7">
          <cell r="B7">
            <v>132700000000</v>
          </cell>
        </row>
        <row r="9">
          <cell r="B9">
            <v>149600016.456</v>
          </cell>
        </row>
      </sheetData>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Thermal Control - Spherical"/>
      <sheetName val="MLI Design"/>
      <sheetName val="Thermal Control - Solar Array"/>
      <sheetName val="Modes"/>
      <sheetName val="Constants"/>
    </sheetNames>
    <sheetDataSet>
      <sheetData sheetId="0"/>
      <sheetData sheetId="1"/>
      <sheetData sheetId="2"/>
      <sheetData sheetId="3"/>
      <sheetData sheetId="4"/>
      <sheetData sheetId="5"/>
      <sheetData sheetId="6"/>
      <sheetData sheetId="7">
        <row r="4">
          <cell r="B4">
            <v>5.6705100000000003E-8</v>
          </cell>
        </row>
        <row r="19">
          <cell r="B19">
            <v>398600.44179999997</v>
          </cell>
        </row>
        <row r="29">
          <cell r="B29">
            <v>258</v>
          </cell>
        </row>
        <row r="30">
          <cell r="B30">
            <v>216</v>
          </cell>
        </row>
        <row r="32">
          <cell r="B32">
            <v>0.34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row r="32">
          <cell r="B32">
            <v>7.2999999999999995E-2</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row r="6">
          <cell r="I6">
            <v>175.17995263503801</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row r="18">
          <cell r="B18">
            <v>1737</v>
          </cell>
        </row>
        <row r="19">
          <cell r="B19">
            <v>4902</v>
          </cell>
        </row>
        <row r="29">
          <cell r="B29">
            <v>1226</v>
          </cell>
        </row>
        <row r="30">
          <cell r="B30">
            <v>5.2</v>
          </cell>
        </row>
        <row r="32">
          <cell r="B32">
            <v>7.2999999999999995E-2</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jectives"/>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9">
          <cell r="B29">
            <v>1226</v>
          </cell>
        </row>
        <row r="30">
          <cell r="B30">
            <v>5.2</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
      <sheetName val="Workbook Description"/>
      <sheetName val="Thermal Control - Spherical"/>
      <sheetName val="MLI Design"/>
      <sheetName val="Thermal Control - Solar Array"/>
      <sheetName val="Modes"/>
      <sheetName val="MainTrade"/>
      <sheetName val="ProductTreeMain"/>
      <sheetName val="Constants"/>
      <sheetName val="Temp"/>
      <sheetName val="Db"/>
    </sheetNames>
    <sheetDataSet>
      <sheetData sheetId="0"/>
      <sheetData sheetId="1"/>
      <sheetData sheetId="2"/>
      <sheetData sheetId="3"/>
      <sheetData sheetId="4"/>
      <sheetData sheetId="5"/>
      <sheetData sheetId="6"/>
      <sheetData sheetId="7"/>
      <sheetData sheetId="8"/>
      <sheetData sheetId="9">
        <row r="4">
          <cell r="B4">
            <v>5.6705100000000003E-8</v>
          </cell>
        </row>
        <row r="18">
          <cell r="B18">
            <v>6378.1369999999997</v>
          </cell>
        </row>
        <row r="19">
          <cell r="B19">
            <v>398600.44179999997</v>
          </cell>
        </row>
      </sheetData>
      <sheetData sheetId="10"/>
      <sheetData sheetId="1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Teacher" refreshedDate="43790.75910844907" createdVersion="3" refreshedVersion="6" minRefreshableVersion="3" recordCount="2181">
  <cacheSource type="worksheet">
    <worksheetSource name="Range_default"/>
  </cacheSource>
  <cacheFields count="21">
    <cacheField name="Nested Element" numFmtId="0">
      <sharedItems containsBlank="1"/>
    </cacheField>
    <cacheField name="Parameter Group" numFmtId="0">
      <sharedItems containsBlank="1"/>
    </cacheField>
    <cacheField name="Parameter" numFmtId="0">
      <sharedItems containsBlank="1" count="28">
        <s v="_name_"/>
        <s v="m"/>
        <s v="delta_v_tot"/>
        <s v="mass_dry"/>
        <s v="mass_launch"/>
        <s v="mass_wet"/>
        <s v="P_consumed"/>
        <s v="target_mass"/>
        <s v="diam"/>
        <s v="height"/>
        <s v="len"/>
        <s v="P"/>
        <s v="P_duty_cyc"/>
        <s v="redundancy.scheme"/>
        <s v="redundancy.type"/>
        <s v="redundancy.k"/>
        <s v="redundancy.n"/>
        <s v="Temp_oper_max"/>
        <s v="Temp_oper_min"/>
        <s v="TRL"/>
        <s v="wid"/>
        <s v="assump"/>
        <s v="thickn"/>
        <s v="Vol"/>
        <s v="area"/>
        <s v="data_rate"/>
        <s v="FoV_desc"/>
        <m/>
      </sharedItems>
    </cacheField>
    <cacheField name="State" numFmtId="0">
      <sharedItems containsBlank="1" count="12">
        <m/>
        <s v="LEM"/>
        <s v="CRM"/>
        <s v="CCM"/>
        <s v="NVM"/>
        <s v="MAM"/>
        <s v="RSM"/>
        <s v="ISM"/>
        <s v="SCM"/>
        <s v="ECM"/>
        <s v="SAM"/>
        <s v="SBM"/>
      </sharedItems>
    </cacheField>
    <cacheField name="Full Path" numFmtId="0">
      <sharedItems containsBlank="1"/>
    </cacheField>
    <cacheField name="Value" numFmtId="0">
      <sharedItems containsBlank="1" containsMixedTypes="1" containsNumber="1" minValue="-85" maxValue="14700"/>
    </cacheField>
    <cacheField name="Margin (%)" numFmtId="0">
      <sharedItems containsBlank="1" containsMixedTypes="1" containsNumber="1" containsInteger="1" minValue="5" maxValue="20"/>
    </cacheField>
    <cacheField name="Margin" numFmtId="0">
      <sharedItems containsString="0" containsBlank="1" containsNumber="1" minValue="0" maxValue="68"/>
    </cacheField>
    <cacheField name="Scale" numFmtId="0">
      <sharedItems containsBlank="1"/>
    </cacheField>
    <cacheField name="Parameter Owner" numFmtId="0">
      <sharedItems containsBlank="1"/>
    </cacheField>
    <cacheField name="Subscriber" numFmtId="0">
      <sharedItems containsNonDate="0" containsString="0" containsBlank="1"/>
    </cacheField>
    <cacheField name="Element Owner" numFmtId="0">
      <sharedItems containsBlank="1" count="10">
        <s v="SYE"/>
        <s v="STR"/>
        <s v="AOGNC"/>
        <s v="PWR"/>
        <s v="COM"/>
        <s v="PROP"/>
        <s v="TC"/>
        <s v="MEC"/>
        <s v="INS"/>
        <m/>
      </sharedItems>
    </cacheField>
    <cacheField name="Product/Function" numFmtId="0">
      <sharedItems containsBlank="1" count="3">
        <m/>
        <s v="Product"/>
        <s v="Function"/>
      </sharedItems>
    </cacheField>
    <cacheField name="Decomposition Level" numFmtId="0">
      <sharedItems containsString="0" containsBlank="1" containsNumber="1" containsInteger="1" minValue="1" maxValue="5"/>
    </cacheField>
    <cacheField name="Level 1" numFmtId="0">
      <sharedItems containsBlank="1"/>
    </cacheField>
    <cacheField name="Level 2" numFmtId="0">
      <sharedItems containsBlank="1"/>
    </cacheField>
    <cacheField name="Level 3" numFmtId="0">
      <sharedItems containsBlank="1" count="3">
        <m/>
        <s v="Lau_Adapt (Launcher Adapter)"/>
        <s v="SC (Spacecraft)"/>
      </sharedItems>
    </cacheField>
    <cacheField name="Level 4" numFmtId="0">
      <sharedItems containsBlank="1" count="62">
        <m/>
        <s v="Acc (Accelerometer)"/>
        <s v="ANF (Antenna Frame)"/>
        <s v="AOGNCS (Attitude, Orbit, Guidance, Navigation Control Subsystem)"/>
        <s v="BAT (Battery)"/>
        <s v="COMS (Communications Subsystem)"/>
        <s v="ctr_prop_eq (Control propullsion equipment)"/>
        <s v="DIP_COM (Diplexer)"/>
        <s v="EH (electric_heaters)"/>
        <s v="ES (Earth_Sensors)"/>
        <s v="GColl (Gas_collection)"/>
        <s v="GYRO (Gyroscopes)"/>
        <s v="HGA_COM (High gain antenna)"/>
        <s v="INS_DUST (Dust Analyser)"/>
        <s v="INS_EPD (Energetic particle Detector)"/>
        <s v="INS_GC (Gas Chromatographer)"/>
        <s v="INS_INMS (Ion and Neutral Mass Spectrometer)"/>
        <s v="INS_LALT (Laser Altimeter)"/>
        <s v="INS_MAC (Medium Angle Camera)"/>
        <s v="INS_MAG (Magnetometer)"/>
        <s v="INS_NAC (Narrow Angle Camera)"/>
        <s v="INS_NIR (Near Infrared Spectrometer)"/>
        <s v="INS_UVS (Ultra-Violet Spectrometer)"/>
        <s v="ITR (Inner Trays)"/>
        <s v="JOI (Joints)"/>
        <s v="KTR_COM (Ka-band Transmitter)"/>
        <s v="LGA_COM (Low gain antenna)"/>
        <s v="LGA_COM_2 (Low gain antenna #2)"/>
        <s v="LNA_COM (Low noise amplifier)"/>
        <s v="MA (Magnetometer_attachment)"/>
        <s v="Main_prop_eq (Main propellant equipment)"/>
        <s v="MECS (Mechanisms Subsystem)"/>
        <s v="MLI (Mutilayer_insulation)"/>
        <s v="OBC_COM (Onboard computer)"/>
        <s v="PAF1666 (Payload attachement fitting 1666)"/>
        <s v="PCDU (PCDU)"/>
        <s v="PROPS (Propulsion Subsystem)"/>
        <s v="PWRS (Power Subsystem)"/>
        <s v="RHU (Radioheater_unit)"/>
        <s v="RTG (EU RTG)"/>
        <s v="RTG_2 (EU RTG #2)"/>
        <s v="RTGS (RTG Supports)"/>
        <s v="RWUS (Reaction_Wheel)"/>
        <s v="Rx_tel_COM (Receiver)"/>
        <s v="SA (Solar array)"/>
        <s v="SAF_1 (Solar_array_folding)"/>
        <s v="SAF_2 (Solar_array_folding)"/>
        <s v="SAF_3 (Solar_array_folding)"/>
        <s v="SHD (Shield)"/>
        <s v="Skn (Skin)"/>
        <s v="SS (Sun_Sensor)"/>
        <s v="ST (Star_Tracker)"/>
        <s v="Stg (Stringers)"/>
        <s v="STRS (Structures Subsystem)"/>
        <s v="TCS (Thermal Control Subsystem)"/>
        <s v="TL_1 (Thermal_louvers)"/>
        <s v="TL_2 (Thermal_louvers)"/>
        <s v="TL_3 (Thermal_louvers)"/>
        <s v="TSUP (Tanks Supports)"/>
        <s v="TWTA_COM (Traveling-wave tube amplifier)"/>
        <s v="WC (White_coating)"/>
        <s v="XTR_COM (Low data rate transmitter)"/>
      </sharedItems>
    </cacheField>
    <cacheField name="Level 5" numFmtId="0">
      <sharedItems containsBlank="1" count="115">
        <m/>
        <s v="ctr_prop_thr_01 (Arianegroup 10N bipropellant thruster)"/>
        <s v="ctr_prop_thr_02 (Arianegroup 10N bipropellant thruster)"/>
        <s v="ctr_prop_thr_03 (Arianegroup 10N bipropellant thruster)"/>
        <s v="ctr_prop_thr_04 (Arianegroup 10N bipropellant thruster)"/>
        <s v="ctr_prop_thr_05 (Arianegroup 10N bipropellant thruster)"/>
        <s v="ctr_prop_thr_06 (Arianegroup 10N bipropellant thruster)"/>
        <s v="ctr_prop_thr_07 (Arianegroup 10N bipropellant thruster)"/>
        <s v="ctr_prop_thr_08 (Arianegroup 10N bipropellant thruster)"/>
        <s v="ctr_prop_thr_09 (Arianegroup 10N bipropellant thruster)"/>
        <s v="ctr_prop_thr_10 (Arianegroup 10N bipropellant thruster)"/>
        <s v="ctr_prop_thr_11 (Arianegroup 10N bipropellant thruster)"/>
        <s v="ctr_prop_thr_12 (Arianegroup 10N bipropellant thruster)"/>
        <s v="ctr_prop_thr_13 (Arianegroup 10N bipropellant thruster)"/>
        <s v="ctr_prop_thr_14 (Arianegroup 10N bipropellant thruster)"/>
        <s v="ctr_prop_thr_15 (Arianegroup 10N bipropellant thruster)"/>
        <s v="ctr_prop_thr_16 (Arianegroup 10N bipropellant thruster)"/>
        <s v="biprop_eng (S400 Bipropellant engine)"/>
        <s v="biprop_eng_2 (S400 Bipropellant engine #2)"/>
        <s v="biprop_eng_3 (S400 Bipropellant engine #3)"/>
        <s v="biprop_eng_4 (S400 Bipropellant engine #4)"/>
        <s v="cvalve_1 (Check valve)"/>
        <s v="cvalve_2 (Check valve)"/>
        <s v="cvalve_3 (Check valve)"/>
        <s v="cvalve_4 (Check valve)"/>
        <s v="cvalve_5 (Check valve)"/>
        <s v="cvalve_6 (Check valve)"/>
        <s v="cvalve_7 (Check valve)"/>
        <s v="cvalve_8 (Check valve)"/>
        <s v="filter_1 (Filter)"/>
        <s v="filter_2 (Filter)"/>
        <s v="filter_3 (Filter)"/>
        <s v="filter_4 (Filter)"/>
        <s v="filter_5 (Filter)"/>
        <s v="filter_6 (Filter)"/>
        <s v="Fuel_Tank (Fuel Tank)"/>
        <s v="Fuel_Tank_2 (Fuel Tank #2)"/>
        <s v="h_press_lvalve_1 (High pressure latch valve)"/>
        <s v="h_press_lvalve_2 (High pressure latch valve)"/>
        <s v="He_Reg (Hellium regulator)"/>
        <s v="He_Reg_2 (Hellium regulator #2)"/>
        <s v="He_Reg_3 (Hellium regulator #3)"/>
        <s v="He_Reg_4 (Hellium regulator #4)"/>
        <s v="l_press_lvalve_01 (Low pressure latch valve)"/>
        <s v="l_press_lvalve_02 (Low pressure latch valve)"/>
        <s v="l_press_lvalve_03 (Low pressure latch valve)"/>
        <s v="l_press_lvalve_04 (Low pressure latch valve)"/>
        <s v="l_press_lvalve_05 (Low pressure latch valve)"/>
        <s v="l_press_lvalve_06 (Low pressure latch valve)"/>
        <s v="l_press_lvalve_07 (Low pressure latch valve)"/>
        <s v="l_press_lvalve_08 (Low pressure latch valve)"/>
        <s v="l_press_lvalve_09 (Low pressure latch valve)"/>
        <s v="l_press_lvalve_10 (Low pressure latch valve)"/>
        <s v="l_press_lvalve_11 (Low pressure latch valve)"/>
        <s v="l_press_lvalve_12 (Low pressure latch valve)"/>
        <s v="l_press_lvalve_13 (Low pressure latch valve)"/>
        <s v="l_press_lvalve_14 (Low pressure latch valve)"/>
        <s v="l_press_lvalve_15 (Low pressure latch valve)"/>
        <s v="l_press_lvalve_16 (Low pressure latch valve)"/>
        <s v="l_press_lvalve_17 (Low pressure latch valve)"/>
        <s v="l_press_lvalve_18 (Low pressure latch valve)"/>
        <s v="l_press_lvalve_19 (Low pressure latch valve)"/>
        <s v="l_press_lvalve_20 (Low pressure latch valve)"/>
        <s v="l_press_lvalve_21 (Low pressure latch valve)"/>
        <s v="l_press_lvalve_22 (Low pressure latch valve)"/>
        <s v="l_press_lvalve_23 (Low pressure latch valve)"/>
        <s v="l_press_lvalve_24 (Low pressure latch valve)"/>
        <s v="l_press_lvalve_25 (Low pressure latch valve)"/>
        <s v="l_press_lvalve_26 (Low pressure latch valve)"/>
        <s v="l_press_lvalve_27 (Low pressure latch valve)"/>
        <s v="l_press_lvalve_28 (Low pressure latch valve)"/>
        <s v="l_press_lvalve_29 (Low pressure latch valve)"/>
        <s v="l_press_lvalve_30 (Low pressure latch valve)"/>
        <s v="l_press_lvalve_31 (Low pressure latch valve)"/>
        <s v="l_press_lvalve_32 (Low pressure latch valve)"/>
        <s v="Oxid_Tank (Oxidizer Tank)"/>
        <s v="Oxid_Tank_2 (Oxidizer Tank #2)"/>
        <s v="pipes_01 (Piping)"/>
        <s v="pipes_02 (Piping)"/>
        <s v="pipes_03 (Piping)"/>
        <s v="pipes_04 (Piping)"/>
        <s v="pipes_05 (Piping)"/>
        <s v="pipes_06 (Piping)"/>
        <s v="pipes_07 (Piping)"/>
        <s v="pipes_08 (Piping)"/>
        <s v="pipes_09 (Piping)"/>
        <s v="pipes_10 (Piping)"/>
        <s v="pipes_11 (Piping)"/>
        <s v="pipes_12 (Piping)"/>
        <s v="pipes_13 (Piping)"/>
        <s v="pipes_14 (Piping)"/>
        <s v="pipes_15 (Piping)"/>
        <s v="pipes_16 (Piping)"/>
        <s v="pipes_17 (Piping)"/>
        <s v="pipes_18 (Piping)"/>
        <s v="pipes_19 (Piping)"/>
        <s v="pipes_20 (Piping)"/>
        <s v="pipes_21 (Piping)"/>
        <s v="pipes_22 (Piping)"/>
        <s v="Press_Tank (Pressurant Tank)"/>
        <s v="Press_Tank_2 (Pressurant Tank #2)"/>
        <s v="pvalve_01 (Pyrovalve)"/>
        <s v="pvalve_02 (Pyrovalve)"/>
        <s v="pvalve_03 (Pyrovalve)"/>
        <s v="pvalve_04 (Pyrovalve)"/>
        <s v="pvalve_05 (Pyrovalve)"/>
        <s v="pvalve_06 (Pyrovalve)"/>
        <s v="pvalve_07 (Pyrovalve)"/>
        <s v="pvalve_08 (Pyrovalve)"/>
        <s v="pvalve_09 (Pyrovalve)"/>
        <s v="pvalve_10 (Pyrovalve)"/>
        <s v="pvalve_11 (Pyrovalve)"/>
        <s v="pvalve_12 (Pyrovalve)"/>
        <s v="pvalve_13 (Pyrovalve)"/>
        <s v="pvalve_14 (Pyrovalve)"/>
      </sharedItems>
    </cacheField>
    <cacheField name="WeightedMargin" numFmtId="0" formula="IF(Value&lt;&gt;0,Margin/Value*100,0)" databaseField="0"/>
    <cacheField name="TotalMass" numFmtId="0" formula="IFERROR(Margin,0)+IFERROR(Value,0)"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181">
  <r>
    <s v="Mission"/>
    <m/>
    <x v="0"/>
    <x v="0"/>
    <s v="\Mission\_name_\\default"/>
    <s v="Mission"/>
    <m/>
    <m/>
    <m/>
    <s v="SYE"/>
    <m/>
    <x v="0"/>
    <x v="0"/>
    <n v="1"/>
    <s v="Mission (Mission)"/>
    <m/>
    <x v="0"/>
    <x v="0"/>
    <x v="0"/>
  </r>
  <r>
    <s v="Mission.Ground_Seg"/>
    <m/>
    <x v="0"/>
    <x v="0"/>
    <s v="\Mission.Ground_Seg\_name_\\default"/>
    <s v="Ground_Segment"/>
    <m/>
    <m/>
    <m/>
    <s v="SYE"/>
    <m/>
    <x v="0"/>
    <x v="0"/>
    <n v="2"/>
    <s v="Mission (Mission)"/>
    <s v="Ground_Seg (Ground_Segment)"/>
    <x v="0"/>
    <x v="0"/>
    <x v="0"/>
  </r>
  <r>
    <s v="Mission.Launch_Seg"/>
    <m/>
    <x v="0"/>
    <x v="0"/>
    <s v="\Mission.Launch_Seg\_name_\\default"/>
    <s v="Launch_Segment"/>
    <m/>
    <m/>
    <m/>
    <s v="SYE"/>
    <m/>
    <x v="0"/>
    <x v="0"/>
    <n v="2"/>
    <s v="Mission (Mission)"/>
    <s v="Launch_Seg (Launch_Segment)"/>
    <x v="0"/>
    <x v="0"/>
    <x v="0"/>
  </r>
  <r>
    <s v="Mission.Launch_Seg.Lau_Adapt"/>
    <m/>
    <x v="0"/>
    <x v="0"/>
    <s v="\Mission.Launch_Seg.Lau_Adapt\_name_\\default"/>
    <s v="Launcher Adapter"/>
    <m/>
    <m/>
    <m/>
    <s v="SYE"/>
    <m/>
    <x v="0"/>
    <x v="0"/>
    <n v="3"/>
    <s v="Mission (Mission)"/>
    <s v="Launch_Seg (Launch_Segment)"/>
    <x v="1"/>
    <x v="0"/>
    <x v="0"/>
  </r>
  <r>
    <s v="Mission.Launch_Seg.Lau_Adapt"/>
    <m/>
    <x v="1"/>
    <x v="0"/>
    <s v="\Mission.Launch_Seg.Lau_Adapt\m\\default"/>
    <n v="90"/>
    <m/>
    <m/>
    <s v="kg"/>
    <s v="STR"/>
    <m/>
    <x v="1"/>
    <x v="1"/>
    <n v="3"/>
    <s v="Mission (Mission)"/>
    <s v="Launch_Seg (Launch_Segment)"/>
    <x v="1"/>
    <x v="0"/>
    <x v="0"/>
  </r>
  <r>
    <s v="Mission.Space_Seg"/>
    <m/>
    <x v="0"/>
    <x v="0"/>
    <s v="\Mission.Space_Seg\_name_\\default"/>
    <s v="Space_Segment"/>
    <m/>
    <m/>
    <m/>
    <s v="SYE"/>
    <m/>
    <x v="0"/>
    <x v="0"/>
    <n v="2"/>
    <s v="Mission (Mission)"/>
    <s v="Space_Seg (Space_Segment)"/>
    <x v="0"/>
    <x v="0"/>
    <x v="0"/>
  </r>
  <r>
    <s v="Mission.Space_Seg.SC"/>
    <m/>
    <x v="0"/>
    <x v="0"/>
    <s v="\Mission.Space_Seg.SC\_name_\\default"/>
    <s v="Spacecraft"/>
    <m/>
    <m/>
    <m/>
    <s v="SYE"/>
    <m/>
    <x v="0"/>
    <x v="0"/>
    <n v="3"/>
    <s v="Mission (Mission)"/>
    <s v="Space_Seg (Space_Segment)"/>
    <x v="2"/>
    <x v="0"/>
    <x v="0"/>
  </r>
  <r>
    <s v="Mission.Space_Seg.SC"/>
    <m/>
    <x v="2"/>
    <x v="0"/>
    <s v="\Mission.Space_Seg.SC\delta_v_tot\\default"/>
    <n v="3849.7849999999999"/>
    <m/>
    <m/>
    <s v="m/s"/>
    <s v="TRA"/>
    <m/>
    <x v="0"/>
    <x v="2"/>
    <n v="3"/>
    <s v="Mission (Mission)"/>
    <s v="Space_Seg (Space_Segment)"/>
    <x v="2"/>
    <x v="0"/>
    <x v="0"/>
  </r>
  <r>
    <s v="Mission.Space_Seg.SC"/>
    <m/>
    <x v="3"/>
    <x v="0"/>
    <s v="\Mission.Space_Seg.SC\mass_dry\\default"/>
    <n v="1363.85514505487"/>
    <m/>
    <m/>
    <s v="kg"/>
    <s v="SYE"/>
    <m/>
    <x v="0"/>
    <x v="2"/>
    <n v="3"/>
    <s v="Mission (Mission)"/>
    <s v="Space_Seg (Space_Segment)"/>
    <x v="2"/>
    <x v="0"/>
    <x v="0"/>
  </r>
  <r>
    <s v="Mission.Space_Seg.SC"/>
    <m/>
    <x v="4"/>
    <x v="0"/>
    <s v="\Mission.Space_Seg.SC\mass_launch\\default"/>
    <n v="5084.25584798622"/>
    <m/>
    <m/>
    <s v="kg"/>
    <s v="SYE"/>
    <m/>
    <x v="0"/>
    <x v="2"/>
    <n v="3"/>
    <s v="Mission (Mission)"/>
    <s v="Space_Seg (Space_Segment)"/>
    <x v="2"/>
    <x v="0"/>
    <x v="0"/>
  </r>
  <r>
    <s v="Mission.Space_Seg.SC"/>
    <m/>
    <x v="5"/>
    <x v="0"/>
    <s v="\Mission.Space_Seg.SC\mass_wet\\default"/>
    <n v="4994.25584798622"/>
    <m/>
    <m/>
    <s v="kg"/>
    <s v="SYE"/>
    <m/>
    <x v="0"/>
    <x v="2"/>
    <n v="3"/>
    <s v="Mission (Mission)"/>
    <s v="Space_Seg (Space_Segment)"/>
    <x v="2"/>
    <x v="0"/>
    <x v="0"/>
  </r>
  <r>
    <s v="Mission.Space_Seg.SC"/>
    <m/>
    <x v="6"/>
    <x v="1"/>
    <s v="\Mission.Space_Seg.SC\P_consumed\LEM\default"/>
    <s v="-"/>
    <m/>
    <m/>
    <s v="W"/>
    <s v="PWR"/>
    <m/>
    <x v="0"/>
    <x v="2"/>
    <n v="3"/>
    <s v="Mission (Mission)"/>
    <s v="Space_Seg (Space_Segment)"/>
    <x v="2"/>
    <x v="0"/>
    <x v="0"/>
  </r>
  <r>
    <s v="Mission.Space_Seg.SC"/>
    <m/>
    <x v="6"/>
    <x v="2"/>
    <s v="\Mission.Space_Seg.SC\P_consumed\CRM\default"/>
    <s v="-"/>
    <m/>
    <m/>
    <s v="W"/>
    <s v="PWR"/>
    <m/>
    <x v="0"/>
    <x v="2"/>
    <n v="3"/>
    <s v="Mission (Mission)"/>
    <s v="Space_Seg (Space_Segment)"/>
    <x v="2"/>
    <x v="0"/>
    <x v="0"/>
  </r>
  <r>
    <s v="Mission.Space_Seg.SC"/>
    <m/>
    <x v="6"/>
    <x v="3"/>
    <s v="\Mission.Space_Seg.SC\P_consumed\CCM\default"/>
    <s v="-"/>
    <m/>
    <m/>
    <s v="W"/>
    <s v="PWR"/>
    <m/>
    <x v="0"/>
    <x v="2"/>
    <n v="3"/>
    <s v="Mission (Mission)"/>
    <s v="Space_Seg (Space_Segment)"/>
    <x v="2"/>
    <x v="0"/>
    <x v="0"/>
  </r>
  <r>
    <s v="Mission.Space_Seg.SC"/>
    <m/>
    <x v="6"/>
    <x v="4"/>
    <s v="\Mission.Space_Seg.SC\P_consumed\NVM\default"/>
    <s v="-"/>
    <m/>
    <m/>
    <s v="W"/>
    <s v="PWR"/>
    <m/>
    <x v="0"/>
    <x v="2"/>
    <n v="3"/>
    <s v="Mission (Mission)"/>
    <s v="Space_Seg (Space_Segment)"/>
    <x v="2"/>
    <x v="0"/>
    <x v="0"/>
  </r>
  <r>
    <s v="Mission.Space_Seg.SC"/>
    <m/>
    <x v="6"/>
    <x v="5"/>
    <s v="\Mission.Space_Seg.SC\P_consumed\MAM\default"/>
    <s v="-"/>
    <m/>
    <m/>
    <s v="W"/>
    <s v="PWR"/>
    <m/>
    <x v="0"/>
    <x v="2"/>
    <n v="3"/>
    <s v="Mission (Mission)"/>
    <s v="Space_Seg (Space_Segment)"/>
    <x v="2"/>
    <x v="0"/>
    <x v="0"/>
  </r>
  <r>
    <s v="Mission.Space_Seg.SC"/>
    <m/>
    <x v="6"/>
    <x v="6"/>
    <s v="\Mission.Space_Seg.SC\P_consumed\RSM\default"/>
    <s v="-"/>
    <m/>
    <m/>
    <s v="W"/>
    <s v="PWR"/>
    <m/>
    <x v="0"/>
    <x v="2"/>
    <n v="3"/>
    <s v="Mission (Mission)"/>
    <s v="Space_Seg (Space_Segment)"/>
    <x v="2"/>
    <x v="0"/>
    <x v="0"/>
  </r>
  <r>
    <s v="Mission.Space_Seg.SC"/>
    <m/>
    <x v="6"/>
    <x v="7"/>
    <s v="\Mission.Space_Seg.SC\P_consumed\ISM\default"/>
    <s v="-"/>
    <m/>
    <m/>
    <s v="W"/>
    <s v="PWR"/>
    <m/>
    <x v="0"/>
    <x v="2"/>
    <n v="3"/>
    <s v="Mission (Mission)"/>
    <s v="Space_Seg (Space_Segment)"/>
    <x v="2"/>
    <x v="0"/>
    <x v="0"/>
  </r>
  <r>
    <s v="Mission.Space_Seg.SC"/>
    <m/>
    <x v="6"/>
    <x v="8"/>
    <s v="\Mission.Space_Seg.SC\P_consumed\SCM\default"/>
    <s v="-"/>
    <m/>
    <m/>
    <s v="W"/>
    <s v="PWR"/>
    <m/>
    <x v="0"/>
    <x v="2"/>
    <n v="3"/>
    <s v="Mission (Mission)"/>
    <s v="Space_Seg (Space_Segment)"/>
    <x v="2"/>
    <x v="0"/>
    <x v="0"/>
  </r>
  <r>
    <s v="Mission.Space_Seg.SC"/>
    <m/>
    <x v="6"/>
    <x v="9"/>
    <s v="\Mission.Space_Seg.SC\P_consumed\ECM\default"/>
    <s v="-"/>
    <m/>
    <m/>
    <s v="W"/>
    <s v="PWR"/>
    <m/>
    <x v="0"/>
    <x v="2"/>
    <n v="3"/>
    <s v="Mission (Mission)"/>
    <s v="Space_Seg (Space_Segment)"/>
    <x v="2"/>
    <x v="0"/>
    <x v="0"/>
  </r>
  <r>
    <s v="Mission.Space_Seg.SC"/>
    <m/>
    <x v="6"/>
    <x v="10"/>
    <s v="\Mission.Space_Seg.SC\P_consumed\SAM\default"/>
    <s v="-"/>
    <m/>
    <m/>
    <s v="W"/>
    <s v="PWR"/>
    <m/>
    <x v="0"/>
    <x v="2"/>
    <n v="3"/>
    <s v="Mission (Mission)"/>
    <s v="Space_Seg (Space_Segment)"/>
    <x v="2"/>
    <x v="0"/>
    <x v="0"/>
  </r>
  <r>
    <s v="Mission.Space_Seg.SC"/>
    <m/>
    <x v="6"/>
    <x v="11"/>
    <s v="\Mission.Space_Seg.SC\P_consumed\SBM\default"/>
    <s v="-"/>
    <m/>
    <m/>
    <s v="W"/>
    <s v="PWR"/>
    <m/>
    <x v="0"/>
    <x v="2"/>
    <n v="3"/>
    <s v="Mission (Mission)"/>
    <s v="Space_Seg (Space_Segment)"/>
    <x v="2"/>
    <x v="0"/>
    <x v="0"/>
  </r>
  <r>
    <s v="Mission.Space_Seg.SC"/>
    <m/>
    <x v="7"/>
    <x v="0"/>
    <s v="\Mission.Space_Seg.SC\target_mass\\default"/>
    <n v="5500"/>
    <m/>
    <m/>
    <s v="kg"/>
    <s v="TRA"/>
    <m/>
    <x v="0"/>
    <x v="2"/>
    <n v="3"/>
    <s v="Mission (Mission)"/>
    <s v="Space_Seg (Space_Segment)"/>
    <x v="2"/>
    <x v="0"/>
    <x v="0"/>
  </r>
  <r>
    <s v="Mission.Space_Seg.SC.Acc"/>
    <m/>
    <x v="0"/>
    <x v="0"/>
    <s v="\Mission.Space_Seg.SC.Acc\_name_\\default"/>
    <s v="Accelerometer"/>
    <m/>
    <m/>
    <m/>
    <s v="AOGNC"/>
    <m/>
    <x v="2"/>
    <x v="0"/>
    <n v="4"/>
    <s v="Mission (Mission)"/>
    <s v="Space_Seg (Space_Segment)"/>
    <x v="2"/>
    <x v="1"/>
    <x v="0"/>
  </r>
  <r>
    <s v="Mission.Space_Seg.SC.Acc"/>
    <s v="Dimensions"/>
    <x v="8"/>
    <x v="0"/>
    <s v="\Mission.Space_Seg.SC.Acc\diam\\default"/>
    <s v="-"/>
    <m/>
    <m/>
    <s v="m"/>
    <s v="AOGNC"/>
    <m/>
    <x v="2"/>
    <x v="1"/>
    <n v="4"/>
    <s v="Mission (Mission)"/>
    <s v="Space_Seg (Space_Segment)"/>
    <x v="2"/>
    <x v="1"/>
    <x v="0"/>
  </r>
  <r>
    <s v="Mission.Space_Seg.SC.Acc"/>
    <s v="Dimensions"/>
    <x v="9"/>
    <x v="0"/>
    <s v="\Mission.Space_Seg.SC.Acc\height\\default"/>
    <n v="9.7000000000000003E-3"/>
    <m/>
    <m/>
    <s v="m"/>
    <s v="AOGNC"/>
    <m/>
    <x v="2"/>
    <x v="1"/>
    <n v="4"/>
    <s v="Mission (Mission)"/>
    <s v="Space_Seg (Space_Segment)"/>
    <x v="2"/>
    <x v="1"/>
    <x v="0"/>
  </r>
  <r>
    <s v="Mission.Space_Seg.SC.Acc"/>
    <s v="Dimensions"/>
    <x v="10"/>
    <x v="0"/>
    <s v="\Mission.Space_Seg.SC.Acc\len\\default"/>
    <n v="2.5700000000000001E-2"/>
    <m/>
    <m/>
    <s v="m"/>
    <s v="AOGNC"/>
    <m/>
    <x v="2"/>
    <x v="1"/>
    <n v="4"/>
    <s v="Mission (Mission)"/>
    <s v="Space_Seg (Space_Segment)"/>
    <x v="2"/>
    <x v="1"/>
    <x v="0"/>
  </r>
  <r>
    <s v="Mission.Space_Seg.SC.Acc"/>
    <m/>
    <x v="1"/>
    <x v="0"/>
    <s v="\Mission.Space_Seg.SC.Acc\m\\default"/>
    <n v="1.0999999999999999E-2"/>
    <n v="10"/>
    <n v="1.0999999999999998E-3"/>
    <s v="kg"/>
    <s v="AOGNC"/>
    <m/>
    <x v="2"/>
    <x v="1"/>
    <n v="4"/>
    <s v="Mission (Mission)"/>
    <s v="Space_Seg (Space_Segment)"/>
    <x v="2"/>
    <x v="1"/>
    <x v="0"/>
  </r>
  <r>
    <s v="Mission.Space_Seg.SC.Acc"/>
    <m/>
    <x v="11"/>
    <x v="1"/>
    <s v="\Mission.Space_Seg.SC.Acc\P\LEM\default"/>
    <n v="1.62"/>
    <m/>
    <m/>
    <s v="W"/>
    <s v="AOGNC"/>
    <m/>
    <x v="2"/>
    <x v="1"/>
    <n v="4"/>
    <s v="Mission (Mission)"/>
    <s v="Space_Seg (Space_Segment)"/>
    <x v="2"/>
    <x v="1"/>
    <x v="0"/>
  </r>
  <r>
    <s v="Mission.Space_Seg.SC.Acc"/>
    <m/>
    <x v="11"/>
    <x v="2"/>
    <s v="\Mission.Space_Seg.SC.Acc\P\CRM\default"/>
    <n v="1.62"/>
    <m/>
    <m/>
    <s v="W"/>
    <s v="AOGNC"/>
    <m/>
    <x v="2"/>
    <x v="1"/>
    <n v="4"/>
    <s v="Mission (Mission)"/>
    <s v="Space_Seg (Space_Segment)"/>
    <x v="2"/>
    <x v="1"/>
    <x v="0"/>
  </r>
  <r>
    <s v="Mission.Space_Seg.SC.Acc"/>
    <m/>
    <x v="11"/>
    <x v="3"/>
    <s v="\Mission.Space_Seg.SC.Acc\P\CCM\default"/>
    <n v="1.62"/>
    <m/>
    <m/>
    <s v="W"/>
    <s v="AOGNC"/>
    <m/>
    <x v="2"/>
    <x v="1"/>
    <n v="4"/>
    <s v="Mission (Mission)"/>
    <s v="Space_Seg (Space_Segment)"/>
    <x v="2"/>
    <x v="1"/>
    <x v="0"/>
  </r>
  <r>
    <s v="Mission.Space_Seg.SC.Acc"/>
    <m/>
    <x v="11"/>
    <x v="4"/>
    <s v="\Mission.Space_Seg.SC.Acc\P\NVM\default"/>
    <n v="1.62"/>
    <m/>
    <m/>
    <s v="W"/>
    <s v="AOGNC"/>
    <m/>
    <x v="2"/>
    <x v="1"/>
    <n v="4"/>
    <s v="Mission (Mission)"/>
    <s v="Space_Seg (Space_Segment)"/>
    <x v="2"/>
    <x v="1"/>
    <x v="0"/>
  </r>
  <r>
    <s v="Mission.Space_Seg.SC.Acc"/>
    <m/>
    <x v="11"/>
    <x v="5"/>
    <s v="\Mission.Space_Seg.SC.Acc\P\MAM\default"/>
    <n v="1.62"/>
    <m/>
    <m/>
    <s v="W"/>
    <s v="AOGNC"/>
    <m/>
    <x v="2"/>
    <x v="1"/>
    <n v="4"/>
    <s v="Mission (Mission)"/>
    <s v="Space_Seg (Space_Segment)"/>
    <x v="2"/>
    <x v="1"/>
    <x v="0"/>
  </r>
  <r>
    <s v="Mission.Space_Seg.SC.Acc"/>
    <m/>
    <x v="11"/>
    <x v="6"/>
    <s v="\Mission.Space_Seg.SC.Acc\P\RSM\default"/>
    <n v="1.62"/>
    <m/>
    <m/>
    <s v="W"/>
    <s v="AOGNC"/>
    <m/>
    <x v="2"/>
    <x v="1"/>
    <n v="4"/>
    <s v="Mission (Mission)"/>
    <s v="Space_Seg (Space_Segment)"/>
    <x v="2"/>
    <x v="1"/>
    <x v="0"/>
  </r>
  <r>
    <s v="Mission.Space_Seg.SC.Acc"/>
    <m/>
    <x v="11"/>
    <x v="7"/>
    <s v="\Mission.Space_Seg.SC.Acc\P\ISM\default"/>
    <n v="1.62"/>
    <m/>
    <m/>
    <s v="W"/>
    <s v="AOGNC"/>
    <m/>
    <x v="2"/>
    <x v="1"/>
    <n v="4"/>
    <s v="Mission (Mission)"/>
    <s v="Space_Seg (Space_Segment)"/>
    <x v="2"/>
    <x v="1"/>
    <x v="0"/>
  </r>
  <r>
    <s v="Mission.Space_Seg.SC.Acc"/>
    <m/>
    <x v="11"/>
    <x v="8"/>
    <s v="\Mission.Space_Seg.SC.Acc\P\SCM\default"/>
    <n v="1.62"/>
    <m/>
    <m/>
    <s v="W"/>
    <s v="AOGNC"/>
    <m/>
    <x v="2"/>
    <x v="1"/>
    <n v="4"/>
    <s v="Mission (Mission)"/>
    <s v="Space_Seg (Space_Segment)"/>
    <x v="2"/>
    <x v="1"/>
    <x v="0"/>
  </r>
  <r>
    <s v="Mission.Space_Seg.SC.Acc"/>
    <m/>
    <x v="11"/>
    <x v="9"/>
    <s v="\Mission.Space_Seg.SC.Acc\P\ECM\default"/>
    <n v="1.62"/>
    <m/>
    <m/>
    <s v="W"/>
    <s v="AOGNC"/>
    <m/>
    <x v="2"/>
    <x v="1"/>
    <n v="4"/>
    <s v="Mission (Mission)"/>
    <s v="Space_Seg (Space_Segment)"/>
    <x v="2"/>
    <x v="1"/>
    <x v="0"/>
  </r>
  <r>
    <s v="Mission.Space_Seg.SC.Acc"/>
    <m/>
    <x v="11"/>
    <x v="10"/>
    <s v="\Mission.Space_Seg.SC.Acc\P\SAM\default"/>
    <n v="1.62"/>
    <m/>
    <m/>
    <s v="W"/>
    <s v="AOGNC"/>
    <m/>
    <x v="2"/>
    <x v="1"/>
    <n v="4"/>
    <s v="Mission (Mission)"/>
    <s v="Space_Seg (Space_Segment)"/>
    <x v="2"/>
    <x v="1"/>
    <x v="0"/>
  </r>
  <r>
    <s v="Mission.Space_Seg.SC.Acc"/>
    <m/>
    <x v="11"/>
    <x v="11"/>
    <s v="\Mission.Space_Seg.SC.Acc\P\SBM\default"/>
    <n v="1.62"/>
    <m/>
    <m/>
    <s v="W"/>
    <s v="AOGNC"/>
    <m/>
    <x v="2"/>
    <x v="1"/>
    <n v="4"/>
    <s v="Mission (Mission)"/>
    <s v="Space_Seg (Space_Segment)"/>
    <x v="2"/>
    <x v="1"/>
    <x v="0"/>
  </r>
  <r>
    <s v="Mission.Space_Seg.SC.Acc"/>
    <m/>
    <x v="12"/>
    <x v="0"/>
    <s v="\Mission.Space_Seg.SC.Acc\P_duty_cyc\\default"/>
    <n v="1"/>
    <m/>
    <m/>
    <s v="-"/>
    <s v="AOGNC"/>
    <m/>
    <x v="2"/>
    <x v="1"/>
    <n v="4"/>
    <s v="Mission (Mission)"/>
    <s v="Space_Seg (Space_Segment)"/>
    <x v="2"/>
    <x v="1"/>
    <x v="0"/>
  </r>
  <r>
    <s v="Mission.Space_Seg.SC.Acc"/>
    <m/>
    <x v="13"/>
    <x v="0"/>
    <s v="\Mission.Space_Seg.SC.Acc\redundancy.scheme\\default"/>
    <s v="hot"/>
    <m/>
    <m/>
    <m/>
    <s v="AOGNC"/>
    <m/>
    <x v="2"/>
    <x v="1"/>
    <n v="4"/>
    <s v="Mission (Mission)"/>
    <s v="Space_Seg (Space_Segment)"/>
    <x v="2"/>
    <x v="1"/>
    <x v="0"/>
  </r>
  <r>
    <s v="Mission.Space_Seg.SC.Acc"/>
    <m/>
    <x v="14"/>
    <x v="0"/>
    <s v="\Mission.Space_Seg.SC.Acc\redundancy.type\\default"/>
    <s v="external"/>
    <m/>
    <m/>
    <m/>
    <s v="AOGNC"/>
    <m/>
    <x v="2"/>
    <x v="1"/>
    <n v="4"/>
    <s v="Mission (Mission)"/>
    <s v="Space_Seg (Space_Segment)"/>
    <x v="2"/>
    <x v="1"/>
    <x v="0"/>
  </r>
  <r>
    <s v="Mission.Space_Seg.SC.Acc"/>
    <m/>
    <x v="15"/>
    <x v="0"/>
    <s v="\Mission.Space_Seg.SC.Acc\redundancy.k\\default"/>
    <n v="3"/>
    <m/>
    <m/>
    <m/>
    <s v="AOGNC"/>
    <m/>
    <x v="2"/>
    <x v="1"/>
    <n v="4"/>
    <s v="Mission (Mission)"/>
    <s v="Space_Seg (Space_Segment)"/>
    <x v="2"/>
    <x v="1"/>
    <x v="0"/>
  </r>
  <r>
    <s v="Mission.Space_Seg.SC.Acc"/>
    <m/>
    <x v="16"/>
    <x v="0"/>
    <s v="\Mission.Space_Seg.SC.Acc\redundancy.n\\default"/>
    <n v="3"/>
    <m/>
    <m/>
    <m/>
    <s v="AOGNC"/>
    <m/>
    <x v="2"/>
    <x v="1"/>
    <n v="4"/>
    <s v="Mission (Mission)"/>
    <s v="Space_Seg (Space_Segment)"/>
    <x v="2"/>
    <x v="1"/>
    <x v="0"/>
  </r>
  <r>
    <s v="Mission.Space_Seg.SC.Acc"/>
    <m/>
    <x v="17"/>
    <x v="0"/>
    <s v="\Mission.Space_Seg.SC.Acc\Temp_oper_max\\default"/>
    <n v="121"/>
    <m/>
    <m/>
    <s v="°C"/>
    <s v="AOGNC"/>
    <m/>
    <x v="2"/>
    <x v="1"/>
    <n v="4"/>
    <s v="Mission (Mission)"/>
    <s v="Space_Seg (Space_Segment)"/>
    <x v="2"/>
    <x v="1"/>
    <x v="0"/>
  </r>
  <r>
    <s v="Mission.Space_Seg.SC.Acc"/>
    <m/>
    <x v="18"/>
    <x v="0"/>
    <s v="\Mission.Space_Seg.SC.Acc\Temp_oper_min\\default"/>
    <n v="-54"/>
    <m/>
    <m/>
    <s v="°C"/>
    <s v="AOGNC"/>
    <m/>
    <x v="2"/>
    <x v="1"/>
    <n v="4"/>
    <s v="Mission (Mission)"/>
    <s v="Space_Seg (Space_Segment)"/>
    <x v="2"/>
    <x v="1"/>
    <x v="0"/>
  </r>
  <r>
    <s v="Mission.Space_Seg.SC.Acc"/>
    <m/>
    <x v="19"/>
    <x v="0"/>
    <s v="\Mission.Space_Seg.SC.Acc\TRL\\default"/>
    <n v="7"/>
    <m/>
    <m/>
    <m/>
    <s v="AOGNC"/>
    <m/>
    <x v="2"/>
    <x v="1"/>
    <n v="4"/>
    <s v="Mission (Mission)"/>
    <s v="Space_Seg (Space_Segment)"/>
    <x v="2"/>
    <x v="1"/>
    <x v="0"/>
  </r>
  <r>
    <s v="Mission.Space_Seg.SC.Acc"/>
    <s v="Dimensions"/>
    <x v="20"/>
    <x v="0"/>
    <s v="\Mission.Space_Seg.SC.Acc\wid\\default"/>
    <n v="1.5800000000000002E-2"/>
    <m/>
    <m/>
    <s v="m"/>
    <s v="AOGNC"/>
    <m/>
    <x v="2"/>
    <x v="1"/>
    <n v="4"/>
    <s v="Mission (Mission)"/>
    <s v="Space_Seg (Space_Segment)"/>
    <x v="2"/>
    <x v="1"/>
    <x v="0"/>
  </r>
  <r>
    <s v="Mission.Space_Seg.SC.ANF"/>
    <m/>
    <x v="0"/>
    <x v="0"/>
    <s v="\Mission.Space_Seg.SC.ANF\_name_\\default"/>
    <s v="Antenna Frame"/>
    <m/>
    <m/>
    <m/>
    <s v="STR"/>
    <m/>
    <x v="1"/>
    <x v="0"/>
    <n v="4"/>
    <s v="Mission (Mission)"/>
    <s v="Space_Seg (Space_Segment)"/>
    <x v="2"/>
    <x v="2"/>
    <x v="0"/>
  </r>
  <r>
    <s v="Mission.Space_Seg.SC.ANF"/>
    <m/>
    <x v="21"/>
    <x v="0"/>
    <s v="\Mission.Space_Seg.SC.ANF\assump\\default"/>
    <s v="-"/>
    <m/>
    <m/>
    <m/>
    <s v="STR"/>
    <m/>
    <x v="1"/>
    <x v="1"/>
    <n v="4"/>
    <s v="Mission (Mission)"/>
    <s v="Space_Seg (Space_Segment)"/>
    <x v="2"/>
    <x v="2"/>
    <x v="0"/>
  </r>
  <r>
    <s v="Mission.Space_Seg.SC.ANF"/>
    <s v="Dimensions"/>
    <x v="8"/>
    <x v="0"/>
    <s v="\Mission.Space_Seg.SC.ANF\diam\\default"/>
    <s v="-"/>
    <m/>
    <m/>
    <s v="mm"/>
    <s v="STR"/>
    <m/>
    <x v="1"/>
    <x v="1"/>
    <n v="4"/>
    <s v="Mission (Mission)"/>
    <s v="Space_Seg (Space_Segment)"/>
    <x v="2"/>
    <x v="2"/>
    <x v="0"/>
  </r>
  <r>
    <s v="Mission.Space_Seg.SC.ANF"/>
    <s v="Dimensions"/>
    <x v="10"/>
    <x v="0"/>
    <s v="\Mission.Space_Seg.SC.ANF\len\\default"/>
    <s v="-"/>
    <m/>
    <m/>
    <s v="mm"/>
    <s v="STR"/>
    <m/>
    <x v="1"/>
    <x v="1"/>
    <n v="4"/>
    <s v="Mission (Mission)"/>
    <s v="Space_Seg (Space_Segment)"/>
    <x v="2"/>
    <x v="2"/>
    <x v="0"/>
  </r>
  <r>
    <s v="Mission.Space_Seg.SC.ANF"/>
    <m/>
    <x v="1"/>
    <x v="0"/>
    <s v="\Mission.Space_Seg.SC.ANF\m\\default"/>
    <n v="5"/>
    <n v="20"/>
    <n v="1"/>
    <s v="kg"/>
    <s v="STR"/>
    <m/>
    <x v="1"/>
    <x v="1"/>
    <n v="4"/>
    <s v="Mission (Mission)"/>
    <s v="Space_Seg (Space_Segment)"/>
    <x v="2"/>
    <x v="2"/>
    <x v="0"/>
  </r>
  <r>
    <s v="Mission.Space_Seg.SC.ANF"/>
    <m/>
    <x v="11"/>
    <x v="1"/>
    <s v="\Mission.Space_Seg.SC.ANF\P\LEM\default"/>
    <s v="-"/>
    <m/>
    <m/>
    <s v="W"/>
    <s v="STR"/>
    <m/>
    <x v="1"/>
    <x v="1"/>
    <n v="4"/>
    <s v="Mission (Mission)"/>
    <s v="Space_Seg (Space_Segment)"/>
    <x v="2"/>
    <x v="2"/>
    <x v="0"/>
  </r>
  <r>
    <s v="Mission.Space_Seg.SC.ANF"/>
    <m/>
    <x v="11"/>
    <x v="2"/>
    <s v="\Mission.Space_Seg.SC.ANF\P\CRM\default"/>
    <s v="-"/>
    <m/>
    <m/>
    <s v="W"/>
    <s v="STR"/>
    <m/>
    <x v="1"/>
    <x v="1"/>
    <n v="4"/>
    <s v="Mission (Mission)"/>
    <s v="Space_Seg (Space_Segment)"/>
    <x v="2"/>
    <x v="2"/>
    <x v="0"/>
  </r>
  <r>
    <s v="Mission.Space_Seg.SC.ANF"/>
    <m/>
    <x v="11"/>
    <x v="3"/>
    <s v="\Mission.Space_Seg.SC.ANF\P\CCM\default"/>
    <s v="-"/>
    <m/>
    <m/>
    <s v="W"/>
    <s v="STR"/>
    <m/>
    <x v="1"/>
    <x v="1"/>
    <n v="4"/>
    <s v="Mission (Mission)"/>
    <s v="Space_Seg (Space_Segment)"/>
    <x v="2"/>
    <x v="2"/>
    <x v="0"/>
  </r>
  <r>
    <s v="Mission.Space_Seg.SC.ANF"/>
    <m/>
    <x v="11"/>
    <x v="4"/>
    <s v="\Mission.Space_Seg.SC.ANF\P\NVM\default"/>
    <s v="-"/>
    <m/>
    <m/>
    <s v="W"/>
    <s v="STR"/>
    <m/>
    <x v="1"/>
    <x v="1"/>
    <n v="4"/>
    <s v="Mission (Mission)"/>
    <s v="Space_Seg (Space_Segment)"/>
    <x v="2"/>
    <x v="2"/>
    <x v="0"/>
  </r>
  <r>
    <s v="Mission.Space_Seg.SC.ANF"/>
    <m/>
    <x v="11"/>
    <x v="5"/>
    <s v="\Mission.Space_Seg.SC.ANF\P\MAM\default"/>
    <s v="-"/>
    <m/>
    <m/>
    <s v="W"/>
    <s v="STR"/>
    <m/>
    <x v="1"/>
    <x v="1"/>
    <n v="4"/>
    <s v="Mission (Mission)"/>
    <s v="Space_Seg (Space_Segment)"/>
    <x v="2"/>
    <x v="2"/>
    <x v="0"/>
  </r>
  <r>
    <s v="Mission.Space_Seg.SC.ANF"/>
    <m/>
    <x v="11"/>
    <x v="6"/>
    <s v="\Mission.Space_Seg.SC.ANF\P\RSM\default"/>
    <s v="-"/>
    <m/>
    <m/>
    <s v="W"/>
    <s v="STR"/>
    <m/>
    <x v="1"/>
    <x v="1"/>
    <n v="4"/>
    <s v="Mission (Mission)"/>
    <s v="Space_Seg (Space_Segment)"/>
    <x v="2"/>
    <x v="2"/>
    <x v="0"/>
  </r>
  <r>
    <s v="Mission.Space_Seg.SC.ANF"/>
    <m/>
    <x v="11"/>
    <x v="7"/>
    <s v="\Mission.Space_Seg.SC.ANF\P\ISM\default"/>
    <s v="-"/>
    <m/>
    <m/>
    <s v="W"/>
    <s v="STR"/>
    <m/>
    <x v="1"/>
    <x v="1"/>
    <n v="4"/>
    <s v="Mission (Mission)"/>
    <s v="Space_Seg (Space_Segment)"/>
    <x v="2"/>
    <x v="2"/>
    <x v="0"/>
  </r>
  <r>
    <s v="Mission.Space_Seg.SC.ANF"/>
    <m/>
    <x v="11"/>
    <x v="8"/>
    <s v="\Mission.Space_Seg.SC.ANF\P\SCM\default"/>
    <s v="-"/>
    <m/>
    <m/>
    <s v="W"/>
    <s v="STR"/>
    <m/>
    <x v="1"/>
    <x v="1"/>
    <n v="4"/>
    <s v="Mission (Mission)"/>
    <s v="Space_Seg (Space_Segment)"/>
    <x v="2"/>
    <x v="2"/>
    <x v="0"/>
  </r>
  <r>
    <s v="Mission.Space_Seg.SC.ANF"/>
    <m/>
    <x v="11"/>
    <x v="9"/>
    <s v="\Mission.Space_Seg.SC.ANF\P\ECM\default"/>
    <s v="-"/>
    <m/>
    <m/>
    <s v="W"/>
    <s v="STR"/>
    <m/>
    <x v="1"/>
    <x v="1"/>
    <n v="4"/>
    <s v="Mission (Mission)"/>
    <s v="Space_Seg (Space_Segment)"/>
    <x v="2"/>
    <x v="2"/>
    <x v="0"/>
  </r>
  <r>
    <s v="Mission.Space_Seg.SC.ANF"/>
    <m/>
    <x v="11"/>
    <x v="10"/>
    <s v="\Mission.Space_Seg.SC.ANF\P\SAM\default"/>
    <s v="-"/>
    <m/>
    <m/>
    <s v="W"/>
    <s v="STR"/>
    <m/>
    <x v="1"/>
    <x v="1"/>
    <n v="4"/>
    <s v="Mission (Mission)"/>
    <s v="Space_Seg (Space_Segment)"/>
    <x v="2"/>
    <x v="2"/>
    <x v="0"/>
  </r>
  <r>
    <s v="Mission.Space_Seg.SC.ANF"/>
    <m/>
    <x v="11"/>
    <x v="11"/>
    <s v="\Mission.Space_Seg.SC.ANF\P\SBM\default"/>
    <s v="-"/>
    <m/>
    <m/>
    <s v="W"/>
    <s v="STR"/>
    <m/>
    <x v="1"/>
    <x v="1"/>
    <n v="4"/>
    <s v="Mission (Mission)"/>
    <s v="Space_Seg (Space_Segment)"/>
    <x v="2"/>
    <x v="2"/>
    <x v="0"/>
  </r>
  <r>
    <s v="Mission.Space_Seg.SC.ANF"/>
    <m/>
    <x v="13"/>
    <x v="0"/>
    <s v="\Mission.Space_Seg.SC.ANF\redundancy.scheme\\default"/>
    <s v="-"/>
    <m/>
    <m/>
    <m/>
    <s v="STR"/>
    <m/>
    <x v="1"/>
    <x v="1"/>
    <n v="4"/>
    <s v="Mission (Mission)"/>
    <s v="Space_Seg (Space_Segment)"/>
    <x v="2"/>
    <x v="2"/>
    <x v="0"/>
  </r>
  <r>
    <s v="Mission.Space_Seg.SC.ANF"/>
    <m/>
    <x v="14"/>
    <x v="0"/>
    <s v="\Mission.Space_Seg.SC.ANF\redundancy.type\\default"/>
    <s v="-"/>
    <m/>
    <m/>
    <m/>
    <s v="STR"/>
    <m/>
    <x v="1"/>
    <x v="1"/>
    <n v="4"/>
    <s v="Mission (Mission)"/>
    <s v="Space_Seg (Space_Segment)"/>
    <x v="2"/>
    <x v="2"/>
    <x v="0"/>
  </r>
  <r>
    <s v="Mission.Space_Seg.SC.ANF"/>
    <m/>
    <x v="15"/>
    <x v="0"/>
    <s v="\Mission.Space_Seg.SC.ANF\redundancy.k\\default"/>
    <s v="-"/>
    <m/>
    <m/>
    <m/>
    <s v="STR"/>
    <m/>
    <x v="1"/>
    <x v="1"/>
    <n v="4"/>
    <s v="Mission (Mission)"/>
    <s v="Space_Seg (Space_Segment)"/>
    <x v="2"/>
    <x v="2"/>
    <x v="0"/>
  </r>
  <r>
    <s v="Mission.Space_Seg.SC.ANF"/>
    <m/>
    <x v="16"/>
    <x v="0"/>
    <s v="\Mission.Space_Seg.SC.ANF\redundancy.n\\default"/>
    <s v="-"/>
    <m/>
    <m/>
    <m/>
    <s v="STR"/>
    <m/>
    <x v="1"/>
    <x v="1"/>
    <n v="4"/>
    <s v="Mission (Mission)"/>
    <s v="Space_Seg (Space_Segment)"/>
    <x v="2"/>
    <x v="2"/>
    <x v="0"/>
  </r>
  <r>
    <s v="Mission.Space_Seg.SC.ANF"/>
    <m/>
    <x v="17"/>
    <x v="0"/>
    <s v="\Mission.Space_Seg.SC.ANF\Temp_oper_max\\default"/>
    <s v="-"/>
    <m/>
    <m/>
    <s v="°C"/>
    <s v="STR"/>
    <m/>
    <x v="1"/>
    <x v="1"/>
    <n v="4"/>
    <s v="Mission (Mission)"/>
    <s v="Space_Seg (Space_Segment)"/>
    <x v="2"/>
    <x v="2"/>
    <x v="0"/>
  </r>
  <r>
    <s v="Mission.Space_Seg.SC.ANF"/>
    <m/>
    <x v="18"/>
    <x v="0"/>
    <s v="\Mission.Space_Seg.SC.ANF\Temp_oper_min\\default"/>
    <s v="-"/>
    <m/>
    <m/>
    <s v="°C"/>
    <s v="STR"/>
    <m/>
    <x v="1"/>
    <x v="1"/>
    <n v="4"/>
    <s v="Mission (Mission)"/>
    <s v="Space_Seg (Space_Segment)"/>
    <x v="2"/>
    <x v="2"/>
    <x v="0"/>
  </r>
  <r>
    <s v="Mission.Space_Seg.SC.ANF"/>
    <s v="Dimensions"/>
    <x v="22"/>
    <x v="0"/>
    <s v="\Mission.Space_Seg.SC.ANF\thickn\\default"/>
    <s v="-"/>
    <m/>
    <m/>
    <s v="mm"/>
    <s v="STR"/>
    <m/>
    <x v="1"/>
    <x v="1"/>
    <n v="4"/>
    <s v="Mission (Mission)"/>
    <s v="Space_Seg (Space_Segment)"/>
    <x v="2"/>
    <x v="2"/>
    <x v="0"/>
  </r>
  <r>
    <s v="Mission.Space_Seg.SC.ANF"/>
    <m/>
    <x v="19"/>
    <x v="0"/>
    <s v="\Mission.Space_Seg.SC.ANF\TRL\\default"/>
    <s v="-"/>
    <m/>
    <m/>
    <m/>
    <s v="STR"/>
    <m/>
    <x v="1"/>
    <x v="1"/>
    <n v="4"/>
    <s v="Mission (Mission)"/>
    <s v="Space_Seg (Space_Segment)"/>
    <x v="2"/>
    <x v="2"/>
    <x v="0"/>
  </r>
  <r>
    <s v="Mission.Space_Seg.SC.AOGNCS"/>
    <m/>
    <x v="0"/>
    <x v="0"/>
    <s v="\Mission.Space_Seg.SC.AOGNCS\_name_\\default"/>
    <s v="Attitude, Orbit, Guidance, Navigation Control Subsystem"/>
    <m/>
    <m/>
    <m/>
    <s v="SYE"/>
    <m/>
    <x v="0"/>
    <x v="0"/>
    <n v="4"/>
    <s v="Mission (Mission)"/>
    <s v="Space_Seg (Space_Segment)"/>
    <x v="2"/>
    <x v="3"/>
    <x v="0"/>
  </r>
  <r>
    <s v="Mission.Space_Seg.SC.AOGNCS"/>
    <m/>
    <x v="1"/>
    <x v="0"/>
    <s v="\Mission.Space_Seg.SC.AOGNCS\m\\default"/>
    <n v="23.922999999999998"/>
    <n v="5"/>
    <n v="1.19615"/>
    <s v="kg"/>
    <s v="AOGNC"/>
    <m/>
    <x v="2"/>
    <x v="2"/>
    <n v="4"/>
    <s v="Mission (Mission)"/>
    <s v="Space_Seg (Space_Segment)"/>
    <x v="2"/>
    <x v="3"/>
    <x v="0"/>
  </r>
  <r>
    <s v="Mission.Space_Seg.SC.AOGNCS"/>
    <m/>
    <x v="11"/>
    <x v="1"/>
    <s v="\Mission.Space_Seg.SC.AOGNCS\P\LEM\default"/>
    <n v="113.02"/>
    <m/>
    <m/>
    <s v="W"/>
    <s v="AOGNC"/>
    <m/>
    <x v="2"/>
    <x v="2"/>
    <n v="4"/>
    <s v="Mission (Mission)"/>
    <s v="Space_Seg (Space_Segment)"/>
    <x v="2"/>
    <x v="3"/>
    <x v="0"/>
  </r>
  <r>
    <s v="Mission.Space_Seg.SC.AOGNCS"/>
    <m/>
    <x v="11"/>
    <x v="2"/>
    <s v="\Mission.Space_Seg.SC.AOGNCS\P\CRM\default"/>
    <n v="113.02"/>
    <m/>
    <m/>
    <s v="W"/>
    <s v="AOGNC"/>
    <m/>
    <x v="2"/>
    <x v="2"/>
    <n v="4"/>
    <s v="Mission (Mission)"/>
    <s v="Space_Seg (Space_Segment)"/>
    <x v="2"/>
    <x v="3"/>
    <x v="0"/>
  </r>
  <r>
    <s v="Mission.Space_Seg.SC.AOGNCS"/>
    <m/>
    <x v="11"/>
    <x v="3"/>
    <s v="\Mission.Space_Seg.SC.AOGNCS\P\CCM\default"/>
    <n v="113.02"/>
    <m/>
    <m/>
    <s v="W"/>
    <s v="AOGNC"/>
    <m/>
    <x v="2"/>
    <x v="2"/>
    <n v="4"/>
    <s v="Mission (Mission)"/>
    <s v="Space_Seg (Space_Segment)"/>
    <x v="2"/>
    <x v="3"/>
    <x v="0"/>
  </r>
  <r>
    <s v="Mission.Space_Seg.SC.AOGNCS"/>
    <m/>
    <x v="11"/>
    <x v="4"/>
    <s v="\Mission.Space_Seg.SC.AOGNCS\P\NVM\default"/>
    <n v="113.02"/>
    <m/>
    <m/>
    <s v="W"/>
    <s v="AOGNC"/>
    <m/>
    <x v="2"/>
    <x v="2"/>
    <n v="4"/>
    <s v="Mission (Mission)"/>
    <s v="Space_Seg (Space_Segment)"/>
    <x v="2"/>
    <x v="3"/>
    <x v="0"/>
  </r>
  <r>
    <s v="Mission.Space_Seg.SC.AOGNCS"/>
    <m/>
    <x v="11"/>
    <x v="5"/>
    <s v="\Mission.Space_Seg.SC.AOGNCS\P\MAM\default"/>
    <n v="113.02"/>
    <m/>
    <m/>
    <s v="W"/>
    <s v="AOGNC"/>
    <m/>
    <x v="2"/>
    <x v="2"/>
    <n v="4"/>
    <s v="Mission (Mission)"/>
    <s v="Space_Seg (Space_Segment)"/>
    <x v="2"/>
    <x v="3"/>
    <x v="0"/>
  </r>
  <r>
    <s v="Mission.Space_Seg.SC.AOGNCS"/>
    <m/>
    <x v="11"/>
    <x v="6"/>
    <s v="\Mission.Space_Seg.SC.AOGNCS\P\RSM\default"/>
    <n v="113.02"/>
    <m/>
    <m/>
    <s v="W"/>
    <s v="AOGNC"/>
    <m/>
    <x v="2"/>
    <x v="2"/>
    <n v="4"/>
    <s v="Mission (Mission)"/>
    <s v="Space_Seg (Space_Segment)"/>
    <x v="2"/>
    <x v="3"/>
    <x v="0"/>
  </r>
  <r>
    <s v="Mission.Space_Seg.SC.AOGNCS"/>
    <m/>
    <x v="11"/>
    <x v="7"/>
    <s v="\Mission.Space_Seg.SC.AOGNCS\P\ISM\default"/>
    <n v="113.02"/>
    <m/>
    <m/>
    <s v="W"/>
    <s v="AOGNC"/>
    <m/>
    <x v="2"/>
    <x v="2"/>
    <n v="4"/>
    <s v="Mission (Mission)"/>
    <s v="Space_Seg (Space_Segment)"/>
    <x v="2"/>
    <x v="3"/>
    <x v="0"/>
  </r>
  <r>
    <s v="Mission.Space_Seg.SC.AOGNCS"/>
    <m/>
    <x v="11"/>
    <x v="8"/>
    <s v="\Mission.Space_Seg.SC.AOGNCS\P\SCM\default"/>
    <n v="113.02"/>
    <m/>
    <m/>
    <s v="W"/>
    <s v="AOGNC"/>
    <m/>
    <x v="2"/>
    <x v="2"/>
    <n v="4"/>
    <s v="Mission (Mission)"/>
    <s v="Space_Seg (Space_Segment)"/>
    <x v="2"/>
    <x v="3"/>
    <x v="0"/>
  </r>
  <r>
    <s v="Mission.Space_Seg.SC.AOGNCS"/>
    <m/>
    <x v="11"/>
    <x v="9"/>
    <s v="\Mission.Space_Seg.SC.AOGNCS\P\ECM\default"/>
    <n v="113.02"/>
    <m/>
    <m/>
    <s v="W"/>
    <s v="AOGNC"/>
    <m/>
    <x v="2"/>
    <x v="2"/>
    <n v="4"/>
    <s v="Mission (Mission)"/>
    <s v="Space_Seg (Space_Segment)"/>
    <x v="2"/>
    <x v="3"/>
    <x v="0"/>
  </r>
  <r>
    <s v="Mission.Space_Seg.SC.AOGNCS"/>
    <m/>
    <x v="11"/>
    <x v="10"/>
    <s v="\Mission.Space_Seg.SC.AOGNCS\P\SAM\default"/>
    <n v="113.02"/>
    <m/>
    <m/>
    <s v="W"/>
    <s v="AOGNC"/>
    <m/>
    <x v="2"/>
    <x v="2"/>
    <n v="4"/>
    <s v="Mission (Mission)"/>
    <s v="Space_Seg (Space_Segment)"/>
    <x v="2"/>
    <x v="3"/>
    <x v="0"/>
  </r>
  <r>
    <s v="Mission.Space_Seg.SC.AOGNCS"/>
    <m/>
    <x v="11"/>
    <x v="11"/>
    <s v="\Mission.Space_Seg.SC.AOGNCS\P\SBM\default"/>
    <n v="113.02"/>
    <m/>
    <m/>
    <s v="W"/>
    <s v="AOGNC"/>
    <m/>
    <x v="2"/>
    <x v="2"/>
    <n v="4"/>
    <s v="Mission (Mission)"/>
    <s v="Space_Seg (Space_Segment)"/>
    <x v="2"/>
    <x v="3"/>
    <x v="0"/>
  </r>
  <r>
    <s v="Mission.Space_Seg.SC.BAT"/>
    <m/>
    <x v="0"/>
    <x v="0"/>
    <s v="\Mission.Space_Seg.SC.BAT\_name_\\default"/>
    <s v="Battery"/>
    <m/>
    <m/>
    <m/>
    <s v="PWR"/>
    <m/>
    <x v="3"/>
    <x v="0"/>
    <n v="4"/>
    <s v="Mission (Mission)"/>
    <s v="Space_Seg (Space_Segment)"/>
    <x v="2"/>
    <x v="4"/>
    <x v="0"/>
  </r>
  <r>
    <s v="Mission.Space_Seg.SC.BAT"/>
    <m/>
    <x v="21"/>
    <x v="0"/>
    <s v="\Mission.Space_Seg.SC.BAT\assump\\default"/>
    <s v="-"/>
    <m/>
    <m/>
    <m/>
    <s v="PWR"/>
    <m/>
    <x v="3"/>
    <x v="1"/>
    <n v="4"/>
    <s v="Mission (Mission)"/>
    <s v="Space_Seg (Space_Segment)"/>
    <x v="2"/>
    <x v="4"/>
    <x v="0"/>
  </r>
  <r>
    <s v="Mission.Space_Seg.SC.BAT"/>
    <s v="Dimensions"/>
    <x v="8"/>
    <x v="0"/>
    <s v="\Mission.Space_Seg.SC.BAT\diam\\default"/>
    <s v="-"/>
    <m/>
    <m/>
    <s v="mm"/>
    <s v="PWR"/>
    <m/>
    <x v="3"/>
    <x v="1"/>
    <n v="4"/>
    <s v="Mission (Mission)"/>
    <s v="Space_Seg (Space_Segment)"/>
    <x v="2"/>
    <x v="4"/>
    <x v="0"/>
  </r>
  <r>
    <s v="Mission.Space_Seg.SC.BAT"/>
    <s v="Dimensions"/>
    <x v="9"/>
    <x v="0"/>
    <s v="\Mission.Space_Seg.SC.BAT\height\\default"/>
    <s v="-"/>
    <m/>
    <m/>
    <s v="mm"/>
    <s v="PWR"/>
    <m/>
    <x v="3"/>
    <x v="1"/>
    <n v="4"/>
    <s v="Mission (Mission)"/>
    <s v="Space_Seg (Space_Segment)"/>
    <x v="2"/>
    <x v="4"/>
    <x v="0"/>
  </r>
  <r>
    <s v="Mission.Space_Seg.SC.BAT"/>
    <s v="Dimensions"/>
    <x v="10"/>
    <x v="0"/>
    <s v="\Mission.Space_Seg.SC.BAT\len\\default"/>
    <s v="-"/>
    <m/>
    <m/>
    <s v="mm"/>
    <s v="PWR"/>
    <m/>
    <x v="3"/>
    <x v="1"/>
    <n v="4"/>
    <s v="Mission (Mission)"/>
    <s v="Space_Seg (Space_Segment)"/>
    <x v="2"/>
    <x v="4"/>
    <x v="0"/>
  </r>
  <r>
    <s v="Mission.Space_Seg.SC.BAT"/>
    <m/>
    <x v="1"/>
    <x v="0"/>
    <s v="\Mission.Space_Seg.SC.BAT\m\\default"/>
    <n v="8.6"/>
    <n v="10"/>
    <n v="0.86"/>
    <s v="kg"/>
    <s v="PWR"/>
    <m/>
    <x v="3"/>
    <x v="1"/>
    <n v="4"/>
    <s v="Mission (Mission)"/>
    <s v="Space_Seg (Space_Segment)"/>
    <x v="2"/>
    <x v="4"/>
    <x v="0"/>
  </r>
  <r>
    <s v="Mission.Space_Seg.SC.BAT"/>
    <m/>
    <x v="11"/>
    <x v="1"/>
    <s v="\Mission.Space_Seg.SC.BAT\P\LEM\default"/>
    <s v="-"/>
    <m/>
    <m/>
    <s v="W"/>
    <s v="PWR"/>
    <m/>
    <x v="3"/>
    <x v="1"/>
    <n v="4"/>
    <s v="Mission (Mission)"/>
    <s v="Space_Seg (Space_Segment)"/>
    <x v="2"/>
    <x v="4"/>
    <x v="0"/>
  </r>
  <r>
    <s v="Mission.Space_Seg.SC.BAT"/>
    <m/>
    <x v="11"/>
    <x v="2"/>
    <s v="\Mission.Space_Seg.SC.BAT\P\CRM\default"/>
    <s v="-"/>
    <m/>
    <m/>
    <s v="W"/>
    <s v="PWR"/>
    <m/>
    <x v="3"/>
    <x v="1"/>
    <n v="4"/>
    <s v="Mission (Mission)"/>
    <s v="Space_Seg (Space_Segment)"/>
    <x v="2"/>
    <x v="4"/>
    <x v="0"/>
  </r>
  <r>
    <s v="Mission.Space_Seg.SC.BAT"/>
    <m/>
    <x v="11"/>
    <x v="3"/>
    <s v="\Mission.Space_Seg.SC.BAT\P\CCM\default"/>
    <s v="-"/>
    <m/>
    <m/>
    <s v="W"/>
    <s v="PWR"/>
    <m/>
    <x v="3"/>
    <x v="1"/>
    <n v="4"/>
    <s v="Mission (Mission)"/>
    <s v="Space_Seg (Space_Segment)"/>
    <x v="2"/>
    <x v="4"/>
    <x v="0"/>
  </r>
  <r>
    <s v="Mission.Space_Seg.SC.BAT"/>
    <m/>
    <x v="11"/>
    <x v="4"/>
    <s v="\Mission.Space_Seg.SC.BAT\P\NVM\default"/>
    <s v="-"/>
    <m/>
    <m/>
    <s v="W"/>
    <s v="PWR"/>
    <m/>
    <x v="3"/>
    <x v="1"/>
    <n v="4"/>
    <s v="Mission (Mission)"/>
    <s v="Space_Seg (Space_Segment)"/>
    <x v="2"/>
    <x v="4"/>
    <x v="0"/>
  </r>
  <r>
    <s v="Mission.Space_Seg.SC.BAT"/>
    <m/>
    <x v="11"/>
    <x v="5"/>
    <s v="\Mission.Space_Seg.SC.BAT\P\MAM\default"/>
    <s v="-"/>
    <m/>
    <m/>
    <s v="W"/>
    <s v="PWR"/>
    <m/>
    <x v="3"/>
    <x v="1"/>
    <n v="4"/>
    <s v="Mission (Mission)"/>
    <s v="Space_Seg (Space_Segment)"/>
    <x v="2"/>
    <x v="4"/>
    <x v="0"/>
  </r>
  <r>
    <s v="Mission.Space_Seg.SC.BAT"/>
    <m/>
    <x v="11"/>
    <x v="6"/>
    <s v="\Mission.Space_Seg.SC.BAT\P\RSM\default"/>
    <s v="-"/>
    <m/>
    <m/>
    <s v="W"/>
    <s v="PWR"/>
    <m/>
    <x v="3"/>
    <x v="1"/>
    <n v="4"/>
    <s v="Mission (Mission)"/>
    <s v="Space_Seg (Space_Segment)"/>
    <x v="2"/>
    <x v="4"/>
    <x v="0"/>
  </r>
  <r>
    <s v="Mission.Space_Seg.SC.BAT"/>
    <m/>
    <x v="11"/>
    <x v="7"/>
    <s v="\Mission.Space_Seg.SC.BAT\P\ISM\default"/>
    <s v="-"/>
    <m/>
    <m/>
    <s v="W"/>
    <s v="PWR"/>
    <m/>
    <x v="3"/>
    <x v="1"/>
    <n v="4"/>
    <s v="Mission (Mission)"/>
    <s v="Space_Seg (Space_Segment)"/>
    <x v="2"/>
    <x v="4"/>
    <x v="0"/>
  </r>
  <r>
    <s v="Mission.Space_Seg.SC.BAT"/>
    <m/>
    <x v="11"/>
    <x v="8"/>
    <s v="\Mission.Space_Seg.SC.BAT\P\SCM\default"/>
    <s v="-"/>
    <m/>
    <m/>
    <s v="W"/>
    <s v="PWR"/>
    <m/>
    <x v="3"/>
    <x v="1"/>
    <n v="4"/>
    <s v="Mission (Mission)"/>
    <s v="Space_Seg (Space_Segment)"/>
    <x v="2"/>
    <x v="4"/>
    <x v="0"/>
  </r>
  <r>
    <s v="Mission.Space_Seg.SC.BAT"/>
    <m/>
    <x v="11"/>
    <x v="9"/>
    <s v="\Mission.Space_Seg.SC.BAT\P\ECM\default"/>
    <s v="-"/>
    <m/>
    <m/>
    <s v="W"/>
    <s v="PWR"/>
    <m/>
    <x v="3"/>
    <x v="1"/>
    <n v="4"/>
    <s v="Mission (Mission)"/>
    <s v="Space_Seg (Space_Segment)"/>
    <x v="2"/>
    <x v="4"/>
    <x v="0"/>
  </r>
  <r>
    <s v="Mission.Space_Seg.SC.BAT"/>
    <m/>
    <x v="11"/>
    <x v="10"/>
    <s v="\Mission.Space_Seg.SC.BAT\P\SAM\default"/>
    <s v="-"/>
    <m/>
    <m/>
    <s v="W"/>
    <s v="PWR"/>
    <m/>
    <x v="3"/>
    <x v="1"/>
    <n v="4"/>
    <s v="Mission (Mission)"/>
    <s v="Space_Seg (Space_Segment)"/>
    <x v="2"/>
    <x v="4"/>
    <x v="0"/>
  </r>
  <r>
    <s v="Mission.Space_Seg.SC.BAT"/>
    <m/>
    <x v="11"/>
    <x v="11"/>
    <s v="\Mission.Space_Seg.SC.BAT\P\SBM\default"/>
    <s v="-"/>
    <m/>
    <m/>
    <s v="W"/>
    <s v="PWR"/>
    <m/>
    <x v="3"/>
    <x v="1"/>
    <n v="4"/>
    <s v="Mission (Mission)"/>
    <s v="Space_Seg (Space_Segment)"/>
    <x v="2"/>
    <x v="4"/>
    <x v="0"/>
  </r>
  <r>
    <s v="Mission.Space_Seg.SC.BAT"/>
    <m/>
    <x v="13"/>
    <x v="0"/>
    <s v="\Mission.Space_Seg.SC.BAT\redundancy.scheme\\default"/>
    <s v="-"/>
    <m/>
    <m/>
    <m/>
    <s v="PWR"/>
    <m/>
    <x v="3"/>
    <x v="1"/>
    <n v="4"/>
    <s v="Mission (Mission)"/>
    <s v="Space_Seg (Space_Segment)"/>
    <x v="2"/>
    <x v="4"/>
    <x v="0"/>
  </r>
  <r>
    <s v="Mission.Space_Seg.SC.BAT"/>
    <m/>
    <x v="14"/>
    <x v="0"/>
    <s v="\Mission.Space_Seg.SC.BAT\redundancy.type\\default"/>
    <s v="-"/>
    <m/>
    <m/>
    <m/>
    <s v="PWR"/>
    <m/>
    <x v="3"/>
    <x v="1"/>
    <n v="4"/>
    <s v="Mission (Mission)"/>
    <s v="Space_Seg (Space_Segment)"/>
    <x v="2"/>
    <x v="4"/>
    <x v="0"/>
  </r>
  <r>
    <s v="Mission.Space_Seg.SC.BAT"/>
    <m/>
    <x v="15"/>
    <x v="0"/>
    <s v="\Mission.Space_Seg.SC.BAT\redundancy.k\\default"/>
    <s v="-"/>
    <m/>
    <m/>
    <m/>
    <s v="PWR"/>
    <m/>
    <x v="3"/>
    <x v="1"/>
    <n v="4"/>
    <s v="Mission (Mission)"/>
    <s v="Space_Seg (Space_Segment)"/>
    <x v="2"/>
    <x v="4"/>
    <x v="0"/>
  </r>
  <r>
    <s v="Mission.Space_Seg.SC.BAT"/>
    <m/>
    <x v="16"/>
    <x v="0"/>
    <s v="\Mission.Space_Seg.SC.BAT\redundancy.n\\default"/>
    <s v="-"/>
    <m/>
    <m/>
    <m/>
    <s v="PWR"/>
    <m/>
    <x v="3"/>
    <x v="1"/>
    <n v="4"/>
    <s v="Mission (Mission)"/>
    <s v="Space_Seg (Space_Segment)"/>
    <x v="2"/>
    <x v="4"/>
    <x v="0"/>
  </r>
  <r>
    <s v="Mission.Space_Seg.SC.BAT"/>
    <m/>
    <x v="17"/>
    <x v="0"/>
    <s v="\Mission.Space_Seg.SC.BAT\Temp_oper_max\\default"/>
    <n v="30"/>
    <m/>
    <m/>
    <s v="°C"/>
    <s v="PWR"/>
    <m/>
    <x v="3"/>
    <x v="1"/>
    <n v="4"/>
    <s v="Mission (Mission)"/>
    <s v="Space_Seg (Space_Segment)"/>
    <x v="2"/>
    <x v="4"/>
    <x v="0"/>
  </r>
  <r>
    <s v="Mission.Space_Seg.SC.BAT"/>
    <m/>
    <x v="18"/>
    <x v="0"/>
    <s v="\Mission.Space_Seg.SC.BAT\Temp_oper_min\\default"/>
    <n v="10"/>
    <m/>
    <m/>
    <s v="°C"/>
    <s v="PWR"/>
    <m/>
    <x v="3"/>
    <x v="1"/>
    <n v="4"/>
    <s v="Mission (Mission)"/>
    <s v="Space_Seg (Space_Segment)"/>
    <x v="2"/>
    <x v="4"/>
    <x v="0"/>
  </r>
  <r>
    <s v="Mission.Space_Seg.SC.BAT"/>
    <m/>
    <x v="19"/>
    <x v="0"/>
    <s v="\Mission.Space_Seg.SC.BAT\TRL\\default"/>
    <s v="-"/>
    <m/>
    <m/>
    <m/>
    <s v="PWR"/>
    <m/>
    <x v="3"/>
    <x v="1"/>
    <n v="4"/>
    <s v="Mission (Mission)"/>
    <s v="Space_Seg (Space_Segment)"/>
    <x v="2"/>
    <x v="4"/>
    <x v="0"/>
  </r>
  <r>
    <s v="Mission.Space_Seg.SC.BAT"/>
    <m/>
    <x v="23"/>
    <x v="0"/>
    <s v="\Mission.Space_Seg.SC.BAT\Vol\\default"/>
    <n v="1.0999999999999999E-2"/>
    <m/>
    <m/>
    <s v="m³"/>
    <s v="PWR"/>
    <m/>
    <x v="3"/>
    <x v="1"/>
    <n v="4"/>
    <s v="Mission (Mission)"/>
    <s v="Space_Seg (Space_Segment)"/>
    <x v="2"/>
    <x v="4"/>
    <x v="0"/>
  </r>
  <r>
    <s v="Mission.Space_Seg.SC.BAT"/>
    <s v="Dimensions"/>
    <x v="20"/>
    <x v="0"/>
    <s v="\Mission.Space_Seg.SC.BAT\wid\\default"/>
    <s v="-"/>
    <m/>
    <m/>
    <s v="mm"/>
    <s v="PWR"/>
    <m/>
    <x v="3"/>
    <x v="1"/>
    <n v="4"/>
    <s v="Mission (Mission)"/>
    <s v="Space_Seg (Space_Segment)"/>
    <x v="2"/>
    <x v="4"/>
    <x v="0"/>
  </r>
  <r>
    <s v="Mission.Space_Seg.SC.COMS"/>
    <m/>
    <x v="0"/>
    <x v="0"/>
    <s v="\Mission.Space_Seg.SC.COMS\_name_\\default"/>
    <s v="Communications Subsystem"/>
    <m/>
    <m/>
    <m/>
    <s v="SYE"/>
    <m/>
    <x v="0"/>
    <x v="0"/>
    <n v="4"/>
    <s v="Mission (Mission)"/>
    <s v="Space_Seg (Space_Segment)"/>
    <x v="2"/>
    <x v="5"/>
    <x v="0"/>
  </r>
  <r>
    <s v="Mission.Space_Seg.SC.COMS"/>
    <m/>
    <x v="1"/>
    <x v="0"/>
    <s v="\Mission.Space_Seg.SC.COMS\m\\default"/>
    <n v="50"/>
    <n v="10"/>
    <n v="5"/>
    <s v="kg"/>
    <s v="COM"/>
    <m/>
    <x v="4"/>
    <x v="2"/>
    <n v="4"/>
    <s v="Mission (Mission)"/>
    <s v="Space_Seg (Space_Segment)"/>
    <x v="2"/>
    <x v="5"/>
    <x v="0"/>
  </r>
  <r>
    <s v="Mission.Space_Seg.SC.COMS"/>
    <m/>
    <x v="11"/>
    <x v="1"/>
    <s v="\Mission.Space_Seg.SC.COMS\P\LEM\default"/>
    <n v="165"/>
    <m/>
    <m/>
    <s v="W"/>
    <s v="COM"/>
    <m/>
    <x v="4"/>
    <x v="2"/>
    <n v="4"/>
    <s v="Mission (Mission)"/>
    <s v="Space_Seg (Space_Segment)"/>
    <x v="2"/>
    <x v="5"/>
    <x v="0"/>
  </r>
  <r>
    <s v="Mission.Space_Seg.SC.COMS"/>
    <m/>
    <x v="11"/>
    <x v="2"/>
    <s v="\Mission.Space_Seg.SC.COMS\P\CRM\default"/>
    <n v="165"/>
    <m/>
    <m/>
    <s v="W"/>
    <s v="COM"/>
    <m/>
    <x v="4"/>
    <x v="2"/>
    <n v="4"/>
    <s v="Mission (Mission)"/>
    <s v="Space_Seg (Space_Segment)"/>
    <x v="2"/>
    <x v="5"/>
    <x v="0"/>
  </r>
  <r>
    <s v="Mission.Space_Seg.SC.COMS"/>
    <m/>
    <x v="11"/>
    <x v="3"/>
    <s v="\Mission.Space_Seg.SC.COMS\P\CCM\default"/>
    <n v="165"/>
    <m/>
    <m/>
    <s v="W"/>
    <s v="COM"/>
    <m/>
    <x v="4"/>
    <x v="2"/>
    <n v="4"/>
    <s v="Mission (Mission)"/>
    <s v="Space_Seg (Space_Segment)"/>
    <x v="2"/>
    <x v="5"/>
    <x v="0"/>
  </r>
  <r>
    <s v="Mission.Space_Seg.SC.COMS"/>
    <m/>
    <x v="11"/>
    <x v="4"/>
    <s v="\Mission.Space_Seg.SC.COMS\P\NVM\default"/>
    <n v="165"/>
    <m/>
    <m/>
    <s v="W"/>
    <s v="COM"/>
    <m/>
    <x v="4"/>
    <x v="2"/>
    <n v="4"/>
    <s v="Mission (Mission)"/>
    <s v="Space_Seg (Space_Segment)"/>
    <x v="2"/>
    <x v="5"/>
    <x v="0"/>
  </r>
  <r>
    <s v="Mission.Space_Seg.SC.COMS"/>
    <m/>
    <x v="11"/>
    <x v="5"/>
    <s v="\Mission.Space_Seg.SC.COMS\P\MAM\default"/>
    <n v="165"/>
    <m/>
    <m/>
    <s v="W"/>
    <s v="COM"/>
    <m/>
    <x v="4"/>
    <x v="2"/>
    <n v="4"/>
    <s v="Mission (Mission)"/>
    <s v="Space_Seg (Space_Segment)"/>
    <x v="2"/>
    <x v="5"/>
    <x v="0"/>
  </r>
  <r>
    <s v="Mission.Space_Seg.SC.COMS"/>
    <m/>
    <x v="11"/>
    <x v="6"/>
    <s v="\Mission.Space_Seg.SC.COMS\P\RSM\default"/>
    <n v="165"/>
    <m/>
    <m/>
    <s v="W"/>
    <s v="COM"/>
    <m/>
    <x v="4"/>
    <x v="2"/>
    <n v="4"/>
    <s v="Mission (Mission)"/>
    <s v="Space_Seg (Space_Segment)"/>
    <x v="2"/>
    <x v="5"/>
    <x v="0"/>
  </r>
  <r>
    <s v="Mission.Space_Seg.SC.COMS"/>
    <m/>
    <x v="11"/>
    <x v="7"/>
    <s v="\Mission.Space_Seg.SC.COMS\P\ISM\default"/>
    <n v="165"/>
    <m/>
    <m/>
    <s v="W"/>
    <s v="COM"/>
    <m/>
    <x v="4"/>
    <x v="2"/>
    <n v="4"/>
    <s v="Mission (Mission)"/>
    <s v="Space_Seg (Space_Segment)"/>
    <x v="2"/>
    <x v="5"/>
    <x v="0"/>
  </r>
  <r>
    <s v="Mission.Space_Seg.SC.COMS"/>
    <m/>
    <x v="11"/>
    <x v="8"/>
    <s v="\Mission.Space_Seg.SC.COMS\P\SCM\default"/>
    <n v="165"/>
    <m/>
    <m/>
    <s v="W"/>
    <s v="COM"/>
    <m/>
    <x v="4"/>
    <x v="2"/>
    <n v="4"/>
    <s v="Mission (Mission)"/>
    <s v="Space_Seg (Space_Segment)"/>
    <x v="2"/>
    <x v="5"/>
    <x v="0"/>
  </r>
  <r>
    <s v="Mission.Space_Seg.SC.COMS"/>
    <m/>
    <x v="11"/>
    <x v="9"/>
    <s v="\Mission.Space_Seg.SC.COMS\P\ECM\default"/>
    <n v="165"/>
    <m/>
    <m/>
    <s v="W"/>
    <s v="COM"/>
    <m/>
    <x v="4"/>
    <x v="2"/>
    <n v="4"/>
    <s v="Mission (Mission)"/>
    <s v="Space_Seg (Space_Segment)"/>
    <x v="2"/>
    <x v="5"/>
    <x v="0"/>
  </r>
  <r>
    <s v="Mission.Space_Seg.SC.COMS"/>
    <m/>
    <x v="11"/>
    <x v="10"/>
    <s v="\Mission.Space_Seg.SC.COMS\P\SAM\default"/>
    <n v="165"/>
    <m/>
    <m/>
    <s v="W"/>
    <s v="COM"/>
    <m/>
    <x v="4"/>
    <x v="2"/>
    <n v="4"/>
    <s v="Mission (Mission)"/>
    <s v="Space_Seg (Space_Segment)"/>
    <x v="2"/>
    <x v="5"/>
    <x v="0"/>
  </r>
  <r>
    <s v="Mission.Space_Seg.SC.COMS"/>
    <m/>
    <x v="11"/>
    <x v="11"/>
    <s v="\Mission.Space_Seg.SC.COMS\P\SBM\default"/>
    <n v="165"/>
    <m/>
    <m/>
    <s v="W"/>
    <s v="COM"/>
    <m/>
    <x v="4"/>
    <x v="2"/>
    <n v="4"/>
    <s v="Mission (Mission)"/>
    <s v="Space_Seg (Space_Segment)"/>
    <x v="2"/>
    <x v="5"/>
    <x v="0"/>
  </r>
  <r>
    <s v="Mission.Space_Seg.SC.ctr_prop_eq"/>
    <m/>
    <x v="0"/>
    <x v="0"/>
    <s v="\Mission.Space_Seg.SC.ctr_prop_eq\_name_\\default"/>
    <s v="Control propullsion equipment"/>
    <m/>
    <m/>
    <m/>
    <s v="PROP"/>
    <m/>
    <x v="5"/>
    <x v="0"/>
    <n v="4"/>
    <s v="Mission (Mission)"/>
    <s v="Space_Seg (Space_Segment)"/>
    <x v="2"/>
    <x v="6"/>
    <x v="0"/>
  </r>
  <r>
    <s v="Mission.Space_Seg.SC.ctr_prop_eq.ctr_prop_thr_01"/>
    <m/>
    <x v="0"/>
    <x v="0"/>
    <s v="\Mission.Space_Seg.SC.ctr_prop_eq.ctr_prop_thr_01\_name_\\default"/>
    <s v="Arianegroup 10N bipropellant thruster"/>
    <m/>
    <m/>
    <m/>
    <s v="PROP"/>
    <m/>
    <x v="5"/>
    <x v="0"/>
    <n v="5"/>
    <s v="Mission (Mission)"/>
    <s v="Space_Seg (Space_Segment)"/>
    <x v="2"/>
    <x v="6"/>
    <x v="1"/>
  </r>
  <r>
    <s v="Mission.Space_Seg.SC.ctr_prop_eq.ctr_prop_thr_01"/>
    <m/>
    <x v="1"/>
    <x v="0"/>
    <s v="\Mission.Space_Seg.SC.ctr_prop_eq.ctr_prop_thr_01\m\\default"/>
    <n v="0.65"/>
    <n v="5"/>
    <n v="3.2500000000000001E-2"/>
    <s v="kg"/>
    <s v="PROP"/>
    <m/>
    <x v="5"/>
    <x v="1"/>
    <n v="5"/>
    <s v="Mission (Mission)"/>
    <s v="Space_Seg (Space_Segment)"/>
    <x v="2"/>
    <x v="6"/>
    <x v="1"/>
  </r>
  <r>
    <s v="Mission.Space_Seg.SC.ctr_prop_eq.ctr_prop_thr_01"/>
    <m/>
    <x v="11"/>
    <x v="1"/>
    <s v="\Mission.Space_Seg.SC.ctr_prop_eq.ctr_prop_thr_01\P\LEM\default"/>
    <s v="-"/>
    <m/>
    <m/>
    <s v="W"/>
    <s v="PROP"/>
    <m/>
    <x v="5"/>
    <x v="1"/>
    <n v="5"/>
    <s v="Mission (Mission)"/>
    <s v="Space_Seg (Space_Segment)"/>
    <x v="2"/>
    <x v="6"/>
    <x v="1"/>
  </r>
  <r>
    <s v="Mission.Space_Seg.SC.ctr_prop_eq.ctr_prop_thr_01"/>
    <m/>
    <x v="11"/>
    <x v="2"/>
    <s v="\Mission.Space_Seg.SC.ctr_prop_eq.ctr_prop_thr_01\P\CRM\default"/>
    <s v="-"/>
    <m/>
    <m/>
    <s v="W"/>
    <s v="PROP"/>
    <m/>
    <x v="5"/>
    <x v="1"/>
    <n v="5"/>
    <s v="Mission (Mission)"/>
    <s v="Space_Seg (Space_Segment)"/>
    <x v="2"/>
    <x v="6"/>
    <x v="1"/>
  </r>
  <r>
    <s v="Mission.Space_Seg.SC.ctr_prop_eq.ctr_prop_thr_01"/>
    <m/>
    <x v="11"/>
    <x v="3"/>
    <s v="\Mission.Space_Seg.SC.ctr_prop_eq.ctr_prop_thr_01\P\CCM\default"/>
    <n v="3.7499999999999999E-2"/>
    <m/>
    <m/>
    <s v="W"/>
    <s v="PROP"/>
    <m/>
    <x v="5"/>
    <x v="1"/>
    <n v="5"/>
    <s v="Mission (Mission)"/>
    <s v="Space_Seg (Space_Segment)"/>
    <x v="2"/>
    <x v="6"/>
    <x v="1"/>
  </r>
  <r>
    <s v="Mission.Space_Seg.SC.ctr_prop_eq.ctr_prop_thr_01"/>
    <m/>
    <x v="11"/>
    <x v="4"/>
    <s v="\Mission.Space_Seg.SC.ctr_prop_eq.ctr_prop_thr_01\P\NVM\default"/>
    <n v="3.7499999999999999E-2"/>
    <m/>
    <m/>
    <s v="W"/>
    <s v="PROP"/>
    <m/>
    <x v="5"/>
    <x v="1"/>
    <n v="5"/>
    <s v="Mission (Mission)"/>
    <s v="Space_Seg (Space_Segment)"/>
    <x v="2"/>
    <x v="6"/>
    <x v="1"/>
  </r>
  <r>
    <s v="Mission.Space_Seg.SC.ctr_prop_eq.ctr_prop_thr_01"/>
    <m/>
    <x v="11"/>
    <x v="5"/>
    <s v="\Mission.Space_Seg.SC.ctr_prop_eq.ctr_prop_thr_01\P\MAM\default"/>
    <n v="3.7499999999999999E-2"/>
    <m/>
    <m/>
    <s v="W"/>
    <s v="PROP"/>
    <m/>
    <x v="5"/>
    <x v="1"/>
    <n v="5"/>
    <s v="Mission (Mission)"/>
    <s v="Space_Seg (Space_Segment)"/>
    <x v="2"/>
    <x v="6"/>
    <x v="1"/>
  </r>
  <r>
    <s v="Mission.Space_Seg.SC.ctr_prop_eq.ctr_prop_thr_01"/>
    <m/>
    <x v="11"/>
    <x v="6"/>
    <s v="\Mission.Space_Seg.SC.ctr_prop_eq.ctr_prop_thr_01\P\RSM\default"/>
    <n v="3.7499999999999999E-2"/>
    <m/>
    <m/>
    <s v="W"/>
    <s v="PROP"/>
    <m/>
    <x v="5"/>
    <x v="1"/>
    <n v="5"/>
    <s v="Mission (Mission)"/>
    <s v="Space_Seg (Space_Segment)"/>
    <x v="2"/>
    <x v="6"/>
    <x v="1"/>
  </r>
  <r>
    <s v="Mission.Space_Seg.SC.ctr_prop_eq.ctr_prop_thr_01"/>
    <m/>
    <x v="11"/>
    <x v="7"/>
    <s v="\Mission.Space_Seg.SC.ctr_prop_eq.ctr_prop_thr_01\P\ISM\default"/>
    <n v="3.7499999999999999E-2"/>
    <m/>
    <m/>
    <s v="W"/>
    <s v="PROP"/>
    <m/>
    <x v="5"/>
    <x v="1"/>
    <n v="5"/>
    <s v="Mission (Mission)"/>
    <s v="Space_Seg (Space_Segment)"/>
    <x v="2"/>
    <x v="6"/>
    <x v="1"/>
  </r>
  <r>
    <s v="Mission.Space_Seg.SC.ctr_prop_eq.ctr_prop_thr_01"/>
    <m/>
    <x v="11"/>
    <x v="8"/>
    <s v="\Mission.Space_Seg.SC.ctr_prop_eq.ctr_prop_thr_01\P\SCM\default"/>
    <n v="3.7499999999999999E-2"/>
    <m/>
    <m/>
    <s v="W"/>
    <s v="PROP"/>
    <m/>
    <x v="5"/>
    <x v="1"/>
    <n v="5"/>
    <s v="Mission (Mission)"/>
    <s v="Space_Seg (Space_Segment)"/>
    <x v="2"/>
    <x v="6"/>
    <x v="1"/>
  </r>
  <r>
    <s v="Mission.Space_Seg.SC.ctr_prop_eq.ctr_prop_thr_01"/>
    <m/>
    <x v="11"/>
    <x v="9"/>
    <s v="\Mission.Space_Seg.SC.ctr_prop_eq.ctr_prop_thr_01\P\ECM\default"/>
    <s v="-"/>
    <m/>
    <m/>
    <s v="W"/>
    <s v="PROP"/>
    <m/>
    <x v="5"/>
    <x v="1"/>
    <n v="5"/>
    <s v="Mission (Mission)"/>
    <s v="Space_Seg (Space_Segment)"/>
    <x v="2"/>
    <x v="6"/>
    <x v="1"/>
  </r>
  <r>
    <s v="Mission.Space_Seg.SC.ctr_prop_eq.ctr_prop_thr_01"/>
    <m/>
    <x v="11"/>
    <x v="10"/>
    <s v="\Mission.Space_Seg.SC.ctr_prop_eq.ctr_prop_thr_01\P\SAM\default"/>
    <s v="-"/>
    <m/>
    <m/>
    <s v="W"/>
    <s v="PROP"/>
    <m/>
    <x v="5"/>
    <x v="1"/>
    <n v="5"/>
    <s v="Mission (Mission)"/>
    <s v="Space_Seg (Space_Segment)"/>
    <x v="2"/>
    <x v="6"/>
    <x v="1"/>
  </r>
  <r>
    <s v="Mission.Space_Seg.SC.ctr_prop_eq.ctr_prop_thr_01"/>
    <m/>
    <x v="11"/>
    <x v="11"/>
    <s v="\Mission.Space_Seg.SC.ctr_prop_eq.ctr_prop_thr_01\P\SBM\default"/>
    <n v="3.7499999999999999E-2"/>
    <m/>
    <m/>
    <s v="W"/>
    <s v="PROP"/>
    <m/>
    <x v="5"/>
    <x v="1"/>
    <n v="5"/>
    <s v="Mission (Mission)"/>
    <s v="Space_Seg (Space_Segment)"/>
    <x v="2"/>
    <x v="6"/>
    <x v="1"/>
  </r>
  <r>
    <s v="Mission.Space_Seg.SC.ctr_prop_eq.ctr_prop_thr_02"/>
    <m/>
    <x v="0"/>
    <x v="0"/>
    <s v="\Mission.Space_Seg.SC.ctr_prop_eq.ctr_prop_thr_02\_name_\\default"/>
    <s v="Arianegroup 10N bipropellant thruster"/>
    <m/>
    <m/>
    <m/>
    <s v="PROP"/>
    <m/>
    <x v="5"/>
    <x v="0"/>
    <n v="5"/>
    <s v="Mission (Mission)"/>
    <s v="Space_Seg (Space_Segment)"/>
    <x v="2"/>
    <x v="6"/>
    <x v="2"/>
  </r>
  <r>
    <s v="Mission.Space_Seg.SC.ctr_prop_eq.ctr_prop_thr_02"/>
    <m/>
    <x v="1"/>
    <x v="0"/>
    <s v="\Mission.Space_Seg.SC.ctr_prop_eq.ctr_prop_thr_02\m\\default"/>
    <n v="0.65"/>
    <n v="5"/>
    <n v="3.2500000000000001E-2"/>
    <s v="kg"/>
    <s v="PROP"/>
    <m/>
    <x v="5"/>
    <x v="1"/>
    <n v="5"/>
    <s v="Mission (Mission)"/>
    <s v="Space_Seg (Space_Segment)"/>
    <x v="2"/>
    <x v="6"/>
    <x v="2"/>
  </r>
  <r>
    <s v="Mission.Space_Seg.SC.ctr_prop_eq.ctr_prop_thr_02"/>
    <m/>
    <x v="11"/>
    <x v="1"/>
    <s v="\Mission.Space_Seg.SC.ctr_prop_eq.ctr_prop_thr_02\P\LEM\default"/>
    <s v="-"/>
    <m/>
    <m/>
    <s v="W"/>
    <s v="PROP"/>
    <m/>
    <x v="5"/>
    <x v="1"/>
    <n v="5"/>
    <s v="Mission (Mission)"/>
    <s v="Space_Seg (Space_Segment)"/>
    <x v="2"/>
    <x v="6"/>
    <x v="2"/>
  </r>
  <r>
    <s v="Mission.Space_Seg.SC.ctr_prop_eq.ctr_prop_thr_02"/>
    <m/>
    <x v="11"/>
    <x v="2"/>
    <s v="\Mission.Space_Seg.SC.ctr_prop_eq.ctr_prop_thr_02\P\CRM\default"/>
    <s v="-"/>
    <m/>
    <m/>
    <s v="W"/>
    <s v="PROP"/>
    <m/>
    <x v="5"/>
    <x v="1"/>
    <n v="5"/>
    <s v="Mission (Mission)"/>
    <s v="Space_Seg (Space_Segment)"/>
    <x v="2"/>
    <x v="6"/>
    <x v="2"/>
  </r>
  <r>
    <s v="Mission.Space_Seg.SC.ctr_prop_eq.ctr_prop_thr_02"/>
    <m/>
    <x v="11"/>
    <x v="3"/>
    <s v="\Mission.Space_Seg.SC.ctr_prop_eq.ctr_prop_thr_02\P\CCM\default"/>
    <n v="3.7499999999999999E-2"/>
    <m/>
    <m/>
    <s v="W"/>
    <s v="PROP"/>
    <m/>
    <x v="5"/>
    <x v="1"/>
    <n v="5"/>
    <s v="Mission (Mission)"/>
    <s v="Space_Seg (Space_Segment)"/>
    <x v="2"/>
    <x v="6"/>
    <x v="2"/>
  </r>
  <r>
    <s v="Mission.Space_Seg.SC.ctr_prop_eq.ctr_prop_thr_02"/>
    <m/>
    <x v="11"/>
    <x v="4"/>
    <s v="\Mission.Space_Seg.SC.ctr_prop_eq.ctr_prop_thr_02\P\NVM\default"/>
    <n v="3.7499999999999999E-2"/>
    <m/>
    <m/>
    <s v="W"/>
    <s v="PROP"/>
    <m/>
    <x v="5"/>
    <x v="1"/>
    <n v="5"/>
    <s v="Mission (Mission)"/>
    <s v="Space_Seg (Space_Segment)"/>
    <x v="2"/>
    <x v="6"/>
    <x v="2"/>
  </r>
  <r>
    <s v="Mission.Space_Seg.SC.ctr_prop_eq.ctr_prop_thr_02"/>
    <m/>
    <x v="11"/>
    <x v="5"/>
    <s v="\Mission.Space_Seg.SC.ctr_prop_eq.ctr_prop_thr_02\P\MAM\default"/>
    <n v="3.7499999999999999E-2"/>
    <m/>
    <m/>
    <s v="W"/>
    <s v="PROP"/>
    <m/>
    <x v="5"/>
    <x v="1"/>
    <n v="5"/>
    <s v="Mission (Mission)"/>
    <s v="Space_Seg (Space_Segment)"/>
    <x v="2"/>
    <x v="6"/>
    <x v="2"/>
  </r>
  <r>
    <s v="Mission.Space_Seg.SC.ctr_prop_eq.ctr_prop_thr_02"/>
    <m/>
    <x v="11"/>
    <x v="6"/>
    <s v="\Mission.Space_Seg.SC.ctr_prop_eq.ctr_prop_thr_02\P\RSM\default"/>
    <n v="3.7499999999999999E-2"/>
    <m/>
    <m/>
    <s v="W"/>
    <s v="PROP"/>
    <m/>
    <x v="5"/>
    <x v="1"/>
    <n v="5"/>
    <s v="Mission (Mission)"/>
    <s v="Space_Seg (Space_Segment)"/>
    <x v="2"/>
    <x v="6"/>
    <x v="2"/>
  </r>
  <r>
    <s v="Mission.Space_Seg.SC.ctr_prop_eq.ctr_prop_thr_02"/>
    <m/>
    <x v="11"/>
    <x v="7"/>
    <s v="\Mission.Space_Seg.SC.ctr_prop_eq.ctr_prop_thr_02\P\ISM\default"/>
    <n v="3.7499999999999999E-2"/>
    <m/>
    <m/>
    <s v="W"/>
    <s v="PROP"/>
    <m/>
    <x v="5"/>
    <x v="1"/>
    <n v="5"/>
    <s v="Mission (Mission)"/>
    <s v="Space_Seg (Space_Segment)"/>
    <x v="2"/>
    <x v="6"/>
    <x v="2"/>
  </r>
  <r>
    <s v="Mission.Space_Seg.SC.ctr_prop_eq.ctr_prop_thr_02"/>
    <m/>
    <x v="11"/>
    <x v="8"/>
    <s v="\Mission.Space_Seg.SC.ctr_prop_eq.ctr_prop_thr_02\P\SCM\default"/>
    <n v="3.7499999999999999E-2"/>
    <m/>
    <m/>
    <s v="W"/>
    <s v="PROP"/>
    <m/>
    <x v="5"/>
    <x v="1"/>
    <n v="5"/>
    <s v="Mission (Mission)"/>
    <s v="Space_Seg (Space_Segment)"/>
    <x v="2"/>
    <x v="6"/>
    <x v="2"/>
  </r>
  <r>
    <s v="Mission.Space_Seg.SC.ctr_prop_eq.ctr_prop_thr_02"/>
    <m/>
    <x v="11"/>
    <x v="9"/>
    <s v="\Mission.Space_Seg.SC.ctr_prop_eq.ctr_prop_thr_02\P\ECM\default"/>
    <s v="-"/>
    <m/>
    <m/>
    <s v="W"/>
    <s v="PROP"/>
    <m/>
    <x v="5"/>
    <x v="1"/>
    <n v="5"/>
    <s v="Mission (Mission)"/>
    <s v="Space_Seg (Space_Segment)"/>
    <x v="2"/>
    <x v="6"/>
    <x v="2"/>
  </r>
  <r>
    <s v="Mission.Space_Seg.SC.ctr_prop_eq.ctr_prop_thr_02"/>
    <m/>
    <x v="11"/>
    <x v="10"/>
    <s v="\Mission.Space_Seg.SC.ctr_prop_eq.ctr_prop_thr_02\P\SAM\default"/>
    <s v="-"/>
    <m/>
    <m/>
    <s v="W"/>
    <s v="PROP"/>
    <m/>
    <x v="5"/>
    <x v="1"/>
    <n v="5"/>
    <s v="Mission (Mission)"/>
    <s v="Space_Seg (Space_Segment)"/>
    <x v="2"/>
    <x v="6"/>
    <x v="2"/>
  </r>
  <r>
    <s v="Mission.Space_Seg.SC.ctr_prop_eq.ctr_prop_thr_02"/>
    <m/>
    <x v="11"/>
    <x v="11"/>
    <s v="\Mission.Space_Seg.SC.ctr_prop_eq.ctr_prop_thr_02\P\SBM\default"/>
    <n v="3.7499999999999999E-2"/>
    <m/>
    <m/>
    <s v="W"/>
    <s v="PROP"/>
    <m/>
    <x v="5"/>
    <x v="1"/>
    <n v="5"/>
    <s v="Mission (Mission)"/>
    <s v="Space_Seg (Space_Segment)"/>
    <x v="2"/>
    <x v="6"/>
    <x v="2"/>
  </r>
  <r>
    <s v="Mission.Space_Seg.SC.ctr_prop_eq.ctr_prop_thr_03"/>
    <m/>
    <x v="0"/>
    <x v="0"/>
    <s v="\Mission.Space_Seg.SC.ctr_prop_eq.ctr_prop_thr_03\_name_\\default"/>
    <s v="Arianegroup 10N bipropellant thruster"/>
    <m/>
    <m/>
    <m/>
    <s v="PROP"/>
    <m/>
    <x v="5"/>
    <x v="0"/>
    <n v="5"/>
    <s v="Mission (Mission)"/>
    <s v="Space_Seg (Space_Segment)"/>
    <x v="2"/>
    <x v="6"/>
    <x v="3"/>
  </r>
  <r>
    <s v="Mission.Space_Seg.SC.ctr_prop_eq.ctr_prop_thr_03"/>
    <m/>
    <x v="1"/>
    <x v="0"/>
    <s v="\Mission.Space_Seg.SC.ctr_prop_eq.ctr_prop_thr_03\m\\default"/>
    <n v="0.65"/>
    <n v="5"/>
    <n v="3.2500000000000001E-2"/>
    <s v="kg"/>
    <s v="PROP"/>
    <m/>
    <x v="5"/>
    <x v="1"/>
    <n v="5"/>
    <s v="Mission (Mission)"/>
    <s v="Space_Seg (Space_Segment)"/>
    <x v="2"/>
    <x v="6"/>
    <x v="3"/>
  </r>
  <r>
    <s v="Mission.Space_Seg.SC.ctr_prop_eq.ctr_prop_thr_03"/>
    <m/>
    <x v="11"/>
    <x v="1"/>
    <s v="\Mission.Space_Seg.SC.ctr_prop_eq.ctr_prop_thr_03\P\LEM\default"/>
    <s v="-"/>
    <m/>
    <m/>
    <s v="W"/>
    <s v="PROP"/>
    <m/>
    <x v="5"/>
    <x v="1"/>
    <n v="5"/>
    <s v="Mission (Mission)"/>
    <s v="Space_Seg (Space_Segment)"/>
    <x v="2"/>
    <x v="6"/>
    <x v="3"/>
  </r>
  <r>
    <s v="Mission.Space_Seg.SC.ctr_prop_eq.ctr_prop_thr_03"/>
    <m/>
    <x v="11"/>
    <x v="2"/>
    <s v="\Mission.Space_Seg.SC.ctr_prop_eq.ctr_prop_thr_03\P\CRM\default"/>
    <s v="-"/>
    <m/>
    <m/>
    <s v="W"/>
    <s v="PROP"/>
    <m/>
    <x v="5"/>
    <x v="1"/>
    <n v="5"/>
    <s v="Mission (Mission)"/>
    <s v="Space_Seg (Space_Segment)"/>
    <x v="2"/>
    <x v="6"/>
    <x v="3"/>
  </r>
  <r>
    <s v="Mission.Space_Seg.SC.ctr_prop_eq.ctr_prop_thr_03"/>
    <m/>
    <x v="11"/>
    <x v="3"/>
    <s v="\Mission.Space_Seg.SC.ctr_prop_eq.ctr_prop_thr_03\P\CCM\default"/>
    <n v="3.7499999999999999E-2"/>
    <m/>
    <m/>
    <s v="W"/>
    <s v="PROP"/>
    <m/>
    <x v="5"/>
    <x v="1"/>
    <n v="5"/>
    <s v="Mission (Mission)"/>
    <s v="Space_Seg (Space_Segment)"/>
    <x v="2"/>
    <x v="6"/>
    <x v="3"/>
  </r>
  <r>
    <s v="Mission.Space_Seg.SC.ctr_prop_eq.ctr_prop_thr_03"/>
    <m/>
    <x v="11"/>
    <x v="4"/>
    <s v="\Mission.Space_Seg.SC.ctr_prop_eq.ctr_prop_thr_03\P\NVM\default"/>
    <n v="3.7499999999999999E-2"/>
    <m/>
    <m/>
    <s v="W"/>
    <s v="PROP"/>
    <m/>
    <x v="5"/>
    <x v="1"/>
    <n v="5"/>
    <s v="Mission (Mission)"/>
    <s v="Space_Seg (Space_Segment)"/>
    <x v="2"/>
    <x v="6"/>
    <x v="3"/>
  </r>
  <r>
    <s v="Mission.Space_Seg.SC.ctr_prop_eq.ctr_prop_thr_03"/>
    <m/>
    <x v="11"/>
    <x v="5"/>
    <s v="\Mission.Space_Seg.SC.ctr_prop_eq.ctr_prop_thr_03\P\MAM\default"/>
    <n v="3.7499999999999999E-2"/>
    <m/>
    <m/>
    <s v="W"/>
    <s v="PROP"/>
    <m/>
    <x v="5"/>
    <x v="1"/>
    <n v="5"/>
    <s v="Mission (Mission)"/>
    <s v="Space_Seg (Space_Segment)"/>
    <x v="2"/>
    <x v="6"/>
    <x v="3"/>
  </r>
  <r>
    <s v="Mission.Space_Seg.SC.ctr_prop_eq.ctr_prop_thr_03"/>
    <m/>
    <x v="11"/>
    <x v="6"/>
    <s v="\Mission.Space_Seg.SC.ctr_prop_eq.ctr_prop_thr_03\P\RSM\default"/>
    <n v="3.7499999999999999E-2"/>
    <m/>
    <m/>
    <s v="W"/>
    <s v="PROP"/>
    <m/>
    <x v="5"/>
    <x v="1"/>
    <n v="5"/>
    <s v="Mission (Mission)"/>
    <s v="Space_Seg (Space_Segment)"/>
    <x v="2"/>
    <x v="6"/>
    <x v="3"/>
  </r>
  <r>
    <s v="Mission.Space_Seg.SC.ctr_prop_eq.ctr_prop_thr_03"/>
    <m/>
    <x v="11"/>
    <x v="7"/>
    <s v="\Mission.Space_Seg.SC.ctr_prop_eq.ctr_prop_thr_03\P\ISM\default"/>
    <n v="3.7499999999999999E-2"/>
    <m/>
    <m/>
    <s v="W"/>
    <s v="PROP"/>
    <m/>
    <x v="5"/>
    <x v="1"/>
    <n v="5"/>
    <s v="Mission (Mission)"/>
    <s v="Space_Seg (Space_Segment)"/>
    <x v="2"/>
    <x v="6"/>
    <x v="3"/>
  </r>
  <r>
    <s v="Mission.Space_Seg.SC.ctr_prop_eq.ctr_prop_thr_03"/>
    <m/>
    <x v="11"/>
    <x v="8"/>
    <s v="\Mission.Space_Seg.SC.ctr_prop_eq.ctr_prop_thr_03\P\SCM\default"/>
    <n v="3.7499999999999999E-2"/>
    <m/>
    <m/>
    <s v="W"/>
    <s v="PROP"/>
    <m/>
    <x v="5"/>
    <x v="1"/>
    <n v="5"/>
    <s v="Mission (Mission)"/>
    <s v="Space_Seg (Space_Segment)"/>
    <x v="2"/>
    <x v="6"/>
    <x v="3"/>
  </r>
  <r>
    <s v="Mission.Space_Seg.SC.ctr_prop_eq.ctr_prop_thr_03"/>
    <m/>
    <x v="11"/>
    <x v="9"/>
    <s v="\Mission.Space_Seg.SC.ctr_prop_eq.ctr_prop_thr_03\P\ECM\default"/>
    <s v="-"/>
    <m/>
    <m/>
    <s v="W"/>
    <s v="PROP"/>
    <m/>
    <x v="5"/>
    <x v="1"/>
    <n v="5"/>
    <s v="Mission (Mission)"/>
    <s v="Space_Seg (Space_Segment)"/>
    <x v="2"/>
    <x v="6"/>
    <x v="3"/>
  </r>
  <r>
    <s v="Mission.Space_Seg.SC.ctr_prop_eq.ctr_prop_thr_03"/>
    <m/>
    <x v="11"/>
    <x v="10"/>
    <s v="\Mission.Space_Seg.SC.ctr_prop_eq.ctr_prop_thr_03\P\SAM\default"/>
    <s v="-"/>
    <m/>
    <m/>
    <s v="W"/>
    <s v="PROP"/>
    <m/>
    <x v="5"/>
    <x v="1"/>
    <n v="5"/>
    <s v="Mission (Mission)"/>
    <s v="Space_Seg (Space_Segment)"/>
    <x v="2"/>
    <x v="6"/>
    <x v="3"/>
  </r>
  <r>
    <s v="Mission.Space_Seg.SC.ctr_prop_eq.ctr_prop_thr_03"/>
    <m/>
    <x v="11"/>
    <x v="11"/>
    <s v="\Mission.Space_Seg.SC.ctr_prop_eq.ctr_prop_thr_03\P\SBM\default"/>
    <n v="3.7499999999999999E-2"/>
    <m/>
    <m/>
    <s v="W"/>
    <s v="PROP"/>
    <m/>
    <x v="5"/>
    <x v="1"/>
    <n v="5"/>
    <s v="Mission (Mission)"/>
    <s v="Space_Seg (Space_Segment)"/>
    <x v="2"/>
    <x v="6"/>
    <x v="3"/>
  </r>
  <r>
    <s v="Mission.Space_Seg.SC.ctr_prop_eq.ctr_prop_thr_04"/>
    <m/>
    <x v="0"/>
    <x v="0"/>
    <s v="\Mission.Space_Seg.SC.ctr_prop_eq.ctr_prop_thr_04\_name_\\default"/>
    <s v="Arianegroup 10N bipropellant thruster"/>
    <m/>
    <m/>
    <m/>
    <s v="PROP"/>
    <m/>
    <x v="5"/>
    <x v="0"/>
    <n v="5"/>
    <s v="Mission (Mission)"/>
    <s v="Space_Seg (Space_Segment)"/>
    <x v="2"/>
    <x v="6"/>
    <x v="4"/>
  </r>
  <r>
    <s v="Mission.Space_Seg.SC.ctr_prop_eq.ctr_prop_thr_04"/>
    <m/>
    <x v="1"/>
    <x v="0"/>
    <s v="\Mission.Space_Seg.SC.ctr_prop_eq.ctr_prop_thr_04\m\\default"/>
    <n v="0.65"/>
    <n v="5"/>
    <n v="3.2500000000000001E-2"/>
    <s v="kg"/>
    <s v="PROP"/>
    <m/>
    <x v="5"/>
    <x v="1"/>
    <n v="5"/>
    <s v="Mission (Mission)"/>
    <s v="Space_Seg (Space_Segment)"/>
    <x v="2"/>
    <x v="6"/>
    <x v="4"/>
  </r>
  <r>
    <s v="Mission.Space_Seg.SC.ctr_prop_eq.ctr_prop_thr_04"/>
    <m/>
    <x v="11"/>
    <x v="1"/>
    <s v="\Mission.Space_Seg.SC.ctr_prop_eq.ctr_prop_thr_04\P\LEM\default"/>
    <s v="-"/>
    <m/>
    <m/>
    <s v="W"/>
    <s v="PROP"/>
    <m/>
    <x v="5"/>
    <x v="1"/>
    <n v="5"/>
    <s v="Mission (Mission)"/>
    <s v="Space_Seg (Space_Segment)"/>
    <x v="2"/>
    <x v="6"/>
    <x v="4"/>
  </r>
  <r>
    <s v="Mission.Space_Seg.SC.ctr_prop_eq.ctr_prop_thr_04"/>
    <m/>
    <x v="11"/>
    <x v="2"/>
    <s v="\Mission.Space_Seg.SC.ctr_prop_eq.ctr_prop_thr_04\P\CRM\default"/>
    <s v="-"/>
    <m/>
    <m/>
    <s v="W"/>
    <s v="PROP"/>
    <m/>
    <x v="5"/>
    <x v="1"/>
    <n v="5"/>
    <s v="Mission (Mission)"/>
    <s v="Space_Seg (Space_Segment)"/>
    <x v="2"/>
    <x v="6"/>
    <x v="4"/>
  </r>
  <r>
    <s v="Mission.Space_Seg.SC.ctr_prop_eq.ctr_prop_thr_04"/>
    <m/>
    <x v="11"/>
    <x v="3"/>
    <s v="\Mission.Space_Seg.SC.ctr_prop_eq.ctr_prop_thr_04\P\CCM\default"/>
    <n v="3.7499999999999999E-2"/>
    <m/>
    <m/>
    <s v="W"/>
    <s v="PROP"/>
    <m/>
    <x v="5"/>
    <x v="1"/>
    <n v="5"/>
    <s v="Mission (Mission)"/>
    <s v="Space_Seg (Space_Segment)"/>
    <x v="2"/>
    <x v="6"/>
    <x v="4"/>
  </r>
  <r>
    <s v="Mission.Space_Seg.SC.ctr_prop_eq.ctr_prop_thr_04"/>
    <m/>
    <x v="11"/>
    <x v="4"/>
    <s v="\Mission.Space_Seg.SC.ctr_prop_eq.ctr_prop_thr_04\P\NVM\default"/>
    <n v="3.7499999999999999E-2"/>
    <m/>
    <m/>
    <s v="W"/>
    <s v="PROP"/>
    <m/>
    <x v="5"/>
    <x v="1"/>
    <n v="5"/>
    <s v="Mission (Mission)"/>
    <s v="Space_Seg (Space_Segment)"/>
    <x v="2"/>
    <x v="6"/>
    <x v="4"/>
  </r>
  <r>
    <s v="Mission.Space_Seg.SC.ctr_prop_eq.ctr_prop_thr_04"/>
    <m/>
    <x v="11"/>
    <x v="5"/>
    <s v="\Mission.Space_Seg.SC.ctr_prop_eq.ctr_prop_thr_04\P\MAM\default"/>
    <n v="3.7499999999999999E-2"/>
    <m/>
    <m/>
    <s v="W"/>
    <s v="PROP"/>
    <m/>
    <x v="5"/>
    <x v="1"/>
    <n v="5"/>
    <s v="Mission (Mission)"/>
    <s v="Space_Seg (Space_Segment)"/>
    <x v="2"/>
    <x v="6"/>
    <x v="4"/>
  </r>
  <r>
    <s v="Mission.Space_Seg.SC.ctr_prop_eq.ctr_prop_thr_04"/>
    <m/>
    <x v="11"/>
    <x v="6"/>
    <s v="\Mission.Space_Seg.SC.ctr_prop_eq.ctr_prop_thr_04\P\RSM\default"/>
    <n v="3.7499999999999999E-2"/>
    <m/>
    <m/>
    <s v="W"/>
    <s v="PROP"/>
    <m/>
    <x v="5"/>
    <x v="1"/>
    <n v="5"/>
    <s v="Mission (Mission)"/>
    <s v="Space_Seg (Space_Segment)"/>
    <x v="2"/>
    <x v="6"/>
    <x v="4"/>
  </r>
  <r>
    <s v="Mission.Space_Seg.SC.ctr_prop_eq.ctr_prop_thr_04"/>
    <m/>
    <x v="11"/>
    <x v="7"/>
    <s v="\Mission.Space_Seg.SC.ctr_prop_eq.ctr_prop_thr_04\P\ISM\default"/>
    <n v="3.7499999999999999E-2"/>
    <m/>
    <m/>
    <s v="W"/>
    <s v="PROP"/>
    <m/>
    <x v="5"/>
    <x v="1"/>
    <n v="5"/>
    <s v="Mission (Mission)"/>
    <s v="Space_Seg (Space_Segment)"/>
    <x v="2"/>
    <x v="6"/>
    <x v="4"/>
  </r>
  <r>
    <s v="Mission.Space_Seg.SC.ctr_prop_eq.ctr_prop_thr_04"/>
    <m/>
    <x v="11"/>
    <x v="8"/>
    <s v="\Mission.Space_Seg.SC.ctr_prop_eq.ctr_prop_thr_04\P\SCM\default"/>
    <n v="3.7499999999999999E-2"/>
    <m/>
    <m/>
    <s v="W"/>
    <s v="PROP"/>
    <m/>
    <x v="5"/>
    <x v="1"/>
    <n v="5"/>
    <s v="Mission (Mission)"/>
    <s v="Space_Seg (Space_Segment)"/>
    <x v="2"/>
    <x v="6"/>
    <x v="4"/>
  </r>
  <r>
    <s v="Mission.Space_Seg.SC.ctr_prop_eq.ctr_prop_thr_04"/>
    <m/>
    <x v="11"/>
    <x v="9"/>
    <s v="\Mission.Space_Seg.SC.ctr_prop_eq.ctr_prop_thr_04\P\ECM\default"/>
    <s v="-"/>
    <m/>
    <m/>
    <s v="W"/>
    <s v="PROP"/>
    <m/>
    <x v="5"/>
    <x v="1"/>
    <n v="5"/>
    <s v="Mission (Mission)"/>
    <s v="Space_Seg (Space_Segment)"/>
    <x v="2"/>
    <x v="6"/>
    <x v="4"/>
  </r>
  <r>
    <s v="Mission.Space_Seg.SC.ctr_prop_eq.ctr_prop_thr_04"/>
    <m/>
    <x v="11"/>
    <x v="10"/>
    <s v="\Mission.Space_Seg.SC.ctr_prop_eq.ctr_prop_thr_04\P\SAM\default"/>
    <s v="-"/>
    <m/>
    <m/>
    <s v="W"/>
    <s v="PROP"/>
    <m/>
    <x v="5"/>
    <x v="1"/>
    <n v="5"/>
    <s v="Mission (Mission)"/>
    <s v="Space_Seg (Space_Segment)"/>
    <x v="2"/>
    <x v="6"/>
    <x v="4"/>
  </r>
  <r>
    <s v="Mission.Space_Seg.SC.ctr_prop_eq.ctr_prop_thr_04"/>
    <m/>
    <x v="11"/>
    <x v="11"/>
    <s v="\Mission.Space_Seg.SC.ctr_prop_eq.ctr_prop_thr_04\P\SBM\default"/>
    <n v="3.7499999999999999E-2"/>
    <m/>
    <m/>
    <s v="W"/>
    <s v="PROP"/>
    <m/>
    <x v="5"/>
    <x v="1"/>
    <n v="5"/>
    <s v="Mission (Mission)"/>
    <s v="Space_Seg (Space_Segment)"/>
    <x v="2"/>
    <x v="6"/>
    <x v="4"/>
  </r>
  <r>
    <s v="Mission.Space_Seg.SC.ctr_prop_eq.ctr_prop_thr_05"/>
    <m/>
    <x v="0"/>
    <x v="0"/>
    <s v="\Mission.Space_Seg.SC.ctr_prop_eq.ctr_prop_thr_05\_name_\\default"/>
    <s v="Arianegroup 10N bipropellant thruster"/>
    <m/>
    <m/>
    <m/>
    <s v="PROP"/>
    <m/>
    <x v="5"/>
    <x v="0"/>
    <n v="5"/>
    <s v="Mission (Mission)"/>
    <s v="Space_Seg (Space_Segment)"/>
    <x v="2"/>
    <x v="6"/>
    <x v="5"/>
  </r>
  <r>
    <s v="Mission.Space_Seg.SC.ctr_prop_eq.ctr_prop_thr_05"/>
    <m/>
    <x v="1"/>
    <x v="0"/>
    <s v="\Mission.Space_Seg.SC.ctr_prop_eq.ctr_prop_thr_05\m\\default"/>
    <n v="0.65"/>
    <n v="5"/>
    <n v="3.2500000000000001E-2"/>
    <s v="kg"/>
    <s v="PROP"/>
    <m/>
    <x v="5"/>
    <x v="1"/>
    <n v="5"/>
    <s v="Mission (Mission)"/>
    <s v="Space_Seg (Space_Segment)"/>
    <x v="2"/>
    <x v="6"/>
    <x v="5"/>
  </r>
  <r>
    <s v="Mission.Space_Seg.SC.ctr_prop_eq.ctr_prop_thr_05"/>
    <m/>
    <x v="11"/>
    <x v="1"/>
    <s v="\Mission.Space_Seg.SC.ctr_prop_eq.ctr_prop_thr_05\P\LEM\default"/>
    <s v="-"/>
    <m/>
    <m/>
    <s v="W"/>
    <s v="PROP"/>
    <m/>
    <x v="5"/>
    <x v="1"/>
    <n v="5"/>
    <s v="Mission (Mission)"/>
    <s v="Space_Seg (Space_Segment)"/>
    <x v="2"/>
    <x v="6"/>
    <x v="5"/>
  </r>
  <r>
    <s v="Mission.Space_Seg.SC.ctr_prop_eq.ctr_prop_thr_05"/>
    <m/>
    <x v="11"/>
    <x v="2"/>
    <s v="\Mission.Space_Seg.SC.ctr_prop_eq.ctr_prop_thr_05\P\CRM\default"/>
    <s v="-"/>
    <m/>
    <m/>
    <s v="W"/>
    <s v="PROP"/>
    <m/>
    <x v="5"/>
    <x v="1"/>
    <n v="5"/>
    <s v="Mission (Mission)"/>
    <s v="Space_Seg (Space_Segment)"/>
    <x v="2"/>
    <x v="6"/>
    <x v="5"/>
  </r>
  <r>
    <s v="Mission.Space_Seg.SC.ctr_prop_eq.ctr_prop_thr_05"/>
    <m/>
    <x v="11"/>
    <x v="3"/>
    <s v="\Mission.Space_Seg.SC.ctr_prop_eq.ctr_prop_thr_05\P\CCM\default"/>
    <n v="3.7499999999999999E-2"/>
    <m/>
    <m/>
    <s v="W"/>
    <s v="PROP"/>
    <m/>
    <x v="5"/>
    <x v="1"/>
    <n v="5"/>
    <s v="Mission (Mission)"/>
    <s v="Space_Seg (Space_Segment)"/>
    <x v="2"/>
    <x v="6"/>
    <x v="5"/>
  </r>
  <r>
    <s v="Mission.Space_Seg.SC.ctr_prop_eq.ctr_prop_thr_05"/>
    <m/>
    <x v="11"/>
    <x v="4"/>
    <s v="\Mission.Space_Seg.SC.ctr_prop_eq.ctr_prop_thr_05\P\NVM\default"/>
    <n v="3.7499999999999999E-2"/>
    <m/>
    <m/>
    <s v="W"/>
    <s v="PROP"/>
    <m/>
    <x v="5"/>
    <x v="1"/>
    <n v="5"/>
    <s v="Mission (Mission)"/>
    <s v="Space_Seg (Space_Segment)"/>
    <x v="2"/>
    <x v="6"/>
    <x v="5"/>
  </r>
  <r>
    <s v="Mission.Space_Seg.SC.ctr_prop_eq.ctr_prop_thr_05"/>
    <m/>
    <x v="11"/>
    <x v="5"/>
    <s v="\Mission.Space_Seg.SC.ctr_prop_eq.ctr_prop_thr_05\P\MAM\default"/>
    <n v="3.7499999999999999E-2"/>
    <m/>
    <m/>
    <s v="W"/>
    <s v="PROP"/>
    <m/>
    <x v="5"/>
    <x v="1"/>
    <n v="5"/>
    <s v="Mission (Mission)"/>
    <s v="Space_Seg (Space_Segment)"/>
    <x v="2"/>
    <x v="6"/>
    <x v="5"/>
  </r>
  <r>
    <s v="Mission.Space_Seg.SC.ctr_prop_eq.ctr_prop_thr_05"/>
    <m/>
    <x v="11"/>
    <x v="6"/>
    <s v="\Mission.Space_Seg.SC.ctr_prop_eq.ctr_prop_thr_05\P\RSM\default"/>
    <n v="3.7499999999999999E-2"/>
    <m/>
    <m/>
    <s v="W"/>
    <s v="PROP"/>
    <m/>
    <x v="5"/>
    <x v="1"/>
    <n v="5"/>
    <s v="Mission (Mission)"/>
    <s v="Space_Seg (Space_Segment)"/>
    <x v="2"/>
    <x v="6"/>
    <x v="5"/>
  </r>
  <r>
    <s v="Mission.Space_Seg.SC.ctr_prop_eq.ctr_prop_thr_05"/>
    <m/>
    <x v="11"/>
    <x v="7"/>
    <s v="\Mission.Space_Seg.SC.ctr_prop_eq.ctr_prop_thr_05\P\ISM\default"/>
    <n v="3.7499999999999999E-2"/>
    <m/>
    <m/>
    <s v="W"/>
    <s v="PROP"/>
    <m/>
    <x v="5"/>
    <x v="1"/>
    <n v="5"/>
    <s v="Mission (Mission)"/>
    <s v="Space_Seg (Space_Segment)"/>
    <x v="2"/>
    <x v="6"/>
    <x v="5"/>
  </r>
  <r>
    <s v="Mission.Space_Seg.SC.ctr_prop_eq.ctr_prop_thr_05"/>
    <m/>
    <x v="11"/>
    <x v="8"/>
    <s v="\Mission.Space_Seg.SC.ctr_prop_eq.ctr_prop_thr_05\P\SCM\default"/>
    <n v="3.7499999999999999E-2"/>
    <m/>
    <m/>
    <s v="W"/>
    <s v="PROP"/>
    <m/>
    <x v="5"/>
    <x v="1"/>
    <n v="5"/>
    <s v="Mission (Mission)"/>
    <s v="Space_Seg (Space_Segment)"/>
    <x v="2"/>
    <x v="6"/>
    <x v="5"/>
  </r>
  <r>
    <s v="Mission.Space_Seg.SC.ctr_prop_eq.ctr_prop_thr_05"/>
    <m/>
    <x v="11"/>
    <x v="9"/>
    <s v="\Mission.Space_Seg.SC.ctr_prop_eq.ctr_prop_thr_05\P\ECM\default"/>
    <s v="-"/>
    <m/>
    <m/>
    <s v="W"/>
    <s v="PROP"/>
    <m/>
    <x v="5"/>
    <x v="1"/>
    <n v="5"/>
    <s v="Mission (Mission)"/>
    <s v="Space_Seg (Space_Segment)"/>
    <x v="2"/>
    <x v="6"/>
    <x v="5"/>
  </r>
  <r>
    <s v="Mission.Space_Seg.SC.ctr_prop_eq.ctr_prop_thr_05"/>
    <m/>
    <x v="11"/>
    <x v="10"/>
    <s v="\Mission.Space_Seg.SC.ctr_prop_eq.ctr_prop_thr_05\P\SAM\default"/>
    <s v="-"/>
    <m/>
    <m/>
    <s v="W"/>
    <s v="PROP"/>
    <m/>
    <x v="5"/>
    <x v="1"/>
    <n v="5"/>
    <s v="Mission (Mission)"/>
    <s v="Space_Seg (Space_Segment)"/>
    <x v="2"/>
    <x v="6"/>
    <x v="5"/>
  </r>
  <r>
    <s v="Mission.Space_Seg.SC.ctr_prop_eq.ctr_prop_thr_05"/>
    <m/>
    <x v="11"/>
    <x v="11"/>
    <s v="\Mission.Space_Seg.SC.ctr_prop_eq.ctr_prop_thr_05\P\SBM\default"/>
    <n v="3.7499999999999999E-2"/>
    <m/>
    <m/>
    <s v="W"/>
    <s v="PROP"/>
    <m/>
    <x v="5"/>
    <x v="1"/>
    <n v="5"/>
    <s v="Mission (Mission)"/>
    <s v="Space_Seg (Space_Segment)"/>
    <x v="2"/>
    <x v="6"/>
    <x v="5"/>
  </r>
  <r>
    <s v="Mission.Space_Seg.SC.ctr_prop_eq.ctr_prop_thr_06"/>
    <m/>
    <x v="0"/>
    <x v="0"/>
    <s v="\Mission.Space_Seg.SC.ctr_prop_eq.ctr_prop_thr_06\_name_\\default"/>
    <s v="Arianegroup 10N bipropellant thruster"/>
    <m/>
    <m/>
    <m/>
    <s v="PROP"/>
    <m/>
    <x v="5"/>
    <x v="0"/>
    <n v="5"/>
    <s v="Mission (Mission)"/>
    <s v="Space_Seg (Space_Segment)"/>
    <x v="2"/>
    <x v="6"/>
    <x v="6"/>
  </r>
  <r>
    <s v="Mission.Space_Seg.SC.ctr_prop_eq.ctr_prop_thr_06"/>
    <m/>
    <x v="1"/>
    <x v="0"/>
    <s v="\Mission.Space_Seg.SC.ctr_prop_eq.ctr_prop_thr_06\m\\default"/>
    <n v="0.65"/>
    <n v="5"/>
    <n v="3.2500000000000001E-2"/>
    <s v="kg"/>
    <s v="PROP"/>
    <m/>
    <x v="5"/>
    <x v="1"/>
    <n v="5"/>
    <s v="Mission (Mission)"/>
    <s v="Space_Seg (Space_Segment)"/>
    <x v="2"/>
    <x v="6"/>
    <x v="6"/>
  </r>
  <r>
    <s v="Mission.Space_Seg.SC.ctr_prop_eq.ctr_prop_thr_06"/>
    <m/>
    <x v="11"/>
    <x v="1"/>
    <s v="\Mission.Space_Seg.SC.ctr_prop_eq.ctr_prop_thr_06\P\LEM\default"/>
    <s v="-"/>
    <m/>
    <m/>
    <s v="W"/>
    <s v="PROP"/>
    <m/>
    <x v="5"/>
    <x v="1"/>
    <n v="5"/>
    <s v="Mission (Mission)"/>
    <s v="Space_Seg (Space_Segment)"/>
    <x v="2"/>
    <x v="6"/>
    <x v="6"/>
  </r>
  <r>
    <s v="Mission.Space_Seg.SC.ctr_prop_eq.ctr_prop_thr_06"/>
    <m/>
    <x v="11"/>
    <x v="2"/>
    <s v="\Mission.Space_Seg.SC.ctr_prop_eq.ctr_prop_thr_06\P\CRM\default"/>
    <s v="-"/>
    <m/>
    <m/>
    <s v="W"/>
    <s v="PROP"/>
    <m/>
    <x v="5"/>
    <x v="1"/>
    <n v="5"/>
    <s v="Mission (Mission)"/>
    <s v="Space_Seg (Space_Segment)"/>
    <x v="2"/>
    <x v="6"/>
    <x v="6"/>
  </r>
  <r>
    <s v="Mission.Space_Seg.SC.ctr_prop_eq.ctr_prop_thr_06"/>
    <m/>
    <x v="11"/>
    <x v="3"/>
    <s v="\Mission.Space_Seg.SC.ctr_prop_eq.ctr_prop_thr_06\P\CCM\default"/>
    <n v="3.7499999999999999E-2"/>
    <m/>
    <m/>
    <s v="W"/>
    <s v="PROP"/>
    <m/>
    <x v="5"/>
    <x v="1"/>
    <n v="5"/>
    <s v="Mission (Mission)"/>
    <s v="Space_Seg (Space_Segment)"/>
    <x v="2"/>
    <x v="6"/>
    <x v="6"/>
  </r>
  <r>
    <s v="Mission.Space_Seg.SC.ctr_prop_eq.ctr_prop_thr_06"/>
    <m/>
    <x v="11"/>
    <x v="4"/>
    <s v="\Mission.Space_Seg.SC.ctr_prop_eq.ctr_prop_thr_06\P\NVM\default"/>
    <n v="3.7499999999999999E-2"/>
    <m/>
    <m/>
    <s v="W"/>
    <s v="PROP"/>
    <m/>
    <x v="5"/>
    <x v="1"/>
    <n v="5"/>
    <s v="Mission (Mission)"/>
    <s v="Space_Seg (Space_Segment)"/>
    <x v="2"/>
    <x v="6"/>
    <x v="6"/>
  </r>
  <r>
    <s v="Mission.Space_Seg.SC.ctr_prop_eq.ctr_prop_thr_06"/>
    <m/>
    <x v="11"/>
    <x v="5"/>
    <s v="\Mission.Space_Seg.SC.ctr_prop_eq.ctr_prop_thr_06\P\MAM\default"/>
    <n v="3.7499999999999999E-2"/>
    <m/>
    <m/>
    <s v="W"/>
    <s v="PROP"/>
    <m/>
    <x v="5"/>
    <x v="1"/>
    <n v="5"/>
    <s v="Mission (Mission)"/>
    <s v="Space_Seg (Space_Segment)"/>
    <x v="2"/>
    <x v="6"/>
    <x v="6"/>
  </r>
  <r>
    <s v="Mission.Space_Seg.SC.ctr_prop_eq.ctr_prop_thr_06"/>
    <m/>
    <x v="11"/>
    <x v="6"/>
    <s v="\Mission.Space_Seg.SC.ctr_prop_eq.ctr_prop_thr_06\P\RSM\default"/>
    <n v="3.7499999999999999E-2"/>
    <m/>
    <m/>
    <s v="W"/>
    <s v="PROP"/>
    <m/>
    <x v="5"/>
    <x v="1"/>
    <n v="5"/>
    <s v="Mission (Mission)"/>
    <s v="Space_Seg (Space_Segment)"/>
    <x v="2"/>
    <x v="6"/>
    <x v="6"/>
  </r>
  <r>
    <s v="Mission.Space_Seg.SC.ctr_prop_eq.ctr_prop_thr_06"/>
    <m/>
    <x v="11"/>
    <x v="7"/>
    <s v="\Mission.Space_Seg.SC.ctr_prop_eq.ctr_prop_thr_06\P\ISM\default"/>
    <n v="3.7499999999999999E-2"/>
    <m/>
    <m/>
    <s v="W"/>
    <s v="PROP"/>
    <m/>
    <x v="5"/>
    <x v="1"/>
    <n v="5"/>
    <s v="Mission (Mission)"/>
    <s v="Space_Seg (Space_Segment)"/>
    <x v="2"/>
    <x v="6"/>
    <x v="6"/>
  </r>
  <r>
    <s v="Mission.Space_Seg.SC.ctr_prop_eq.ctr_prop_thr_06"/>
    <m/>
    <x v="11"/>
    <x v="8"/>
    <s v="\Mission.Space_Seg.SC.ctr_prop_eq.ctr_prop_thr_06\P\SCM\default"/>
    <n v="3.7499999999999999E-2"/>
    <m/>
    <m/>
    <s v="W"/>
    <s v="PROP"/>
    <m/>
    <x v="5"/>
    <x v="1"/>
    <n v="5"/>
    <s v="Mission (Mission)"/>
    <s v="Space_Seg (Space_Segment)"/>
    <x v="2"/>
    <x v="6"/>
    <x v="6"/>
  </r>
  <r>
    <s v="Mission.Space_Seg.SC.ctr_prop_eq.ctr_prop_thr_06"/>
    <m/>
    <x v="11"/>
    <x v="9"/>
    <s v="\Mission.Space_Seg.SC.ctr_prop_eq.ctr_prop_thr_06\P\ECM\default"/>
    <s v="-"/>
    <m/>
    <m/>
    <s v="W"/>
    <s v="PROP"/>
    <m/>
    <x v="5"/>
    <x v="1"/>
    <n v="5"/>
    <s v="Mission (Mission)"/>
    <s v="Space_Seg (Space_Segment)"/>
    <x v="2"/>
    <x v="6"/>
    <x v="6"/>
  </r>
  <r>
    <s v="Mission.Space_Seg.SC.ctr_prop_eq.ctr_prop_thr_06"/>
    <m/>
    <x v="11"/>
    <x v="10"/>
    <s v="\Mission.Space_Seg.SC.ctr_prop_eq.ctr_prop_thr_06\P\SAM\default"/>
    <s v="-"/>
    <m/>
    <m/>
    <s v="W"/>
    <s v="PROP"/>
    <m/>
    <x v="5"/>
    <x v="1"/>
    <n v="5"/>
    <s v="Mission (Mission)"/>
    <s v="Space_Seg (Space_Segment)"/>
    <x v="2"/>
    <x v="6"/>
    <x v="6"/>
  </r>
  <r>
    <s v="Mission.Space_Seg.SC.ctr_prop_eq.ctr_prop_thr_06"/>
    <m/>
    <x v="11"/>
    <x v="11"/>
    <s v="\Mission.Space_Seg.SC.ctr_prop_eq.ctr_prop_thr_06\P\SBM\default"/>
    <n v="3.7499999999999999E-2"/>
    <m/>
    <m/>
    <s v="W"/>
    <s v="PROP"/>
    <m/>
    <x v="5"/>
    <x v="1"/>
    <n v="5"/>
    <s v="Mission (Mission)"/>
    <s v="Space_Seg (Space_Segment)"/>
    <x v="2"/>
    <x v="6"/>
    <x v="6"/>
  </r>
  <r>
    <s v="Mission.Space_Seg.SC.ctr_prop_eq.ctr_prop_thr_07"/>
    <m/>
    <x v="0"/>
    <x v="0"/>
    <s v="\Mission.Space_Seg.SC.ctr_prop_eq.ctr_prop_thr_07\_name_\\default"/>
    <s v="Arianegroup 10N bipropellant thruster"/>
    <m/>
    <m/>
    <m/>
    <s v="PROP"/>
    <m/>
    <x v="5"/>
    <x v="0"/>
    <n v="5"/>
    <s v="Mission (Mission)"/>
    <s v="Space_Seg (Space_Segment)"/>
    <x v="2"/>
    <x v="6"/>
    <x v="7"/>
  </r>
  <r>
    <s v="Mission.Space_Seg.SC.ctr_prop_eq.ctr_prop_thr_07"/>
    <m/>
    <x v="1"/>
    <x v="0"/>
    <s v="\Mission.Space_Seg.SC.ctr_prop_eq.ctr_prop_thr_07\m\\default"/>
    <n v="0.65"/>
    <n v="5"/>
    <n v="3.2500000000000001E-2"/>
    <s v="kg"/>
    <s v="PROP"/>
    <m/>
    <x v="5"/>
    <x v="1"/>
    <n v="5"/>
    <s v="Mission (Mission)"/>
    <s v="Space_Seg (Space_Segment)"/>
    <x v="2"/>
    <x v="6"/>
    <x v="7"/>
  </r>
  <r>
    <s v="Mission.Space_Seg.SC.ctr_prop_eq.ctr_prop_thr_07"/>
    <m/>
    <x v="11"/>
    <x v="1"/>
    <s v="\Mission.Space_Seg.SC.ctr_prop_eq.ctr_prop_thr_07\P\LEM\default"/>
    <s v="-"/>
    <m/>
    <m/>
    <s v="W"/>
    <s v="PROP"/>
    <m/>
    <x v="5"/>
    <x v="1"/>
    <n v="5"/>
    <s v="Mission (Mission)"/>
    <s v="Space_Seg (Space_Segment)"/>
    <x v="2"/>
    <x v="6"/>
    <x v="7"/>
  </r>
  <r>
    <s v="Mission.Space_Seg.SC.ctr_prop_eq.ctr_prop_thr_07"/>
    <m/>
    <x v="11"/>
    <x v="2"/>
    <s v="\Mission.Space_Seg.SC.ctr_prop_eq.ctr_prop_thr_07\P\CRM\default"/>
    <s v="-"/>
    <m/>
    <m/>
    <s v="W"/>
    <s v="PROP"/>
    <m/>
    <x v="5"/>
    <x v="1"/>
    <n v="5"/>
    <s v="Mission (Mission)"/>
    <s v="Space_Seg (Space_Segment)"/>
    <x v="2"/>
    <x v="6"/>
    <x v="7"/>
  </r>
  <r>
    <s v="Mission.Space_Seg.SC.ctr_prop_eq.ctr_prop_thr_07"/>
    <m/>
    <x v="11"/>
    <x v="3"/>
    <s v="\Mission.Space_Seg.SC.ctr_prop_eq.ctr_prop_thr_07\P\CCM\default"/>
    <n v="3.7499999999999999E-2"/>
    <m/>
    <m/>
    <s v="W"/>
    <s v="PROP"/>
    <m/>
    <x v="5"/>
    <x v="1"/>
    <n v="5"/>
    <s v="Mission (Mission)"/>
    <s v="Space_Seg (Space_Segment)"/>
    <x v="2"/>
    <x v="6"/>
    <x v="7"/>
  </r>
  <r>
    <s v="Mission.Space_Seg.SC.ctr_prop_eq.ctr_prop_thr_07"/>
    <m/>
    <x v="11"/>
    <x v="4"/>
    <s v="\Mission.Space_Seg.SC.ctr_prop_eq.ctr_prop_thr_07\P\NVM\default"/>
    <n v="3.7499999999999999E-2"/>
    <m/>
    <m/>
    <s v="W"/>
    <s v="PROP"/>
    <m/>
    <x v="5"/>
    <x v="1"/>
    <n v="5"/>
    <s v="Mission (Mission)"/>
    <s v="Space_Seg (Space_Segment)"/>
    <x v="2"/>
    <x v="6"/>
    <x v="7"/>
  </r>
  <r>
    <s v="Mission.Space_Seg.SC.ctr_prop_eq.ctr_prop_thr_07"/>
    <m/>
    <x v="11"/>
    <x v="5"/>
    <s v="\Mission.Space_Seg.SC.ctr_prop_eq.ctr_prop_thr_07\P\MAM\default"/>
    <n v="3.7499999999999999E-2"/>
    <m/>
    <m/>
    <s v="W"/>
    <s v="PROP"/>
    <m/>
    <x v="5"/>
    <x v="1"/>
    <n v="5"/>
    <s v="Mission (Mission)"/>
    <s v="Space_Seg (Space_Segment)"/>
    <x v="2"/>
    <x v="6"/>
    <x v="7"/>
  </r>
  <r>
    <s v="Mission.Space_Seg.SC.ctr_prop_eq.ctr_prop_thr_07"/>
    <m/>
    <x v="11"/>
    <x v="6"/>
    <s v="\Mission.Space_Seg.SC.ctr_prop_eq.ctr_prop_thr_07\P\RSM\default"/>
    <n v="3.7499999999999999E-2"/>
    <m/>
    <m/>
    <s v="W"/>
    <s v="PROP"/>
    <m/>
    <x v="5"/>
    <x v="1"/>
    <n v="5"/>
    <s v="Mission (Mission)"/>
    <s v="Space_Seg (Space_Segment)"/>
    <x v="2"/>
    <x v="6"/>
    <x v="7"/>
  </r>
  <r>
    <s v="Mission.Space_Seg.SC.ctr_prop_eq.ctr_prop_thr_07"/>
    <m/>
    <x v="11"/>
    <x v="7"/>
    <s v="\Mission.Space_Seg.SC.ctr_prop_eq.ctr_prop_thr_07\P\ISM\default"/>
    <n v="3.7499999999999999E-2"/>
    <m/>
    <m/>
    <s v="W"/>
    <s v="PROP"/>
    <m/>
    <x v="5"/>
    <x v="1"/>
    <n v="5"/>
    <s v="Mission (Mission)"/>
    <s v="Space_Seg (Space_Segment)"/>
    <x v="2"/>
    <x v="6"/>
    <x v="7"/>
  </r>
  <r>
    <s v="Mission.Space_Seg.SC.ctr_prop_eq.ctr_prop_thr_07"/>
    <m/>
    <x v="11"/>
    <x v="8"/>
    <s v="\Mission.Space_Seg.SC.ctr_prop_eq.ctr_prop_thr_07\P\SCM\default"/>
    <n v="3.7499999999999999E-2"/>
    <m/>
    <m/>
    <s v="W"/>
    <s v="PROP"/>
    <m/>
    <x v="5"/>
    <x v="1"/>
    <n v="5"/>
    <s v="Mission (Mission)"/>
    <s v="Space_Seg (Space_Segment)"/>
    <x v="2"/>
    <x v="6"/>
    <x v="7"/>
  </r>
  <r>
    <s v="Mission.Space_Seg.SC.ctr_prop_eq.ctr_prop_thr_07"/>
    <m/>
    <x v="11"/>
    <x v="9"/>
    <s v="\Mission.Space_Seg.SC.ctr_prop_eq.ctr_prop_thr_07\P\ECM\default"/>
    <s v="-"/>
    <m/>
    <m/>
    <s v="W"/>
    <s v="PROP"/>
    <m/>
    <x v="5"/>
    <x v="1"/>
    <n v="5"/>
    <s v="Mission (Mission)"/>
    <s v="Space_Seg (Space_Segment)"/>
    <x v="2"/>
    <x v="6"/>
    <x v="7"/>
  </r>
  <r>
    <s v="Mission.Space_Seg.SC.ctr_prop_eq.ctr_prop_thr_07"/>
    <m/>
    <x v="11"/>
    <x v="10"/>
    <s v="\Mission.Space_Seg.SC.ctr_prop_eq.ctr_prop_thr_07\P\SAM\default"/>
    <s v="-"/>
    <m/>
    <m/>
    <s v="W"/>
    <s v="PROP"/>
    <m/>
    <x v="5"/>
    <x v="1"/>
    <n v="5"/>
    <s v="Mission (Mission)"/>
    <s v="Space_Seg (Space_Segment)"/>
    <x v="2"/>
    <x v="6"/>
    <x v="7"/>
  </r>
  <r>
    <s v="Mission.Space_Seg.SC.ctr_prop_eq.ctr_prop_thr_07"/>
    <m/>
    <x v="11"/>
    <x v="11"/>
    <s v="\Mission.Space_Seg.SC.ctr_prop_eq.ctr_prop_thr_07\P\SBM\default"/>
    <n v="3.7499999999999999E-2"/>
    <m/>
    <m/>
    <s v="W"/>
    <s v="PROP"/>
    <m/>
    <x v="5"/>
    <x v="1"/>
    <n v="5"/>
    <s v="Mission (Mission)"/>
    <s v="Space_Seg (Space_Segment)"/>
    <x v="2"/>
    <x v="6"/>
    <x v="7"/>
  </r>
  <r>
    <s v="Mission.Space_Seg.SC.ctr_prop_eq.ctr_prop_thr_08"/>
    <m/>
    <x v="0"/>
    <x v="0"/>
    <s v="\Mission.Space_Seg.SC.ctr_prop_eq.ctr_prop_thr_08\_name_\\default"/>
    <s v="Arianegroup 10N bipropellant thruster"/>
    <m/>
    <m/>
    <m/>
    <s v="PROP"/>
    <m/>
    <x v="5"/>
    <x v="0"/>
    <n v="5"/>
    <s v="Mission (Mission)"/>
    <s v="Space_Seg (Space_Segment)"/>
    <x v="2"/>
    <x v="6"/>
    <x v="8"/>
  </r>
  <r>
    <s v="Mission.Space_Seg.SC.ctr_prop_eq.ctr_prop_thr_08"/>
    <m/>
    <x v="1"/>
    <x v="0"/>
    <s v="\Mission.Space_Seg.SC.ctr_prop_eq.ctr_prop_thr_08\m\\default"/>
    <n v="0.65"/>
    <n v="5"/>
    <n v="3.2500000000000001E-2"/>
    <s v="kg"/>
    <s v="PROP"/>
    <m/>
    <x v="5"/>
    <x v="1"/>
    <n v="5"/>
    <s v="Mission (Mission)"/>
    <s v="Space_Seg (Space_Segment)"/>
    <x v="2"/>
    <x v="6"/>
    <x v="8"/>
  </r>
  <r>
    <s v="Mission.Space_Seg.SC.ctr_prop_eq.ctr_prop_thr_08"/>
    <m/>
    <x v="11"/>
    <x v="1"/>
    <s v="\Mission.Space_Seg.SC.ctr_prop_eq.ctr_prop_thr_08\P\LEM\default"/>
    <s v="-"/>
    <m/>
    <m/>
    <s v="W"/>
    <s v="PROP"/>
    <m/>
    <x v="5"/>
    <x v="1"/>
    <n v="5"/>
    <s v="Mission (Mission)"/>
    <s v="Space_Seg (Space_Segment)"/>
    <x v="2"/>
    <x v="6"/>
    <x v="8"/>
  </r>
  <r>
    <s v="Mission.Space_Seg.SC.ctr_prop_eq.ctr_prop_thr_08"/>
    <m/>
    <x v="11"/>
    <x v="2"/>
    <s v="\Mission.Space_Seg.SC.ctr_prop_eq.ctr_prop_thr_08\P\CRM\default"/>
    <s v="-"/>
    <m/>
    <m/>
    <s v="W"/>
    <s v="PROP"/>
    <m/>
    <x v="5"/>
    <x v="1"/>
    <n v="5"/>
    <s v="Mission (Mission)"/>
    <s v="Space_Seg (Space_Segment)"/>
    <x v="2"/>
    <x v="6"/>
    <x v="8"/>
  </r>
  <r>
    <s v="Mission.Space_Seg.SC.ctr_prop_eq.ctr_prop_thr_08"/>
    <m/>
    <x v="11"/>
    <x v="3"/>
    <s v="\Mission.Space_Seg.SC.ctr_prop_eq.ctr_prop_thr_08\P\CCM\default"/>
    <n v="3.7499999999999999E-2"/>
    <m/>
    <m/>
    <s v="W"/>
    <s v="PROP"/>
    <m/>
    <x v="5"/>
    <x v="1"/>
    <n v="5"/>
    <s v="Mission (Mission)"/>
    <s v="Space_Seg (Space_Segment)"/>
    <x v="2"/>
    <x v="6"/>
    <x v="8"/>
  </r>
  <r>
    <s v="Mission.Space_Seg.SC.ctr_prop_eq.ctr_prop_thr_08"/>
    <m/>
    <x v="11"/>
    <x v="4"/>
    <s v="\Mission.Space_Seg.SC.ctr_prop_eq.ctr_prop_thr_08\P\NVM\default"/>
    <n v="3.7499999999999999E-2"/>
    <m/>
    <m/>
    <s v="W"/>
    <s v="PROP"/>
    <m/>
    <x v="5"/>
    <x v="1"/>
    <n v="5"/>
    <s v="Mission (Mission)"/>
    <s v="Space_Seg (Space_Segment)"/>
    <x v="2"/>
    <x v="6"/>
    <x v="8"/>
  </r>
  <r>
    <s v="Mission.Space_Seg.SC.ctr_prop_eq.ctr_prop_thr_08"/>
    <m/>
    <x v="11"/>
    <x v="5"/>
    <s v="\Mission.Space_Seg.SC.ctr_prop_eq.ctr_prop_thr_08\P\MAM\default"/>
    <n v="3.7499999999999999E-2"/>
    <m/>
    <m/>
    <s v="W"/>
    <s v="PROP"/>
    <m/>
    <x v="5"/>
    <x v="1"/>
    <n v="5"/>
    <s v="Mission (Mission)"/>
    <s v="Space_Seg (Space_Segment)"/>
    <x v="2"/>
    <x v="6"/>
    <x v="8"/>
  </r>
  <r>
    <s v="Mission.Space_Seg.SC.ctr_prop_eq.ctr_prop_thr_08"/>
    <m/>
    <x v="11"/>
    <x v="6"/>
    <s v="\Mission.Space_Seg.SC.ctr_prop_eq.ctr_prop_thr_08\P\RSM\default"/>
    <n v="3.7499999999999999E-2"/>
    <m/>
    <m/>
    <s v="W"/>
    <s v="PROP"/>
    <m/>
    <x v="5"/>
    <x v="1"/>
    <n v="5"/>
    <s v="Mission (Mission)"/>
    <s v="Space_Seg (Space_Segment)"/>
    <x v="2"/>
    <x v="6"/>
    <x v="8"/>
  </r>
  <r>
    <s v="Mission.Space_Seg.SC.ctr_prop_eq.ctr_prop_thr_08"/>
    <m/>
    <x v="11"/>
    <x v="7"/>
    <s v="\Mission.Space_Seg.SC.ctr_prop_eq.ctr_prop_thr_08\P\ISM\default"/>
    <n v="3.7499999999999999E-2"/>
    <m/>
    <m/>
    <s v="W"/>
    <s v="PROP"/>
    <m/>
    <x v="5"/>
    <x v="1"/>
    <n v="5"/>
    <s v="Mission (Mission)"/>
    <s v="Space_Seg (Space_Segment)"/>
    <x v="2"/>
    <x v="6"/>
    <x v="8"/>
  </r>
  <r>
    <s v="Mission.Space_Seg.SC.ctr_prop_eq.ctr_prop_thr_08"/>
    <m/>
    <x v="11"/>
    <x v="8"/>
    <s v="\Mission.Space_Seg.SC.ctr_prop_eq.ctr_prop_thr_08\P\SCM\default"/>
    <n v="3.7499999999999999E-2"/>
    <m/>
    <m/>
    <s v="W"/>
    <s v="PROP"/>
    <m/>
    <x v="5"/>
    <x v="1"/>
    <n v="5"/>
    <s v="Mission (Mission)"/>
    <s v="Space_Seg (Space_Segment)"/>
    <x v="2"/>
    <x v="6"/>
    <x v="8"/>
  </r>
  <r>
    <s v="Mission.Space_Seg.SC.ctr_prop_eq.ctr_prop_thr_08"/>
    <m/>
    <x v="11"/>
    <x v="9"/>
    <s v="\Mission.Space_Seg.SC.ctr_prop_eq.ctr_prop_thr_08\P\ECM\default"/>
    <s v="-"/>
    <m/>
    <m/>
    <s v="W"/>
    <s v="PROP"/>
    <m/>
    <x v="5"/>
    <x v="1"/>
    <n v="5"/>
    <s v="Mission (Mission)"/>
    <s v="Space_Seg (Space_Segment)"/>
    <x v="2"/>
    <x v="6"/>
    <x v="8"/>
  </r>
  <r>
    <s v="Mission.Space_Seg.SC.ctr_prop_eq.ctr_prop_thr_08"/>
    <m/>
    <x v="11"/>
    <x v="10"/>
    <s v="\Mission.Space_Seg.SC.ctr_prop_eq.ctr_prop_thr_08\P\SAM\default"/>
    <s v="-"/>
    <m/>
    <m/>
    <s v="W"/>
    <s v="PROP"/>
    <m/>
    <x v="5"/>
    <x v="1"/>
    <n v="5"/>
    <s v="Mission (Mission)"/>
    <s v="Space_Seg (Space_Segment)"/>
    <x v="2"/>
    <x v="6"/>
    <x v="8"/>
  </r>
  <r>
    <s v="Mission.Space_Seg.SC.ctr_prop_eq.ctr_prop_thr_08"/>
    <m/>
    <x v="11"/>
    <x v="11"/>
    <s v="\Mission.Space_Seg.SC.ctr_prop_eq.ctr_prop_thr_08\P\SBM\default"/>
    <n v="3.7499999999999999E-2"/>
    <m/>
    <m/>
    <s v="W"/>
    <s v="PROP"/>
    <m/>
    <x v="5"/>
    <x v="1"/>
    <n v="5"/>
    <s v="Mission (Mission)"/>
    <s v="Space_Seg (Space_Segment)"/>
    <x v="2"/>
    <x v="6"/>
    <x v="8"/>
  </r>
  <r>
    <s v="Mission.Space_Seg.SC.ctr_prop_eq.ctr_prop_thr_09"/>
    <m/>
    <x v="0"/>
    <x v="0"/>
    <s v="\Mission.Space_Seg.SC.ctr_prop_eq.ctr_prop_thr_09\_name_\\default"/>
    <s v="Arianegroup 10N bipropellant thruster"/>
    <m/>
    <m/>
    <m/>
    <s v="PROP"/>
    <m/>
    <x v="5"/>
    <x v="0"/>
    <n v="5"/>
    <s v="Mission (Mission)"/>
    <s v="Space_Seg (Space_Segment)"/>
    <x v="2"/>
    <x v="6"/>
    <x v="9"/>
  </r>
  <r>
    <s v="Mission.Space_Seg.SC.ctr_prop_eq.ctr_prop_thr_09"/>
    <m/>
    <x v="1"/>
    <x v="0"/>
    <s v="\Mission.Space_Seg.SC.ctr_prop_eq.ctr_prop_thr_09\m\\default"/>
    <n v="0.65"/>
    <n v="5"/>
    <n v="3.2500000000000001E-2"/>
    <s v="kg"/>
    <s v="PROP"/>
    <m/>
    <x v="5"/>
    <x v="1"/>
    <n v="5"/>
    <s v="Mission (Mission)"/>
    <s v="Space_Seg (Space_Segment)"/>
    <x v="2"/>
    <x v="6"/>
    <x v="9"/>
  </r>
  <r>
    <s v="Mission.Space_Seg.SC.ctr_prop_eq.ctr_prop_thr_09"/>
    <m/>
    <x v="11"/>
    <x v="1"/>
    <s v="\Mission.Space_Seg.SC.ctr_prop_eq.ctr_prop_thr_09\P\LEM\default"/>
    <s v="-"/>
    <m/>
    <m/>
    <s v="W"/>
    <s v="PROP"/>
    <m/>
    <x v="5"/>
    <x v="1"/>
    <n v="5"/>
    <s v="Mission (Mission)"/>
    <s v="Space_Seg (Space_Segment)"/>
    <x v="2"/>
    <x v="6"/>
    <x v="9"/>
  </r>
  <r>
    <s v="Mission.Space_Seg.SC.ctr_prop_eq.ctr_prop_thr_09"/>
    <m/>
    <x v="11"/>
    <x v="2"/>
    <s v="\Mission.Space_Seg.SC.ctr_prop_eq.ctr_prop_thr_09\P\CRM\default"/>
    <s v="-"/>
    <m/>
    <m/>
    <s v="W"/>
    <s v="PROP"/>
    <m/>
    <x v="5"/>
    <x v="1"/>
    <n v="5"/>
    <s v="Mission (Mission)"/>
    <s v="Space_Seg (Space_Segment)"/>
    <x v="2"/>
    <x v="6"/>
    <x v="9"/>
  </r>
  <r>
    <s v="Mission.Space_Seg.SC.ctr_prop_eq.ctr_prop_thr_09"/>
    <m/>
    <x v="11"/>
    <x v="3"/>
    <s v="\Mission.Space_Seg.SC.ctr_prop_eq.ctr_prop_thr_09\P\CCM\default"/>
    <n v="3.7499999999999999E-2"/>
    <m/>
    <m/>
    <s v="W"/>
    <s v="PROP"/>
    <m/>
    <x v="5"/>
    <x v="1"/>
    <n v="5"/>
    <s v="Mission (Mission)"/>
    <s v="Space_Seg (Space_Segment)"/>
    <x v="2"/>
    <x v="6"/>
    <x v="9"/>
  </r>
  <r>
    <s v="Mission.Space_Seg.SC.ctr_prop_eq.ctr_prop_thr_09"/>
    <m/>
    <x v="11"/>
    <x v="4"/>
    <s v="\Mission.Space_Seg.SC.ctr_prop_eq.ctr_prop_thr_09\P\NVM\default"/>
    <n v="3.7499999999999999E-2"/>
    <m/>
    <m/>
    <s v="W"/>
    <s v="PROP"/>
    <m/>
    <x v="5"/>
    <x v="1"/>
    <n v="5"/>
    <s v="Mission (Mission)"/>
    <s v="Space_Seg (Space_Segment)"/>
    <x v="2"/>
    <x v="6"/>
    <x v="9"/>
  </r>
  <r>
    <s v="Mission.Space_Seg.SC.ctr_prop_eq.ctr_prop_thr_09"/>
    <m/>
    <x v="11"/>
    <x v="5"/>
    <s v="\Mission.Space_Seg.SC.ctr_prop_eq.ctr_prop_thr_09\P\MAM\default"/>
    <n v="3.7499999999999999E-2"/>
    <m/>
    <m/>
    <s v="W"/>
    <s v="PROP"/>
    <m/>
    <x v="5"/>
    <x v="1"/>
    <n v="5"/>
    <s v="Mission (Mission)"/>
    <s v="Space_Seg (Space_Segment)"/>
    <x v="2"/>
    <x v="6"/>
    <x v="9"/>
  </r>
  <r>
    <s v="Mission.Space_Seg.SC.ctr_prop_eq.ctr_prop_thr_09"/>
    <m/>
    <x v="11"/>
    <x v="6"/>
    <s v="\Mission.Space_Seg.SC.ctr_prop_eq.ctr_prop_thr_09\P\RSM\default"/>
    <n v="3.7499999999999999E-2"/>
    <m/>
    <m/>
    <s v="W"/>
    <s v="PROP"/>
    <m/>
    <x v="5"/>
    <x v="1"/>
    <n v="5"/>
    <s v="Mission (Mission)"/>
    <s v="Space_Seg (Space_Segment)"/>
    <x v="2"/>
    <x v="6"/>
    <x v="9"/>
  </r>
  <r>
    <s v="Mission.Space_Seg.SC.ctr_prop_eq.ctr_prop_thr_09"/>
    <m/>
    <x v="11"/>
    <x v="7"/>
    <s v="\Mission.Space_Seg.SC.ctr_prop_eq.ctr_prop_thr_09\P\ISM\default"/>
    <n v="3.7499999999999999E-2"/>
    <m/>
    <m/>
    <s v="W"/>
    <s v="PROP"/>
    <m/>
    <x v="5"/>
    <x v="1"/>
    <n v="5"/>
    <s v="Mission (Mission)"/>
    <s v="Space_Seg (Space_Segment)"/>
    <x v="2"/>
    <x v="6"/>
    <x v="9"/>
  </r>
  <r>
    <s v="Mission.Space_Seg.SC.ctr_prop_eq.ctr_prop_thr_09"/>
    <m/>
    <x v="11"/>
    <x v="8"/>
    <s v="\Mission.Space_Seg.SC.ctr_prop_eq.ctr_prop_thr_09\P\SCM\default"/>
    <n v="3.7499999999999999E-2"/>
    <m/>
    <m/>
    <s v="W"/>
    <s v="PROP"/>
    <m/>
    <x v="5"/>
    <x v="1"/>
    <n v="5"/>
    <s v="Mission (Mission)"/>
    <s v="Space_Seg (Space_Segment)"/>
    <x v="2"/>
    <x v="6"/>
    <x v="9"/>
  </r>
  <r>
    <s v="Mission.Space_Seg.SC.ctr_prop_eq.ctr_prop_thr_09"/>
    <m/>
    <x v="11"/>
    <x v="9"/>
    <s v="\Mission.Space_Seg.SC.ctr_prop_eq.ctr_prop_thr_09\P\ECM\default"/>
    <s v="-"/>
    <m/>
    <m/>
    <s v="W"/>
    <s v="PROP"/>
    <m/>
    <x v="5"/>
    <x v="1"/>
    <n v="5"/>
    <s v="Mission (Mission)"/>
    <s v="Space_Seg (Space_Segment)"/>
    <x v="2"/>
    <x v="6"/>
    <x v="9"/>
  </r>
  <r>
    <s v="Mission.Space_Seg.SC.ctr_prop_eq.ctr_prop_thr_09"/>
    <m/>
    <x v="11"/>
    <x v="10"/>
    <s v="\Mission.Space_Seg.SC.ctr_prop_eq.ctr_prop_thr_09\P\SAM\default"/>
    <s v="-"/>
    <m/>
    <m/>
    <s v="W"/>
    <s v="PROP"/>
    <m/>
    <x v="5"/>
    <x v="1"/>
    <n v="5"/>
    <s v="Mission (Mission)"/>
    <s v="Space_Seg (Space_Segment)"/>
    <x v="2"/>
    <x v="6"/>
    <x v="9"/>
  </r>
  <r>
    <s v="Mission.Space_Seg.SC.ctr_prop_eq.ctr_prop_thr_09"/>
    <m/>
    <x v="11"/>
    <x v="11"/>
    <s v="\Mission.Space_Seg.SC.ctr_prop_eq.ctr_prop_thr_09\P\SBM\default"/>
    <n v="3.7499999999999999E-2"/>
    <m/>
    <m/>
    <s v="W"/>
    <s v="PROP"/>
    <m/>
    <x v="5"/>
    <x v="1"/>
    <n v="5"/>
    <s v="Mission (Mission)"/>
    <s v="Space_Seg (Space_Segment)"/>
    <x v="2"/>
    <x v="6"/>
    <x v="9"/>
  </r>
  <r>
    <s v="Mission.Space_Seg.SC.ctr_prop_eq.ctr_prop_thr_10"/>
    <m/>
    <x v="0"/>
    <x v="0"/>
    <s v="\Mission.Space_Seg.SC.ctr_prop_eq.ctr_prop_thr_10\_name_\\default"/>
    <s v="Arianegroup 10N bipropellant thruster"/>
    <m/>
    <m/>
    <m/>
    <s v="PROP"/>
    <m/>
    <x v="5"/>
    <x v="0"/>
    <n v="5"/>
    <s v="Mission (Mission)"/>
    <s v="Space_Seg (Space_Segment)"/>
    <x v="2"/>
    <x v="6"/>
    <x v="10"/>
  </r>
  <r>
    <s v="Mission.Space_Seg.SC.ctr_prop_eq.ctr_prop_thr_10"/>
    <m/>
    <x v="1"/>
    <x v="0"/>
    <s v="\Mission.Space_Seg.SC.ctr_prop_eq.ctr_prop_thr_10\m\\default"/>
    <n v="0.65"/>
    <n v="5"/>
    <n v="3.2500000000000001E-2"/>
    <s v="kg"/>
    <s v="PROP"/>
    <m/>
    <x v="5"/>
    <x v="1"/>
    <n v="5"/>
    <s v="Mission (Mission)"/>
    <s v="Space_Seg (Space_Segment)"/>
    <x v="2"/>
    <x v="6"/>
    <x v="10"/>
  </r>
  <r>
    <s v="Mission.Space_Seg.SC.ctr_prop_eq.ctr_prop_thr_10"/>
    <m/>
    <x v="11"/>
    <x v="1"/>
    <s v="\Mission.Space_Seg.SC.ctr_prop_eq.ctr_prop_thr_10\P\LEM\default"/>
    <s v="-"/>
    <m/>
    <m/>
    <s v="W"/>
    <s v="PROP"/>
    <m/>
    <x v="5"/>
    <x v="1"/>
    <n v="5"/>
    <s v="Mission (Mission)"/>
    <s v="Space_Seg (Space_Segment)"/>
    <x v="2"/>
    <x v="6"/>
    <x v="10"/>
  </r>
  <r>
    <s v="Mission.Space_Seg.SC.ctr_prop_eq.ctr_prop_thr_10"/>
    <m/>
    <x v="11"/>
    <x v="2"/>
    <s v="\Mission.Space_Seg.SC.ctr_prop_eq.ctr_prop_thr_10\P\CRM\default"/>
    <s v="-"/>
    <m/>
    <m/>
    <s v="W"/>
    <s v="PROP"/>
    <m/>
    <x v="5"/>
    <x v="1"/>
    <n v="5"/>
    <s v="Mission (Mission)"/>
    <s v="Space_Seg (Space_Segment)"/>
    <x v="2"/>
    <x v="6"/>
    <x v="10"/>
  </r>
  <r>
    <s v="Mission.Space_Seg.SC.ctr_prop_eq.ctr_prop_thr_10"/>
    <m/>
    <x v="11"/>
    <x v="3"/>
    <s v="\Mission.Space_Seg.SC.ctr_prop_eq.ctr_prop_thr_10\P\CCM\default"/>
    <n v="3.7499999999999999E-2"/>
    <m/>
    <m/>
    <s v="W"/>
    <s v="PROP"/>
    <m/>
    <x v="5"/>
    <x v="1"/>
    <n v="5"/>
    <s v="Mission (Mission)"/>
    <s v="Space_Seg (Space_Segment)"/>
    <x v="2"/>
    <x v="6"/>
    <x v="10"/>
  </r>
  <r>
    <s v="Mission.Space_Seg.SC.ctr_prop_eq.ctr_prop_thr_10"/>
    <m/>
    <x v="11"/>
    <x v="4"/>
    <s v="\Mission.Space_Seg.SC.ctr_prop_eq.ctr_prop_thr_10\P\NVM\default"/>
    <n v="3.7499999999999999E-2"/>
    <m/>
    <m/>
    <s v="W"/>
    <s v="PROP"/>
    <m/>
    <x v="5"/>
    <x v="1"/>
    <n v="5"/>
    <s v="Mission (Mission)"/>
    <s v="Space_Seg (Space_Segment)"/>
    <x v="2"/>
    <x v="6"/>
    <x v="10"/>
  </r>
  <r>
    <s v="Mission.Space_Seg.SC.ctr_prop_eq.ctr_prop_thr_10"/>
    <m/>
    <x v="11"/>
    <x v="5"/>
    <s v="\Mission.Space_Seg.SC.ctr_prop_eq.ctr_prop_thr_10\P\MAM\default"/>
    <n v="3.7499999999999999E-2"/>
    <m/>
    <m/>
    <s v="W"/>
    <s v="PROP"/>
    <m/>
    <x v="5"/>
    <x v="1"/>
    <n v="5"/>
    <s v="Mission (Mission)"/>
    <s v="Space_Seg (Space_Segment)"/>
    <x v="2"/>
    <x v="6"/>
    <x v="10"/>
  </r>
  <r>
    <s v="Mission.Space_Seg.SC.ctr_prop_eq.ctr_prop_thr_10"/>
    <m/>
    <x v="11"/>
    <x v="6"/>
    <s v="\Mission.Space_Seg.SC.ctr_prop_eq.ctr_prop_thr_10\P\RSM\default"/>
    <n v="3.7499999999999999E-2"/>
    <m/>
    <m/>
    <s v="W"/>
    <s v="PROP"/>
    <m/>
    <x v="5"/>
    <x v="1"/>
    <n v="5"/>
    <s v="Mission (Mission)"/>
    <s v="Space_Seg (Space_Segment)"/>
    <x v="2"/>
    <x v="6"/>
    <x v="10"/>
  </r>
  <r>
    <s v="Mission.Space_Seg.SC.ctr_prop_eq.ctr_prop_thr_10"/>
    <m/>
    <x v="11"/>
    <x v="7"/>
    <s v="\Mission.Space_Seg.SC.ctr_prop_eq.ctr_prop_thr_10\P\ISM\default"/>
    <n v="3.7499999999999999E-2"/>
    <m/>
    <m/>
    <s v="W"/>
    <s v="PROP"/>
    <m/>
    <x v="5"/>
    <x v="1"/>
    <n v="5"/>
    <s v="Mission (Mission)"/>
    <s v="Space_Seg (Space_Segment)"/>
    <x v="2"/>
    <x v="6"/>
    <x v="10"/>
  </r>
  <r>
    <s v="Mission.Space_Seg.SC.ctr_prop_eq.ctr_prop_thr_10"/>
    <m/>
    <x v="11"/>
    <x v="8"/>
    <s v="\Mission.Space_Seg.SC.ctr_prop_eq.ctr_prop_thr_10\P\SCM\default"/>
    <n v="3.7499999999999999E-2"/>
    <m/>
    <m/>
    <s v="W"/>
    <s v="PROP"/>
    <m/>
    <x v="5"/>
    <x v="1"/>
    <n v="5"/>
    <s v="Mission (Mission)"/>
    <s v="Space_Seg (Space_Segment)"/>
    <x v="2"/>
    <x v="6"/>
    <x v="10"/>
  </r>
  <r>
    <s v="Mission.Space_Seg.SC.ctr_prop_eq.ctr_prop_thr_10"/>
    <m/>
    <x v="11"/>
    <x v="9"/>
    <s v="\Mission.Space_Seg.SC.ctr_prop_eq.ctr_prop_thr_10\P\ECM\default"/>
    <s v="-"/>
    <m/>
    <m/>
    <s v="W"/>
    <s v="PROP"/>
    <m/>
    <x v="5"/>
    <x v="1"/>
    <n v="5"/>
    <s v="Mission (Mission)"/>
    <s v="Space_Seg (Space_Segment)"/>
    <x v="2"/>
    <x v="6"/>
    <x v="10"/>
  </r>
  <r>
    <s v="Mission.Space_Seg.SC.ctr_prop_eq.ctr_prop_thr_10"/>
    <m/>
    <x v="11"/>
    <x v="10"/>
    <s v="\Mission.Space_Seg.SC.ctr_prop_eq.ctr_prop_thr_10\P\SAM\default"/>
    <s v="-"/>
    <m/>
    <m/>
    <s v="W"/>
    <s v="PROP"/>
    <m/>
    <x v="5"/>
    <x v="1"/>
    <n v="5"/>
    <s v="Mission (Mission)"/>
    <s v="Space_Seg (Space_Segment)"/>
    <x v="2"/>
    <x v="6"/>
    <x v="10"/>
  </r>
  <r>
    <s v="Mission.Space_Seg.SC.ctr_prop_eq.ctr_prop_thr_10"/>
    <m/>
    <x v="11"/>
    <x v="11"/>
    <s v="\Mission.Space_Seg.SC.ctr_prop_eq.ctr_prop_thr_10\P\SBM\default"/>
    <n v="3.7499999999999999E-2"/>
    <m/>
    <m/>
    <s v="W"/>
    <s v="PROP"/>
    <m/>
    <x v="5"/>
    <x v="1"/>
    <n v="5"/>
    <s v="Mission (Mission)"/>
    <s v="Space_Seg (Space_Segment)"/>
    <x v="2"/>
    <x v="6"/>
    <x v="10"/>
  </r>
  <r>
    <s v="Mission.Space_Seg.SC.ctr_prop_eq.ctr_prop_thr_11"/>
    <m/>
    <x v="0"/>
    <x v="0"/>
    <s v="\Mission.Space_Seg.SC.ctr_prop_eq.ctr_prop_thr_11\_name_\\default"/>
    <s v="Arianegroup 10N bipropellant thruster"/>
    <m/>
    <m/>
    <m/>
    <s v="PROP"/>
    <m/>
    <x v="5"/>
    <x v="0"/>
    <n v="5"/>
    <s v="Mission (Mission)"/>
    <s v="Space_Seg (Space_Segment)"/>
    <x v="2"/>
    <x v="6"/>
    <x v="11"/>
  </r>
  <r>
    <s v="Mission.Space_Seg.SC.ctr_prop_eq.ctr_prop_thr_11"/>
    <m/>
    <x v="1"/>
    <x v="0"/>
    <s v="\Mission.Space_Seg.SC.ctr_prop_eq.ctr_prop_thr_11\m\\default"/>
    <n v="0.65"/>
    <n v="5"/>
    <n v="3.2500000000000001E-2"/>
    <s v="kg"/>
    <s v="PROP"/>
    <m/>
    <x v="5"/>
    <x v="1"/>
    <n v="5"/>
    <s v="Mission (Mission)"/>
    <s v="Space_Seg (Space_Segment)"/>
    <x v="2"/>
    <x v="6"/>
    <x v="11"/>
  </r>
  <r>
    <s v="Mission.Space_Seg.SC.ctr_prop_eq.ctr_prop_thr_11"/>
    <m/>
    <x v="11"/>
    <x v="1"/>
    <s v="\Mission.Space_Seg.SC.ctr_prop_eq.ctr_prop_thr_11\P\LEM\default"/>
    <s v="-"/>
    <m/>
    <m/>
    <s v="W"/>
    <s v="PROP"/>
    <m/>
    <x v="5"/>
    <x v="1"/>
    <n v="5"/>
    <s v="Mission (Mission)"/>
    <s v="Space_Seg (Space_Segment)"/>
    <x v="2"/>
    <x v="6"/>
    <x v="11"/>
  </r>
  <r>
    <s v="Mission.Space_Seg.SC.ctr_prop_eq.ctr_prop_thr_11"/>
    <m/>
    <x v="11"/>
    <x v="2"/>
    <s v="\Mission.Space_Seg.SC.ctr_prop_eq.ctr_prop_thr_11\P\CRM\default"/>
    <s v="-"/>
    <m/>
    <m/>
    <s v="W"/>
    <s v="PROP"/>
    <m/>
    <x v="5"/>
    <x v="1"/>
    <n v="5"/>
    <s v="Mission (Mission)"/>
    <s v="Space_Seg (Space_Segment)"/>
    <x v="2"/>
    <x v="6"/>
    <x v="11"/>
  </r>
  <r>
    <s v="Mission.Space_Seg.SC.ctr_prop_eq.ctr_prop_thr_11"/>
    <m/>
    <x v="11"/>
    <x v="3"/>
    <s v="\Mission.Space_Seg.SC.ctr_prop_eq.ctr_prop_thr_11\P\CCM\default"/>
    <n v="3.7499999999999999E-2"/>
    <m/>
    <m/>
    <s v="W"/>
    <s v="PROP"/>
    <m/>
    <x v="5"/>
    <x v="1"/>
    <n v="5"/>
    <s v="Mission (Mission)"/>
    <s v="Space_Seg (Space_Segment)"/>
    <x v="2"/>
    <x v="6"/>
    <x v="11"/>
  </r>
  <r>
    <s v="Mission.Space_Seg.SC.ctr_prop_eq.ctr_prop_thr_11"/>
    <m/>
    <x v="11"/>
    <x v="4"/>
    <s v="\Mission.Space_Seg.SC.ctr_prop_eq.ctr_prop_thr_11\P\NVM\default"/>
    <n v="3.7499999999999999E-2"/>
    <m/>
    <m/>
    <s v="W"/>
    <s v="PROP"/>
    <m/>
    <x v="5"/>
    <x v="1"/>
    <n v="5"/>
    <s v="Mission (Mission)"/>
    <s v="Space_Seg (Space_Segment)"/>
    <x v="2"/>
    <x v="6"/>
    <x v="11"/>
  </r>
  <r>
    <s v="Mission.Space_Seg.SC.ctr_prop_eq.ctr_prop_thr_11"/>
    <m/>
    <x v="11"/>
    <x v="5"/>
    <s v="\Mission.Space_Seg.SC.ctr_prop_eq.ctr_prop_thr_11\P\MAM\default"/>
    <n v="3.7499999999999999E-2"/>
    <m/>
    <m/>
    <s v="W"/>
    <s v="PROP"/>
    <m/>
    <x v="5"/>
    <x v="1"/>
    <n v="5"/>
    <s v="Mission (Mission)"/>
    <s v="Space_Seg (Space_Segment)"/>
    <x v="2"/>
    <x v="6"/>
    <x v="11"/>
  </r>
  <r>
    <s v="Mission.Space_Seg.SC.ctr_prop_eq.ctr_prop_thr_11"/>
    <m/>
    <x v="11"/>
    <x v="6"/>
    <s v="\Mission.Space_Seg.SC.ctr_prop_eq.ctr_prop_thr_11\P\RSM\default"/>
    <n v="3.7499999999999999E-2"/>
    <m/>
    <m/>
    <s v="W"/>
    <s v="PROP"/>
    <m/>
    <x v="5"/>
    <x v="1"/>
    <n v="5"/>
    <s v="Mission (Mission)"/>
    <s v="Space_Seg (Space_Segment)"/>
    <x v="2"/>
    <x v="6"/>
    <x v="11"/>
  </r>
  <r>
    <s v="Mission.Space_Seg.SC.ctr_prop_eq.ctr_prop_thr_11"/>
    <m/>
    <x v="11"/>
    <x v="7"/>
    <s v="\Mission.Space_Seg.SC.ctr_prop_eq.ctr_prop_thr_11\P\ISM\default"/>
    <n v="3.7499999999999999E-2"/>
    <m/>
    <m/>
    <s v="W"/>
    <s v="PROP"/>
    <m/>
    <x v="5"/>
    <x v="1"/>
    <n v="5"/>
    <s v="Mission (Mission)"/>
    <s v="Space_Seg (Space_Segment)"/>
    <x v="2"/>
    <x v="6"/>
    <x v="11"/>
  </r>
  <r>
    <s v="Mission.Space_Seg.SC.ctr_prop_eq.ctr_prop_thr_11"/>
    <m/>
    <x v="11"/>
    <x v="8"/>
    <s v="\Mission.Space_Seg.SC.ctr_prop_eq.ctr_prop_thr_11\P\SCM\default"/>
    <n v="3.7499999999999999E-2"/>
    <m/>
    <m/>
    <s v="W"/>
    <s v="PROP"/>
    <m/>
    <x v="5"/>
    <x v="1"/>
    <n v="5"/>
    <s v="Mission (Mission)"/>
    <s v="Space_Seg (Space_Segment)"/>
    <x v="2"/>
    <x v="6"/>
    <x v="11"/>
  </r>
  <r>
    <s v="Mission.Space_Seg.SC.ctr_prop_eq.ctr_prop_thr_11"/>
    <m/>
    <x v="11"/>
    <x v="9"/>
    <s v="\Mission.Space_Seg.SC.ctr_prop_eq.ctr_prop_thr_11\P\ECM\default"/>
    <s v="-"/>
    <m/>
    <m/>
    <s v="W"/>
    <s v="PROP"/>
    <m/>
    <x v="5"/>
    <x v="1"/>
    <n v="5"/>
    <s v="Mission (Mission)"/>
    <s v="Space_Seg (Space_Segment)"/>
    <x v="2"/>
    <x v="6"/>
    <x v="11"/>
  </r>
  <r>
    <s v="Mission.Space_Seg.SC.ctr_prop_eq.ctr_prop_thr_11"/>
    <m/>
    <x v="11"/>
    <x v="10"/>
    <s v="\Mission.Space_Seg.SC.ctr_prop_eq.ctr_prop_thr_11\P\SAM\default"/>
    <s v="-"/>
    <m/>
    <m/>
    <s v="W"/>
    <s v="PROP"/>
    <m/>
    <x v="5"/>
    <x v="1"/>
    <n v="5"/>
    <s v="Mission (Mission)"/>
    <s v="Space_Seg (Space_Segment)"/>
    <x v="2"/>
    <x v="6"/>
    <x v="11"/>
  </r>
  <r>
    <s v="Mission.Space_Seg.SC.ctr_prop_eq.ctr_prop_thr_11"/>
    <m/>
    <x v="11"/>
    <x v="11"/>
    <s v="\Mission.Space_Seg.SC.ctr_prop_eq.ctr_prop_thr_11\P\SBM\default"/>
    <n v="3.7499999999999999E-2"/>
    <m/>
    <m/>
    <s v="W"/>
    <s v="PROP"/>
    <m/>
    <x v="5"/>
    <x v="1"/>
    <n v="5"/>
    <s v="Mission (Mission)"/>
    <s v="Space_Seg (Space_Segment)"/>
    <x v="2"/>
    <x v="6"/>
    <x v="11"/>
  </r>
  <r>
    <s v="Mission.Space_Seg.SC.ctr_prop_eq.ctr_prop_thr_12"/>
    <m/>
    <x v="0"/>
    <x v="0"/>
    <s v="\Mission.Space_Seg.SC.ctr_prop_eq.ctr_prop_thr_12\_name_\\default"/>
    <s v="Arianegroup 10N bipropellant thruster"/>
    <m/>
    <m/>
    <m/>
    <s v="PROP"/>
    <m/>
    <x v="5"/>
    <x v="0"/>
    <n v="5"/>
    <s v="Mission (Mission)"/>
    <s v="Space_Seg (Space_Segment)"/>
    <x v="2"/>
    <x v="6"/>
    <x v="12"/>
  </r>
  <r>
    <s v="Mission.Space_Seg.SC.ctr_prop_eq.ctr_prop_thr_12"/>
    <m/>
    <x v="1"/>
    <x v="0"/>
    <s v="\Mission.Space_Seg.SC.ctr_prop_eq.ctr_prop_thr_12\m\\default"/>
    <n v="0.65"/>
    <n v="5"/>
    <n v="3.2500000000000001E-2"/>
    <s v="kg"/>
    <s v="PROP"/>
    <m/>
    <x v="5"/>
    <x v="1"/>
    <n v="5"/>
    <s v="Mission (Mission)"/>
    <s v="Space_Seg (Space_Segment)"/>
    <x v="2"/>
    <x v="6"/>
    <x v="12"/>
  </r>
  <r>
    <s v="Mission.Space_Seg.SC.ctr_prop_eq.ctr_prop_thr_12"/>
    <m/>
    <x v="11"/>
    <x v="1"/>
    <s v="\Mission.Space_Seg.SC.ctr_prop_eq.ctr_prop_thr_12\P\LEM\default"/>
    <s v="-"/>
    <m/>
    <m/>
    <s v="W"/>
    <s v="PROP"/>
    <m/>
    <x v="5"/>
    <x v="1"/>
    <n v="5"/>
    <s v="Mission (Mission)"/>
    <s v="Space_Seg (Space_Segment)"/>
    <x v="2"/>
    <x v="6"/>
    <x v="12"/>
  </r>
  <r>
    <s v="Mission.Space_Seg.SC.ctr_prop_eq.ctr_prop_thr_12"/>
    <m/>
    <x v="11"/>
    <x v="2"/>
    <s v="\Mission.Space_Seg.SC.ctr_prop_eq.ctr_prop_thr_12\P\CRM\default"/>
    <s v="-"/>
    <m/>
    <m/>
    <s v="W"/>
    <s v="PROP"/>
    <m/>
    <x v="5"/>
    <x v="1"/>
    <n v="5"/>
    <s v="Mission (Mission)"/>
    <s v="Space_Seg (Space_Segment)"/>
    <x v="2"/>
    <x v="6"/>
    <x v="12"/>
  </r>
  <r>
    <s v="Mission.Space_Seg.SC.ctr_prop_eq.ctr_prop_thr_12"/>
    <m/>
    <x v="11"/>
    <x v="3"/>
    <s v="\Mission.Space_Seg.SC.ctr_prop_eq.ctr_prop_thr_12\P\CCM\default"/>
    <n v="3.7499999999999999E-2"/>
    <m/>
    <m/>
    <s v="W"/>
    <s v="PROP"/>
    <m/>
    <x v="5"/>
    <x v="1"/>
    <n v="5"/>
    <s v="Mission (Mission)"/>
    <s v="Space_Seg (Space_Segment)"/>
    <x v="2"/>
    <x v="6"/>
    <x v="12"/>
  </r>
  <r>
    <s v="Mission.Space_Seg.SC.ctr_prop_eq.ctr_prop_thr_12"/>
    <m/>
    <x v="11"/>
    <x v="4"/>
    <s v="\Mission.Space_Seg.SC.ctr_prop_eq.ctr_prop_thr_12\P\NVM\default"/>
    <n v="3.7499999999999999E-2"/>
    <m/>
    <m/>
    <s v="W"/>
    <s v="PROP"/>
    <m/>
    <x v="5"/>
    <x v="1"/>
    <n v="5"/>
    <s v="Mission (Mission)"/>
    <s v="Space_Seg (Space_Segment)"/>
    <x v="2"/>
    <x v="6"/>
    <x v="12"/>
  </r>
  <r>
    <s v="Mission.Space_Seg.SC.ctr_prop_eq.ctr_prop_thr_12"/>
    <m/>
    <x v="11"/>
    <x v="5"/>
    <s v="\Mission.Space_Seg.SC.ctr_prop_eq.ctr_prop_thr_12\P\MAM\default"/>
    <n v="3.7499999999999999E-2"/>
    <m/>
    <m/>
    <s v="W"/>
    <s v="PROP"/>
    <m/>
    <x v="5"/>
    <x v="1"/>
    <n v="5"/>
    <s v="Mission (Mission)"/>
    <s v="Space_Seg (Space_Segment)"/>
    <x v="2"/>
    <x v="6"/>
    <x v="12"/>
  </r>
  <r>
    <s v="Mission.Space_Seg.SC.ctr_prop_eq.ctr_prop_thr_12"/>
    <m/>
    <x v="11"/>
    <x v="6"/>
    <s v="\Mission.Space_Seg.SC.ctr_prop_eq.ctr_prop_thr_12\P\RSM\default"/>
    <n v="3.7499999999999999E-2"/>
    <m/>
    <m/>
    <s v="W"/>
    <s v="PROP"/>
    <m/>
    <x v="5"/>
    <x v="1"/>
    <n v="5"/>
    <s v="Mission (Mission)"/>
    <s v="Space_Seg (Space_Segment)"/>
    <x v="2"/>
    <x v="6"/>
    <x v="12"/>
  </r>
  <r>
    <s v="Mission.Space_Seg.SC.ctr_prop_eq.ctr_prop_thr_12"/>
    <m/>
    <x v="11"/>
    <x v="7"/>
    <s v="\Mission.Space_Seg.SC.ctr_prop_eq.ctr_prop_thr_12\P\ISM\default"/>
    <n v="3.7499999999999999E-2"/>
    <m/>
    <m/>
    <s v="W"/>
    <s v="PROP"/>
    <m/>
    <x v="5"/>
    <x v="1"/>
    <n v="5"/>
    <s v="Mission (Mission)"/>
    <s v="Space_Seg (Space_Segment)"/>
    <x v="2"/>
    <x v="6"/>
    <x v="12"/>
  </r>
  <r>
    <s v="Mission.Space_Seg.SC.ctr_prop_eq.ctr_prop_thr_12"/>
    <m/>
    <x v="11"/>
    <x v="8"/>
    <s v="\Mission.Space_Seg.SC.ctr_prop_eq.ctr_prop_thr_12\P\SCM\default"/>
    <n v="3.7499999999999999E-2"/>
    <m/>
    <m/>
    <s v="W"/>
    <s v="PROP"/>
    <m/>
    <x v="5"/>
    <x v="1"/>
    <n v="5"/>
    <s v="Mission (Mission)"/>
    <s v="Space_Seg (Space_Segment)"/>
    <x v="2"/>
    <x v="6"/>
    <x v="12"/>
  </r>
  <r>
    <s v="Mission.Space_Seg.SC.ctr_prop_eq.ctr_prop_thr_12"/>
    <m/>
    <x v="11"/>
    <x v="9"/>
    <s v="\Mission.Space_Seg.SC.ctr_prop_eq.ctr_prop_thr_12\P\ECM\default"/>
    <s v="-"/>
    <m/>
    <m/>
    <s v="W"/>
    <s v="PROP"/>
    <m/>
    <x v="5"/>
    <x v="1"/>
    <n v="5"/>
    <s v="Mission (Mission)"/>
    <s v="Space_Seg (Space_Segment)"/>
    <x v="2"/>
    <x v="6"/>
    <x v="12"/>
  </r>
  <r>
    <s v="Mission.Space_Seg.SC.ctr_prop_eq.ctr_prop_thr_12"/>
    <m/>
    <x v="11"/>
    <x v="10"/>
    <s v="\Mission.Space_Seg.SC.ctr_prop_eq.ctr_prop_thr_12\P\SAM\default"/>
    <s v="-"/>
    <m/>
    <m/>
    <s v="W"/>
    <s v="PROP"/>
    <m/>
    <x v="5"/>
    <x v="1"/>
    <n v="5"/>
    <s v="Mission (Mission)"/>
    <s v="Space_Seg (Space_Segment)"/>
    <x v="2"/>
    <x v="6"/>
    <x v="12"/>
  </r>
  <r>
    <s v="Mission.Space_Seg.SC.ctr_prop_eq.ctr_prop_thr_12"/>
    <m/>
    <x v="11"/>
    <x v="11"/>
    <s v="\Mission.Space_Seg.SC.ctr_prop_eq.ctr_prop_thr_12\P\SBM\default"/>
    <n v="3.7499999999999999E-2"/>
    <m/>
    <m/>
    <s v="W"/>
    <s v="PROP"/>
    <m/>
    <x v="5"/>
    <x v="1"/>
    <n v="5"/>
    <s v="Mission (Mission)"/>
    <s v="Space_Seg (Space_Segment)"/>
    <x v="2"/>
    <x v="6"/>
    <x v="12"/>
  </r>
  <r>
    <s v="Mission.Space_Seg.SC.ctr_prop_eq.ctr_prop_thr_13"/>
    <m/>
    <x v="0"/>
    <x v="0"/>
    <s v="\Mission.Space_Seg.SC.ctr_prop_eq.ctr_prop_thr_13\_name_\\default"/>
    <s v="Arianegroup 10N bipropellant thruster"/>
    <m/>
    <m/>
    <m/>
    <s v="PROP"/>
    <m/>
    <x v="5"/>
    <x v="0"/>
    <n v="5"/>
    <s v="Mission (Mission)"/>
    <s v="Space_Seg (Space_Segment)"/>
    <x v="2"/>
    <x v="6"/>
    <x v="13"/>
  </r>
  <r>
    <s v="Mission.Space_Seg.SC.ctr_prop_eq.ctr_prop_thr_13"/>
    <m/>
    <x v="1"/>
    <x v="0"/>
    <s v="\Mission.Space_Seg.SC.ctr_prop_eq.ctr_prop_thr_13\m\\default"/>
    <n v="0.65"/>
    <n v="5"/>
    <n v="3.2500000000000001E-2"/>
    <s v="kg"/>
    <s v="PROP"/>
    <m/>
    <x v="5"/>
    <x v="1"/>
    <n v="5"/>
    <s v="Mission (Mission)"/>
    <s v="Space_Seg (Space_Segment)"/>
    <x v="2"/>
    <x v="6"/>
    <x v="13"/>
  </r>
  <r>
    <s v="Mission.Space_Seg.SC.ctr_prop_eq.ctr_prop_thr_13"/>
    <m/>
    <x v="11"/>
    <x v="1"/>
    <s v="\Mission.Space_Seg.SC.ctr_prop_eq.ctr_prop_thr_13\P\LEM\default"/>
    <s v="-"/>
    <m/>
    <m/>
    <s v="W"/>
    <s v="PROP"/>
    <m/>
    <x v="5"/>
    <x v="1"/>
    <n v="5"/>
    <s v="Mission (Mission)"/>
    <s v="Space_Seg (Space_Segment)"/>
    <x v="2"/>
    <x v="6"/>
    <x v="13"/>
  </r>
  <r>
    <s v="Mission.Space_Seg.SC.ctr_prop_eq.ctr_prop_thr_13"/>
    <m/>
    <x v="11"/>
    <x v="2"/>
    <s v="\Mission.Space_Seg.SC.ctr_prop_eq.ctr_prop_thr_13\P\CRM\default"/>
    <s v="-"/>
    <m/>
    <m/>
    <s v="W"/>
    <s v="PROP"/>
    <m/>
    <x v="5"/>
    <x v="1"/>
    <n v="5"/>
    <s v="Mission (Mission)"/>
    <s v="Space_Seg (Space_Segment)"/>
    <x v="2"/>
    <x v="6"/>
    <x v="13"/>
  </r>
  <r>
    <s v="Mission.Space_Seg.SC.ctr_prop_eq.ctr_prop_thr_13"/>
    <m/>
    <x v="11"/>
    <x v="3"/>
    <s v="\Mission.Space_Seg.SC.ctr_prop_eq.ctr_prop_thr_13\P\CCM\default"/>
    <n v="3.7499999999999999E-2"/>
    <m/>
    <m/>
    <s v="W"/>
    <s v="PROP"/>
    <m/>
    <x v="5"/>
    <x v="1"/>
    <n v="5"/>
    <s v="Mission (Mission)"/>
    <s v="Space_Seg (Space_Segment)"/>
    <x v="2"/>
    <x v="6"/>
    <x v="13"/>
  </r>
  <r>
    <s v="Mission.Space_Seg.SC.ctr_prop_eq.ctr_prop_thr_13"/>
    <m/>
    <x v="11"/>
    <x v="4"/>
    <s v="\Mission.Space_Seg.SC.ctr_prop_eq.ctr_prop_thr_13\P\NVM\default"/>
    <n v="3.7499999999999999E-2"/>
    <m/>
    <m/>
    <s v="W"/>
    <s v="PROP"/>
    <m/>
    <x v="5"/>
    <x v="1"/>
    <n v="5"/>
    <s v="Mission (Mission)"/>
    <s v="Space_Seg (Space_Segment)"/>
    <x v="2"/>
    <x v="6"/>
    <x v="13"/>
  </r>
  <r>
    <s v="Mission.Space_Seg.SC.ctr_prop_eq.ctr_prop_thr_13"/>
    <m/>
    <x v="11"/>
    <x v="5"/>
    <s v="\Mission.Space_Seg.SC.ctr_prop_eq.ctr_prop_thr_13\P\MAM\default"/>
    <n v="3.7499999999999999E-2"/>
    <m/>
    <m/>
    <s v="W"/>
    <s v="PROP"/>
    <m/>
    <x v="5"/>
    <x v="1"/>
    <n v="5"/>
    <s v="Mission (Mission)"/>
    <s v="Space_Seg (Space_Segment)"/>
    <x v="2"/>
    <x v="6"/>
    <x v="13"/>
  </r>
  <r>
    <s v="Mission.Space_Seg.SC.ctr_prop_eq.ctr_prop_thr_13"/>
    <m/>
    <x v="11"/>
    <x v="6"/>
    <s v="\Mission.Space_Seg.SC.ctr_prop_eq.ctr_prop_thr_13\P\RSM\default"/>
    <n v="3.7499999999999999E-2"/>
    <m/>
    <m/>
    <s v="W"/>
    <s v="PROP"/>
    <m/>
    <x v="5"/>
    <x v="1"/>
    <n v="5"/>
    <s v="Mission (Mission)"/>
    <s v="Space_Seg (Space_Segment)"/>
    <x v="2"/>
    <x v="6"/>
    <x v="13"/>
  </r>
  <r>
    <s v="Mission.Space_Seg.SC.ctr_prop_eq.ctr_prop_thr_13"/>
    <m/>
    <x v="11"/>
    <x v="7"/>
    <s v="\Mission.Space_Seg.SC.ctr_prop_eq.ctr_prop_thr_13\P\ISM\default"/>
    <n v="3.7499999999999999E-2"/>
    <m/>
    <m/>
    <s v="W"/>
    <s v="PROP"/>
    <m/>
    <x v="5"/>
    <x v="1"/>
    <n v="5"/>
    <s v="Mission (Mission)"/>
    <s v="Space_Seg (Space_Segment)"/>
    <x v="2"/>
    <x v="6"/>
    <x v="13"/>
  </r>
  <r>
    <s v="Mission.Space_Seg.SC.ctr_prop_eq.ctr_prop_thr_13"/>
    <m/>
    <x v="11"/>
    <x v="8"/>
    <s v="\Mission.Space_Seg.SC.ctr_prop_eq.ctr_prop_thr_13\P\SCM\default"/>
    <n v="3.7499999999999999E-2"/>
    <m/>
    <m/>
    <s v="W"/>
    <s v="PROP"/>
    <m/>
    <x v="5"/>
    <x v="1"/>
    <n v="5"/>
    <s v="Mission (Mission)"/>
    <s v="Space_Seg (Space_Segment)"/>
    <x v="2"/>
    <x v="6"/>
    <x v="13"/>
  </r>
  <r>
    <s v="Mission.Space_Seg.SC.ctr_prop_eq.ctr_prop_thr_13"/>
    <m/>
    <x v="11"/>
    <x v="9"/>
    <s v="\Mission.Space_Seg.SC.ctr_prop_eq.ctr_prop_thr_13\P\ECM\default"/>
    <s v="-"/>
    <m/>
    <m/>
    <s v="W"/>
    <s v="PROP"/>
    <m/>
    <x v="5"/>
    <x v="1"/>
    <n v="5"/>
    <s v="Mission (Mission)"/>
    <s v="Space_Seg (Space_Segment)"/>
    <x v="2"/>
    <x v="6"/>
    <x v="13"/>
  </r>
  <r>
    <s v="Mission.Space_Seg.SC.ctr_prop_eq.ctr_prop_thr_13"/>
    <m/>
    <x v="11"/>
    <x v="10"/>
    <s v="\Mission.Space_Seg.SC.ctr_prop_eq.ctr_prop_thr_13\P\SAM\default"/>
    <s v="-"/>
    <m/>
    <m/>
    <s v="W"/>
    <s v="PROP"/>
    <m/>
    <x v="5"/>
    <x v="1"/>
    <n v="5"/>
    <s v="Mission (Mission)"/>
    <s v="Space_Seg (Space_Segment)"/>
    <x v="2"/>
    <x v="6"/>
    <x v="13"/>
  </r>
  <r>
    <s v="Mission.Space_Seg.SC.ctr_prop_eq.ctr_prop_thr_13"/>
    <m/>
    <x v="11"/>
    <x v="11"/>
    <s v="\Mission.Space_Seg.SC.ctr_prop_eq.ctr_prop_thr_13\P\SBM\default"/>
    <n v="3.7499999999999999E-2"/>
    <m/>
    <m/>
    <s v="W"/>
    <s v="PROP"/>
    <m/>
    <x v="5"/>
    <x v="1"/>
    <n v="5"/>
    <s v="Mission (Mission)"/>
    <s v="Space_Seg (Space_Segment)"/>
    <x v="2"/>
    <x v="6"/>
    <x v="13"/>
  </r>
  <r>
    <s v="Mission.Space_Seg.SC.ctr_prop_eq.ctr_prop_thr_14"/>
    <m/>
    <x v="0"/>
    <x v="0"/>
    <s v="\Mission.Space_Seg.SC.ctr_prop_eq.ctr_prop_thr_14\_name_\\default"/>
    <s v="Arianegroup 10N bipropellant thruster"/>
    <m/>
    <m/>
    <m/>
    <s v="PROP"/>
    <m/>
    <x v="5"/>
    <x v="0"/>
    <n v="5"/>
    <s v="Mission (Mission)"/>
    <s v="Space_Seg (Space_Segment)"/>
    <x v="2"/>
    <x v="6"/>
    <x v="14"/>
  </r>
  <r>
    <s v="Mission.Space_Seg.SC.ctr_prop_eq.ctr_prop_thr_14"/>
    <m/>
    <x v="1"/>
    <x v="0"/>
    <s v="\Mission.Space_Seg.SC.ctr_prop_eq.ctr_prop_thr_14\m\\default"/>
    <n v="0.65"/>
    <n v="5"/>
    <n v="3.2500000000000001E-2"/>
    <s v="kg"/>
    <s v="PROP"/>
    <m/>
    <x v="5"/>
    <x v="1"/>
    <n v="5"/>
    <s v="Mission (Mission)"/>
    <s v="Space_Seg (Space_Segment)"/>
    <x v="2"/>
    <x v="6"/>
    <x v="14"/>
  </r>
  <r>
    <s v="Mission.Space_Seg.SC.ctr_prop_eq.ctr_prop_thr_14"/>
    <m/>
    <x v="11"/>
    <x v="1"/>
    <s v="\Mission.Space_Seg.SC.ctr_prop_eq.ctr_prop_thr_14\P\LEM\default"/>
    <s v="-"/>
    <m/>
    <m/>
    <s v="W"/>
    <s v="PROP"/>
    <m/>
    <x v="5"/>
    <x v="1"/>
    <n v="5"/>
    <s v="Mission (Mission)"/>
    <s v="Space_Seg (Space_Segment)"/>
    <x v="2"/>
    <x v="6"/>
    <x v="14"/>
  </r>
  <r>
    <s v="Mission.Space_Seg.SC.ctr_prop_eq.ctr_prop_thr_14"/>
    <m/>
    <x v="11"/>
    <x v="2"/>
    <s v="\Mission.Space_Seg.SC.ctr_prop_eq.ctr_prop_thr_14\P\CRM\default"/>
    <s v="-"/>
    <m/>
    <m/>
    <s v="W"/>
    <s v="PROP"/>
    <m/>
    <x v="5"/>
    <x v="1"/>
    <n v="5"/>
    <s v="Mission (Mission)"/>
    <s v="Space_Seg (Space_Segment)"/>
    <x v="2"/>
    <x v="6"/>
    <x v="14"/>
  </r>
  <r>
    <s v="Mission.Space_Seg.SC.ctr_prop_eq.ctr_prop_thr_14"/>
    <m/>
    <x v="11"/>
    <x v="3"/>
    <s v="\Mission.Space_Seg.SC.ctr_prop_eq.ctr_prop_thr_14\P\CCM\default"/>
    <n v="3.7499999999999999E-2"/>
    <m/>
    <m/>
    <s v="W"/>
    <s v="PROP"/>
    <m/>
    <x v="5"/>
    <x v="1"/>
    <n v="5"/>
    <s v="Mission (Mission)"/>
    <s v="Space_Seg (Space_Segment)"/>
    <x v="2"/>
    <x v="6"/>
    <x v="14"/>
  </r>
  <r>
    <s v="Mission.Space_Seg.SC.ctr_prop_eq.ctr_prop_thr_14"/>
    <m/>
    <x v="11"/>
    <x v="4"/>
    <s v="\Mission.Space_Seg.SC.ctr_prop_eq.ctr_prop_thr_14\P\NVM\default"/>
    <n v="3.7499999999999999E-2"/>
    <m/>
    <m/>
    <s v="W"/>
    <s v="PROP"/>
    <m/>
    <x v="5"/>
    <x v="1"/>
    <n v="5"/>
    <s v="Mission (Mission)"/>
    <s v="Space_Seg (Space_Segment)"/>
    <x v="2"/>
    <x v="6"/>
    <x v="14"/>
  </r>
  <r>
    <s v="Mission.Space_Seg.SC.ctr_prop_eq.ctr_prop_thr_14"/>
    <m/>
    <x v="11"/>
    <x v="5"/>
    <s v="\Mission.Space_Seg.SC.ctr_prop_eq.ctr_prop_thr_14\P\MAM\default"/>
    <n v="3.7499999999999999E-2"/>
    <m/>
    <m/>
    <s v="W"/>
    <s v="PROP"/>
    <m/>
    <x v="5"/>
    <x v="1"/>
    <n v="5"/>
    <s v="Mission (Mission)"/>
    <s v="Space_Seg (Space_Segment)"/>
    <x v="2"/>
    <x v="6"/>
    <x v="14"/>
  </r>
  <r>
    <s v="Mission.Space_Seg.SC.ctr_prop_eq.ctr_prop_thr_14"/>
    <m/>
    <x v="11"/>
    <x v="6"/>
    <s v="\Mission.Space_Seg.SC.ctr_prop_eq.ctr_prop_thr_14\P\RSM\default"/>
    <n v="3.7499999999999999E-2"/>
    <m/>
    <m/>
    <s v="W"/>
    <s v="PROP"/>
    <m/>
    <x v="5"/>
    <x v="1"/>
    <n v="5"/>
    <s v="Mission (Mission)"/>
    <s v="Space_Seg (Space_Segment)"/>
    <x v="2"/>
    <x v="6"/>
    <x v="14"/>
  </r>
  <r>
    <s v="Mission.Space_Seg.SC.ctr_prop_eq.ctr_prop_thr_14"/>
    <m/>
    <x v="11"/>
    <x v="7"/>
    <s v="\Mission.Space_Seg.SC.ctr_prop_eq.ctr_prop_thr_14\P\ISM\default"/>
    <n v="3.7499999999999999E-2"/>
    <m/>
    <m/>
    <s v="W"/>
    <s v="PROP"/>
    <m/>
    <x v="5"/>
    <x v="1"/>
    <n v="5"/>
    <s v="Mission (Mission)"/>
    <s v="Space_Seg (Space_Segment)"/>
    <x v="2"/>
    <x v="6"/>
    <x v="14"/>
  </r>
  <r>
    <s v="Mission.Space_Seg.SC.ctr_prop_eq.ctr_prop_thr_14"/>
    <m/>
    <x v="11"/>
    <x v="8"/>
    <s v="\Mission.Space_Seg.SC.ctr_prop_eq.ctr_prop_thr_14\P\SCM\default"/>
    <n v="3.7499999999999999E-2"/>
    <m/>
    <m/>
    <s v="W"/>
    <s v="PROP"/>
    <m/>
    <x v="5"/>
    <x v="1"/>
    <n v="5"/>
    <s v="Mission (Mission)"/>
    <s v="Space_Seg (Space_Segment)"/>
    <x v="2"/>
    <x v="6"/>
    <x v="14"/>
  </r>
  <r>
    <s v="Mission.Space_Seg.SC.ctr_prop_eq.ctr_prop_thr_14"/>
    <m/>
    <x v="11"/>
    <x v="9"/>
    <s v="\Mission.Space_Seg.SC.ctr_prop_eq.ctr_prop_thr_14\P\ECM\default"/>
    <s v="-"/>
    <m/>
    <m/>
    <s v="W"/>
    <s v="PROP"/>
    <m/>
    <x v="5"/>
    <x v="1"/>
    <n v="5"/>
    <s v="Mission (Mission)"/>
    <s v="Space_Seg (Space_Segment)"/>
    <x v="2"/>
    <x v="6"/>
    <x v="14"/>
  </r>
  <r>
    <s v="Mission.Space_Seg.SC.ctr_prop_eq.ctr_prop_thr_14"/>
    <m/>
    <x v="11"/>
    <x v="10"/>
    <s v="\Mission.Space_Seg.SC.ctr_prop_eq.ctr_prop_thr_14\P\SAM\default"/>
    <s v="-"/>
    <m/>
    <m/>
    <s v="W"/>
    <s v="PROP"/>
    <m/>
    <x v="5"/>
    <x v="1"/>
    <n v="5"/>
    <s v="Mission (Mission)"/>
    <s v="Space_Seg (Space_Segment)"/>
    <x v="2"/>
    <x v="6"/>
    <x v="14"/>
  </r>
  <r>
    <s v="Mission.Space_Seg.SC.ctr_prop_eq.ctr_prop_thr_14"/>
    <m/>
    <x v="11"/>
    <x v="11"/>
    <s v="\Mission.Space_Seg.SC.ctr_prop_eq.ctr_prop_thr_14\P\SBM\default"/>
    <n v="3.7499999999999999E-2"/>
    <m/>
    <m/>
    <s v="W"/>
    <s v="PROP"/>
    <m/>
    <x v="5"/>
    <x v="1"/>
    <n v="5"/>
    <s v="Mission (Mission)"/>
    <s v="Space_Seg (Space_Segment)"/>
    <x v="2"/>
    <x v="6"/>
    <x v="14"/>
  </r>
  <r>
    <s v="Mission.Space_Seg.SC.ctr_prop_eq.ctr_prop_thr_15"/>
    <m/>
    <x v="0"/>
    <x v="0"/>
    <s v="\Mission.Space_Seg.SC.ctr_prop_eq.ctr_prop_thr_15\_name_\\default"/>
    <s v="Arianegroup 10N bipropellant thruster"/>
    <m/>
    <m/>
    <m/>
    <s v="PROP"/>
    <m/>
    <x v="5"/>
    <x v="0"/>
    <n v="5"/>
    <s v="Mission (Mission)"/>
    <s v="Space_Seg (Space_Segment)"/>
    <x v="2"/>
    <x v="6"/>
    <x v="15"/>
  </r>
  <r>
    <s v="Mission.Space_Seg.SC.ctr_prop_eq.ctr_prop_thr_15"/>
    <m/>
    <x v="1"/>
    <x v="0"/>
    <s v="\Mission.Space_Seg.SC.ctr_prop_eq.ctr_prop_thr_15\m\\default"/>
    <n v="0.65"/>
    <n v="5"/>
    <n v="3.2500000000000001E-2"/>
    <s v="kg"/>
    <s v="PROP"/>
    <m/>
    <x v="5"/>
    <x v="1"/>
    <n v="5"/>
    <s v="Mission (Mission)"/>
    <s v="Space_Seg (Space_Segment)"/>
    <x v="2"/>
    <x v="6"/>
    <x v="15"/>
  </r>
  <r>
    <s v="Mission.Space_Seg.SC.ctr_prop_eq.ctr_prop_thr_15"/>
    <m/>
    <x v="11"/>
    <x v="1"/>
    <s v="\Mission.Space_Seg.SC.ctr_prop_eq.ctr_prop_thr_15\P\LEM\default"/>
    <s v="-"/>
    <m/>
    <m/>
    <s v="W"/>
    <s v="PROP"/>
    <m/>
    <x v="5"/>
    <x v="1"/>
    <n v="5"/>
    <s v="Mission (Mission)"/>
    <s v="Space_Seg (Space_Segment)"/>
    <x v="2"/>
    <x v="6"/>
    <x v="15"/>
  </r>
  <r>
    <s v="Mission.Space_Seg.SC.ctr_prop_eq.ctr_prop_thr_15"/>
    <m/>
    <x v="11"/>
    <x v="2"/>
    <s v="\Mission.Space_Seg.SC.ctr_prop_eq.ctr_prop_thr_15\P\CRM\default"/>
    <s v="-"/>
    <m/>
    <m/>
    <s v="W"/>
    <s v="PROP"/>
    <m/>
    <x v="5"/>
    <x v="1"/>
    <n v="5"/>
    <s v="Mission (Mission)"/>
    <s v="Space_Seg (Space_Segment)"/>
    <x v="2"/>
    <x v="6"/>
    <x v="15"/>
  </r>
  <r>
    <s v="Mission.Space_Seg.SC.ctr_prop_eq.ctr_prop_thr_15"/>
    <m/>
    <x v="11"/>
    <x v="3"/>
    <s v="\Mission.Space_Seg.SC.ctr_prop_eq.ctr_prop_thr_15\P\CCM\default"/>
    <n v="3.7499999999999999E-2"/>
    <m/>
    <m/>
    <s v="W"/>
    <s v="PROP"/>
    <m/>
    <x v="5"/>
    <x v="1"/>
    <n v="5"/>
    <s v="Mission (Mission)"/>
    <s v="Space_Seg (Space_Segment)"/>
    <x v="2"/>
    <x v="6"/>
    <x v="15"/>
  </r>
  <r>
    <s v="Mission.Space_Seg.SC.ctr_prop_eq.ctr_prop_thr_15"/>
    <m/>
    <x v="11"/>
    <x v="4"/>
    <s v="\Mission.Space_Seg.SC.ctr_prop_eq.ctr_prop_thr_15\P\NVM\default"/>
    <n v="3.7499999999999999E-2"/>
    <m/>
    <m/>
    <s v="W"/>
    <s v="PROP"/>
    <m/>
    <x v="5"/>
    <x v="1"/>
    <n v="5"/>
    <s v="Mission (Mission)"/>
    <s v="Space_Seg (Space_Segment)"/>
    <x v="2"/>
    <x v="6"/>
    <x v="15"/>
  </r>
  <r>
    <s v="Mission.Space_Seg.SC.ctr_prop_eq.ctr_prop_thr_15"/>
    <m/>
    <x v="11"/>
    <x v="5"/>
    <s v="\Mission.Space_Seg.SC.ctr_prop_eq.ctr_prop_thr_15\P\MAM\default"/>
    <n v="3.7499999999999999E-2"/>
    <m/>
    <m/>
    <s v="W"/>
    <s v="PROP"/>
    <m/>
    <x v="5"/>
    <x v="1"/>
    <n v="5"/>
    <s v="Mission (Mission)"/>
    <s v="Space_Seg (Space_Segment)"/>
    <x v="2"/>
    <x v="6"/>
    <x v="15"/>
  </r>
  <r>
    <s v="Mission.Space_Seg.SC.ctr_prop_eq.ctr_prop_thr_15"/>
    <m/>
    <x v="11"/>
    <x v="6"/>
    <s v="\Mission.Space_Seg.SC.ctr_prop_eq.ctr_prop_thr_15\P\RSM\default"/>
    <n v="3.7499999999999999E-2"/>
    <m/>
    <m/>
    <s v="W"/>
    <s v="PROP"/>
    <m/>
    <x v="5"/>
    <x v="1"/>
    <n v="5"/>
    <s v="Mission (Mission)"/>
    <s v="Space_Seg (Space_Segment)"/>
    <x v="2"/>
    <x v="6"/>
    <x v="15"/>
  </r>
  <r>
    <s v="Mission.Space_Seg.SC.ctr_prop_eq.ctr_prop_thr_15"/>
    <m/>
    <x v="11"/>
    <x v="7"/>
    <s v="\Mission.Space_Seg.SC.ctr_prop_eq.ctr_prop_thr_15\P\ISM\default"/>
    <n v="3.7499999999999999E-2"/>
    <m/>
    <m/>
    <s v="W"/>
    <s v="PROP"/>
    <m/>
    <x v="5"/>
    <x v="1"/>
    <n v="5"/>
    <s v="Mission (Mission)"/>
    <s v="Space_Seg (Space_Segment)"/>
    <x v="2"/>
    <x v="6"/>
    <x v="15"/>
  </r>
  <r>
    <s v="Mission.Space_Seg.SC.ctr_prop_eq.ctr_prop_thr_15"/>
    <m/>
    <x v="11"/>
    <x v="8"/>
    <s v="\Mission.Space_Seg.SC.ctr_prop_eq.ctr_prop_thr_15\P\SCM\default"/>
    <n v="3.7499999999999999E-2"/>
    <m/>
    <m/>
    <s v="W"/>
    <s v="PROP"/>
    <m/>
    <x v="5"/>
    <x v="1"/>
    <n v="5"/>
    <s v="Mission (Mission)"/>
    <s v="Space_Seg (Space_Segment)"/>
    <x v="2"/>
    <x v="6"/>
    <x v="15"/>
  </r>
  <r>
    <s v="Mission.Space_Seg.SC.ctr_prop_eq.ctr_prop_thr_15"/>
    <m/>
    <x v="11"/>
    <x v="9"/>
    <s v="\Mission.Space_Seg.SC.ctr_prop_eq.ctr_prop_thr_15\P\ECM\default"/>
    <s v="-"/>
    <m/>
    <m/>
    <s v="W"/>
    <s v="PROP"/>
    <m/>
    <x v="5"/>
    <x v="1"/>
    <n v="5"/>
    <s v="Mission (Mission)"/>
    <s v="Space_Seg (Space_Segment)"/>
    <x v="2"/>
    <x v="6"/>
    <x v="15"/>
  </r>
  <r>
    <s v="Mission.Space_Seg.SC.ctr_prop_eq.ctr_prop_thr_15"/>
    <m/>
    <x v="11"/>
    <x v="10"/>
    <s v="\Mission.Space_Seg.SC.ctr_prop_eq.ctr_prop_thr_15\P\SAM\default"/>
    <s v="-"/>
    <m/>
    <m/>
    <s v="W"/>
    <s v="PROP"/>
    <m/>
    <x v="5"/>
    <x v="1"/>
    <n v="5"/>
    <s v="Mission (Mission)"/>
    <s v="Space_Seg (Space_Segment)"/>
    <x v="2"/>
    <x v="6"/>
    <x v="15"/>
  </r>
  <r>
    <s v="Mission.Space_Seg.SC.ctr_prop_eq.ctr_prop_thr_15"/>
    <m/>
    <x v="11"/>
    <x v="11"/>
    <s v="\Mission.Space_Seg.SC.ctr_prop_eq.ctr_prop_thr_15\P\SBM\default"/>
    <n v="3.7499999999999999E-2"/>
    <m/>
    <m/>
    <s v="W"/>
    <s v="PROP"/>
    <m/>
    <x v="5"/>
    <x v="1"/>
    <n v="5"/>
    <s v="Mission (Mission)"/>
    <s v="Space_Seg (Space_Segment)"/>
    <x v="2"/>
    <x v="6"/>
    <x v="15"/>
  </r>
  <r>
    <s v="Mission.Space_Seg.SC.ctr_prop_eq.ctr_prop_thr_16"/>
    <m/>
    <x v="0"/>
    <x v="0"/>
    <s v="\Mission.Space_Seg.SC.ctr_prop_eq.ctr_prop_thr_16\_name_\\default"/>
    <s v="Arianegroup 10N bipropellant thruster"/>
    <m/>
    <m/>
    <m/>
    <s v="PROP"/>
    <m/>
    <x v="5"/>
    <x v="0"/>
    <n v="5"/>
    <s v="Mission (Mission)"/>
    <s v="Space_Seg (Space_Segment)"/>
    <x v="2"/>
    <x v="6"/>
    <x v="16"/>
  </r>
  <r>
    <s v="Mission.Space_Seg.SC.ctr_prop_eq.ctr_prop_thr_16"/>
    <m/>
    <x v="1"/>
    <x v="0"/>
    <s v="\Mission.Space_Seg.SC.ctr_prop_eq.ctr_prop_thr_16\m\\default"/>
    <n v="0.65"/>
    <n v="5"/>
    <n v="3.2500000000000001E-2"/>
    <s v="kg"/>
    <s v="PROP"/>
    <m/>
    <x v="5"/>
    <x v="1"/>
    <n v="5"/>
    <s v="Mission (Mission)"/>
    <s v="Space_Seg (Space_Segment)"/>
    <x v="2"/>
    <x v="6"/>
    <x v="16"/>
  </r>
  <r>
    <s v="Mission.Space_Seg.SC.ctr_prop_eq.ctr_prop_thr_16"/>
    <m/>
    <x v="11"/>
    <x v="1"/>
    <s v="\Mission.Space_Seg.SC.ctr_prop_eq.ctr_prop_thr_16\P\LEM\default"/>
    <s v="-"/>
    <m/>
    <m/>
    <s v="W"/>
    <s v="PROP"/>
    <m/>
    <x v="5"/>
    <x v="1"/>
    <n v="5"/>
    <s v="Mission (Mission)"/>
    <s v="Space_Seg (Space_Segment)"/>
    <x v="2"/>
    <x v="6"/>
    <x v="16"/>
  </r>
  <r>
    <s v="Mission.Space_Seg.SC.ctr_prop_eq.ctr_prop_thr_16"/>
    <m/>
    <x v="11"/>
    <x v="2"/>
    <s v="\Mission.Space_Seg.SC.ctr_prop_eq.ctr_prop_thr_16\P\CRM\default"/>
    <s v="-"/>
    <m/>
    <m/>
    <s v="W"/>
    <s v="PROP"/>
    <m/>
    <x v="5"/>
    <x v="1"/>
    <n v="5"/>
    <s v="Mission (Mission)"/>
    <s v="Space_Seg (Space_Segment)"/>
    <x v="2"/>
    <x v="6"/>
    <x v="16"/>
  </r>
  <r>
    <s v="Mission.Space_Seg.SC.ctr_prop_eq.ctr_prop_thr_16"/>
    <m/>
    <x v="11"/>
    <x v="3"/>
    <s v="\Mission.Space_Seg.SC.ctr_prop_eq.ctr_prop_thr_16\P\CCM\default"/>
    <n v="3.7499999999999999E-2"/>
    <m/>
    <m/>
    <s v="W"/>
    <s v="PROP"/>
    <m/>
    <x v="5"/>
    <x v="1"/>
    <n v="5"/>
    <s v="Mission (Mission)"/>
    <s v="Space_Seg (Space_Segment)"/>
    <x v="2"/>
    <x v="6"/>
    <x v="16"/>
  </r>
  <r>
    <s v="Mission.Space_Seg.SC.ctr_prop_eq.ctr_prop_thr_16"/>
    <m/>
    <x v="11"/>
    <x v="4"/>
    <s v="\Mission.Space_Seg.SC.ctr_prop_eq.ctr_prop_thr_16\P\NVM\default"/>
    <n v="3.7499999999999999E-2"/>
    <m/>
    <m/>
    <s v="W"/>
    <s v="PROP"/>
    <m/>
    <x v="5"/>
    <x v="1"/>
    <n v="5"/>
    <s v="Mission (Mission)"/>
    <s v="Space_Seg (Space_Segment)"/>
    <x v="2"/>
    <x v="6"/>
    <x v="16"/>
  </r>
  <r>
    <s v="Mission.Space_Seg.SC.ctr_prop_eq.ctr_prop_thr_16"/>
    <m/>
    <x v="11"/>
    <x v="5"/>
    <s v="\Mission.Space_Seg.SC.ctr_prop_eq.ctr_prop_thr_16\P\MAM\default"/>
    <n v="3.7499999999999999E-2"/>
    <m/>
    <m/>
    <s v="W"/>
    <s v="PROP"/>
    <m/>
    <x v="5"/>
    <x v="1"/>
    <n v="5"/>
    <s v="Mission (Mission)"/>
    <s v="Space_Seg (Space_Segment)"/>
    <x v="2"/>
    <x v="6"/>
    <x v="16"/>
  </r>
  <r>
    <s v="Mission.Space_Seg.SC.ctr_prop_eq.ctr_prop_thr_16"/>
    <m/>
    <x v="11"/>
    <x v="6"/>
    <s v="\Mission.Space_Seg.SC.ctr_prop_eq.ctr_prop_thr_16\P\RSM\default"/>
    <n v="3.7499999999999999E-2"/>
    <m/>
    <m/>
    <s v="W"/>
    <s v="PROP"/>
    <m/>
    <x v="5"/>
    <x v="1"/>
    <n v="5"/>
    <s v="Mission (Mission)"/>
    <s v="Space_Seg (Space_Segment)"/>
    <x v="2"/>
    <x v="6"/>
    <x v="16"/>
  </r>
  <r>
    <s v="Mission.Space_Seg.SC.ctr_prop_eq.ctr_prop_thr_16"/>
    <m/>
    <x v="11"/>
    <x v="7"/>
    <s v="\Mission.Space_Seg.SC.ctr_prop_eq.ctr_prop_thr_16\P\ISM\default"/>
    <n v="3.7499999999999999E-2"/>
    <m/>
    <m/>
    <s v="W"/>
    <s v="PROP"/>
    <m/>
    <x v="5"/>
    <x v="1"/>
    <n v="5"/>
    <s v="Mission (Mission)"/>
    <s v="Space_Seg (Space_Segment)"/>
    <x v="2"/>
    <x v="6"/>
    <x v="16"/>
  </r>
  <r>
    <s v="Mission.Space_Seg.SC.ctr_prop_eq.ctr_prop_thr_16"/>
    <m/>
    <x v="11"/>
    <x v="8"/>
    <s v="\Mission.Space_Seg.SC.ctr_prop_eq.ctr_prop_thr_16\P\SCM\default"/>
    <n v="3.7499999999999999E-2"/>
    <m/>
    <m/>
    <s v="W"/>
    <s v="PROP"/>
    <m/>
    <x v="5"/>
    <x v="1"/>
    <n v="5"/>
    <s v="Mission (Mission)"/>
    <s v="Space_Seg (Space_Segment)"/>
    <x v="2"/>
    <x v="6"/>
    <x v="16"/>
  </r>
  <r>
    <s v="Mission.Space_Seg.SC.ctr_prop_eq.ctr_prop_thr_16"/>
    <m/>
    <x v="11"/>
    <x v="9"/>
    <s v="\Mission.Space_Seg.SC.ctr_prop_eq.ctr_prop_thr_16\P\ECM\default"/>
    <s v="-"/>
    <m/>
    <m/>
    <s v="W"/>
    <s v="PROP"/>
    <m/>
    <x v="5"/>
    <x v="1"/>
    <n v="5"/>
    <s v="Mission (Mission)"/>
    <s v="Space_Seg (Space_Segment)"/>
    <x v="2"/>
    <x v="6"/>
    <x v="16"/>
  </r>
  <r>
    <s v="Mission.Space_Seg.SC.ctr_prop_eq.ctr_prop_thr_16"/>
    <m/>
    <x v="11"/>
    <x v="10"/>
    <s v="\Mission.Space_Seg.SC.ctr_prop_eq.ctr_prop_thr_16\P\SAM\default"/>
    <s v="-"/>
    <m/>
    <m/>
    <s v="W"/>
    <s v="PROP"/>
    <m/>
    <x v="5"/>
    <x v="1"/>
    <n v="5"/>
    <s v="Mission (Mission)"/>
    <s v="Space_Seg (Space_Segment)"/>
    <x v="2"/>
    <x v="6"/>
    <x v="16"/>
  </r>
  <r>
    <s v="Mission.Space_Seg.SC.ctr_prop_eq.ctr_prop_thr_16"/>
    <m/>
    <x v="11"/>
    <x v="11"/>
    <s v="\Mission.Space_Seg.SC.ctr_prop_eq.ctr_prop_thr_16\P\SBM\default"/>
    <n v="3.7499999999999999E-2"/>
    <m/>
    <m/>
    <s v="W"/>
    <s v="PROP"/>
    <m/>
    <x v="5"/>
    <x v="1"/>
    <n v="5"/>
    <s v="Mission (Mission)"/>
    <s v="Space_Seg (Space_Segment)"/>
    <x v="2"/>
    <x v="6"/>
    <x v="16"/>
  </r>
  <r>
    <s v="Mission.Space_Seg.SC.DIP_COM"/>
    <m/>
    <x v="0"/>
    <x v="0"/>
    <s v="\Mission.Space_Seg.SC.DIP_COM\_name_\\default"/>
    <s v="Diplexer"/>
    <m/>
    <m/>
    <m/>
    <s v="COM"/>
    <m/>
    <x v="4"/>
    <x v="0"/>
    <n v="4"/>
    <s v="Mission (Mission)"/>
    <s v="Space_Seg (Space_Segment)"/>
    <x v="2"/>
    <x v="7"/>
    <x v="0"/>
  </r>
  <r>
    <s v="Mission.Space_Seg.SC.DIP_COM"/>
    <s v="Dimensions"/>
    <x v="8"/>
    <x v="0"/>
    <s v="\Mission.Space_Seg.SC.DIP_COM\diam\\default"/>
    <s v="-"/>
    <m/>
    <m/>
    <s v="mm"/>
    <s v="COM"/>
    <m/>
    <x v="4"/>
    <x v="1"/>
    <n v="4"/>
    <s v="Mission (Mission)"/>
    <s v="Space_Seg (Space_Segment)"/>
    <x v="2"/>
    <x v="7"/>
    <x v="0"/>
  </r>
  <r>
    <s v="Mission.Space_Seg.SC.DIP_COM"/>
    <s v="Dimensions"/>
    <x v="9"/>
    <x v="0"/>
    <s v="\Mission.Space_Seg.SC.DIP_COM\height\\default"/>
    <n v="22.8"/>
    <m/>
    <m/>
    <s v="mm"/>
    <s v="COM"/>
    <m/>
    <x v="4"/>
    <x v="1"/>
    <n v="4"/>
    <s v="Mission (Mission)"/>
    <s v="Space_Seg (Space_Segment)"/>
    <x v="2"/>
    <x v="7"/>
    <x v="0"/>
  </r>
  <r>
    <s v="Mission.Space_Seg.SC.DIP_COM"/>
    <s v="Dimensions"/>
    <x v="10"/>
    <x v="0"/>
    <s v="\Mission.Space_Seg.SC.DIP_COM\len\\default"/>
    <n v="12.5"/>
    <m/>
    <m/>
    <s v="mm"/>
    <s v="COM"/>
    <m/>
    <x v="4"/>
    <x v="1"/>
    <n v="4"/>
    <s v="Mission (Mission)"/>
    <s v="Space_Seg (Space_Segment)"/>
    <x v="2"/>
    <x v="7"/>
    <x v="0"/>
  </r>
  <r>
    <s v="Mission.Space_Seg.SC.DIP_COM"/>
    <m/>
    <x v="1"/>
    <x v="0"/>
    <s v="\Mission.Space_Seg.SC.DIP_COM\m\\default"/>
    <n v="0.1"/>
    <n v="20"/>
    <n v="0.02"/>
    <s v="kg"/>
    <s v="COM"/>
    <m/>
    <x v="4"/>
    <x v="1"/>
    <n v="4"/>
    <s v="Mission (Mission)"/>
    <s v="Space_Seg (Space_Segment)"/>
    <x v="2"/>
    <x v="7"/>
    <x v="0"/>
  </r>
  <r>
    <s v="Mission.Space_Seg.SC.DIP_COM"/>
    <m/>
    <x v="11"/>
    <x v="1"/>
    <s v="\Mission.Space_Seg.SC.DIP_COM\P\LEM\default"/>
    <n v="1"/>
    <m/>
    <m/>
    <s v="W"/>
    <s v="COM"/>
    <m/>
    <x v="4"/>
    <x v="1"/>
    <n v="4"/>
    <s v="Mission (Mission)"/>
    <s v="Space_Seg (Space_Segment)"/>
    <x v="2"/>
    <x v="7"/>
    <x v="0"/>
  </r>
  <r>
    <s v="Mission.Space_Seg.SC.DIP_COM"/>
    <m/>
    <x v="11"/>
    <x v="2"/>
    <s v="\Mission.Space_Seg.SC.DIP_COM\P\CRM\default"/>
    <n v="1"/>
    <m/>
    <m/>
    <s v="W"/>
    <s v="COM"/>
    <m/>
    <x v="4"/>
    <x v="1"/>
    <n v="4"/>
    <s v="Mission (Mission)"/>
    <s v="Space_Seg (Space_Segment)"/>
    <x v="2"/>
    <x v="7"/>
    <x v="0"/>
  </r>
  <r>
    <s v="Mission.Space_Seg.SC.DIP_COM"/>
    <m/>
    <x v="11"/>
    <x v="3"/>
    <s v="\Mission.Space_Seg.SC.DIP_COM\P\CCM\default"/>
    <n v="1"/>
    <m/>
    <m/>
    <s v="W"/>
    <s v="COM"/>
    <m/>
    <x v="4"/>
    <x v="1"/>
    <n v="4"/>
    <s v="Mission (Mission)"/>
    <s v="Space_Seg (Space_Segment)"/>
    <x v="2"/>
    <x v="7"/>
    <x v="0"/>
  </r>
  <r>
    <s v="Mission.Space_Seg.SC.DIP_COM"/>
    <m/>
    <x v="11"/>
    <x v="4"/>
    <s v="\Mission.Space_Seg.SC.DIP_COM\P\NVM\default"/>
    <n v="1"/>
    <m/>
    <m/>
    <s v="W"/>
    <s v="COM"/>
    <m/>
    <x v="4"/>
    <x v="1"/>
    <n v="4"/>
    <s v="Mission (Mission)"/>
    <s v="Space_Seg (Space_Segment)"/>
    <x v="2"/>
    <x v="7"/>
    <x v="0"/>
  </r>
  <r>
    <s v="Mission.Space_Seg.SC.DIP_COM"/>
    <m/>
    <x v="11"/>
    <x v="5"/>
    <s v="\Mission.Space_Seg.SC.DIP_COM\P\MAM\default"/>
    <n v="1"/>
    <m/>
    <m/>
    <s v="W"/>
    <s v="COM"/>
    <m/>
    <x v="4"/>
    <x v="1"/>
    <n v="4"/>
    <s v="Mission (Mission)"/>
    <s v="Space_Seg (Space_Segment)"/>
    <x v="2"/>
    <x v="7"/>
    <x v="0"/>
  </r>
  <r>
    <s v="Mission.Space_Seg.SC.DIP_COM"/>
    <m/>
    <x v="11"/>
    <x v="6"/>
    <s v="\Mission.Space_Seg.SC.DIP_COM\P\RSM\default"/>
    <n v="1"/>
    <m/>
    <m/>
    <s v="W"/>
    <s v="COM"/>
    <m/>
    <x v="4"/>
    <x v="1"/>
    <n v="4"/>
    <s v="Mission (Mission)"/>
    <s v="Space_Seg (Space_Segment)"/>
    <x v="2"/>
    <x v="7"/>
    <x v="0"/>
  </r>
  <r>
    <s v="Mission.Space_Seg.SC.DIP_COM"/>
    <m/>
    <x v="11"/>
    <x v="7"/>
    <s v="\Mission.Space_Seg.SC.DIP_COM\P\ISM\default"/>
    <n v="1"/>
    <m/>
    <m/>
    <s v="W"/>
    <s v="COM"/>
    <m/>
    <x v="4"/>
    <x v="1"/>
    <n v="4"/>
    <s v="Mission (Mission)"/>
    <s v="Space_Seg (Space_Segment)"/>
    <x v="2"/>
    <x v="7"/>
    <x v="0"/>
  </r>
  <r>
    <s v="Mission.Space_Seg.SC.DIP_COM"/>
    <m/>
    <x v="11"/>
    <x v="8"/>
    <s v="\Mission.Space_Seg.SC.DIP_COM\P\SCM\default"/>
    <n v="1"/>
    <m/>
    <m/>
    <s v="W"/>
    <s v="COM"/>
    <m/>
    <x v="4"/>
    <x v="1"/>
    <n v="4"/>
    <s v="Mission (Mission)"/>
    <s v="Space_Seg (Space_Segment)"/>
    <x v="2"/>
    <x v="7"/>
    <x v="0"/>
  </r>
  <r>
    <s v="Mission.Space_Seg.SC.DIP_COM"/>
    <m/>
    <x v="11"/>
    <x v="9"/>
    <s v="\Mission.Space_Seg.SC.DIP_COM\P\ECM\default"/>
    <n v="1"/>
    <m/>
    <m/>
    <s v="W"/>
    <s v="COM"/>
    <m/>
    <x v="4"/>
    <x v="1"/>
    <n v="4"/>
    <s v="Mission (Mission)"/>
    <s v="Space_Seg (Space_Segment)"/>
    <x v="2"/>
    <x v="7"/>
    <x v="0"/>
  </r>
  <r>
    <s v="Mission.Space_Seg.SC.DIP_COM"/>
    <m/>
    <x v="11"/>
    <x v="10"/>
    <s v="\Mission.Space_Seg.SC.DIP_COM\P\SAM\default"/>
    <n v="1"/>
    <m/>
    <m/>
    <s v="W"/>
    <s v="COM"/>
    <m/>
    <x v="4"/>
    <x v="1"/>
    <n v="4"/>
    <s v="Mission (Mission)"/>
    <s v="Space_Seg (Space_Segment)"/>
    <x v="2"/>
    <x v="7"/>
    <x v="0"/>
  </r>
  <r>
    <s v="Mission.Space_Seg.SC.DIP_COM"/>
    <m/>
    <x v="11"/>
    <x v="11"/>
    <s v="\Mission.Space_Seg.SC.DIP_COM\P\SBM\default"/>
    <n v="1"/>
    <m/>
    <m/>
    <s v="W"/>
    <s v="COM"/>
    <m/>
    <x v="4"/>
    <x v="1"/>
    <n v="4"/>
    <s v="Mission (Mission)"/>
    <s v="Space_Seg (Space_Segment)"/>
    <x v="2"/>
    <x v="7"/>
    <x v="0"/>
  </r>
  <r>
    <s v="Mission.Space_Seg.SC.DIP_COM"/>
    <m/>
    <x v="12"/>
    <x v="0"/>
    <s v="\Mission.Space_Seg.SC.DIP_COM\P_duty_cyc\\default"/>
    <s v="-"/>
    <m/>
    <m/>
    <s v="-"/>
    <s v="COM"/>
    <m/>
    <x v="4"/>
    <x v="1"/>
    <n v="4"/>
    <s v="Mission (Mission)"/>
    <s v="Space_Seg (Space_Segment)"/>
    <x v="2"/>
    <x v="7"/>
    <x v="0"/>
  </r>
  <r>
    <s v="Mission.Space_Seg.SC.DIP_COM"/>
    <m/>
    <x v="13"/>
    <x v="0"/>
    <s v="\Mission.Space_Seg.SC.DIP_COM\redundancy.scheme\\default"/>
    <s v="-"/>
    <m/>
    <m/>
    <m/>
    <s v="COM"/>
    <m/>
    <x v="4"/>
    <x v="1"/>
    <n v="4"/>
    <s v="Mission (Mission)"/>
    <s v="Space_Seg (Space_Segment)"/>
    <x v="2"/>
    <x v="7"/>
    <x v="0"/>
  </r>
  <r>
    <s v="Mission.Space_Seg.SC.DIP_COM"/>
    <m/>
    <x v="14"/>
    <x v="0"/>
    <s v="\Mission.Space_Seg.SC.DIP_COM\redundancy.type\\default"/>
    <s v="-"/>
    <m/>
    <m/>
    <m/>
    <s v="COM"/>
    <m/>
    <x v="4"/>
    <x v="1"/>
    <n v="4"/>
    <s v="Mission (Mission)"/>
    <s v="Space_Seg (Space_Segment)"/>
    <x v="2"/>
    <x v="7"/>
    <x v="0"/>
  </r>
  <r>
    <s v="Mission.Space_Seg.SC.DIP_COM"/>
    <m/>
    <x v="15"/>
    <x v="0"/>
    <s v="\Mission.Space_Seg.SC.DIP_COM\redundancy.k\\default"/>
    <s v="-"/>
    <m/>
    <m/>
    <m/>
    <s v="COM"/>
    <m/>
    <x v="4"/>
    <x v="1"/>
    <n v="4"/>
    <s v="Mission (Mission)"/>
    <s v="Space_Seg (Space_Segment)"/>
    <x v="2"/>
    <x v="7"/>
    <x v="0"/>
  </r>
  <r>
    <s v="Mission.Space_Seg.SC.DIP_COM"/>
    <m/>
    <x v="16"/>
    <x v="0"/>
    <s v="\Mission.Space_Seg.SC.DIP_COM\redundancy.n\\default"/>
    <s v="-"/>
    <m/>
    <m/>
    <m/>
    <s v="COM"/>
    <m/>
    <x v="4"/>
    <x v="1"/>
    <n v="4"/>
    <s v="Mission (Mission)"/>
    <s v="Space_Seg (Space_Segment)"/>
    <x v="2"/>
    <x v="7"/>
    <x v="0"/>
  </r>
  <r>
    <s v="Mission.Space_Seg.SC.DIP_COM"/>
    <m/>
    <x v="17"/>
    <x v="0"/>
    <s v="\Mission.Space_Seg.SC.DIP_COM\Temp_oper_max\\default"/>
    <n v="125"/>
    <m/>
    <m/>
    <s v="°C"/>
    <s v="COM"/>
    <m/>
    <x v="4"/>
    <x v="1"/>
    <n v="4"/>
    <s v="Mission (Mission)"/>
    <s v="Space_Seg (Space_Segment)"/>
    <x v="2"/>
    <x v="7"/>
    <x v="0"/>
  </r>
  <r>
    <s v="Mission.Space_Seg.SC.DIP_COM"/>
    <m/>
    <x v="18"/>
    <x v="0"/>
    <s v="\Mission.Space_Seg.SC.DIP_COM\Temp_oper_min\\default"/>
    <n v="-65"/>
    <m/>
    <m/>
    <s v="°C"/>
    <s v="COM"/>
    <m/>
    <x v="4"/>
    <x v="1"/>
    <n v="4"/>
    <s v="Mission (Mission)"/>
    <s v="Space_Seg (Space_Segment)"/>
    <x v="2"/>
    <x v="7"/>
    <x v="0"/>
  </r>
  <r>
    <s v="Mission.Space_Seg.SC.DIP_COM"/>
    <m/>
    <x v="19"/>
    <x v="0"/>
    <s v="\Mission.Space_Seg.SC.DIP_COM\TRL\\default"/>
    <s v="-"/>
    <m/>
    <m/>
    <m/>
    <s v="COM"/>
    <m/>
    <x v="4"/>
    <x v="1"/>
    <n v="4"/>
    <s v="Mission (Mission)"/>
    <s v="Space_Seg (Space_Segment)"/>
    <x v="2"/>
    <x v="7"/>
    <x v="0"/>
  </r>
  <r>
    <s v="Mission.Space_Seg.SC.DIP_COM"/>
    <s v="Dimensions"/>
    <x v="20"/>
    <x v="0"/>
    <s v="\Mission.Space_Seg.SC.DIP_COM\wid\\default"/>
    <n v="1.3"/>
    <m/>
    <m/>
    <s v="mm"/>
    <s v="COM"/>
    <m/>
    <x v="4"/>
    <x v="1"/>
    <n v="4"/>
    <s v="Mission (Mission)"/>
    <s v="Space_Seg (Space_Segment)"/>
    <x v="2"/>
    <x v="7"/>
    <x v="0"/>
  </r>
  <r>
    <s v="Mission.Space_Seg.SC.EH"/>
    <m/>
    <x v="0"/>
    <x v="0"/>
    <s v="\Mission.Space_Seg.SC.EH\_name_\\default"/>
    <s v="electric_heaters"/>
    <m/>
    <m/>
    <m/>
    <s v="TC"/>
    <m/>
    <x v="6"/>
    <x v="0"/>
    <n v="4"/>
    <s v="Mission (Mission)"/>
    <s v="Space_Seg (Space_Segment)"/>
    <x v="2"/>
    <x v="8"/>
    <x v="0"/>
  </r>
  <r>
    <s v="Mission.Space_Seg.SC.EH"/>
    <m/>
    <x v="24"/>
    <x v="0"/>
    <s v="\Mission.Space_Seg.SC.EH\area\\default"/>
    <n v="3.2258E-3"/>
    <m/>
    <m/>
    <s v="m²"/>
    <s v="TC"/>
    <m/>
    <x v="6"/>
    <x v="1"/>
    <n v="4"/>
    <s v="Mission (Mission)"/>
    <s v="Space_Seg (Space_Segment)"/>
    <x v="2"/>
    <x v="8"/>
    <x v="0"/>
  </r>
  <r>
    <s v="Mission.Space_Seg.SC.EH"/>
    <m/>
    <x v="21"/>
    <x v="0"/>
    <s v="\Mission.Space_Seg.SC.EH\assump\\default"/>
    <s v="-"/>
    <m/>
    <m/>
    <m/>
    <s v="TC"/>
    <m/>
    <x v="6"/>
    <x v="1"/>
    <n v="4"/>
    <s v="Mission (Mission)"/>
    <s v="Space_Seg (Space_Segment)"/>
    <x v="2"/>
    <x v="8"/>
    <x v="0"/>
  </r>
  <r>
    <s v="Mission.Space_Seg.SC.EH"/>
    <s v="Dimensions"/>
    <x v="8"/>
    <x v="0"/>
    <s v="\Mission.Space_Seg.SC.EH\diam\\default"/>
    <s v="-"/>
    <m/>
    <m/>
    <s v="mm"/>
    <s v="TC"/>
    <m/>
    <x v="6"/>
    <x v="1"/>
    <n v="4"/>
    <s v="Mission (Mission)"/>
    <s v="Space_Seg (Space_Segment)"/>
    <x v="2"/>
    <x v="8"/>
    <x v="0"/>
  </r>
  <r>
    <s v="Mission.Space_Seg.SC.EH"/>
    <s v="Dimensions"/>
    <x v="9"/>
    <x v="0"/>
    <s v="\Mission.Space_Seg.SC.EH\height\\default"/>
    <s v="-"/>
    <m/>
    <m/>
    <s v="mm"/>
    <s v="TC"/>
    <m/>
    <x v="6"/>
    <x v="1"/>
    <n v="4"/>
    <s v="Mission (Mission)"/>
    <s v="Space_Seg (Space_Segment)"/>
    <x v="2"/>
    <x v="8"/>
    <x v="0"/>
  </r>
  <r>
    <s v="Mission.Space_Seg.SC.EH"/>
    <s v="Dimensions"/>
    <x v="10"/>
    <x v="0"/>
    <s v="\Mission.Space_Seg.SC.EH\len\\default"/>
    <s v="-"/>
    <m/>
    <m/>
    <s v="mm"/>
    <s v="TC"/>
    <m/>
    <x v="6"/>
    <x v="1"/>
    <n v="4"/>
    <s v="Mission (Mission)"/>
    <s v="Space_Seg (Space_Segment)"/>
    <x v="2"/>
    <x v="8"/>
    <x v="0"/>
  </r>
  <r>
    <s v="Mission.Space_Seg.SC.EH"/>
    <m/>
    <x v="1"/>
    <x v="0"/>
    <s v="\Mission.Space_Seg.SC.EH\m\\default"/>
    <n v="2.4045680000000002E-3"/>
    <n v="20"/>
    <n v="4.8091360000000001E-4"/>
    <s v="kg"/>
    <s v="TC"/>
    <m/>
    <x v="6"/>
    <x v="1"/>
    <n v="4"/>
    <s v="Mission (Mission)"/>
    <s v="Space_Seg (Space_Segment)"/>
    <x v="2"/>
    <x v="8"/>
    <x v="0"/>
  </r>
  <r>
    <s v="Mission.Space_Seg.SC.EH"/>
    <m/>
    <x v="11"/>
    <x v="1"/>
    <s v="\Mission.Space_Seg.SC.EH\P\LEM\default"/>
    <n v="0"/>
    <m/>
    <m/>
    <s v="W"/>
    <s v="TC"/>
    <m/>
    <x v="6"/>
    <x v="1"/>
    <n v="4"/>
    <s v="Mission (Mission)"/>
    <s v="Space_Seg (Space_Segment)"/>
    <x v="2"/>
    <x v="8"/>
    <x v="0"/>
  </r>
  <r>
    <s v="Mission.Space_Seg.SC.EH"/>
    <m/>
    <x v="11"/>
    <x v="2"/>
    <s v="\Mission.Space_Seg.SC.EH\P\CRM\default"/>
    <n v="0"/>
    <m/>
    <m/>
    <s v="W"/>
    <s v="TC"/>
    <m/>
    <x v="6"/>
    <x v="1"/>
    <n v="4"/>
    <s v="Mission (Mission)"/>
    <s v="Space_Seg (Space_Segment)"/>
    <x v="2"/>
    <x v="8"/>
    <x v="0"/>
  </r>
  <r>
    <s v="Mission.Space_Seg.SC.EH"/>
    <m/>
    <x v="11"/>
    <x v="3"/>
    <s v="\Mission.Space_Seg.SC.EH\P\CCM\default"/>
    <n v="0"/>
    <m/>
    <m/>
    <s v="W"/>
    <s v="TC"/>
    <m/>
    <x v="6"/>
    <x v="1"/>
    <n v="4"/>
    <s v="Mission (Mission)"/>
    <s v="Space_Seg (Space_Segment)"/>
    <x v="2"/>
    <x v="8"/>
    <x v="0"/>
  </r>
  <r>
    <s v="Mission.Space_Seg.SC.EH"/>
    <m/>
    <x v="11"/>
    <x v="4"/>
    <s v="\Mission.Space_Seg.SC.EH\P\NVM\default"/>
    <n v="0"/>
    <m/>
    <m/>
    <s v="W"/>
    <s v="TC"/>
    <m/>
    <x v="6"/>
    <x v="1"/>
    <n v="4"/>
    <s v="Mission (Mission)"/>
    <s v="Space_Seg (Space_Segment)"/>
    <x v="2"/>
    <x v="8"/>
    <x v="0"/>
  </r>
  <r>
    <s v="Mission.Space_Seg.SC.EH"/>
    <m/>
    <x v="11"/>
    <x v="5"/>
    <s v="\Mission.Space_Seg.SC.EH\P\MAM\default"/>
    <n v="0"/>
    <m/>
    <m/>
    <s v="W"/>
    <s v="TC"/>
    <m/>
    <x v="6"/>
    <x v="1"/>
    <n v="4"/>
    <s v="Mission (Mission)"/>
    <s v="Space_Seg (Space_Segment)"/>
    <x v="2"/>
    <x v="8"/>
    <x v="0"/>
  </r>
  <r>
    <s v="Mission.Space_Seg.SC.EH"/>
    <m/>
    <x v="11"/>
    <x v="6"/>
    <s v="\Mission.Space_Seg.SC.EH\P\RSM\default"/>
    <n v="0"/>
    <m/>
    <m/>
    <s v="W"/>
    <s v="TC"/>
    <m/>
    <x v="6"/>
    <x v="1"/>
    <n v="4"/>
    <s v="Mission (Mission)"/>
    <s v="Space_Seg (Space_Segment)"/>
    <x v="2"/>
    <x v="8"/>
    <x v="0"/>
  </r>
  <r>
    <s v="Mission.Space_Seg.SC.EH"/>
    <m/>
    <x v="11"/>
    <x v="7"/>
    <s v="\Mission.Space_Seg.SC.EH\P\ISM\default"/>
    <n v="0"/>
    <m/>
    <m/>
    <s v="W"/>
    <s v="TC"/>
    <m/>
    <x v="6"/>
    <x v="1"/>
    <n v="4"/>
    <s v="Mission (Mission)"/>
    <s v="Space_Seg (Space_Segment)"/>
    <x v="2"/>
    <x v="8"/>
    <x v="0"/>
  </r>
  <r>
    <s v="Mission.Space_Seg.SC.EH"/>
    <m/>
    <x v="11"/>
    <x v="8"/>
    <s v="\Mission.Space_Seg.SC.EH\P\SCM\default"/>
    <n v="0"/>
    <m/>
    <m/>
    <s v="W"/>
    <s v="TC"/>
    <m/>
    <x v="6"/>
    <x v="1"/>
    <n v="4"/>
    <s v="Mission (Mission)"/>
    <s v="Space_Seg (Space_Segment)"/>
    <x v="2"/>
    <x v="8"/>
    <x v="0"/>
  </r>
  <r>
    <s v="Mission.Space_Seg.SC.EH"/>
    <m/>
    <x v="11"/>
    <x v="9"/>
    <s v="\Mission.Space_Seg.SC.EH\P\ECM\default"/>
    <n v="0"/>
    <m/>
    <m/>
    <s v="W"/>
    <s v="TC"/>
    <m/>
    <x v="6"/>
    <x v="1"/>
    <n v="4"/>
    <s v="Mission (Mission)"/>
    <s v="Space_Seg (Space_Segment)"/>
    <x v="2"/>
    <x v="8"/>
    <x v="0"/>
  </r>
  <r>
    <s v="Mission.Space_Seg.SC.EH"/>
    <m/>
    <x v="11"/>
    <x v="10"/>
    <s v="\Mission.Space_Seg.SC.EH\P\SAM\default"/>
    <n v="0"/>
    <m/>
    <m/>
    <s v="W"/>
    <s v="TC"/>
    <m/>
    <x v="6"/>
    <x v="1"/>
    <n v="4"/>
    <s v="Mission (Mission)"/>
    <s v="Space_Seg (Space_Segment)"/>
    <x v="2"/>
    <x v="8"/>
    <x v="0"/>
  </r>
  <r>
    <s v="Mission.Space_Seg.SC.EH"/>
    <m/>
    <x v="11"/>
    <x v="11"/>
    <s v="\Mission.Space_Seg.SC.EH\P\SBM\default"/>
    <n v="0"/>
    <m/>
    <m/>
    <s v="W"/>
    <s v="TC"/>
    <m/>
    <x v="6"/>
    <x v="1"/>
    <n v="4"/>
    <s v="Mission (Mission)"/>
    <s v="Space_Seg (Space_Segment)"/>
    <x v="2"/>
    <x v="8"/>
    <x v="0"/>
  </r>
  <r>
    <s v="Mission.Space_Seg.SC.EH"/>
    <m/>
    <x v="13"/>
    <x v="0"/>
    <s v="\Mission.Space_Seg.SC.EH\redundancy.scheme\\default"/>
    <s v="-"/>
    <m/>
    <m/>
    <m/>
    <s v="TC"/>
    <m/>
    <x v="6"/>
    <x v="1"/>
    <n v="4"/>
    <s v="Mission (Mission)"/>
    <s v="Space_Seg (Space_Segment)"/>
    <x v="2"/>
    <x v="8"/>
    <x v="0"/>
  </r>
  <r>
    <s v="Mission.Space_Seg.SC.EH"/>
    <m/>
    <x v="14"/>
    <x v="0"/>
    <s v="\Mission.Space_Seg.SC.EH\redundancy.type\\default"/>
    <s v="-"/>
    <m/>
    <m/>
    <m/>
    <s v="TC"/>
    <m/>
    <x v="6"/>
    <x v="1"/>
    <n v="4"/>
    <s v="Mission (Mission)"/>
    <s v="Space_Seg (Space_Segment)"/>
    <x v="2"/>
    <x v="8"/>
    <x v="0"/>
  </r>
  <r>
    <s v="Mission.Space_Seg.SC.EH"/>
    <m/>
    <x v="15"/>
    <x v="0"/>
    <s v="\Mission.Space_Seg.SC.EH\redundancy.k\\default"/>
    <s v="-"/>
    <m/>
    <m/>
    <m/>
    <s v="TC"/>
    <m/>
    <x v="6"/>
    <x v="1"/>
    <n v="4"/>
    <s v="Mission (Mission)"/>
    <s v="Space_Seg (Space_Segment)"/>
    <x v="2"/>
    <x v="8"/>
    <x v="0"/>
  </r>
  <r>
    <s v="Mission.Space_Seg.SC.EH"/>
    <m/>
    <x v="16"/>
    <x v="0"/>
    <s v="\Mission.Space_Seg.SC.EH\redundancy.n\\default"/>
    <s v="-"/>
    <m/>
    <m/>
    <m/>
    <s v="TC"/>
    <m/>
    <x v="6"/>
    <x v="1"/>
    <n v="4"/>
    <s v="Mission (Mission)"/>
    <s v="Space_Seg (Space_Segment)"/>
    <x v="2"/>
    <x v="8"/>
    <x v="0"/>
  </r>
  <r>
    <s v="Mission.Space_Seg.SC.EH"/>
    <m/>
    <x v="17"/>
    <x v="0"/>
    <s v="\Mission.Space_Seg.SC.EH\Temp_oper_max\\default"/>
    <n v="0"/>
    <m/>
    <m/>
    <s v="°C"/>
    <s v="TC"/>
    <m/>
    <x v="6"/>
    <x v="1"/>
    <n v="4"/>
    <s v="Mission (Mission)"/>
    <s v="Space_Seg (Space_Segment)"/>
    <x v="2"/>
    <x v="8"/>
    <x v="0"/>
  </r>
  <r>
    <s v="Mission.Space_Seg.SC.EH"/>
    <m/>
    <x v="18"/>
    <x v="0"/>
    <s v="\Mission.Space_Seg.SC.EH\Temp_oper_min\\default"/>
    <n v="0"/>
    <m/>
    <m/>
    <s v="°C"/>
    <s v="TC"/>
    <m/>
    <x v="6"/>
    <x v="1"/>
    <n v="4"/>
    <s v="Mission (Mission)"/>
    <s v="Space_Seg (Space_Segment)"/>
    <x v="2"/>
    <x v="8"/>
    <x v="0"/>
  </r>
  <r>
    <s v="Mission.Space_Seg.SC.EH"/>
    <m/>
    <x v="19"/>
    <x v="0"/>
    <s v="\Mission.Space_Seg.SC.EH\TRL\\default"/>
    <s v="-"/>
    <m/>
    <m/>
    <m/>
    <s v="TC"/>
    <m/>
    <x v="6"/>
    <x v="1"/>
    <n v="4"/>
    <s v="Mission (Mission)"/>
    <s v="Space_Seg (Space_Segment)"/>
    <x v="2"/>
    <x v="8"/>
    <x v="0"/>
  </r>
  <r>
    <s v="Mission.Space_Seg.SC.EH"/>
    <s v="Dimensions"/>
    <x v="20"/>
    <x v="0"/>
    <s v="\Mission.Space_Seg.SC.EH\wid\\default"/>
    <s v="-"/>
    <m/>
    <m/>
    <s v="mm"/>
    <s v="TC"/>
    <m/>
    <x v="6"/>
    <x v="1"/>
    <n v="4"/>
    <s v="Mission (Mission)"/>
    <s v="Space_Seg (Space_Segment)"/>
    <x v="2"/>
    <x v="8"/>
    <x v="0"/>
  </r>
  <r>
    <s v="Mission.Space_Seg.SC.ES"/>
    <m/>
    <x v="0"/>
    <x v="0"/>
    <s v="\Mission.Space_Seg.SC.ES\_name_\\default"/>
    <s v="Earth_Sensors"/>
    <m/>
    <m/>
    <m/>
    <s v="AOGNC"/>
    <m/>
    <x v="2"/>
    <x v="0"/>
    <n v="4"/>
    <s v="Mission (Mission)"/>
    <s v="Space_Seg (Space_Segment)"/>
    <x v="2"/>
    <x v="9"/>
    <x v="0"/>
  </r>
  <r>
    <s v="Mission.Space_Seg.SC.ES"/>
    <s v="Dimensions"/>
    <x v="8"/>
    <x v="0"/>
    <s v="\Mission.Space_Seg.SC.ES\diam\\default"/>
    <s v="-"/>
    <m/>
    <m/>
    <s v="m"/>
    <s v="AOGNC"/>
    <m/>
    <x v="2"/>
    <x v="1"/>
    <n v="4"/>
    <s v="Mission (Mission)"/>
    <s v="Space_Seg (Space_Segment)"/>
    <x v="2"/>
    <x v="9"/>
    <x v="0"/>
  </r>
  <r>
    <s v="Mission.Space_Seg.SC.ES"/>
    <s v="Dimensions"/>
    <x v="9"/>
    <x v="0"/>
    <s v="\Mission.Space_Seg.SC.ES\height\\default"/>
    <n v="0.156"/>
    <m/>
    <m/>
    <s v="m"/>
    <s v="AOGNC"/>
    <m/>
    <x v="2"/>
    <x v="1"/>
    <n v="4"/>
    <s v="Mission (Mission)"/>
    <s v="Space_Seg (Space_Segment)"/>
    <x v="2"/>
    <x v="9"/>
    <x v="0"/>
  </r>
  <r>
    <s v="Mission.Space_Seg.SC.ES"/>
    <s v="Dimensions"/>
    <x v="10"/>
    <x v="0"/>
    <s v="\Mission.Space_Seg.SC.ES\len\\default"/>
    <n v="0.1699"/>
    <m/>
    <m/>
    <s v="m"/>
    <s v="AOGNC"/>
    <m/>
    <x v="2"/>
    <x v="1"/>
    <n v="4"/>
    <s v="Mission (Mission)"/>
    <s v="Space_Seg (Space_Segment)"/>
    <x v="2"/>
    <x v="9"/>
    <x v="0"/>
  </r>
  <r>
    <s v="Mission.Space_Seg.SC.ES"/>
    <m/>
    <x v="1"/>
    <x v="0"/>
    <s v="\Mission.Space_Seg.SC.ES\m\\default"/>
    <n v="2.5"/>
    <n v="10"/>
    <n v="0.25"/>
    <s v="kg"/>
    <s v="AOGNC"/>
    <m/>
    <x v="2"/>
    <x v="1"/>
    <n v="4"/>
    <s v="Mission (Mission)"/>
    <s v="Space_Seg (Space_Segment)"/>
    <x v="2"/>
    <x v="9"/>
    <x v="0"/>
  </r>
  <r>
    <s v="Mission.Space_Seg.SC.ES"/>
    <m/>
    <x v="11"/>
    <x v="1"/>
    <s v="\Mission.Space_Seg.SC.ES\P\LEM\default"/>
    <n v="0"/>
    <m/>
    <m/>
    <s v="W"/>
    <s v="AOGNC"/>
    <m/>
    <x v="2"/>
    <x v="1"/>
    <n v="4"/>
    <s v="Mission (Mission)"/>
    <s v="Space_Seg (Space_Segment)"/>
    <x v="2"/>
    <x v="9"/>
    <x v="0"/>
  </r>
  <r>
    <s v="Mission.Space_Seg.SC.ES"/>
    <m/>
    <x v="11"/>
    <x v="2"/>
    <s v="\Mission.Space_Seg.SC.ES\P\CRM\default"/>
    <n v="0"/>
    <m/>
    <m/>
    <s v="W"/>
    <s v="AOGNC"/>
    <m/>
    <x v="2"/>
    <x v="1"/>
    <n v="4"/>
    <s v="Mission (Mission)"/>
    <s v="Space_Seg (Space_Segment)"/>
    <x v="2"/>
    <x v="9"/>
    <x v="0"/>
  </r>
  <r>
    <s v="Mission.Space_Seg.SC.ES"/>
    <m/>
    <x v="11"/>
    <x v="3"/>
    <s v="\Mission.Space_Seg.SC.ES\P\CCM\default"/>
    <n v="0"/>
    <m/>
    <m/>
    <s v="W"/>
    <s v="AOGNC"/>
    <m/>
    <x v="2"/>
    <x v="1"/>
    <n v="4"/>
    <s v="Mission (Mission)"/>
    <s v="Space_Seg (Space_Segment)"/>
    <x v="2"/>
    <x v="9"/>
    <x v="0"/>
  </r>
  <r>
    <s v="Mission.Space_Seg.SC.ES"/>
    <m/>
    <x v="11"/>
    <x v="4"/>
    <s v="\Mission.Space_Seg.SC.ES\P\NVM\default"/>
    <n v="0"/>
    <m/>
    <m/>
    <s v="W"/>
    <s v="AOGNC"/>
    <m/>
    <x v="2"/>
    <x v="1"/>
    <n v="4"/>
    <s v="Mission (Mission)"/>
    <s v="Space_Seg (Space_Segment)"/>
    <x v="2"/>
    <x v="9"/>
    <x v="0"/>
  </r>
  <r>
    <s v="Mission.Space_Seg.SC.ES"/>
    <m/>
    <x v="11"/>
    <x v="5"/>
    <s v="\Mission.Space_Seg.SC.ES\P\MAM\default"/>
    <n v="0"/>
    <m/>
    <m/>
    <s v="W"/>
    <s v="AOGNC"/>
    <m/>
    <x v="2"/>
    <x v="1"/>
    <n v="4"/>
    <s v="Mission (Mission)"/>
    <s v="Space_Seg (Space_Segment)"/>
    <x v="2"/>
    <x v="9"/>
    <x v="0"/>
  </r>
  <r>
    <s v="Mission.Space_Seg.SC.ES"/>
    <m/>
    <x v="11"/>
    <x v="6"/>
    <s v="\Mission.Space_Seg.SC.ES\P\RSM\default"/>
    <n v="0"/>
    <m/>
    <m/>
    <s v="W"/>
    <s v="AOGNC"/>
    <m/>
    <x v="2"/>
    <x v="1"/>
    <n v="4"/>
    <s v="Mission (Mission)"/>
    <s v="Space_Seg (Space_Segment)"/>
    <x v="2"/>
    <x v="9"/>
    <x v="0"/>
  </r>
  <r>
    <s v="Mission.Space_Seg.SC.ES"/>
    <m/>
    <x v="11"/>
    <x v="7"/>
    <s v="\Mission.Space_Seg.SC.ES\P\ISM\default"/>
    <n v="0"/>
    <m/>
    <m/>
    <s v="W"/>
    <s v="AOGNC"/>
    <m/>
    <x v="2"/>
    <x v="1"/>
    <n v="4"/>
    <s v="Mission (Mission)"/>
    <s v="Space_Seg (Space_Segment)"/>
    <x v="2"/>
    <x v="9"/>
    <x v="0"/>
  </r>
  <r>
    <s v="Mission.Space_Seg.SC.ES"/>
    <m/>
    <x v="11"/>
    <x v="8"/>
    <s v="\Mission.Space_Seg.SC.ES\P\SCM\default"/>
    <n v="0"/>
    <m/>
    <m/>
    <s v="W"/>
    <s v="AOGNC"/>
    <m/>
    <x v="2"/>
    <x v="1"/>
    <n v="4"/>
    <s v="Mission (Mission)"/>
    <s v="Space_Seg (Space_Segment)"/>
    <x v="2"/>
    <x v="9"/>
    <x v="0"/>
  </r>
  <r>
    <s v="Mission.Space_Seg.SC.ES"/>
    <m/>
    <x v="11"/>
    <x v="9"/>
    <s v="\Mission.Space_Seg.SC.ES\P\ECM\default"/>
    <n v="0"/>
    <m/>
    <m/>
    <s v="W"/>
    <s v="AOGNC"/>
    <m/>
    <x v="2"/>
    <x v="1"/>
    <n v="4"/>
    <s v="Mission (Mission)"/>
    <s v="Space_Seg (Space_Segment)"/>
    <x v="2"/>
    <x v="9"/>
    <x v="0"/>
  </r>
  <r>
    <s v="Mission.Space_Seg.SC.ES"/>
    <m/>
    <x v="11"/>
    <x v="10"/>
    <s v="\Mission.Space_Seg.SC.ES\P\SAM\default"/>
    <n v="4"/>
    <m/>
    <m/>
    <s v="W"/>
    <s v="AOGNC"/>
    <m/>
    <x v="2"/>
    <x v="1"/>
    <n v="4"/>
    <s v="Mission (Mission)"/>
    <s v="Space_Seg (Space_Segment)"/>
    <x v="2"/>
    <x v="9"/>
    <x v="0"/>
  </r>
  <r>
    <s v="Mission.Space_Seg.SC.ES"/>
    <m/>
    <x v="11"/>
    <x v="11"/>
    <s v="\Mission.Space_Seg.SC.ES\P\SBM\default"/>
    <n v="0"/>
    <m/>
    <m/>
    <s v="W"/>
    <s v="AOGNC"/>
    <m/>
    <x v="2"/>
    <x v="1"/>
    <n v="4"/>
    <s v="Mission (Mission)"/>
    <s v="Space_Seg (Space_Segment)"/>
    <x v="2"/>
    <x v="9"/>
    <x v="0"/>
  </r>
  <r>
    <s v="Mission.Space_Seg.SC.ES"/>
    <m/>
    <x v="12"/>
    <x v="0"/>
    <s v="\Mission.Space_Seg.SC.ES\P_duty_cyc\\default"/>
    <n v="1"/>
    <m/>
    <m/>
    <s v="-"/>
    <s v="AOGNC"/>
    <m/>
    <x v="2"/>
    <x v="1"/>
    <n v="4"/>
    <s v="Mission (Mission)"/>
    <s v="Space_Seg (Space_Segment)"/>
    <x v="2"/>
    <x v="9"/>
    <x v="0"/>
  </r>
  <r>
    <s v="Mission.Space_Seg.SC.ES"/>
    <m/>
    <x v="13"/>
    <x v="0"/>
    <s v="\Mission.Space_Seg.SC.ES\redundancy.scheme\\default"/>
    <s v="hot"/>
    <m/>
    <m/>
    <m/>
    <s v="AOGNC"/>
    <m/>
    <x v="2"/>
    <x v="1"/>
    <n v="4"/>
    <s v="Mission (Mission)"/>
    <s v="Space_Seg (Space_Segment)"/>
    <x v="2"/>
    <x v="9"/>
    <x v="0"/>
  </r>
  <r>
    <s v="Mission.Space_Seg.SC.ES"/>
    <m/>
    <x v="14"/>
    <x v="0"/>
    <s v="\Mission.Space_Seg.SC.ES\redundancy.type\\default"/>
    <s v="external"/>
    <m/>
    <m/>
    <m/>
    <s v="AOGNC"/>
    <m/>
    <x v="2"/>
    <x v="1"/>
    <n v="4"/>
    <s v="Mission (Mission)"/>
    <s v="Space_Seg (Space_Segment)"/>
    <x v="2"/>
    <x v="9"/>
    <x v="0"/>
  </r>
  <r>
    <s v="Mission.Space_Seg.SC.ES"/>
    <m/>
    <x v="15"/>
    <x v="0"/>
    <s v="\Mission.Space_Seg.SC.ES\redundancy.k\\default"/>
    <n v="1"/>
    <m/>
    <m/>
    <m/>
    <s v="AOGNC"/>
    <m/>
    <x v="2"/>
    <x v="1"/>
    <n v="4"/>
    <s v="Mission (Mission)"/>
    <s v="Space_Seg (Space_Segment)"/>
    <x v="2"/>
    <x v="9"/>
    <x v="0"/>
  </r>
  <r>
    <s v="Mission.Space_Seg.SC.ES"/>
    <m/>
    <x v="16"/>
    <x v="0"/>
    <s v="\Mission.Space_Seg.SC.ES\redundancy.n\\default"/>
    <n v="1"/>
    <m/>
    <m/>
    <m/>
    <s v="AOGNC"/>
    <m/>
    <x v="2"/>
    <x v="1"/>
    <n v="4"/>
    <s v="Mission (Mission)"/>
    <s v="Space_Seg (Space_Segment)"/>
    <x v="2"/>
    <x v="9"/>
    <x v="0"/>
  </r>
  <r>
    <s v="Mission.Space_Seg.SC.ES"/>
    <m/>
    <x v="17"/>
    <x v="0"/>
    <s v="\Mission.Space_Seg.SC.ES\Temp_oper_max\\default"/>
    <n v="60"/>
    <m/>
    <m/>
    <s v="°C"/>
    <s v="AOGNC"/>
    <m/>
    <x v="2"/>
    <x v="1"/>
    <n v="4"/>
    <s v="Mission (Mission)"/>
    <s v="Space_Seg (Space_Segment)"/>
    <x v="2"/>
    <x v="9"/>
    <x v="0"/>
  </r>
  <r>
    <s v="Mission.Space_Seg.SC.ES"/>
    <m/>
    <x v="18"/>
    <x v="0"/>
    <s v="\Mission.Space_Seg.SC.ES\Temp_oper_min\\default"/>
    <n v="-30"/>
    <m/>
    <m/>
    <s v="°C"/>
    <s v="AOGNC"/>
    <m/>
    <x v="2"/>
    <x v="1"/>
    <n v="4"/>
    <s v="Mission (Mission)"/>
    <s v="Space_Seg (Space_Segment)"/>
    <x v="2"/>
    <x v="9"/>
    <x v="0"/>
  </r>
  <r>
    <s v="Mission.Space_Seg.SC.ES"/>
    <m/>
    <x v="19"/>
    <x v="0"/>
    <s v="\Mission.Space_Seg.SC.ES\TRL\\default"/>
    <n v="9"/>
    <m/>
    <m/>
    <m/>
    <s v="AOGNC"/>
    <m/>
    <x v="2"/>
    <x v="1"/>
    <n v="4"/>
    <s v="Mission (Mission)"/>
    <s v="Space_Seg (Space_Segment)"/>
    <x v="2"/>
    <x v="9"/>
    <x v="0"/>
  </r>
  <r>
    <s v="Mission.Space_Seg.SC.ES"/>
    <s v="Dimensions"/>
    <x v="20"/>
    <x v="0"/>
    <s v="\Mission.Space_Seg.SC.ES\wid\\default"/>
    <n v="0.1638"/>
    <m/>
    <m/>
    <s v="m"/>
    <s v="AOGNC"/>
    <m/>
    <x v="2"/>
    <x v="1"/>
    <n v="4"/>
    <s v="Mission (Mission)"/>
    <s v="Space_Seg (Space_Segment)"/>
    <x v="2"/>
    <x v="9"/>
    <x v="0"/>
  </r>
  <r>
    <s v="Mission.Space_Seg.SC.GColl"/>
    <m/>
    <x v="0"/>
    <x v="0"/>
    <s v="\Mission.Space_Seg.SC.GColl\_name_\\default"/>
    <s v="Gas_collection"/>
    <m/>
    <m/>
    <m/>
    <s v="MEC"/>
    <m/>
    <x v="7"/>
    <x v="0"/>
    <n v="4"/>
    <s v="Mission (Mission)"/>
    <s v="Space_Seg (Space_Segment)"/>
    <x v="2"/>
    <x v="10"/>
    <x v="0"/>
  </r>
  <r>
    <s v="Mission.Space_Seg.SC.GColl"/>
    <m/>
    <x v="21"/>
    <x v="0"/>
    <s v="\Mission.Space_Seg.SC.GColl\assump\\default"/>
    <s v="-"/>
    <m/>
    <m/>
    <m/>
    <s v="MEC"/>
    <m/>
    <x v="7"/>
    <x v="1"/>
    <n v="4"/>
    <s v="Mission (Mission)"/>
    <s v="Space_Seg (Space_Segment)"/>
    <x v="2"/>
    <x v="10"/>
    <x v="0"/>
  </r>
  <r>
    <s v="Mission.Space_Seg.SC.GColl"/>
    <s v="Dimensions"/>
    <x v="8"/>
    <x v="0"/>
    <s v="\Mission.Space_Seg.SC.GColl\diam\\default"/>
    <s v="-"/>
    <m/>
    <m/>
    <s v="mm"/>
    <s v="MEC"/>
    <m/>
    <x v="7"/>
    <x v="1"/>
    <n v="4"/>
    <s v="Mission (Mission)"/>
    <s v="Space_Seg (Space_Segment)"/>
    <x v="2"/>
    <x v="10"/>
    <x v="0"/>
  </r>
  <r>
    <s v="Mission.Space_Seg.SC.GColl"/>
    <s v="Dimensions"/>
    <x v="9"/>
    <x v="0"/>
    <s v="\Mission.Space_Seg.SC.GColl\height\\default"/>
    <n v="20"/>
    <m/>
    <m/>
    <s v="mm"/>
    <s v="MEC"/>
    <m/>
    <x v="7"/>
    <x v="1"/>
    <n v="4"/>
    <s v="Mission (Mission)"/>
    <s v="Space_Seg (Space_Segment)"/>
    <x v="2"/>
    <x v="10"/>
    <x v="0"/>
  </r>
  <r>
    <s v="Mission.Space_Seg.SC.GColl"/>
    <s v="Dimensions"/>
    <x v="10"/>
    <x v="0"/>
    <s v="\Mission.Space_Seg.SC.GColl\len\\default"/>
    <n v="20"/>
    <m/>
    <m/>
    <s v="mm"/>
    <s v="MEC"/>
    <m/>
    <x v="7"/>
    <x v="1"/>
    <n v="4"/>
    <s v="Mission (Mission)"/>
    <s v="Space_Seg (Space_Segment)"/>
    <x v="2"/>
    <x v="10"/>
    <x v="0"/>
  </r>
  <r>
    <s v="Mission.Space_Seg.SC.GColl"/>
    <m/>
    <x v="1"/>
    <x v="0"/>
    <s v="\Mission.Space_Seg.SC.GColl\m\\default"/>
    <n v="3.9230638261702602E-2"/>
    <n v="20"/>
    <n v="7.8461276523405198E-3"/>
    <s v="kg"/>
    <s v="MEC"/>
    <m/>
    <x v="7"/>
    <x v="1"/>
    <n v="4"/>
    <s v="Mission (Mission)"/>
    <s v="Space_Seg (Space_Segment)"/>
    <x v="2"/>
    <x v="10"/>
    <x v="0"/>
  </r>
  <r>
    <s v="Mission.Space_Seg.SC.GColl"/>
    <m/>
    <x v="11"/>
    <x v="1"/>
    <s v="\Mission.Space_Seg.SC.GColl\P\LEM\default"/>
    <s v="-"/>
    <m/>
    <m/>
    <s v="W"/>
    <s v="MEC"/>
    <m/>
    <x v="7"/>
    <x v="1"/>
    <n v="4"/>
    <s v="Mission (Mission)"/>
    <s v="Space_Seg (Space_Segment)"/>
    <x v="2"/>
    <x v="10"/>
    <x v="0"/>
  </r>
  <r>
    <s v="Mission.Space_Seg.SC.GColl"/>
    <m/>
    <x v="11"/>
    <x v="2"/>
    <s v="\Mission.Space_Seg.SC.GColl\P\CRM\default"/>
    <s v="-"/>
    <m/>
    <m/>
    <s v="W"/>
    <s v="MEC"/>
    <m/>
    <x v="7"/>
    <x v="1"/>
    <n v="4"/>
    <s v="Mission (Mission)"/>
    <s v="Space_Seg (Space_Segment)"/>
    <x v="2"/>
    <x v="10"/>
    <x v="0"/>
  </r>
  <r>
    <s v="Mission.Space_Seg.SC.GColl"/>
    <m/>
    <x v="11"/>
    <x v="3"/>
    <s v="\Mission.Space_Seg.SC.GColl\P\CCM\default"/>
    <s v="-"/>
    <m/>
    <m/>
    <s v="W"/>
    <s v="MEC"/>
    <m/>
    <x v="7"/>
    <x v="1"/>
    <n v="4"/>
    <s v="Mission (Mission)"/>
    <s v="Space_Seg (Space_Segment)"/>
    <x v="2"/>
    <x v="10"/>
    <x v="0"/>
  </r>
  <r>
    <s v="Mission.Space_Seg.SC.GColl"/>
    <m/>
    <x v="11"/>
    <x v="4"/>
    <s v="\Mission.Space_Seg.SC.GColl\P\NVM\default"/>
    <s v="-"/>
    <m/>
    <m/>
    <s v="W"/>
    <s v="MEC"/>
    <m/>
    <x v="7"/>
    <x v="1"/>
    <n v="4"/>
    <s v="Mission (Mission)"/>
    <s v="Space_Seg (Space_Segment)"/>
    <x v="2"/>
    <x v="10"/>
    <x v="0"/>
  </r>
  <r>
    <s v="Mission.Space_Seg.SC.GColl"/>
    <m/>
    <x v="11"/>
    <x v="5"/>
    <s v="\Mission.Space_Seg.SC.GColl\P\MAM\default"/>
    <s v="-"/>
    <m/>
    <m/>
    <s v="W"/>
    <s v="MEC"/>
    <m/>
    <x v="7"/>
    <x v="1"/>
    <n v="4"/>
    <s v="Mission (Mission)"/>
    <s v="Space_Seg (Space_Segment)"/>
    <x v="2"/>
    <x v="10"/>
    <x v="0"/>
  </r>
  <r>
    <s v="Mission.Space_Seg.SC.GColl"/>
    <m/>
    <x v="11"/>
    <x v="6"/>
    <s v="\Mission.Space_Seg.SC.GColl\P\RSM\default"/>
    <s v="-"/>
    <m/>
    <m/>
    <s v="W"/>
    <s v="MEC"/>
    <m/>
    <x v="7"/>
    <x v="1"/>
    <n v="4"/>
    <s v="Mission (Mission)"/>
    <s v="Space_Seg (Space_Segment)"/>
    <x v="2"/>
    <x v="10"/>
    <x v="0"/>
  </r>
  <r>
    <s v="Mission.Space_Seg.SC.GColl"/>
    <m/>
    <x v="11"/>
    <x v="7"/>
    <s v="\Mission.Space_Seg.SC.GColl\P\ISM\default"/>
    <s v="-"/>
    <m/>
    <m/>
    <s v="W"/>
    <s v="MEC"/>
    <m/>
    <x v="7"/>
    <x v="1"/>
    <n v="4"/>
    <s v="Mission (Mission)"/>
    <s v="Space_Seg (Space_Segment)"/>
    <x v="2"/>
    <x v="10"/>
    <x v="0"/>
  </r>
  <r>
    <s v="Mission.Space_Seg.SC.GColl"/>
    <m/>
    <x v="11"/>
    <x v="8"/>
    <s v="\Mission.Space_Seg.SC.GColl\P\SCM\default"/>
    <s v="-"/>
    <m/>
    <m/>
    <s v="W"/>
    <s v="MEC"/>
    <m/>
    <x v="7"/>
    <x v="1"/>
    <n v="4"/>
    <s v="Mission (Mission)"/>
    <s v="Space_Seg (Space_Segment)"/>
    <x v="2"/>
    <x v="10"/>
    <x v="0"/>
  </r>
  <r>
    <s v="Mission.Space_Seg.SC.GColl"/>
    <m/>
    <x v="11"/>
    <x v="9"/>
    <s v="\Mission.Space_Seg.SC.GColl\P\ECM\default"/>
    <s v="-"/>
    <m/>
    <m/>
    <s v="W"/>
    <s v="MEC"/>
    <m/>
    <x v="7"/>
    <x v="1"/>
    <n v="4"/>
    <s v="Mission (Mission)"/>
    <s v="Space_Seg (Space_Segment)"/>
    <x v="2"/>
    <x v="10"/>
    <x v="0"/>
  </r>
  <r>
    <s v="Mission.Space_Seg.SC.GColl"/>
    <m/>
    <x v="11"/>
    <x v="10"/>
    <s v="\Mission.Space_Seg.SC.GColl\P\SAM\default"/>
    <s v="-"/>
    <m/>
    <m/>
    <s v="W"/>
    <s v="MEC"/>
    <m/>
    <x v="7"/>
    <x v="1"/>
    <n v="4"/>
    <s v="Mission (Mission)"/>
    <s v="Space_Seg (Space_Segment)"/>
    <x v="2"/>
    <x v="10"/>
    <x v="0"/>
  </r>
  <r>
    <s v="Mission.Space_Seg.SC.GColl"/>
    <m/>
    <x v="11"/>
    <x v="11"/>
    <s v="\Mission.Space_Seg.SC.GColl\P\SBM\default"/>
    <s v="-"/>
    <m/>
    <m/>
    <s v="W"/>
    <s v="MEC"/>
    <m/>
    <x v="7"/>
    <x v="1"/>
    <n v="4"/>
    <s v="Mission (Mission)"/>
    <s v="Space_Seg (Space_Segment)"/>
    <x v="2"/>
    <x v="10"/>
    <x v="0"/>
  </r>
  <r>
    <s v="Mission.Space_Seg.SC.GColl"/>
    <m/>
    <x v="13"/>
    <x v="0"/>
    <s v="\Mission.Space_Seg.SC.GColl\redundancy.scheme\\default"/>
    <s v="-"/>
    <m/>
    <m/>
    <m/>
    <s v="MEC"/>
    <m/>
    <x v="7"/>
    <x v="1"/>
    <n v="4"/>
    <s v="Mission (Mission)"/>
    <s v="Space_Seg (Space_Segment)"/>
    <x v="2"/>
    <x v="10"/>
    <x v="0"/>
  </r>
  <r>
    <s v="Mission.Space_Seg.SC.GColl"/>
    <m/>
    <x v="14"/>
    <x v="0"/>
    <s v="\Mission.Space_Seg.SC.GColl\redundancy.type\\default"/>
    <s v="-"/>
    <m/>
    <m/>
    <m/>
    <s v="MEC"/>
    <m/>
    <x v="7"/>
    <x v="1"/>
    <n v="4"/>
    <s v="Mission (Mission)"/>
    <s v="Space_Seg (Space_Segment)"/>
    <x v="2"/>
    <x v="10"/>
    <x v="0"/>
  </r>
  <r>
    <s v="Mission.Space_Seg.SC.GColl"/>
    <m/>
    <x v="15"/>
    <x v="0"/>
    <s v="\Mission.Space_Seg.SC.GColl\redundancy.k\\default"/>
    <s v="-"/>
    <m/>
    <m/>
    <m/>
    <s v="MEC"/>
    <m/>
    <x v="7"/>
    <x v="1"/>
    <n v="4"/>
    <s v="Mission (Mission)"/>
    <s v="Space_Seg (Space_Segment)"/>
    <x v="2"/>
    <x v="10"/>
    <x v="0"/>
  </r>
  <r>
    <s v="Mission.Space_Seg.SC.GColl"/>
    <m/>
    <x v="16"/>
    <x v="0"/>
    <s v="\Mission.Space_Seg.SC.GColl\redundancy.n\\default"/>
    <s v="-"/>
    <m/>
    <m/>
    <m/>
    <s v="MEC"/>
    <m/>
    <x v="7"/>
    <x v="1"/>
    <n v="4"/>
    <s v="Mission (Mission)"/>
    <s v="Space_Seg (Space_Segment)"/>
    <x v="2"/>
    <x v="10"/>
    <x v="0"/>
  </r>
  <r>
    <s v="Mission.Space_Seg.SC.GColl"/>
    <m/>
    <x v="17"/>
    <x v="0"/>
    <s v="\Mission.Space_Seg.SC.GColl\Temp_oper_max\\default"/>
    <s v="-"/>
    <m/>
    <m/>
    <s v="°C"/>
    <s v="MEC"/>
    <m/>
    <x v="7"/>
    <x v="1"/>
    <n v="4"/>
    <s v="Mission (Mission)"/>
    <s v="Space_Seg (Space_Segment)"/>
    <x v="2"/>
    <x v="10"/>
    <x v="0"/>
  </r>
  <r>
    <s v="Mission.Space_Seg.SC.GColl"/>
    <m/>
    <x v="18"/>
    <x v="0"/>
    <s v="\Mission.Space_Seg.SC.GColl\Temp_oper_min\\default"/>
    <s v="-"/>
    <m/>
    <m/>
    <s v="°C"/>
    <s v="MEC"/>
    <m/>
    <x v="7"/>
    <x v="1"/>
    <n v="4"/>
    <s v="Mission (Mission)"/>
    <s v="Space_Seg (Space_Segment)"/>
    <x v="2"/>
    <x v="10"/>
    <x v="0"/>
  </r>
  <r>
    <s v="Mission.Space_Seg.SC.GColl"/>
    <m/>
    <x v="19"/>
    <x v="0"/>
    <s v="\Mission.Space_Seg.SC.GColl\TRL\\default"/>
    <n v="4"/>
    <m/>
    <m/>
    <m/>
    <s v="MEC"/>
    <m/>
    <x v="7"/>
    <x v="1"/>
    <n v="4"/>
    <s v="Mission (Mission)"/>
    <s v="Space_Seg (Space_Segment)"/>
    <x v="2"/>
    <x v="10"/>
    <x v="0"/>
  </r>
  <r>
    <s v="Mission.Space_Seg.SC.GColl"/>
    <s v="Dimensions"/>
    <x v="20"/>
    <x v="0"/>
    <s v="\Mission.Space_Seg.SC.GColl\wid\\default"/>
    <n v="20"/>
    <m/>
    <m/>
    <s v="mm"/>
    <s v="MEC"/>
    <m/>
    <x v="7"/>
    <x v="1"/>
    <n v="4"/>
    <s v="Mission (Mission)"/>
    <s v="Space_Seg (Space_Segment)"/>
    <x v="2"/>
    <x v="10"/>
    <x v="0"/>
  </r>
  <r>
    <s v="Mission.Space_Seg.SC.GYRO"/>
    <m/>
    <x v="0"/>
    <x v="0"/>
    <s v="\Mission.Space_Seg.SC.GYRO\_name_\\default"/>
    <s v="Gyroscopes"/>
    <m/>
    <m/>
    <m/>
    <s v="AOGNC"/>
    <m/>
    <x v="2"/>
    <x v="0"/>
    <n v="4"/>
    <s v="Mission (Mission)"/>
    <s v="Space_Seg (Space_Segment)"/>
    <x v="2"/>
    <x v="11"/>
    <x v="0"/>
  </r>
  <r>
    <s v="Mission.Space_Seg.SC.GYRO"/>
    <s v="Dimensions"/>
    <x v="8"/>
    <x v="0"/>
    <s v="\Mission.Space_Seg.SC.GYRO\diam\\default"/>
    <n v="0"/>
    <m/>
    <m/>
    <s v="m"/>
    <s v="AOGNC"/>
    <m/>
    <x v="2"/>
    <x v="1"/>
    <n v="4"/>
    <s v="Mission (Mission)"/>
    <s v="Space_Seg (Space_Segment)"/>
    <x v="2"/>
    <x v="11"/>
    <x v="0"/>
  </r>
  <r>
    <s v="Mission.Space_Seg.SC.GYRO"/>
    <s v="Dimensions"/>
    <x v="9"/>
    <x v="0"/>
    <s v="\Mission.Space_Seg.SC.GYRO\height\\default"/>
    <n v="0.02"/>
    <m/>
    <m/>
    <s v="m"/>
    <s v="AOGNC"/>
    <m/>
    <x v="2"/>
    <x v="1"/>
    <n v="4"/>
    <s v="Mission (Mission)"/>
    <s v="Space_Seg (Space_Segment)"/>
    <x v="2"/>
    <x v="11"/>
    <x v="0"/>
  </r>
  <r>
    <s v="Mission.Space_Seg.SC.GYRO"/>
    <s v="Dimensions"/>
    <x v="10"/>
    <x v="0"/>
    <s v="\Mission.Space_Seg.SC.GYRO\len\\default"/>
    <n v="3.8600000000000002E-2"/>
    <m/>
    <m/>
    <s v="m"/>
    <s v="AOGNC"/>
    <m/>
    <x v="2"/>
    <x v="1"/>
    <n v="4"/>
    <s v="Mission (Mission)"/>
    <s v="Space_Seg (Space_Segment)"/>
    <x v="2"/>
    <x v="11"/>
    <x v="0"/>
  </r>
  <r>
    <s v="Mission.Space_Seg.SC.GYRO"/>
    <m/>
    <x v="1"/>
    <x v="0"/>
    <s v="\Mission.Space_Seg.SC.GYRO\m\\default"/>
    <n v="0.16500000000000001"/>
    <n v="10"/>
    <n v="1.6500000000000001E-2"/>
    <s v="kg"/>
    <s v="AOGNC"/>
    <m/>
    <x v="2"/>
    <x v="1"/>
    <n v="4"/>
    <s v="Mission (Mission)"/>
    <s v="Space_Seg (Space_Segment)"/>
    <x v="2"/>
    <x v="11"/>
    <x v="0"/>
  </r>
  <r>
    <s v="Mission.Space_Seg.SC.GYRO"/>
    <m/>
    <x v="11"/>
    <x v="1"/>
    <s v="\Mission.Space_Seg.SC.GYRO\P\LEM\default"/>
    <n v="4.5"/>
    <m/>
    <m/>
    <s v="W"/>
    <s v="AOGNC"/>
    <m/>
    <x v="2"/>
    <x v="1"/>
    <n v="4"/>
    <s v="Mission (Mission)"/>
    <s v="Space_Seg (Space_Segment)"/>
    <x v="2"/>
    <x v="11"/>
    <x v="0"/>
  </r>
  <r>
    <s v="Mission.Space_Seg.SC.GYRO"/>
    <m/>
    <x v="11"/>
    <x v="2"/>
    <s v="\Mission.Space_Seg.SC.GYRO\P\CRM\default"/>
    <n v="4.5"/>
    <m/>
    <m/>
    <s v="W"/>
    <s v="AOGNC"/>
    <m/>
    <x v="2"/>
    <x v="1"/>
    <n v="4"/>
    <s v="Mission (Mission)"/>
    <s v="Space_Seg (Space_Segment)"/>
    <x v="2"/>
    <x v="11"/>
    <x v="0"/>
  </r>
  <r>
    <s v="Mission.Space_Seg.SC.GYRO"/>
    <m/>
    <x v="11"/>
    <x v="3"/>
    <s v="\Mission.Space_Seg.SC.GYRO\P\CCM\default"/>
    <n v="4.5"/>
    <m/>
    <m/>
    <s v="W"/>
    <s v="AOGNC"/>
    <m/>
    <x v="2"/>
    <x v="1"/>
    <n v="4"/>
    <s v="Mission (Mission)"/>
    <s v="Space_Seg (Space_Segment)"/>
    <x v="2"/>
    <x v="11"/>
    <x v="0"/>
  </r>
  <r>
    <s v="Mission.Space_Seg.SC.GYRO"/>
    <m/>
    <x v="11"/>
    <x v="4"/>
    <s v="\Mission.Space_Seg.SC.GYRO\P\NVM\default"/>
    <n v="4.5"/>
    <m/>
    <m/>
    <s v="W"/>
    <s v="AOGNC"/>
    <m/>
    <x v="2"/>
    <x v="1"/>
    <n v="4"/>
    <s v="Mission (Mission)"/>
    <s v="Space_Seg (Space_Segment)"/>
    <x v="2"/>
    <x v="11"/>
    <x v="0"/>
  </r>
  <r>
    <s v="Mission.Space_Seg.SC.GYRO"/>
    <m/>
    <x v="11"/>
    <x v="5"/>
    <s v="\Mission.Space_Seg.SC.GYRO\P\MAM\default"/>
    <n v="4.5"/>
    <m/>
    <m/>
    <s v="W"/>
    <s v="AOGNC"/>
    <m/>
    <x v="2"/>
    <x v="1"/>
    <n v="4"/>
    <s v="Mission (Mission)"/>
    <s v="Space_Seg (Space_Segment)"/>
    <x v="2"/>
    <x v="11"/>
    <x v="0"/>
  </r>
  <r>
    <s v="Mission.Space_Seg.SC.GYRO"/>
    <m/>
    <x v="11"/>
    <x v="6"/>
    <s v="\Mission.Space_Seg.SC.GYRO\P\RSM\default"/>
    <n v="4.5"/>
    <m/>
    <m/>
    <s v="W"/>
    <s v="AOGNC"/>
    <m/>
    <x v="2"/>
    <x v="1"/>
    <n v="4"/>
    <s v="Mission (Mission)"/>
    <s v="Space_Seg (Space_Segment)"/>
    <x v="2"/>
    <x v="11"/>
    <x v="0"/>
  </r>
  <r>
    <s v="Mission.Space_Seg.SC.GYRO"/>
    <m/>
    <x v="11"/>
    <x v="7"/>
    <s v="\Mission.Space_Seg.SC.GYRO\P\ISM\default"/>
    <n v="4.5"/>
    <m/>
    <m/>
    <s v="W"/>
    <s v="AOGNC"/>
    <m/>
    <x v="2"/>
    <x v="1"/>
    <n v="4"/>
    <s v="Mission (Mission)"/>
    <s v="Space_Seg (Space_Segment)"/>
    <x v="2"/>
    <x v="11"/>
    <x v="0"/>
  </r>
  <r>
    <s v="Mission.Space_Seg.SC.GYRO"/>
    <m/>
    <x v="11"/>
    <x v="8"/>
    <s v="\Mission.Space_Seg.SC.GYRO\P\SCM\default"/>
    <n v="4.5"/>
    <m/>
    <m/>
    <s v="W"/>
    <s v="AOGNC"/>
    <m/>
    <x v="2"/>
    <x v="1"/>
    <n v="4"/>
    <s v="Mission (Mission)"/>
    <s v="Space_Seg (Space_Segment)"/>
    <x v="2"/>
    <x v="11"/>
    <x v="0"/>
  </r>
  <r>
    <s v="Mission.Space_Seg.SC.GYRO"/>
    <m/>
    <x v="11"/>
    <x v="9"/>
    <s v="\Mission.Space_Seg.SC.GYRO\P\ECM\default"/>
    <n v="4.5"/>
    <m/>
    <m/>
    <s v="W"/>
    <s v="AOGNC"/>
    <m/>
    <x v="2"/>
    <x v="1"/>
    <n v="4"/>
    <s v="Mission (Mission)"/>
    <s v="Space_Seg (Space_Segment)"/>
    <x v="2"/>
    <x v="11"/>
    <x v="0"/>
  </r>
  <r>
    <s v="Mission.Space_Seg.SC.GYRO"/>
    <m/>
    <x v="11"/>
    <x v="10"/>
    <s v="\Mission.Space_Seg.SC.GYRO\P\SAM\default"/>
    <n v="4.5"/>
    <m/>
    <m/>
    <s v="W"/>
    <s v="AOGNC"/>
    <m/>
    <x v="2"/>
    <x v="1"/>
    <n v="4"/>
    <s v="Mission (Mission)"/>
    <s v="Space_Seg (Space_Segment)"/>
    <x v="2"/>
    <x v="11"/>
    <x v="0"/>
  </r>
  <r>
    <s v="Mission.Space_Seg.SC.GYRO"/>
    <m/>
    <x v="11"/>
    <x v="11"/>
    <s v="\Mission.Space_Seg.SC.GYRO\P\SBM\default"/>
    <n v="4.5"/>
    <m/>
    <m/>
    <s v="W"/>
    <s v="AOGNC"/>
    <m/>
    <x v="2"/>
    <x v="1"/>
    <n v="4"/>
    <s v="Mission (Mission)"/>
    <s v="Space_Seg (Space_Segment)"/>
    <x v="2"/>
    <x v="11"/>
    <x v="0"/>
  </r>
  <r>
    <s v="Mission.Space_Seg.SC.GYRO"/>
    <m/>
    <x v="12"/>
    <x v="0"/>
    <s v="\Mission.Space_Seg.SC.GYRO\P_duty_cyc\\default"/>
    <n v="1"/>
    <m/>
    <m/>
    <s v="-"/>
    <s v="AOGNC"/>
    <m/>
    <x v="2"/>
    <x v="1"/>
    <n v="4"/>
    <s v="Mission (Mission)"/>
    <s v="Space_Seg (Space_Segment)"/>
    <x v="2"/>
    <x v="11"/>
    <x v="0"/>
  </r>
  <r>
    <s v="Mission.Space_Seg.SC.GYRO"/>
    <m/>
    <x v="13"/>
    <x v="0"/>
    <s v="\Mission.Space_Seg.SC.GYRO\redundancy.scheme\\default"/>
    <s v="hot"/>
    <m/>
    <m/>
    <m/>
    <s v="AOGNC"/>
    <m/>
    <x v="2"/>
    <x v="1"/>
    <n v="4"/>
    <s v="Mission (Mission)"/>
    <s v="Space_Seg (Space_Segment)"/>
    <x v="2"/>
    <x v="11"/>
    <x v="0"/>
  </r>
  <r>
    <s v="Mission.Space_Seg.SC.GYRO"/>
    <m/>
    <x v="14"/>
    <x v="0"/>
    <s v="\Mission.Space_Seg.SC.GYRO\redundancy.type\\default"/>
    <s v="external"/>
    <m/>
    <m/>
    <m/>
    <s v="AOGNC"/>
    <m/>
    <x v="2"/>
    <x v="1"/>
    <n v="4"/>
    <s v="Mission (Mission)"/>
    <s v="Space_Seg (Space_Segment)"/>
    <x v="2"/>
    <x v="11"/>
    <x v="0"/>
  </r>
  <r>
    <s v="Mission.Space_Seg.SC.GYRO"/>
    <m/>
    <x v="15"/>
    <x v="0"/>
    <s v="\Mission.Space_Seg.SC.GYRO\redundancy.k\\default"/>
    <n v="3"/>
    <m/>
    <m/>
    <m/>
    <s v="AOGNC"/>
    <m/>
    <x v="2"/>
    <x v="1"/>
    <n v="4"/>
    <s v="Mission (Mission)"/>
    <s v="Space_Seg (Space_Segment)"/>
    <x v="2"/>
    <x v="11"/>
    <x v="0"/>
  </r>
  <r>
    <s v="Mission.Space_Seg.SC.GYRO"/>
    <m/>
    <x v="16"/>
    <x v="0"/>
    <s v="\Mission.Space_Seg.SC.GYRO\redundancy.n\\default"/>
    <n v="3"/>
    <m/>
    <m/>
    <m/>
    <s v="AOGNC"/>
    <m/>
    <x v="2"/>
    <x v="1"/>
    <n v="4"/>
    <s v="Mission (Mission)"/>
    <s v="Space_Seg (Space_Segment)"/>
    <x v="2"/>
    <x v="11"/>
    <x v="0"/>
  </r>
  <r>
    <s v="Mission.Space_Seg.SC.GYRO"/>
    <m/>
    <x v="17"/>
    <x v="0"/>
    <s v="\Mission.Space_Seg.SC.GYRO\Temp_oper_max\\default"/>
    <n v="85"/>
    <m/>
    <m/>
    <s v="°C"/>
    <s v="AOGNC"/>
    <m/>
    <x v="2"/>
    <x v="1"/>
    <n v="4"/>
    <s v="Mission (Mission)"/>
    <s v="Space_Seg (Space_Segment)"/>
    <x v="2"/>
    <x v="11"/>
    <x v="0"/>
  </r>
  <r>
    <s v="Mission.Space_Seg.SC.GYRO"/>
    <m/>
    <x v="18"/>
    <x v="0"/>
    <s v="\Mission.Space_Seg.SC.GYRO\Temp_oper_min\\default"/>
    <n v="-40"/>
    <m/>
    <m/>
    <s v="°C"/>
    <s v="AOGNC"/>
    <m/>
    <x v="2"/>
    <x v="1"/>
    <n v="4"/>
    <s v="Mission (Mission)"/>
    <s v="Space_Seg (Space_Segment)"/>
    <x v="2"/>
    <x v="11"/>
    <x v="0"/>
  </r>
  <r>
    <s v="Mission.Space_Seg.SC.GYRO"/>
    <m/>
    <x v="19"/>
    <x v="0"/>
    <s v="\Mission.Space_Seg.SC.GYRO\TRL\\default"/>
    <n v="8"/>
    <m/>
    <m/>
    <m/>
    <s v="AOGNC"/>
    <m/>
    <x v="2"/>
    <x v="1"/>
    <n v="4"/>
    <s v="Mission (Mission)"/>
    <s v="Space_Seg (Space_Segment)"/>
    <x v="2"/>
    <x v="11"/>
    <x v="0"/>
  </r>
  <r>
    <s v="Mission.Space_Seg.SC.GYRO"/>
    <s v="Dimensions"/>
    <x v="20"/>
    <x v="0"/>
    <s v="\Mission.Space_Seg.SC.GYRO\wid\\default"/>
    <n v="4.48E-2"/>
    <m/>
    <m/>
    <s v="m"/>
    <s v="AOGNC"/>
    <m/>
    <x v="2"/>
    <x v="1"/>
    <n v="4"/>
    <s v="Mission (Mission)"/>
    <s v="Space_Seg (Space_Segment)"/>
    <x v="2"/>
    <x v="11"/>
    <x v="0"/>
  </r>
  <r>
    <s v="Mission.Space_Seg.SC.HGA_COM"/>
    <m/>
    <x v="0"/>
    <x v="0"/>
    <s v="\Mission.Space_Seg.SC.HGA_COM\_name_\\default"/>
    <s v="High gain antenna"/>
    <m/>
    <m/>
    <m/>
    <s v="COM"/>
    <m/>
    <x v="4"/>
    <x v="0"/>
    <n v="4"/>
    <s v="Mission (Mission)"/>
    <s v="Space_Seg (Space_Segment)"/>
    <x v="2"/>
    <x v="12"/>
    <x v="0"/>
  </r>
  <r>
    <s v="Mission.Space_Seg.SC.HGA_COM"/>
    <s v="Dimensions"/>
    <x v="8"/>
    <x v="0"/>
    <s v="\Mission.Space_Seg.SC.HGA_COM\diam\\default"/>
    <n v="2500"/>
    <m/>
    <m/>
    <s v="mm"/>
    <s v="COM"/>
    <m/>
    <x v="4"/>
    <x v="1"/>
    <n v="4"/>
    <s v="Mission (Mission)"/>
    <s v="Space_Seg (Space_Segment)"/>
    <x v="2"/>
    <x v="12"/>
    <x v="0"/>
  </r>
  <r>
    <s v="Mission.Space_Seg.SC.HGA_COM"/>
    <s v="Dimensions"/>
    <x v="9"/>
    <x v="0"/>
    <s v="\Mission.Space_Seg.SC.HGA_COM\height\\default"/>
    <n v="868.06"/>
    <m/>
    <m/>
    <s v="mm"/>
    <s v="COM"/>
    <m/>
    <x v="4"/>
    <x v="1"/>
    <n v="4"/>
    <s v="Mission (Mission)"/>
    <s v="Space_Seg (Space_Segment)"/>
    <x v="2"/>
    <x v="12"/>
    <x v="0"/>
  </r>
  <r>
    <s v="Mission.Space_Seg.SC.HGA_COM"/>
    <s v="Dimensions"/>
    <x v="10"/>
    <x v="0"/>
    <s v="\Mission.Space_Seg.SC.HGA_COM\len\\default"/>
    <s v="-"/>
    <m/>
    <m/>
    <s v="mm"/>
    <s v="COM"/>
    <m/>
    <x v="4"/>
    <x v="1"/>
    <n v="4"/>
    <s v="Mission (Mission)"/>
    <s v="Space_Seg (Space_Segment)"/>
    <x v="2"/>
    <x v="12"/>
    <x v="0"/>
  </r>
  <r>
    <s v="Mission.Space_Seg.SC.HGA_COM"/>
    <m/>
    <x v="1"/>
    <x v="0"/>
    <s v="\Mission.Space_Seg.SC.HGA_COM\m\\default"/>
    <n v="50.3"/>
    <n v="20"/>
    <n v="10.06"/>
    <s v="kg"/>
    <s v="COM"/>
    <m/>
    <x v="4"/>
    <x v="1"/>
    <n v="4"/>
    <s v="Mission (Mission)"/>
    <s v="Space_Seg (Space_Segment)"/>
    <x v="2"/>
    <x v="12"/>
    <x v="0"/>
  </r>
  <r>
    <s v="Mission.Space_Seg.SC.HGA_COM"/>
    <m/>
    <x v="11"/>
    <x v="1"/>
    <s v="\Mission.Space_Seg.SC.HGA_COM\P\LEM\default"/>
    <s v="-"/>
    <m/>
    <m/>
    <s v="W"/>
    <s v="COM"/>
    <m/>
    <x v="4"/>
    <x v="1"/>
    <n v="4"/>
    <s v="Mission (Mission)"/>
    <s v="Space_Seg (Space_Segment)"/>
    <x v="2"/>
    <x v="12"/>
    <x v="0"/>
  </r>
  <r>
    <s v="Mission.Space_Seg.SC.HGA_COM"/>
    <m/>
    <x v="11"/>
    <x v="2"/>
    <s v="\Mission.Space_Seg.SC.HGA_COM\P\CRM\default"/>
    <s v="-"/>
    <m/>
    <m/>
    <s v="W"/>
    <s v="COM"/>
    <m/>
    <x v="4"/>
    <x v="1"/>
    <n v="4"/>
    <s v="Mission (Mission)"/>
    <s v="Space_Seg (Space_Segment)"/>
    <x v="2"/>
    <x v="12"/>
    <x v="0"/>
  </r>
  <r>
    <s v="Mission.Space_Seg.SC.HGA_COM"/>
    <m/>
    <x v="11"/>
    <x v="3"/>
    <s v="\Mission.Space_Seg.SC.HGA_COM\P\CCM\default"/>
    <s v="-"/>
    <m/>
    <m/>
    <s v="W"/>
    <s v="COM"/>
    <m/>
    <x v="4"/>
    <x v="1"/>
    <n v="4"/>
    <s v="Mission (Mission)"/>
    <s v="Space_Seg (Space_Segment)"/>
    <x v="2"/>
    <x v="12"/>
    <x v="0"/>
  </r>
  <r>
    <s v="Mission.Space_Seg.SC.HGA_COM"/>
    <m/>
    <x v="11"/>
    <x v="4"/>
    <s v="\Mission.Space_Seg.SC.HGA_COM\P\NVM\default"/>
    <s v="-"/>
    <m/>
    <m/>
    <s v="W"/>
    <s v="COM"/>
    <m/>
    <x v="4"/>
    <x v="1"/>
    <n v="4"/>
    <s v="Mission (Mission)"/>
    <s v="Space_Seg (Space_Segment)"/>
    <x v="2"/>
    <x v="12"/>
    <x v="0"/>
  </r>
  <r>
    <s v="Mission.Space_Seg.SC.HGA_COM"/>
    <m/>
    <x v="11"/>
    <x v="5"/>
    <s v="\Mission.Space_Seg.SC.HGA_COM\P\MAM\default"/>
    <s v="-"/>
    <m/>
    <m/>
    <s v="W"/>
    <s v="COM"/>
    <m/>
    <x v="4"/>
    <x v="1"/>
    <n v="4"/>
    <s v="Mission (Mission)"/>
    <s v="Space_Seg (Space_Segment)"/>
    <x v="2"/>
    <x v="12"/>
    <x v="0"/>
  </r>
  <r>
    <s v="Mission.Space_Seg.SC.HGA_COM"/>
    <m/>
    <x v="11"/>
    <x v="6"/>
    <s v="\Mission.Space_Seg.SC.HGA_COM\P\RSM\default"/>
    <s v="-"/>
    <m/>
    <m/>
    <s v="W"/>
    <s v="COM"/>
    <m/>
    <x v="4"/>
    <x v="1"/>
    <n v="4"/>
    <s v="Mission (Mission)"/>
    <s v="Space_Seg (Space_Segment)"/>
    <x v="2"/>
    <x v="12"/>
    <x v="0"/>
  </r>
  <r>
    <s v="Mission.Space_Seg.SC.HGA_COM"/>
    <m/>
    <x v="11"/>
    <x v="7"/>
    <s v="\Mission.Space_Seg.SC.HGA_COM\P\ISM\default"/>
    <s v="-"/>
    <m/>
    <m/>
    <s v="W"/>
    <s v="COM"/>
    <m/>
    <x v="4"/>
    <x v="1"/>
    <n v="4"/>
    <s v="Mission (Mission)"/>
    <s v="Space_Seg (Space_Segment)"/>
    <x v="2"/>
    <x v="12"/>
    <x v="0"/>
  </r>
  <r>
    <s v="Mission.Space_Seg.SC.HGA_COM"/>
    <m/>
    <x v="11"/>
    <x v="8"/>
    <s v="\Mission.Space_Seg.SC.HGA_COM\P\SCM\default"/>
    <s v="-"/>
    <m/>
    <m/>
    <s v="W"/>
    <s v="COM"/>
    <m/>
    <x v="4"/>
    <x v="1"/>
    <n v="4"/>
    <s v="Mission (Mission)"/>
    <s v="Space_Seg (Space_Segment)"/>
    <x v="2"/>
    <x v="12"/>
    <x v="0"/>
  </r>
  <r>
    <s v="Mission.Space_Seg.SC.HGA_COM"/>
    <m/>
    <x v="11"/>
    <x v="9"/>
    <s v="\Mission.Space_Seg.SC.HGA_COM\P\ECM\default"/>
    <s v="-"/>
    <m/>
    <m/>
    <s v="W"/>
    <s v="COM"/>
    <m/>
    <x v="4"/>
    <x v="1"/>
    <n v="4"/>
    <s v="Mission (Mission)"/>
    <s v="Space_Seg (Space_Segment)"/>
    <x v="2"/>
    <x v="12"/>
    <x v="0"/>
  </r>
  <r>
    <s v="Mission.Space_Seg.SC.HGA_COM"/>
    <m/>
    <x v="11"/>
    <x v="10"/>
    <s v="\Mission.Space_Seg.SC.HGA_COM\P\SAM\default"/>
    <s v="-"/>
    <m/>
    <m/>
    <s v="W"/>
    <s v="COM"/>
    <m/>
    <x v="4"/>
    <x v="1"/>
    <n v="4"/>
    <s v="Mission (Mission)"/>
    <s v="Space_Seg (Space_Segment)"/>
    <x v="2"/>
    <x v="12"/>
    <x v="0"/>
  </r>
  <r>
    <s v="Mission.Space_Seg.SC.HGA_COM"/>
    <m/>
    <x v="11"/>
    <x v="11"/>
    <s v="\Mission.Space_Seg.SC.HGA_COM\P\SBM\default"/>
    <s v="-"/>
    <m/>
    <m/>
    <s v="W"/>
    <s v="COM"/>
    <m/>
    <x v="4"/>
    <x v="1"/>
    <n v="4"/>
    <s v="Mission (Mission)"/>
    <s v="Space_Seg (Space_Segment)"/>
    <x v="2"/>
    <x v="12"/>
    <x v="0"/>
  </r>
  <r>
    <s v="Mission.Space_Seg.SC.HGA_COM"/>
    <m/>
    <x v="12"/>
    <x v="0"/>
    <s v="\Mission.Space_Seg.SC.HGA_COM\P_duty_cyc\\default"/>
    <s v="-"/>
    <m/>
    <m/>
    <s v="-"/>
    <s v="COM"/>
    <m/>
    <x v="4"/>
    <x v="1"/>
    <n v="4"/>
    <s v="Mission (Mission)"/>
    <s v="Space_Seg (Space_Segment)"/>
    <x v="2"/>
    <x v="12"/>
    <x v="0"/>
  </r>
  <r>
    <s v="Mission.Space_Seg.SC.HGA_COM"/>
    <m/>
    <x v="13"/>
    <x v="0"/>
    <s v="\Mission.Space_Seg.SC.HGA_COM\redundancy.scheme\\default"/>
    <s v="-"/>
    <m/>
    <m/>
    <m/>
    <s v="COM"/>
    <m/>
    <x v="4"/>
    <x v="1"/>
    <n v="4"/>
    <s v="Mission (Mission)"/>
    <s v="Space_Seg (Space_Segment)"/>
    <x v="2"/>
    <x v="12"/>
    <x v="0"/>
  </r>
  <r>
    <s v="Mission.Space_Seg.SC.HGA_COM"/>
    <m/>
    <x v="14"/>
    <x v="0"/>
    <s v="\Mission.Space_Seg.SC.HGA_COM\redundancy.type\\default"/>
    <s v="-"/>
    <m/>
    <m/>
    <m/>
    <s v="COM"/>
    <m/>
    <x v="4"/>
    <x v="1"/>
    <n v="4"/>
    <s v="Mission (Mission)"/>
    <s v="Space_Seg (Space_Segment)"/>
    <x v="2"/>
    <x v="12"/>
    <x v="0"/>
  </r>
  <r>
    <s v="Mission.Space_Seg.SC.HGA_COM"/>
    <m/>
    <x v="15"/>
    <x v="0"/>
    <s v="\Mission.Space_Seg.SC.HGA_COM\redundancy.k\\default"/>
    <s v="-"/>
    <m/>
    <m/>
    <m/>
    <s v="COM"/>
    <m/>
    <x v="4"/>
    <x v="1"/>
    <n v="4"/>
    <s v="Mission (Mission)"/>
    <s v="Space_Seg (Space_Segment)"/>
    <x v="2"/>
    <x v="12"/>
    <x v="0"/>
  </r>
  <r>
    <s v="Mission.Space_Seg.SC.HGA_COM"/>
    <m/>
    <x v="16"/>
    <x v="0"/>
    <s v="\Mission.Space_Seg.SC.HGA_COM\redundancy.n\\default"/>
    <s v="-"/>
    <m/>
    <m/>
    <m/>
    <s v="COM"/>
    <m/>
    <x v="4"/>
    <x v="1"/>
    <n v="4"/>
    <s v="Mission (Mission)"/>
    <s v="Space_Seg (Space_Segment)"/>
    <x v="2"/>
    <x v="12"/>
    <x v="0"/>
  </r>
  <r>
    <s v="Mission.Space_Seg.SC.HGA_COM"/>
    <m/>
    <x v="17"/>
    <x v="0"/>
    <s v="\Mission.Space_Seg.SC.HGA_COM\Temp_oper_max\\default"/>
    <s v="-"/>
    <m/>
    <m/>
    <s v="°C"/>
    <s v="COM"/>
    <m/>
    <x v="4"/>
    <x v="1"/>
    <n v="4"/>
    <s v="Mission (Mission)"/>
    <s v="Space_Seg (Space_Segment)"/>
    <x v="2"/>
    <x v="12"/>
    <x v="0"/>
  </r>
  <r>
    <s v="Mission.Space_Seg.SC.HGA_COM"/>
    <m/>
    <x v="18"/>
    <x v="0"/>
    <s v="\Mission.Space_Seg.SC.HGA_COM\Temp_oper_min\\default"/>
    <s v="-"/>
    <m/>
    <m/>
    <s v="°C"/>
    <s v="COM"/>
    <m/>
    <x v="4"/>
    <x v="1"/>
    <n v="4"/>
    <s v="Mission (Mission)"/>
    <s v="Space_Seg (Space_Segment)"/>
    <x v="2"/>
    <x v="12"/>
    <x v="0"/>
  </r>
  <r>
    <s v="Mission.Space_Seg.SC.HGA_COM"/>
    <m/>
    <x v="19"/>
    <x v="0"/>
    <s v="\Mission.Space_Seg.SC.HGA_COM\TRL\\default"/>
    <s v="-"/>
    <m/>
    <m/>
    <m/>
    <s v="COM"/>
    <m/>
    <x v="4"/>
    <x v="1"/>
    <n v="4"/>
    <s v="Mission (Mission)"/>
    <s v="Space_Seg (Space_Segment)"/>
    <x v="2"/>
    <x v="12"/>
    <x v="0"/>
  </r>
  <r>
    <s v="Mission.Space_Seg.SC.HGA_COM"/>
    <s v="Dimensions"/>
    <x v="20"/>
    <x v="0"/>
    <s v="\Mission.Space_Seg.SC.HGA_COM\wid\\default"/>
    <s v="-"/>
    <m/>
    <m/>
    <s v="mm"/>
    <s v="COM"/>
    <m/>
    <x v="4"/>
    <x v="1"/>
    <n v="4"/>
    <s v="Mission (Mission)"/>
    <s v="Space_Seg (Space_Segment)"/>
    <x v="2"/>
    <x v="12"/>
    <x v="0"/>
  </r>
  <r>
    <s v="Mission.Space_Seg.SC.INS_DUST"/>
    <m/>
    <x v="0"/>
    <x v="0"/>
    <s v="\Mission.Space_Seg.SC.INS_DUST\_name_\\default"/>
    <s v="Dust Analyser"/>
    <m/>
    <m/>
    <m/>
    <s v="SYE"/>
    <m/>
    <x v="0"/>
    <x v="0"/>
    <n v="4"/>
    <s v="Mission (Mission)"/>
    <s v="Space_Seg (Space_Segment)"/>
    <x v="2"/>
    <x v="13"/>
    <x v="0"/>
  </r>
  <r>
    <s v="Mission.Space_Seg.SC.INS_DUST"/>
    <m/>
    <x v="21"/>
    <x v="0"/>
    <s v="\Mission.Space_Seg.SC.INS_DUST\assump\\default"/>
    <n v="0"/>
    <m/>
    <m/>
    <m/>
    <s v="INS"/>
    <m/>
    <x v="8"/>
    <x v="1"/>
    <n v="4"/>
    <s v="Mission (Mission)"/>
    <s v="Space_Seg (Space_Segment)"/>
    <x v="2"/>
    <x v="13"/>
    <x v="0"/>
  </r>
  <r>
    <s v="Mission.Space_Seg.SC.INS_DUST"/>
    <m/>
    <x v="25"/>
    <x v="0"/>
    <s v="\Mission.Space_Seg.SC.INS_DUST\data_rate\\default"/>
    <n v="5"/>
    <m/>
    <m/>
    <s v="kbit/s"/>
    <s v="INS"/>
    <m/>
    <x v="8"/>
    <x v="1"/>
    <n v="4"/>
    <s v="Mission (Mission)"/>
    <s v="Space_Seg (Space_Segment)"/>
    <x v="2"/>
    <x v="13"/>
    <x v="0"/>
  </r>
  <r>
    <s v="Mission.Space_Seg.SC.INS_DUST"/>
    <s v="Dimensions"/>
    <x v="8"/>
    <x v="0"/>
    <s v="\Mission.Space_Seg.SC.INS_DUST\diam\\default"/>
    <n v="0"/>
    <m/>
    <m/>
    <s v="mm"/>
    <s v="INS"/>
    <m/>
    <x v="8"/>
    <x v="1"/>
    <n v="4"/>
    <s v="Mission (Mission)"/>
    <s v="Space_Seg (Space_Segment)"/>
    <x v="2"/>
    <x v="13"/>
    <x v="0"/>
  </r>
  <r>
    <s v="Mission.Space_Seg.SC.INS_DUST"/>
    <m/>
    <x v="26"/>
    <x v="0"/>
    <s v="\Mission.Space_Seg.SC.INS_DUST\FoV_desc\\default"/>
    <s v="90° × 90°"/>
    <m/>
    <m/>
    <m/>
    <s v="INS"/>
    <m/>
    <x v="8"/>
    <x v="1"/>
    <n v="4"/>
    <s v="Mission (Mission)"/>
    <s v="Space_Seg (Space_Segment)"/>
    <x v="2"/>
    <x v="13"/>
    <x v="0"/>
  </r>
  <r>
    <s v="Mission.Space_Seg.SC.INS_DUST"/>
    <s v="Dimensions"/>
    <x v="9"/>
    <x v="0"/>
    <s v="\Mission.Space_Seg.SC.INS_DUST\height\\default"/>
    <n v="280"/>
    <m/>
    <m/>
    <s v="mm"/>
    <s v="INS"/>
    <m/>
    <x v="8"/>
    <x v="1"/>
    <n v="4"/>
    <s v="Mission (Mission)"/>
    <s v="Space_Seg (Space_Segment)"/>
    <x v="2"/>
    <x v="13"/>
    <x v="0"/>
  </r>
  <r>
    <s v="Mission.Space_Seg.SC.INS_DUST"/>
    <s v="Dimensions"/>
    <x v="10"/>
    <x v="0"/>
    <s v="\Mission.Space_Seg.SC.INS_DUST\len\\default"/>
    <n v="410"/>
    <m/>
    <m/>
    <s v="mm"/>
    <s v="INS"/>
    <m/>
    <x v="8"/>
    <x v="1"/>
    <n v="4"/>
    <s v="Mission (Mission)"/>
    <s v="Space_Seg (Space_Segment)"/>
    <x v="2"/>
    <x v="13"/>
    <x v="0"/>
  </r>
  <r>
    <s v="Mission.Space_Seg.SC.INS_DUST"/>
    <m/>
    <x v="1"/>
    <x v="0"/>
    <s v="\Mission.Space_Seg.SC.INS_DUST\m\\default"/>
    <n v="3.9"/>
    <n v="5"/>
    <n v="0.19500000000000001"/>
    <s v="kg"/>
    <s v="INS"/>
    <m/>
    <x v="8"/>
    <x v="1"/>
    <n v="4"/>
    <s v="Mission (Mission)"/>
    <s v="Space_Seg (Space_Segment)"/>
    <x v="2"/>
    <x v="13"/>
    <x v="0"/>
  </r>
  <r>
    <s v="Mission.Space_Seg.SC.INS_DUST"/>
    <m/>
    <x v="11"/>
    <x v="1"/>
    <s v="\Mission.Space_Seg.SC.INS_DUST\P\LEM\default"/>
    <n v="0"/>
    <m/>
    <m/>
    <s v="W"/>
    <s v="INS"/>
    <m/>
    <x v="8"/>
    <x v="1"/>
    <n v="4"/>
    <s v="Mission (Mission)"/>
    <s v="Space_Seg (Space_Segment)"/>
    <x v="2"/>
    <x v="13"/>
    <x v="0"/>
  </r>
  <r>
    <s v="Mission.Space_Seg.SC.INS_DUST"/>
    <m/>
    <x v="11"/>
    <x v="2"/>
    <s v="\Mission.Space_Seg.SC.INS_DUST\P\CRM\default"/>
    <n v="0"/>
    <m/>
    <m/>
    <s v="W"/>
    <s v="INS"/>
    <m/>
    <x v="8"/>
    <x v="1"/>
    <n v="4"/>
    <s v="Mission (Mission)"/>
    <s v="Space_Seg (Space_Segment)"/>
    <x v="2"/>
    <x v="13"/>
    <x v="0"/>
  </r>
  <r>
    <s v="Mission.Space_Seg.SC.INS_DUST"/>
    <m/>
    <x v="11"/>
    <x v="3"/>
    <s v="\Mission.Space_Seg.SC.INS_DUST\P\CCM\default"/>
    <n v="0"/>
    <m/>
    <m/>
    <s v="W"/>
    <s v="INS"/>
    <m/>
    <x v="8"/>
    <x v="1"/>
    <n v="4"/>
    <s v="Mission (Mission)"/>
    <s v="Space_Seg (Space_Segment)"/>
    <x v="2"/>
    <x v="13"/>
    <x v="0"/>
  </r>
  <r>
    <s v="Mission.Space_Seg.SC.INS_DUST"/>
    <m/>
    <x v="11"/>
    <x v="4"/>
    <s v="\Mission.Space_Seg.SC.INS_DUST\P\NVM\default"/>
    <n v="0"/>
    <m/>
    <m/>
    <s v="W"/>
    <s v="INS"/>
    <m/>
    <x v="8"/>
    <x v="1"/>
    <n v="4"/>
    <s v="Mission (Mission)"/>
    <s v="Space_Seg (Space_Segment)"/>
    <x v="2"/>
    <x v="13"/>
    <x v="0"/>
  </r>
  <r>
    <s v="Mission.Space_Seg.SC.INS_DUST"/>
    <m/>
    <x v="11"/>
    <x v="5"/>
    <s v="\Mission.Space_Seg.SC.INS_DUST\P\MAM\default"/>
    <n v="0"/>
    <m/>
    <m/>
    <s v="W"/>
    <s v="INS"/>
    <m/>
    <x v="8"/>
    <x v="1"/>
    <n v="4"/>
    <s v="Mission (Mission)"/>
    <s v="Space_Seg (Space_Segment)"/>
    <x v="2"/>
    <x v="13"/>
    <x v="0"/>
  </r>
  <r>
    <s v="Mission.Space_Seg.SC.INS_DUST"/>
    <m/>
    <x v="11"/>
    <x v="6"/>
    <s v="\Mission.Space_Seg.SC.INS_DUST\P\RSM\default"/>
    <n v="0"/>
    <m/>
    <m/>
    <s v="W"/>
    <s v="INS"/>
    <m/>
    <x v="8"/>
    <x v="1"/>
    <n v="4"/>
    <s v="Mission (Mission)"/>
    <s v="Space_Seg (Space_Segment)"/>
    <x v="2"/>
    <x v="13"/>
    <x v="0"/>
  </r>
  <r>
    <s v="Mission.Space_Seg.SC.INS_DUST"/>
    <m/>
    <x v="11"/>
    <x v="7"/>
    <s v="\Mission.Space_Seg.SC.INS_DUST\P\ISM\default"/>
    <n v="4"/>
    <m/>
    <m/>
    <s v="W"/>
    <s v="INS"/>
    <m/>
    <x v="8"/>
    <x v="1"/>
    <n v="4"/>
    <s v="Mission (Mission)"/>
    <s v="Space_Seg (Space_Segment)"/>
    <x v="2"/>
    <x v="13"/>
    <x v="0"/>
  </r>
  <r>
    <s v="Mission.Space_Seg.SC.INS_DUST"/>
    <m/>
    <x v="11"/>
    <x v="8"/>
    <s v="\Mission.Space_Seg.SC.INS_DUST\P\SCM\default"/>
    <n v="0"/>
    <m/>
    <m/>
    <s v="W"/>
    <s v="INS"/>
    <m/>
    <x v="8"/>
    <x v="1"/>
    <n v="4"/>
    <s v="Mission (Mission)"/>
    <s v="Space_Seg (Space_Segment)"/>
    <x v="2"/>
    <x v="13"/>
    <x v="0"/>
  </r>
  <r>
    <s v="Mission.Space_Seg.SC.INS_DUST"/>
    <m/>
    <x v="11"/>
    <x v="9"/>
    <s v="\Mission.Space_Seg.SC.INS_DUST\P\ECM\default"/>
    <n v="0"/>
    <m/>
    <m/>
    <s v="W"/>
    <s v="INS"/>
    <m/>
    <x v="8"/>
    <x v="1"/>
    <n v="4"/>
    <s v="Mission (Mission)"/>
    <s v="Space_Seg (Space_Segment)"/>
    <x v="2"/>
    <x v="13"/>
    <x v="0"/>
  </r>
  <r>
    <s v="Mission.Space_Seg.SC.INS_DUST"/>
    <m/>
    <x v="11"/>
    <x v="10"/>
    <s v="\Mission.Space_Seg.SC.INS_DUST\P\SAM\default"/>
    <n v="0"/>
    <m/>
    <m/>
    <s v="W"/>
    <s v="INS"/>
    <m/>
    <x v="8"/>
    <x v="1"/>
    <n v="4"/>
    <s v="Mission (Mission)"/>
    <s v="Space_Seg (Space_Segment)"/>
    <x v="2"/>
    <x v="13"/>
    <x v="0"/>
  </r>
  <r>
    <s v="Mission.Space_Seg.SC.INS_DUST"/>
    <m/>
    <x v="11"/>
    <x v="11"/>
    <s v="\Mission.Space_Seg.SC.INS_DUST\P\SBM\default"/>
    <n v="0"/>
    <m/>
    <m/>
    <s v="W"/>
    <s v="INS"/>
    <m/>
    <x v="8"/>
    <x v="1"/>
    <n v="4"/>
    <s v="Mission (Mission)"/>
    <s v="Space_Seg (Space_Segment)"/>
    <x v="2"/>
    <x v="13"/>
    <x v="0"/>
  </r>
  <r>
    <s v="Mission.Space_Seg.SC.INS_DUST"/>
    <m/>
    <x v="13"/>
    <x v="0"/>
    <s v="\Mission.Space_Seg.SC.INS_DUST\redundancy.scheme\\default"/>
    <s v="None"/>
    <m/>
    <m/>
    <m/>
    <s v="INS"/>
    <m/>
    <x v="8"/>
    <x v="1"/>
    <n v="4"/>
    <s v="Mission (Mission)"/>
    <s v="Space_Seg (Space_Segment)"/>
    <x v="2"/>
    <x v="13"/>
    <x v="0"/>
  </r>
  <r>
    <s v="Mission.Space_Seg.SC.INS_DUST"/>
    <m/>
    <x v="14"/>
    <x v="0"/>
    <s v="\Mission.Space_Seg.SC.INS_DUST\redundancy.type\\default"/>
    <s v="Internal"/>
    <m/>
    <m/>
    <m/>
    <s v="INS"/>
    <m/>
    <x v="8"/>
    <x v="1"/>
    <n v="4"/>
    <s v="Mission (Mission)"/>
    <s v="Space_Seg (Space_Segment)"/>
    <x v="2"/>
    <x v="13"/>
    <x v="0"/>
  </r>
  <r>
    <s v="Mission.Space_Seg.SC.INS_DUST"/>
    <m/>
    <x v="15"/>
    <x v="0"/>
    <s v="\Mission.Space_Seg.SC.INS_DUST\redundancy.k\\default"/>
    <n v="1"/>
    <m/>
    <m/>
    <m/>
    <s v="INS"/>
    <m/>
    <x v="8"/>
    <x v="1"/>
    <n v="4"/>
    <s v="Mission (Mission)"/>
    <s v="Space_Seg (Space_Segment)"/>
    <x v="2"/>
    <x v="13"/>
    <x v="0"/>
  </r>
  <r>
    <s v="Mission.Space_Seg.SC.INS_DUST"/>
    <m/>
    <x v="16"/>
    <x v="0"/>
    <s v="\Mission.Space_Seg.SC.INS_DUST\redundancy.n\\default"/>
    <n v="1"/>
    <m/>
    <m/>
    <m/>
    <s v="INS"/>
    <m/>
    <x v="8"/>
    <x v="1"/>
    <n v="4"/>
    <s v="Mission (Mission)"/>
    <s v="Space_Seg (Space_Segment)"/>
    <x v="2"/>
    <x v="13"/>
    <x v="0"/>
  </r>
  <r>
    <s v="Mission.Space_Seg.SC.INS_DUST"/>
    <m/>
    <x v="17"/>
    <x v="0"/>
    <s v="\Mission.Space_Seg.SC.INS_DUST\Temp_oper_max\\default"/>
    <n v="40"/>
    <m/>
    <m/>
    <s v="°C"/>
    <s v="INS"/>
    <m/>
    <x v="8"/>
    <x v="1"/>
    <n v="4"/>
    <s v="Mission (Mission)"/>
    <s v="Space_Seg (Space_Segment)"/>
    <x v="2"/>
    <x v="13"/>
    <x v="0"/>
  </r>
  <r>
    <s v="Mission.Space_Seg.SC.INS_DUST"/>
    <m/>
    <x v="18"/>
    <x v="0"/>
    <s v="\Mission.Space_Seg.SC.INS_DUST\Temp_oper_min\\default"/>
    <n v="5"/>
    <m/>
    <m/>
    <s v="°C"/>
    <s v="INS"/>
    <m/>
    <x v="8"/>
    <x v="1"/>
    <n v="4"/>
    <s v="Mission (Mission)"/>
    <s v="Space_Seg (Space_Segment)"/>
    <x v="2"/>
    <x v="13"/>
    <x v="0"/>
  </r>
  <r>
    <s v="Mission.Space_Seg.SC.INS_DUST"/>
    <m/>
    <x v="19"/>
    <x v="0"/>
    <s v="\Mission.Space_Seg.SC.INS_DUST\TRL\\default"/>
    <n v="9"/>
    <m/>
    <m/>
    <m/>
    <s v="INS"/>
    <m/>
    <x v="8"/>
    <x v="1"/>
    <n v="4"/>
    <s v="Mission (Mission)"/>
    <s v="Space_Seg (Space_Segment)"/>
    <x v="2"/>
    <x v="13"/>
    <x v="0"/>
  </r>
  <r>
    <s v="Mission.Space_Seg.SC.INS_DUST"/>
    <s v="Dimensions"/>
    <x v="20"/>
    <x v="0"/>
    <s v="\Mission.Space_Seg.SC.INS_DUST\wid\\default"/>
    <n v="360"/>
    <m/>
    <m/>
    <s v="mm"/>
    <s v="INS"/>
    <m/>
    <x v="8"/>
    <x v="1"/>
    <n v="4"/>
    <s v="Mission (Mission)"/>
    <s v="Space_Seg (Space_Segment)"/>
    <x v="2"/>
    <x v="13"/>
    <x v="0"/>
  </r>
  <r>
    <s v="Mission.Space_Seg.SC.INS_EPD"/>
    <m/>
    <x v="0"/>
    <x v="0"/>
    <s v="\Mission.Space_Seg.SC.INS_EPD\_name_\\default"/>
    <s v="Energetic particle Detector"/>
    <m/>
    <m/>
    <m/>
    <s v="SYE"/>
    <m/>
    <x v="0"/>
    <x v="0"/>
    <n v="4"/>
    <s v="Mission (Mission)"/>
    <s v="Space_Seg (Space_Segment)"/>
    <x v="2"/>
    <x v="14"/>
    <x v="0"/>
  </r>
  <r>
    <s v="Mission.Space_Seg.SC.INS_EPD"/>
    <m/>
    <x v="21"/>
    <x v="0"/>
    <s v="\Mission.Space_Seg.SC.INS_EPD\assump\\default"/>
    <n v="0"/>
    <m/>
    <m/>
    <m/>
    <s v="INS"/>
    <m/>
    <x v="8"/>
    <x v="1"/>
    <n v="4"/>
    <s v="Mission (Mission)"/>
    <s v="Space_Seg (Space_Segment)"/>
    <x v="2"/>
    <x v="14"/>
    <x v="0"/>
  </r>
  <r>
    <s v="Mission.Space_Seg.SC.INS_EPD"/>
    <m/>
    <x v="25"/>
    <x v="0"/>
    <s v="\Mission.Space_Seg.SC.INS_EPD\data_rate\\default"/>
    <n v="16"/>
    <m/>
    <m/>
    <s v="kbit/s"/>
    <s v="INS"/>
    <m/>
    <x v="8"/>
    <x v="1"/>
    <n v="4"/>
    <s v="Mission (Mission)"/>
    <s v="Space_Seg (Space_Segment)"/>
    <x v="2"/>
    <x v="14"/>
    <x v="0"/>
  </r>
  <r>
    <s v="Mission.Space_Seg.SC.INS_EPD"/>
    <s v="Dimensions"/>
    <x v="8"/>
    <x v="0"/>
    <s v="\Mission.Space_Seg.SC.INS_EPD\diam\\default"/>
    <n v="0"/>
    <m/>
    <m/>
    <s v="mm"/>
    <s v="INS"/>
    <m/>
    <x v="8"/>
    <x v="1"/>
    <n v="4"/>
    <s v="Mission (Mission)"/>
    <s v="Space_Seg (Space_Segment)"/>
    <x v="2"/>
    <x v="14"/>
    <x v="0"/>
  </r>
  <r>
    <s v="Mission.Space_Seg.SC.INS_EPD"/>
    <m/>
    <x v="26"/>
    <x v="0"/>
    <s v="\Mission.Space_Seg.SC.INS_EPD\FoV_desc\\default"/>
    <s v="90° × 360°"/>
    <m/>
    <m/>
    <m/>
    <s v="INS"/>
    <m/>
    <x v="8"/>
    <x v="1"/>
    <n v="4"/>
    <s v="Mission (Mission)"/>
    <s v="Space_Seg (Space_Segment)"/>
    <x v="2"/>
    <x v="14"/>
    <x v="0"/>
  </r>
  <r>
    <s v="Mission.Space_Seg.SC.INS_EPD"/>
    <s v="Dimensions"/>
    <x v="9"/>
    <x v="0"/>
    <s v="\Mission.Space_Seg.SC.INS_EPD\height\\default"/>
    <n v="380"/>
    <m/>
    <m/>
    <s v="mm"/>
    <s v="INS"/>
    <m/>
    <x v="8"/>
    <x v="1"/>
    <n v="4"/>
    <s v="Mission (Mission)"/>
    <s v="Space_Seg (Space_Segment)"/>
    <x v="2"/>
    <x v="14"/>
    <x v="0"/>
  </r>
  <r>
    <s v="Mission.Space_Seg.SC.INS_EPD"/>
    <s v="Dimensions"/>
    <x v="10"/>
    <x v="0"/>
    <s v="\Mission.Space_Seg.SC.INS_EPD\len\\default"/>
    <n v="200"/>
    <m/>
    <m/>
    <s v="mm"/>
    <s v="INS"/>
    <m/>
    <x v="8"/>
    <x v="1"/>
    <n v="4"/>
    <s v="Mission (Mission)"/>
    <s v="Space_Seg (Space_Segment)"/>
    <x v="2"/>
    <x v="14"/>
    <x v="0"/>
  </r>
  <r>
    <s v="Mission.Space_Seg.SC.INS_EPD"/>
    <m/>
    <x v="1"/>
    <x v="0"/>
    <s v="\Mission.Space_Seg.SC.INS_EPD\m\\default"/>
    <n v="7"/>
    <n v="20"/>
    <n v="1.4"/>
    <s v="kg"/>
    <s v="INS"/>
    <m/>
    <x v="8"/>
    <x v="1"/>
    <n v="4"/>
    <s v="Mission (Mission)"/>
    <s v="Space_Seg (Space_Segment)"/>
    <x v="2"/>
    <x v="14"/>
    <x v="0"/>
  </r>
  <r>
    <s v="Mission.Space_Seg.SC.INS_EPD"/>
    <m/>
    <x v="11"/>
    <x v="1"/>
    <s v="\Mission.Space_Seg.SC.INS_EPD\P\LEM\default"/>
    <n v="0"/>
    <m/>
    <m/>
    <s v="W"/>
    <s v="INS"/>
    <m/>
    <x v="8"/>
    <x v="1"/>
    <n v="4"/>
    <s v="Mission (Mission)"/>
    <s v="Space_Seg (Space_Segment)"/>
    <x v="2"/>
    <x v="14"/>
    <x v="0"/>
  </r>
  <r>
    <s v="Mission.Space_Seg.SC.INS_EPD"/>
    <m/>
    <x v="11"/>
    <x v="2"/>
    <s v="\Mission.Space_Seg.SC.INS_EPD\P\CRM\default"/>
    <n v="0"/>
    <m/>
    <m/>
    <s v="W"/>
    <s v="INS"/>
    <m/>
    <x v="8"/>
    <x v="1"/>
    <n v="4"/>
    <s v="Mission (Mission)"/>
    <s v="Space_Seg (Space_Segment)"/>
    <x v="2"/>
    <x v="14"/>
    <x v="0"/>
  </r>
  <r>
    <s v="Mission.Space_Seg.SC.INS_EPD"/>
    <m/>
    <x v="11"/>
    <x v="3"/>
    <s v="\Mission.Space_Seg.SC.INS_EPD\P\CCM\default"/>
    <n v="0"/>
    <m/>
    <m/>
    <s v="W"/>
    <s v="INS"/>
    <m/>
    <x v="8"/>
    <x v="1"/>
    <n v="4"/>
    <s v="Mission (Mission)"/>
    <s v="Space_Seg (Space_Segment)"/>
    <x v="2"/>
    <x v="14"/>
    <x v="0"/>
  </r>
  <r>
    <s v="Mission.Space_Seg.SC.INS_EPD"/>
    <m/>
    <x v="11"/>
    <x v="4"/>
    <s v="\Mission.Space_Seg.SC.INS_EPD\P\NVM\default"/>
    <n v="0"/>
    <m/>
    <m/>
    <s v="W"/>
    <s v="INS"/>
    <m/>
    <x v="8"/>
    <x v="1"/>
    <n v="4"/>
    <s v="Mission (Mission)"/>
    <s v="Space_Seg (Space_Segment)"/>
    <x v="2"/>
    <x v="14"/>
    <x v="0"/>
  </r>
  <r>
    <s v="Mission.Space_Seg.SC.INS_EPD"/>
    <m/>
    <x v="11"/>
    <x v="5"/>
    <s v="\Mission.Space_Seg.SC.INS_EPD\P\MAM\default"/>
    <n v="0"/>
    <m/>
    <m/>
    <s v="W"/>
    <s v="INS"/>
    <m/>
    <x v="8"/>
    <x v="1"/>
    <n v="4"/>
    <s v="Mission (Mission)"/>
    <s v="Space_Seg (Space_Segment)"/>
    <x v="2"/>
    <x v="14"/>
    <x v="0"/>
  </r>
  <r>
    <s v="Mission.Space_Seg.SC.INS_EPD"/>
    <m/>
    <x v="11"/>
    <x v="6"/>
    <s v="\Mission.Space_Seg.SC.INS_EPD\P\RSM\default"/>
    <n v="0"/>
    <m/>
    <m/>
    <s v="W"/>
    <s v="INS"/>
    <m/>
    <x v="8"/>
    <x v="1"/>
    <n v="4"/>
    <s v="Mission (Mission)"/>
    <s v="Space_Seg (Space_Segment)"/>
    <x v="2"/>
    <x v="14"/>
    <x v="0"/>
  </r>
  <r>
    <s v="Mission.Space_Seg.SC.INS_EPD"/>
    <m/>
    <x v="11"/>
    <x v="7"/>
    <s v="\Mission.Space_Seg.SC.INS_EPD\P\ISM\default"/>
    <n v="3"/>
    <m/>
    <m/>
    <s v="W"/>
    <s v="INS"/>
    <m/>
    <x v="8"/>
    <x v="1"/>
    <n v="4"/>
    <s v="Mission (Mission)"/>
    <s v="Space_Seg (Space_Segment)"/>
    <x v="2"/>
    <x v="14"/>
    <x v="0"/>
  </r>
  <r>
    <s v="Mission.Space_Seg.SC.INS_EPD"/>
    <m/>
    <x v="11"/>
    <x v="8"/>
    <s v="\Mission.Space_Seg.SC.INS_EPD\P\SCM\default"/>
    <n v="0"/>
    <m/>
    <m/>
    <s v="W"/>
    <s v="INS"/>
    <m/>
    <x v="8"/>
    <x v="1"/>
    <n v="4"/>
    <s v="Mission (Mission)"/>
    <s v="Space_Seg (Space_Segment)"/>
    <x v="2"/>
    <x v="14"/>
    <x v="0"/>
  </r>
  <r>
    <s v="Mission.Space_Seg.SC.INS_EPD"/>
    <m/>
    <x v="11"/>
    <x v="9"/>
    <s v="\Mission.Space_Seg.SC.INS_EPD\P\ECM\default"/>
    <n v="0"/>
    <m/>
    <m/>
    <s v="W"/>
    <s v="INS"/>
    <m/>
    <x v="8"/>
    <x v="1"/>
    <n v="4"/>
    <s v="Mission (Mission)"/>
    <s v="Space_Seg (Space_Segment)"/>
    <x v="2"/>
    <x v="14"/>
    <x v="0"/>
  </r>
  <r>
    <s v="Mission.Space_Seg.SC.INS_EPD"/>
    <m/>
    <x v="11"/>
    <x v="10"/>
    <s v="\Mission.Space_Seg.SC.INS_EPD\P\SAM\default"/>
    <n v="0"/>
    <m/>
    <m/>
    <s v="W"/>
    <s v="INS"/>
    <m/>
    <x v="8"/>
    <x v="1"/>
    <n v="4"/>
    <s v="Mission (Mission)"/>
    <s v="Space_Seg (Space_Segment)"/>
    <x v="2"/>
    <x v="14"/>
    <x v="0"/>
  </r>
  <r>
    <s v="Mission.Space_Seg.SC.INS_EPD"/>
    <m/>
    <x v="11"/>
    <x v="11"/>
    <s v="\Mission.Space_Seg.SC.INS_EPD\P\SBM\default"/>
    <n v="0"/>
    <m/>
    <m/>
    <s v="W"/>
    <s v="INS"/>
    <m/>
    <x v="8"/>
    <x v="1"/>
    <n v="4"/>
    <s v="Mission (Mission)"/>
    <s v="Space_Seg (Space_Segment)"/>
    <x v="2"/>
    <x v="14"/>
    <x v="0"/>
  </r>
  <r>
    <s v="Mission.Space_Seg.SC.INS_EPD"/>
    <m/>
    <x v="13"/>
    <x v="0"/>
    <s v="\Mission.Space_Seg.SC.INS_EPD\redundancy.scheme\\default"/>
    <s v="None"/>
    <m/>
    <m/>
    <m/>
    <s v="INS"/>
    <m/>
    <x v="8"/>
    <x v="1"/>
    <n v="4"/>
    <s v="Mission (Mission)"/>
    <s v="Space_Seg (Space_Segment)"/>
    <x v="2"/>
    <x v="14"/>
    <x v="0"/>
  </r>
  <r>
    <s v="Mission.Space_Seg.SC.INS_EPD"/>
    <m/>
    <x v="14"/>
    <x v="0"/>
    <s v="\Mission.Space_Seg.SC.INS_EPD\redundancy.type\\default"/>
    <s v="Internal"/>
    <m/>
    <m/>
    <m/>
    <s v="INS"/>
    <m/>
    <x v="8"/>
    <x v="1"/>
    <n v="4"/>
    <s v="Mission (Mission)"/>
    <s v="Space_Seg (Space_Segment)"/>
    <x v="2"/>
    <x v="14"/>
    <x v="0"/>
  </r>
  <r>
    <s v="Mission.Space_Seg.SC.INS_EPD"/>
    <m/>
    <x v="15"/>
    <x v="0"/>
    <s v="\Mission.Space_Seg.SC.INS_EPD\redundancy.k\\default"/>
    <n v="1"/>
    <m/>
    <m/>
    <m/>
    <s v="INS"/>
    <m/>
    <x v="8"/>
    <x v="1"/>
    <n v="4"/>
    <s v="Mission (Mission)"/>
    <s v="Space_Seg (Space_Segment)"/>
    <x v="2"/>
    <x v="14"/>
    <x v="0"/>
  </r>
  <r>
    <s v="Mission.Space_Seg.SC.INS_EPD"/>
    <m/>
    <x v="16"/>
    <x v="0"/>
    <s v="\Mission.Space_Seg.SC.INS_EPD\redundancy.n\\default"/>
    <n v="1"/>
    <m/>
    <m/>
    <m/>
    <s v="INS"/>
    <m/>
    <x v="8"/>
    <x v="1"/>
    <n v="4"/>
    <s v="Mission (Mission)"/>
    <s v="Space_Seg (Space_Segment)"/>
    <x v="2"/>
    <x v="14"/>
    <x v="0"/>
  </r>
  <r>
    <s v="Mission.Space_Seg.SC.INS_EPD"/>
    <m/>
    <x v="17"/>
    <x v="0"/>
    <s v="\Mission.Space_Seg.SC.INS_EPD\Temp_oper_max\\default"/>
    <n v="40"/>
    <m/>
    <m/>
    <s v="°C"/>
    <s v="INS"/>
    <m/>
    <x v="8"/>
    <x v="1"/>
    <n v="4"/>
    <s v="Mission (Mission)"/>
    <s v="Space_Seg (Space_Segment)"/>
    <x v="2"/>
    <x v="14"/>
    <x v="0"/>
  </r>
  <r>
    <s v="Mission.Space_Seg.SC.INS_EPD"/>
    <m/>
    <x v="18"/>
    <x v="0"/>
    <s v="\Mission.Space_Seg.SC.INS_EPD\Temp_oper_min\\default"/>
    <n v="10"/>
    <m/>
    <m/>
    <s v="°C"/>
    <s v="INS"/>
    <m/>
    <x v="8"/>
    <x v="1"/>
    <n v="4"/>
    <s v="Mission (Mission)"/>
    <s v="Space_Seg (Space_Segment)"/>
    <x v="2"/>
    <x v="14"/>
    <x v="0"/>
  </r>
  <r>
    <s v="Mission.Space_Seg.SC.INS_EPD"/>
    <m/>
    <x v="19"/>
    <x v="0"/>
    <s v="\Mission.Space_Seg.SC.INS_EPD\TRL\\default"/>
    <n v="5"/>
    <m/>
    <m/>
    <m/>
    <s v="INS"/>
    <m/>
    <x v="8"/>
    <x v="1"/>
    <n v="4"/>
    <s v="Mission (Mission)"/>
    <s v="Space_Seg (Space_Segment)"/>
    <x v="2"/>
    <x v="14"/>
    <x v="0"/>
  </r>
  <r>
    <s v="Mission.Space_Seg.SC.INS_EPD"/>
    <s v="Dimensions"/>
    <x v="20"/>
    <x v="0"/>
    <s v="\Mission.Space_Seg.SC.INS_EPD\wid\\default"/>
    <n v="660"/>
    <m/>
    <m/>
    <s v="mm"/>
    <s v="INS"/>
    <m/>
    <x v="8"/>
    <x v="1"/>
    <n v="4"/>
    <s v="Mission (Mission)"/>
    <s v="Space_Seg (Space_Segment)"/>
    <x v="2"/>
    <x v="14"/>
    <x v="0"/>
  </r>
  <r>
    <s v="Mission.Space_Seg.SC.INS_GC"/>
    <m/>
    <x v="0"/>
    <x v="0"/>
    <s v="\Mission.Space_Seg.SC.INS_GC\_name_\\default"/>
    <s v="Gas Chromatographer"/>
    <m/>
    <m/>
    <m/>
    <s v="SYE"/>
    <m/>
    <x v="0"/>
    <x v="0"/>
    <n v="4"/>
    <s v="Mission (Mission)"/>
    <s v="Space_Seg (Space_Segment)"/>
    <x v="2"/>
    <x v="15"/>
    <x v="0"/>
  </r>
  <r>
    <s v="Mission.Space_Seg.SC.INS_GC"/>
    <m/>
    <x v="21"/>
    <x v="0"/>
    <s v="\Mission.Space_Seg.SC.INS_GC\assump\\default"/>
    <n v="0"/>
    <m/>
    <m/>
    <m/>
    <s v="INS"/>
    <m/>
    <x v="8"/>
    <x v="1"/>
    <n v="4"/>
    <s v="Mission (Mission)"/>
    <s v="Space_Seg (Space_Segment)"/>
    <x v="2"/>
    <x v="15"/>
    <x v="0"/>
  </r>
  <r>
    <s v="Mission.Space_Seg.SC.INS_GC"/>
    <m/>
    <x v="25"/>
    <x v="0"/>
    <s v="\Mission.Space_Seg.SC.INS_GC\data_rate\\default"/>
    <n v="0.6"/>
    <m/>
    <m/>
    <s v="kbit/s"/>
    <s v="INS"/>
    <m/>
    <x v="8"/>
    <x v="1"/>
    <n v="4"/>
    <s v="Mission (Mission)"/>
    <s v="Space_Seg (Space_Segment)"/>
    <x v="2"/>
    <x v="15"/>
    <x v="0"/>
  </r>
  <r>
    <s v="Mission.Space_Seg.SC.INS_GC"/>
    <s v="Dimensions"/>
    <x v="8"/>
    <x v="0"/>
    <s v="\Mission.Space_Seg.SC.INS_GC\diam\\default"/>
    <n v="0"/>
    <m/>
    <m/>
    <s v="mm"/>
    <s v="INS"/>
    <m/>
    <x v="8"/>
    <x v="1"/>
    <n v="4"/>
    <s v="Mission (Mission)"/>
    <s v="Space_Seg (Space_Segment)"/>
    <x v="2"/>
    <x v="15"/>
    <x v="0"/>
  </r>
  <r>
    <s v="Mission.Space_Seg.SC.INS_GC"/>
    <m/>
    <x v="26"/>
    <x v="0"/>
    <s v="\Mission.Space_Seg.SC.INS_GC\FoV_desc\\default"/>
    <n v="0"/>
    <m/>
    <m/>
    <m/>
    <s v="INS"/>
    <m/>
    <x v="8"/>
    <x v="1"/>
    <n v="4"/>
    <s v="Mission (Mission)"/>
    <s v="Space_Seg (Space_Segment)"/>
    <x v="2"/>
    <x v="15"/>
    <x v="0"/>
  </r>
  <r>
    <s v="Mission.Space_Seg.SC.INS_GC"/>
    <s v="Dimensions"/>
    <x v="9"/>
    <x v="0"/>
    <s v="\Mission.Space_Seg.SC.INS_GC\height\\default"/>
    <n v="220"/>
    <m/>
    <m/>
    <s v="mm"/>
    <s v="INS"/>
    <m/>
    <x v="8"/>
    <x v="1"/>
    <n v="4"/>
    <s v="Mission (Mission)"/>
    <s v="Space_Seg (Space_Segment)"/>
    <x v="2"/>
    <x v="15"/>
    <x v="0"/>
  </r>
  <r>
    <s v="Mission.Space_Seg.SC.INS_GC"/>
    <s v="Dimensions"/>
    <x v="10"/>
    <x v="0"/>
    <s v="\Mission.Space_Seg.SC.INS_GC\len\\default"/>
    <n v="120"/>
    <m/>
    <m/>
    <s v="mm"/>
    <s v="INS"/>
    <m/>
    <x v="8"/>
    <x v="1"/>
    <n v="4"/>
    <s v="Mission (Mission)"/>
    <s v="Space_Seg (Space_Segment)"/>
    <x v="2"/>
    <x v="15"/>
    <x v="0"/>
  </r>
  <r>
    <s v="Mission.Space_Seg.SC.INS_GC"/>
    <m/>
    <x v="1"/>
    <x v="0"/>
    <s v="\Mission.Space_Seg.SC.INS_GC\m\\default"/>
    <n v="5.8"/>
    <n v="20"/>
    <n v="1.1599999999999999"/>
    <s v="kg"/>
    <s v="INS"/>
    <m/>
    <x v="8"/>
    <x v="1"/>
    <n v="4"/>
    <s v="Mission (Mission)"/>
    <s v="Space_Seg (Space_Segment)"/>
    <x v="2"/>
    <x v="15"/>
    <x v="0"/>
  </r>
  <r>
    <s v="Mission.Space_Seg.SC.INS_GC"/>
    <m/>
    <x v="11"/>
    <x v="1"/>
    <s v="\Mission.Space_Seg.SC.INS_GC\P\LEM\default"/>
    <n v="0"/>
    <m/>
    <m/>
    <s v="W"/>
    <s v="INS"/>
    <m/>
    <x v="8"/>
    <x v="1"/>
    <n v="4"/>
    <s v="Mission (Mission)"/>
    <s v="Space_Seg (Space_Segment)"/>
    <x v="2"/>
    <x v="15"/>
    <x v="0"/>
  </r>
  <r>
    <s v="Mission.Space_Seg.SC.INS_GC"/>
    <m/>
    <x v="11"/>
    <x v="2"/>
    <s v="\Mission.Space_Seg.SC.INS_GC\P\CRM\default"/>
    <n v="0"/>
    <m/>
    <m/>
    <s v="W"/>
    <s v="INS"/>
    <m/>
    <x v="8"/>
    <x v="1"/>
    <n v="4"/>
    <s v="Mission (Mission)"/>
    <s v="Space_Seg (Space_Segment)"/>
    <x v="2"/>
    <x v="15"/>
    <x v="0"/>
  </r>
  <r>
    <s v="Mission.Space_Seg.SC.INS_GC"/>
    <m/>
    <x v="11"/>
    <x v="3"/>
    <s v="\Mission.Space_Seg.SC.INS_GC\P\CCM\default"/>
    <n v="0"/>
    <m/>
    <m/>
    <s v="W"/>
    <s v="INS"/>
    <m/>
    <x v="8"/>
    <x v="1"/>
    <n v="4"/>
    <s v="Mission (Mission)"/>
    <s v="Space_Seg (Space_Segment)"/>
    <x v="2"/>
    <x v="15"/>
    <x v="0"/>
  </r>
  <r>
    <s v="Mission.Space_Seg.SC.INS_GC"/>
    <m/>
    <x v="11"/>
    <x v="4"/>
    <s v="\Mission.Space_Seg.SC.INS_GC\P\NVM\default"/>
    <n v="0"/>
    <m/>
    <m/>
    <s v="W"/>
    <s v="INS"/>
    <m/>
    <x v="8"/>
    <x v="1"/>
    <n v="4"/>
    <s v="Mission (Mission)"/>
    <s v="Space_Seg (Space_Segment)"/>
    <x v="2"/>
    <x v="15"/>
    <x v="0"/>
  </r>
  <r>
    <s v="Mission.Space_Seg.SC.INS_GC"/>
    <m/>
    <x v="11"/>
    <x v="5"/>
    <s v="\Mission.Space_Seg.SC.INS_GC\P\MAM\default"/>
    <n v="0"/>
    <m/>
    <m/>
    <s v="W"/>
    <s v="INS"/>
    <m/>
    <x v="8"/>
    <x v="1"/>
    <n v="4"/>
    <s v="Mission (Mission)"/>
    <s v="Space_Seg (Space_Segment)"/>
    <x v="2"/>
    <x v="15"/>
    <x v="0"/>
  </r>
  <r>
    <s v="Mission.Space_Seg.SC.INS_GC"/>
    <m/>
    <x v="11"/>
    <x v="6"/>
    <s v="\Mission.Space_Seg.SC.INS_GC\P\RSM\default"/>
    <n v="0"/>
    <m/>
    <m/>
    <s v="W"/>
    <s v="INS"/>
    <m/>
    <x v="8"/>
    <x v="1"/>
    <n v="4"/>
    <s v="Mission (Mission)"/>
    <s v="Space_Seg (Space_Segment)"/>
    <x v="2"/>
    <x v="15"/>
    <x v="0"/>
  </r>
  <r>
    <s v="Mission.Space_Seg.SC.INS_GC"/>
    <m/>
    <x v="11"/>
    <x v="7"/>
    <s v="\Mission.Space_Seg.SC.INS_GC\P\ISM\default"/>
    <n v="9"/>
    <m/>
    <m/>
    <s v="W"/>
    <s v="INS"/>
    <m/>
    <x v="8"/>
    <x v="1"/>
    <n v="4"/>
    <s v="Mission (Mission)"/>
    <s v="Space_Seg (Space_Segment)"/>
    <x v="2"/>
    <x v="15"/>
    <x v="0"/>
  </r>
  <r>
    <s v="Mission.Space_Seg.SC.INS_GC"/>
    <m/>
    <x v="11"/>
    <x v="8"/>
    <s v="\Mission.Space_Seg.SC.INS_GC\P\SCM\default"/>
    <n v="0"/>
    <m/>
    <m/>
    <s v="W"/>
    <s v="INS"/>
    <m/>
    <x v="8"/>
    <x v="1"/>
    <n v="4"/>
    <s v="Mission (Mission)"/>
    <s v="Space_Seg (Space_Segment)"/>
    <x v="2"/>
    <x v="15"/>
    <x v="0"/>
  </r>
  <r>
    <s v="Mission.Space_Seg.SC.INS_GC"/>
    <m/>
    <x v="11"/>
    <x v="9"/>
    <s v="\Mission.Space_Seg.SC.INS_GC\P\ECM\default"/>
    <n v="0"/>
    <m/>
    <m/>
    <s v="W"/>
    <s v="INS"/>
    <m/>
    <x v="8"/>
    <x v="1"/>
    <n v="4"/>
    <s v="Mission (Mission)"/>
    <s v="Space_Seg (Space_Segment)"/>
    <x v="2"/>
    <x v="15"/>
    <x v="0"/>
  </r>
  <r>
    <s v="Mission.Space_Seg.SC.INS_GC"/>
    <m/>
    <x v="11"/>
    <x v="10"/>
    <s v="\Mission.Space_Seg.SC.INS_GC\P\SAM\default"/>
    <n v="0"/>
    <m/>
    <m/>
    <s v="W"/>
    <s v="INS"/>
    <m/>
    <x v="8"/>
    <x v="1"/>
    <n v="4"/>
    <s v="Mission (Mission)"/>
    <s v="Space_Seg (Space_Segment)"/>
    <x v="2"/>
    <x v="15"/>
    <x v="0"/>
  </r>
  <r>
    <s v="Mission.Space_Seg.SC.INS_GC"/>
    <m/>
    <x v="11"/>
    <x v="11"/>
    <s v="\Mission.Space_Seg.SC.INS_GC\P\SBM\default"/>
    <n v="0"/>
    <m/>
    <m/>
    <s v="W"/>
    <s v="INS"/>
    <m/>
    <x v="8"/>
    <x v="1"/>
    <n v="4"/>
    <s v="Mission (Mission)"/>
    <s v="Space_Seg (Space_Segment)"/>
    <x v="2"/>
    <x v="15"/>
    <x v="0"/>
  </r>
  <r>
    <s v="Mission.Space_Seg.SC.INS_GC"/>
    <m/>
    <x v="13"/>
    <x v="0"/>
    <s v="\Mission.Space_Seg.SC.INS_GC\redundancy.scheme\\default"/>
    <s v="None"/>
    <m/>
    <m/>
    <m/>
    <s v="INS"/>
    <m/>
    <x v="8"/>
    <x v="1"/>
    <n v="4"/>
    <s v="Mission (Mission)"/>
    <s v="Space_Seg (Space_Segment)"/>
    <x v="2"/>
    <x v="15"/>
    <x v="0"/>
  </r>
  <r>
    <s v="Mission.Space_Seg.SC.INS_GC"/>
    <m/>
    <x v="14"/>
    <x v="0"/>
    <s v="\Mission.Space_Seg.SC.INS_GC\redundancy.type\\default"/>
    <s v="Internal"/>
    <m/>
    <m/>
    <m/>
    <s v="INS"/>
    <m/>
    <x v="8"/>
    <x v="1"/>
    <n v="4"/>
    <s v="Mission (Mission)"/>
    <s v="Space_Seg (Space_Segment)"/>
    <x v="2"/>
    <x v="15"/>
    <x v="0"/>
  </r>
  <r>
    <s v="Mission.Space_Seg.SC.INS_GC"/>
    <m/>
    <x v="15"/>
    <x v="0"/>
    <s v="\Mission.Space_Seg.SC.INS_GC\redundancy.k\\default"/>
    <n v="1"/>
    <m/>
    <m/>
    <m/>
    <s v="INS"/>
    <m/>
    <x v="8"/>
    <x v="1"/>
    <n v="4"/>
    <s v="Mission (Mission)"/>
    <s v="Space_Seg (Space_Segment)"/>
    <x v="2"/>
    <x v="15"/>
    <x v="0"/>
  </r>
  <r>
    <s v="Mission.Space_Seg.SC.INS_GC"/>
    <m/>
    <x v="16"/>
    <x v="0"/>
    <s v="\Mission.Space_Seg.SC.INS_GC\redundancy.n\\default"/>
    <n v="1"/>
    <m/>
    <m/>
    <m/>
    <s v="INS"/>
    <m/>
    <x v="8"/>
    <x v="1"/>
    <n v="4"/>
    <s v="Mission (Mission)"/>
    <s v="Space_Seg (Space_Segment)"/>
    <x v="2"/>
    <x v="15"/>
    <x v="0"/>
  </r>
  <r>
    <s v="Mission.Space_Seg.SC.INS_GC"/>
    <m/>
    <x v="17"/>
    <x v="0"/>
    <s v="\Mission.Space_Seg.SC.INS_GC\Temp_oper_max\\default"/>
    <n v="40"/>
    <m/>
    <m/>
    <s v="°C"/>
    <s v="INS"/>
    <m/>
    <x v="8"/>
    <x v="1"/>
    <n v="4"/>
    <s v="Mission (Mission)"/>
    <s v="Space_Seg (Space_Segment)"/>
    <x v="2"/>
    <x v="15"/>
    <x v="0"/>
  </r>
  <r>
    <s v="Mission.Space_Seg.SC.INS_GC"/>
    <m/>
    <x v="18"/>
    <x v="0"/>
    <s v="\Mission.Space_Seg.SC.INS_GC\Temp_oper_min\\default"/>
    <n v="10"/>
    <m/>
    <m/>
    <s v="°C"/>
    <s v="INS"/>
    <m/>
    <x v="8"/>
    <x v="1"/>
    <n v="4"/>
    <s v="Mission (Mission)"/>
    <s v="Space_Seg (Space_Segment)"/>
    <x v="2"/>
    <x v="15"/>
    <x v="0"/>
  </r>
  <r>
    <s v="Mission.Space_Seg.SC.INS_GC"/>
    <m/>
    <x v="19"/>
    <x v="0"/>
    <s v="\Mission.Space_Seg.SC.INS_GC\TRL\\default"/>
    <n v="7"/>
    <m/>
    <m/>
    <m/>
    <s v="INS"/>
    <m/>
    <x v="8"/>
    <x v="1"/>
    <n v="4"/>
    <s v="Mission (Mission)"/>
    <s v="Space_Seg (Space_Segment)"/>
    <x v="2"/>
    <x v="15"/>
    <x v="0"/>
  </r>
  <r>
    <s v="Mission.Space_Seg.SC.INS_GC"/>
    <s v="Dimensions"/>
    <x v="20"/>
    <x v="0"/>
    <s v="\Mission.Space_Seg.SC.INS_GC\wid\\default"/>
    <n v="180"/>
    <m/>
    <m/>
    <s v="mm"/>
    <s v="INS"/>
    <m/>
    <x v="8"/>
    <x v="1"/>
    <n v="4"/>
    <s v="Mission (Mission)"/>
    <s v="Space_Seg (Space_Segment)"/>
    <x v="2"/>
    <x v="15"/>
    <x v="0"/>
  </r>
  <r>
    <s v="Mission.Space_Seg.SC.INS_INMS"/>
    <m/>
    <x v="0"/>
    <x v="0"/>
    <s v="\Mission.Space_Seg.SC.INS_INMS\_name_\\default"/>
    <s v="Ion and Neutral Mass Spectrometer"/>
    <m/>
    <m/>
    <m/>
    <s v="SYE"/>
    <m/>
    <x v="0"/>
    <x v="0"/>
    <n v="4"/>
    <s v="Mission (Mission)"/>
    <s v="Space_Seg (Space_Segment)"/>
    <x v="2"/>
    <x v="16"/>
    <x v="0"/>
  </r>
  <r>
    <s v="Mission.Space_Seg.SC.INS_INMS"/>
    <m/>
    <x v="21"/>
    <x v="0"/>
    <s v="\Mission.Space_Seg.SC.INS_INMS\assump\\default"/>
    <n v="0"/>
    <m/>
    <m/>
    <m/>
    <s v="INS"/>
    <m/>
    <x v="8"/>
    <x v="1"/>
    <n v="4"/>
    <s v="Mission (Mission)"/>
    <s v="Space_Seg (Space_Segment)"/>
    <x v="2"/>
    <x v="16"/>
    <x v="0"/>
  </r>
  <r>
    <s v="Mission.Space_Seg.SC.INS_INMS"/>
    <m/>
    <x v="25"/>
    <x v="0"/>
    <s v="\Mission.Space_Seg.SC.INS_INMS\data_rate\\default"/>
    <n v="2.87"/>
    <m/>
    <m/>
    <s v="kbit/s"/>
    <s v="INS"/>
    <m/>
    <x v="8"/>
    <x v="1"/>
    <n v="4"/>
    <s v="Mission (Mission)"/>
    <s v="Space_Seg (Space_Segment)"/>
    <x v="2"/>
    <x v="16"/>
    <x v="0"/>
  </r>
  <r>
    <s v="Mission.Space_Seg.SC.INS_INMS"/>
    <s v="Dimensions"/>
    <x v="8"/>
    <x v="0"/>
    <s v="\Mission.Space_Seg.SC.INS_INMS\diam\\default"/>
    <n v="0"/>
    <m/>
    <m/>
    <s v="mm"/>
    <s v="INS"/>
    <m/>
    <x v="8"/>
    <x v="1"/>
    <n v="4"/>
    <s v="Mission (Mission)"/>
    <s v="Space_Seg (Space_Segment)"/>
    <x v="2"/>
    <x v="16"/>
    <x v="0"/>
  </r>
  <r>
    <s v="Mission.Space_Seg.SC.INS_INMS"/>
    <m/>
    <x v="26"/>
    <x v="0"/>
    <s v="\Mission.Space_Seg.SC.INS_INMS\FoV_desc\\default"/>
    <s v="_x000a__x000a_20° × 40°"/>
    <m/>
    <m/>
    <m/>
    <s v="INS"/>
    <m/>
    <x v="8"/>
    <x v="1"/>
    <n v="4"/>
    <s v="Mission (Mission)"/>
    <s v="Space_Seg (Space_Segment)"/>
    <x v="2"/>
    <x v="16"/>
    <x v="0"/>
  </r>
  <r>
    <s v="Mission.Space_Seg.SC.INS_INMS"/>
    <s v="Dimensions"/>
    <x v="9"/>
    <x v="0"/>
    <s v="\Mission.Space_Seg.SC.INS_INMS\height\\default"/>
    <n v="300"/>
    <m/>
    <m/>
    <s v="mm"/>
    <s v="INS"/>
    <m/>
    <x v="8"/>
    <x v="1"/>
    <n v="4"/>
    <s v="Mission (Mission)"/>
    <s v="Space_Seg (Space_Segment)"/>
    <x v="2"/>
    <x v="16"/>
    <x v="0"/>
  </r>
  <r>
    <s v="Mission.Space_Seg.SC.INS_INMS"/>
    <s v="Dimensions"/>
    <x v="10"/>
    <x v="0"/>
    <s v="\Mission.Space_Seg.SC.INS_INMS\len\\default"/>
    <n v="300"/>
    <m/>
    <m/>
    <s v="mm"/>
    <s v="INS"/>
    <m/>
    <x v="8"/>
    <x v="1"/>
    <n v="4"/>
    <s v="Mission (Mission)"/>
    <s v="Space_Seg (Space_Segment)"/>
    <x v="2"/>
    <x v="16"/>
    <x v="0"/>
  </r>
  <r>
    <s v="Mission.Space_Seg.SC.INS_INMS"/>
    <m/>
    <x v="1"/>
    <x v="0"/>
    <s v="\Mission.Space_Seg.SC.INS_INMS\m\\default"/>
    <n v="13.4"/>
    <n v="20"/>
    <n v="2.68"/>
    <s v="kg"/>
    <s v="INS"/>
    <m/>
    <x v="8"/>
    <x v="1"/>
    <n v="4"/>
    <s v="Mission (Mission)"/>
    <s v="Space_Seg (Space_Segment)"/>
    <x v="2"/>
    <x v="16"/>
    <x v="0"/>
  </r>
  <r>
    <s v="Mission.Space_Seg.SC.INS_INMS"/>
    <m/>
    <x v="11"/>
    <x v="1"/>
    <s v="\Mission.Space_Seg.SC.INS_INMS\P\LEM\default"/>
    <n v="0"/>
    <m/>
    <m/>
    <s v="W"/>
    <s v="INS"/>
    <m/>
    <x v="8"/>
    <x v="1"/>
    <n v="4"/>
    <s v="Mission (Mission)"/>
    <s v="Space_Seg (Space_Segment)"/>
    <x v="2"/>
    <x v="16"/>
    <x v="0"/>
  </r>
  <r>
    <s v="Mission.Space_Seg.SC.INS_INMS"/>
    <m/>
    <x v="11"/>
    <x v="2"/>
    <s v="\Mission.Space_Seg.SC.INS_INMS\P\CRM\default"/>
    <n v="0"/>
    <m/>
    <m/>
    <s v="W"/>
    <s v="INS"/>
    <m/>
    <x v="8"/>
    <x v="1"/>
    <n v="4"/>
    <s v="Mission (Mission)"/>
    <s v="Space_Seg (Space_Segment)"/>
    <x v="2"/>
    <x v="16"/>
    <x v="0"/>
  </r>
  <r>
    <s v="Mission.Space_Seg.SC.INS_INMS"/>
    <m/>
    <x v="11"/>
    <x v="3"/>
    <s v="\Mission.Space_Seg.SC.INS_INMS\P\CCM\default"/>
    <n v="0"/>
    <m/>
    <m/>
    <s v="W"/>
    <s v="INS"/>
    <m/>
    <x v="8"/>
    <x v="1"/>
    <n v="4"/>
    <s v="Mission (Mission)"/>
    <s v="Space_Seg (Space_Segment)"/>
    <x v="2"/>
    <x v="16"/>
    <x v="0"/>
  </r>
  <r>
    <s v="Mission.Space_Seg.SC.INS_INMS"/>
    <m/>
    <x v="11"/>
    <x v="4"/>
    <s v="\Mission.Space_Seg.SC.INS_INMS\P\NVM\default"/>
    <n v="0"/>
    <m/>
    <m/>
    <s v="W"/>
    <s v="INS"/>
    <m/>
    <x v="8"/>
    <x v="1"/>
    <n v="4"/>
    <s v="Mission (Mission)"/>
    <s v="Space_Seg (Space_Segment)"/>
    <x v="2"/>
    <x v="16"/>
    <x v="0"/>
  </r>
  <r>
    <s v="Mission.Space_Seg.SC.INS_INMS"/>
    <m/>
    <x v="11"/>
    <x v="5"/>
    <s v="\Mission.Space_Seg.SC.INS_INMS\P\MAM\default"/>
    <n v="0"/>
    <m/>
    <m/>
    <s v="W"/>
    <s v="INS"/>
    <m/>
    <x v="8"/>
    <x v="1"/>
    <n v="4"/>
    <s v="Mission (Mission)"/>
    <s v="Space_Seg (Space_Segment)"/>
    <x v="2"/>
    <x v="16"/>
    <x v="0"/>
  </r>
  <r>
    <s v="Mission.Space_Seg.SC.INS_INMS"/>
    <m/>
    <x v="11"/>
    <x v="6"/>
    <s v="\Mission.Space_Seg.SC.INS_INMS\P\RSM\default"/>
    <s v="-"/>
    <m/>
    <m/>
    <s v="W"/>
    <s v="INS"/>
    <m/>
    <x v="8"/>
    <x v="1"/>
    <n v="4"/>
    <s v="Mission (Mission)"/>
    <s v="Space_Seg (Space_Segment)"/>
    <x v="2"/>
    <x v="16"/>
    <x v="0"/>
  </r>
  <r>
    <s v="Mission.Space_Seg.SC.INS_INMS"/>
    <m/>
    <x v="11"/>
    <x v="7"/>
    <s v="\Mission.Space_Seg.SC.INS_INMS\P\ISM\default"/>
    <n v="12"/>
    <m/>
    <m/>
    <s v="W"/>
    <s v="INS"/>
    <m/>
    <x v="8"/>
    <x v="1"/>
    <n v="4"/>
    <s v="Mission (Mission)"/>
    <s v="Space_Seg (Space_Segment)"/>
    <x v="2"/>
    <x v="16"/>
    <x v="0"/>
  </r>
  <r>
    <s v="Mission.Space_Seg.SC.INS_INMS"/>
    <m/>
    <x v="11"/>
    <x v="8"/>
    <s v="\Mission.Space_Seg.SC.INS_INMS\P\SCM\default"/>
    <n v="0"/>
    <m/>
    <m/>
    <s v="W"/>
    <s v="INS"/>
    <m/>
    <x v="8"/>
    <x v="1"/>
    <n v="4"/>
    <s v="Mission (Mission)"/>
    <s v="Space_Seg (Space_Segment)"/>
    <x v="2"/>
    <x v="16"/>
    <x v="0"/>
  </r>
  <r>
    <s v="Mission.Space_Seg.SC.INS_INMS"/>
    <m/>
    <x v="11"/>
    <x v="9"/>
    <s v="\Mission.Space_Seg.SC.INS_INMS\P\ECM\default"/>
    <n v="0"/>
    <m/>
    <m/>
    <s v="W"/>
    <s v="INS"/>
    <m/>
    <x v="8"/>
    <x v="1"/>
    <n v="4"/>
    <s v="Mission (Mission)"/>
    <s v="Space_Seg (Space_Segment)"/>
    <x v="2"/>
    <x v="16"/>
    <x v="0"/>
  </r>
  <r>
    <s v="Mission.Space_Seg.SC.INS_INMS"/>
    <m/>
    <x v="11"/>
    <x v="10"/>
    <s v="\Mission.Space_Seg.SC.INS_INMS\P\SAM\default"/>
    <n v="0"/>
    <m/>
    <m/>
    <s v="W"/>
    <s v="INS"/>
    <m/>
    <x v="8"/>
    <x v="1"/>
    <n v="4"/>
    <s v="Mission (Mission)"/>
    <s v="Space_Seg (Space_Segment)"/>
    <x v="2"/>
    <x v="16"/>
    <x v="0"/>
  </r>
  <r>
    <s v="Mission.Space_Seg.SC.INS_INMS"/>
    <m/>
    <x v="11"/>
    <x v="11"/>
    <s v="\Mission.Space_Seg.SC.INS_INMS\P\SBM\default"/>
    <n v="0"/>
    <m/>
    <m/>
    <s v="W"/>
    <s v="INS"/>
    <m/>
    <x v="8"/>
    <x v="1"/>
    <n v="4"/>
    <s v="Mission (Mission)"/>
    <s v="Space_Seg (Space_Segment)"/>
    <x v="2"/>
    <x v="16"/>
    <x v="0"/>
  </r>
  <r>
    <s v="Mission.Space_Seg.SC.INS_INMS"/>
    <m/>
    <x v="13"/>
    <x v="0"/>
    <s v="\Mission.Space_Seg.SC.INS_INMS\redundancy.scheme\\default"/>
    <s v="None"/>
    <m/>
    <m/>
    <m/>
    <s v="INS"/>
    <m/>
    <x v="8"/>
    <x v="1"/>
    <n v="4"/>
    <s v="Mission (Mission)"/>
    <s v="Space_Seg (Space_Segment)"/>
    <x v="2"/>
    <x v="16"/>
    <x v="0"/>
  </r>
  <r>
    <s v="Mission.Space_Seg.SC.INS_INMS"/>
    <m/>
    <x v="14"/>
    <x v="0"/>
    <s v="\Mission.Space_Seg.SC.INS_INMS\redundancy.type\\default"/>
    <s v="Internal"/>
    <m/>
    <m/>
    <m/>
    <s v="INS"/>
    <m/>
    <x v="8"/>
    <x v="1"/>
    <n v="4"/>
    <s v="Mission (Mission)"/>
    <s v="Space_Seg (Space_Segment)"/>
    <x v="2"/>
    <x v="16"/>
    <x v="0"/>
  </r>
  <r>
    <s v="Mission.Space_Seg.SC.INS_INMS"/>
    <m/>
    <x v="15"/>
    <x v="0"/>
    <s v="\Mission.Space_Seg.SC.INS_INMS\redundancy.k\\default"/>
    <n v="1"/>
    <m/>
    <m/>
    <m/>
    <s v="INS"/>
    <m/>
    <x v="8"/>
    <x v="1"/>
    <n v="4"/>
    <s v="Mission (Mission)"/>
    <s v="Space_Seg (Space_Segment)"/>
    <x v="2"/>
    <x v="16"/>
    <x v="0"/>
  </r>
  <r>
    <s v="Mission.Space_Seg.SC.INS_INMS"/>
    <m/>
    <x v="16"/>
    <x v="0"/>
    <s v="\Mission.Space_Seg.SC.INS_INMS\redundancy.n\\default"/>
    <n v="1"/>
    <m/>
    <m/>
    <m/>
    <s v="INS"/>
    <m/>
    <x v="8"/>
    <x v="1"/>
    <n v="4"/>
    <s v="Mission (Mission)"/>
    <s v="Space_Seg (Space_Segment)"/>
    <x v="2"/>
    <x v="16"/>
    <x v="0"/>
  </r>
  <r>
    <s v="Mission.Space_Seg.SC.INS_INMS"/>
    <m/>
    <x v="17"/>
    <x v="0"/>
    <s v="\Mission.Space_Seg.SC.INS_INMS\Temp_oper_max\\default"/>
    <n v="40"/>
    <m/>
    <m/>
    <s v="°C"/>
    <s v="INS"/>
    <m/>
    <x v="8"/>
    <x v="1"/>
    <n v="4"/>
    <s v="Mission (Mission)"/>
    <s v="Space_Seg (Space_Segment)"/>
    <x v="2"/>
    <x v="16"/>
    <x v="0"/>
  </r>
  <r>
    <s v="Mission.Space_Seg.SC.INS_INMS"/>
    <m/>
    <x v="18"/>
    <x v="0"/>
    <s v="\Mission.Space_Seg.SC.INS_INMS\Temp_oper_min\\default"/>
    <n v="10"/>
    <m/>
    <m/>
    <s v="°C"/>
    <s v="INS"/>
    <m/>
    <x v="8"/>
    <x v="1"/>
    <n v="4"/>
    <s v="Mission (Mission)"/>
    <s v="Space_Seg (Space_Segment)"/>
    <x v="2"/>
    <x v="16"/>
    <x v="0"/>
  </r>
  <r>
    <s v="Mission.Space_Seg.SC.INS_INMS"/>
    <m/>
    <x v="19"/>
    <x v="0"/>
    <s v="\Mission.Space_Seg.SC.INS_INMS\TRL\\default"/>
    <n v="6"/>
    <m/>
    <m/>
    <m/>
    <s v="INS"/>
    <m/>
    <x v="8"/>
    <x v="1"/>
    <n v="4"/>
    <s v="Mission (Mission)"/>
    <s v="Space_Seg (Space_Segment)"/>
    <x v="2"/>
    <x v="16"/>
    <x v="0"/>
  </r>
  <r>
    <s v="Mission.Space_Seg.SC.INS_INMS"/>
    <s v="Dimensions"/>
    <x v="20"/>
    <x v="0"/>
    <s v="\Mission.Space_Seg.SC.INS_INMS\wid\\default"/>
    <n v="550"/>
    <m/>
    <m/>
    <s v="mm"/>
    <s v="INS"/>
    <m/>
    <x v="8"/>
    <x v="1"/>
    <n v="4"/>
    <s v="Mission (Mission)"/>
    <s v="Space_Seg (Space_Segment)"/>
    <x v="2"/>
    <x v="16"/>
    <x v="0"/>
  </r>
  <r>
    <s v="Mission.Space_Seg.SC.INS_LALT"/>
    <m/>
    <x v="0"/>
    <x v="0"/>
    <s v="\Mission.Space_Seg.SC.INS_LALT\_name_\\default"/>
    <s v="Laser Altimeter"/>
    <m/>
    <m/>
    <m/>
    <s v="SYE"/>
    <m/>
    <x v="0"/>
    <x v="0"/>
    <n v="4"/>
    <s v="Mission (Mission)"/>
    <s v="Space_Seg (Space_Segment)"/>
    <x v="2"/>
    <x v="17"/>
    <x v="0"/>
  </r>
  <r>
    <s v="Mission.Space_Seg.SC.INS_LALT"/>
    <m/>
    <x v="21"/>
    <x v="0"/>
    <s v="\Mission.Space_Seg.SC.INS_LALT\assump\\default"/>
    <n v="0"/>
    <m/>
    <m/>
    <m/>
    <s v="INS"/>
    <m/>
    <x v="8"/>
    <x v="1"/>
    <n v="4"/>
    <s v="Mission (Mission)"/>
    <s v="Space_Seg (Space_Segment)"/>
    <x v="2"/>
    <x v="17"/>
    <x v="0"/>
  </r>
  <r>
    <s v="Mission.Space_Seg.SC.INS_LALT"/>
    <m/>
    <x v="25"/>
    <x v="0"/>
    <s v="\Mission.Space_Seg.SC.INS_LALT\data_rate\\default"/>
    <n v="2"/>
    <m/>
    <m/>
    <s v="kbit/s"/>
    <s v="INS"/>
    <m/>
    <x v="8"/>
    <x v="1"/>
    <n v="4"/>
    <s v="Mission (Mission)"/>
    <s v="Space_Seg (Space_Segment)"/>
    <x v="2"/>
    <x v="17"/>
    <x v="0"/>
  </r>
  <r>
    <s v="Mission.Space_Seg.SC.INS_LALT"/>
    <s v="Dimensions"/>
    <x v="8"/>
    <x v="0"/>
    <s v="\Mission.Space_Seg.SC.INS_LALT\diam\\default"/>
    <n v="0"/>
    <m/>
    <m/>
    <s v="mm"/>
    <s v="INS"/>
    <m/>
    <x v="8"/>
    <x v="1"/>
    <n v="4"/>
    <s v="Mission (Mission)"/>
    <s v="Space_Seg (Space_Segment)"/>
    <x v="2"/>
    <x v="17"/>
    <x v="0"/>
  </r>
  <r>
    <s v="Mission.Space_Seg.SC.INS_LALT"/>
    <m/>
    <x v="26"/>
    <x v="0"/>
    <s v="\Mission.Space_Seg.SC.INS_LALT\FoV_desc\\default"/>
    <s v="4°  half angle"/>
    <m/>
    <m/>
    <m/>
    <s v="INS"/>
    <m/>
    <x v="8"/>
    <x v="1"/>
    <n v="4"/>
    <s v="Mission (Mission)"/>
    <s v="Space_Seg (Space_Segment)"/>
    <x v="2"/>
    <x v="17"/>
    <x v="0"/>
  </r>
  <r>
    <s v="Mission.Space_Seg.SC.INS_LALT"/>
    <s v="Dimensions"/>
    <x v="9"/>
    <x v="0"/>
    <s v="\Mission.Space_Seg.SC.INS_LALT\height\\default"/>
    <n v="260"/>
    <m/>
    <m/>
    <s v="mm"/>
    <s v="INS"/>
    <m/>
    <x v="8"/>
    <x v="1"/>
    <n v="4"/>
    <s v="Mission (Mission)"/>
    <s v="Space_Seg (Space_Segment)"/>
    <x v="2"/>
    <x v="17"/>
    <x v="0"/>
  </r>
  <r>
    <s v="Mission.Space_Seg.SC.INS_LALT"/>
    <s v="Dimensions"/>
    <x v="10"/>
    <x v="0"/>
    <s v="\Mission.Space_Seg.SC.INS_LALT\len\\default"/>
    <n v="280"/>
    <m/>
    <m/>
    <s v="mm"/>
    <s v="INS"/>
    <m/>
    <x v="8"/>
    <x v="1"/>
    <n v="4"/>
    <s v="Mission (Mission)"/>
    <s v="Space_Seg (Space_Segment)"/>
    <x v="2"/>
    <x v="17"/>
    <x v="0"/>
  </r>
  <r>
    <s v="Mission.Space_Seg.SC.INS_LALT"/>
    <m/>
    <x v="1"/>
    <x v="0"/>
    <s v="\Mission.Space_Seg.SC.INS_LALT\m\\default"/>
    <n v="6.4"/>
    <n v="5"/>
    <n v="0.32"/>
    <s v="kg"/>
    <s v="INS"/>
    <m/>
    <x v="8"/>
    <x v="1"/>
    <n v="4"/>
    <s v="Mission (Mission)"/>
    <s v="Space_Seg (Space_Segment)"/>
    <x v="2"/>
    <x v="17"/>
    <x v="0"/>
  </r>
  <r>
    <s v="Mission.Space_Seg.SC.INS_LALT"/>
    <m/>
    <x v="11"/>
    <x v="1"/>
    <s v="\Mission.Space_Seg.SC.INS_LALT\P\LEM\default"/>
    <n v="0"/>
    <m/>
    <m/>
    <s v="W"/>
    <s v="AOGNC"/>
    <m/>
    <x v="8"/>
    <x v="1"/>
    <n v="4"/>
    <s v="Mission (Mission)"/>
    <s v="Space_Seg (Space_Segment)"/>
    <x v="2"/>
    <x v="17"/>
    <x v="0"/>
  </r>
  <r>
    <s v="Mission.Space_Seg.SC.INS_LALT"/>
    <m/>
    <x v="11"/>
    <x v="2"/>
    <s v="\Mission.Space_Seg.SC.INS_LALT\P\CRM\default"/>
    <n v="0"/>
    <m/>
    <m/>
    <s v="W"/>
    <s v="AOGNC"/>
    <m/>
    <x v="8"/>
    <x v="1"/>
    <n v="4"/>
    <s v="Mission (Mission)"/>
    <s v="Space_Seg (Space_Segment)"/>
    <x v="2"/>
    <x v="17"/>
    <x v="0"/>
  </r>
  <r>
    <s v="Mission.Space_Seg.SC.INS_LALT"/>
    <m/>
    <x v="11"/>
    <x v="3"/>
    <s v="\Mission.Space_Seg.SC.INS_LALT\P\CCM\default"/>
    <n v="0"/>
    <m/>
    <m/>
    <s v="W"/>
    <s v="AOGNC"/>
    <m/>
    <x v="8"/>
    <x v="1"/>
    <n v="4"/>
    <s v="Mission (Mission)"/>
    <s v="Space_Seg (Space_Segment)"/>
    <x v="2"/>
    <x v="17"/>
    <x v="0"/>
  </r>
  <r>
    <s v="Mission.Space_Seg.SC.INS_LALT"/>
    <m/>
    <x v="11"/>
    <x v="4"/>
    <s v="\Mission.Space_Seg.SC.INS_LALT\P\NVM\default"/>
    <n v="0"/>
    <m/>
    <m/>
    <s v="W"/>
    <s v="AOGNC"/>
    <m/>
    <x v="8"/>
    <x v="1"/>
    <n v="4"/>
    <s v="Mission (Mission)"/>
    <s v="Space_Seg (Space_Segment)"/>
    <x v="2"/>
    <x v="17"/>
    <x v="0"/>
  </r>
  <r>
    <s v="Mission.Space_Seg.SC.INS_LALT"/>
    <m/>
    <x v="11"/>
    <x v="5"/>
    <s v="\Mission.Space_Seg.SC.INS_LALT\P\MAM\default"/>
    <n v="0"/>
    <m/>
    <m/>
    <s v="W"/>
    <s v="AOGNC"/>
    <m/>
    <x v="8"/>
    <x v="1"/>
    <n v="4"/>
    <s v="Mission (Mission)"/>
    <s v="Space_Seg (Space_Segment)"/>
    <x v="2"/>
    <x v="17"/>
    <x v="0"/>
  </r>
  <r>
    <s v="Mission.Space_Seg.SC.INS_LALT"/>
    <m/>
    <x v="11"/>
    <x v="6"/>
    <s v="\Mission.Space_Seg.SC.INS_LALT\P\RSM\default"/>
    <n v="17"/>
    <m/>
    <m/>
    <s v="W"/>
    <s v="AOGNC"/>
    <m/>
    <x v="8"/>
    <x v="1"/>
    <n v="4"/>
    <s v="Mission (Mission)"/>
    <s v="Space_Seg (Space_Segment)"/>
    <x v="2"/>
    <x v="17"/>
    <x v="0"/>
  </r>
  <r>
    <s v="Mission.Space_Seg.SC.INS_LALT"/>
    <m/>
    <x v="11"/>
    <x v="7"/>
    <s v="\Mission.Space_Seg.SC.INS_LALT\P\ISM\default"/>
    <n v="17"/>
    <m/>
    <m/>
    <s v="W"/>
    <s v="AOGNC"/>
    <m/>
    <x v="8"/>
    <x v="1"/>
    <n v="4"/>
    <s v="Mission (Mission)"/>
    <s v="Space_Seg (Space_Segment)"/>
    <x v="2"/>
    <x v="17"/>
    <x v="0"/>
  </r>
  <r>
    <s v="Mission.Space_Seg.SC.INS_LALT"/>
    <m/>
    <x v="11"/>
    <x v="8"/>
    <s v="\Mission.Space_Seg.SC.INS_LALT\P\SCM\default"/>
    <n v="0"/>
    <m/>
    <m/>
    <s v="W"/>
    <s v="AOGNC"/>
    <m/>
    <x v="8"/>
    <x v="1"/>
    <n v="4"/>
    <s v="Mission (Mission)"/>
    <s v="Space_Seg (Space_Segment)"/>
    <x v="2"/>
    <x v="17"/>
    <x v="0"/>
  </r>
  <r>
    <s v="Mission.Space_Seg.SC.INS_LALT"/>
    <m/>
    <x v="11"/>
    <x v="9"/>
    <s v="\Mission.Space_Seg.SC.INS_LALT\P\ECM\default"/>
    <n v="0"/>
    <m/>
    <m/>
    <s v="W"/>
    <s v="AOGNC"/>
    <m/>
    <x v="8"/>
    <x v="1"/>
    <n v="4"/>
    <s v="Mission (Mission)"/>
    <s v="Space_Seg (Space_Segment)"/>
    <x v="2"/>
    <x v="17"/>
    <x v="0"/>
  </r>
  <r>
    <s v="Mission.Space_Seg.SC.INS_LALT"/>
    <m/>
    <x v="11"/>
    <x v="10"/>
    <s v="\Mission.Space_Seg.SC.INS_LALT\P\SAM\default"/>
    <n v="0"/>
    <m/>
    <m/>
    <s v="W"/>
    <s v="AOGNC"/>
    <m/>
    <x v="8"/>
    <x v="1"/>
    <n v="4"/>
    <s v="Mission (Mission)"/>
    <s v="Space_Seg (Space_Segment)"/>
    <x v="2"/>
    <x v="17"/>
    <x v="0"/>
  </r>
  <r>
    <s v="Mission.Space_Seg.SC.INS_LALT"/>
    <m/>
    <x v="11"/>
    <x v="11"/>
    <s v="\Mission.Space_Seg.SC.INS_LALT\P\SBM\default"/>
    <n v="0"/>
    <m/>
    <m/>
    <s v="W"/>
    <s v="AOGNC"/>
    <m/>
    <x v="8"/>
    <x v="1"/>
    <n v="4"/>
    <s v="Mission (Mission)"/>
    <s v="Space_Seg (Space_Segment)"/>
    <x v="2"/>
    <x v="17"/>
    <x v="0"/>
  </r>
  <r>
    <s v="Mission.Space_Seg.SC.INS_LALT"/>
    <m/>
    <x v="13"/>
    <x v="0"/>
    <s v="\Mission.Space_Seg.SC.INS_LALT\redundancy.scheme\\default"/>
    <s v="None"/>
    <m/>
    <m/>
    <m/>
    <s v="INS"/>
    <m/>
    <x v="8"/>
    <x v="1"/>
    <n v="4"/>
    <s v="Mission (Mission)"/>
    <s v="Space_Seg (Space_Segment)"/>
    <x v="2"/>
    <x v="17"/>
    <x v="0"/>
  </r>
  <r>
    <s v="Mission.Space_Seg.SC.INS_LALT"/>
    <m/>
    <x v="14"/>
    <x v="0"/>
    <s v="\Mission.Space_Seg.SC.INS_LALT\redundancy.type\\default"/>
    <s v="Internal"/>
    <m/>
    <m/>
    <m/>
    <s v="INS"/>
    <m/>
    <x v="8"/>
    <x v="1"/>
    <n v="4"/>
    <s v="Mission (Mission)"/>
    <s v="Space_Seg (Space_Segment)"/>
    <x v="2"/>
    <x v="17"/>
    <x v="0"/>
  </r>
  <r>
    <s v="Mission.Space_Seg.SC.INS_LALT"/>
    <m/>
    <x v="15"/>
    <x v="0"/>
    <s v="\Mission.Space_Seg.SC.INS_LALT\redundancy.k\\default"/>
    <n v="1"/>
    <m/>
    <m/>
    <m/>
    <s v="INS"/>
    <m/>
    <x v="8"/>
    <x v="1"/>
    <n v="4"/>
    <s v="Mission (Mission)"/>
    <s v="Space_Seg (Space_Segment)"/>
    <x v="2"/>
    <x v="17"/>
    <x v="0"/>
  </r>
  <r>
    <s v="Mission.Space_Seg.SC.INS_LALT"/>
    <m/>
    <x v="16"/>
    <x v="0"/>
    <s v="\Mission.Space_Seg.SC.INS_LALT\redundancy.n\\default"/>
    <n v="1"/>
    <m/>
    <m/>
    <m/>
    <s v="INS"/>
    <m/>
    <x v="8"/>
    <x v="1"/>
    <n v="4"/>
    <s v="Mission (Mission)"/>
    <s v="Space_Seg (Space_Segment)"/>
    <x v="2"/>
    <x v="17"/>
    <x v="0"/>
  </r>
  <r>
    <s v="Mission.Space_Seg.SC.INS_LALT"/>
    <m/>
    <x v="17"/>
    <x v="0"/>
    <s v="\Mission.Space_Seg.SC.INS_LALT\Temp_oper_max\\default"/>
    <n v="60"/>
    <m/>
    <m/>
    <s v="°C"/>
    <s v="INS"/>
    <m/>
    <x v="8"/>
    <x v="1"/>
    <n v="4"/>
    <s v="Mission (Mission)"/>
    <s v="Space_Seg (Space_Segment)"/>
    <x v="2"/>
    <x v="17"/>
    <x v="0"/>
  </r>
  <r>
    <s v="Mission.Space_Seg.SC.INS_LALT"/>
    <m/>
    <x v="18"/>
    <x v="0"/>
    <s v="\Mission.Space_Seg.SC.INS_LALT\Temp_oper_min\\default"/>
    <n v="5"/>
    <m/>
    <m/>
    <s v="°C"/>
    <s v="INS"/>
    <m/>
    <x v="8"/>
    <x v="1"/>
    <n v="4"/>
    <s v="Mission (Mission)"/>
    <s v="Space_Seg (Space_Segment)"/>
    <x v="2"/>
    <x v="17"/>
    <x v="0"/>
  </r>
  <r>
    <s v="Mission.Space_Seg.SC.INS_LALT"/>
    <m/>
    <x v="19"/>
    <x v="0"/>
    <s v="\Mission.Space_Seg.SC.INS_LALT\TRL\\default"/>
    <n v="9"/>
    <m/>
    <m/>
    <m/>
    <s v="INS"/>
    <m/>
    <x v="8"/>
    <x v="1"/>
    <n v="4"/>
    <s v="Mission (Mission)"/>
    <s v="Space_Seg (Space_Segment)"/>
    <x v="2"/>
    <x v="17"/>
    <x v="0"/>
  </r>
  <r>
    <s v="Mission.Space_Seg.SC.INS_LALT"/>
    <s v="Dimensions"/>
    <x v="20"/>
    <x v="0"/>
    <s v="\Mission.Space_Seg.SC.INS_LALT\wid\\default"/>
    <n v="280"/>
    <m/>
    <m/>
    <s v="mm"/>
    <s v="INS"/>
    <m/>
    <x v="8"/>
    <x v="1"/>
    <n v="4"/>
    <s v="Mission (Mission)"/>
    <s v="Space_Seg (Space_Segment)"/>
    <x v="2"/>
    <x v="17"/>
    <x v="0"/>
  </r>
  <r>
    <s v="Mission.Space_Seg.SC.INS_MAC"/>
    <m/>
    <x v="0"/>
    <x v="0"/>
    <s v="\Mission.Space_Seg.SC.INS_MAC\_name_\\default"/>
    <s v="Medium Angle Camera"/>
    <m/>
    <m/>
    <m/>
    <s v="SYE"/>
    <m/>
    <x v="0"/>
    <x v="0"/>
    <n v="4"/>
    <s v="Mission (Mission)"/>
    <s v="Space_Seg (Space_Segment)"/>
    <x v="2"/>
    <x v="18"/>
    <x v="0"/>
  </r>
  <r>
    <s v="Mission.Space_Seg.SC.INS_MAC"/>
    <m/>
    <x v="21"/>
    <x v="0"/>
    <s v="\Mission.Space_Seg.SC.INS_MAC\assump\\default"/>
    <s v="Datarate is one single frame for one second, 14.7 Mbit"/>
    <m/>
    <m/>
    <m/>
    <s v="INS"/>
    <m/>
    <x v="8"/>
    <x v="1"/>
    <n v="4"/>
    <s v="Mission (Mission)"/>
    <s v="Space_Seg (Space_Segment)"/>
    <x v="2"/>
    <x v="18"/>
    <x v="0"/>
  </r>
  <r>
    <s v="Mission.Space_Seg.SC.INS_MAC"/>
    <m/>
    <x v="25"/>
    <x v="0"/>
    <s v="\Mission.Space_Seg.SC.INS_MAC\data_rate\\default"/>
    <n v="14700"/>
    <m/>
    <m/>
    <s v="kbit/s"/>
    <s v="INS"/>
    <m/>
    <x v="8"/>
    <x v="1"/>
    <n v="4"/>
    <s v="Mission (Mission)"/>
    <s v="Space_Seg (Space_Segment)"/>
    <x v="2"/>
    <x v="18"/>
    <x v="0"/>
  </r>
  <r>
    <s v="Mission.Space_Seg.SC.INS_MAC"/>
    <s v="Dimensions"/>
    <x v="8"/>
    <x v="0"/>
    <s v="\Mission.Space_Seg.SC.INS_MAC\diam\\default"/>
    <n v="0"/>
    <m/>
    <m/>
    <s v="mm"/>
    <s v="INS"/>
    <m/>
    <x v="8"/>
    <x v="1"/>
    <n v="4"/>
    <s v="Mission (Mission)"/>
    <s v="Space_Seg (Space_Segment)"/>
    <x v="2"/>
    <x v="18"/>
    <x v="0"/>
  </r>
  <r>
    <s v="Mission.Space_Seg.SC.INS_MAC"/>
    <m/>
    <x v="26"/>
    <x v="0"/>
    <s v="\Mission.Space_Seg.SC.INS_MAC\FoV_desc\\default"/>
    <s v="30°×25°"/>
    <m/>
    <m/>
    <m/>
    <s v="INS"/>
    <m/>
    <x v="8"/>
    <x v="1"/>
    <n v="4"/>
    <s v="Mission (Mission)"/>
    <s v="Space_Seg (Space_Segment)"/>
    <x v="2"/>
    <x v="18"/>
    <x v="0"/>
  </r>
  <r>
    <s v="Mission.Space_Seg.SC.INS_MAC"/>
    <s v="Dimensions"/>
    <x v="9"/>
    <x v="0"/>
    <s v="\Mission.Space_Seg.SC.INS_MAC\height\\default"/>
    <n v="500"/>
    <m/>
    <m/>
    <s v="mm"/>
    <s v="INS"/>
    <m/>
    <x v="8"/>
    <x v="1"/>
    <n v="4"/>
    <s v="Mission (Mission)"/>
    <s v="Space_Seg (Space_Segment)"/>
    <x v="2"/>
    <x v="18"/>
    <x v="0"/>
  </r>
  <r>
    <s v="Mission.Space_Seg.SC.INS_MAC"/>
    <s v="Dimensions"/>
    <x v="10"/>
    <x v="0"/>
    <s v="\Mission.Space_Seg.SC.INS_MAC\len\\default"/>
    <n v="400"/>
    <m/>
    <m/>
    <s v="mm"/>
    <s v="INS"/>
    <m/>
    <x v="8"/>
    <x v="1"/>
    <n v="4"/>
    <s v="Mission (Mission)"/>
    <s v="Space_Seg (Space_Segment)"/>
    <x v="2"/>
    <x v="18"/>
    <x v="0"/>
  </r>
  <r>
    <s v="Mission.Space_Seg.SC.INS_MAC"/>
    <m/>
    <x v="1"/>
    <x v="0"/>
    <s v="\Mission.Space_Seg.SC.INS_MAC\m\\default"/>
    <n v="12.1"/>
    <n v="20"/>
    <n v="2.42"/>
    <s v="kg"/>
    <s v="INS"/>
    <m/>
    <x v="8"/>
    <x v="1"/>
    <n v="4"/>
    <s v="Mission (Mission)"/>
    <s v="Space_Seg (Space_Segment)"/>
    <x v="2"/>
    <x v="18"/>
    <x v="0"/>
  </r>
  <r>
    <s v="Mission.Space_Seg.SC.INS_MAC"/>
    <m/>
    <x v="11"/>
    <x v="1"/>
    <s v="\Mission.Space_Seg.SC.INS_MAC\P\LEM\default"/>
    <n v="0"/>
    <m/>
    <m/>
    <s v="W"/>
    <s v="AOGNC"/>
    <m/>
    <x v="8"/>
    <x v="1"/>
    <n v="4"/>
    <s v="Mission (Mission)"/>
    <s v="Space_Seg (Space_Segment)"/>
    <x v="2"/>
    <x v="18"/>
    <x v="0"/>
  </r>
  <r>
    <s v="Mission.Space_Seg.SC.INS_MAC"/>
    <m/>
    <x v="11"/>
    <x v="2"/>
    <s v="\Mission.Space_Seg.SC.INS_MAC\P\CRM\default"/>
    <n v="0"/>
    <m/>
    <m/>
    <s v="W"/>
    <s v="AOGNC"/>
    <m/>
    <x v="8"/>
    <x v="1"/>
    <n v="4"/>
    <s v="Mission (Mission)"/>
    <s v="Space_Seg (Space_Segment)"/>
    <x v="2"/>
    <x v="18"/>
    <x v="0"/>
  </r>
  <r>
    <s v="Mission.Space_Seg.SC.INS_MAC"/>
    <m/>
    <x v="11"/>
    <x v="3"/>
    <s v="\Mission.Space_Seg.SC.INS_MAC\P\CCM\default"/>
    <n v="0"/>
    <m/>
    <m/>
    <s v="W"/>
    <s v="AOGNC"/>
    <m/>
    <x v="8"/>
    <x v="1"/>
    <n v="4"/>
    <s v="Mission (Mission)"/>
    <s v="Space_Seg (Space_Segment)"/>
    <x v="2"/>
    <x v="18"/>
    <x v="0"/>
  </r>
  <r>
    <s v="Mission.Space_Seg.SC.INS_MAC"/>
    <m/>
    <x v="11"/>
    <x v="4"/>
    <s v="\Mission.Space_Seg.SC.INS_MAC\P\NVM\default"/>
    <n v="0"/>
    <m/>
    <m/>
    <s v="W"/>
    <s v="AOGNC"/>
    <m/>
    <x v="8"/>
    <x v="1"/>
    <n v="4"/>
    <s v="Mission (Mission)"/>
    <s v="Space_Seg (Space_Segment)"/>
    <x v="2"/>
    <x v="18"/>
    <x v="0"/>
  </r>
  <r>
    <s v="Mission.Space_Seg.SC.INS_MAC"/>
    <m/>
    <x v="11"/>
    <x v="5"/>
    <s v="\Mission.Space_Seg.SC.INS_MAC\P\MAM\default"/>
    <n v="0"/>
    <m/>
    <m/>
    <s v="W"/>
    <s v="AOGNC"/>
    <m/>
    <x v="8"/>
    <x v="1"/>
    <n v="4"/>
    <s v="Mission (Mission)"/>
    <s v="Space_Seg (Space_Segment)"/>
    <x v="2"/>
    <x v="18"/>
    <x v="0"/>
  </r>
  <r>
    <s v="Mission.Space_Seg.SC.INS_MAC"/>
    <m/>
    <x v="11"/>
    <x v="6"/>
    <s v="\Mission.Space_Seg.SC.INS_MAC\P\RSM\default"/>
    <n v="27"/>
    <m/>
    <m/>
    <s v="W"/>
    <s v="AOGNC"/>
    <m/>
    <x v="8"/>
    <x v="1"/>
    <n v="4"/>
    <s v="Mission (Mission)"/>
    <s v="Space_Seg (Space_Segment)"/>
    <x v="2"/>
    <x v="18"/>
    <x v="0"/>
  </r>
  <r>
    <s v="Mission.Space_Seg.SC.INS_MAC"/>
    <m/>
    <x v="11"/>
    <x v="7"/>
    <s v="\Mission.Space_Seg.SC.INS_MAC\P\ISM\default"/>
    <n v="27"/>
    <m/>
    <m/>
    <s v="W"/>
    <s v="AOGNC"/>
    <m/>
    <x v="8"/>
    <x v="1"/>
    <n v="4"/>
    <s v="Mission (Mission)"/>
    <s v="Space_Seg (Space_Segment)"/>
    <x v="2"/>
    <x v="18"/>
    <x v="0"/>
  </r>
  <r>
    <s v="Mission.Space_Seg.SC.INS_MAC"/>
    <m/>
    <x v="11"/>
    <x v="8"/>
    <s v="\Mission.Space_Seg.SC.INS_MAC\P\SCM\default"/>
    <n v="0"/>
    <m/>
    <m/>
    <s v="W"/>
    <s v="AOGNC"/>
    <m/>
    <x v="8"/>
    <x v="1"/>
    <n v="4"/>
    <s v="Mission (Mission)"/>
    <s v="Space_Seg (Space_Segment)"/>
    <x v="2"/>
    <x v="18"/>
    <x v="0"/>
  </r>
  <r>
    <s v="Mission.Space_Seg.SC.INS_MAC"/>
    <m/>
    <x v="11"/>
    <x v="9"/>
    <s v="\Mission.Space_Seg.SC.INS_MAC\P\ECM\default"/>
    <n v="0"/>
    <m/>
    <m/>
    <s v="W"/>
    <s v="AOGNC"/>
    <m/>
    <x v="8"/>
    <x v="1"/>
    <n v="4"/>
    <s v="Mission (Mission)"/>
    <s v="Space_Seg (Space_Segment)"/>
    <x v="2"/>
    <x v="18"/>
    <x v="0"/>
  </r>
  <r>
    <s v="Mission.Space_Seg.SC.INS_MAC"/>
    <m/>
    <x v="11"/>
    <x v="10"/>
    <s v="\Mission.Space_Seg.SC.INS_MAC\P\SAM\default"/>
    <n v="0"/>
    <m/>
    <m/>
    <s v="W"/>
    <s v="AOGNC"/>
    <m/>
    <x v="8"/>
    <x v="1"/>
    <n v="4"/>
    <s v="Mission (Mission)"/>
    <s v="Space_Seg (Space_Segment)"/>
    <x v="2"/>
    <x v="18"/>
    <x v="0"/>
  </r>
  <r>
    <s v="Mission.Space_Seg.SC.INS_MAC"/>
    <m/>
    <x v="11"/>
    <x v="11"/>
    <s v="\Mission.Space_Seg.SC.INS_MAC\P\SBM\default"/>
    <n v="0"/>
    <m/>
    <m/>
    <s v="W"/>
    <s v="AOGNC"/>
    <m/>
    <x v="8"/>
    <x v="1"/>
    <n v="4"/>
    <s v="Mission (Mission)"/>
    <s v="Space_Seg (Space_Segment)"/>
    <x v="2"/>
    <x v="18"/>
    <x v="0"/>
  </r>
  <r>
    <s v="Mission.Space_Seg.SC.INS_MAC"/>
    <m/>
    <x v="13"/>
    <x v="0"/>
    <s v="\Mission.Space_Seg.SC.INS_MAC\redundancy.scheme\\default"/>
    <s v="None"/>
    <m/>
    <m/>
    <m/>
    <s v="INS"/>
    <m/>
    <x v="8"/>
    <x v="1"/>
    <n v="4"/>
    <s v="Mission (Mission)"/>
    <s v="Space_Seg (Space_Segment)"/>
    <x v="2"/>
    <x v="18"/>
    <x v="0"/>
  </r>
  <r>
    <s v="Mission.Space_Seg.SC.INS_MAC"/>
    <m/>
    <x v="14"/>
    <x v="0"/>
    <s v="\Mission.Space_Seg.SC.INS_MAC\redundancy.type\\default"/>
    <s v="Internal"/>
    <m/>
    <m/>
    <m/>
    <s v="INS"/>
    <m/>
    <x v="8"/>
    <x v="1"/>
    <n v="4"/>
    <s v="Mission (Mission)"/>
    <s v="Space_Seg (Space_Segment)"/>
    <x v="2"/>
    <x v="18"/>
    <x v="0"/>
  </r>
  <r>
    <s v="Mission.Space_Seg.SC.INS_MAC"/>
    <m/>
    <x v="15"/>
    <x v="0"/>
    <s v="\Mission.Space_Seg.SC.INS_MAC\redundancy.k\\default"/>
    <n v="1"/>
    <m/>
    <m/>
    <m/>
    <s v="INS"/>
    <m/>
    <x v="8"/>
    <x v="1"/>
    <n v="4"/>
    <s v="Mission (Mission)"/>
    <s v="Space_Seg (Space_Segment)"/>
    <x v="2"/>
    <x v="18"/>
    <x v="0"/>
  </r>
  <r>
    <s v="Mission.Space_Seg.SC.INS_MAC"/>
    <m/>
    <x v="16"/>
    <x v="0"/>
    <s v="\Mission.Space_Seg.SC.INS_MAC\redundancy.n\\default"/>
    <n v="1"/>
    <m/>
    <m/>
    <m/>
    <s v="INS"/>
    <m/>
    <x v="8"/>
    <x v="1"/>
    <n v="4"/>
    <s v="Mission (Mission)"/>
    <s v="Space_Seg (Space_Segment)"/>
    <x v="2"/>
    <x v="18"/>
    <x v="0"/>
  </r>
  <r>
    <s v="Mission.Space_Seg.SC.INS_MAC"/>
    <m/>
    <x v="17"/>
    <x v="0"/>
    <s v="\Mission.Space_Seg.SC.INS_MAC\Temp_oper_max\\default"/>
    <n v="40"/>
    <m/>
    <m/>
    <s v="°C"/>
    <s v="INS"/>
    <m/>
    <x v="8"/>
    <x v="1"/>
    <n v="4"/>
    <s v="Mission (Mission)"/>
    <s v="Space_Seg (Space_Segment)"/>
    <x v="2"/>
    <x v="18"/>
    <x v="0"/>
  </r>
  <r>
    <s v="Mission.Space_Seg.SC.INS_MAC"/>
    <m/>
    <x v="18"/>
    <x v="0"/>
    <s v="\Mission.Space_Seg.SC.INS_MAC\Temp_oper_min\\default"/>
    <n v="5"/>
    <m/>
    <m/>
    <s v="°C"/>
    <s v="INS"/>
    <m/>
    <x v="8"/>
    <x v="1"/>
    <n v="4"/>
    <s v="Mission (Mission)"/>
    <s v="Space_Seg (Space_Segment)"/>
    <x v="2"/>
    <x v="18"/>
    <x v="0"/>
  </r>
  <r>
    <s v="Mission.Space_Seg.SC.INS_MAC"/>
    <m/>
    <x v="19"/>
    <x v="0"/>
    <s v="\Mission.Space_Seg.SC.INS_MAC\TRL\\default"/>
    <n v="6"/>
    <m/>
    <m/>
    <m/>
    <s v="INS"/>
    <m/>
    <x v="8"/>
    <x v="1"/>
    <n v="4"/>
    <s v="Mission (Mission)"/>
    <s v="Space_Seg (Space_Segment)"/>
    <x v="2"/>
    <x v="18"/>
    <x v="0"/>
  </r>
  <r>
    <s v="Mission.Space_Seg.SC.INS_MAC"/>
    <s v="Dimensions"/>
    <x v="20"/>
    <x v="0"/>
    <s v="\Mission.Space_Seg.SC.INS_MAC\wid\\default"/>
    <n v="350"/>
    <m/>
    <m/>
    <s v="mm"/>
    <s v="INS"/>
    <m/>
    <x v="8"/>
    <x v="1"/>
    <n v="4"/>
    <s v="Mission (Mission)"/>
    <s v="Space_Seg (Space_Segment)"/>
    <x v="2"/>
    <x v="18"/>
    <x v="0"/>
  </r>
  <r>
    <s v="Mission.Space_Seg.SC.INS_MAG"/>
    <m/>
    <x v="0"/>
    <x v="0"/>
    <s v="\Mission.Space_Seg.SC.INS_MAG\_name_\\default"/>
    <s v="Magnetometer"/>
    <m/>
    <m/>
    <m/>
    <s v="SYE"/>
    <m/>
    <x v="0"/>
    <x v="0"/>
    <n v="4"/>
    <s v="Mission (Mission)"/>
    <s v="Space_Seg (Space_Segment)"/>
    <x v="2"/>
    <x v="19"/>
    <x v="0"/>
  </r>
  <r>
    <s v="Mission.Space_Seg.SC.INS_MAG"/>
    <m/>
    <x v="21"/>
    <x v="0"/>
    <s v="\Mission.Space_Seg.SC.INS_MAG\assump\\default"/>
    <n v="0"/>
    <m/>
    <m/>
    <m/>
    <s v="INS"/>
    <m/>
    <x v="8"/>
    <x v="1"/>
    <n v="4"/>
    <s v="Mission (Mission)"/>
    <s v="Space_Seg (Space_Segment)"/>
    <x v="2"/>
    <x v="19"/>
    <x v="0"/>
  </r>
  <r>
    <s v="Mission.Space_Seg.SC.INS_MAG"/>
    <m/>
    <x v="25"/>
    <x v="0"/>
    <s v="\Mission.Space_Seg.SC.INS_MAG\data_rate\\default"/>
    <n v="2"/>
    <m/>
    <m/>
    <s v="kbit/s"/>
    <s v="INS"/>
    <m/>
    <x v="8"/>
    <x v="1"/>
    <n v="4"/>
    <s v="Mission (Mission)"/>
    <s v="Space_Seg (Space_Segment)"/>
    <x v="2"/>
    <x v="19"/>
    <x v="0"/>
  </r>
  <r>
    <s v="Mission.Space_Seg.SC.INS_MAG"/>
    <s v="Dimensions"/>
    <x v="8"/>
    <x v="0"/>
    <s v="\Mission.Space_Seg.SC.INS_MAG\diam\\default"/>
    <n v="0"/>
    <m/>
    <m/>
    <s v="mm"/>
    <s v="INS"/>
    <m/>
    <x v="8"/>
    <x v="1"/>
    <n v="4"/>
    <s v="Mission (Mission)"/>
    <s v="Space_Seg (Space_Segment)"/>
    <x v="2"/>
    <x v="19"/>
    <x v="0"/>
  </r>
  <r>
    <s v="Mission.Space_Seg.SC.INS_MAG"/>
    <m/>
    <x v="26"/>
    <x v="0"/>
    <s v="\Mission.Space_Seg.SC.INS_MAG\FoV_desc\\default"/>
    <n v="0"/>
    <m/>
    <m/>
    <m/>
    <s v="INS"/>
    <m/>
    <x v="8"/>
    <x v="1"/>
    <n v="4"/>
    <s v="Mission (Mission)"/>
    <s v="Space_Seg (Space_Segment)"/>
    <x v="2"/>
    <x v="19"/>
    <x v="0"/>
  </r>
  <r>
    <s v="Mission.Space_Seg.SC.INS_MAG"/>
    <s v="Dimensions"/>
    <x v="9"/>
    <x v="0"/>
    <s v="\Mission.Space_Seg.SC.INS_MAG\height\\default"/>
    <n v="100"/>
    <m/>
    <m/>
    <s v="mm"/>
    <s v="INS"/>
    <m/>
    <x v="8"/>
    <x v="1"/>
    <n v="4"/>
    <s v="Mission (Mission)"/>
    <s v="Space_Seg (Space_Segment)"/>
    <x v="2"/>
    <x v="19"/>
    <x v="0"/>
  </r>
  <r>
    <s v="Mission.Space_Seg.SC.INS_MAG"/>
    <s v="Dimensions"/>
    <x v="10"/>
    <x v="0"/>
    <s v="\Mission.Space_Seg.SC.INS_MAG\len\\default"/>
    <n v="200"/>
    <m/>
    <m/>
    <s v="mm"/>
    <s v="INS"/>
    <m/>
    <x v="8"/>
    <x v="1"/>
    <n v="4"/>
    <s v="Mission (Mission)"/>
    <s v="Space_Seg (Space_Segment)"/>
    <x v="2"/>
    <x v="19"/>
    <x v="0"/>
  </r>
  <r>
    <s v="Mission.Space_Seg.SC.INS_MAG"/>
    <m/>
    <x v="1"/>
    <x v="0"/>
    <s v="\Mission.Space_Seg.SC.INS_MAG\m\\default"/>
    <n v="1.8"/>
    <n v="20"/>
    <n v="0.36"/>
    <s v="kg"/>
    <s v="INS"/>
    <m/>
    <x v="8"/>
    <x v="1"/>
    <n v="4"/>
    <s v="Mission (Mission)"/>
    <s v="Space_Seg (Space_Segment)"/>
    <x v="2"/>
    <x v="19"/>
    <x v="0"/>
  </r>
  <r>
    <s v="Mission.Space_Seg.SC.INS_MAG"/>
    <m/>
    <x v="11"/>
    <x v="1"/>
    <s v="\Mission.Space_Seg.SC.INS_MAG\P\LEM\default"/>
    <n v="0"/>
    <m/>
    <m/>
    <s v="W"/>
    <s v="INS"/>
    <m/>
    <x v="8"/>
    <x v="1"/>
    <n v="4"/>
    <s v="Mission (Mission)"/>
    <s v="Space_Seg (Space_Segment)"/>
    <x v="2"/>
    <x v="19"/>
    <x v="0"/>
  </r>
  <r>
    <s v="Mission.Space_Seg.SC.INS_MAG"/>
    <m/>
    <x v="11"/>
    <x v="2"/>
    <s v="\Mission.Space_Seg.SC.INS_MAG\P\CRM\default"/>
    <n v="0"/>
    <m/>
    <m/>
    <s v="W"/>
    <s v="INS"/>
    <m/>
    <x v="8"/>
    <x v="1"/>
    <n v="4"/>
    <s v="Mission (Mission)"/>
    <s v="Space_Seg (Space_Segment)"/>
    <x v="2"/>
    <x v="19"/>
    <x v="0"/>
  </r>
  <r>
    <s v="Mission.Space_Seg.SC.INS_MAG"/>
    <m/>
    <x v="11"/>
    <x v="3"/>
    <s v="\Mission.Space_Seg.SC.INS_MAG\P\CCM\default"/>
    <n v="0"/>
    <m/>
    <m/>
    <s v="W"/>
    <s v="INS"/>
    <m/>
    <x v="8"/>
    <x v="1"/>
    <n v="4"/>
    <s v="Mission (Mission)"/>
    <s v="Space_Seg (Space_Segment)"/>
    <x v="2"/>
    <x v="19"/>
    <x v="0"/>
  </r>
  <r>
    <s v="Mission.Space_Seg.SC.INS_MAG"/>
    <m/>
    <x v="11"/>
    <x v="4"/>
    <s v="\Mission.Space_Seg.SC.INS_MAG\P\NVM\default"/>
    <n v="0"/>
    <m/>
    <m/>
    <s v="W"/>
    <s v="INS"/>
    <m/>
    <x v="8"/>
    <x v="1"/>
    <n v="4"/>
    <s v="Mission (Mission)"/>
    <s v="Space_Seg (Space_Segment)"/>
    <x v="2"/>
    <x v="19"/>
    <x v="0"/>
  </r>
  <r>
    <s v="Mission.Space_Seg.SC.INS_MAG"/>
    <m/>
    <x v="11"/>
    <x v="5"/>
    <s v="\Mission.Space_Seg.SC.INS_MAG\P\MAM\default"/>
    <n v="0"/>
    <m/>
    <m/>
    <s v="W"/>
    <s v="INS"/>
    <m/>
    <x v="8"/>
    <x v="1"/>
    <n v="4"/>
    <s v="Mission (Mission)"/>
    <s v="Space_Seg (Space_Segment)"/>
    <x v="2"/>
    <x v="19"/>
    <x v="0"/>
  </r>
  <r>
    <s v="Mission.Space_Seg.SC.INS_MAG"/>
    <m/>
    <x v="11"/>
    <x v="6"/>
    <s v="\Mission.Space_Seg.SC.INS_MAG\P\RSM\default"/>
    <n v="0"/>
    <m/>
    <m/>
    <s v="W"/>
    <s v="INS"/>
    <m/>
    <x v="8"/>
    <x v="1"/>
    <n v="4"/>
    <s v="Mission (Mission)"/>
    <s v="Space_Seg (Space_Segment)"/>
    <x v="2"/>
    <x v="19"/>
    <x v="0"/>
  </r>
  <r>
    <s v="Mission.Space_Seg.SC.INS_MAG"/>
    <m/>
    <x v="11"/>
    <x v="7"/>
    <s v="\Mission.Space_Seg.SC.INS_MAG\P\ISM\default"/>
    <n v="17"/>
    <m/>
    <m/>
    <s v="W"/>
    <s v="INS"/>
    <m/>
    <x v="8"/>
    <x v="1"/>
    <n v="4"/>
    <s v="Mission (Mission)"/>
    <s v="Space_Seg (Space_Segment)"/>
    <x v="2"/>
    <x v="19"/>
    <x v="0"/>
  </r>
  <r>
    <s v="Mission.Space_Seg.SC.INS_MAG"/>
    <m/>
    <x v="11"/>
    <x v="8"/>
    <s v="\Mission.Space_Seg.SC.INS_MAG\P\SCM\default"/>
    <n v="0"/>
    <m/>
    <m/>
    <s v="W"/>
    <s v="INS"/>
    <m/>
    <x v="8"/>
    <x v="1"/>
    <n v="4"/>
    <s v="Mission (Mission)"/>
    <s v="Space_Seg (Space_Segment)"/>
    <x v="2"/>
    <x v="19"/>
    <x v="0"/>
  </r>
  <r>
    <s v="Mission.Space_Seg.SC.INS_MAG"/>
    <m/>
    <x v="11"/>
    <x v="9"/>
    <s v="\Mission.Space_Seg.SC.INS_MAG\P\ECM\default"/>
    <n v="0"/>
    <m/>
    <m/>
    <s v="W"/>
    <s v="INS"/>
    <m/>
    <x v="8"/>
    <x v="1"/>
    <n v="4"/>
    <s v="Mission (Mission)"/>
    <s v="Space_Seg (Space_Segment)"/>
    <x v="2"/>
    <x v="19"/>
    <x v="0"/>
  </r>
  <r>
    <s v="Mission.Space_Seg.SC.INS_MAG"/>
    <m/>
    <x v="11"/>
    <x v="10"/>
    <s v="\Mission.Space_Seg.SC.INS_MAG\P\SAM\default"/>
    <n v="0"/>
    <m/>
    <m/>
    <s v="W"/>
    <s v="INS"/>
    <m/>
    <x v="8"/>
    <x v="1"/>
    <n v="4"/>
    <s v="Mission (Mission)"/>
    <s v="Space_Seg (Space_Segment)"/>
    <x v="2"/>
    <x v="19"/>
    <x v="0"/>
  </r>
  <r>
    <s v="Mission.Space_Seg.SC.INS_MAG"/>
    <m/>
    <x v="11"/>
    <x v="11"/>
    <s v="\Mission.Space_Seg.SC.INS_MAG\P\SBM\default"/>
    <n v="0"/>
    <m/>
    <m/>
    <s v="W"/>
    <s v="INS"/>
    <m/>
    <x v="8"/>
    <x v="1"/>
    <n v="4"/>
    <s v="Mission (Mission)"/>
    <s v="Space_Seg (Space_Segment)"/>
    <x v="2"/>
    <x v="19"/>
    <x v="0"/>
  </r>
  <r>
    <s v="Mission.Space_Seg.SC.INS_MAG"/>
    <m/>
    <x v="13"/>
    <x v="0"/>
    <s v="\Mission.Space_Seg.SC.INS_MAG\redundancy.scheme\\default"/>
    <s v="None"/>
    <m/>
    <m/>
    <m/>
    <s v="INS"/>
    <m/>
    <x v="8"/>
    <x v="1"/>
    <n v="4"/>
    <s v="Mission (Mission)"/>
    <s v="Space_Seg (Space_Segment)"/>
    <x v="2"/>
    <x v="19"/>
    <x v="0"/>
  </r>
  <r>
    <s v="Mission.Space_Seg.SC.INS_MAG"/>
    <m/>
    <x v="14"/>
    <x v="0"/>
    <s v="\Mission.Space_Seg.SC.INS_MAG\redundancy.type\\default"/>
    <s v="Internal"/>
    <m/>
    <m/>
    <m/>
    <s v="INS"/>
    <m/>
    <x v="8"/>
    <x v="1"/>
    <n v="4"/>
    <s v="Mission (Mission)"/>
    <s v="Space_Seg (Space_Segment)"/>
    <x v="2"/>
    <x v="19"/>
    <x v="0"/>
  </r>
  <r>
    <s v="Mission.Space_Seg.SC.INS_MAG"/>
    <m/>
    <x v="15"/>
    <x v="0"/>
    <s v="\Mission.Space_Seg.SC.INS_MAG\redundancy.k\\default"/>
    <n v="1"/>
    <m/>
    <m/>
    <m/>
    <s v="INS"/>
    <m/>
    <x v="8"/>
    <x v="1"/>
    <n v="4"/>
    <s v="Mission (Mission)"/>
    <s v="Space_Seg (Space_Segment)"/>
    <x v="2"/>
    <x v="19"/>
    <x v="0"/>
  </r>
  <r>
    <s v="Mission.Space_Seg.SC.INS_MAG"/>
    <m/>
    <x v="16"/>
    <x v="0"/>
    <s v="\Mission.Space_Seg.SC.INS_MAG\redundancy.n\\default"/>
    <n v="1"/>
    <m/>
    <m/>
    <m/>
    <s v="INS"/>
    <m/>
    <x v="8"/>
    <x v="1"/>
    <n v="4"/>
    <s v="Mission (Mission)"/>
    <s v="Space_Seg (Space_Segment)"/>
    <x v="2"/>
    <x v="19"/>
    <x v="0"/>
  </r>
  <r>
    <s v="Mission.Space_Seg.SC.INS_MAG"/>
    <m/>
    <x v="17"/>
    <x v="0"/>
    <s v="\Mission.Space_Seg.SC.INS_MAG\Temp_oper_max\\default"/>
    <n v="80"/>
    <m/>
    <m/>
    <s v="°C"/>
    <s v="INS"/>
    <m/>
    <x v="8"/>
    <x v="1"/>
    <n v="4"/>
    <s v="Mission (Mission)"/>
    <s v="Space_Seg (Space_Segment)"/>
    <x v="2"/>
    <x v="19"/>
    <x v="0"/>
  </r>
  <r>
    <s v="Mission.Space_Seg.SC.INS_MAG"/>
    <m/>
    <x v="18"/>
    <x v="0"/>
    <s v="\Mission.Space_Seg.SC.INS_MAG\Temp_oper_min\\default"/>
    <n v="-40"/>
    <m/>
    <m/>
    <s v="°C"/>
    <s v="INS"/>
    <m/>
    <x v="8"/>
    <x v="1"/>
    <n v="4"/>
    <s v="Mission (Mission)"/>
    <s v="Space_Seg (Space_Segment)"/>
    <x v="2"/>
    <x v="19"/>
    <x v="0"/>
  </r>
  <r>
    <s v="Mission.Space_Seg.SC.INS_MAG"/>
    <m/>
    <x v="19"/>
    <x v="0"/>
    <s v="\Mission.Space_Seg.SC.INS_MAG\TRL\\default"/>
    <n v="6"/>
    <m/>
    <m/>
    <m/>
    <s v="INS"/>
    <m/>
    <x v="8"/>
    <x v="1"/>
    <n v="4"/>
    <s v="Mission (Mission)"/>
    <s v="Space_Seg (Space_Segment)"/>
    <x v="2"/>
    <x v="19"/>
    <x v="0"/>
  </r>
  <r>
    <s v="Mission.Space_Seg.SC.INS_MAG"/>
    <s v="Dimensions"/>
    <x v="20"/>
    <x v="0"/>
    <s v="\Mission.Space_Seg.SC.INS_MAG\wid\\default"/>
    <n v="200"/>
    <m/>
    <m/>
    <s v="mm"/>
    <s v="INS"/>
    <m/>
    <x v="8"/>
    <x v="1"/>
    <n v="4"/>
    <s v="Mission (Mission)"/>
    <s v="Space_Seg (Space_Segment)"/>
    <x v="2"/>
    <x v="19"/>
    <x v="0"/>
  </r>
  <r>
    <s v="Mission.Space_Seg.SC.INS_NAC"/>
    <m/>
    <x v="0"/>
    <x v="0"/>
    <s v="\Mission.Space_Seg.SC.INS_NAC\_name_\\default"/>
    <s v="Narrow Angle Camera"/>
    <m/>
    <m/>
    <m/>
    <s v="SYE"/>
    <m/>
    <x v="0"/>
    <x v="0"/>
    <n v="4"/>
    <s v="Mission (Mission)"/>
    <s v="Space_Seg (Space_Segment)"/>
    <x v="2"/>
    <x v="20"/>
    <x v="0"/>
  </r>
  <r>
    <s v="Mission.Space_Seg.SC.INS_NAC"/>
    <m/>
    <x v="21"/>
    <x v="0"/>
    <s v="\Mission.Space_Seg.SC.INS_NAC\assump\\default"/>
    <s v="Datarate is one single frame for one second, 10.2 Mbit"/>
    <m/>
    <m/>
    <m/>
    <s v="INS"/>
    <m/>
    <x v="8"/>
    <x v="1"/>
    <n v="4"/>
    <s v="Mission (Mission)"/>
    <s v="Space_Seg (Space_Segment)"/>
    <x v="2"/>
    <x v="20"/>
    <x v="0"/>
  </r>
  <r>
    <s v="Mission.Space_Seg.SC.INS_NAC"/>
    <m/>
    <x v="25"/>
    <x v="0"/>
    <s v="\Mission.Space_Seg.SC.INS_NAC\data_rate\\default"/>
    <n v="10200"/>
    <m/>
    <m/>
    <s v="kbit/s"/>
    <s v="INS"/>
    <m/>
    <x v="8"/>
    <x v="1"/>
    <n v="4"/>
    <s v="Mission (Mission)"/>
    <s v="Space_Seg (Space_Segment)"/>
    <x v="2"/>
    <x v="20"/>
    <x v="0"/>
  </r>
  <r>
    <s v="Mission.Space_Seg.SC.INS_NAC"/>
    <s v="Dimensions"/>
    <x v="8"/>
    <x v="0"/>
    <s v="\Mission.Space_Seg.SC.INS_NAC\diam\\default"/>
    <n v="0"/>
    <m/>
    <m/>
    <s v="mm"/>
    <s v="INS"/>
    <m/>
    <x v="8"/>
    <x v="1"/>
    <n v="4"/>
    <s v="Mission (Mission)"/>
    <s v="Space_Seg (Space_Segment)"/>
    <x v="2"/>
    <x v="20"/>
    <x v="0"/>
  </r>
  <r>
    <s v="Mission.Space_Seg.SC.INS_NAC"/>
    <m/>
    <x v="26"/>
    <x v="0"/>
    <s v="\Mission.Space_Seg.SC.INS_NAC\FoV_desc\\default"/>
    <s v="1.6°×1.2°"/>
    <m/>
    <m/>
    <m/>
    <s v="INS"/>
    <m/>
    <x v="8"/>
    <x v="1"/>
    <n v="4"/>
    <s v="Mission (Mission)"/>
    <s v="Space_Seg (Space_Segment)"/>
    <x v="2"/>
    <x v="20"/>
    <x v="0"/>
  </r>
  <r>
    <s v="Mission.Space_Seg.SC.INS_NAC"/>
    <s v="Dimensions"/>
    <x v="9"/>
    <x v="0"/>
    <s v="\Mission.Space_Seg.SC.INS_NAC\height\\default"/>
    <n v="550"/>
    <m/>
    <m/>
    <s v="mm"/>
    <s v="INS"/>
    <m/>
    <x v="8"/>
    <x v="1"/>
    <n v="4"/>
    <s v="Mission (Mission)"/>
    <s v="Space_Seg (Space_Segment)"/>
    <x v="2"/>
    <x v="20"/>
    <x v="0"/>
  </r>
  <r>
    <s v="Mission.Space_Seg.SC.INS_NAC"/>
    <s v="Dimensions"/>
    <x v="10"/>
    <x v="0"/>
    <s v="\Mission.Space_Seg.SC.INS_NAC\len\\default"/>
    <n v="250"/>
    <m/>
    <m/>
    <s v="mm"/>
    <s v="INS"/>
    <m/>
    <x v="8"/>
    <x v="1"/>
    <n v="4"/>
    <s v="Mission (Mission)"/>
    <s v="Space_Seg (Space_Segment)"/>
    <x v="2"/>
    <x v="20"/>
    <x v="0"/>
  </r>
  <r>
    <s v="Mission.Space_Seg.SC.INS_NAC"/>
    <m/>
    <x v="1"/>
    <x v="0"/>
    <s v="\Mission.Space_Seg.SC.INS_NAC\m\\default"/>
    <n v="13.5"/>
    <n v="20"/>
    <n v="2.7"/>
    <s v="kg"/>
    <s v="INS"/>
    <m/>
    <x v="8"/>
    <x v="1"/>
    <n v="4"/>
    <s v="Mission (Mission)"/>
    <s v="Space_Seg (Space_Segment)"/>
    <x v="2"/>
    <x v="20"/>
    <x v="0"/>
  </r>
  <r>
    <s v="Mission.Space_Seg.SC.INS_NAC"/>
    <m/>
    <x v="11"/>
    <x v="1"/>
    <s v="\Mission.Space_Seg.SC.INS_NAC\P\LEM\default"/>
    <n v="0"/>
    <m/>
    <m/>
    <s v="W"/>
    <s v="AOGNC"/>
    <m/>
    <x v="8"/>
    <x v="1"/>
    <n v="4"/>
    <s v="Mission (Mission)"/>
    <s v="Space_Seg (Space_Segment)"/>
    <x v="2"/>
    <x v="20"/>
    <x v="0"/>
  </r>
  <r>
    <s v="Mission.Space_Seg.SC.INS_NAC"/>
    <m/>
    <x v="11"/>
    <x v="2"/>
    <s v="\Mission.Space_Seg.SC.INS_NAC\P\CRM\default"/>
    <n v="0"/>
    <m/>
    <m/>
    <s v="W"/>
    <s v="AOGNC"/>
    <m/>
    <x v="8"/>
    <x v="1"/>
    <n v="4"/>
    <s v="Mission (Mission)"/>
    <s v="Space_Seg (Space_Segment)"/>
    <x v="2"/>
    <x v="20"/>
    <x v="0"/>
  </r>
  <r>
    <s v="Mission.Space_Seg.SC.INS_NAC"/>
    <m/>
    <x v="11"/>
    <x v="3"/>
    <s v="\Mission.Space_Seg.SC.INS_NAC\P\CCM\default"/>
    <n v="0"/>
    <m/>
    <m/>
    <s v="W"/>
    <s v="AOGNC"/>
    <m/>
    <x v="8"/>
    <x v="1"/>
    <n v="4"/>
    <s v="Mission (Mission)"/>
    <s v="Space_Seg (Space_Segment)"/>
    <x v="2"/>
    <x v="20"/>
    <x v="0"/>
  </r>
  <r>
    <s v="Mission.Space_Seg.SC.INS_NAC"/>
    <m/>
    <x v="11"/>
    <x v="4"/>
    <s v="\Mission.Space_Seg.SC.INS_NAC\P\NVM\default"/>
    <n v="0"/>
    <m/>
    <m/>
    <s v="W"/>
    <s v="AOGNC"/>
    <m/>
    <x v="8"/>
    <x v="1"/>
    <n v="4"/>
    <s v="Mission (Mission)"/>
    <s v="Space_Seg (Space_Segment)"/>
    <x v="2"/>
    <x v="20"/>
    <x v="0"/>
  </r>
  <r>
    <s v="Mission.Space_Seg.SC.INS_NAC"/>
    <m/>
    <x v="11"/>
    <x v="5"/>
    <s v="\Mission.Space_Seg.SC.INS_NAC\P\MAM\default"/>
    <n v="0"/>
    <m/>
    <m/>
    <s v="W"/>
    <s v="AOGNC"/>
    <m/>
    <x v="8"/>
    <x v="1"/>
    <n v="4"/>
    <s v="Mission (Mission)"/>
    <s v="Space_Seg (Space_Segment)"/>
    <x v="2"/>
    <x v="20"/>
    <x v="0"/>
  </r>
  <r>
    <s v="Mission.Space_Seg.SC.INS_NAC"/>
    <m/>
    <x v="11"/>
    <x v="6"/>
    <s v="\Mission.Space_Seg.SC.INS_NAC\P\RSM\default"/>
    <n v="25"/>
    <m/>
    <m/>
    <s v="W"/>
    <s v="AOGNC"/>
    <m/>
    <x v="8"/>
    <x v="1"/>
    <n v="4"/>
    <s v="Mission (Mission)"/>
    <s v="Space_Seg (Space_Segment)"/>
    <x v="2"/>
    <x v="20"/>
    <x v="0"/>
  </r>
  <r>
    <s v="Mission.Space_Seg.SC.INS_NAC"/>
    <m/>
    <x v="11"/>
    <x v="7"/>
    <s v="\Mission.Space_Seg.SC.INS_NAC\P\ISM\default"/>
    <n v="25"/>
    <m/>
    <m/>
    <s v="W"/>
    <s v="AOGNC"/>
    <m/>
    <x v="8"/>
    <x v="1"/>
    <n v="4"/>
    <s v="Mission (Mission)"/>
    <s v="Space_Seg (Space_Segment)"/>
    <x v="2"/>
    <x v="20"/>
    <x v="0"/>
  </r>
  <r>
    <s v="Mission.Space_Seg.SC.INS_NAC"/>
    <m/>
    <x v="11"/>
    <x v="8"/>
    <s v="\Mission.Space_Seg.SC.INS_NAC\P\SCM\default"/>
    <n v="0"/>
    <m/>
    <m/>
    <s v="W"/>
    <s v="AOGNC"/>
    <m/>
    <x v="8"/>
    <x v="1"/>
    <n v="4"/>
    <s v="Mission (Mission)"/>
    <s v="Space_Seg (Space_Segment)"/>
    <x v="2"/>
    <x v="20"/>
    <x v="0"/>
  </r>
  <r>
    <s v="Mission.Space_Seg.SC.INS_NAC"/>
    <m/>
    <x v="11"/>
    <x v="9"/>
    <s v="\Mission.Space_Seg.SC.INS_NAC\P\ECM\default"/>
    <n v="0"/>
    <m/>
    <m/>
    <s v="W"/>
    <s v="AOGNC"/>
    <m/>
    <x v="8"/>
    <x v="1"/>
    <n v="4"/>
    <s v="Mission (Mission)"/>
    <s v="Space_Seg (Space_Segment)"/>
    <x v="2"/>
    <x v="20"/>
    <x v="0"/>
  </r>
  <r>
    <s v="Mission.Space_Seg.SC.INS_NAC"/>
    <m/>
    <x v="11"/>
    <x v="10"/>
    <s v="\Mission.Space_Seg.SC.INS_NAC\P\SAM\default"/>
    <n v="0"/>
    <m/>
    <m/>
    <s v="W"/>
    <s v="AOGNC"/>
    <m/>
    <x v="8"/>
    <x v="1"/>
    <n v="4"/>
    <s v="Mission (Mission)"/>
    <s v="Space_Seg (Space_Segment)"/>
    <x v="2"/>
    <x v="20"/>
    <x v="0"/>
  </r>
  <r>
    <s v="Mission.Space_Seg.SC.INS_NAC"/>
    <m/>
    <x v="11"/>
    <x v="11"/>
    <s v="\Mission.Space_Seg.SC.INS_NAC\P\SBM\default"/>
    <n v="0"/>
    <m/>
    <m/>
    <s v="W"/>
    <s v="AOGNC"/>
    <m/>
    <x v="8"/>
    <x v="1"/>
    <n v="4"/>
    <s v="Mission (Mission)"/>
    <s v="Space_Seg (Space_Segment)"/>
    <x v="2"/>
    <x v="20"/>
    <x v="0"/>
  </r>
  <r>
    <s v="Mission.Space_Seg.SC.INS_NAC"/>
    <m/>
    <x v="13"/>
    <x v="0"/>
    <s v="\Mission.Space_Seg.SC.INS_NAC\redundancy.scheme\\default"/>
    <s v="None"/>
    <m/>
    <m/>
    <m/>
    <s v="INS"/>
    <m/>
    <x v="8"/>
    <x v="1"/>
    <n v="4"/>
    <s v="Mission (Mission)"/>
    <s v="Space_Seg (Space_Segment)"/>
    <x v="2"/>
    <x v="20"/>
    <x v="0"/>
  </r>
  <r>
    <s v="Mission.Space_Seg.SC.INS_NAC"/>
    <m/>
    <x v="14"/>
    <x v="0"/>
    <s v="\Mission.Space_Seg.SC.INS_NAC\redundancy.type\\default"/>
    <s v="Internal"/>
    <m/>
    <m/>
    <m/>
    <s v="INS"/>
    <m/>
    <x v="8"/>
    <x v="1"/>
    <n v="4"/>
    <s v="Mission (Mission)"/>
    <s v="Space_Seg (Space_Segment)"/>
    <x v="2"/>
    <x v="20"/>
    <x v="0"/>
  </r>
  <r>
    <s v="Mission.Space_Seg.SC.INS_NAC"/>
    <m/>
    <x v="15"/>
    <x v="0"/>
    <s v="\Mission.Space_Seg.SC.INS_NAC\redundancy.k\\default"/>
    <n v="1"/>
    <m/>
    <m/>
    <m/>
    <s v="INS"/>
    <m/>
    <x v="8"/>
    <x v="1"/>
    <n v="4"/>
    <s v="Mission (Mission)"/>
    <s v="Space_Seg (Space_Segment)"/>
    <x v="2"/>
    <x v="20"/>
    <x v="0"/>
  </r>
  <r>
    <s v="Mission.Space_Seg.SC.INS_NAC"/>
    <m/>
    <x v="16"/>
    <x v="0"/>
    <s v="\Mission.Space_Seg.SC.INS_NAC\redundancy.n\\default"/>
    <n v="1"/>
    <m/>
    <m/>
    <m/>
    <s v="INS"/>
    <m/>
    <x v="8"/>
    <x v="1"/>
    <n v="4"/>
    <s v="Mission (Mission)"/>
    <s v="Space_Seg (Space_Segment)"/>
    <x v="2"/>
    <x v="20"/>
    <x v="0"/>
  </r>
  <r>
    <s v="Mission.Space_Seg.SC.INS_NAC"/>
    <m/>
    <x v="17"/>
    <x v="0"/>
    <s v="\Mission.Space_Seg.SC.INS_NAC\Temp_oper_max\\default"/>
    <n v="40"/>
    <m/>
    <m/>
    <s v="°C"/>
    <s v="INS"/>
    <m/>
    <x v="8"/>
    <x v="1"/>
    <n v="4"/>
    <s v="Mission (Mission)"/>
    <s v="Space_Seg (Space_Segment)"/>
    <x v="2"/>
    <x v="20"/>
    <x v="0"/>
  </r>
  <r>
    <s v="Mission.Space_Seg.SC.INS_NAC"/>
    <m/>
    <x v="18"/>
    <x v="0"/>
    <s v="\Mission.Space_Seg.SC.INS_NAC\Temp_oper_min\\default"/>
    <n v="5"/>
    <m/>
    <m/>
    <s v="°C"/>
    <s v="INS"/>
    <m/>
    <x v="8"/>
    <x v="1"/>
    <n v="4"/>
    <s v="Mission (Mission)"/>
    <s v="Space_Seg (Space_Segment)"/>
    <x v="2"/>
    <x v="20"/>
    <x v="0"/>
  </r>
  <r>
    <s v="Mission.Space_Seg.SC.INS_NAC"/>
    <m/>
    <x v="19"/>
    <x v="0"/>
    <s v="\Mission.Space_Seg.SC.INS_NAC\TRL\\default"/>
    <n v="5"/>
    <m/>
    <m/>
    <m/>
    <s v="INS"/>
    <m/>
    <x v="8"/>
    <x v="1"/>
    <n v="4"/>
    <s v="Mission (Mission)"/>
    <s v="Space_Seg (Space_Segment)"/>
    <x v="2"/>
    <x v="20"/>
    <x v="0"/>
  </r>
  <r>
    <s v="Mission.Space_Seg.SC.INS_NAC"/>
    <s v="Dimensions"/>
    <x v="20"/>
    <x v="0"/>
    <s v="\Mission.Space_Seg.SC.INS_NAC\wid\\default"/>
    <n v="400"/>
    <m/>
    <m/>
    <s v="mm"/>
    <s v="INS"/>
    <m/>
    <x v="8"/>
    <x v="1"/>
    <n v="4"/>
    <s v="Mission (Mission)"/>
    <s v="Space_Seg (Space_Segment)"/>
    <x v="2"/>
    <x v="20"/>
    <x v="0"/>
  </r>
  <r>
    <s v="Mission.Space_Seg.SC.INS_NIR"/>
    <m/>
    <x v="0"/>
    <x v="0"/>
    <s v="\Mission.Space_Seg.SC.INS_NIR\_name_\\default"/>
    <s v="Near Infrared Spectrometer"/>
    <m/>
    <m/>
    <m/>
    <s v="SYE"/>
    <m/>
    <x v="0"/>
    <x v="0"/>
    <n v="4"/>
    <s v="Mission (Mission)"/>
    <s v="Space_Seg (Space_Segment)"/>
    <x v="2"/>
    <x v="21"/>
    <x v="0"/>
  </r>
  <r>
    <s v="Mission.Space_Seg.SC.INS_NIR"/>
    <m/>
    <x v="21"/>
    <x v="0"/>
    <s v="\Mission.Space_Seg.SC.INS_NIR\assump\\default"/>
    <n v="0"/>
    <m/>
    <m/>
    <m/>
    <s v="INS"/>
    <m/>
    <x v="8"/>
    <x v="1"/>
    <n v="4"/>
    <s v="Mission (Mission)"/>
    <s v="Space_Seg (Space_Segment)"/>
    <x v="2"/>
    <x v="21"/>
    <x v="0"/>
  </r>
  <r>
    <s v="Mission.Space_Seg.SC.INS_NIR"/>
    <m/>
    <x v="25"/>
    <x v="0"/>
    <s v="\Mission.Space_Seg.SC.INS_NIR\data_rate\\default"/>
    <n v="3"/>
    <m/>
    <m/>
    <s v="kbit/s"/>
    <s v="INS"/>
    <m/>
    <x v="8"/>
    <x v="1"/>
    <n v="4"/>
    <s v="Mission (Mission)"/>
    <s v="Space_Seg (Space_Segment)"/>
    <x v="2"/>
    <x v="21"/>
    <x v="0"/>
  </r>
  <r>
    <s v="Mission.Space_Seg.SC.INS_NIR"/>
    <s v="Dimensions"/>
    <x v="8"/>
    <x v="0"/>
    <s v="\Mission.Space_Seg.SC.INS_NIR\diam\\default"/>
    <n v="0"/>
    <m/>
    <m/>
    <s v="mm"/>
    <s v="INS"/>
    <m/>
    <x v="8"/>
    <x v="1"/>
    <n v="4"/>
    <s v="Mission (Mission)"/>
    <s v="Space_Seg (Space_Segment)"/>
    <x v="2"/>
    <x v="21"/>
    <x v="0"/>
  </r>
  <r>
    <s v="Mission.Space_Seg.SC.INS_NIR"/>
    <m/>
    <x v="26"/>
    <x v="0"/>
    <s v="\Mission.Space_Seg.SC.INS_NIR\FoV_desc\\default"/>
    <n v="0"/>
    <m/>
    <m/>
    <m/>
    <s v="INS"/>
    <m/>
    <x v="8"/>
    <x v="1"/>
    <n v="4"/>
    <s v="Mission (Mission)"/>
    <s v="Space_Seg (Space_Segment)"/>
    <x v="2"/>
    <x v="21"/>
    <x v="0"/>
  </r>
  <r>
    <s v="Mission.Space_Seg.SC.INS_NIR"/>
    <s v="Dimensions"/>
    <x v="9"/>
    <x v="0"/>
    <s v="\Mission.Space_Seg.SC.INS_NIR\height\\default"/>
    <n v="400"/>
    <m/>
    <m/>
    <s v="mm"/>
    <s v="INS"/>
    <m/>
    <x v="8"/>
    <x v="1"/>
    <n v="4"/>
    <s v="Mission (Mission)"/>
    <s v="Space_Seg (Space_Segment)"/>
    <x v="2"/>
    <x v="21"/>
    <x v="0"/>
  </r>
  <r>
    <s v="Mission.Space_Seg.SC.INS_NIR"/>
    <s v="Dimensions"/>
    <x v="10"/>
    <x v="0"/>
    <s v="\Mission.Space_Seg.SC.INS_NIR\len\\default"/>
    <n v="180"/>
    <m/>
    <m/>
    <s v="mm"/>
    <s v="INS"/>
    <m/>
    <x v="8"/>
    <x v="1"/>
    <n v="4"/>
    <s v="Mission (Mission)"/>
    <s v="Space_Seg (Space_Segment)"/>
    <x v="2"/>
    <x v="21"/>
    <x v="0"/>
  </r>
  <r>
    <s v="Mission.Space_Seg.SC.INS_NIR"/>
    <m/>
    <x v="1"/>
    <x v="0"/>
    <s v="\Mission.Space_Seg.SC.INS_NIR\m\\default"/>
    <n v="15.2"/>
    <n v="20"/>
    <n v="3.04"/>
    <s v="kg"/>
    <s v="INS"/>
    <m/>
    <x v="8"/>
    <x v="1"/>
    <n v="4"/>
    <s v="Mission (Mission)"/>
    <s v="Space_Seg (Space_Segment)"/>
    <x v="2"/>
    <x v="21"/>
    <x v="0"/>
  </r>
  <r>
    <s v="Mission.Space_Seg.SC.INS_NIR"/>
    <m/>
    <x v="11"/>
    <x v="1"/>
    <s v="\Mission.Space_Seg.SC.INS_NIR\P\LEM\default"/>
    <n v="0"/>
    <m/>
    <m/>
    <s v="W"/>
    <s v="INS"/>
    <m/>
    <x v="8"/>
    <x v="1"/>
    <n v="4"/>
    <s v="Mission (Mission)"/>
    <s v="Space_Seg (Space_Segment)"/>
    <x v="2"/>
    <x v="21"/>
    <x v="0"/>
  </r>
  <r>
    <s v="Mission.Space_Seg.SC.INS_NIR"/>
    <m/>
    <x v="11"/>
    <x v="2"/>
    <s v="\Mission.Space_Seg.SC.INS_NIR\P\CRM\default"/>
    <n v="0"/>
    <m/>
    <m/>
    <s v="W"/>
    <s v="INS"/>
    <m/>
    <x v="8"/>
    <x v="1"/>
    <n v="4"/>
    <s v="Mission (Mission)"/>
    <s v="Space_Seg (Space_Segment)"/>
    <x v="2"/>
    <x v="21"/>
    <x v="0"/>
  </r>
  <r>
    <s v="Mission.Space_Seg.SC.INS_NIR"/>
    <m/>
    <x v="11"/>
    <x v="3"/>
    <s v="\Mission.Space_Seg.SC.INS_NIR\P\CCM\default"/>
    <n v="0"/>
    <m/>
    <m/>
    <s v="W"/>
    <s v="INS"/>
    <m/>
    <x v="8"/>
    <x v="1"/>
    <n v="4"/>
    <s v="Mission (Mission)"/>
    <s v="Space_Seg (Space_Segment)"/>
    <x v="2"/>
    <x v="21"/>
    <x v="0"/>
  </r>
  <r>
    <s v="Mission.Space_Seg.SC.INS_NIR"/>
    <m/>
    <x v="11"/>
    <x v="4"/>
    <s v="\Mission.Space_Seg.SC.INS_NIR\P\NVM\default"/>
    <n v="0"/>
    <m/>
    <m/>
    <s v="W"/>
    <s v="INS"/>
    <m/>
    <x v="8"/>
    <x v="1"/>
    <n v="4"/>
    <s v="Mission (Mission)"/>
    <s v="Space_Seg (Space_Segment)"/>
    <x v="2"/>
    <x v="21"/>
    <x v="0"/>
  </r>
  <r>
    <s v="Mission.Space_Seg.SC.INS_NIR"/>
    <m/>
    <x v="11"/>
    <x v="5"/>
    <s v="\Mission.Space_Seg.SC.INS_NIR\P\MAM\default"/>
    <n v="0"/>
    <m/>
    <m/>
    <s v="W"/>
    <s v="INS"/>
    <m/>
    <x v="8"/>
    <x v="1"/>
    <n v="4"/>
    <s v="Mission (Mission)"/>
    <s v="Space_Seg (Space_Segment)"/>
    <x v="2"/>
    <x v="21"/>
    <x v="0"/>
  </r>
  <r>
    <s v="Mission.Space_Seg.SC.INS_NIR"/>
    <m/>
    <x v="11"/>
    <x v="6"/>
    <s v="\Mission.Space_Seg.SC.INS_NIR\P\RSM\default"/>
    <n v="36"/>
    <m/>
    <m/>
    <s v="W"/>
    <s v="INS"/>
    <m/>
    <x v="8"/>
    <x v="1"/>
    <n v="4"/>
    <s v="Mission (Mission)"/>
    <s v="Space_Seg (Space_Segment)"/>
    <x v="2"/>
    <x v="21"/>
    <x v="0"/>
  </r>
  <r>
    <s v="Mission.Space_Seg.SC.INS_NIR"/>
    <m/>
    <x v="11"/>
    <x v="7"/>
    <s v="\Mission.Space_Seg.SC.INS_NIR\P\ISM\default"/>
    <n v="0"/>
    <m/>
    <m/>
    <s v="W"/>
    <s v="INS"/>
    <m/>
    <x v="8"/>
    <x v="1"/>
    <n v="4"/>
    <s v="Mission (Mission)"/>
    <s v="Space_Seg (Space_Segment)"/>
    <x v="2"/>
    <x v="21"/>
    <x v="0"/>
  </r>
  <r>
    <s v="Mission.Space_Seg.SC.INS_NIR"/>
    <m/>
    <x v="11"/>
    <x v="8"/>
    <s v="\Mission.Space_Seg.SC.INS_NIR\P\SCM\default"/>
    <n v="0"/>
    <m/>
    <m/>
    <s v="W"/>
    <s v="INS"/>
    <m/>
    <x v="8"/>
    <x v="1"/>
    <n v="4"/>
    <s v="Mission (Mission)"/>
    <s v="Space_Seg (Space_Segment)"/>
    <x v="2"/>
    <x v="21"/>
    <x v="0"/>
  </r>
  <r>
    <s v="Mission.Space_Seg.SC.INS_NIR"/>
    <m/>
    <x v="11"/>
    <x v="9"/>
    <s v="\Mission.Space_Seg.SC.INS_NIR\P\ECM\default"/>
    <n v="0"/>
    <m/>
    <m/>
    <s v="W"/>
    <s v="INS"/>
    <m/>
    <x v="8"/>
    <x v="1"/>
    <n v="4"/>
    <s v="Mission (Mission)"/>
    <s v="Space_Seg (Space_Segment)"/>
    <x v="2"/>
    <x v="21"/>
    <x v="0"/>
  </r>
  <r>
    <s v="Mission.Space_Seg.SC.INS_NIR"/>
    <m/>
    <x v="11"/>
    <x v="10"/>
    <s v="\Mission.Space_Seg.SC.INS_NIR\P\SAM\default"/>
    <n v="0"/>
    <m/>
    <m/>
    <s v="W"/>
    <s v="INS"/>
    <m/>
    <x v="8"/>
    <x v="1"/>
    <n v="4"/>
    <s v="Mission (Mission)"/>
    <s v="Space_Seg (Space_Segment)"/>
    <x v="2"/>
    <x v="21"/>
    <x v="0"/>
  </r>
  <r>
    <s v="Mission.Space_Seg.SC.INS_NIR"/>
    <m/>
    <x v="11"/>
    <x v="11"/>
    <s v="\Mission.Space_Seg.SC.INS_NIR\P\SBM\default"/>
    <n v="0"/>
    <m/>
    <m/>
    <s v="W"/>
    <s v="INS"/>
    <m/>
    <x v="8"/>
    <x v="1"/>
    <n v="4"/>
    <s v="Mission (Mission)"/>
    <s v="Space_Seg (Space_Segment)"/>
    <x v="2"/>
    <x v="21"/>
    <x v="0"/>
  </r>
  <r>
    <s v="Mission.Space_Seg.SC.INS_NIR"/>
    <m/>
    <x v="13"/>
    <x v="0"/>
    <s v="\Mission.Space_Seg.SC.INS_NIR\redundancy.scheme\\default"/>
    <s v="None"/>
    <m/>
    <m/>
    <m/>
    <s v="INS"/>
    <m/>
    <x v="8"/>
    <x v="1"/>
    <n v="4"/>
    <s v="Mission (Mission)"/>
    <s v="Space_Seg (Space_Segment)"/>
    <x v="2"/>
    <x v="21"/>
    <x v="0"/>
  </r>
  <r>
    <s v="Mission.Space_Seg.SC.INS_NIR"/>
    <m/>
    <x v="14"/>
    <x v="0"/>
    <s v="\Mission.Space_Seg.SC.INS_NIR\redundancy.type\\default"/>
    <s v="Internal"/>
    <m/>
    <m/>
    <m/>
    <s v="INS"/>
    <m/>
    <x v="8"/>
    <x v="1"/>
    <n v="4"/>
    <s v="Mission (Mission)"/>
    <s v="Space_Seg (Space_Segment)"/>
    <x v="2"/>
    <x v="21"/>
    <x v="0"/>
  </r>
  <r>
    <s v="Mission.Space_Seg.SC.INS_NIR"/>
    <m/>
    <x v="15"/>
    <x v="0"/>
    <s v="\Mission.Space_Seg.SC.INS_NIR\redundancy.k\\default"/>
    <n v="1"/>
    <m/>
    <m/>
    <m/>
    <s v="INS"/>
    <m/>
    <x v="8"/>
    <x v="1"/>
    <n v="4"/>
    <s v="Mission (Mission)"/>
    <s v="Space_Seg (Space_Segment)"/>
    <x v="2"/>
    <x v="21"/>
    <x v="0"/>
  </r>
  <r>
    <s v="Mission.Space_Seg.SC.INS_NIR"/>
    <m/>
    <x v="16"/>
    <x v="0"/>
    <s v="\Mission.Space_Seg.SC.INS_NIR\redundancy.n\\default"/>
    <n v="1"/>
    <m/>
    <m/>
    <m/>
    <s v="INS"/>
    <m/>
    <x v="8"/>
    <x v="1"/>
    <n v="4"/>
    <s v="Mission (Mission)"/>
    <s v="Space_Seg (Space_Segment)"/>
    <x v="2"/>
    <x v="21"/>
    <x v="0"/>
  </r>
  <r>
    <s v="Mission.Space_Seg.SC.INS_NIR"/>
    <m/>
    <x v="17"/>
    <x v="0"/>
    <s v="\Mission.Space_Seg.SC.INS_NIR\Temp_oper_max\\default"/>
    <n v="40"/>
    <m/>
    <m/>
    <s v="°C"/>
    <s v="INS"/>
    <m/>
    <x v="8"/>
    <x v="1"/>
    <n v="4"/>
    <s v="Mission (Mission)"/>
    <s v="Space_Seg (Space_Segment)"/>
    <x v="2"/>
    <x v="21"/>
    <x v="0"/>
  </r>
  <r>
    <s v="Mission.Space_Seg.SC.INS_NIR"/>
    <m/>
    <x v="18"/>
    <x v="0"/>
    <s v="\Mission.Space_Seg.SC.INS_NIR\Temp_oper_min\\default"/>
    <n v="5"/>
    <m/>
    <m/>
    <s v="°C"/>
    <s v="INS"/>
    <m/>
    <x v="8"/>
    <x v="1"/>
    <n v="4"/>
    <s v="Mission (Mission)"/>
    <s v="Space_Seg (Space_Segment)"/>
    <x v="2"/>
    <x v="21"/>
    <x v="0"/>
  </r>
  <r>
    <s v="Mission.Space_Seg.SC.INS_NIR"/>
    <m/>
    <x v="19"/>
    <x v="0"/>
    <s v="\Mission.Space_Seg.SC.INS_NIR\TRL\\default"/>
    <n v="6"/>
    <m/>
    <m/>
    <m/>
    <s v="INS"/>
    <m/>
    <x v="8"/>
    <x v="1"/>
    <n v="4"/>
    <s v="Mission (Mission)"/>
    <s v="Space_Seg (Space_Segment)"/>
    <x v="2"/>
    <x v="21"/>
    <x v="0"/>
  </r>
  <r>
    <s v="Mission.Space_Seg.SC.INS_NIR"/>
    <s v="Dimensions"/>
    <x v="20"/>
    <x v="0"/>
    <s v="\Mission.Space_Seg.SC.INS_NIR\wid\\default"/>
    <n v="500"/>
    <m/>
    <m/>
    <s v="mm"/>
    <s v="INS"/>
    <m/>
    <x v="8"/>
    <x v="1"/>
    <n v="4"/>
    <s v="Mission (Mission)"/>
    <s v="Space_Seg (Space_Segment)"/>
    <x v="2"/>
    <x v="21"/>
    <x v="0"/>
  </r>
  <r>
    <s v="Mission.Space_Seg.SC.INS_UVS"/>
    <m/>
    <x v="0"/>
    <x v="0"/>
    <s v="\Mission.Space_Seg.SC.INS_UVS\_name_\\default"/>
    <s v="Ultra-Violet Spectrometer"/>
    <m/>
    <m/>
    <m/>
    <s v="SYE"/>
    <m/>
    <x v="0"/>
    <x v="0"/>
    <n v="4"/>
    <s v="Mission (Mission)"/>
    <s v="Space_Seg (Space_Segment)"/>
    <x v="2"/>
    <x v="22"/>
    <x v="0"/>
  </r>
  <r>
    <s v="Mission.Space_Seg.SC.INS_UVS"/>
    <m/>
    <x v="21"/>
    <x v="0"/>
    <s v="\Mission.Space_Seg.SC.INS_UVS\assump\\default"/>
    <n v="0"/>
    <m/>
    <m/>
    <m/>
    <s v="INS"/>
    <m/>
    <x v="8"/>
    <x v="1"/>
    <n v="4"/>
    <s v="Mission (Mission)"/>
    <s v="Space_Seg (Space_Segment)"/>
    <x v="2"/>
    <x v="22"/>
    <x v="0"/>
  </r>
  <r>
    <s v="Mission.Space_Seg.SC.INS_UVS"/>
    <m/>
    <x v="25"/>
    <x v="0"/>
    <s v="\Mission.Space_Seg.SC.INS_UVS\data_rate\\default"/>
    <n v="3"/>
    <m/>
    <m/>
    <s v="kbit/s"/>
    <s v="INS"/>
    <m/>
    <x v="8"/>
    <x v="1"/>
    <n v="4"/>
    <s v="Mission (Mission)"/>
    <s v="Space_Seg (Space_Segment)"/>
    <x v="2"/>
    <x v="22"/>
    <x v="0"/>
  </r>
  <r>
    <s v="Mission.Space_Seg.SC.INS_UVS"/>
    <s v="Dimensions"/>
    <x v="8"/>
    <x v="0"/>
    <s v="\Mission.Space_Seg.SC.INS_UVS\diam\\default"/>
    <n v="0"/>
    <m/>
    <m/>
    <s v="mm"/>
    <s v="INS"/>
    <m/>
    <x v="8"/>
    <x v="1"/>
    <n v="4"/>
    <s v="Mission (Mission)"/>
    <s v="Space_Seg (Space_Segment)"/>
    <x v="2"/>
    <x v="22"/>
    <x v="0"/>
  </r>
  <r>
    <s v="Mission.Space_Seg.SC.INS_UVS"/>
    <m/>
    <x v="26"/>
    <x v="0"/>
    <s v="\Mission.Space_Seg.SC.INS_UVS\FoV_desc\\default"/>
    <s v="2° × 1°"/>
    <m/>
    <m/>
    <m/>
    <s v="INS"/>
    <m/>
    <x v="8"/>
    <x v="1"/>
    <n v="4"/>
    <s v="Mission (Mission)"/>
    <s v="Space_Seg (Space_Segment)"/>
    <x v="2"/>
    <x v="22"/>
    <x v="0"/>
  </r>
  <r>
    <s v="Mission.Space_Seg.SC.INS_UVS"/>
    <s v="Dimensions"/>
    <x v="9"/>
    <x v="0"/>
    <s v="\Mission.Space_Seg.SC.INS_UVS\height\\default"/>
    <n v="350"/>
    <m/>
    <m/>
    <s v="mm"/>
    <s v="INS"/>
    <m/>
    <x v="8"/>
    <x v="1"/>
    <n v="4"/>
    <s v="Mission (Mission)"/>
    <s v="Space_Seg (Space_Segment)"/>
    <x v="2"/>
    <x v="22"/>
    <x v="0"/>
  </r>
  <r>
    <s v="Mission.Space_Seg.SC.INS_UVS"/>
    <s v="Dimensions"/>
    <x v="10"/>
    <x v="0"/>
    <s v="\Mission.Space_Seg.SC.INS_UVS\len\\default"/>
    <n v="120"/>
    <m/>
    <m/>
    <s v="mm"/>
    <s v="INS"/>
    <m/>
    <x v="8"/>
    <x v="1"/>
    <n v="4"/>
    <s v="Mission (Mission)"/>
    <s v="Space_Seg (Space_Segment)"/>
    <x v="2"/>
    <x v="22"/>
    <x v="0"/>
  </r>
  <r>
    <s v="Mission.Space_Seg.SC.INS_UVS"/>
    <m/>
    <x v="1"/>
    <x v="0"/>
    <s v="\Mission.Space_Seg.SC.INS_UVS\m\\default"/>
    <n v="6.7"/>
    <n v="20"/>
    <n v="1.34"/>
    <s v="kg"/>
    <s v="INS"/>
    <m/>
    <x v="8"/>
    <x v="1"/>
    <n v="4"/>
    <s v="Mission (Mission)"/>
    <s v="Space_Seg (Space_Segment)"/>
    <x v="2"/>
    <x v="22"/>
    <x v="0"/>
  </r>
  <r>
    <s v="Mission.Space_Seg.SC.INS_UVS"/>
    <m/>
    <x v="11"/>
    <x v="1"/>
    <s v="\Mission.Space_Seg.SC.INS_UVS\P\LEM\default"/>
    <n v="0"/>
    <m/>
    <m/>
    <s v="W"/>
    <s v="INS"/>
    <m/>
    <x v="8"/>
    <x v="1"/>
    <n v="4"/>
    <s v="Mission (Mission)"/>
    <s v="Space_Seg (Space_Segment)"/>
    <x v="2"/>
    <x v="22"/>
    <x v="0"/>
  </r>
  <r>
    <s v="Mission.Space_Seg.SC.INS_UVS"/>
    <m/>
    <x v="11"/>
    <x v="2"/>
    <s v="\Mission.Space_Seg.SC.INS_UVS\P\CRM\default"/>
    <n v="0"/>
    <m/>
    <m/>
    <s v="W"/>
    <s v="INS"/>
    <m/>
    <x v="8"/>
    <x v="1"/>
    <n v="4"/>
    <s v="Mission (Mission)"/>
    <s v="Space_Seg (Space_Segment)"/>
    <x v="2"/>
    <x v="22"/>
    <x v="0"/>
  </r>
  <r>
    <s v="Mission.Space_Seg.SC.INS_UVS"/>
    <m/>
    <x v="11"/>
    <x v="3"/>
    <s v="\Mission.Space_Seg.SC.INS_UVS\P\CCM\default"/>
    <n v="0"/>
    <m/>
    <m/>
    <s v="W"/>
    <s v="INS"/>
    <m/>
    <x v="8"/>
    <x v="1"/>
    <n v="4"/>
    <s v="Mission (Mission)"/>
    <s v="Space_Seg (Space_Segment)"/>
    <x v="2"/>
    <x v="22"/>
    <x v="0"/>
  </r>
  <r>
    <s v="Mission.Space_Seg.SC.INS_UVS"/>
    <m/>
    <x v="11"/>
    <x v="4"/>
    <s v="\Mission.Space_Seg.SC.INS_UVS\P\NVM\default"/>
    <n v="0"/>
    <m/>
    <m/>
    <s v="W"/>
    <s v="INS"/>
    <m/>
    <x v="8"/>
    <x v="1"/>
    <n v="4"/>
    <s v="Mission (Mission)"/>
    <s v="Space_Seg (Space_Segment)"/>
    <x v="2"/>
    <x v="22"/>
    <x v="0"/>
  </r>
  <r>
    <s v="Mission.Space_Seg.SC.INS_UVS"/>
    <m/>
    <x v="11"/>
    <x v="5"/>
    <s v="\Mission.Space_Seg.SC.INS_UVS\P\MAM\default"/>
    <n v="0"/>
    <m/>
    <m/>
    <s v="W"/>
    <s v="INS"/>
    <m/>
    <x v="8"/>
    <x v="1"/>
    <n v="4"/>
    <s v="Mission (Mission)"/>
    <s v="Space_Seg (Space_Segment)"/>
    <x v="2"/>
    <x v="22"/>
    <x v="0"/>
  </r>
  <r>
    <s v="Mission.Space_Seg.SC.INS_UVS"/>
    <m/>
    <x v="11"/>
    <x v="6"/>
    <s v="\Mission.Space_Seg.SC.INS_UVS\P\RSM\default"/>
    <n v="16"/>
    <m/>
    <m/>
    <s v="W"/>
    <s v="INS"/>
    <m/>
    <x v="8"/>
    <x v="1"/>
    <n v="4"/>
    <s v="Mission (Mission)"/>
    <s v="Space_Seg (Space_Segment)"/>
    <x v="2"/>
    <x v="22"/>
    <x v="0"/>
  </r>
  <r>
    <s v="Mission.Space_Seg.SC.INS_UVS"/>
    <m/>
    <x v="11"/>
    <x v="7"/>
    <s v="\Mission.Space_Seg.SC.INS_UVS\P\ISM\default"/>
    <n v="0"/>
    <m/>
    <m/>
    <s v="W"/>
    <s v="INS"/>
    <m/>
    <x v="8"/>
    <x v="1"/>
    <n v="4"/>
    <s v="Mission (Mission)"/>
    <s v="Space_Seg (Space_Segment)"/>
    <x v="2"/>
    <x v="22"/>
    <x v="0"/>
  </r>
  <r>
    <s v="Mission.Space_Seg.SC.INS_UVS"/>
    <m/>
    <x v="11"/>
    <x v="8"/>
    <s v="\Mission.Space_Seg.SC.INS_UVS\P\SCM\default"/>
    <n v="0"/>
    <m/>
    <m/>
    <s v="W"/>
    <s v="INS"/>
    <m/>
    <x v="8"/>
    <x v="1"/>
    <n v="4"/>
    <s v="Mission (Mission)"/>
    <s v="Space_Seg (Space_Segment)"/>
    <x v="2"/>
    <x v="22"/>
    <x v="0"/>
  </r>
  <r>
    <s v="Mission.Space_Seg.SC.INS_UVS"/>
    <m/>
    <x v="11"/>
    <x v="9"/>
    <s v="\Mission.Space_Seg.SC.INS_UVS\P\ECM\default"/>
    <n v="0"/>
    <m/>
    <m/>
    <s v="W"/>
    <s v="INS"/>
    <m/>
    <x v="8"/>
    <x v="1"/>
    <n v="4"/>
    <s v="Mission (Mission)"/>
    <s v="Space_Seg (Space_Segment)"/>
    <x v="2"/>
    <x v="22"/>
    <x v="0"/>
  </r>
  <r>
    <s v="Mission.Space_Seg.SC.INS_UVS"/>
    <m/>
    <x v="11"/>
    <x v="10"/>
    <s v="\Mission.Space_Seg.SC.INS_UVS\P\SAM\default"/>
    <n v="0"/>
    <m/>
    <m/>
    <s v="W"/>
    <s v="INS"/>
    <m/>
    <x v="8"/>
    <x v="1"/>
    <n v="4"/>
    <s v="Mission (Mission)"/>
    <s v="Space_Seg (Space_Segment)"/>
    <x v="2"/>
    <x v="22"/>
    <x v="0"/>
  </r>
  <r>
    <s v="Mission.Space_Seg.SC.INS_UVS"/>
    <m/>
    <x v="11"/>
    <x v="11"/>
    <s v="\Mission.Space_Seg.SC.INS_UVS\P\SBM\default"/>
    <n v="0"/>
    <m/>
    <m/>
    <s v="W"/>
    <s v="INS"/>
    <m/>
    <x v="8"/>
    <x v="1"/>
    <n v="4"/>
    <s v="Mission (Mission)"/>
    <s v="Space_Seg (Space_Segment)"/>
    <x v="2"/>
    <x v="22"/>
    <x v="0"/>
  </r>
  <r>
    <s v="Mission.Space_Seg.SC.INS_UVS"/>
    <m/>
    <x v="13"/>
    <x v="0"/>
    <s v="\Mission.Space_Seg.SC.INS_UVS\redundancy.scheme\\default"/>
    <s v="None"/>
    <m/>
    <m/>
    <m/>
    <s v="INS"/>
    <m/>
    <x v="8"/>
    <x v="1"/>
    <n v="4"/>
    <s v="Mission (Mission)"/>
    <s v="Space_Seg (Space_Segment)"/>
    <x v="2"/>
    <x v="22"/>
    <x v="0"/>
  </r>
  <r>
    <s v="Mission.Space_Seg.SC.INS_UVS"/>
    <m/>
    <x v="14"/>
    <x v="0"/>
    <s v="\Mission.Space_Seg.SC.INS_UVS\redundancy.type\\default"/>
    <s v="Internal"/>
    <m/>
    <m/>
    <m/>
    <s v="INS"/>
    <m/>
    <x v="8"/>
    <x v="1"/>
    <n v="4"/>
    <s v="Mission (Mission)"/>
    <s v="Space_Seg (Space_Segment)"/>
    <x v="2"/>
    <x v="22"/>
    <x v="0"/>
  </r>
  <r>
    <s v="Mission.Space_Seg.SC.INS_UVS"/>
    <m/>
    <x v="15"/>
    <x v="0"/>
    <s v="\Mission.Space_Seg.SC.INS_UVS\redundancy.k\\default"/>
    <n v="1"/>
    <m/>
    <m/>
    <m/>
    <s v="INS"/>
    <m/>
    <x v="8"/>
    <x v="1"/>
    <n v="4"/>
    <s v="Mission (Mission)"/>
    <s v="Space_Seg (Space_Segment)"/>
    <x v="2"/>
    <x v="22"/>
    <x v="0"/>
  </r>
  <r>
    <s v="Mission.Space_Seg.SC.INS_UVS"/>
    <m/>
    <x v="16"/>
    <x v="0"/>
    <s v="\Mission.Space_Seg.SC.INS_UVS\redundancy.n\\default"/>
    <n v="1"/>
    <m/>
    <m/>
    <m/>
    <s v="INS"/>
    <m/>
    <x v="8"/>
    <x v="1"/>
    <n v="4"/>
    <s v="Mission (Mission)"/>
    <s v="Space_Seg (Space_Segment)"/>
    <x v="2"/>
    <x v="22"/>
    <x v="0"/>
  </r>
  <r>
    <s v="Mission.Space_Seg.SC.INS_UVS"/>
    <m/>
    <x v="17"/>
    <x v="0"/>
    <s v="\Mission.Space_Seg.SC.INS_UVS\Temp_oper_max\\default"/>
    <n v="40"/>
    <m/>
    <m/>
    <s v="°C"/>
    <s v="INS"/>
    <m/>
    <x v="8"/>
    <x v="1"/>
    <n v="4"/>
    <s v="Mission (Mission)"/>
    <s v="Space_Seg (Space_Segment)"/>
    <x v="2"/>
    <x v="22"/>
    <x v="0"/>
  </r>
  <r>
    <s v="Mission.Space_Seg.SC.INS_UVS"/>
    <m/>
    <x v="18"/>
    <x v="0"/>
    <s v="\Mission.Space_Seg.SC.INS_UVS\Temp_oper_min\\default"/>
    <n v="10"/>
    <m/>
    <m/>
    <s v="°C"/>
    <s v="INS"/>
    <m/>
    <x v="8"/>
    <x v="1"/>
    <n v="4"/>
    <s v="Mission (Mission)"/>
    <s v="Space_Seg (Space_Segment)"/>
    <x v="2"/>
    <x v="22"/>
    <x v="0"/>
  </r>
  <r>
    <s v="Mission.Space_Seg.SC.INS_UVS"/>
    <m/>
    <x v="19"/>
    <x v="0"/>
    <s v="\Mission.Space_Seg.SC.INS_UVS\TRL\\default"/>
    <n v="7"/>
    <m/>
    <m/>
    <m/>
    <s v="INS"/>
    <m/>
    <x v="8"/>
    <x v="1"/>
    <n v="4"/>
    <s v="Mission (Mission)"/>
    <s v="Space_Seg (Space_Segment)"/>
    <x v="2"/>
    <x v="22"/>
    <x v="0"/>
  </r>
  <r>
    <s v="Mission.Space_Seg.SC.INS_UVS"/>
    <s v="Dimensions"/>
    <x v="20"/>
    <x v="0"/>
    <s v="\Mission.Space_Seg.SC.INS_UVS\wid\\default"/>
    <n v="300"/>
    <m/>
    <m/>
    <s v="mm"/>
    <s v="INS"/>
    <m/>
    <x v="8"/>
    <x v="1"/>
    <n v="4"/>
    <s v="Mission (Mission)"/>
    <s v="Space_Seg (Space_Segment)"/>
    <x v="2"/>
    <x v="22"/>
    <x v="0"/>
  </r>
  <r>
    <s v="Mission.Space_Seg.SC.ITR"/>
    <m/>
    <x v="0"/>
    <x v="0"/>
    <s v="\Mission.Space_Seg.SC.ITR\_name_\\default"/>
    <s v="Inner Trays"/>
    <m/>
    <m/>
    <m/>
    <s v="STR"/>
    <m/>
    <x v="1"/>
    <x v="0"/>
    <n v="4"/>
    <s v="Mission (Mission)"/>
    <s v="Space_Seg (Space_Segment)"/>
    <x v="2"/>
    <x v="23"/>
    <x v="0"/>
  </r>
  <r>
    <s v="Mission.Space_Seg.SC.ITR"/>
    <s v="Dimensions"/>
    <x v="8"/>
    <x v="0"/>
    <s v="\Mission.Space_Seg.SC.ITR\diam\\default"/>
    <s v="-"/>
    <m/>
    <m/>
    <s v="mm"/>
    <s v="STR"/>
    <m/>
    <x v="1"/>
    <x v="1"/>
    <n v="4"/>
    <s v="Mission (Mission)"/>
    <s v="Space_Seg (Space_Segment)"/>
    <x v="2"/>
    <x v="23"/>
    <x v="0"/>
  </r>
  <r>
    <s v="Mission.Space_Seg.SC.ITR"/>
    <s v="Dimensions"/>
    <x v="10"/>
    <x v="0"/>
    <s v="\Mission.Space_Seg.SC.ITR\len\\default"/>
    <s v="-"/>
    <m/>
    <m/>
    <s v="mm"/>
    <s v="STR"/>
    <m/>
    <x v="1"/>
    <x v="1"/>
    <n v="4"/>
    <s v="Mission (Mission)"/>
    <s v="Space_Seg (Space_Segment)"/>
    <x v="2"/>
    <x v="23"/>
    <x v="0"/>
  </r>
  <r>
    <s v="Mission.Space_Seg.SC.ITR"/>
    <m/>
    <x v="1"/>
    <x v="0"/>
    <s v="\Mission.Space_Seg.SC.ITR\m\\default"/>
    <n v="62"/>
    <n v="20"/>
    <n v="12.4"/>
    <s v="kg"/>
    <s v="STR"/>
    <m/>
    <x v="1"/>
    <x v="1"/>
    <n v="4"/>
    <s v="Mission (Mission)"/>
    <s v="Space_Seg (Space_Segment)"/>
    <x v="2"/>
    <x v="23"/>
    <x v="0"/>
  </r>
  <r>
    <s v="Mission.Space_Seg.SC.ITR"/>
    <m/>
    <x v="11"/>
    <x v="1"/>
    <s v="\Mission.Space_Seg.SC.ITR\P\LEM\default"/>
    <s v="-"/>
    <m/>
    <m/>
    <s v="W"/>
    <s v="STR"/>
    <m/>
    <x v="1"/>
    <x v="1"/>
    <n v="4"/>
    <s v="Mission (Mission)"/>
    <s v="Space_Seg (Space_Segment)"/>
    <x v="2"/>
    <x v="23"/>
    <x v="0"/>
  </r>
  <r>
    <s v="Mission.Space_Seg.SC.ITR"/>
    <m/>
    <x v="11"/>
    <x v="2"/>
    <s v="\Mission.Space_Seg.SC.ITR\P\CRM\default"/>
    <s v="-"/>
    <m/>
    <m/>
    <s v="W"/>
    <s v="STR"/>
    <m/>
    <x v="1"/>
    <x v="1"/>
    <n v="4"/>
    <s v="Mission (Mission)"/>
    <s v="Space_Seg (Space_Segment)"/>
    <x v="2"/>
    <x v="23"/>
    <x v="0"/>
  </r>
  <r>
    <s v="Mission.Space_Seg.SC.ITR"/>
    <m/>
    <x v="11"/>
    <x v="3"/>
    <s v="\Mission.Space_Seg.SC.ITR\P\CCM\default"/>
    <s v="-"/>
    <m/>
    <m/>
    <s v="W"/>
    <s v="STR"/>
    <m/>
    <x v="1"/>
    <x v="1"/>
    <n v="4"/>
    <s v="Mission (Mission)"/>
    <s v="Space_Seg (Space_Segment)"/>
    <x v="2"/>
    <x v="23"/>
    <x v="0"/>
  </r>
  <r>
    <s v="Mission.Space_Seg.SC.ITR"/>
    <m/>
    <x v="11"/>
    <x v="4"/>
    <s v="\Mission.Space_Seg.SC.ITR\P\NVM\default"/>
    <s v="-"/>
    <m/>
    <m/>
    <s v="W"/>
    <s v="STR"/>
    <m/>
    <x v="1"/>
    <x v="1"/>
    <n v="4"/>
    <s v="Mission (Mission)"/>
    <s v="Space_Seg (Space_Segment)"/>
    <x v="2"/>
    <x v="23"/>
    <x v="0"/>
  </r>
  <r>
    <s v="Mission.Space_Seg.SC.ITR"/>
    <m/>
    <x v="11"/>
    <x v="5"/>
    <s v="\Mission.Space_Seg.SC.ITR\P\MAM\default"/>
    <s v="-"/>
    <m/>
    <m/>
    <s v="W"/>
    <s v="STR"/>
    <m/>
    <x v="1"/>
    <x v="1"/>
    <n v="4"/>
    <s v="Mission (Mission)"/>
    <s v="Space_Seg (Space_Segment)"/>
    <x v="2"/>
    <x v="23"/>
    <x v="0"/>
  </r>
  <r>
    <s v="Mission.Space_Seg.SC.ITR"/>
    <m/>
    <x v="11"/>
    <x v="6"/>
    <s v="\Mission.Space_Seg.SC.ITR\P\RSM\default"/>
    <s v="-"/>
    <m/>
    <m/>
    <s v="W"/>
    <s v="STR"/>
    <m/>
    <x v="1"/>
    <x v="1"/>
    <n v="4"/>
    <s v="Mission (Mission)"/>
    <s v="Space_Seg (Space_Segment)"/>
    <x v="2"/>
    <x v="23"/>
    <x v="0"/>
  </r>
  <r>
    <s v="Mission.Space_Seg.SC.ITR"/>
    <m/>
    <x v="11"/>
    <x v="7"/>
    <s v="\Mission.Space_Seg.SC.ITR\P\ISM\default"/>
    <s v="-"/>
    <m/>
    <m/>
    <s v="W"/>
    <s v="STR"/>
    <m/>
    <x v="1"/>
    <x v="1"/>
    <n v="4"/>
    <s v="Mission (Mission)"/>
    <s v="Space_Seg (Space_Segment)"/>
    <x v="2"/>
    <x v="23"/>
    <x v="0"/>
  </r>
  <r>
    <s v="Mission.Space_Seg.SC.ITR"/>
    <m/>
    <x v="11"/>
    <x v="8"/>
    <s v="\Mission.Space_Seg.SC.ITR\P\SCM\default"/>
    <s v="-"/>
    <m/>
    <m/>
    <s v="W"/>
    <s v="STR"/>
    <m/>
    <x v="1"/>
    <x v="1"/>
    <n v="4"/>
    <s v="Mission (Mission)"/>
    <s v="Space_Seg (Space_Segment)"/>
    <x v="2"/>
    <x v="23"/>
    <x v="0"/>
  </r>
  <r>
    <s v="Mission.Space_Seg.SC.ITR"/>
    <m/>
    <x v="11"/>
    <x v="9"/>
    <s v="\Mission.Space_Seg.SC.ITR\P\ECM\default"/>
    <s v="-"/>
    <m/>
    <m/>
    <s v="W"/>
    <s v="STR"/>
    <m/>
    <x v="1"/>
    <x v="1"/>
    <n v="4"/>
    <s v="Mission (Mission)"/>
    <s v="Space_Seg (Space_Segment)"/>
    <x v="2"/>
    <x v="23"/>
    <x v="0"/>
  </r>
  <r>
    <s v="Mission.Space_Seg.SC.ITR"/>
    <m/>
    <x v="11"/>
    <x v="10"/>
    <s v="\Mission.Space_Seg.SC.ITR\P\SAM\default"/>
    <s v="-"/>
    <m/>
    <m/>
    <s v="W"/>
    <s v="STR"/>
    <m/>
    <x v="1"/>
    <x v="1"/>
    <n v="4"/>
    <s v="Mission (Mission)"/>
    <s v="Space_Seg (Space_Segment)"/>
    <x v="2"/>
    <x v="23"/>
    <x v="0"/>
  </r>
  <r>
    <s v="Mission.Space_Seg.SC.ITR"/>
    <m/>
    <x v="11"/>
    <x v="11"/>
    <s v="\Mission.Space_Seg.SC.ITR\P\SBM\default"/>
    <s v="-"/>
    <m/>
    <m/>
    <s v="W"/>
    <s v="STR"/>
    <m/>
    <x v="1"/>
    <x v="1"/>
    <n v="4"/>
    <s v="Mission (Mission)"/>
    <s v="Space_Seg (Space_Segment)"/>
    <x v="2"/>
    <x v="23"/>
    <x v="0"/>
  </r>
  <r>
    <s v="Mission.Space_Seg.SC.ITR"/>
    <m/>
    <x v="13"/>
    <x v="0"/>
    <s v="\Mission.Space_Seg.SC.ITR\redundancy.scheme\\default"/>
    <s v="-"/>
    <m/>
    <m/>
    <m/>
    <s v="STR"/>
    <m/>
    <x v="1"/>
    <x v="1"/>
    <n v="4"/>
    <s v="Mission (Mission)"/>
    <s v="Space_Seg (Space_Segment)"/>
    <x v="2"/>
    <x v="23"/>
    <x v="0"/>
  </r>
  <r>
    <s v="Mission.Space_Seg.SC.ITR"/>
    <m/>
    <x v="14"/>
    <x v="0"/>
    <s v="\Mission.Space_Seg.SC.ITR\redundancy.type\\default"/>
    <s v="-"/>
    <m/>
    <m/>
    <m/>
    <s v="STR"/>
    <m/>
    <x v="1"/>
    <x v="1"/>
    <n v="4"/>
    <s v="Mission (Mission)"/>
    <s v="Space_Seg (Space_Segment)"/>
    <x v="2"/>
    <x v="23"/>
    <x v="0"/>
  </r>
  <r>
    <s v="Mission.Space_Seg.SC.ITR"/>
    <m/>
    <x v="15"/>
    <x v="0"/>
    <s v="\Mission.Space_Seg.SC.ITR\redundancy.k\\default"/>
    <s v="-"/>
    <m/>
    <m/>
    <m/>
    <s v="STR"/>
    <m/>
    <x v="1"/>
    <x v="1"/>
    <n v="4"/>
    <s v="Mission (Mission)"/>
    <s v="Space_Seg (Space_Segment)"/>
    <x v="2"/>
    <x v="23"/>
    <x v="0"/>
  </r>
  <r>
    <s v="Mission.Space_Seg.SC.ITR"/>
    <m/>
    <x v="16"/>
    <x v="0"/>
    <s v="\Mission.Space_Seg.SC.ITR\redundancy.n\\default"/>
    <s v="-"/>
    <m/>
    <m/>
    <m/>
    <s v="STR"/>
    <m/>
    <x v="1"/>
    <x v="1"/>
    <n v="4"/>
    <s v="Mission (Mission)"/>
    <s v="Space_Seg (Space_Segment)"/>
    <x v="2"/>
    <x v="23"/>
    <x v="0"/>
  </r>
  <r>
    <s v="Mission.Space_Seg.SC.ITR"/>
    <m/>
    <x v="17"/>
    <x v="0"/>
    <s v="\Mission.Space_Seg.SC.ITR\Temp_oper_max\\default"/>
    <s v="-"/>
    <m/>
    <m/>
    <s v="°C"/>
    <s v="STR"/>
    <m/>
    <x v="1"/>
    <x v="1"/>
    <n v="4"/>
    <s v="Mission (Mission)"/>
    <s v="Space_Seg (Space_Segment)"/>
    <x v="2"/>
    <x v="23"/>
    <x v="0"/>
  </r>
  <r>
    <s v="Mission.Space_Seg.SC.ITR"/>
    <m/>
    <x v="18"/>
    <x v="0"/>
    <s v="\Mission.Space_Seg.SC.ITR\Temp_oper_min\\default"/>
    <s v="-"/>
    <m/>
    <m/>
    <s v="°C"/>
    <s v="STR"/>
    <m/>
    <x v="1"/>
    <x v="1"/>
    <n v="4"/>
    <s v="Mission (Mission)"/>
    <s v="Space_Seg (Space_Segment)"/>
    <x v="2"/>
    <x v="23"/>
    <x v="0"/>
  </r>
  <r>
    <s v="Mission.Space_Seg.SC.ITR"/>
    <s v="Dimensions"/>
    <x v="22"/>
    <x v="0"/>
    <s v="\Mission.Space_Seg.SC.ITR\thickn\\default"/>
    <s v="-"/>
    <m/>
    <m/>
    <s v="mm"/>
    <s v="STR"/>
    <m/>
    <x v="1"/>
    <x v="1"/>
    <n v="4"/>
    <s v="Mission (Mission)"/>
    <s v="Space_Seg (Space_Segment)"/>
    <x v="2"/>
    <x v="23"/>
    <x v="0"/>
  </r>
  <r>
    <s v="Mission.Space_Seg.SC.ITR"/>
    <m/>
    <x v="19"/>
    <x v="0"/>
    <s v="\Mission.Space_Seg.SC.ITR\TRL\\default"/>
    <s v="-"/>
    <m/>
    <m/>
    <m/>
    <s v="STR"/>
    <m/>
    <x v="1"/>
    <x v="1"/>
    <n v="4"/>
    <s v="Mission (Mission)"/>
    <s v="Space_Seg (Space_Segment)"/>
    <x v="2"/>
    <x v="23"/>
    <x v="0"/>
  </r>
  <r>
    <s v="Mission.Space_Seg.SC.JOI"/>
    <m/>
    <x v="0"/>
    <x v="0"/>
    <s v="\Mission.Space_Seg.SC.JOI\_name_\\default"/>
    <s v="Joints"/>
    <m/>
    <m/>
    <m/>
    <s v="STR"/>
    <m/>
    <x v="1"/>
    <x v="0"/>
    <n v="4"/>
    <s v="Mission (Mission)"/>
    <s v="Space_Seg (Space_Segment)"/>
    <x v="2"/>
    <x v="24"/>
    <x v="0"/>
  </r>
  <r>
    <s v="Mission.Space_Seg.SC.JOI"/>
    <s v="Dimensions"/>
    <x v="8"/>
    <x v="0"/>
    <s v="\Mission.Space_Seg.SC.JOI\diam\\default"/>
    <s v="-"/>
    <m/>
    <m/>
    <s v="mm"/>
    <s v="STR"/>
    <m/>
    <x v="1"/>
    <x v="1"/>
    <n v="4"/>
    <s v="Mission (Mission)"/>
    <s v="Space_Seg (Space_Segment)"/>
    <x v="2"/>
    <x v="24"/>
    <x v="0"/>
  </r>
  <r>
    <s v="Mission.Space_Seg.SC.JOI"/>
    <s v="Dimensions"/>
    <x v="10"/>
    <x v="0"/>
    <s v="\Mission.Space_Seg.SC.JOI\len\\default"/>
    <s v="-"/>
    <m/>
    <m/>
    <s v="mm"/>
    <s v="STR"/>
    <m/>
    <x v="1"/>
    <x v="1"/>
    <n v="4"/>
    <s v="Mission (Mission)"/>
    <s v="Space_Seg (Space_Segment)"/>
    <x v="2"/>
    <x v="24"/>
    <x v="0"/>
  </r>
  <r>
    <s v="Mission.Space_Seg.SC.JOI"/>
    <m/>
    <x v="1"/>
    <x v="0"/>
    <s v="\Mission.Space_Seg.SC.JOI\m\\default"/>
    <n v="14"/>
    <n v="20"/>
    <n v="2.8"/>
    <s v="kg"/>
    <s v="STR"/>
    <m/>
    <x v="1"/>
    <x v="1"/>
    <n v="4"/>
    <s v="Mission (Mission)"/>
    <s v="Space_Seg (Space_Segment)"/>
    <x v="2"/>
    <x v="24"/>
    <x v="0"/>
  </r>
  <r>
    <s v="Mission.Space_Seg.SC.JOI"/>
    <m/>
    <x v="11"/>
    <x v="1"/>
    <s v="\Mission.Space_Seg.SC.JOI\P\LEM\default"/>
    <s v="-"/>
    <m/>
    <m/>
    <s v="W"/>
    <s v="STR"/>
    <m/>
    <x v="1"/>
    <x v="1"/>
    <n v="4"/>
    <s v="Mission (Mission)"/>
    <s v="Space_Seg (Space_Segment)"/>
    <x v="2"/>
    <x v="24"/>
    <x v="0"/>
  </r>
  <r>
    <s v="Mission.Space_Seg.SC.JOI"/>
    <m/>
    <x v="11"/>
    <x v="2"/>
    <s v="\Mission.Space_Seg.SC.JOI\P\CRM\default"/>
    <s v="-"/>
    <m/>
    <m/>
    <s v="W"/>
    <s v="STR"/>
    <m/>
    <x v="1"/>
    <x v="1"/>
    <n v="4"/>
    <s v="Mission (Mission)"/>
    <s v="Space_Seg (Space_Segment)"/>
    <x v="2"/>
    <x v="24"/>
    <x v="0"/>
  </r>
  <r>
    <s v="Mission.Space_Seg.SC.JOI"/>
    <m/>
    <x v="11"/>
    <x v="3"/>
    <s v="\Mission.Space_Seg.SC.JOI\P\CCM\default"/>
    <s v="-"/>
    <m/>
    <m/>
    <s v="W"/>
    <s v="STR"/>
    <m/>
    <x v="1"/>
    <x v="1"/>
    <n v="4"/>
    <s v="Mission (Mission)"/>
    <s v="Space_Seg (Space_Segment)"/>
    <x v="2"/>
    <x v="24"/>
    <x v="0"/>
  </r>
  <r>
    <s v="Mission.Space_Seg.SC.JOI"/>
    <m/>
    <x v="11"/>
    <x v="4"/>
    <s v="\Mission.Space_Seg.SC.JOI\P\NVM\default"/>
    <s v="-"/>
    <m/>
    <m/>
    <s v="W"/>
    <s v="STR"/>
    <m/>
    <x v="1"/>
    <x v="1"/>
    <n v="4"/>
    <s v="Mission (Mission)"/>
    <s v="Space_Seg (Space_Segment)"/>
    <x v="2"/>
    <x v="24"/>
    <x v="0"/>
  </r>
  <r>
    <s v="Mission.Space_Seg.SC.JOI"/>
    <m/>
    <x v="11"/>
    <x v="5"/>
    <s v="\Mission.Space_Seg.SC.JOI\P\MAM\default"/>
    <s v="-"/>
    <m/>
    <m/>
    <s v="W"/>
    <s v="STR"/>
    <m/>
    <x v="1"/>
    <x v="1"/>
    <n v="4"/>
    <s v="Mission (Mission)"/>
    <s v="Space_Seg (Space_Segment)"/>
    <x v="2"/>
    <x v="24"/>
    <x v="0"/>
  </r>
  <r>
    <s v="Mission.Space_Seg.SC.JOI"/>
    <m/>
    <x v="11"/>
    <x v="6"/>
    <s v="\Mission.Space_Seg.SC.JOI\P\RSM\default"/>
    <s v="-"/>
    <m/>
    <m/>
    <s v="W"/>
    <s v="STR"/>
    <m/>
    <x v="1"/>
    <x v="1"/>
    <n v="4"/>
    <s v="Mission (Mission)"/>
    <s v="Space_Seg (Space_Segment)"/>
    <x v="2"/>
    <x v="24"/>
    <x v="0"/>
  </r>
  <r>
    <s v="Mission.Space_Seg.SC.JOI"/>
    <m/>
    <x v="11"/>
    <x v="7"/>
    <s v="\Mission.Space_Seg.SC.JOI\P\ISM\default"/>
    <s v="-"/>
    <m/>
    <m/>
    <s v="W"/>
    <s v="STR"/>
    <m/>
    <x v="1"/>
    <x v="1"/>
    <n v="4"/>
    <s v="Mission (Mission)"/>
    <s v="Space_Seg (Space_Segment)"/>
    <x v="2"/>
    <x v="24"/>
    <x v="0"/>
  </r>
  <r>
    <s v="Mission.Space_Seg.SC.JOI"/>
    <m/>
    <x v="11"/>
    <x v="8"/>
    <s v="\Mission.Space_Seg.SC.JOI\P\SCM\default"/>
    <s v="-"/>
    <m/>
    <m/>
    <s v="W"/>
    <s v="STR"/>
    <m/>
    <x v="1"/>
    <x v="1"/>
    <n v="4"/>
    <s v="Mission (Mission)"/>
    <s v="Space_Seg (Space_Segment)"/>
    <x v="2"/>
    <x v="24"/>
    <x v="0"/>
  </r>
  <r>
    <s v="Mission.Space_Seg.SC.JOI"/>
    <m/>
    <x v="11"/>
    <x v="9"/>
    <s v="\Mission.Space_Seg.SC.JOI\P\ECM\default"/>
    <s v="-"/>
    <m/>
    <m/>
    <s v="W"/>
    <s v="STR"/>
    <m/>
    <x v="1"/>
    <x v="1"/>
    <n v="4"/>
    <s v="Mission (Mission)"/>
    <s v="Space_Seg (Space_Segment)"/>
    <x v="2"/>
    <x v="24"/>
    <x v="0"/>
  </r>
  <r>
    <s v="Mission.Space_Seg.SC.JOI"/>
    <m/>
    <x v="11"/>
    <x v="10"/>
    <s v="\Mission.Space_Seg.SC.JOI\P\SAM\default"/>
    <s v="-"/>
    <m/>
    <m/>
    <s v="W"/>
    <s v="STR"/>
    <m/>
    <x v="1"/>
    <x v="1"/>
    <n v="4"/>
    <s v="Mission (Mission)"/>
    <s v="Space_Seg (Space_Segment)"/>
    <x v="2"/>
    <x v="24"/>
    <x v="0"/>
  </r>
  <r>
    <s v="Mission.Space_Seg.SC.JOI"/>
    <m/>
    <x v="11"/>
    <x v="11"/>
    <s v="\Mission.Space_Seg.SC.JOI\P\SBM\default"/>
    <s v="-"/>
    <m/>
    <m/>
    <s v="W"/>
    <s v="STR"/>
    <m/>
    <x v="1"/>
    <x v="1"/>
    <n v="4"/>
    <s v="Mission (Mission)"/>
    <s v="Space_Seg (Space_Segment)"/>
    <x v="2"/>
    <x v="24"/>
    <x v="0"/>
  </r>
  <r>
    <s v="Mission.Space_Seg.SC.JOI"/>
    <m/>
    <x v="13"/>
    <x v="0"/>
    <s v="\Mission.Space_Seg.SC.JOI\redundancy.scheme\\default"/>
    <s v="-"/>
    <m/>
    <m/>
    <m/>
    <s v="STR"/>
    <m/>
    <x v="1"/>
    <x v="1"/>
    <n v="4"/>
    <s v="Mission (Mission)"/>
    <s v="Space_Seg (Space_Segment)"/>
    <x v="2"/>
    <x v="24"/>
    <x v="0"/>
  </r>
  <r>
    <s v="Mission.Space_Seg.SC.JOI"/>
    <m/>
    <x v="14"/>
    <x v="0"/>
    <s v="\Mission.Space_Seg.SC.JOI\redundancy.type\\default"/>
    <s v="-"/>
    <m/>
    <m/>
    <m/>
    <s v="STR"/>
    <m/>
    <x v="1"/>
    <x v="1"/>
    <n v="4"/>
    <s v="Mission (Mission)"/>
    <s v="Space_Seg (Space_Segment)"/>
    <x v="2"/>
    <x v="24"/>
    <x v="0"/>
  </r>
  <r>
    <s v="Mission.Space_Seg.SC.JOI"/>
    <m/>
    <x v="15"/>
    <x v="0"/>
    <s v="\Mission.Space_Seg.SC.JOI\redundancy.k\\default"/>
    <s v="-"/>
    <m/>
    <m/>
    <m/>
    <s v="STR"/>
    <m/>
    <x v="1"/>
    <x v="1"/>
    <n v="4"/>
    <s v="Mission (Mission)"/>
    <s v="Space_Seg (Space_Segment)"/>
    <x v="2"/>
    <x v="24"/>
    <x v="0"/>
  </r>
  <r>
    <s v="Mission.Space_Seg.SC.JOI"/>
    <m/>
    <x v="16"/>
    <x v="0"/>
    <s v="\Mission.Space_Seg.SC.JOI\redundancy.n\\default"/>
    <s v="-"/>
    <m/>
    <m/>
    <m/>
    <s v="STR"/>
    <m/>
    <x v="1"/>
    <x v="1"/>
    <n v="4"/>
    <s v="Mission (Mission)"/>
    <s v="Space_Seg (Space_Segment)"/>
    <x v="2"/>
    <x v="24"/>
    <x v="0"/>
  </r>
  <r>
    <s v="Mission.Space_Seg.SC.JOI"/>
    <m/>
    <x v="17"/>
    <x v="0"/>
    <s v="\Mission.Space_Seg.SC.JOI\Temp_oper_max\\default"/>
    <s v="-"/>
    <m/>
    <m/>
    <s v="°C"/>
    <s v="STR"/>
    <m/>
    <x v="1"/>
    <x v="1"/>
    <n v="4"/>
    <s v="Mission (Mission)"/>
    <s v="Space_Seg (Space_Segment)"/>
    <x v="2"/>
    <x v="24"/>
    <x v="0"/>
  </r>
  <r>
    <s v="Mission.Space_Seg.SC.JOI"/>
    <m/>
    <x v="18"/>
    <x v="0"/>
    <s v="\Mission.Space_Seg.SC.JOI\Temp_oper_min\\default"/>
    <s v="-"/>
    <m/>
    <m/>
    <s v="°C"/>
    <s v="STR"/>
    <m/>
    <x v="1"/>
    <x v="1"/>
    <n v="4"/>
    <s v="Mission (Mission)"/>
    <s v="Space_Seg (Space_Segment)"/>
    <x v="2"/>
    <x v="24"/>
    <x v="0"/>
  </r>
  <r>
    <s v="Mission.Space_Seg.SC.JOI"/>
    <s v="Dimensions"/>
    <x v="22"/>
    <x v="0"/>
    <s v="\Mission.Space_Seg.SC.JOI\thickn\\default"/>
    <s v="-"/>
    <m/>
    <m/>
    <s v="mm"/>
    <s v="STR"/>
    <m/>
    <x v="1"/>
    <x v="1"/>
    <n v="4"/>
    <s v="Mission (Mission)"/>
    <s v="Space_Seg (Space_Segment)"/>
    <x v="2"/>
    <x v="24"/>
    <x v="0"/>
  </r>
  <r>
    <s v="Mission.Space_Seg.SC.JOI"/>
    <m/>
    <x v="19"/>
    <x v="0"/>
    <s v="\Mission.Space_Seg.SC.JOI\TRL\\default"/>
    <s v="-"/>
    <m/>
    <m/>
    <m/>
    <s v="STR"/>
    <m/>
    <x v="1"/>
    <x v="1"/>
    <n v="4"/>
    <s v="Mission (Mission)"/>
    <s v="Space_Seg (Space_Segment)"/>
    <x v="2"/>
    <x v="24"/>
    <x v="0"/>
  </r>
  <r>
    <s v="Mission.Space_Seg.SC.KTR_COM"/>
    <m/>
    <x v="0"/>
    <x v="0"/>
    <s v="\Mission.Space_Seg.SC.KTR_COM\_name_\\default"/>
    <s v="Ka-band Transmitter"/>
    <m/>
    <m/>
    <m/>
    <s v="COM"/>
    <m/>
    <x v="4"/>
    <x v="0"/>
    <n v="4"/>
    <s v="Mission (Mission)"/>
    <s v="Space_Seg (Space_Segment)"/>
    <x v="2"/>
    <x v="25"/>
    <x v="0"/>
  </r>
  <r>
    <s v="Mission.Space_Seg.SC.KTR_COM"/>
    <s v="Dimensions"/>
    <x v="8"/>
    <x v="0"/>
    <s v="\Mission.Space_Seg.SC.KTR_COM\diam\\default"/>
    <s v="-"/>
    <m/>
    <m/>
    <s v="mm"/>
    <s v="COM"/>
    <m/>
    <x v="4"/>
    <x v="1"/>
    <n v="4"/>
    <s v="Mission (Mission)"/>
    <s v="Space_Seg (Space_Segment)"/>
    <x v="2"/>
    <x v="25"/>
    <x v="0"/>
  </r>
  <r>
    <s v="Mission.Space_Seg.SC.KTR_COM"/>
    <s v="Dimensions"/>
    <x v="9"/>
    <x v="0"/>
    <s v="\Mission.Space_Seg.SC.KTR_COM\height\\default"/>
    <n v="81.28"/>
    <m/>
    <m/>
    <s v="mm"/>
    <s v="COM"/>
    <m/>
    <x v="4"/>
    <x v="1"/>
    <n v="4"/>
    <s v="Mission (Mission)"/>
    <s v="Space_Seg (Space_Segment)"/>
    <x v="2"/>
    <x v="25"/>
    <x v="0"/>
  </r>
  <r>
    <s v="Mission.Space_Seg.SC.KTR_COM"/>
    <s v="Dimensions"/>
    <x v="10"/>
    <x v="0"/>
    <s v="\Mission.Space_Seg.SC.KTR_COM\len\\default"/>
    <n v="203.2"/>
    <m/>
    <m/>
    <s v="mm"/>
    <s v="COM"/>
    <m/>
    <x v="4"/>
    <x v="1"/>
    <n v="4"/>
    <s v="Mission (Mission)"/>
    <s v="Space_Seg (Space_Segment)"/>
    <x v="2"/>
    <x v="25"/>
    <x v="0"/>
  </r>
  <r>
    <s v="Mission.Space_Seg.SC.KTR_COM"/>
    <m/>
    <x v="1"/>
    <x v="0"/>
    <s v="\Mission.Space_Seg.SC.KTR_COM\m\\default"/>
    <n v="2.2669999999999999"/>
    <n v="10"/>
    <n v="0.22669999999999998"/>
    <s v="kg"/>
    <s v="COM"/>
    <m/>
    <x v="4"/>
    <x v="1"/>
    <n v="4"/>
    <s v="Mission (Mission)"/>
    <s v="Space_Seg (Space_Segment)"/>
    <x v="2"/>
    <x v="25"/>
    <x v="0"/>
  </r>
  <r>
    <s v="Mission.Space_Seg.SC.KTR_COM"/>
    <m/>
    <x v="11"/>
    <x v="1"/>
    <s v="\Mission.Space_Seg.SC.KTR_COM\P\LEM\default"/>
    <n v="0"/>
    <m/>
    <m/>
    <s v="W"/>
    <s v="COM"/>
    <m/>
    <x v="4"/>
    <x v="1"/>
    <n v="4"/>
    <s v="Mission (Mission)"/>
    <s v="Space_Seg (Space_Segment)"/>
    <x v="2"/>
    <x v="25"/>
    <x v="0"/>
  </r>
  <r>
    <s v="Mission.Space_Seg.SC.KTR_COM"/>
    <m/>
    <x v="11"/>
    <x v="2"/>
    <s v="\Mission.Space_Seg.SC.KTR_COM\P\CRM\default"/>
    <n v="0"/>
    <m/>
    <m/>
    <s v="W"/>
    <s v="COM"/>
    <m/>
    <x v="4"/>
    <x v="1"/>
    <n v="4"/>
    <s v="Mission (Mission)"/>
    <s v="Space_Seg (Space_Segment)"/>
    <x v="2"/>
    <x v="25"/>
    <x v="0"/>
  </r>
  <r>
    <s v="Mission.Space_Seg.SC.KTR_COM"/>
    <m/>
    <x v="11"/>
    <x v="3"/>
    <s v="\Mission.Space_Seg.SC.KTR_COM\P\CCM\default"/>
    <n v="4"/>
    <m/>
    <m/>
    <s v="W"/>
    <s v="COM"/>
    <m/>
    <x v="4"/>
    <x v="1"/>
    <n v="4"/>
    <s v="Mission (Mission)"/>
    <s v="Space_Seg (Space_Segment)"/>
    <x v="2"/>
    <x v="25"/>
    <x v="0"/>
  </r>
  <r>
    <s v="Mission.Space_Seg.SC.KTR_COM"/>
    <m/>
    <x v="11"/>
    <x v="4"/>
    <s v="\Mission.Space_Seg.SC.KTR_COM\P\NVM\default"/>
    <n v="0"/>
    <m/>
    <m/>
    <s v="W"/>
    <s v="COM"/>
    <m/>
    <x v="4"/>
    <x v="1"/>
    <n v="4"/>
    <s v="Mission (Mission)"/>
    <s v="Space_Seg (Space_Segment)"/>
    <x v="2"/>
    <x v="25"/>
    <x v="0"/>
  </r>
  <r>
    <s v="Mission.Space_Seg.SC.KTR_COM"/>
    <m/>
    <x v="11"/>
    <x v="5"/>
    <s v="\Mission.Space_Seg.SC.KTR_COM\P\MAM\default"/>
    <n v="0"/>
    <m/>
    <m/>
    <s v="W"/>
    <s v="COM"/>
    <m/>
    <x v="4"/>
    <x v="1"/>
    <n v="4"/>
    <s v="Mission (Mission)"/>
    <s v="Space_Seg (Space_Segment)"/>
    <x v="2"/>
    <x v="25"/>
    <x v="0"/>
  </r>
  <r>
    <s v="Mission.Space_Seg.SC.KTR_COM"/>
    <m/>
    <x v="11"/>
    <x v="6"/>
    <s v="\Mission.Space_Seg.SC.KTR_COM\P\RSM\default"/>
    <n v="0"/>
    <m/>
    <m/>
    <s v="W"/>
    <s v="COM"/>
    <m/>
    <x v="4"/>
    <x v="1"/>
    <n v="4"/>
    <s v="Mission (Mission)"/>
    <s v="Space_Seg (Space_Segment)"/>
    <x v="2"/>
    <x v="25"/>
    <x v="0"/>
  </r>
  <r>
    <s v="Mission.Space_Seg.SC.KTR_COM"/>
    <m/>
    <x v="11"/>
    <x v="7"/>
    <s v="\Mission.Space_Seg.SC.KTR_COM\P\ISM\default"/>
    <n v="0"/>
    <m/>
    <m/>
    <s v="W"/>
    <s v="COM"/>
    <m/>
    <x v="4"/>
    <x v="1"/>
    <n v="4"/>
    <s v="Mission (Mission)"/>
    <s v="Space_Seg (Space_Segment)"/>
    <x v="2"/>
    <x v="25"/>
    <x v="0"/>
  </r>
  <r>
    <s v="Mission.Space_Seg.SC.KTR_COM"/>
    <m/>
    <x v="11"/>
    <x v="8"/>
    <s v="\Mission.Space_Seg.SC.KTR_COM\P\SCM\default"/>
    <n v="4"/>
    <m/>
    <m/>
    <s v="W"/>
    <s v="COM"/>
    <m/>
    <x v="4"/>
    <x v="1"/>
    <n v="4"/>
    <s v="Mission (Mission)"/>
    <s v="Space_Seg (Space_Segment)"/>
    <x v="2"/>
    <x v="25"/>
    <x v="0"/>
  </r>
  <r>
    <s v="Mission.Space_Seg.SC.KTR_COM"/>
    <m/>
    <x v="11"/>
    <x v="9"/>
    <s v="\Mission.Space_Seg.SC.KTR_COM\P\ECM\default"/>
    <n v="0"/>
    <m/>
    <m/>
    <s v="W"/>
    <s v="COM"/>
    <m/>
    <x v="4"/>
    <x v="1"/>
    <n v="4"/>
    <s v="Mission (Mission)"/>
    <s v="Space_Seg (Space_Segment)"/>
    <x v="2"/>
    <x v="25"/>
    <x v="0"/>
  </r>
  <r>
    <s v="Mission.Space_Seg.SC.KTR_COM"/>
    <m/>
    <x v="11"/>
    <x v="10"/>
    <s v="\Mission.Space_Seg.SC.KTR_COM\P\SAM\default"/>
    <n v="4"/>
    <m/>
    <m/>
    <s v="W"/>
    <s v="COM"/>
    <m/>
    <x v="4"/>
    <x v="1"/>
    <n v="4"/>
    <s v="Mission (Mission)"/>
    <s v="Space_Seg (Space_Segment)"/>
    <x v="2"/>
    <x v="25"/>
    <x v="0"/>
  </r>
  <r>
    <s v="Mission.Space_Seg.SC.KTR_COM"/>
    <m/>
    <x v="11"/>
    <x v="11"/>
    <s v="\Mission.Space_Seg.SC.KTR_COM\P\SBM\default"/>
    <n v="4"/>
    <m/>
    <m/>
    <s v="W"/>
    <s v="COM"/>
    <m/>
    <x v="4"/>
    <x v="1"/>
    <n v="4"/>
    <s v="Mission (Mission)"/>
    <s v="Space_Seg (Space_Segment)"/>
    <x v="2"/>
    <x v="25"/>
    <x v="0"/>
  </r>
  <r>
    <s v="Mission.Space_Seg.SC.KTR_COM"/>
    <m/>
    <x v="12"/>
    <x v="0"/>
    <s v="\Mission.Space_Seg.SC.KTR_COM\P_duty_cyc\\default"/>
    <n v="1"/>
    <m/>
    <m/>
    <s v="-"/>
    <s v="COM"/>
    <m/>
    <x v="4"/>
    <x v="1"/>
    <n v="4"/>
    <s v="Mission (Mission)"/>
    <s v="Space_Seg (Space_Segment)"/>
    <x v="2"/>
    <x v="25"/>
    <x v="0"/>
  </r>
  <r>
    <s v="Mission.Space_Seg.SC.KTR_COM"/>
    <m/>
    <x v="13"/>
    <x v="0"/>
    <s v="\Mission.Space_Seg.SC.KTR_COM\redundancy.scheme\\default"/>
    <s v="-"/>
    <m/>
    <m/>
    <m/>
    <s v="COM"/>
    <m/>
    <x v="4"/>
    <x v="1"/>
    <n v="4"/>
    <s v="Mission (Mission)"/>
    <s v="Space_Seg (Space_Segment)"/>
    <x v="2"/>
    <x v="25"/>
    <x v="0"/>
  </r>
  <r>
    <s v="Mission.Space_Seg.SC.KTR_COM"/>
    <m/>
    <x v="14"/>
    <x v="0"/>
    <s v="\Mission.Space_Seg.SC.KTR_COM\redundancy.type\\default"/>
    <s v="-"/>
    <m/>
    <m/>
    <m/>
    <s v="COM"/>
    <m/>
    <x v="4"/>
    <x v="1"/>
    <n v="4"/>
    <s v="Mission (Mission)"/>
    <s v="Space_Seg (Space_Segment)"/>
    <x v="2"/>
    <x v="25"/>
    <x v="0"/>
  </r>
  <r>
    <s v="Mission.Space_Seg.SC.KTR_COM"/>
    <m/>
    <x v="15"/>
    <x v="0"/>
    <s v="\Mission.Space_Seg.SC.KTR_COM\redundancy.k\\default"/>
    <n v="1"/>
    <m/>
    <m/>
    <m/>
    <s v="COM"/>
    <m/>
    <x v="4"/>
    <x v="1"/>
    <n v="4"/>
    <s v="Mission (Mission)"/>
    <s v="Space_Seg (Space_Segment)"/>
    <x v="2"/>
    <x v="25"/>
    <x v="0"/>
  </r>
  <r>
    <s v="Mission.Space_Seg.SC.KTR_COM"/>
    <m/>
    <x v="16"/>
    <x v="0"/>
    <s v="\Mission.Space_Seg.SC.KTR_COM\redundancy.n\\default"/>
    <n v="2"/>
    <m/>
    <m/>
    <m/>
    <s v="COM"/>
    <m/>
    <x v="4"/>
    <x v="1"/>
    <n v="4"/>
    <s v="Mission (Mission)"/>
    <s v="Space_Seg (Space_Segment)"/>
    <x v="2"/>
    <x v="25"/>
    <x v="0"/>
  </r>
  <r>
    <s v="Mission.Space_Seg.SC.KTR_COM"/>
    <m/>
    <x v="17"/>
    <x v="0"/>
    <s v="\Mission.Space_Seg.SC.KTR_COM\Temp_oper_max\\default"/>
    <n v="71"/>
    <m/>
    <m/>
    <s v="°C"/>
    <s v="COM"/>
    <m/>
    <x v="4"/>
    <x v="1"/>
    <n v="4"/>
    <s v="Mission (Mission)"/>
    <s v="Space_Seg (Space_Segment)"/>
    <x v="2"/>
    <x v="25"/>
    <x v="0"/>
  </r>
  <r>
    <s v="Mission.Space_Seg.SC.KTR_COM"/>
    <m/>
    <x v="18"/>
    <x v="0"/>
    <s v="\Mission.Space_Seg.SC.KTR_COM\Temp_oper_min\\default"/>
    <n v="-34"/>
    <m/>
    <m/>
    <s v="°C"/>
    <s v="COM"/>
    <m/>
    <x v="4"/>
    <x v="1"/>
    <n v="4"/>
    <s v="Mission (Mission)"/>
    <s v="Space_Seg (Space_Segment)"/>
    <x v="2"/>
    <x v="25"/>
    <x v="0"/>
  </r>
  <r>
    <s v="Mission.Space_Seg.SC.KTR_COM"/>
    <m/>
    <x v="19"/>
    <x v="0"/>
    <s v="\Mission.Space_Seg.SC.KTR_COM\TRL\\default"/>
    <n v="9"/>
    <m/>
    <m/>
    <m/>
    <s v="COM"/>
    <m/>
    <x v="4"/>
    <x v="1"/>
    <n v="4"/>
    <s v="Mission (Mission)"/>
    <s v="Space_Seg (Space_Segment)"/>
    <x v="2"/>
    <x v="25"/>
    <x v="0"/>
  </r>
  <r>
    <s v="Mission.Space_Seg.SC.KTR_COM"/>
    <s v="Dimensions"/>
    <x v="20"/>
    <x v="0"/>
    <s v="\Mission.Space_Seg.SC.KTR_COM\wid\\default"/>
    <n v="167.64"/>
    <m/>
    <m/>
    <s v="mm"/>
    <s v="COM"/>
    <m/>
    <x v="4"/>
    <x v="1"/>
    <n v="4"/>
    <s v="Mission (Mission)"/>
    <s v="Space_Seg (Space_Segment)"/>
    <x v="2"/>
    <x v="25"/>
    <x v="0"/>
  </r>
  <r>
    <s v="Mission.Space_Seg.SC.LGA_COM"/>
    <m/>
    <x v="0"/>
    <x v="0"/>
    <s v="\Mission.Space_Seg.SC.LGA_COM\_name_\\default"/>
    <s v="Low gain antenna"/>
    <m/>
    <m/>
    <m/>
    <s v="COM"/>
    <m/>
    <x v="4"/>
    <x v="0"/>
    <n v="4"/>
    <s v="Mission (Mission)"/>
    <s v="Space_Seg (Space_Segment)"/>
    <x v="2"/>
    <x v="26"/>
    <x v="0"/>
  </r>
  <r>
    <s v="Mission.Space_Seg.SC.LGA_COM"/>
    <s v="Dimensions"/>
    <x v="8"/>
    <x v="0"/>
    <s v="\Mission.Space_Seg.SC.LGA_COM\diam\\default"/>
    <s v="-"/>
    <m/>
    <m/>
    <s v="mm"/>
    <s v="COM"/>
    <m/>
    <x v="4"/>
    <x v="1"/>
    <n v="4"/>
    <s v="Mission (Mission)"/>
    <s v="Space_Seg (Space_Segment)"/>
    <x v="2"/>
    <x v="26"/>
    <x v="0"/>
  </r>
  <r>
    <s v="Mission.Space_Seg.SC.LGA_COM"/>
    <s v="Dimensions"/>
    <x v="9"/>
    <x v="0"/>
    <s v="\Mission.Space_Seg.SC.LGA_COM\height\\default"/>
    <n v="5.6"/>
    <m/>
    <m/>
    <s v="mm"/>
    <s v="COM"/>
    <m/>
    <x v="4"/>
    <x v="1"/>
    <n v="4"/>
    <s v="Mission (Mission)"/>
    <s v="Space_Seg (Space_Segment)"/>
    <x v="2"/>
    <x v="26"/>
    <x v="0"/>
  </r>
  <r>
    <s v="Mission.Space_Seg.SC.LGA_COM"/>
    <s v="Dimensions"/>
    <x v="10"/>
    <x v="0"/>
    <s v="\Mission.Space_Seg.SC.LGA_COM\len\\default"/>
    <n v="56"/>
    <m/>
    <m/>
    <s v="mm"/>
    <s v="COM"/>
    <m/>
    <x v="4"/>
    <x v="1"/>
    <n v="4"/>
    <s v="Mission (Mission)"/>
    <s v="Space_Seg (Space_Segment)"/>
    <x v="2"/>
    <x v="26"/>
    <x v="0"/>
  </r>
  <r>
    <s v="Mission.Space_Seg.SC.LGA_COM"/>
    <m/>
    <x v="1"/>
    <x v="0"/>
    <s v="\Mission.Space_Seg.SC.LGA_COM\m\\default"/>
    <n v="0.1"/>
    <n v="5"/>
    <n v="5.0000000000000001E-3"/>
    <s v="kg"/>
    <s v="COM"/>
    <m/>
    <x v="4"/>
    <x v="1"/>
    <n v="4"/>
    <s v="Mission (Mission)"/>
    <s v="Space_Seg (Space_Segment)"/>
    <x v="2"/>
    <x v="26"/>
    <x v="0"/>
  </r>
  <r>
    <s v="Mission.Space_Seg.SC.LGA_COM"/>
    <m/>
    <x v="11"/>
    <x v="1"/>
    <s v="\Mission.Space_Seg.SC.LGA_COM\P\LEM\default"/>
    <s v="-"/>
    <m/>
    <m/>
    <s v="W"/>
    <s v="COM"/>
    <m/>
    <x v="4"/>
    <x v="1"/>
    <n v="4"/>
    <s v="Mission (Mission)"/>
    <s v="Space_Seg (Space_Segment)"/>
    <x v="2"/>
    <x v="26"/>
    <x v="0"/>
  </r>
  <r>
    <s v="Mission.Space_Seg.SC.LGA_COM"/>
    <m/>
    <x v="11"/>
    <x v="2"/>
    <s v="\Mission.Space_Seg.SC.LGA_COM\P\CRM\default"/>
    <s v="-"/>
    <m/>
    <m/>
    <s v="W"/>
    <s v="COM"/>
    <m/>
    <x v="4"/>
    <x v="1"/>
    <n v="4"/>
    <s v="Mission (Mission)"/>
    <s v="Space_Seg (Space_Segment)"/>
    <x v="2"/>
    <x v="26"/>
    <x v="0"/>
  </r>
  <r>
    <s v="Mission.Space_Seg.SC.LGA_COM"/>
    <m/>
    <x v="11"/>
    <x v="3"/>
    <s v="\Mission.Space_Seg.SC.LGA_COM\P\CCM\default"/>
    <s v="-"/>
    <m/>
    <m/>
    <s v="W"/>
    <s v="COM"/>
    <m/>
    <x v="4"/>
    <x v="1"/>
    <n v="4"/>
    <s v="Mission (Mission)"/>
    <s v="Space_Seg (Space_Segment)"/>
    <x v="2"/>
    <x v="26"/>
    <x v="0"/>
  </r>
  <r>
    <s v="Mission.Space_Seg.SC.LGA_COM"/>
    <m/>
    <x v="11"/>
    <x v="4"/>
    <s v="\Mission.Space_Seg.SC.LGA_COM\P\NVM\default"/>
    <s v="-"/>
    <m/>
    <m/>
    <s v="W"/>
    <s v="COM"/>
    <m/>
    <x v="4"/>
    <x v="1"/>
    <n v="4"/>
    <s v="Mission (Mission)"/>
    <s v="Space_Seg (Space_Segment)"/>
    <x v="2"/>
    <x v="26"/>
    <x v="0"/>
  </r>
  <r>
    <s v="Mission.Space_Seg.SC.LGA_COM"/>
    <m/>
    <x v="11"/>
    <x v="5"/>
    <s v="\Mission.Space_Seg.SC.LGA_COM\P\MAM\default"/>
    <s v="-"/>
    <m/>
    <m/>
    <s v="W"/>
    <s v="COM"/>
    <m/>
    <x v="4"/>
    <x v="1"/>
    <n v="4"/>
    <s v="Mission (Mission)"/>
    <s v="Space_Seg (Space_Segment)"/>
    <x v="2"/>
    <x v="26"/>
    <x v="0"/>
  </r>
  <r>
    <s v="Mission.Space_Seg.SC.LGA_COM"/>
    <m/>
    <x v="11"/>
    <x v="6"/>
    <s v="\Mission.Space_Seg.SC.LGA_COM\P\RSM\default"/>
    <s v="-"/>
    <m/>
    <m/>
    <s v="W"/>
    <s v="COM"/>
    <m/>
    <x v="4"/>
    <x v="1"/>
    <n v="4"/>
    <s v="Mission (Mission)"/>
    <s v="Space_Seg (Space_Segment)"/>
    <x v="2"/>
    <x v="26"/>
    <x v="0"/>
  </r>
  <r>
    <s v="Mission.Space_Seg.SC.LGA_COM"/>
    <m/>
    <x v="11"/>
    <x v="7"/>
    <s v="\Mission.Space_Seg.SC.LGA_COM\P\ISM\default"/>
    <s v="-"/>
    <m/>
    <m/>
    <s v="W"/>
    <s v="COM"/>
    <m/>
    <x v="4"/>
    <x v="1"/>
    <n v="4"/>
    <s v="Mission (Mission)"/>
    <s v="Space_Seg (Space_Segment)"/>
    <x v="2"/>
    <x v="26"/>
    <x v="0"/>
  </r>
  <r>
    <s v="Mission.Space_Seg.SC.LGA_COM"/>
    <m/>
    <x v="11"/>
    <x v="8"/>
    <s v="\Mission.Space_Seg.SC.LGA_COM\P\SCM\default"/>
    <s v="-"/>
    <m/>
    <m/>
    <s v="W"/>
    <s v="COM"/>
    <m/>
    <x v="4"/>
    <x v="1"/>
    <n v="4"/>
    <s v="Mission (Mission)"/>
    <s v="Space_Seg (Space_Segment)"/>
    <x v="2"/>
    <x v="26"/>
    <x v="0"/>
  </r>
  <r>
    <s v="Mission.Space_Seg.SC.LGA_COM"/>
    <m/>
    <x v="11"/>
    <x v="9"/>
    <s v="\Mission.Space_Seg.SC.LGA_COM\P\ECM\default"/>
    <s v="-"/>
    <m/>
    <m/>
    <s v="W"/>
    <s v="COM"/>
    <m/>
    <x v="4"/>
    <x v="1"/>
    <n v="4"/>
    <s v="Mission (Mission)"/>
    <s v="Space_Seg (Space_Segment)"/>
    <x v="2"/>
    <x v="26"/>
    <x v="0"/>
  </r>
  <r>
    <s v="Mission.Space_Seg.SC.LGA_COM"/>
    <m/>
    <x v="11"/>
    <x v="10"/>
    <s v="\Mission.Space_Seg.SC.LGA_COM\P\SAM\default"/>
    <s v="-"/>
    <m/>
    <m/>
    <s v="W"/>
    <s v="COM"/>
    <m/>
    <x v="4"/>
    <x v="1"/>
    <n v="4"/>
    <s v="Mission (Mission)"/>
    <s v="Space_Seg (Space_Segment)"/>
    <x v="2"/>
    <x v="26"/>
    <x v="0"/>
  </r>
  <r>
    <s v="Mission.Space_Seg.SC.LGA_COM"/>
    <m/>
    <x v="11"/>
    <x v="11"/>
    <s v="\Mission.Space_Seg.SC.LGA_COM\P\SBM\default"/>
    <s v="-"/>
    <m/>
    <m/>
    <s v="W"/>
    <s v="COM"/>
    <m/>
    <x v="4"/>
    <x v="1"/>
    <n v="4"/>
    <s v="Mission (Mission)"/>
    <s v="Space_Seg (Space_Segment)"/>
    <x v="2"/>
    <x v="26"/>
    <x v="0"/>
  </r>
  <r>
    <s v="Mission.Space_Seg.SC.LGA_COM"/>
    <m/>
    <x v="12"/>
    <x v="0"/>
    <s v="\Mission.Space_Seg.SC.LGA_COM\P_duty_cyc\\default"/>
    <s v="-"/>
    <m/>
    <m/>
    <s v="-"/>
    <s v="COM"/>
    <m/>
    <x v="4"/>
    <x v="1"/>
    <n v="4"/>
    <s v="Mission (Mission)"/>
    <s v="Space_Seg (Space_Segment)"/>
    <x v="2"/>
    <x v="26"/>
    <x v="0"/>
  </r>
  <r>
    <s v="Mission.Space_Seg.SC.LGA_COM"/>
    <m/>
    <x v="13"/>
    <x v="0"/>
    <s v="\Mission.Space_Seg.SC.LGA_COM\redundancy.scheme\\default"/>
    <s v="-"/>
    <m/>
    <m/>
    <m/>
    <s v="COM"/>
    <m/>
    <x v="4"/>
    <x v="1"/>
    <n v="4"/>
    <s v="Mission (Mission)"/>
    <s v="Space_Seg (Space_Segment)"/>
    <x v="2"/>
    <x v="26"/>
    <x v="0"/>
  </r>
  <r>
    <s v="Mission.Space_Seg.SC.LGA_COM"/>
    <m/>
    <x v="14"/>
    <x v="0"/>
    <s v="\Mission.Space_Seg.SC.LGA_COM\redundancy.type\\default"/>
    <s v="-"/>
    <m/>
    <m/>
    <m/>
    <s v="COM"/>
    <m/>
    <x v="4"/>
    <x v="1"/>
    <n v="4"/>
    <s v="Mission (Mission)"/>
    <s v="Space_Seg (Space_Segment)"/>
    <x v="2"/>
    <x v="26"/>
    <x v="0"/>
  </r>
  <r>
    <s v="Mission.Space_Seg.SC.LGA_COM"/>
    <m/>
    <x v="15"/>
    <x v="0"/>
    <s v="\Mission.Space_Seg.SC.LGA_COM\redundancy.k\\default"/>
    <s v="-"/>
    <m/>
    <m/>
    <m/>
    <s v="COM"/>
    <m/>
    <x v="4"/>
    <x v="1"/>
    <n v="4"/>
    <s v="Mission (Mission)"/>
    <s v="Space_Seg (Space_Segment)"/>
    <x v="2"/>
    <x v="26"/>
    <x v="0"/>
  </r>
  <r>
    <s v="Mission.Space_Seg.SC.LGA_COM"/>
    <m/>
    <x v="16"/>
    <x v="0"/>
    <s v="\Mission.Space_Seg.SC.LGA_COM\redundancy.n\\default"/>
    <s v="-"/>
    <m/>
    <m/>
    <m/>
    <s v="COM"/>
    <m/>
    <x v="4"/>
    <x v="1"/>
    <n v="4"/>
    <s v="Mission (Mission)"/>
    <s v="Space_Seg (Space_Segment)"/>
    <x v="2"/>
    <x v="26"/>
    <x v="0"/>
  </r>
  <r>
    <s v="Mission.Space_Seg.SC.LGA_COM"/>
    <m/>
    <x v="17"/>
    <x v="0"/>
    <s v="\Mission.Space_Seg.SC.LGA_COM\Temp_oper_max\\default"/>
    <n v="70"/>
    <m/>
    <m/>
    <s v="°C"/>
    <s v="COM"/>
    <m/>
    <x v="4"/>
    <x v="1"/>
    <n v="4"/>
    <s v="Mission (Mission)"/>
    <s v="Space_Seg (Space_Segment)"/>
    <x v="2"/>
    <x v="26"/>
    <x v="0"/>
  </r>
  <r>
    <s v="Mission.Space_Seg.SC.LGA_COM"/>
    <m/>
    <x v="18"/>
    <x v="0"/>
    <s v="\Mission.Space_Seg.SC.LGA_COM\Temp_oper_min\\default"/>
    <n v="-20"/>
    <m/>
    <m/>
    <s v="°C"/>
    <s v="COM"/>
    <m/>
    <x v="4"/>
    <x v="1"/>
    <n v="4"/>
    <s v="Mission (Mission)"/>
    <s v="Space_Seg (Space_Segment)"/>
    <x v="2"/>
    <x v="26"/>
    <x v="0"/>
  </r>
  <r>
    <s v="Mission.Space_Seg.SC.LGA_COM"/>
    <m/>
    <x v="19"/>
    <x v="0"/>
    <s v="\Mission.Space_Seg.SC.LGA_COM\TRL\\default"/>
    <s v="-"/>
    <m/>
    <m/>
    <m/>
    <s v="COM"/>
    <m/>
    <x v="4"/>
    <x v="1"/>
    <n v="4"/>
    <s v="Mission (Mission)"/>
    <s v="Space_Seg (Space_Segment)"/>
    <x v="2"/>
    <x v="26"/>
    <x v="0"/>
  </r>
  <r>
    <s v="Mission.Space_Seg.SC.LGA_COM"/>
    <s v="Dimensions"/>
    <x v="20"/>
    <x v="0"/>
    <s v="\Mission.Space_Seg.SC.LGA_COM\wid\\default"/>
    <n v="56"/>
    <m/>
    <m/>
    <s v="mm"/>
    <s v="COM"/>
    <m/>
    <x v="4"/>
    <x v="1"/>
    <n v="4"/>
    <s v="Mission (Mission)"/>
    <s v="Space_Seg (Space_Segment)"/>
    <x v="2"/>
    <x v="26"/>
    <x v="0"/>
  </r>
  <r>
    <s v="Mission.Space_Seg.SC.LGA_COM_2"/>
    <m/>
    <x v="0"/>
    <x v="0"/>
    <s v="\Mission.Space_Seg.SC.LGA_COM_2\_name_\\default"/>
    <s v="Low gain antenna #2"/>
    <m/>
    <m/>
    <m/>
    <s v="COM"/>
    <m/>
    <x v="4"/>
    <x v="0"/>
    <n v="4"/>
    <s v="Mission (Mission)"/>
    <s v="Space_Seg (Space_Segment)"/>
    <x v="2"/>
    <x v="27"/>
    <x v="0"/>
  </r>
  <r>
    <s v="Mission.Space_Seg.SC.LGA_COM_2"/>
    <s v="Dimensions"/>
    <x v="8"/>
    <x v="0"/>
    <s v="\Mission.Space_Seg.SC.LGA_COM_2\diam\\default"/>
    <s v="-"/>
    <m/>
    <m/>
    <s v="mm"/>
    <s v="COM"/>
    <m/>
    <x v="4"/>
    <x v="1"/>
    <n v="4"/>
    <s v="Mission (Mission)"/>
    <s v="Space_Seg (Space_Segment)"/>
    <x v="2"/>
    <x v="27"/>
    <x v="0"/>
  </r>
  <r>
    <s v="Mission.Space_Seg.SC.LGA_COM_2"/>
    <s v="Dimensions"/>
    <x v="9"/>
    <x v="0"/>
    <s v="\Mission.Space_Seg.SC.LGA_COM_2\height\\default"/>
    <n v="5.6"/>
    <m/>
    <m/>
    <s v="mm"/>
    <s v="COM"/>
    <m/>
    <x v="4"/>
    <x v="1"/>
    <n v="4"/>
    <s v="Mission (Mission)"/>
    <s v="Space_Seg (Space_Segment)"/>
    <x v="2"/>
    <x v="27"/>
    <x v="0"/>
  </r>
  <r>
    <s v="Mission.Space_Seg.SC.LGA_COM_2"/>
    <s v="Dimensions"/>
    <x v="10"/>
    <x v="0"/>
    <s v="\Mission.Space_Seg.SC.LGA_COM_2\len\\default"/>
    <n v="56"/>
    <m/>
    <m/>
    <s v="mm"/>
    <s v="COM"/>
    <m/>
    <x v="4"/>
    <x v="1"/>
    <n v="4"/>
    <s v="Mission (Mission)"/>
    <s v="Space_Seg (Space_Segment)"/>
    <x v="2"/>
    <x v="27"/>
    <x v="0"/>
  </r>
  <r>
    <s v="Mission.Space_Seg.SC.LGA_COM_2"/>
    <m/>
    <x v="1"/>
    <x v="0"/>
    <s v="\Mission.Space_Seg.SC.LGA_COM_2\m\\default"/>
    <n v="0.1"/>
    <n v="5"/>
    <n v="5.0000000000000001E-3"/>
    <s v="kg"/>
    <s v="COM"/>
    <m/>
    <x v="4"/>
    <x v="1"/>
    <n v="4"/>
    <s v="Mission (Mission)"/>
    <s v="Space_Seg (Space_Segment)"/>
    <x v="2"/>
    <x v="27"/>
    <x v="0"/>
  </r>
  <r>
    <s v="Mission.Space_Seg.SC.LGA_COM_2"/>
    <m/>
    <x v="11"/>
    <x v="1"/>
    <s v="\Mission.Space_Seg.SC.LGA_COM_2\P\LEM\default"/>
    <s v="-"/>
    <m/>
    <m/>
    <s v="W"/>
    <s v="COM"/>
    <m/>
    <x v="4"/>
    <x v="1"/>
    <n v="4"/>
    <s v="Mission (Mission)"/>
    <s v="Space_Seg (Space_Segment)"/>
    <x v="2"/>
    <x v="27"/>
    <x v="0"/>
  </r>
  <r>
    <s v="Mission.Space_Seg.SC.LGA_COM_2"/>
    <m/>
    <x v="11"/>
    <x v="2"/>
    <s v="\Mission.Space_Seg.SC.LGA_COM_2\P\CRM\default"/>
    <s v="-"/>
    <m/>
    <m/>
    <s v="W"/>
    <s v="COM"/>
    <m/>
    <x v="4"/>
    <x v="1"/>
    <n v="4"/>
    <s v="Mission (Mission)"/>
    <s v="Space_Seg (Space_Segment)"/>
    <x v="2"/>
    <x v="27"/>
    <x v="0"/>
  </r>
  <r>
    <s v="Mission.Space_Seg.SC.LGA_COM_2"/>
    <m/>
    <x v="11"/>
    <x v="3"/>
    <s v="\Mission.Space_Seg.SC.LGA_COM_2\P\CCM\default"/>
    <s v="-"/>
    <m/>
    <m/>
    <s v="W"/>
    <s v="COM"/>
    <m/>
    <x v="4"/>
    <x v="1"/>
    <n v="4"/>
    <s v="Mission (Mission)"/>
    <s v="Space_Seg (Space_Segment)"/>
    <x v="2"/>
    <x v="27"/>
    <x v="0"/>
  </r>
  <r>
    <s v="Mission.Space_Seg.SC.LGA_COM_2"/>
    <m/>
    <x v="11"/>
    <x v="4"/>
    <s v="\Mission.Space_Seg.SC.LGA_COM_2\P\NVM\default"/>
    <s v="-"/>
    <m/>
    <m/>
    <s v="W"/>
    <s v="COM"/>
    <m/>
    <x v="4"/>
    <x v="1"/>
    <n v="4"/>
    <s v="Mission (Mission)"/>
    <s v="Space_Seg (Space_Segment)"/>
    <x v="2"/>
    <x v="27"/>
    <x v="0"/>
  </r>
  <r>
    <s v="Mission.Space_Seg.SC.LGA_COM_2"/>
    <m/>
    <x v="11"/>
    <x v="5"/>
    <s v="\Mission.Space_Seg.SC.LGA_COM_2\P\MAM\default"/>
    <s v="-"/>
    <m/>
    <m/>
    <s v="W"/>
    <s v="COM"/>
    <m/>
    <x v="4"/>
    <x v="1"/>
    <n v="4"/>
    <s v="Mission (Mission)"/>
    <s v="Space_Seg (Space_Segment)"/>
    <x v="2"/>
    <x v="27"/>
    <x v="0"/>
  </r>
  <r>
    <s v="Mission.Space_Seg.SC.LGA_COM_2"/>
    <m/>
    <x v="11"/>
    <x v="6"/>
    <s v="\Mission.Space_Seg.SC.LGA_COM_2\P\RSM\default"/>
    <s v="-"/>
    <m/>
    <m/>
    <s v="W"/>
    <s v="COM"/>
    <m/>
    <x v="4"/>
    <x v="1"/>
    <n v="4"/>
    <s v="Mission (Mission)"/>
    <s v="Space_Seg (Space_Segment)"/>
    <x v="2"/>
    <x v="27"/>
    <x v="0"/>
  </r>
  <r>
    <s v="Mission.Space_Seg.SC.LGA_COM_2"/>
    <m/>
    <x v="11"/>
    <x v="7"/>
    <s v="\Mission.Space_Seg.SC.LGA_COM_2\P\ISM\default"/>
    <s v="-"/>
    <m/>
    <m/>
    <s v="W"/>
    <s v="COM"/>
    <m/>
    <x v="4"/>
    <x v="1"/>
    <n v="4"/>
    <s v="Mission (Mission)"/>
    <s v="Space_Seg (Space_Segment)"/>
    <x v="2"/>
    <x v="27"/>
    <x v="0"/>
  </r>
  <r>
    <s v="Mission.Space_Seg.SC.LGA_COM_2"/>
    <m/>
    <x v="11"/>
    <x v="8"/>
    <s v="\Mission.Space_Seg.SC.LGA_COM_2\P\SCM\default"/>
    <s v="-"/>
    <m/>
    <m/>
    <s v="W"/>
    <s v="COM"/>
    <m/>
    <x v="4"/>
    <x v="1"/>
    <n v="4"/>
    <s v="Mission (Mission)"/>
    <s v="Space_Seg (Space_Segment)"/>
    <x v="2"/>
    <x v="27"/>
    <x v="0"/>
  </r>
  <r>
    <s v="Mission.Space_Seg.SC.LGA_COM_2"/>
    <m/>
    <x v="11"/>
    <x v="9"/>
    <s v="\Mission.Space_Seg.SC.LGA_COM_2\P\ECM\default"/>
    <s v="-"/>
    <m/>
    <m/>
    <s v="W"/>
    <s v="COM"/>
    <m/>
    <x v="4"/>
    <x v="1"/>
    <n v="4"/>
    <s v="Mission (Mission)"/>
    <s v="Space_Seg (Space_Segment)"/>
    <x v="2"/>
    <x v="27"/>
    <x v="0"/>
  </r>
  <r>
    <s v="Mission.Space_Seg.SC.LGA_COM_2"/>
    <m/>
    <x v="11"/>
    <x v="10"/>
    <s v="\Mission.Space_Seg.SC.LGA_COM_2\P\SAM\default"/>
    <s v="-"/>
    <m/>
    <m/>
    <s v="W"/>
    <s v="COM"/>
    <m/>
    <x v="4"/>
    <x v="1"/>
    <n v="4"/>
    <s v="Mission (Mission)"/>
    <s v="Space_Seg (Space_Segment)"/>
    <x v="2"/>
    <x v="27"/>
    <x v="0"/>
  </r>
  <r>
    <s v="Mission.Space_Seg.SC.LGA_COM_2"/>
    <m/>
    <x v="11"/>
    <x v="11"/>
    <s v="\Mission.Space_Seg.SC.LGA_COM_2\P\SBM\default"/>
    <s v="-"/>
    <m/>
    <m/>
    <s v="W"/>
    <s v="COM"/>
    <m/>
    <x v="4"/>
    <x v="1"/>
    <n v="4"/>
    <s v="Mission (Mission)"/>
    <s v="Space_Seg (Space_Segment)"/>
    <x v="2"/>
    <x v="27"/>
    <x v="0"/>
  </r>
  <r>
    <s v="Mission.Space_Seg.SC.LGA_COM_2"/>
    <m/>
    <x v="12"/>
    <x v="0"/>
    <s v="\Mission.Space_Seg.SC.LGA_COM_2\P_duty_cyc\\default"/>
    <s v="-"/>
    <m/>
    <m/>
    <s v="-"/>
    <s v="COM"/>
    <m/>
    <x v="4"/>
    <x v="1"/>
    <n v="4"/>
    <s v="Mission (Mission)"/>
    <s v="Space_Seg (Space_Segment)"/>
    <x v="2"/>
    <x v="27"/>
    <x v="0"/>
  </r>
  <r>
    <s v="Mission.Space_Seg.SC.LGA_COM_2"/>
    <m/>
    <x v="13"/>
    <x v="0"/>
    <s v="\Mission.Space_Seg.SC.LGA_COM_2\redundancy.scheme\\default"/>
    <s v="-"/>
    <m/>
    <m/>
    <m/>
    <s v="COM"/>
    <m/>
    <x v="4"/>
    <x v="1"/>
    <n v="4"/>
    <s v="Mission (Mission)"/>
    <s v="Space_Seg (Space_Segment)"/>
    <x v="2"/>
    <x v="27"/>
    <x v="0"/>
  </r>
  <r>
    <s v="Mission.Space_Seg.SC.LGA_COM_2"/>
    <m/>
    <x v="14"/>
    <x v="0"/>
    <s v="\Mission.Space_Seg.SC.LGA_COM_2\redundancy.type\\default"/>
    <s v="-"/>
    <m/>
    <m/>
    <m/>
    <s v="COM"/>
    <m/>
    <x v="4"/>
    <x v="1"/>
    <n v="4"/>
    <s v="Mission (Mission)"/>
    <s v="Space_Seg (Space_Segment)"/>
    <x v="2"/>
    <x v="27"/>
    <x v="0"/>
  </r>
  <r>
    <s v="Mission.Space_Seg.SC.LGA_COM_2"/>
    <m/>
    <x v="15"/>
    <x v="0"/>
    <s v="\Mission.Space_Seg.SC.LGA_COM_2\redundancy.k\\default"/>
    <s v="-"/>
    <m/>
    <m/>
    <m/>
    <s v="COM"/>
    <m/>
    <x v="4"/>
    <x v="1"/>
    <n v="4"/>
    <s v="Mission (Mission)"/>
    <s v="Space_Seg (Space_Segment)"/>
    <x v="2"/>
    <x v="27"/>
    <x v="0"/>
  </r>
  <r>
    <s v="Mission.Space_Seg.SC.LGA_COM_2"/>
    <m/>
    <x v="16"/>
    <x v="0"/>
    <s v="\Mission.Space_Seg.SC.LGA_COM_2\redundancy.n\\default"/>
    <s v="-"/>
    <m/>
    <m/>
    <m/>
    <s v="COM"/>
    <m/>
    <x v="4"/>
    <x v="1"/>
    <n v="4"/>
    <s v="Mission (Mission)"/>
    <s v="Space_Seg (Space_Segment)"/>
    <x v="2"/>
    <x v="27"/>
    <x v="0"/>
  </r>
  <r>
    <s v="Mission.Space_Seg.SC.LGA_COM_2"/>
    <m/>
    <x v="17"/>
    <x v="0"/>
    <s v="\Mission.Space_Seg.SC.LGA_COM_2\Temp_oper_max\\default"/>
    <n v="70"/>
    <m/>
    <m/>
    <s v="°C"/>
    <s v="COM"/>
    <m/>
    <x v="4"/>
    <x v="1"/>
    <n v="4"/>
    <s v="Mission (Mission)"/>
    <s v="Space_Seg (Space_Segment)"/>
    <x v="2"/>
    <x v="27"/>
    <x v="0"/>
  </r>
  <r>
    <s v="Mission.Space_Seg.SC.LGA_COM_2"/>
    <m/>
    <x v="18"/>
    <x v="0"/>
    <s v="\Mission.Space_Seg.SC.LGA_COM_2\Temp_oper_min\\default"/>
    <n v="-20"/>
    <m/>
    <m/>
    <s v="°C"/>
    <s v="COM"/>
    <m/>
    <x v="4"/>
    <x v="1"/>
    <n v="4"/>
    <s v="Mission (Mission)"/>
    <s v="Space_Seg (Space_Segment)"/>
    <x v="2"/>
    <x v="27"/>
    <x v="0"/>
  </r>
  <r>
    <s v="Mission.Space_Seg.SC.LGA_COM_2"/>
    <m/>
    <x v="19"/>
    <x v="0"/>
    <s v="\Mission.Space_Seg.SC.LGA_COM_2\TRL\\default"/>
    <s v="-"/>
    <m/>
    <m/>
    <m/>
    <s v="COM"/>
    <m/>
    <x v="4"/>
    <x v="1"/>
    <n v="4"/>
    <s v="Mission (Mission)"/>
    <s v="Space_Seg (Space_Segment)"/>
    <x v="2"/>
    <x v="27"/>
    <x v="0"/>
  </r>
  <r>
    <s v="Mission.Space_Seg.SC.LGA_COM_2"/>
    <s v="Dimensions"/>
    <x v="20"/>
    <x v="0"/>
    <s v="\Mission.Space_Seg.SC.LGA_COM_2\wid\\default"/>
    <n v="56"/>
    <m/>
    <m/>
    <s v="mm"/>
    <s v="COM"/>
    <m/>
    <x v="4"/>
    <x v="1"/>
    <n v="4"/>
    <s v="Mission (Mission)"/>
    <s v="Space_Seg (Space_Segment)"/>
    <x v="2"/>
    <x v="27"/>
    <x v="0"/>
  </r>
  <r>
    <s v="Mission.Space_Seg.SC.LNA_COM"/>
    <m/>
    <x v="0"/>
    <x v="0"/>
    <s v="\Mission.Space_Seg.SC.LNA_COM\_name_\\default"/>
    <s v="Low noise amplifier"/>
    <m/>
    <m/>
    <m/>
    <s v="COM"/>
    <m/>
    <x v="4"/>
    <x v="0"/>
    <n v="4"/>
    <s v="Mission (Mission)"/>
    <s v="Space_Seg (Space_Segment)"/>
    <x v="2"/>
    <x v="28"/>
    <x v="0"/>
  </r>
  <r>
    <s v="Mission.Space_Seg.SC.LNA_COM"/>
    <s v="Dimensions"/>
    <x v="8"/>
    <x v="0"/>
    <s v="\Mission.Space_Seg.SC.LNA_COM\diam\\default"/>
    <s v="-"/>
    <m/>
    <m/>
    <s v="mm"/>
    <s v="COM"/>
    <m/>
    <x v="4"/>
    <x v="1"/>
    <n v="4"/>
    <s v="Mission (Mission)"/>
    <s v="Space_Seg (Space_Segment)"/>
    <x v="2"/>
    <x v="28"/>
    <x v="0"/>
  </r>
  <r>
    <s v="Mission.Space_Seg.SC.LNA_COM"/>
    <s v="Dimensions"/>
    <x v="9"/>
    <x v="0"/>
    <s v="\Mission.Space_Seg.SC.LNA_COM\height\\default"/>
    <n v="51"/>
    <m/>
    <m/>
    <s v="mm"/>
    <s v="COM"/>
    <m/>
    <x v="4"/>
    <x v="1"/>
    <n v="4"/>
    <s v="Mission (Mission)"/>
    <s v="Space_Seg (Space_Segment)"/>
    <x v="2"/>
    <x v="28"/>
    <x v="0"/>
  </r>
  <r>
    <s v="Mission.Space_Seg.SC.LNA_COM"/>
    <s v="Dimensions"/>
    <x v="10"/>
    <x v="0"/>
    <s v="\Mission.Space_Seg.SC.LNA_COM\len\\default"/>
    <n v="45"/>
    <m/>
    <m/>
    <s v="mm"/>
    <s v="COM"/>
    <m/>
    <x v="4"/>
    <x v="1"/>
    <n v="4"/>
    <s v="Mission (Mission)"/>
    <s v="Space_Seg (Space_Segment)"/>
    <x v="2"/>
    <x v="28"/>
    <x v="0"/>
  </r>
  <r>
    <s v="Mission.Space_Seg.SC.LNA_COM"/>
    <m/>
    <x v="1"/>
    <x v="0"/>
    <s v="\Mission.Space_Seg.SC.LNA_COM\m\\default"/>
    <n v="7.4999999999999997E-2"/>
    <n v="5"/>
    <n v="3.7499999999999999E-3"/>
    <s v="kg"/>
    <s v="COM"/>
    <m/>
    <x v="4"/>
    <x v="1"/>
    <n v="4"/>
    <s v="Mission (Mission)"/>
    <s v="Space_Seg (Space_Segment)"/>
    <x v="2"/>
    <x v="28"/>
    <x v="0"/>
  </r>
  <r>
    <s v="Mission.Space_Seg.SC.LNA_COM"/>
    <m/>
    <x v="11"/>
    <x v="1"/>
    <s v="\Mission.Space_Seg.SC.LNA_COM\P\LEM\default"/>
    <n v="0.5"/>
    <m/>
    <m/>
    <s v="W"/>
    <s v="COM"/>
    <m/>
    <x v="4"/>
    <x v="1"/>
    <n v="4"/>
    <s v="Mission (Mission)"/>
    <s v="Space_Seg (Space_Segment)"/>
    <x v="2"/>
    <x v="28"/>
    <x v="0"/>
  </r>
  <r>
    <s v="Mission.Space_Seg.SC.LNA_COM"/>
    <m/>
    <x v="11"/>
    <x v="2"/>
    <s v="\Mission.Space_Seg.SC.LNA_COM\P\CRM\default"/>
    <n v="0.5"/>
    <m/>
    <m/>
    <s v="W"/>
    <s v="COM"/>
    <m/>
    <x v="4"/>
    <x v="1"/>
    <n v="4"/>
    <s v="Mission (Mission)"/>
    <s v="Space_Seg (Space_Segment)"/>
    <x v="2"/>
    <x v="28"/>
    <x v="0"/>
  </r>
  <r>
    <s v="Mission.Space_Seg.SC.LNA_COM"/>
    <m/>
    <x v="11"/>
    <x v="3"/>
    <s v="\Mission.Space_Seg.SC.LNA_COM\P\CCM\default"/>
    <n v="0.5"/>
    <m/>
    <m/>
    <s v="W"/>
    <s v="COM"/>
    <m/>
    <x v="4"/>
    <x v="1"/>
    <n v="4"/>
    <s v="Mission (Mission)"/>
    <s v="Space_Seg (Space_Segment)"/>
    <x v="2"/>
    <x v="28"/>
    <x v="0"/>
  </r>
  <r>
    <s v="Mission.Space_Seg.SC.LNA_COM"/>
    <m/>
    <x v="11"/>
    <x v="4"/>
    <s v="\Mission.Space_Seg.SC.LNA_COM\P\NVM\default"/>
    <n v="0.5"/>
    <m/>
    <m/>
    <s v="W"/>
    <s v="COM"/>
    <m/>
    <x v="4"/>
    <x v="1"/>
    <n v="4"/>
    <s v="Mission (Mission)"/>
    <s v="Space_Seg (Space_Segment)"/>
    <x v="2"/>
    <x v="28"/>
    <x v="0"/>
  </r>
  <r>
    <s v="Mission.Space_Seg.SC.LNA_COM"/>
    <m/>
    <x v="11"/>
    <x v="5"/>
    <s v="\Mission.Space_Seg.SC.LNA_COM\P\MAM\default"/>
    <n v="0.5"/>
    <m/>
    <m/>
    <s v="W"/>
    <s v="COM"/>
    <m/>
    <x v="4"/>
    <x v="1"/>
    <n v="4"/>
    <s v="Mission (Mission)"/>
    <s v="Space_Seg (Space_Segment)"/>
    <x v="2"/>
    <x v="28"/>
    <x v="0"/>
  </r>
  <r>
    <s v="Mission.Space_Seg.SC.LNA_COM"/>
    <m/>
    <x v="11"/>
    <x v="6"/>
    <s v="\Mission.Space_Seg.SC.LNA_COM\P\RSM\default"/>
    <n v="0.5"/>
    <m/>
    <m/>
    <s v="W"/>
    <s v="COM"/>
    <m/>
    <x v="4"/>
    <x v="1"/>
    <n v="4"/>
    <s v="Mission (Mission)"/>
    <s v="Space_Seg (Space_Segment)"/>
    <x v="2"/>
    <x v="28"/>
    <x v="0"/>
  </r>
  <r>
    <s v="Mission.Space_Seg.SC.LNA_COM"/>
    <m/>
    <x v="11"/>
    <x v="7"/>
    <s v="\Mission.Space_Seg.SC.LNA_COM\P\ISM\default"/>
    <n v="0.5"/>
    <m/>
    <m/>
    <s v="W"/>
    <s v="COM"/>
    <m/>
    <x v="4"/>
    <x v="1"/>
    <n v="4"/>
    <s v="Mission (Mission)"/>
    <s v="Space_Seg (Space_Segment)"/>
    <x v="2"/>
    <x v="28"/>
    <x v="0"/>
  </r>
  <r>
    <s v="Mission.Space_Seg.SC.LNA_COM"/>
    <m/>
    <x v="11"/>
    <x v="8"/>
    <s v="\Mission.Space_Seg.SC.LNA_COM\P\SCM\default"/>
    <n v="0.5"/>
    <m/>
    <m/>
    <s v="W"/>
    <s v="COM"/>
    <m/>
    <x v="4"/>
    <x v="1"/>
    <n v="4"/>
    <s v="Mission (Mission)"/>
    <s v="Space_Seg (Space_Segment)"/>
    <x v="2"/>
    <x v="28"/>
    <x v="0"/>
  </r>
  <r>
    <s v="Mission.Space_Seg.SC.LNA_COM"/>
    <m/>
    <x v="11"/>
    <x v="9"/>
    <s v="\Mission.Space_Seg.SC.LNA_COM\P\ECM\default"/>
    <n v="0.5"/>
    <m/>
    <m/>
    <s v="W"/>
    <s v="COM"/>
    <m/>
    <x v="4"/>
    <x v="1"/>
    <n v="4"/>
    <s v="Mission (Mission)"/>
    <s v="Space_Seg (Space_Segment)"/>
    <x v="2"/>
    <x v="28"/>
    <x v="0"/>
  </r>
  <r>
    <s v="Mission.Space_Seg.SC.LNA_COM"/>
    <m/>
    <x v="11"/>
    <x v="10"/>
    <s v="\Mission.Space_Seg.SC.LNA_COM\P\SAM\default"/>
    <n v="0.5"/>
    <m/>
    <m/>
    <s v="W"/>
    <s v="COM"/>
    <m/>
    <x v="4"/>
    <x v="1"/>
    <n v="4"/>
    <s v="Mission (Mission)"/>
    <s v="Space_Seg (Space_Segment)"/>
    <x v="2"/>
    <x v="28"/>
    <x v="0"/>
  </r>
  <r>
    <s v="Mission.Space_Seg.SC.LNA_COM"/>
    <m/>
    <x v="11"/>
    <x v="11"/>
    <s v="\Mission.Space_Seg.SC.LNA_COM\P\SBM\default"/>
    <n v="0.5"/>
    <m/>
    <m/>
    <s v="W"/>
    <s v="COM"/>
    <m/>
    <x v="4"/>
    <x v="1"/>
    <n v="4"/>
    <s v="Mission (Mission)"/>
    <s v="Space_Seg (Space_Segment)"/>
    <x v="2"/>
    <x v="28"/>
    <x v="0"/>
  </r>
  <r>
    <s v="Mission.Space_Seg.SC.LNA_COM"/>
    <m/>
    <x v="12"/>
    <x v="0"/>
    <s v="\Mission.Space_Seg.SC.LNA_COM\P_duty_cyc\\default"/>
    <s v="-"/>
    <m/>
    <m/>
    <s v="-"/>
    <s v="COM"/>
    <m/>
    <x v="4"/>
    <x v="1"/>
    <n v="4"/>
    <s v="Mission (Mission)"/>
    <s v="Space_Seg (Space_Segment)"/>
    <x v="2"/>
    <x v="28"/>
    <x v="0"/>
  </r>
  <r>
    <s v="Mission.Space_Seg.SC.LNA_COM"/>
    <m/>
    <x v="13"/>
    <x v="0"/>
    <s v="\Mission.Space_Seg.SC.LNA_COM\redundancy.scheme\\default"/>
    <s v="-"/>
    <m/>
    <m/>
    <m/>
    <s v="COM"/>
    <m/>
    <x v="4"/>
    <x v="1"/>
    <n v="4"/>
    <s v="Mission (Mission)"/>
    <s v="Space_Seg (Space_Segment)"/>
    <x v="2"/>
    <x v="28"/>
    <x v="0"/>
  </r>
  <r>
    <s v="Mission.Space_Seg.SC.LNA_COM"/>
    <m/>
    <x v="14"/>
    <x v="0"/>
    <s v="\Mission.Space_Seg.SC.LNA_COM\redundancy.type\\default"/>
    <s v="-"/>
    <m/>
    <m/>
    <m/>
    <s v="COM"/>
    <m/>
    <x v="4"/>
    <x v="1"/>
    <n v="4"/>
    <s v="Mission (Mission)"/>
    <s v="Space_Seg (Space_Segment)"/>
    <x v="2"/>
    <x v="28"/>
    <x v="0"/>
  </r>
  <r>
    <s v="Mission.Space_Seg.SC.LNA_COM"/>
    <m/>
    <x v="15"/>
    <x v="0"/>
    <s v="\Mission.Space_Seg.SC.LNA_COM\redundancy.k\\default"/>
    <s v="-"/>
    <m/>
    <m/>
    <m/>
    <s v="COM"/>
    <m/>
    <x v="4"/>
    <x v="1"/>
    <n v="4"/>
    <s v="Mission (Mission)"/>
    <s v="Space_Seg (Space_Segment)"/>
    <x v="2"/>
    <x v="28"/>
    <x v="0"/>
  </r>
  <r>
    <s v="Mission.Space_Seg.SC.LNA_COM"/>
    <m/>
    <x v="16"/>
    <x v="0"/>
    <s v="\Mission.Space_Seg.SC.LNA_COM\redundancy.n\\default"/>
    <s v="-"/>
    <m/>
    <m/>
    <m/>
    <s v="COM"/>
    <m/>
    <x v="4"/>
    <x v="1"/>
    <n v="4"/>
    <s v="Mission (Mission)"/>
    <s v="Space_Seg (Space_Segment)"/>
    <x v="2"/>
    <x v="28"/>
    <x v="0"/>
  </r>
  <r>
    <s v="Mission.Space_Seg.SC.LNA_COM"/>
    <m/>
    <x v="17"/>
    <x v="0"/>
    <s v="\Mission.Space_Seg.SC.LNA_COM\Temp_oper_max\\default"/>
    <n v="55"/>
    <m/>
    <m/>
    <s v="°C"/>
    <s v="COM"/>
    <m/>
    <x v="4"/>
    <x v="1"/>
    <n v="4"/>
    <s v="Mission (Mission)"/>
    <s v="Space_Seg (Space_Segment)"/>
    <x v="2"/>
    <x v="28"/>
    <x v="0"/>
  </r>
  <r>
    <s v="Mission.Space_Seg.SC.LNA_COM"/>
    <m/>
    <x v="18"/>
    <x v="0"/>
    <s v="\Mission.Space_Seg.SC.LNA_COM\Temp_oper_min\\default"/>
    <n v="-45"/>
    <m/>
    <m/>
    <s v="°C"/>
    <s v="COM"/>
    <m/>
    <x v="4"/>
    <x v="1"/>
    <n v="4"/>
    <s v="Mission (Mission)"/>
    <s v="Space_Seg (Space_Segment)"/>
    <x v="2"/>
    <x v="28"/>
    <x v="0"/>
  </r>
  <r>
    <s v="Mission.Space_Seg.SC.LNA_COM"/>
    <m/>
    <x v="19"/>
    <x v="0"/>
    <s v="\Mission.Space_Seg.SC.LNA_COM\TRL\\default"/>
    <s v="-"/>
    <m/>
    <m/>
    <m/>
    <s v="COM"/>
    <m/>
    <x v="4"/>
    <x v="1"/>
    <n v="4"/>
    <s v="Mission (Mission)"/>
    <s v="Space_Seg (Space_Segment)"/>
    <x v="2"/>
    <x v="28"/>
    <x v="0"/>
  </r>
  <r>
    <s v="Mission.Space_Seg.SC.LNA_COM"/>
    <s v="Dimensions"/>
    <x v="20"/>
    <x v="0"/>
    <s v="\Mission.Space_Seg.SC.LNA_COM\wid\\default"/>
    <n v="13.5"/>
    <m/>
    <m/>
    <s v="mm"/>
    <s v="COM"/>
    <m/>
    <x v="4"/>
    <x v="1"/>
    <n v="4"/>
    <s v="Mission (Mission)"/>
    <s v="Space_Seg (Space_Segment)"/>
    <x v="2"/>
    <x v="28"/>
    <x v="0"/>
  </r>
  <r>
    <s v="Mission.Space_Seg.SC.MA"/>
    <m/>
    <x v="0"/>
    <x v="0"/>
    <s v="\Mission.Space_Seg.SC.MA\_name_\\default"/>
    <s v="Magnetometer_attachment"/>
    <m/>
    <m/>
    <m/>
    <s v="MEC"/>
    <m/>
    <x v="7"/>
    <x v="0"/>
    <n v="4"/>
    <s v="Mission (Mission)"/>
    <s v="Space_Seg (Space_Segment)"/>
    <x v="2"/>
    <x v="29"/>
    <x v="0"/>
  </r>
  <r>
    <s v="Mission.Space_Seg.SC.MA"/>
    <m/>
    <x v="21"/>
    <x v="0"/>
    <s v="\Mission.Space_Seg.SC.MA\assump\\default"/>
    <s v="-"/>
    <m/>
    <m/>
    <m/>
    <s v="MEC"/>
    <m/>
    <x v="7"/>
    <x v="1"/>
    <n v="4"/>
    <s v="Mission (Mission)"/>
    <s v="Space_Seg (Space_Segment)"/>
    <x v="2"/>
    <x v="29"/>
    <x v="0"/>
  </r>
  <r>
    <s v="Mission.Space_Seg.SC.MA"/>
    <s v="Dimensions"/>
    <x v="8"/>
    <x v="0"/>
    <s v="\Mission.Space_Seg.SC.MA\diam\\default"/>
    <s v="-"/>
    <m/>
    <m/>
    <s v="mm"/>
    <s v="MEC"/>
    <m/>
    <x v="7"/>
    <x v="1"/>
    <n v="4"/>
    <s v="Mission (Mission)"/>
    <s v="Space_Seg (Space_Segment)"/>
    <x v="2"/>
    <x v="29"/>
    <x v="0"/>
  </r>
  <r>
    <s v="Mission.Space_Seg.SC.MA"/>
    <s v="Dimensions"/>
    <x v="9"/>
    <x v="0"/>
    <s v="\Mission.Space_Seg.SC.MA\height\\default"/>
    <s v="-"/>
    <m/>
    <m/>
    <s v="mm"/>
    <s v="MEC"/>
    <m/>
    <x v="7"/>
    <x v="1"/>
    <n v="4"/>
    <s v="Mission (Mission)"/>
    <s v="Space_Seg (Space_Segment)"/>
    <x v="2"/>
    <x v="29"/>
    <x v="0"/>
  </r>
  <r>
    <s v="Mission.Space_Seg.SC.MA"/>
    <s v="Dimensions"/>
    <x v="10"/>
    <x v="0"/>
    <s v="\Mission.Space_Seg.SC.MA\len\\default"/>
    <s v="-"/>
    <m/>
    <m/>
    <s v="mm"/>
    <s v="MEC"/>
    <m/>
    <x v="7"/>
    <x v="1"/>
    <n v="4"/>
    <s v="Mission (Mission)"/>
    <s v="Space_Seg (Space_Segment)"/>
    <x v="2"/>
    <x v="29"/>
    <x v="0"/>
  </r>
  <r>
    <s v="Mission.Space_Seg.SC.MA"/>
    <m/>
    <x v="1"/>
    <x v="0"/>
    <s v="\Mission.Space_Seg.SC.MA\m\\default"/>
    <n v="0.5"/>
    <n v="20"/>
    <n v="0.1"/>
    <s v="kg"/>
    <s v="MEC"/>
    <m/>
    <x v="7"/>
    <x v="1"/>
    <n v="4"/>
    <s v="Mission (Mission)"/>
    <s v="Space_Seg (Space_Segment)"/>
    <x v="2"/>
    <x v="29"/>
    <x v="0"/>
  </r>
  <r>
    <s v="Mission.Space_Seg.SC.MA"/>
    <m/>
    <x v="11"/>
    <x v="1"/>
    <s v="\Mission.Space_Seg.SC.MA\P\LEM\default"/>
    <s v="-"/>
    <m/>
    <m/>
    <s v="W"/>
    <s v="MEC"/>
    <m/>
    <x v="7"/>
    <x v="1"/>
    <n v="4"/>
    <s v="Mission (Mission)"/>
    <s v="Space_Seg (Space_Segment)"/>
    <x v="2"/>
    <x v="29"/>
    <x v="0"/>
  </r>
  <r>
    <s v="Mission.Space_Seg.SC.MA"/>
    <m/>
    <x v="11"/>
    <x v="2"/>
    <s v="\Mission.Space_Seg.SC.MA\P\CRM\default"/>
    <s v="-"/>
    <m/>
    <m/>
    <s v="W"/>
    <s v="MEC"/>
    <m/>
    <x v="7"/>
    <x v="1"/>
    <n v="4"/>
    <s v="Mission (Mission)"/>
    <s v="Space_Seg (Space_Segment)"/>
    <x v="2"/>
    <x v="29"/>
    <x v="0"/>
  </r>
  <r>
    <s v="Mission.Space_Seg.SC.MA"/>
    <m/>
    <x v="11"/>
    <x v="3"/>
    <s v="\Mission.Space_Seg.SC.MA\P\CCM\default"/>
    <s v="-"/>
    <m/>
    <m/>
    <s v="W"/>
    <s v="MEC"/>
    <m/>
    <x v="7"/>
    <x v="1"/>
    <n v="4"/>
    <s v="Mission (Mission)"/>
    <s v="Space_Seg (Space_Segment)"/>
    <x v="2"/>
    <x v="29"/>
    <x v="0"/>
  </r>
  <r>
    <s v="Mission.Space_Seg.SC.MA"/>
    <m/>
    <x v="11"/>
    <x v="4"/>
    <s v="\Mission.Space_Seg.SC.MA\P\NVM\default"/>
    <s v="-"/>
    <m/>
    <m/>
    <s v="W"/>
    <s v="MEC"/>
    <m/>
    <x v="7"/>
    <x v="1"/>
    <n v="4"/>
    <s v="Mission (Mission)"/>
    <s v="Space_Seg (Space_Segment)"/>
    <x v="2"/>
    <x v="29"/>
    <x v="0"/>
  </r>
  <r>
    <s v="Mission.Space_Seg.SC.MA"/>
    <m/>
    <x v="11"/>
    <x v="5"/>
    <s v="\Mission.Space_Seg.SC.MA\P\MAM\default"/>
    <s v="-"/>
    <m/>
    <m/>
    <s v="W"/>
    <s v="MEC"/>
    <m/>
    <x v="7"/>
    <x v="1"/>
    <n v="4"/>
    <s v="Mission (Mission)"/>
    <s v="Space_Seg (Space_Segment)"/>
    <x v="2"/>
    <x v="29"/>
    <x v="0"/>
  </r>
  <r>
    <s v="Mission.Space_Seg.SC.MA"/>
    <m/>
    <x v="11"/>
    <x v="6"/>
    <s v="\Mission.Space_Seg.SC.MA\P\RSM\default"/>
    <s v="-"/>
    <m/>
    <m/>
    <s v="W"/>
    <s v="MEC"/>
    <m/>
    <x v="7"/>
    <x v="1"/>
    <n v="4"/>
    <s v="Mission (Mission)"/>
    <s v="Space_Seg (Space_Segment)"/>
    <x v="2"/>
    <x v="29"/>
    <x v="0"/>
  </r>
  <r>
    <s v="Mission.Space_Seg.SC.MA"/>
    <m/>
    <x v="11"/>
    <x v="7"/>
    <s v="\Mission.Space_Seg.SC.MA\P\ISM\default"/>
    <s v="-"/>
    <m/>
    <m/>
    <s v="W"/>
    <s v="MEC"/>
    <m/>
    <x v="7"/>
    <x v="1"/>
    <n v="4"/>
    <s v="Mission (Mission)"/>
    <s v="Space_Seg (Space_Segment)"/>
    <x v="2"/>
    <x v="29"/>
    <x v="0"/>
  </r>
  <r>
    <s v="Mission.Space_Seg.SC.MA"/>
    <m/>
    <x v="11"/>
    <x v="8"/>
    <s v="\Mission.Space_Seg.SC.MA\P\SCM\default"/>
    <s v="-"/>
    <m/>
    <m/>
    <s v="W"/>
    <s v="MEC"/>
    <m/>
    <x v="7"/>
    <x v="1"/>
    <n v="4"/>
    <s v="Mission (Mission)"/>
    <s v="Space_Seg (Space_Segment)"/>
    <x v="2"/>
    <x v="29"/>
    <x v="0"/>
  </r>
  <r>
    <s v="Mission.Space_Seg.SC.MA"/>
    <m/>
    <x v="11"/>
    <x v="9"/>
    <s v="\Mission.Space_Seg.SC.MA\P\ECM\default"/>
    <s v="-"/>
    <m/>
    <m/>
    <s v="W"/>
    <s v="MEC"/>
    <m/>
    <x v="7"/>
    <x v="1"/>
    <n v="4"/>
    <s v="Mission (Mission)"/>
    <s v="Space_Seg (Space_Segment)"/>
    <x v="2"/>
    <x v="29"/>
    <x v="0"/>
  </r>
  <r>
    <s v="Mission.Space_Seg.SC.MA"/>
    <m/>
    <x v="11"/>
    <x v="10"/>
    <s v="\Mission.Space_Seg.SC.MA\P\SAM\default"/>
    <s v="-"/>
    <m/>
    <m/>
    <s v="W"/>
    <s v="MEC"/>
    <m/>
    <x v="7"/>
    <x v="1"/>
    <n v="4"/>
    <s v="Mission (Mission)"/>
    <s v="Space_Seg (Space_Segment)"/>
    <x v="2"/>
    <x v="29"/>
    <x v="0"/>
  </r>
  <r>
    <s v="Mission.Space_Seg.SC.MA"/>
    <m/>
    <x v="11"/>
    <x v="11"/>
    <s v="\Mission.Space_Seg.SC.MA\P\SBM\default"/>
    <s v="-"/>
    <m/>
    <m/>
    <s v="W"/>
    <s v="MEC"/>
    <m/>
    <x v="7"/>
    <x v="1"/>
    <n v="4"/>
    <s v="Mission (Mission)"/>
    <s v="Space_Seg (Space_Segment)"/>
    <x v="2"/>
    <x v="29"/>
    <x v="0"/>
  </r>
  <r>
    <s v="Mission.Space_Seg.SC.MA"/>
    <m/>
    <x v="13"/>
    <x v="0"/>
    <s v="\Mission.Space_Seg.SC.MA\redundancy.scheme\\default"/>
    <s v="-"/>
    <m/>
    <m/>
    <m/>
    <s v="MEC"/>
    <m/>
    <x v="7"/>
    <x v="1"/>
    <n v="4"/>
    <s v="Mission (Mission)"/>
    <s v="Space_Seg (Space_Segment)"/>
    <x v="2"/>
    <x v="29"/>
    <x v="0"/>
  </r>
  <r>
    <s v="Mission.Space_Seg.SC.MA"/>
    <m/>
    <x v="14"/>
    <x v="0"/>
    <s v="\Mission.Space_Seg.SC.MA\redundancy.type\\default"/>
    <s v="-"/>
    <m/>
    <m/>
    <m/>
    <s v="MEC"/>
    <m/>
    <x v="7"/>
    <x v="1"/>
    <n v="4"/>
    <s v="Mission (Mission)"/>
    <s v="Space_Seg (Space_Segment)"/>
    <x v="2"/>
    <x v="29"/>
    <x v="0"/>
  </r>
  <r>
    <s v="Mission.Space_Seg.SC.MA"/>
    <m/>
    <x v="15"/>
    <x v="0"/>
    <s v="\Mission.Space_Seg.SC.MA\redundancy.k\\default"/>
    <s v="-"/>
    <m/>
    <m/>
    <m/>
    <s v="MEC"/>
    <m/>
    <x v="7"/>
    <x v="1"/>
    <n v="4"/>
    <s v="Mission (Mission)"/>
    <s v="Space_Seg (Space_Segment)"/>
    <x v="2"/>
    <x v="29"/>
    <x v="0"/>
  </r>
  <r>
    <s v="Mission.Space_Seg.SC.MA"/>
    <m/>
    <x v="16"/>
    <x v="0"/>
    <s v="\Mission.Space_Seg.SC.MA\redundancy.n\\default"/>
    <s v="-"/>
    <m/>
    <m/>
    <m/>
    <s v="MEC"/>
    <m/>
    <x v="7"/>
    <x v="1"/>
    <n v="4"/>
    <s v="Mission (Mission)"/>
    <s v="Space_Seg (Space_Segment)"/>
    <x v="2"/>
    <x v="29"/>
    <x v="0"/>
  </r>
  <r>
    <s v="Mission.Space_Seg.SC.MA"/>
    <m/>
    <x v="17"/>
    <x v="0"/>
    <s v="\Mission.Space_Seg.SC.MA\Temp_oper_max\\default"/>
    <s v="-"/>
    <m/>
    <m/>
    <s v="°C"/>
    <s v="MEC"/>
    <m/>
    <x v="7"/>
    <x v="1"/>
    <n v="4"/>
    <s v="Mission (Mission)"/>
    <s v="Space_Seg (Space_Segment)"/>
    <x v="2"/>
    <x v="29"/>
    <x v="0"/>
  </r>
  <r>
    <s v="Mission.Space_Seg.SC.MA"/>
    <m/>
    <x v="18"/>
    <x v="0"/>
    <s v="\Mission.Space_Seg.SC.MA\Temp_oper_min\\default"/>
    <s v="-"/>
    <m/>
    <m/>
    <s v="°C"/>
    <s v="MEC"/>
    <m/>
    <x v="7"/>
    <x v="1"/>
    <n v="4"/>
    <s v="Mission (Mission)"/>
    <s v="Space_Seg (Space_Segment)"/>
    <x v="2"/>
    <x v="29"/>
    <x v="0"/>
  </r>
  <r>
    <s v="Mission.Space_Seg.SC.MA"/>
    <m/>
    <x v="19"/>
    <x v="0"/>
    <s v="\Mission.Space_Seg.SC.MA\TRL\\default"/>
    <s v="-"/>
    <m/>
    <m/>
    <m/>
    <s v="MEC"/>
    <m/>
    <x v="7"/>
    <x v="1"/>
    <n v="4"/>
    <s v="Mission (Mission)"/>
    <s v="Space_Seg (Space_Segment)"/>
    <x v="2"/>
    <x v="29"/>
    <x v="0"/>
  </r>
  <r>
    <s v="Mission.Space_Seg.SC.MA"/>
    <s v="Dimensions"/>
    <x v="20"/>
    <x v="0"/>
    <s v="\Mission.Space_Seg.SC.MA\wid\\default"/>
    <s v="-"/>
    <m/>
    <m/>
    <s v="mm"/>
    <s v="MEC"/>
    <m/>
    <x v="7"/>
    <x v="1"/>
    <n v="4"/>
    <s v="Mission (Mission)"/>
    <s v="Space_Seg (Space_Segment)"/>
    <x v="2"/>
    <x v="29"/>
    <x v="0"/>
  </r>
  <r>
    <s v="Mission.Space_Seg.SC.Main_prop_eq"/>
    <m/>
    <x v="0"/>
    <x v="0"/>
    <s v="\Mission.Space_Seg.SC.Main_prop_eq\_name_\\default"/>
    <s v="Main propellant equipment"/>
    <m/>
    <m/>
    <m/>
    <s v="PROP"/>
    <m/>
    <x v="5"/>
    <x v="0"/>
    <n v="4"/>
    <s v="Mission (Mission)"/>
    <s v="Space_Seg (Space_Segment)"/>
    <x v="2"/>
    <x v="30"/>
    <x v="0"/>
  </r>
  <r>
    <s v="Mission.Space_Seg.SC.Main_prop_eq.biprop_eng"/>
    <m/>
    <x v="0"/>
    <x v="0"/>
    <s v="\Mission.Space_Seg.SC.Main_prop_eq.biprop_eng\_name_\\default"/>
    <s v="S400 Bipropellant engine"/>
    <m/>
    <m/>
    <m/>
    <s v="PROP"/>
    <m/>
    <x v="5"/>
    <x v="0"/>
    <n v="5"/>
    <s v="Mission (Mission)"/>
    <s v="Space_Seg (Space_Segment)"/>
    <x v="2"/>
    <x v="30"/>
    <x v="17"/>
  </r>
  <r>
    <s v="Mission.Space_Seg.SC.Main_prop_eq.biprop_eng"/>
    <m/>
    <x v="1"/>
    <x v="0"/>
    <s v="\Mission.Space_Seg.SC.Main_prop_eq.biprop_eng\m\\default"/>
    <n v="4.3"/>
    <n v="5"/>
    <n v="0.215"/>
    <s v="kg"/>
    <s v="PROP"/>
    <m/>
    <x v="5"/>
    <x v="1"/>
    <n v="5"/>
    <s v="Mission (Mission)"/>
    <s v="Space_Seg (Space_Segment)"/>
    <x v="2"/>
    <x v="30"/>
    <x v="17"/>
  </r>
  <r>
    <s v="Mission.Space_Seg.SC.Main_prop_eq.biprop_eng"/>
    <m/>
    <x v="11"/>
    <x v="1"/>
    <s v="\Mission.Space_Seg.SC.Main_prop_eq.biprop_eng\P\LEM\default"/>
    <s v="-"/>
    <m/>
    <m/>
    <s v="W"/>
    <s v="PROP"/>
    <m/>
    <x v="5"/>
    <x v="1"/>
    <n v="5"/>
    <s v="Mission (Mission)"/>
    <s v="Space_Seg (Space_Segment)"/>
    <x v="2"/>
    <x v="30"/>
    <x v="17"/>
  </r>
  <r>
    <s v="Mission.Space_Seg.SC.Main_prop_eq.biprop_eng"/>
    <m/>
    <x v="11"/>
    <x v="2"/>
    <s v="\Mission.Space_Seg.SC.Main_prop_eq.biprop_eng\P\CRM\default"/>
    <s v="-"/>
    <m/>
    <m/>
    <s v="W"/>
    <s v="PROP"/>
    <m/>
    <x v="5"/>
    <x v="1"/>
    <n v="5"/>
    <s v="Mission (Mission)"/>
    <s v="Space_Seg (Space_Segment)"/>
    <x v="2"/>
    <x v="30"/>
    <x v="17"/>
  </r>
  <r>
    <s v="Mission.Space_Seg.SC.Main_prop_eq.biprop_eng"/>
    <m/>
    <x v="11"/>
    <x v="3"/>
    <s v="\Mission.Space_Seg.SC.Main_prop_eq.biprop_eng\P\CCM\default"/>
    <s v="-"/>
    <m/>
    <m/>
    <s v="W"/>
    <s v="PROP"/>
    <m/>
    <x v="5"/>
    <x v="1"/>
    <n v="5"/>
    <s v="Mission (Mission)"/>
    <s v="Space_Seg (Space_Segment)"/>
    <x v="2"/>
    <x v="30"/>
    <x v="17"/>
  </r>
  <r>
    <s v="Mission.Space_Seg.SC.Main_prop_eq.biprop_eng"/>
    <m/>
    <x v="11"/>
    <x v="4"/>
    <s v="\Mission.Space_Seg.SC.Main_prop_eq.biprop_eng\P\NVM\default"/>
    <s v="-"/>
    <m/>
    <m/>
    <s v="W"/>
    <s v="PROP"/>
    <m/>
    <x v="5"/>
    <x v="1"/>
    <n v="5"/>
    <s v="Mission (Mission)"/>
    <s v="Space_Seg (Space_Segment)"/>
    <x v="2"/>
    <x v="30"/>
    <x v="17"/>
  </r>
  <r>
    <s v="Mission.Space_Seg.SC.Main_prop_eq.biprop_eng"/>
    <m/>
    <x v="11"/>
    <x v="5"/>
    <s v="\Mission.Space_Seg.SC.Main_prop_eq.biprop_eng\P\MAM\default"/>
    <n v="20"/>
    <m/>
    <m/>
    <s v="W"/>
    <s v="PROP"/>
    <m/>
    <x v="5"/>
    <x v="1"/>
    <n v="5"/>
    <s v="Mission (Mission)"/>
    <s v="Space_Seg (Space_Segment)"/>
    <x v="2"/>
    <x v="30"/>
    <x v="17"/>
  </r>
  <r>
    <s v="Mission.Space_Seg.SC.Main_prop_eq.biprop_eng"/>
    <m/>
    <x v="11"/>
    <x v="6"/>
    <s v="\Mission.Space_Seg.SC.Main_prop_eq.biprop_eng\P\RSM\default"/>
    <s v="-"/>
    <m/>
    <m/>
    <s v="W"/>
    <s v="PROP"/>
    <m/>
    <x v="5"/>
    <x v="1"/>
    <n v="5"/>
    <s v="Mission (Mission)"/>
    <s v="Space_Seg (Space_Segment)"/>
    <x v="2"/>
    <x v="30"/>
    <x v="17"/>
  </r>
  <r>
    <s v="Mission.Space_Seg.SC.Main_prop_eq.biprop_eng"/>
    <m/>
    <x v="11"/>
    <x v="7"/>
    <s v="\Mission.Space_Seg.SC.Main_prop_eq.biprop_eng\P\ISM\default"/>
    <s v="-"/>
    <m/>
    <m/>
    <s v="W"/>
    <s v="PROP"/>
    <m/>
    <x v="5"/>
    <x v="1"/>
    <n v="5"/>
    <s v="Mission (Mission)"/>
    <s v="Space_Seg (Space_Segment)"/>
    <x v="2"/>
    <x v="30"/>
    <x v="17"/>
  </r>
  <r>
    <s v="Mission.Space_Seg.SC.Main_prop_eq.biprop_eng"/>
    <m/>
    <x v="11"/>
    <x v="8"/>
    <s v="\Mission.Space_Seg.SC.Main_prop_eq.biprop_eng\P\SCM\default"/>
    <s v="-"/>
    <m/>
    <m/>
    <s v="W"/>
    <s v="PROP"/>
    <m/>
    <x v="5"/>
    <x v="1"/>
    <n v="5"/>
    <s v="Mission (Mission)"/>
    <s v="Space_Seg (Space_Segment)"/>
    <x v="2"/>
    <x v="30"/>
    <x v="17"/>
  </r>
  <r>
    <s v="Mission.Space_Seg.SC.Main_prop_eq.biprop_eng"/>
    <m/>
    <x v="11"/>
    <x v="9"/>
    <s v="\Mission.Space_Seg.SC.Main_prop_eq.biprop_eng\P\ECM\default"/>
    <s v="-"/>
    <m/>
    <m/>
    <s v="W"/>
    <s v="PROP"/>
    <m/>
    <x v="5"/>
    <x v="1"/>
    <n v="5"/>
    <s v="Mission (Mission)"/>
    <s v="Space_Seg (Space_Segment)"/>
    <x v="2"/>
    <x v="30"/>
    <x v="17"/>
  </r>
  <r>
    <s v="Mission.Space_Seg.SC.Main_prop_eq.biprop_eng"/>
    <m/>
    <x v="11"/>
    <x v="10"/>
    <s v="\Mission.Space_Seg.SC.Main_prop_eq.biprop_eng\P\SAM\default"/>
    <s v="-"/>
    <m/>
    <m/>
    <s v="W"/>
    <s v="PROP"/>
    <m/>
    <x v="5"/>
    <x v="1"/>
    <n v="5"/>
    <s v="Mission (Mission)"/>
    <s v="Space_Seg (Space_Segment)"/>
    <x v="2"/>
    <x v="30"/>
    <x v="17"/>
  </r>
  <r>
    <s v="Mission.Space_Seg.SC.Main_prop_eq.biprop_eng"/>
    <m/>
    <x v="11"/>
    <x v="11"/>
    <s v="\Mission.Space_Seg.SC.Main_prop_eq.biprop_eng\P\SBM\default"/>
    <s v="-"/>
    <m/>
    <m/>
    <s v="W"/>
    <s v="PROP"/>
    <m/>
    <x v="5"/>
    <x v="1"/>
    <n v="5"/>
    <s v="Mission (Mission)"/>
    <s v="Space_Seg (Space_Segment)"/>
    <x v="2"/>
    <x v="30"/>
    <x v="17"/>
  </r>
  <r>
    <s v="Mission.Space_Seg.SC.Main_prop_eq.biprop_eng_2"/>
    <m/>
    <x v="0"/>
    <x v="0"/>
    <s v="\Mission.Space_Seg.SC.Main_prop_eq.biprop_eng_2\_name_\\default"/>
    <s v="S400 Bipropellant engine #2"/>
    <m/>
    <m/>
    <m/>
    <s v="PROP"/>
    <m/>
    <x v="5"/>
    <x v="0"/>
    <n v="5"/>
    <s v="Mission (Mission)"/>
    <s v="Space_Seg (Space_Segment)"/>
    <x v="2"/>
    <x v="30"/>
    <x v="18"/>
  </r>
  <r>
    <s v="Mission.Space_Seg.SC.Main_prop_eq.biprop_eng_2"/>
    <m/>
    <x v="1"/>
    <x v="0"/>
    <s v="\Mission.Space_Seg.SC.Main_prop_eq.biprop_eng_2\m\\default"/>
    <n v="4.3"/>
    <n v="5"/>
    <n v="0.215"/>
    <s v="kg"/>
    <s v="PROP"/>
    <m/>
    <x v="5"/>
    <x v="1"/>
    <n v="5"/>
    <s v="Mission (Mission)"/>
    <s v="Space_Seg (Space_Segment)"/>
    <x v="2"/>
    <x v="30"/>
    <x v="18"/>
  </r>
  <r>
    <s v="Mission.Space_Seg.SC.Main_prop_eq.biprop_eng_2"/>
    <m/>
    <x v="11"/>
    <x v="1"/>
    <s v="\Mission.Space_Seg.SC.Main_prop_eq.biprop_eng_2\P\LEM\default"/>
    <s v="-"/>
    <m/>
    <m/>
    <s v="W"/>
    <s v="PROP"/>
    <m/>
    <x v="5"/>
    <x v="1"/>
    <n v="5"/>
    <s v="Mission (Mission)"/>
    <s v="Space_Seg (Space_Segment)"/>
    <x v="2"/>
    <x v="30"/>
    <x v="18"/>
  </r>
  <r>
    <s v="Mission.Space_Seg.SC.Main_prop_eq.biprop_eng_2"/>
    <m/>
    <x v="11"/>
    <x v="2"/>
    <s v="\Mission.Space_Seg.SC.Main_prop_eq.biprop_eng_2\P\CRM\default"/>
    <s v="-"/>
    <m/>
    <m/>
    <s v="W"/>
    <s v="PROP"/>
    <m/>
    <x v="5"/>
    <x v="1"/>
    <n v="5"/>
    <s v="Mission (Mission)"/>
    <s v="Space_Seg (Space_Segment)"/>
    <x v="2"/>
    <x v="30"/>
    <x v="18"/>
  </r>
  <r>
    <s v="Mission.Space_Seg.SC.Main_prop_eq.biprop_eng_2"/>
    <m/>
    <x v="11"/>
    <x v="3"/>
    <s v="\Mission.Space_Seg.SC.Main_prop_eq.biprop_eng_2\P\CCM\default"/>
    <s v="-"/>
    <m/>
    <m/>
    <s v="W"/>
    <s v="PROP"/>
    <m/>
    <x v="5"/>
    <x v="1"/>
    <n v="5"/>
    <s v="Mission (Mission)"/>
    <s v="Space_Seg (Space_Segment)"/>
    <x v="2"/>
    <x v="30"/>
    <x v="18"/>
  </r>
  <r>
    <s v="Mission.Space_Seg.SC.Main_prop_eq.biprop_eng_2"/>
    <m/>
    <x v="11"/>
    <x v="4"/>
    <s v="\Mission.Space_Seg.SC.Main_prop_eq.biprop_eng_2\P\NVM\default"/>
    <s v="-"/>
    <m/>
    <m/>
    <s v="W"/>
    <s v="PROP"/>
    <m/>
    <x v="5"/>
    <x v="1"/>
    <n v="5"/>
    <s v="Mission (Mission)"/>
    <s v="Space_Seg (Space_Segment)"/>
    <x v="2"/>
    <x v="30"/>
    <x v="18"/>
  </r>
  <r>
    <s v="Mission.Space_Seg.SC.Main_prop_eq.biprop_eng_2"/>
    <m/>
    <x v="11"/>
    <x v="5"/>
    <s v="\Mission.Space_Seg.SC.Main_prop_eq.biprop_eng_2\P\MAM\default"/>
    <n v="20"/>
    <m/>
    <m/>
    <s v="W"/>
    <s v="PROP"/>
    <m/>
    <x v="5"/>
    <x v="1"/>
    <n v="5"/>
    <s v="Mission (Mission)"/>
    <s v="Space_Seg (Space_Segment)"/>
    <x v="2"/>
    <x v="30"/>
    <x v="18"/>
  </r>
  <r>
    <s v="Mission.Space_Seg.SC.Main_prop_eq.biprop_eng_2"/>
    <m/>
    <x v="11"/>
    <x v="6"/>
    <s v="\Mission.Space_Seg.SC.Main_prop_eq.biprop_eng_2\P\RSM\default"/>
    <s v="-"/>
    <m/>
    <m/>
    <s v="W"/>
    <s v="PROP"/>
    <m/>
    <x v="5"/>
    <x v="1"/>
    <n v="5"/>
    <s v="Mission (Mission)"/>
    <s v="Space_Seg (Space_Segment)"/>
    <x v="2"/>
    <x v="30"/>
    <x v="18"/>
  </r>
  <r>
    <s v="Mission.Space_Seg.SC.Main_prop_eq.biprop_eng_2"/>
    <m/>
    <x v="11"/>
    <x v="7"/>
    <s v="\Mission.Space_Seg.SC.Main_prop_eq.biprop_eng_2\P\ISM\default"/>
    <s v="-"/>
    <m/>
    <m/>
    <s v="W"/>
    <s v="PROP"/>
    <m/>
    <x v="5"/>
    <x v="1"/>
    <n v="5"/>
    <s v="Mission (Mission)"/>
    <s v="Space_Seg (Space_Segment)"/>
    <x v="2"/>
    <x v="30"/>
    <x v="18"/>
  </r>
  <r>
    <s v="Mission.Space_Seg.SC.Main_prop_eq.biprop_eng_2"/>
    <m/>
    <x v="11"/>
    <x v="8"/>
    <s v="\Mission.Space_Seg.SC.Main_prop_eq.biprop_eng_2\P\SCM\default"/>
    <s v="-"/>
    <m/>
    <m/>
    <s v="W"/>
    <s v="PROP"/>
    <m/>
    <x v="5"/>
    <x v="1"/>
    <n v="5"/>
    <s v="Mission (Mission)"/>
    <s v="Space_Seg (Space_Segment)"/>
    <x v="2"/>
    <x v="30"/>
    <x v="18"/>
  </r>
  <r>
    <s v="Mission.Space_Seg.SC.Main_prop_eq.biprop_eng_2"/>
    <m/>
    <x v="11"/>
    <x v="9"/>
    <s v="\Mission.Space_Seg.SC.Main_prop_eq.biprop_eng_2\P\ECM\default"/>
    <s v="-"/>
    <m/>
    <m/>
    <s v="W"/>
    <s v="PROP"/>
    <m/>
    <x v="5"/>
    <x v="1"/>
    <n v="5"/>
    <s v="Mission (Mission)"/>
    <s v="Space_Seg (Space_Segment)"/>
    <x v="2"/>
    <x v="30"/>
    <x v="18"/>
  </r>
  <r>
    <s v="Mission.Space_Seg.SC.Main_prop_eq.biprop_eng_2"/>
    <m/>
    <x v="11"/>
    <x v="10"/>
    <s v="\Mission.Space_Seg.SC.Main_prop_eq.biprop_eng_2\P\SAM\default"/>
    <s v="-"/>
    <m/>
    <m/>
    <s v="W"/>
    <s v="PROP"/>
    <m/>
    <x v="5"/>
    <x v="1"/>
    <n v="5"/>
    <s v="Mission (Mission)"/>
    <s v="Space_Seg (Space_Segment)"/>
    <x v="2"/>
    <x v="30"/>
    <x v="18"/>
  </r>
  <r>
    <s v="Mission.Space_Seg.SC.Main_prop_eq.biprop_eng_2"/>
    <m/>
    <x v="11"/>
    <x v="11"/>
    <s v="\Mission.Space_Seg.SC.Main_prop_eq.biprop_eng_2\P\SBM\default"/>
    <s v="-"/>
    <m/>
    <m/>
    <s v="W"/>
    <s v="PROP"/>
    <m/>
    <x v="5"/>
    <x v="1"/>
    <n v="5"/>
    <s v="Mission (Mission)"/>
    <s v="Space_Seg (Space_Segment)"/>
    <x v="2"/>
    <x v="30"/>
    <x v="18"/>
  </r>
  <r>
    <s v="Mission.Space_Seg.SC.Main_prop_eq.biprop_eng_3"/>
    <m/>
    <x v="0"/>
    <x v="0"/>
    <s v="\Mission.Space_Seg.SC.Main_prop_eq.biprop_eng_3\_name_\\default"/>
    <s v="S400 Bipropellant engine #3"/>
    <m/>
    <m/>
    <m/>
    <s v="PROP"/>
    <m/>
    <x v="5"/>
    <x v="0"/>
    <n v="5"/>
    <s v="Mission (Mission)"/>
    <s v="Space_Seg (Space_Segment)"/>
    <x v="2"/>
    <x v="30"/>
    <x v="19"/>
  </r>
  <r>
    <s v="Mission.Space_Seg.SC.Main_prop_eq.biprop_eng_3"/>
    <m/>
    <x v="1"/>
    <x v="0"/>
    <s v="\Mission.Space_Seg.SC.Main_prop_eq.biprop_eng_3\m\\default"/>
    <n v="4.3"/>
    <n v="5"/>
    <n v="0.215"/>
    <s v="kg"/>
    <s v="PROP"/>
    <m/>
    <x v="5"/>
    <x v="1"/>
    <n v="5"/>
    <s v="Mission (Mission)"/>
    <s v="Space_Seg (Space_Segment)"/>
    <x v="2"/>
    <x v="30"/>
    <x v="19"/>
  </r>
  <r>
    <s v="Mission.Space_Seg.SC.Main_prop_eq.biprop_eng_3"/>
    <m/>
    <x v="11"/>
    <x v="1"/>
    <s v="\Mission.Space_Seg.SC.Main_prop_eq.biprop_eng_3\P\LEM\default"/>
    <s v="-"/>
    <m/>
    <m/>
    <s v="W"/>
    <s v="PROP"/>
    <m/>
    <x v="5"/>
    <x v="1"/>
    <n v="5"/>
    <s v="Mission (Mission)"/>
    <s v="Space_Seg (Space_Segment)"/>
    <x v="2"/>
    <x v="30"/>
    <x v="19"/>
  </r>
  <r>
    <s v="Mission.Space_Seg.SC.Main_prop_eq.biprop_eng_3"/>
    <m/>
    <x v="11"/>
    <x v="2"/>
    <s v="\Mission.Space_Seg.SC.Main_prop_eq.biprop_eng_3\P\CRM\default"/>
    <s v="-"/>
    <m/>
    <m/>
    <s v="W"/>
    <s v="PROP"/>
    <m/>
    <x v="5"/>
    <x v="1"/>
    <n v="5"/>
    <s v="Mission (Mission)"/>
    <s v="Space_Seg (Space_Segment)"/>
    <x v="2"/>
    <x v="30"/>
    <x v="19"/>
  </r>
  <r>
    <s v="Mission.Space_Seg.SC.Main_prop_eq.biprop_eng_3"/>
    <m/>
    <x v="11"/>
    <x v="3"/>
    <s v="\Mission.Space_Seg.SC.Main_prop_eq.biprop_eng_3\P\CCM\default"/>
    <s v="-"/>
    <m/>
    <m/>
    <s v="W"/>
    <s v="PROP"/>
    <m/>
    <x v="5"/>
    <x v="1"/>
    <n v="5"/>
    <s v="Mission (Mission)"/>
    <s v="Space_Seg (Space_Segment)"/>
    <x v="2"/>
    <x v="30"/>
    <x v="19"/>
  </r>
  <r>
    <s v="Mission.Space_Seg.SC.Main_prop_eq.biprop_eng_3"/>
    <m/>
    <x v="11"/>
    <x v="4"/>
    <s v="\Mission.Space_Seg.SC.Main_prop_eq.biprop_eng_3\P\NVM\default"/>
    <s v="-"/>
    <m/>
    <m/>
    <s v="W"/>
    <s v="PROP"/>
    <m/>
    <x v="5"/>
    <x v="1"/>
    <n v="5"/>
    <s v="Mission (Mission)"/>
    <s v="Space_Seg (Space_Segment)"/>
    <x v="2"/>
    <x v="30"/>
    <x v="19"/>
  </r>
  <r>
    <s v="Mission.Space_Seg.SC.Main_prop_eq.biprop_eng_3"/>
    <m/>
    <x v="11"/>
    <x v="5"/>
    <s v="\Mission.Space_Seg.SC.Main_prop_eq.biprop_eng_3\P\MAM\default"/>
    <n v="20"/>
    <m/>
    <m/>
    <s v="W"/>
    <s v="PROP"/>
    <m/>
    <x v="5"/>
    <x v="1"/>
    <n v="5"/>
    <s v="Mission (Mission)"/>
    <s v="Space_Seg (Space_Segment)"/>
    <x v="2"/>
    <x v="30"/>
    <x v="19"/>
  </r>
  <r>
    <s v="Mission.Space_Seg.SC.Main_prop_eq.biprop_eng_3"/>
    <m/>
    <x v="11"/>
    <x v="6"/>
    <s v="\Mission.Space_Seg.SC.Main_prop_eq.biprop_eng_3\P\RSM\default"/>
    <s v="-"/>
    <m/>
    <m/>
    <s v="W"/>
    <s v="PROP"/>
    <m/>
    <x v="5"/>
    <x v="1"/>
    <n v="5"/>
    <s v="Mission (Mission)"/>
    <s v="Space_Seg (Space_Segment)"/>
    <x v="2"/>
    <x v="30"/>
    <x v="19"/>
  </r>
  <r>
    <s v="Mission.Space_Seg.SC.Main_prop_eq.biprop_eng_3"/>
    <m/>
    <x v="11"/>
    <x v="7"/>
    <s v="\Mission.Space_Seg.SC.Main_prop_eq.biprop_eng_3\P\ISM\default"/>
    <s v="-"/>
    <m/>
    <m/>
    <s v="W"/>
    <s v="PROP"/>
    <m/>
    <x v="5"/>
    <x v="1"/>
    <n v="5"/>
    <s v="Mission (Mission)"/>
    <s v="Space_Seg (Space_Segment)"/>
    <x v="2"/>
    <x v="30"/>
    <x v="19"/>
  </r>
  <r>
    <s v="Mission.Space_Seg.SC.Main_prop_eq.biprop_eng_3"/>
    <m/>
    <x v="11"/>
    <x v="8"/>
    <s v="\Mission.Space_Seg.SC.Main_prop_eq.biprop_eng_3\P\SCM\default"/>
    <s v="-"/>
    <m/>
    <m/>
    <s v="W"/>
    <s v="PROP"/>
    <m/>
    <x v="5"/>
    <x v="1"/>
    <n v="5"/>
    <s v="Mission (Mission)"/>
    <s v="Space_Seg (Space_Segment)"/>
    <x v="2"/>
    <x v="30"/>
    <x v="19"/>
  </r>
  <r>
    <s v="Mission.Space_Seg.SC.Main_prop_eq.biprop_eng_3"/>
    <m/>
    <x v="11"/>
    <x v="9"/>
    <s v="\Mission.Space_Seg.SC.Main_prop_eq.biprop_eng_3\P\ECM\default"/>
    <s v="-"/>
    <m/>
    <m/>
    <s v="W"/>
    <s v="PROP"/>
    <m/>
    <x v="5"/>
    <x v="1"/>
    <n v="5"/>
    <s v="Mission (Mission)"/>
    <s v="Space_Seg (Space_Segment)"/>
    <x v="2"/>
    <x v="30"/>
    <x v="19"/>
  </r>
  <r>
    <s v="Mission.Space_Seg.SC.Main_prop_eq.biprop_eng_3"/>
    <m/>
    <x v="11"/>
    <x v="10"/>
    <s v="\Mission.Space_Seg.SC.Main_prop_eq.biprop_eng_3\P\SAM\default"/>
    <s v="-"/>
    <m/>
    <m/>
    <s v="W"/>
    <s v="PROP"/>
    <m/>
    <x v="5"/>
    <x v="1"/>
    <n v="5"/>
    <s v="Mission (Mission)"/>
    <s v="Space_Seg (Space_Segment)"/>
    <x v="2"/>
    <x v="30"/>
    <x v="19"/>
  </r>
  <r>
    <s v="Mission.Space_Seg.SC.Main_prop_eq.biprop_eng_3"/>
    <m/>
    <x v="11"/>
    <x v="11"/>
    <s v="\Mission.Space_Seg.SC.Main_prop_eq.biprop_eng_3\P\SBM\default"/>
    <s v="-"/>
    <m/>
    <m/>
    <s v="W"/>
    <s v="PROP"/>
    <m/>
    <x v="5"/>
    <x v="1"/>
    <n v="5"/>
    <s v="Mission (Mission)"/>
    <s v="Space_Seg (Space_Segment)"/>
    <x v="2"/>
    <x v="30"/>
    <x v="19"/>
  </r>
  <r>
    <s v="Mission.Space_Seg.SC.Main_prop_eq.biprop_eng_4"/>
    <m/>
    <x v="0"/>
    <x v="0"/>
    <s v="\Mission.Space_Seg.SC.Main_prop_eq.biprop_eng_4\_name_\\default"/>
    <s v="S400 Bipropellant engine #4"/>
    <m/>
    <m/>
    <m/>
    <s v="PROP"/>
    <m/>
    <x v="5"/>
    <x v="0"/>
    <n v="5"/>
    <s v="Mission (Mission)"/>
    <s v="Space_Seg (Space_Segment)"/>
    <x v="2"/>
    <x v="30"/>
    <x v="20"/>
  </r>
  <r>
    <s v="Mission.Space_Seg.SC.Main_prop_eq.biprop_eng_4"/>
    <m/>
    <x v="1"/>
    <x v="0"/>
    <s v="\Mission.Space_Seg.SC.Main_prop_eq.biprop_eng_4\m\\default"/>
    <n v="4.3"/>
    <n v="5"/>
    <n v="0.215"/>
    <s v="kg"/>
    <s v="PROP"/>
    <m/>
    <x v="5"/>
    <x v="1"/>
    <n v="5"/>
    <s v="Mission (Mission)"/>
    <s v="Space_Seg (Space_Segment)"/>
    <x v="2"/>
    <x v="30"/>
    <x v="20"/>
  </r>
  <r>
    <s v="Mission.Space_Seg.SC.Main_prop_eq.biprop_eng_4"/>
    <m/>
    <x v="11"/>
    <x v="1"/>
    <s v="\Mission.Space_Seg.SC.Main_prop_eq.biprop_eng_4\P\LEM\default"/>
    <s v="-"/>
    <m/>
    <m/>
    <s v="W"/>
    <s v="PROP"/>
    <m/>
    <x v="5"/>
    <x v="1"/>
    <n v="5"/>
    <s v="Mission (Mission)"/>
    <s v="Space_Seg (Space_Segment)"/>
    <x v="2"/>
    <x v="30"/>
    <x v="20"/>
  </r>
  <r>
    <s v="Mission.Space_Seg.SC.Main_prop_eq.biprop_eng_4"/>
    <m/>
    <x v="11"/>
    <x v="2"/>
    <s v="\Mission.Space_Seg.SC.Main_prop_eq.biprop_eng_4\P\CRM\default"/>
    <s v="-"/>
    <m/>
    <m/>
    <s v="W"/>
    <s v="PROP"/>
    <m/>
    <x v="5"/>
    <x v="1"/>
    <n v="5"/>
    <s v="Mission (Mission)"/>
    <s v="Space_Seg (Space_Segment)"/>
    <x v="2"/>
    <x v="30"/>
    <x v="20"/>
  </r>
  <r>
    <s v="Mission.Space_Seg.SC.Main_prop_eq.biprop_eng_4"/>
    <m/>
    <x v="11"/>
    <x v="3"/>
    <s v="\Mission.Space_Seg.SC.Main_prop_eq.biprop_eng_4\P\CCM\default"/>
    <s v="-"/>
    <m/>
    <m/>
    <s v="W"/>
    <s v="PROP"/>
    <m/>
    <x v="5"/>
    <x v="1"/>
    <n v="5"/>
    <s v="Mission (Mission)"/>
    <s v="Space_Seg (Space_Segment)"/>
    <x v="2"/>
    <x v="30"/>
    <x v="20"/>
  </r>
  <r>
    <s v="Mission.Space_Seg.SC.Main_prop_eq.biprop_eng_4"/>
    <m/>
    <x v="11"/>
    <x v="4"/>
    <s v="\Mission.Space_Seg.SC.Main_prop_eq.biprop_eng_4\P\NVM\default"/>
    <s v="-"/>
    <m/>
    <m/>
    <s v="W"/>
    <s v="PROP"/>
    <m/>
    <x v="5"/>
    <x v="1"/>
    <n v="5"/>
    <s v="Mission (Mission)"/>
    <s v="Space_Seg (Space_Segment)"/>
    <x v="2"/>
    <x v="30"/>
    <x v="20"/>
  </r>
  <r>
    <s v="Mission.Space_Seg.SC.Main_prop_eq.biprop_eng_4"/>
    <m/>
    <x v="11"/>
    <x v="5"/>
    <s v="\Mission.Space_Seg.SC.Main_prop_eq.biprop_eng_4\P\MAM\default"/>
    <n v="20"/>
    <m/>
    <m/>
    <s v="W"/>
    <s v="PROP"/>
    <m/>
    <x v="5"/>
    <x v="1"/>
    <n v="5"/>
    <s v="Mission (Mission)"/>
    <s v="Space_Seg (Space_Segment)"/>
    <x v="2"/>
    <x v="30"/>
    <x v="20"/>
  </r>
  <r>
    <s v="Mission.Space_Seg.SC.Main_prop_eq.biprop_eng_4"/>
    <m/>
    <x v="11"/>
    <x v="6"/>
    <s v="\Mission.Space_Seg.SC.Main_prop_eq.biprop_eng_4\P\RSM\default"/>
    <s v="-"/>
    <m/>
    <m/>
    <s v="W"/>
    <s v="PROP"/>
    <m/>
    <x v="5"/>
    <x v="1"/>
    <n v="5"/>
    <s v="Mission (Mission)"/>
    <s v="Space_Seg (Space_Segment)"/>
    <x v="2"/>
    <x v="30"/>
    <x v="20"/>
  </r>
  <r>
    <s v="Mission.Space_Seg.SC.Main_prop_eq.biprop_eng_4"/>
    <m/>
    <x v="11"/>
    <x v="7"/>
    <s v="\Mission.Space_Seg.SC.Main_prop_eq.biprop_eng_4\P\ISM\default"/>
    <s v="-"/>
    <m/>
    <m/>
    <s v="W"/>
    <s v="PROP"/>
    <m/>
    <x v="5"/>
    <x v="1"/>
    <n v="5"/>
    <s v="Mission (Mission)"/>
    <s v="Space_Seg (Space_Segment)"/>
    <x v="2"/>
    <x v="30"/>
    <x v="20"/>
  </r>
  <r>
    <s v="Mission.Space_Seg.SC.Main_prop_eq.biprop_eng_4"/>
    <m/>
    <x v="11"/>
    <x v="8"/>
    <s v="\Mission.Space_Seg.SC.Main_prop_eq.biprop_eng_4\P\SCM\default"/>
    <s v="-"/>
    <m/>
    <m/>
    <s v="W"/>
    <s v="PROP"/>
    <m/>
    <x v="5"/>
    <x v="1"/>
    <n v="5"/>
    <s v="Mission (Mission)"/>
    <s v="Space_Seg (Space_Segment)"/>
    <x v="2"/>
    <x v="30"/>
    <x v="20"/>
  </r>
  <r>
    <s v="Mission.Space_Seg.SC.Main_prop_eq.biprop_eng_4"/>
    <m/>
    <x v="11"/>
    <x v="9"/>
    <s v="\Mission.Space_Seg.SC.Main_prop_eq.biprop_eng_4\P\ECM\default"/>
    <s v="-"/>
    <m/>
    <m/>
    <s v="W"/>
    <s v="PROP"/>
    <m/>
    <x v="5"/>
    <x v="1"/>
    <n v="5"/>
    <s v="Mission (Mission)"/>
    <s v="Space_Seg (Space_Segment)"/>
    <x v="2"/>
    <x v="30"/>
    <x v="20"/>
  </r>
  <r>
    <s v="Mission.Space_Seg.SC.Main_prop_eq.biprop_eng_4"/>
    <m/>
    <x v="11"/>
    <x v="10"/>
    <s v="\Mission.Space_Seg.SC.Main_prop_eq.biprop_eng_4\P\SAM\default"/>
    <s v="-"/>
    <m/>
    <m/>
    <s v="W"/>
    <s v="PROP"/>
    <m/>
    <x v="5"/>
    <x v="1"/>
    <n v="5"/>
    <s v="Mission (Mission)"/>
    <s v="Space_Seg (Space_Segment)"/>
    <x v="2"/>
    <x v="30"/>
    <x v="20"/>
  </r>
  <r>
    <s v="Mission.Space_Seg.SC.Main_prop_eq.biprop_eng_4"/>
    <m/>
    <x v="11"/>
    <x v="11"/>
    <s v="\Mission.Space_Seg.SC.Main_prop_eq.biprop_eng_4\P\SBM\default"/>
    <s v="-"/>
    <m/>
    <m/>
    <s v="W"/>
    <s v="PROP"/>
    <m/>
    <x v="5"/>
    <x v="1"/>
    <n v="5"/>
    <s v="Mission (Mission)"/>
    <s v="Space_Seg (Space_Segment)"/>
    <x v="2"/>
    <x v="30"/>
    <x v="20"/>
  </r>
  <r>
    <s v="Mission.Space_Seg.SC.Main_prop_eq.cvalve_1"/>
    <m/>
    <x v="0"/>
    <x v="0"/>
    <s v="\Mission.Space_Seg.SC.Main_prop_eq.cvalve_1\_name_\\default"/>
    <s v="Check valve"/>
    <m/>
    <m/>
    <m/>
    <s v="PROP"/>
    <m/>
    <x v="5"/>
    <x v="0"/>
    <n v="5"/>
    <s v="Mission (Mission)"/>
    <s v="Space_Seg (Space_Segment)"/>
    <x v="2"/>
    <x v="30"/>
    <x v="21"/>
  </r>
  <r>
    <s v="Mission.Space_Seg.SC.Main_prop_eq.cvalve_1"/>
    <m/>
    <x v="1"/>
    <x v="0"/>
    <s v="\Mission.Space_Seg.SC.Main_prop_eq.cvalve_1\m\\default"/>
    <n v="0.02"/>
    <n v="5"/>
    <n v="1E-3"/>
    <s v="kg"/>
    <s v="PROP"/>
    <m/>
    <x v="5"/>
    <x v="1"/>
    <n v="5"/>
    <s v="Mission (Mission)"/>
    <s v="Space_Seg (Space_Segment)"/>
    <x v="2"/>
    <x v="30"/>
    <x v="21"/>
  </r>
  <r>
    <s v="Mission.Space_Seg.SC.Main_prop_eq.cvalve_2"/>
    <m/>
    <x v="0"/>
    <x v="0"/>
    <s v="\Mission.Space_Seg.SC.Main_prop_eq.cvalve_2\_name_\\default"/>
    <s v="Check valve"/>
    <m/>
    <m/>
    <m/>
    <s v="PROP"/>
    <m/>
    <x v="5"/>
    <x v="0"/>
    <n v="5"/>
    <s v="Mission (Mission)"/>
    <s v="Space_Seg (Space_Segment)"/>
    <x v="2"/>
    <x v="30"/>
    <x v="22"/>
  </r>
  <r>
    <s v="Mission.Space_Seg.SC.Main_prop_eq.cvalve_2"/>
    <m/>
    <x v="1"/>
    <x v="0"/>
    <s v="\Mission.Space_Seg.SC.Main_prop_eq.cvalve_2\m\\default"/>
    <n v="0.02"/>
    <n v="5"/>
    <n v="1E-3"/>
    <s v="kg"/>
    <s v="PROP"/>
    <m/>
    <x v="5"/>
    <x v="1"/>
    <n v="5"/>
    <s v="Mission (Mission)"/>
    <s v="Space_Seg (Space_Segment)"/>
    <x v="2"/>
    <x v="30"/>
    <x v="22"/>
  </r>
  <r>
    <s v="Mission.Space_Seg.SC.Main_prop_eq.cvalve_3"/>
    <m/>
    <x v="0"/>
    <x v="0"/>
    <s v="\Mission.Space_Seg.SC.Main_prop_eq.cvalve_3\_name_\\default"/>
    <s v="Check valve"/>
    <m/>
    <m/>
    <m/>
    <s v="PROP"/>
    <m/>
    <x v="5"/>
    <x v="0"/>
    <n v="5"/>
    <s v="Mission (Mission)"/>
    <s v="Space_Seg (Space_Segment)"/>
    <x v="2"/>
    <x v="30"/>
    <x v="23"/>
  </r>
  <r>
    <s v="Mission.Space_Seg.SC.Main_prop_eq.cvalve_3"/>
    <m/>
    <x v="1"/>
    <x v="0"/>
    <s v="\Mission.Space_Seg.SC.Main_prop_eq.cvalve_3\m\\default"/>
    <n v="0.02"/>
    <n v="5"/>
    <n v="1E-3"/>
    <s v="kg"/>
    <s v="PROP"/>
    <m/>
    <x v="5"/>
    <x v="1"/>
    <n v="5"/>
    <s v="Mission (Mission)"/>
    <s v="Space_Seg (Space_Segment)"/>
    <x v="2"/>
    <x v="30"/>
    <x v="23"/>
  </r>
  <r>
    <s v="Mission.Space_Seg.SC.Main_prop_eq.cvalve_4"/>
    <m/>
    <x v="0"/>
    <x v="0"/>
    <s v="\Mission.Space_Seg.SC.Main_prop_eq.cvalve_4\_name_\\default"/>
    <s v="Check valve"/>
    <m/>
    <m/>
    <m/>
    <s v="PROP"/>
    <m/>
    <x v="5"/>
    <x v="0"/>
    <n v="5"/>
    <s v="Mission (Mission)"/>
    <s v="Space_Seg (Space_Segment)"/>
    <x v="2"/>
    <x v="30"/>
    <x v="24"/>
  </r>
  <r>
    <s v="Mission.Space_Seg.SC.Main_prop_eq.cvalve_4"/>
    <m/>
    <x v="1"/>
    <x v="0"/>
    <s v="\Mission.Space_Seg.SC.Main_prop_eq.cvalve_4\m\\default"/>
    <n v="0.02"/>
    <n v="5"/>
    <n v="1E-3"/>
    <s v="kg"/>
    <s v="PROP"/>
    <m/>
    <x v="5"/>
    <x v="1"/>
    <n v="5"/>
    <s v="Mission (Mission)"/>
    <s v="Space_Seg (Space_Segment)"/>
    <x v="2"/>
    <x v="30"/>
    <x v="24"/>
  </r>
  <r>
    <s v="Mission.Space_Seg.SC.Main_prop_eq.cvalve_5"/>
    <m/>
    <x v="0"/>
    <x v="0"/>
    <s v="\Mission.Space_Seg.SC.Main_prop_eq.cvalve_5\_name_\\default"/>
    <s v="Check valve"/>
    <m/>
    <m/>
    <m/>
    <s v="PROP"/>
    <m/>
    <x v="5"/>
    <x v="0"/>
    <n v="5"/>
    <s v="Mission (Mission)"/>
    <s v="Space_Seg (Space_Segment)"/>
    <x v="2"/>
    <x v="30"/>
    <x v="25"/>
  </r>
  <r>
    <s v="Mission.Space_Seg.SC.Main_prop_eq.cvalve_5"/>
    <m/>
    <x v="1"/>
    <x v="0"/>
    <s v="\Mission.Space_Seg.SC.Main_prop_eq.cvalve_5\m\\default"/>
    <n v="0.02"/>
    <n v="5"/>
    <n v="1E-3"/>
    <s v="kg"/>
    <s v="PROP"/>
    <m/>
    <x v="5"/>
    <x v="1"/>
    <n v="5"/>
    <s v="Mission (Mission)"/>
    <s v="Space_Seg (Space_Segment)"/>
    <x v="2"/>
    <x v="30"/>
    <x v="25"/>
  </r>
  <r>
    <s v="Mission.Space_Seg.SC.Main_prop_eq.cvalve_6"/>
    <m/>
    <x v="0"/>
    <x v="0"/>
    <s v="\Mission.Space_Seg.SC.Main_prop_eq.cvalve_6\_name_\\default"/>
    <s v="Check valve"/>
    <m/>
    <m/>
    <m/>
    <s v="PROP"/>
    <m/>
    <x v="5"/>
    <x v="0"/>
    <n v="5"/>
    <s v="Mission (Mission)"/>
    <s v="Space_Seg (Space_Segment)"/>
    <x v="2"/>
    <x v="30"/>
    <x v="26"/>
  </r>
  <r>
    <s v="Mission.Space_Seg.SC.Main_prop_eq.cvalve_6"/>
    <m/>
    <x v="1"/>
    <x v="0"/>
    <s v="\Mission.Space_Seg.SC.Main_prop_eq.cvalve_6\m\\default"/>
    <n v="0.02"/>
    <n v="5"/>
    <n v="1E-3"/>
    <s v="kg"/>
    <s v="PROP"/>
    <m/>
    <x v="5"/>
    <x v="1"/>
    <n v="5"/>
    <s v="Mission (Mission)"/>
    <s v="Space_Seg (Space_Segment)"/>
    <x v="2"/>
    <x v="30"/>
    <x v="26"/>
  </r>
  <r>
    <s v="Mission.Space_Seg.SC.Main_prop_eq.cvalve_7"/>
    <m/>
    <x v="0"/>
    <x v="0"/>
    <s v="\Mission.Space_Seg.SC.Main_prop_eq.cvalve_7\_name_\\default"/>
    <s v="Check valve"/>
    <m/>
    <m/>
    <m/>
    <s v="PROP"/>
    <m/>
    <x v="5"/>
    <x v="0"/>
    <n v="5"/>
    <s v="Mission (Mission)"/>
    <s v="Space_Seg (Space_Segment)"/>
    <x v="2"/>
    <x v="30"/>
    <x v="27"/>
  </r>
  <r>
    <s v="Mission.Space_Seg.SC.Main_prop_eq.cvalve_7"/>
    <m/>
    <x v="1"/>
    <x v="0"/>
    <s v="\Mission.Space_Seg.SC.Main_prop_eq.cvalve_7\m\\default"/>
    <n v="0.02"/>
    <n v="5"/>
    <n v="1E-3"/>
    <s v="kg"/>
    <s v="PROP"/>
    <m/>
    <x v="5"/>
    <x v="1"/>
    <n v="5"/>
    <s v="Mission (Mission)"/>
    <s v="Space_Seg (Space_Segment)"/>
    <x v="2"/>
    <x v="30"/>
    <x v="27"/>
  </r>
  <r>
    <s v="Mission.Space_Seg.SC.Main_prop_eq.cvalve_8"/>
    <m/>
    <x v="0"/>
    <x v="0"/>
    <s v="\Mission.Space_Seg.SC.Main_prop_eq.cvalve_8\_name_\\default"/>
    <s v="Check valve"/>
    <m/>
    <m/>
    <m/>
    <s v="PROP"/>
    <m/>
    <x v="5"/>
    <x v="0"/>
    <n v="5"/>
    <s v="Mission (Mission)"/>
    <s v="Space_Seg (Space_Segment)"/>
    <x v="2"/>
    <x v="30"/>
    <x v="28"/>
  </r>
  <r>
    <s v="Mission.Space_Seg.SC.Main_prop_eq.cvalve_8"/>
    <m/>
    <x v="1"/>
    <x v="0"/>
    <s v="\Mission.Space_Seg.SC.Main_prop_eq.cvalve_8\m\\default"/>
    <n v="0.02"/>
    <n v="5"/>
    <n v="1E-3"/>
    <s v="kg"/>
    <s v="PROP"/>
    <m/>
    <x v="5"/>
    <x v="1"/>
    <n v="5"/>
    <s v="Mission (Mission)"/>
    <s v="Space_Seg (Space_Segment)"/>
    <x v="2"/>
    <x v="30"/>
    <x v="28"/>
  </r>
  <r>
    <s v="Mission.Space_Seg.SC.Main_prop_eq.filter_1"/>
    <m/>
    <x v="0"/>
    <x v="0"/>
    <s v="\Mission.Space_Seg.SC.Main_prop_eq.filter_1\_name_\\default"/>
    <s v="Filter"/>
    <m/>
    <m/>
    <m/>
    <s v="PROP"/>
    <m/>
    <x v="5"/>
    <x v="0"/>
    <n v="5"/>
    <s v="Mission (Mission)"/>
    <s v="Space_Seg (Space_Segment)"/>
    <x v="2"/>
    <x v="30"/>
    <x v="29"/>
  </r>
  <r>
    <s v="Mission.Space_Seg.SC.Main_prop_eq.filter_1"/>
    <m/>
    <x v="1"/>
    <x v="0"/>
    <s v="\Mission.Space_Seg.SC.Main_prop_eq.filter_1\m\\default"/>
    <n v="0.02"/>
    <n v="5"/>
    <n v="1E-3"/>
    <s v="kg"/>
    <s v="PROP"/>
    <m/>
    <x v="5"/>
    <x v="1"/>
    <n v="5"/>
    <s v="Mission (Mission)"/>
    <s v="Space_Seg (Space_Segment)"/>
    <x v="2"/>
    <x v="30"/>
    <x v="29"/>
  </r>
  <r>
    <s v="Mission.Space_Seg.SC.Main_prop_eq.filter_2"/>
    <m/>
    <x v="0"/>
    <x v="0"/>
    <s v="\Mission.Space_Seg.SC.Main_prop_eq.filter_2\_name_\\default"/>
    <s v="Filter"/>
    <m/>
    <m/>
    <m/>
    <s v="PROP"/>
    <m/>
    <x v="5"/>
    <x v="0"/>
    <n v="5"/>
    <s v="Mission (Mission)"/>
    <s v="Space_Seg (Space_Segment)"/>
    <x v="2"/>
    <x v="30"/>
    <x v="30"/>
  </r>
  <r>
    <s v="Mission.Space_Seg.SC.Main_prop_eq.filter_2"/>
    <m/>
    <x v="1"/>
    <x v="0"/>
    <s v="\Mission.Space_Seg.SC.Main_prop_eq.filter_2\m\\default"/>
    <n v="0.02"/>
    <n v="5"/>
    <n v="1E-3"/>
    <s v="kg"/>
    <s v="PROP"/>
    <m/>
    <x v="5"/>
    <x v="1"/>
    <n v="5"/>
    <s v="Mission (Mission)"/>
    <s v="Space_Seg (Space_Segment)"/>
    <x v="2"/>
    <x v="30"/>
    <x v="30"/>
  </r>
  <r>
    <s v="Mission.Space_Seg.SC.Main_prop_eq.filter_3"/>
    <m/>
    <x v="0"/>
    <x v="0"/>
    <s v="\Mission.Space_Seg.SC.Main_prop_eq.filter_3\_name_\\default"/>
    <s v="Filter"/>
    <m/>
    <m/>
    <m/>
    <s v="PROP"/>
    <m/>
    <x v="5"/>
    <x v="0"/>
    <n v="5"/>
    <s v="Mission (Mission)"/>
    <s v="Space_Seg (Space_Segment)"/>
    <x v="2"/>
    <x v="30"/>
    <x v="31"/>
  </r>
  <r>
    <s v="Mission.Space_Seg.SC.Main_prop_eq.filter_3"/>
    <m/>
    <x v="1"/>
    <x v="0"/>
    <s v="\Mission.Space_Seg.SC.Main_prop_eq.filter_3\m\\default"/>
    <n v="0.02"/>
    <n v="5"/>
    <n v="1E-3"/>
    <s v="kg"/>
    <s v="PROP"/>
    <m/>
    <x v="5"/>
    <x v="1"/>
    <n v="5"/>
    <s v="Mission (Mission)"/>
    <s v="Space_Seg (Space_Segment)"/>
    <x v="2"/>
    <x v="30"/>
    <x v="31"/>
  </r>
  <r>
    <s v="Mission.Space_Seg.SC.Main_prop_eq.filter_4"/>
    <m/>
    <x v="0"/>
    <x v="0"/>
    <s v="\Mission.Space_Seg.SC.Main_prop_eq.filter_4\_name_\\default"/>
    <s v="Filter"/>
    <m/>
    <m/>
    <m/>
    <s v="PROP"/>
    <m/>
    <x v="5"/>
    <x v="0"/>
    <n v="5"/>
    <s v="Mission (Mission)"/>
    <s v="Space_Seg (Space_Segment)"/>
    <x v="2"/>
    <x v="30"/>
    <x v="32"/>
  </r>
  <r>
    <s v="Mission.Space_Seg.SC.Main_prop_eq.filter_4"/>
    <m/>
    <x v="1"/>
    <x v="0"/>
    <s v="\Mission.Space_Seg.SC.Main_prop_eq.filter_4\m\\default"/>
    <n v="0.02"/>
    <n v="5"/>
    <n v="1E-3"/>
    <s v="kg"/>
    <s v="PROP"/>
    <m/>
    <x v="5"/>
    <x v="1"/>
    <n v="5"/>
    <s v="Mission (Mission)"/>
    <s v="Space_Seg (Space_Segment)"/>
    <x v="2"/>
    <x v="30"/>
    <x v="32"/>
  </r>
  <r>
    <s v="Mission.Space_Seg.SC.Main_prop_eq.filter_5"/>
    <m/>
    <x v="0"/>
    <x v="0"/>
    <s v="\Mission.Space_Seg.SC.Main_prop_eq.filter_5\_name_\\default"/>
    <s v="Filter"/>
    <m/>
    <m/>
    <m/>
    <s v="PROP"/>
    <m/>
    <x v="5"/>
    <x v="0"/>
    <n v="5"/>
    <s v="Mission (Mission)"/>
    <s v="Space_Seg (Space_Segment)"/>
    <x v="2"/>
    <x v="30"/>
    <x v="33"/>
  </r>
  <r>
    <s v="Mission.Space_Seg.SC.Main_prop_eq.filter_5"/>
    <m/>
    <x v="1"/>
    <x v="0"/>
    <s v="\Mission.Space_Seg.SC.Main_prop_eq.filter_5\m\\default"/>
    <n v="0.02"/>
    <n v="5"/>
    <n v="1E-3"/>
    <s v="kg"/>
    <s v="PROP"/>
    <m/>
    <x v="5"/>
    <x v="1"/>
    <n v="5"/>
    <s v="Mission (Mission)"/>
    <s v="Space_Seg (Space_Segment)"/>
    <x v="2"/>
    <x v="30"/>
    <x v="33"/>
  </r>
  <r>
    <s v="Mission.Space_Seg.SC.Main_prop_eq.filter_6"/>
    <m/>
    <x v="0"/>
    <x v="0"/>
    <s v="\Mission.Space_Seg.SC.Main_prop_eq.filter_6\_name_\\default"/>
    <s v="Filter"/>
    <m/>
    <m/>
    <m/>
    <s v="PROP"/>
    <m/>
    <x v="5"/>
    <x v="0"/>
    <n v="5"/>
    <s v="Mission (Mission)"/>
    <s v="Space_Seg (Space_Segment)"/>
    <x v="2"/>
    <x v="30"/>
    <x v="34"/>
  </r>
  <r>
    <s v="Mission.Space_Seg.SC.Main_prop_eq.filter_6"/>
    <m/>
    <x v="1"/>
    <x v="0"/>
    <s v="\Mission.Space_Seg.SC.Main_prop_eq.filter_6\m\\default"/>
    <n v="0.02"/>
    <n v="5"/>
    <n v="1E-3"/>
    <s v="kg"/>
    <s v="PROP"/>
    <m/>
    <x v="5"/>
    <x v="1"/>
    <n v="5"/>
    <s v="Mission (Mission)"/>
    <s v="Space_Seg (Space_Segment)"/>
    <x v="2"/>
    <x v="30"/>
    <x v="34"/>
  </r>
  <r>
    <s v="Mission.Space_Seg.SC.Main_prop_eq.Fuel_Tank"/>
    <m/>
    <x v="0"/>
    <x v="0"/>
    <s v="\Mission.Space_Seg.SC.Main_prop_eq.Fuel_Tank\_name_\\default"/>
    <s v="Fuel Tank"/>
    <m/>
    <m/>
    <m/>
    <s v="PROP"/>
    <m/>
    <x v="5"/>
    <x v="0"/>
    <n v="5"/>
    <s v="Mission (Mission)"/>
    <s v="Space_Seg (Space_Segment)"/>
    <x v="2"/>
    <x v="30"/>
    <x v="35"/>
  </r>
  <r>
    <s v="Mission.Space_Seg.SC.Main_prop_eq.Fuel_Tank"/>
    <m/>
    <x v="1"/>
    <x v="0"/>
    <s v="\Mission.Space_Seg.SC.Main_prop_eq.Fuel_Tank\m\\default"/>
    <n v="41.5"/>
    <n v="10"/>
    <n v="4.1500000000000004"/>
    <s v="kg"/>
    <s v="PROP"/>
    <m/>
    <x v="5"/>
    <x v="1"/>
    <n v="5"/>
    <s v="Mission (Mission)"/>
    <s v="Space_Seg (Space_Segment)"/>
    <x v="2"/>
    <x v="30"/>
    <x v="35"/>
  </r>
  <r>
    <s v="Mission.Space_Seg.SC.Main_prop_eq.Fuel_Tank_2"/>
    <m/>
    <x v="0"/>
    <x v="0"/>
    <s v="\Mission.Space_Seg.SC.Main_prop_eq.Fuel_Tank_2\_name_\\default"/>
    <s v="Fuel Tank #2"/>
    <m/>
    <m/>
    <m/>
    <s v="PROP"/>
    <m/>
    <x v="5"/>
    <x v="0"/>
    <n v="5"/>
    <s v="Mission (Mission)"/>
    <s v="Space_Seg (Space_Segment)"/>
    <x v="2"/>
    <x v="30"/>
    <x v="36"/>
  </r>
  <r>
    <s v="Mission.Space_Seg.SC.Main_prop_eq.Fuel_Tank_2"/>
    <m/>
    <x v="1"/>
    <x v="0"/>
    <s v="\Mission.Space_Seg.SC.Main_prop_eq.Fuel_Tank_2\m\\default"/>
    <n v="41.5"/>
    <n v="10"/>
    <n v="4.1500000000000004"/>
    <s v="kg"/>
    <s v="PROP"/>
    <m/>
    <x v="5"/>
    <x v="1"/>
    <n v="5"/>
    <s v="Mission (Mission)"/>
    <s v="Space_Seg (Space_Segment)"/>
    <x v="2"/>
    <x v="30"/>
    <x v="36"/>
  </r>
  <r>
    <s v="Mission.Space_Seg.SC.Main_prop_eq.h_press_lvalve_1"/>
    <m/>
    <x v="0"/>
    <x v="0"/>
    <s v="\Mission.Space_Seg.SC.Main_prop_eq.h_press_lvalve_1\_name_\\default"/>
    <s v="High pressure latch valve"/>
    <m/>
    <m/>
    <m/>
    <s v="PROP"/>
    <m/>
    <x v="5"/>
    <x v="0"/>
    <n v="5"/>
    <s v="Mission (Mission)"/>
    <s v="Space_Seg (Space_Segment)"/>
    <x v="2"/>
    <x v="30"/>
    <x v="37"/>
  </r>
  <r>
    <s v="Mission.Space_Seg.SC.Main_prop_eq.h_press_lvalve_1"/>
    <m/>
    <x v="1"/>
    <x v="0"/>
    <s v="\Mission.Space_Seg.SC.Main_prop_eq.h_press_lvalve_1\m\\default"/>
    <n v="0.34"/>
    <n v="5"/>
    <n v="1.7000000000000001E-2"/>
    <s v="kg"/>
    <s v="PROP"/>
    <m/>
    <x v="5"/>
    <x v="1"/>
    <n v="5"/>
    <s v="Mission (Mission)"/>
    <s v="Space_Seg (Space_Segment)"/>
    <x v="2"/>
    <x v="30"/>
    <x v="37"/>
  </r>
  <r>
    <s v="Mission.Space_Seg.SC.Main_prop_eq.h_press_lvalve_2"/>
    <m/>
    <x v="0"/>
    <x v="0"/>
    <s v="\Mission.Space_Seg.SC.Main_prop_eq.h_press_lvalve_2\_name_\\default"/>
    <s v="High pressure latch valve"/>
    <m/>
    <m/>
    <m/>
    <s v="PROP"/>
    <m/>
    <x v="5"/>
    <x v="0"/>
    <n v="5"/>
    <s v="Mission (Mission)"/>
    <s v="Space_Seg (Space_Segment)"/>
    <x v="2"/>
    <x v="30"/>
    <x v="38"/>
  </r>
  <r>
    <s v="Mission.Space_Seg.SC.Main_prop_eq.h_press_lvalve_2"/>
    <m/>
    <x v="1"/>
    <x v="0"/>
    <s v="\Mission.Space_Seg.SC.Main_prop_eq.h_press_lvalve_2\m\\default"/>
    <n v="0.34"/>
    <n v="5"/>
    <n v="1.7000000000000001E-2"/>
    <s v="kg"/>
    <s v="PROP"/>
    <m/>
    <x v="5"/>
    <x v="1"/>
    <n v="5"/>
    <s v="Mission (Mission)"/>
    <s v="Space_Seg (Space_Segment)"/>
    <x v="2"/>
    <x v="30"/>
    <x v="38"/>
  </r>
  <r>
    <s v="Mission.Space_Seg.SC.Main_prop_eq.He_Reg"/>
    <m/>
    <x v="0"/>
    <x v="0"/>
    <s v="\Mission.Space_Seg.SC.Main_prop_eq.He_Reg\_name_\\default"/>
    <s v="Hellium regulator"/>
    <m/>
    <m/>
    <m/>
    <s v="PROP"/>
    <m/>
    <x v="5"/>
    <x v="0"/>
    <n v="5"/>
    <s v="Mission (Mission)"/>
    <s v="Space_Seg (Space_Segment)"/>
    <x v="2"/>
    <x v="30"/>
    <x v="39"/>
  </r>
  <r>
    <s v="Mission.Space_Seg.SC.Main_prop_eq.He_Reg"/>
    <m/>
    <x v="1"/>
    <x v="0"/>
    <s v="\Mission.Space_Seg.SC.Main_prop_eq.He_Reg\m\\default"/>
    <n v="2.2999999999999998"/>
    <n v="5"/>
    <n v="0.115"/>
    <s v="kg"/>
    <s v="PROP"/>
    <m/>
    <x v="5"/>
    <x v="1"/>
    <n v="5"/>
    <s v="Mission (Mission)"/>
    <s v="Space_Seg (Space_Segment)"/>
    <x v="2"/>
    <x v="30"/>
    <x v="39"/>
  </r>
  <r>
    <s v="Mission.Space_Seg.SC.Main_prop_eq.He_Reg"/>
    <m/>
    <x v="11"/>
    <x v="1"/>
    <s v="\Mission.Space_Seg.SC.Main_prop_eq.He_Reg\P\LEM\default"/>
    <s v="-"/>
    <m/>
    <m/>
    <s v="W"/>
    <s v="PROP"/>
    <m/>
    <x v="5"/>
    <x v="1"/>
    <n v="5"/>
    <s v="Mission (Mission)"/>
    <s v="Space_Seg (Space_Segment)"/>
    <x v="2"/>
    <x v="30"/>
    <x v="39"/>
  </r>
  <r>
    <s v="Mission.Space_Seg.SC.Main_prop_eq.He_Reg"/>
    <m/>
    <x v="11"/>
    <x v="2"/>
    <s v="\Mission.Space_Seg.SC.Main_prop_eq.He_Reg\P\CRM\default"/>
    <n v="1.5"/>
    <m/>
    <m/>
    <s v="W"/>
    <s v="PROP"/>
    <m/>
    <x v="5"/>
    <x v="1"/>
    <n v="5"/>
    <s v="Mission (Mission)"/>
    <s v="Space_Seg (Space_Segment)"/>
    <x v="2"/>
    <x v="30"/>
    <x v="39"/>
  </r>
  <r>
    <s v="Mission.Space_Seg.SC.Main_prop_eq.He_Reg"/>
    <m/>
    <x v="11"/>
    <x v="3"/>
    <s v="\Mission.Space_Seg.SC.Main_prop_eq.He_Reg\P\CCM\default"/>
    <s v="-"/>
    <m/>
    <m/>
    <s v="W"/>
    <s v="PROP"/>
    <m/>
    <x v="5"/>
    <x v="1"/>
    <n v="5"/>
    <s v="Mission (Mission)"/>
    <s v="Space_Seg (Space_Segment)"/>
    <x v="2"/>
    <x v="30"/>
    <x v="39"/>
  </r>
  <r>
    <s v="Mission.Space_Seg.SC.Main_prop_eq.He_Reg"/>
    <m/>
    <x v="11"/>
    <x v="4"/>
    <s v="\Mission.Space_Seg.SC.Main_prop_eq.He_Reg\P\NVM\default"/>
    <n v="1.5"/>
    <m/>
    <m/>
    <s v="W"/>
    <s v="PROP"/>
    <m/>
    <x v="5"/>
    <x v="1"/>
    <n v="5"/>
    <s v="Mission (Mission)"/>
    <s v="Space_Seg (Space_Segment)"/>
    <x v="2"/>
    <x v="30"/>
    <x v="39"/>
  </r>
  <r>
    <s v="Mission.Space_Seg.SC.Main_prop_eq.He_Reg"/>
    <m/>
    <x v="11"/>
    <x v="5"/>
    <s v="\Mission.Space_Seg.SC.Main_prop_eq.He_Reg\P\MAM\default"/>
    <n v="1.5"/>
    <m/>
    <m/>
    <s v="W"/>
    <s v="PROP"/>
    <m/>
    <x v="5"/>
    <x v="1"/>
    <n v="5"/>
    <s v="Mission (Mission)"/>
    <s v="Space_Seg (Space_Segment)"/>
    <x v="2"/>
    <x v="30"/>
    <x v="39"/>
  </r>
  <r>
    <s v="Mission.Space_Seg.SC.Main_prop_eq.He_Reg"/>
    <m/>
    <x v="11"/>
    <x v="6"/>
    <s v="\Mission.Space_Seg.SC.Main_prop_eq.He_Reg\P\RSM\default"/>
    <n v="1.5"/>
    <m/>
    <m/>
    <s v="W"/>
    <s v="PROP"/>
    <m/>
    <x v="5"/>
    <x v="1"/>
    <n v="5"/>
    <s v="Mission (Mission)"/>
    <s v="Space_Seg (Space_Segment)"/>
    <x v="2"/>
    <x v="30"/>
    <x v="39"/>
  </r>
  <r>
    <s v="Mission.Space_Seg.SC.Main_prop_eq.He_Reg"/>
    <m/>
    <x v="11"/>
    <x v="7"/>
    <s v="\Mission.Space_Seg.SC.Main_prop_eq.He_Reg\P\ISM\default"/>
    <n v="1.5"/>
    <m/>
    <m/>
    <s v="W"/>
    <s v="PROP"/>
    <m/>
    <x v="5"/>
    <x v="1"/>
    <n v="5"/>
    <s v="Mission (Mission)"/>
    <s v="Space_Seg (Space_Segment)"/>
    <x v="2"/>
    <x v="30"/>
    <x v="39"/>
  </r>
  <r>
    <s v="Mission.Space_Seg.SC.Main_prop_eq.He_Reg"/>
    <m/>
    <x v="11"/>
    <x v="8"/>
    <s v="\Mission.Space_Seg.SC.Main_prop_eq.He_Reg\P\SCM\default"/>
    <n v="1.5"/>
    <m/>
    <m/>
    <s v="W"/>
    <s v="PROP"/>
    <m/>
    <x v="5"/>
    <x v="1"/>
    <n v="5"/>
    <s v="Mission (Mission)"/>
    <s v="Space_Seg (Space_Segment)"/>
    <x v="2"/>
    <x v="30"/>
    <x v="39"/>
  </r>
  <r>
    <s v="Mission.Space_Seg.SC.Main_prop_eq.He_Reg"/>
    <m/>
    <x v="11"/>
    <x v="9"/>
    <s v="\Mission.Space_Seg.SC.Main_prop_eq.He_Reg\P\ECM\default"/>
    <s v="-"/>
    <m/>
    <m/>
    <s v="W"/>
    <s v="PROP"/>
    <m/>
    <x v="5"/>
    <x v="1"/>
    <n v="5"/>
    <s v="Mission (Mission)"/>
    <s v="Space_Seg (Space_Segment)"/>
    <x v="2"/>
    <x v="30"/>
    <x v="39"/>
  </r>
  <r>
    <s v="Mission.Space_Seg.SC.Main_prop_eq.He_Reg"/>
    <m/>
    <x v="11"/>
    <x v="10"/>
    <s v="\Mission.Space_Seg.SC.Main_prop_eq.He_Reg\P\SAM\default"/>
    <s v="-"/>
    <m/>
    <m/>
    <s v="W"/>
    <s v="PROP"/>
    <m/>
    <x v="5"/>
    <x v="1"/>
    <n v="5"/>
    <s v="Mission (Mission)"/>
    <s v="Space_Seg (Space_Segment)"/>
    <x v="2"/>
    <x v="30"/>
    <x v="39"/>
  </r>
  <r>
    <s v="Mission.Space_Seg.SC.Main_prop_eq.He_Reg"/>
    <m/>
    <x v="11"/>
    <x v="11"/>
    <s v="\Mission.Space_Seg.SC.Main_prop_eq.He_Reg\P\SBM\default"/>
    <n v="1.5"/>
    <m/>
    <m/>
    <s v="W"/>
    <s v="PROP"/>
    <m/>
    <x v="5"/>
    <x v="1"/>
    <n v="5"/>
    <s v="Mission (Mission)"/>
    <s v="Space_Seg (Space_Segment)"/>
    <x v="2"/>
    <x v="30"/>
    <x v="39"/>
  </r>
  <r>
    <s v="Mission.Space_Seg.SC.Main_prop_eq.He_Reg_2"/>
    <m/>
    <x v="0"/>
    <x v="0"/>
    <s v="\Mission.Space_Seg.SC.Main_prop_eq.He_Reg_2\_name_\\default"/>
    <s v="Hellium regulator #2"/>
    <m/>
    <m/>
    <m/>
    <s v="PROP"/>
    <m/>
    <x v="5"/>
    <x v="0"/>
    <n v="5"/>
    <s v="Mission (Mission)"/>
    <s v="Space_Seg (Space_Segment)"/>
    <x v="2"/>
    <x v="30"/>
    <x v="40"/>
  </r>
  <r>
    <s v="Mission.Space_Seg.SC.Main_prop_eq.He_Reg_2"/>
    <m/>
    <x v="1"/>
    <x v="0"/>
    <s v="\Mission.Space_Seg.SC.Main_prop_eq.He_Reg_2\m\\default"/>
    <n v="2.2999999999999998"/>
    <n v="5"/>
    <n v="0.115"/>
    <s v="kg"/>
    <s v="PROP"/>
    <m/>
    <x v="5"/>
    <x v="1"/>
    <n v="5"/>
    <s v="Mission (Mission)"/>
    <s v="Space_Seg (Space_Segment)"/>
    <x v="2"/>
    <x v="30"/>
    <x v="40"/>
  </r>
  <r>
    <s v="Mission.Space_Seg.SC.Main_prop_eq.He_Reg_2"/>
    <m/>
    <x v="11"/>
    <x v="1"/>
    <s v="\Mission.Space_Seg.SC.Main_prop_eq.He_Reg_2\P\LEM\default"/>
    <s v="-"/>
    <m/>
    <m/>
    <s v="W"/>
    <s v="PROP"/>
    <m/>
    <x v="5"/>
    <x v="1"/>
    <n v="5"/>
    <s v="Mission (Mission)"/>
    <s v="Space_Seg (Space_Segment)"/>
    <x v="2"/>
    <x v="30"/>
    <x v="40"/>
  </r>
  <r>
    <s v="Mission.Space_Seg.SC.Main_prop_eq.He_Reg_2"/>
    <m/>
    <x v="11"/>
    <x v="2"/>
    <s v="\Mission.Space_Seg.SC.Main_prop_eq.He_Reg_2\P\CRM\default"/>
    <n v="1.5"/>
    <m/>
    <m/>
    <s v="W"/>
    <s v="PROP"/>
    <m/>
    <x v="5"/>
    <x v="1"/>
    <n v="5"/>
    <s v="Mission (Mission)"/>
    <s v="Space_Seg (Space_Segment)"/>
    <x v="2"/>
    <x v="30"/>
    <x v="40"/>
  </r>
  <r>
    <s v="Mission.Space_Seg.SC.Main_prop_eq.He_Reg_2"/>
    <m/>
    <x v="11"/>
    <x v="3"/>
    <s v="\Mission.Space_Seg.SC.Main_prop_eq.He_Reg_2\P\CCM\default"/>
    <s v="-"/>
    <m/>
    <m/>
    <s v="W"/>
    <s v="PROP"/>
    <m/>
    <x v="5"/>
    <x v="1"/>
    <n v="5"/>
    <s v="Mission (Mission)"/>
    <s v="Space_Seg (Space_Segment)"/>
    <x v="2"/>
    <x v="30"/>
    <x v="40"/>
  </r>
  <r>
    <s v="Mission.Space_Seg.SC.Main_prop_eq.He_Reg_2"/>
    <m/>
    <x v="11"/>
    <x v="4"/>
    <s v="\Mission.Space_Seg.SC.Main_prop_eq.He_Reg_2\P\NVM\default"/>
    <n v="1.5"/>
    <m/>
    <m/>
    <s v="W"/>
    <s v="PROP"/>
    <m/>
    <x v="5"/>
    <x v="1"/>
    <n v="5"/>
    <s v="Mission (Mission)"/>
    <s v="Space_Seg (Space_Segment)"/>
    <x v="2"/>
    <x v="30"/>
    <x v="40"/>
  </r>
  <r>
    <s v="Mission.Space_Seg.SC.Main_prop_eq.He_Reg_2"/>
    <m/>
    <x v="11"/>
    <x v="5"/>
    <s v="\Mission.Space_Seg.SC.Main_prop_eq.He_Reg_2\P\MAM\default"/>
    <n v="1.5"/>
    <m/>
    <m/>
    <s v="W"/>
    <s v="PROP"/>
    <m/>
    <x v="5"/>
    <x v="1"/>
    <n v="5"/>
    <s v="Mission (Mission)"/>
    <s v="Space_Seg (Space_Segment)"/>
    <x v="2"/>
    <x v="30"/>
    <x v="40"/>
  </r>
  <r>
    <s v="Mission.Space_Seg.SC.Main_prop_eq.He_Reg_2"/>
    <m/>
    <x v="11"/>
    <x v="6"/>
    <s v="\Mission.Space_Seg.SC.Main_prop_eq.He_Reg_2\P\RSM\default"/>
    <n v="1.5"/>
    <m/>
    <m/>
    <s v="W"/>
    <s v="PROP"/>
    <m/>
    <x v="5"/>
    <x v="1"/>
    <n v="5"/>
    <s v="Mission (Mission)"/>
    <s v="Space_Seg (Space_Segment)"/>
    <x v="2"/>
    <x v="30"/>
    <x v="40"/>
  </r>
  <r>
    <s v="Mission.Space_Seg.SC.Main_prop_eq.He_Reg_2"/>
    <m/>
    <x v="11"/>
    <x v="7"/>
    <s v="\Mission.Space_Seg.SC.Main_prop_eq.He_Reg_2\P\ISM\default"/>
    <n v="1.5"/>
    <m/>
    <m/>
    <s v="W"/>
    <s v="PROP"/>
    <m/>
    <x v="5"/>
    <x v="1"/>
    <n v="5"/>
    <s v="Mission (Mission)"/>
    <s v="Space_Seg (Space_Segment)"/>
    <x v="2"/>
    <x v="30"/>
    <x v="40"/>
  </r>
  <r>
    <s v="Mission.Space_Seg.SC.Main_prop_eq.He_Reg_2"/>
    <m/>
    <x v="11"/>
    <x v="8"/>
    <s v="\Mission.Space_Seg.SC.Main_prop_eq.He_Reg_2\P\SCM\default"/>
    <n v="1.5"/>
    <m/>
    <m/>
    <s v="W"/>
    <s v="PROP"/>
    <m/>
    <x v="5"/>
    <x v="1"/>
    <n v="5"/>
    <s v="Mission (Mission)"/>
    <s v="Space_Seg (Space_Segment)"/>
    <x v="2"/>
    <x v="30"/>
    <x v="40"/>
  </r>
  <r>
    <s v="Mission.Space_Seg.SC.Main_prop_eq.He_Reg_2"/>
    <m/>
    <x v="11"/>
    <x v="9"/>
    <s v="\Mission.Space_Seg.SC.Main_prop_eq.He_Reg_2\P\ECM\default"/>
    <s v="-"/>
    <m/>
    <m/>
    <s v="W"/>
    <s v="PROP"/>
    <m/>
    <x v="5"/>
    <x v="1"/>
    <n v="5"/>
    <s v="Mission (Mission)"/>
    <s v="Space_Seg (Space_Segment)"/>
    <x v="2"/>
    <x v="30"/>
    <x v="40"/>
  </r>
  <r>
    <s v="Mission.Space_Seg.SC.Main_prop_eq.He_Reg_2"/>
    <m/>
    <x v="11"/>
    <x v="10"/>
    <s v="\Mission.Space_Seg.SC.Main_prop_eq.He_Reg_2\P\SAM\default"/>
    <s v="-"/>
    <m/>
    <m/>
    <s v="W"/>
    <s v="PROP"/>
    <m/>
    <x v="5"/>
    <x v="1"/>
    <n v="5"/>
    <s v="Mission (Mission)"/>
    <s v="Space_Seg (Space_Segment)"/>
    <x v="2"/>
    <x v="30"/>
    <x v="40"/>
  </r>
  <r>
    <s v="Mission.Space_Seg.SC.Main_prop_eq.He_Reg_2"/>
    <m/>
    <x v="11"/>
    <x v="11"/>
    <s v="\Mission.Space_Seg.SC.Main_prop_eq.He_Reg_2\P\SBM\default"/>
    <n v="1.5"/>
    <m/>
    <m/>
    <s v="W"/>
    <s v="PROP"/>
    <m/>
    <x v="5"/>
    <x v="1"/>
    <n v="5"/>
    <s v="Mission (Mission)"/>
    <s v="Space_Seg (Space_Segment)"/>
    <x v="2"/>
    <x v="30"/>
    <x v="40"/>
  </r>
  <r>
    <s v="Mission.Space_Seg.SC.Main_prop_eq.He_Reg_3"/>
    <m/>
    <x v="0"/>
    <x v="0"/>
    <s v="\Mission.Space_Seg.SC.Main_prop_eq.He_Reg_3\_name_\\default"/>
    <s v="Hellium regulator #3"/>
    <m/>
    <m/>
    <m/>
    <s v="PROP"/>
    <m/>
    <x v="5"/>
    <x v="0"/>
    <n v="5"/>
    <s v="Mission (Mission)"/>
    <s v="Space_Seg (Space_Segment)"/>
    <x v="2"/>
    <x v="30"/>
    <x v="41"/>
  </r>
  <r>
    <s v="Mission.Space_Seg.SC.Main_prop_eq.He_Reg_3"/>
    <m/>
    <x v="1"/>
    <x v="0"/>
    <s v="\Mission.Space_Seg.SC.Main_prop_eq.He_Reg_3\m\\default"/>
    <n v="2.2999999999999998"/>
    <n v="5"/>
    <n v="0.115"/>
    <s v="kg"/>
    <s v="PROP"/>
    <m/>
    <x v="5"/>
    <x v="1"/>
    <n v="5"/>
    <s v="Mission (Mission)"/>
    <s v="Space_Seg (Space_Segment)"/>
    <x v="2"/>
    <x v="30"/>
    <x v="41"/>
  </r>
  <r>
    <s v="Mission.Space_Seg.SC.Main_prop_eq.He_Reg_3"/>
    <m/>
    <x v="11"/>
    <x v="1"/>
    <s v="\Mission.Space_Seg.SC.Main_prop_eq.He_Reg_3\P\LEM\default"/>
    <s v="-"/>
    <m/>
    <m/>
    <s v="W"/>
    <s v="PROP"/>
    <m/>
    <x v="5"/>
    <x v="1"/>
    <n v="5"/>
    <s v="Mission (Mission)"/>
    <s v="Space_Seg (Space_Segment)"/>
    <x v="2"/>
    <x v="30"/>
    <x v="41"/>
  </r>
  <r>
    <s v="Mission.Space_Seg.SC.Main_prop_eq.He_Reg_3"/>
    <m/>
    <x v="11"/>
    <x v="2"/>
    <s v="\Mission.Space_Seg.SC.Main_prop_eq.He_Reg_3\P\CRM\default"/>
    <n v="1.5"/>
    <m/>
    <m/>
    <s v="W"/>
    <s v="PROP"/>
    <m/>
    <x v="5"/>
    <x v="1"/>
    <n v="5"/>
    <s v="Mission (Mission)"/>
    <s v="Space_Seg (Space_Segment)"/>
    <x v="2"/>
    <x v="30"/>
    <x v="41"/>
  </r>
  <r>
    <s v="Mission.Space_Seg.SC.Main_prop_eq.He_Reg_3"/>
    <m/>
    <x v="11"/>
    <x v="3"/>
    <s v="\Mission.Space_Seg.SC.Main_prop_eq.He_Reg_3\P\CCM\default"/>
    <s v="-"/>
    <m/>
    <m/>
    <s v="W"/>
    <s v="PROP"/>
    <m/>
    <x v="5"/>
    <x v="1"/>
    <n v="5"/>
    <s v="Mission (Mission)"/>
    <s v="Space_Seg (Space_Segment)"/>
    <x v="2"/>
    <x v="30"/>
    <x v="41"/>
  </r>
  <r>
    <s v="Mission.Space_Seg.SC.Main_prop_eq.He_Reg_3"/>
    <m/>
    <x v="11"/>
    <x v="4"/>
    <s v="\Mission.Space_Seg.SC.Main_prop_eq.He_Reg_3\P\NVM\default"/>
    <n v="1.5"/>
    <m/>
    <m/>
    <s v="W"/>
    <s v="PROP"/>
    <m/>
    <x v="5"/>
    <x v="1"/>
    <n v="5"/>
    <s v="Mission (Mission)"/>
    <s v="Space_Seg (Space_Segment)"/>
    <x v="2"/>
    <x v="30"/>
    <x v="41"/>
  </r>
  <r>
    <s v="Mission.Space_Seg.SC.Main_prop_eq.He_Reg_3"/>
    <m/>
    <x v="11"/>
    <x v="5"/>
    <s v="\Mission.Space_Seg.SC.Main_prop_eq.He_Reg_3\P\MAM\default"/>
    <n v="1.5"/>
    <m/>
    <m/>
    <s v="W"/>
    <s v="PROP"/>
    <m/>
    <x v="5"/>
    <x v="1"/>
    <n v="5"/>
    <s v="Mission (Mission)"/>
    <s v="Space_Seg (Space_Segment)"/>
    <x v="2"/>
    <x v="30"/>
    <x v="41"/>
  </r>
  <r>
    <s v="Mission.Space_Seg.SC.Main_prop_eq.He_Reg_3"/>
    <m/>
    <x v="11"/>
    <x v="6"/>
    <s v="\Mission.Space_Seg.SC.Main_prop_eq.He_Reg_3\P\RSM\default"/>
    <n v="1.5"/>
    <m/>
    <m/>
    <s v="W"/>
    <s v="PROP"/>
    <m/>
    <x v="5"/>
    <x v="1"/>
    <n v="5"/>
    <s v="Mission (Mission)"/>
    <s v="Space_Seg (Space_Segment)"/>
    <x v="2"/>
    <x v="30"/>
    <x v="41"/>
  </r>
  <r>
    <s v="Mission.Space_Seg.SC.Main_prop_eq.He_Reg_3"/>
    <m/>
    <x v="11"/>
    <x v="7"/>
    <s v="\Mission.Space_Seg.SC.Main_prop_eq.He_Reg_3\P\ISM\default"/>
    <n v="1.5"/>
    <m/>
    <m/>
    <s v="W"/>
    <s v="PROP"/>
    <m/>
    <x v="5"/>
    <x v="1"/>
    <n v="5"/>
    <s v="Mission (Mission)"/>
    <s v="Space_Seg (Space_Segment)"/>
    <x v="2"/>
    <x v="30"/>
    <x v="41"/>
  </r>
  <r>
    <s v="Mission.Space_Seg.SC.Main_prop_eq.He_Reg_3"/>
    <m/>
    <x v="11"/>
    <x v="8"/>
    <s v="\Mission.Space_Seg.SC.Main_prop_eq.He_Reg_3\P\SCM\default"/>
    <n v="1.5"/>
    <m/>
    <m/>
    <s v="W"/>
    <s v="PROP"/>
    <m/>
    <x v="5"/>
    <x v="1"/>
    <n v="5"/>
    <s v="Mission (Mission)"/>
    <s v="Space_Seg (Space_Segment)"/>
    <x v="2"/>
    <x v="30"/>
    <x v="41"/>
  </r>
  <r>
    <s v="Mission.Space_Seg.SC.Main_prop_eq.He_Reg_3"/>
    <m/>
    <x v="11"/>
    <x v="9"/>
    <s v="\Mission.Space_Seg.SC.Main_prop_eq.He_Reg_3\P\ECM\default"/>
    <s v="-"/>
    <m/>
    <m/>
    <s v="W"/>
    <s v="PROP"/>
    <m/>
    <x v="5"/>
    <x v="1"/>
    <n v="5"/>
    <s v="Mission (Mission)"/>
    <s v="Space_Seg (Space_Segment)"/>
    <x v="2"/>
    <x v="30"/>
    <x v="41"/>
  </r>
  <r>
    <s v="Mission.Space_Seg.SC.Main_prop_eq.He_Reg_3"/>
    <m/>
    <x v="11"/>
    <x v="10"/>
    <s v="\Mission.Space_Seg.SC.Main_prop_eq.He_Reg_3\P\SAM\default"/>
    <s v="-"/>
    <m/>
    <m/>
    <s v="W"/>
    <s v="PROP"/>
    <m/>
    <x v="5"/>
    <x v="1"/>
    <n v="5"/>
    <s v="Mission (Mission)"/>
    <s v="Space_Seg (Space_Segment)"/>
    <x v="2"/>
    <x v="30"/>
    <x v="41"/>
  </r>
  <r>
    <s v="Mission.Space_Seg.SC.Main_prop_eq.He_Reg_3"/>
    <m/>
    <x v="11"/>
    <x v="11"/>
    <s v="\Mission.Space_Seg.SC.Main_prop_eq.He_Reg_3\P\SBM\default"/>
    <n v="1.5"/>
    <m/>
    <m/>
    <s v="W"/>
    <s v="PROP"/>
    <m/>
    <x v="5"/>
    <x v="1"/>
    <n v="5"/>
    <s v="Mission (Mission)"/>
    <s v="Space_Seg (Space_Segment)"/>
    <x v="2"/>
    <x v="30"/>
    <x v="41"/>
  </r>
  <r>
    <s v="Mission.Space_Seg.SC.Main_prop_eq.He_Reg_4"/>
    <m/>
    <x v="0"/>
    <x v="0"/>
    <s v="\Mission.Space_Seg.SC.Main_prop_eq.He_Reg_4\_name_\\default"/>
    <s v="Hellium regulator #4"/>
    <m/>
    <m/>
    <m/>
    <s v="PROP"/>
    <m/>
    <x v="5"/>
    <x v="0"/>
    <n v="5"/>
    <s v="Mission (Mission)"/>
    <s v="Space_Seg (Space_Segment)"/>
    <x v="2"/>
    <x v="30"/>
    <x v="42"/>
  </r>
  <r>
    <s v="Mission.Space_Seg.SC.Main_prop_eq.He_Reg_4"/>
    <m/>
    <x v="1"/>
    <x v="0"/>
    <s v="\Mission.Space_Seg.SC.Main_prop_eq.He_Reg_4\m\\default"/>
    <n v="2.2999999999999998"/>
    <n v="5"/>
    <n v="0.115"/>
    <s v="kg"/>
    <s v="PROP"/>
    <m/>
    <x v="5"/>
    <x v="1"/>
    <n v="5"/>
    <s v="Mission (Mission)"/>
    <s v="Space_Seg (Space_Segment)"/>
    <x v="2"/>
    <x v="30"/>
    <x v="42"/>
  </r>
  <r>
    <s v="Mission.Space_Seg.SC.Main_prop_eq.He_Reg_4"/>
    <m/>
    <x v="11"/>
    <x v="1"/>
    <s v="\Mission.Space_Seg.SC.Main_prop_eq.He_Reg_4\P\LEM\default"/>
    <s v="-"/>
    <m/>
    <m/>
    <s v="W"/>
    <s v="PROP"/>
    <m/>
    <x v="5"/>
    <x v="1"/>
    <n v="5"/>
    <s v="Mission (Mission)"/>
    <s v="Space_Seg (Space_Segment)"/>
    <x v="2"/>
    <x v="30"/>
    <x v="42"/>
  </r>
  <r>
    <s v="Mission.Space_Seg.SC.Main_prop_eq.He_Reg_4"/>
    <m/>
    <x v="11"/>
    <x v="2"/>
    <s v="\Mission.Space_Seg.SC.Main_prop_eq.He_Reg_4\P\CRM\default"/>
    <n v="1.5"/>
    <m/>
    <m/>
    <s v="W"/>
    <s v="PROP"/>
    <m/>
    <x v="5"/>
    <x v="1"/>
    <n v="5"/>
    <s v="Mission (Mission)"/>
    <s v="Space_Seg (Space_Segment)"/>
    <x v="2"/>
    <x v="30"/>
    <x v="42"/>
  </r>
  <r>
    <s v="Mission.Space_Seg.SC.Main_prop_eq.He_Reg_4"/>
    <m/>
    <x v="11"/>
    <x v="3"/>
    <s v="\Mission.Space_Seg.SC.Main_prop_eq.He_Reg_4\P\CCM\default"/>
    <s v="-"/>
    <m/>
    <m/>
    <s v="W"/>
    <s v="PROP"/>
    <m/>
    <x v="5"/>
    <x v="1"/>
    <n v="5"/>
    <s v="Mission (Mission)"/>
    <s v="Space_Seg (Space_Segment)"/>
    <x v="2"/>
    <x v="30"/>
    <x v="42"/>
  </r>
  <r>
    <s v="Mission.Space_Seg.SC.Main_prop_eq.He_Reg_4"/>
    <m/>
    <x v="11"/>
    <x v="4"/>
    <s v="\Mission.Space_Seg.SC.Main_prop_eq.He_Reg_4\P\NVM\default"/>
    <n v="1.5"/>
    <m/>
    <m/>
    <s v="W"/>
    <s v="PROP"/>
    <m/>
    <x v="5"/>
    <x v="1"/>
    <n v="5"/>
    <s v="Mission (Mission)"/>
    <s v="Space_Seg (Space_Segment)"/>
    <x v="2"/>
    <x v="30"/>
    <x v="42"/>
  </r>
  <r>
    <s v="Mission.Space_Seg.SC.Main_prop_eq.He_Reg_4"/>
    <m/>
    <x v="11"/>
    <x v="5"/>
    <s v="\Mission.Space_Seg.SC.Main_prop_eq.He_Reg_4\P\MAM\default"/>
    <n v="1.5"/>
    <m/>
    <m/>
    <s v="W"/>
    <s v="PROP"/>
    <m/>
    <x v="5"/>
    <x v="1"/>
    <n v="5"/>
    <s v="Mission (Mission)"/>
    <s v="Space_Seg (Space_Segment)"/>
    <x v="2"/>
    <x v="30"/>
    <x v="42"/>
  </r>
  <r>
    <s v="Mission.Space_Seg.SC.Main_prop_eq.He_Reg_4"/>
    <m/>
    <x v="11"/>
    <x v="6"/>
    <s v="\Mission.Space_Seg.SC.Main_prop_eq.He_Reg_4\P\RSM\default"/>
    <n v="1.5"/>
    <m/>
    <m/>
    <s v="W"/>
    <s v="PROP"/>
    <m/>
    <x v="5"/>
    <x v="1"/>
    <n v="5"/>
    <s v="Mission (Mission)"/>
    <s v="Space_Seg (Space_Segment)"/>
    <x v="2"/>
    <x v="30"/>
    <x v="42"/>
  </r>
  <r>
    <s v="Mission.Space_Seg.SC.Main_prop_eq.He_Reg_4"/>
    <m/>
    <x v="11"/>
    <x v="7"/>
    <s v="\Mission.Space_Seg.SC.Main_prop_eq.He_Reg_4\P\ISM\default"/>
    <n v="1.5"/>
    <m/>
    <m/>
    <s v="W"/>
    <s v="PROP"/>
    <m/>
    <x v="5"/>
    <x v="1"/>
    <n v="5"/>
    <s v="Mission (Mission)"/>
    <s v="Space_Seg (Space_Segment)"/>
    <x v="2"/>
    <x v="30"/>
    <x v="42"/>
  </r>
  <r>
    <s v="Mission.Space_Seg.SC.Main_prop_eq.He_Reg_4"/>
    <m/>
    <x v="11"/>
    <x v="8"/>
    <s v="\Mission.Space_Seg.SC.Main_prop_eq.He_Reg_4\P\SCM\default"/>
    <n v="1.5"/>
    <m/>
    <m/>
    <s v="W"/>
    <s v="PROP"/>
    <m/>
    <x v="5"/>
    <x v="1"/>
    <n v="5"/>
    <s v="Mission (Mission)"/>
    <s v="Space_Seg (Space_Segment)"/>
    <x v="2"/>
    <x v="30"/>
    <x v="42"/>
  </r>
  <r>
    <s v="Mission.Space_Seg.SC.Main_prop_eq.He_Reg_4"/>
    <m/>
    <x v="11"/>
    <x v="9"/>
    <s v="\Mission.Space_Seg.SC.Main_prop_eq.He_Reg_4\P\ECM\default"/>
    <s v="-"/>
    <m/>
    <m/>
    <s v="W"/>
    <s v="PROP"/>
    <m/>
    <x v="5"/>
    <x v="1"/>
    <n v="5"/>
    <s v="Mission (Mission)"/>
    <s v="Space_Seg (Space_Segment)"/>
    <x v="2"/>
    <x v="30"/>
    <x v="42"/>
  </r>
  <r>
    <s v="Mission.Space_Seg.SC.Main_prop_eq.He_Reg_4"/>
    <m/>
    <x v="11"/>
    <x v="10"/>
    <s v="\Mission.Space_Seg.SC.Main_prop_eq.He_Reg_4\P\SAM\default"/>
    <s v="-"/>
    <m/>
    <m/>
    <s v="W"/>
    <s v="PROP"/>
    <m/>
    <x v="5"/>
    <x v="1"/>
    <n v="5"/>
    <s v="Mission (Mission)"/>
    <s v="Space_Seg (Space_Segment)"/>
    <x v="2"/>
    <x v="30"/>
    <x v="42"/>
  </r>
  <r>
    <s v="Mission.Space_Seg.SC.Main_prop_eq.He_Reg_4"/>
    <m/>
    <x v="11"/>
    <x v="11"/>
    <s v="\Mission.Space_Seg.SC.Main_prop_eq.He_Reg_4\P\SBM\default"/>
    <n v="1.5"/>
    <m/>
    <m/>
    <s v="W"/>
    <s v="PROP"/>
    <m/>
    <x v="5"/>
    <x v="1"/>
    <n v="5"/>
    <s v="Mission (Mission)"/>
    <s v="Space_Seg (Space_Segment)"/>
    <x v="2"/>
    <x v="30"/>
    <x v="42"/>
  </r>
  <r>
    <s v="Mission.Space_Seg.SC.Main_prop_eq.l_press_lvalve_01"/>
    <m/>
    <x v="0"/>
    <x v="0"/>
    <s v="\Mission.Space_Seg.SC.Main_prop_eq.l_press_lvalve_01\_name_\\default"/>
    <s v="Low pressure latch valve"/>
    <m/>
    <m/>
    <m/>
    <s v="PROP"/>
    <m/>
    <x v="5"/>
    <x v="0"/>
    <n v="5"/>
    <s v="Mission (Mission)"/>
    <s v="Space_Seg (Space_Segment)"/>
    <x v="2"/>
    <x v="30"/>
    <x v="43"/>
  </r>
  <r>
    <s v="Mission.Space_Seg.SC.Main_prop_eq.l_press_lvalve_01"/>
    <m/>
    <x v="1"/>
    <x v="0"/>
    <s v="\Mission.Space_Seg.SC.Main_prop_eq.l_press_lvalve_01\m\\default"/>
    <n v="0.5"/>
    <n v="5"/>
    <n v="2.5000000000000001E-2"/>
    <s v="kg"/>
    <s v="PROP"/>
    <m/>
    <x v="5"/>
    <x v="1"/>
    <n v="5"/>
    <s v="Mission (Mission)"/>
    <s v="Space_Seg (Space_Segment)"/>
    <x v="2"/>
    <x v="30"/>
    <x v="43"/>
  </r>
  <r>
    <s v="Mission.Space_Seg.SC.Main_prop_eq.l_press_lvalve_02"/>
    <m/>
    <x v="0"/>
    <x v="0"/>
    <s v="\Mission.Space_Seg.SC.Main_prop_eq.l_press_lvalve_02\_name_\\default"/>
    <s v="Low pressure latch valve"/>
    <m/>
    <m/>
    <m/>
    <s v="PROP"/>
    <m/>
    <x v="5"/>
    <x v="0"/>
    <n v="5"/>
    <s v="Mission (Mission)"/>
    <s v="Space_Seg (Space_Segment)"/>
    <x v="2"/>
    <x v="30"/>
    <x v="44"/>
  </r>
  <r>
    <s v="Mission.Space_Seg.SC.Main_prop_eq.l_press_lvalve_02"/>
    <m/>
    <x v="1"/>
    <x v="0"/>
    <s v="\Mission.Space_Seg.SC.Main_prop_eq.l_press_lvalve_02\m\\default"/>
    <n v="0.5"/>
    <n v="5"/>
    <n v="2.5000000000000001E-2"/>
    <s v="kg"/>
    <s v="PROP"/>
    <m/>
    <x v="5"/>
    <x v="1"/>
    <n v="5"/>
    <s v="Mission (Mission)"/>
    <s v="Space_Seg (Space_Segment)"/>
    <x v="2"/>
    <x v="30"/>
    <x v="44"/>
  </r>
  <r>
    <s v="Mission.Space_Seg.SC.Main_prop_eq.l_press_lvalve_03"/>
    <m/>
    <x v="0"/>
    <x v="0"/>
    <s v="\Mission.Space_Seg.SC.Main_prop_eq.l_press_lvalve_03\_name_\\default"/>
    <s v="Low pressure latch valve"/>
    <m/>
    <m/>
    <m/>
    <s v="PROP"/>
    <m/>
    <x v="5"/>
    <x v="0"/>
    <n v="5"/>
    <s v="Mission (Mission)"/>
    <s v="Space_Seg (Space_Segment)"/>
    <x v="2"/>
    <x v="30"/>
    <x v="45"/>
  </r>
  <r>
    <s v="Mission.Space_Seg.SC.Main_prop_eq.l_press_lvalve_03"/>
    <m/>
    <x v="1"/>
    <x v="0"/>
    <s v="\Mission.Space_Seg.SC.Main_prop_eq.l_press_lvalve_03\m\\default"/>
    <n v="0.5"/>
    <n v="5"/>
    <n v="2.5000000000000001E-2"/>
    <s v="kg"/>
    <s v="PROP"/>
    <m/>
    <x v="5"/>
    <x v="1"/>
    <n v="5"/>
    <s v="Mission (Mission)"/>
    <s v="Space_Seg (Space_Segment)"/>
    <x v="2"/>
    <x v="30"/>
    <x v="45"/>
  </r>
  <r>
    <s v="Mission.Space_Seg.SC.Main_prop_eq.l_press_lvalve_04"/>
    <m/>
    <x v="0"/>
    <x v="0"/>
    <s v="\Mission.Space_Seg.SC.Main_prop_eq.l_press_lvalve_04\_name_\\default"/>
    <s v="Low pressure latch valve"/>
    <m/>
    <m/>
    <m/>
    <s v="PROP"/>
    <m/>
    <x v="5"/>
    <x v="0"/>
    <n v="5"/>
    <s v="Mission (Mission)"/>
    <s v="Space_Seg (Space_Segment)"/>
    <x v="2"/>
    <x v="30"/>
    <x v="46"/>
  </r>
  <r>
    <s v="Mission.Space_Seg.SC.Main_prop_eq.l_press_lvalve_04"/>
    <m/>
    <x v="1"/>
    <x v="0"/>
    <s v="\Mission.Space_Seg.SC.Main_prop_eq.l_press_lvalve_04\m\\default"/>
    <n v="0.5"/>
    <n v="5"/>
    <n v="2.5000000000000001E-2"/>
    <s v="kg"/>
    <s v="PROP"/>
    <m/>
    <x v="5"/>
    <x v="1"/>
    <n v="5"/>
    <s v="Mission (Mission)"/>
    <s v="Space_Seg (Space_Segment)"/>
    <x v="2"/>
    <x v="30"/>
    <x v="46"/>
  </r>
  <r>
    <s v="Mission.Space_Seg.SC.Main_prop_eq.l_press_lvalve_05"/>
    <m/>
    <x v="0"/>
    <x v="0"/>
    <s v="\Mission.Space_Seg.SC.Main_prop_eq.l_press_lvalve_05\_name_\\default"/>
    <s v="Low pressure latch valve"/>
    <m/>
    <m/>
    <m/>
    <s v="PROP"/>
    <m/>
    <x v="5"/>
    <x v="0"/>
    <n v="5"/>
    <s v="Mission (Mission)"/>
    <s v="Space_Seg (Space_Segment)"/>
    <x v="2"/>
    <x v="30"/>
    <x v="47"/>
  </r>
  <r>
    <s v="Mission.Space_Seg.SC.Main_prop_eq.l_press_lvalve_05"/>
    <m/>
    <x v="1"/>
    <x v="0"/>
    <s v="\Mission.Space_Seg.SC.Main_prop_eq.l_press_lvalve_05\m\\default"/>
    <n v="0.5"/>
    <n v="5"/>
    <n v="2.5000000000000001E-2"/>
    <s v="kg"/>
    <s v="PROP"/>
    <m/>
    <x v="5"/>
    <x v="1"/>
    <n v="5"/>
    <s v="Mission (Mission)"/>
    <s v="Space_Seg (Space_Segment)"/>
    <x v="2"/>
    <x v="30"/>
    <x v="47"/>
  </r>
  <r>
    <s v="Mission.Space_Seg.SC.Main_prop_eq.l_press_lvalve_06"/>
    <m/>
    <x v="0"/>
    <x v="0"/>
    <s v="\Mission.Space_Seg.SC.Main_prop_eq.l_press_lvalve_06\_name_\\default"/>
    <s v="Low pressure latch valve"/>
    <m/>
    <m/>
    <m/>
    <s v="PROP"/>
    <m/>
    <x v="5"/>
    <x v="0"/>
    <n v="5"/>
    <s v="Mission (Mission)"/>
    <s v="Space_Seg (Space_Segment)"/>
    <x v="2"/>
    <x v="30"/>
    <x v="48"/>
  </r>
  <r>
    <s v="Mission.Space_Seg.SC.Main_prop_eq.l_press_lvalve_06"/>
    <m/>
    <x v="1"/>
    <x v="0"/>
    <s v="\Mission.Space_Seg.SC.Main_prop_eq.l_press_lvalve_06\m\\default"/>
    <n v="0.5"/>
    <n v="5"/>
    <n v="2.5000000000000001E-2"/>
    <s v="kg"/>
    <s v="PROP"/>
    <m/>
    <x v="5"/>
    <x v="1"/>
    <n v="5"/>
    <s v="Mission (Mission)"/>
    <s v="Space_Seg (Space_Segment)"/>
    <x v="2"/>
    <x v="30"/>
    <x v="48"/>
  </r>
  <r>
    <s v="Mission.Space_Seg.SC.Main_prop_eq.l_press_lvalve_07"/>
    <m/>
    <x v="0"/>
    <x v="0"/>
    <s v="\Mission.Space_Seg.SC.Main_prop_eq.l_press_lvalve_07\_name_\\default"/>
    <s v="Low pressure latch valve"/>
    <m/>
    <m/>
    <m/>
    <s v="PROP"/>
    <m/>
    <x v="5"/>
    <x v="0"/>
    <n v="5"/>
    <s v="Mission (Mission)"/>
    <s v="Space_Seg (Space_Segment)"/>
    <x v="2"/>
    <x v="30"/>
    <x v="49"/>
  </r>
  <r>
    <s v="Mission.Space_Seg.SC.Main_prop_eq.l_press_lvalve_07"/>
    <m/>
    <x v="1"/>
    <x v="0"/>
    <s v="\Mission.Space_Seg.SC.Main_prop_eq.l_press_lvalve_07\m\\default"/>
    <n v="0.5"/>
    <n v="5"/>
    <n v="2.5000000000000001E-2"/>
    <s v="kg"/>
    <s v="PROP"/>
    <m/>
    <x v="5"/>
    <x v="1"/>
    <n v="5"/>
    <s v="Mission (Mission)"/>
    <s v="Space_Seg (Space_Segment)"/>
    <x v="2"/>
    <x v="30"/>
    <x v="49"/>
  </r>
  <r>
    <s v="Mission.Space_Seg.SC.Main_prop_eq.l_press_lvalve_08"/>
    <m/>
    <x v="0"/>
    <x v="0"/>
    <s v="\Mission.Space_Seg.SC.Main_prop_eq.l_press_lvalve_08\_name_\\default"/>
    <s v="Low pressure latch valve"/>
    <m/>
    <m/>
    <m/>
    <s v="PROP"/>
    <m/>
    <x v="5"/>
    <x v="0"/>
    <n v="5"/>
    <s v="Mission (Mission)"/>
    <s v="Space_Seg (Space_Segment)"/>
    <x v="2"/>
    <x v="30"/>
    <x v="50"/>
  </r>
  <r>
    <s v="Mission.Space_Seg.SC.Main_prop_eq.l_press_lvalve_08"/>
    <m/>
    <x v="1"/>
    <x v="0"/>
    <s v="\Mission.Space_Seg.SC.Main_prop_eq.l_press_lvalve_08\m\\default"/>
    <n v="0.5"/>
    <n v="5"/>
    <n v="2.5000000000000001E-2"/>
    <s v="kg"/>
    <s v="PROP"/>
    <m/>
    <x v="5"/>
    <x v="1"/>
    <n v="5"/>
    <s v="Mission (Mission)"/>
    <s v="Space_Seg (Space_Segment)"/>
    <x v="2"/>
    <x v="30"/>
    <x v="50"/>
  </r>
  <r>
    <s v="Mission.Space_Seg.SC.Main_prop_eq.l_press_lvalve_09"/>
    <m/>
    <x v="0"/>
    <x v="0"/>
    <s v="\Mission.Space_Seg.SC.Main_prop_eq.l_press_lvalve_09\_name_\\default"/>
    <s v="Low pressure latch valve"/>
    <m/>
    <m/>
    <m/>
    <s v="PROP"/>
    <m/>
    <x v="5"/>
    <x v="0"/>
    <n v="5"/>
    <s v="Mission (Mission)"/>
    <s v="Space_Seg (Space_Segment)"/>
    <x v="2"/>
    <x v="30"/>
    <x v="51"/>
  </r>
  <r>
    <s v="Mission.Space_Seg.SC.Main_prop_eq.l_press_lvalve_09"/>
    <m/>
    <x v="1"/>
    <x v="0"/>
    <s v="\Mission.Space_Seg.SC.Main_prop_eq.l_press_lvalve_09\m\\default"/>
    <n v="0.5"/>
    <n v="5"/>
    <n v="2.5000000000000001E-2"/>
    <s v="kg"/>
    <s v="PROP"/>
    <m/>
    <x v="5"/>
    <x v="1"/>
    <n v="5"/>
    <s v="Mission (Mission)"/>
    <s v="Space_Seg (Space_Segment)"/>
    <x v="2"/>
    <x v="30"/>
    <x v="51"/>
  </r>
  <r>
    <s v="Mission.Space_Seg.SC.Main_prop_eq.l_press_lvalve_10"/>
    <m/>
    <x v="0"/>
    <x v="0"/>
    <s v="\Mission.Space_Seg.SC.Main_prop_eq.l_press_lvalve_10\_name_\\default"/>
    <s v="Low pressure latch valve"/>
    <m/>
    <m/>
    <m/>
    <s v="PROP"/>
    <m/>
    <x v="5"/>
    <x v="0"/>
    <n v="5"/>
    <s v="Mission (Mission)"/>
    <s v="Space_Seg (Space_Segment)"/>
    <x v="2"/>
    <x v="30"/>
    <x v="52"/>
  </r>
  <r>
    <s v="Mission.Space_Seg.SC.Main_prop_eq.l_press_lvalve_10"/>
    <m/>
    <x v="1"/>
    <x v="0"/>
    <s v="\Mission.Space_Seg.SC.Main_prop_eq.l_press_lvalve_10\m\\default"/>
    <n v="0.5"/>
    <n v="5"/>
    <n v="2.5000000000000001E-2"/>
    <s v="kg"/>
    <s v="PROP"/>
    <m/>
    <x v="5"/>
    <x v="1"/>
    <n v="5"/>
    <s v="Mission (Mission)"/>
    <s v="Space_Seg (Space_Segment)"/>
    <x v="2"/>
    <x v="30"/>
    <x v="52"/>
  </r>
  <r>
    <s v="Mission.Space_Seg.SC.Main_prop_eq.l_press_lvalve_11"/>
    <m/>
    <x v="0"/>
    <x v="0"/>
    <s v="\Mission.Space_Seg.SC.Main_prop_eq.l_press_lvalve_11\_name_\\default"/>
    <s v="Low pressure latch valve"/>
    <m/>
    <m/>
    <m/>
    <s v="PROP"/>
    <m/>
    <x v="5"/>
    <x v="0"/>
    <n v="5"/>
    <s v="Mission (Mission)"/>
    <s v="Space_Seg (Space_Segment)"/>
    <x v="2"/>
    <x v="30"/>
    <x v="53"/>
  </r>
  <r>
    <s v="Mission.Space_Seg.SC.Main_prop_eq.l_press_lvalve_11"/>
    <m/>
    <x v="1"/>
    <x v="0"/>
    <s v="\Mission.Space_Seg.SC.Main_prop_eq.l_press_lvalve_11\m\\default"/>
    <n v="0.5"/>
    <n v="5"/>
    <n v="2.5000000000000001E-2"/>
    <s v="kg"/>
    <s v="PROP"/>
    <m/>
    <x v="5"/>
    <x v="1"/>
    <n v="5"/>
    <s v="Mission (Mission)"/>
    <s v="Space_Seg (Space_Segment)"/>
    <x v="2"/>
    <x v="30"/>
    <x v="53"/>
  </r>
  <r>
    <s v="Mission.Space_Seg.SC.Main_prop_eq.l_press_lvalve_12"/>
    <m/>
    <x v="0"/>
    <x v="0"/>
    <s v="\Mission.Space_Seg.SC.Main_prop_eq.l_press_lvalve_12\_name_\\default"/>
    <s v="Low pressure latch valve"/>
    <m/>
    <m/>
    <m/>
    <s v="PROP"/>
    <m/>
    <x v="5"/>
    <x v="0"/>
    <n v="5"/>
    <s v="Mission (Mission)"/>
    <s v="Space_Seg (Space_Segment)"/>
    <x v="2"/>
    <x v="30"/>
    <x v="54"/>
  </r>
  <r>
    <s v="Mission.Space_Seg.SC.Main_prop_eq.l_press_lvalve_12"/>
    <m/>
    <x v="1"/>
    <x v="0"/>
    <s v="\Mission.Space_Seg.SC.Main_prop_eq.l_press_lvalve_12\m\\default"/>
    <n v="0.5"/>
    <n v="5"/>
    <n v="2.5000000000000001E-2"/>
    <s v="kg"/>
    <s v="PROP"/>
    <m/>
    <x v="5"/>
    <x v="1"/>
    <n v="5"/>
    <s v="Mission (Mission)"/>
    <s v="Space_Seg (Space_Segment)"/>
    <x v="2"/>
    <x v="30"/>
    <x v="54"/>
  </r>
  <r>
    <s v="Mission.Space_Seg.SC.Main_prop_eq.l_press_lvalve_13"/>
    <m/>
    <x v="0"/>
    <x v="0"/>
    <s v="\Mission.Space_Seg.SC.Main_prop_eq.l_press_lvalve_13\_name_\\default"/>
    <s v="Low pressure latch valve"/>
    <m/>
    <m/>
    <m/>
    <s v="PROP"/>
    <m/>
    <x v="5"/>
    <x v="0"/>
    <n v="5"/>
    <s v="Mission (Mission)"/>
    <s v="Space_Seg (Space_Segment)"/>
    <x v="2"/>
    <x v="30"/>
    <x v="55"/>
  </r>
  <r>
    <s v="Mission.Space_Seg.SC.Main_prop_eq.l_press_lvalve_13"/>
    <m/>
    <x v="1"/>
    <x v="0"/>
    <s v="\Mission.Space_Seg.SC.Main_prop_eq.l_press_lvalve_13\m\\default"/>
    <n v="0.5"/>
    <n v="5"/>
    <n v="2.5000000000000001E-2"/>
    <s v="kg"/>
    <s v="PROP"/>
    <m/>
    <x v="5"/>
    <x v="1"/>
    <n v="5"/>
    <s v="Mission (Mission)"/>
    <s v="Space_Seg (Space_Segment)"/>
    <x v="2"/>
    <x v="30"/>
    <x v="55"/>
  </r>
  <r>
    <s v="Mission.Space_Seg.SC.Main_prop_eq.l_press_lvalve_14"/>
    <m/>
    <x v="0"/>
    <x v="0"/>
    <s v="\Mission.Space_Seg.SC.Main_prop_eq.l_press_lvalve_14\_name_\\default"/>
    <s v="Low pressure latch valve"/>
    <m/>
    <m/>
    <m/>
    <s v="PROP"/>
    <m/>
    <x v="5"/>
    <x v="0"/>
    <n v="5"/>
    <s v="Mission (Mission)"/>
    <s v="Space_Seg (Space_Segment)"/>
    <x v="2"/>
    <x v="30"/>
    <x v="56"/>
  </r>
  <r>
    <s v="Mission.Space_Seg.SC.Main_prop_eq.l_press_lvalve_14"/>
    <m/>
    <x v="1"/>
    <x v="0"/>
    <s v="\Mission.Space_Seg.SC.Main_prop_eq.l_press_lvalve_14\m\\default"/>
    <n v="0.5"/>
    <n v="5"/>
    <n v="2.5000000000000001E-2"/>
    <s v="kg"/>
    <s v="PROP"/>
    <m/>
    <x v="5"/>
    <x v="1"/>
    <n v="5"/>
    <s v="Mission (Mission)"/>
    <s v="Space_Seg (Space_Segment)"/>
    <x v="2"/>
    <x v="30"/>
    <x v="56"/>
  </r>
  <r>
    <s v="Mission.Space_Seg.SC.Main_prop_eq.l_press_lvalve_15"/>
    <m/>
    <x v="0"/>
    <x v="0"/>
    <s v="\Mission.Space_Seg.SC.Main_prop_eq.l_press_lvalve_15\_name_\\default"/>
    <s v="Low pressure latch valve"/>
    <m/>
    <m/>
    <m/>
    <s v="PROP"/>
    <m/>
    <x v="5"/>
    <x v="0"/>
    <n v="5"/>
    <s v="Mission (Mission)"/>
    <s v="Space_Seg (Space_Segment)"/>
    <x v="2"/>
    <x v="30"/>
    <x v="57"/>
  </r>
  <r>
    <s v="Mission.Space_Seg.SC.Main_prop_eq.l_press_lvalve_15"/>
    <m/>
    <x v="1"/>
    <x v="0"/>
    <s v="\Mission.Space_Seg.SC.Main_prop_eq.l_press_lvalve_15\m\\default"/>
    <n v="0.5"/>
    <n v="5"/>
    <n v="2.5000000000000001E-2"/>
    <s v="kg"/>
    <s v="PROP"/>
    <m/>
    <x v="5"/>
    <x v="1"/>
    <n v="5"/>
    <s v="Mission (Mission)"/>
    <s v="Space_Seg (Space_Segment)"/>
    <x v="2"/>
    <x v="30"/>
    <x v="57"/>
  </r>
  <r>
    <s v="Mission.Space_Seg.SC.Main_prop_eq.l_press_lvalve_16"/>
    <m/>
    <x v="0"/>
    <x v="0"/>
    <s v="\Mission.Space_Seg.SC.Main_prop_eq.l_press_lvalve_16\_name_\\default"/>
    <s v="Low pressure latch valve"/>
    <m/>
    <m/>
    <m/>
    <s v="PROP"/>
    <m/>
    <x v="5"/>
    <x v="0"/>
    <n v="5"/>
    <s v="Mission (Mission)"/>
    <s v="Space_Seg (Space_Segment)"/>
    <x v="2"/>
    <x v="30"/>
    <x v="58"/>
  </r>
  <r>
    <s v="Mission.Space_Seg.SC.Main_prop_eq.l_press_lvalve_16"/>
    <m/>
    <x v="1"/>
    <x v="0"/>
    <s v="\Mission.Space_Seg.SC.Main_prop_eq.l_press_lvalve_16\m\\default"/>
    <n v="0.5"/>
    <n v="5"/>
    <n v="2.5000000000000001E-2"/>
    <s v="kg"/>
    <s v="PROP"/>
    <m/>
    <x v="5"/>
    <x v="1"/>
    <n v="5"/>
    <s v="Mission (Mission)"/>
    <s v="Space_Seg (Space_Segment)"/>
    <x v="2"/>
    <x v="30"/>
    <x v="58"/>
  </r>
  <r>
    <s v="Mission.Space_Seg.SC.Main_prop_eq.l_press_lvalve_17"/>
    <m/>
    <x v="0"/>
    <x v="0"/>
    <s v="\Mission.Space_Seg.SC.Main_prop_eq.l_press_lvalve_17\_name_\\default"/>
    <s v="Low pressure latch valve"/>
    <m/>
    <m/>
    <m/>
    <s v="PROP"/>
    <m/>
    <x v="5"/>
    <x v="0"/>
    <n v="5"/>
    <s v="Mission (Mission)"/>
    <s v="Space_Seg (Space_Segment)"/>
    <x v="2"/>
    <x v="30"/>
    <x v="59"/>
  </r>
  <r>
    <s v="Mission.Space_Seg.SC.Main_prop_eq.l_press_lvalve_17"/>
    <m/>
    <x v="1"/>
    <x v="0"/>
    <s v="\Mission.Space_Seg.SC.Main_prop_eq.l_press_lvalve_17\m\\default"/>
    <n v="0.5"/>
    <n v="5"/>
    <n v="2.5000000000000001E-2"/>
    <s v="kg"/>
    <s v="PROP"/>
    <m/>
    <x v="5"/>
    <x v="1"/>
    <n v="5"/>
    <s v="Mission (Mission)"/>
    <s v="Space_Seg (Space_Segment)"/>
    <x v="2"/>
    <x v="30"/>
    <x v="59"/>
  </r>
  <r>
    <s v="Mission.Space_Seg.SC.Main_prop_eq.l_press_lvalve_18"/>
    <m/>
    <x v="0"/>
    <x v="0"/>
    <s v="\Mission.Space_Seg.SC.Main_prop_eq.l_press_lvalve_18\_name_\\default"/>
    <s v="Low pressure latch valve"/>
    <m/>
    <m/>
    <m/>
    <s v="PROP"/>
    <m/>
    <x v="5"/>
    <x v="0"/>
    <n v="5"/>
    <s v="Mission (Mission)"/>
    <s v="Space_Seg (Space_Segment)"/>
    <x v="2"/>
    <x v="30"/>
    <x v="60"/>
  </r>
  <r>
    <s v="Mission.Space_Seg.SC.Main_prop_eq.l_press_lvalve_18"/>
    <m/>
    <x v="1"/>
    <x v="0"/>
    <s v="\Mission.Space_Seg.SC.Main_prop_eq.l_press_lvalve_18\m\\default"/>
    <n v="0.5"/>
    <n v="5"/>
    <n v="2.5000000000000001E-2"/>
    <s v="kg"/>
    <s v="PROP"/>
    <m/>
    <x v="5"/>
    <x v="1"/>
    <n v="5"/>
    <s v="Mission (Mission)"/>
    <s v="Space_Seg (Space_Segment)"/>
    <x v="2"/>
    <x v="30"/>
    <x v="60"/>
  </r>
  <r>
    <s v="Mission.Space_Seg.SC.Main_prop_eq.l_press_lvalve_19"/>
    <m/>
    <x v="0"/>
    <x v="0"/>
    <s v="\Mission.Space_Seg.SC.Main_prop_eq.l_press_lvalve_19\_name_\\default"/>
    <s v="Low pressure latch valve"/>
    <m/>
    <m/>
    <m/>
    <s v="PROP"/>
    <m/>
    <x v="5"/>
    <x v="0"/>
    <n v="5"/>
    <s v="Mission (Mission)"/>
    <s v="Space_Seg (Space_Segment)"/>
    <x v="2"/>
    <x v="30"/>
    <x v="61"/>
  </r>
  <r>
    <s v="Mission.Space_Seg.SC.Main_prop_eq.l_press_lvalve_19"/>
    <m/>
    <x v="1"/>
    <x v="0"/>
    <s v="\Mission.Space_Seg.SC.Main_prop_eq.l_press_lvalve_19\m\\default"/>
    <n v="0.5"/>
    <n v="5"/>
    <n v="2.5000000000000001E-2"/>
    <s v="kg"/>
    <s v="PROP"/>
    <m/>
    <x v="5"/>
    <x v="1"/>
    <n v="5"/>
    <s v="Mission (Mission)"/>
    <s v="Space_Seg (Space_Segment)"/>
    <x v="2"/>
    <x v="30"/>
    <x v="61"/>
  </r>
  <r>
    <s v="Mission.Space_Seg.SC.Main_prop_eq.l_press_lvalve_20"/>
    <m/>
    <x v="0"/>
    <x v="0"/>
    <s v="\Mission.Space_Seg.SC.Main_prop_eq.l_press_lvalve_20\_name_\\default"/>
    <s v="Low pressure latch valve"/>
    <m/>
    <m/>
    <m/>
    <s v="PROP"/>
    <m/>
    <x v="5"/>
    <x v="0"/>
    <n v="5"/>
    <s v="Mission (Mission)"/>
    <s v="Space_Seg (Space_Segment)"/>
    <x v="2"/>
    <x v="30"/>
    <x v="62"/>
  </r>
  <r>
    <s v="Mission.Space_Seg.SC.Main_prop_eq.l_press_lvalve_20"/>
    <m/>
    <x v="1"/>
    <x v="0"/>
    <s v="\Mission.Space_Seg.SC.Main_prop_eq.l_press_lvalve_20\m\\default"/>
    <n v="0.5"/>
    <n v="5"/>
    <n v="2.5000000000000001E-2"/>
    <s v="kg"/>
    <s v="PROP"/>
    <m/>
    <x v="5"/>
    <x v="1"/>
    <n v="5"/>
    <s v="Mission (Mission)"/>
    <s v="Space_Seg (Space_Segment)"/>
    <x v="2"/>
    <x v="30"/>
    <x v="62"/>
  </r>
  <r>
    <s v="Mission.Space_Seg.SC.Main_prop_eq.l_press_lvalve_21"/>
    <m/>
    <x v="0"/>
    <x v="0"/>
    <s v="\Mission.Space_Seg.SC.Main_prop_eq.l_press_lvalve_21\_name_\\default"/>
    <s v="Low pressure latch valve"/>
    <m/>
    <m/>
    <m/>
    <s v="PROP"/>
    <m/>
    <x v="5"/>
    <x v="0"/>
    <n v="5"/>
    <s v="Mission (Mission)"/>
    <s v="Space_Seg (Space_Segment)"/>
    <x v="2"/>
    <x v="30"/>
    <x v="63"/>
  </r>
  <r>
    <s v="Mission.Space_Seg.SC.Main_prop_eq.l_press_lvalve_21"/>
    <m/>
    <x v="1"/>
    <x v="0"/>
    <s v="\Mission.Space_Seg.SC.Main_prop_eq.l_press_lvalve_21\m\\default"/>
    <n v="0.5"/>
    <n v="5"/>
    <n v="2.5000000000000001E-2"/>
    <s v="kg"/>
    <s v="PROP"/>
    <m/>
    <x v="5"/>
    <x v="1"/>
    <n v="5"/>
    <s v="Mission (Mission)"/>
    <s v="Space_Seg (Space_Segment)"/>
    <x v="2"/>
    <x v="30"/>
    <x v="63"/>
  </r>
  <r>
    <s v="Mission.Space_Seg.SC.Main_prop_eq.l_press_lvalve_22"/>
    <m/>
    <x v="0"/>
    <x v="0"/>
    <s v="\Mission.Space_Seg.SC.Main_prop_eq.l_press_lvalve_22\_name_\\default"/>
    <s v="Low pressure latch valve"/>
    <m/>
    <m/>
    <m/>
    <s v="PROP"/>
    <m/>
    <x v="5"/>
    <x v="0"/>
    <n v="5"/>
    <s v="Mission (Mission)"/>
    <s v="Space_Seg (Space_Segment)"/>
    <x v="2"/>
    <x v="30"/>
    <x v="64"/>
  </r>
  <r>
    <s v="Mission.Space_Seg.SC.Main_prop_eq.l_press_lvalve_22"/>
    <m/>
    <x v="1"/>
    <x v="0"/>
    <s v="\Mission.Space_Seg.SC.Main_prop_eq.l_press_lvalve_22\m\\default"/>
    <n v="0.5"/>
    <n v="5"/>
    <n v="2.5000000000000001E-2"/>
    <s v="kg"/>
    <s v="PROP"/>
    <m/>
    <x v="5"/>
    <x v="1"/>
    <n v="5"/>
    <s v="Mission (Mission)"/>
    <s v="Space_Seg (Space_Segment)"/>
    <x v="2"/>
    <x v="30"/>
    <x v="64"/>
  </r>
  <r>
    <s v="Mission.Space_Seg.SC.Main_prop_eq.l_press_lvalve_23"/>
    <m/>
    <x v="0"/>
    <x v="0"/>
    <s v="\Mission.Space_Seg.SC.Main_prop_eq.l_press_lvalve_23\_name_\\default"/>
    <s v="Low pressure latch valve"/>
    <m/>
    <m/>
    <m/>
    <s v="PROP"/>
    <m/>
    <x v="5"/>
    <x v="0"/>
    <n v="5"/>
    <s v="Mission (Mission)"/>
    <s v="Space_Seg (Space_Segment)"/>
    <x v="2"/>
    <x v="30"/>
    <x v="65"/>
  </r>
  <r>
    <s v="Mission.Space_Seg.SC.Main_prop_eq.l_press_lvalve_23"/>
    <m/>
    <x v="1"/>
    <x v="0"/>
    <s v="\Mission.Space_Seg.SC.Main_prop_eq.l_press_lvalve_23\m\\default"/>
    <n v="0.5"/>
    <n v="5"/>
    <n v="2.5000000000000001E-2"/>
    <s v="kg"/>
    <s v="PROP"/>
    <m/>
    <x v="5"/>
    <x v="1"/>
    <n v="5"/>
    <s v="Mission (Mission)"/>
    <s v="Space_Seg (Space_Segment)"/>
    <x v="2"/>
    <x v="30"/>
    <x v="65"/>
  </r>
  <r>
    <s v="Mission.Space_Seg.SC.Main_prop_eq.l_press_lvalve_24"/>
    <m/>
    <x v="0"/>
    <x v="0"/>
    <s v="\Mission.Space_Seg.SC.Main_prop_eq.l_press_lvalve_24\_name_\\default"/>
    <s v="Low pressure latch valve"/>
    <m/>
    <m/>
    <m/>
    <s v="PROP"/>
    <m/>
    <x v="5"/>
    <x v="0"/>
    <n v="5"/>
    <s v="Mission (Mission)"/>
    <s v="Space_Seg (Space_Segment)"/>
    <x v="2"/>
    <x v="30"/>
    <x v="66"/>
  </r>
  <r>
    <s v="Mission.Space_Seg.SC.Main_prop_eq.l_press_lvalve_24"/>
    <m/>
    <x v="1"/>
    <x v="0"/>
    <s v="\Mission.Space_Seg.SC.Main_prop_eq.l_press_lvalve_24\m\\default"/>
    <n v="0.5"/>
    <n v="5"/>
    <n v="2.5000000000000001E-2"/>
    <s v="kg"/>
    <s v="PROP"/>
    <m/>
    <x v="5"/>
    <x v="1"/>
    <n v="5"/>
    <s v="Mission (Mission)"/>
    <s v="Space_Seg (Space_Segment)"/>
    <x v="2"/>
    <x v="30"/>
    <x v="66"/>
  </r>
  <r>
    <s v="Mission.Space_Seg.SC.Main_prop_eq.l_press_lvalve_25"/>
    <m/>
    <x v="0"/>
    <x v="0"/>
    <s v="\Mission.Space_Seg.SC.Main_prop_eq.l_press_lvalve_25\_name_\\default"/>
    <s v="Low pressure latch valve"/>
    <m/>
    <m/>
    <m/>
    <s v="PROP"/>
    <m/>
    <x v="5"/>
    <x v="0"/>
    <n v="5"/>
    <s v="Mission (Mission)"/>
    <s v="Space_Seg (Space_Segment)"/>
    <x v="2"/>
    <x v="30"/>
    <x v="67"/>
  </r>
  <r>
    <s v="Mission.Space_Seg.SC.Main_prop_eq.l_press_lvalve_25"/>
    <m/>
    <x v="1"/>
    <x v="0"/>
    <s v="\Mission.Space_Seg.SC.Main_prop_eq.l_press_lvalve_25\m\\default"/>
    <n v="0.5"/>
    <n v="5"/>
    <n v="2.5000000000000001E-2"/>
    <s v="kg"/>
    <s v="PROP"/>
    <m/>
    <x v="5"/>
    <x v="1"/>
    <n v="5"/>
    <s v="Mission (Mission)"/>
    <s v="Space_Seg (Space_Segment)"/>
    <x v="2"/>
    <x v="30"/>
    <x v="67"/>
  </r>
  <r>
    <s v="Mission.Space_Seg.SC.Main_prop_eq.l_press_lvalve_26"/>
    <m/>
    <x v="0"/>
    <x v="0"/>
    <s v="\Mission.Space_Seg.SC.Main_prop_eq.l_press_lvalve_26\_name_\\default"/>
    <s v="Low pressure latch valve"/>
    <m/>
    <m/>
    <m/>
    <s v="PROP"/>
    <m/>
    <x v="5"/>
    <x v="0"/>
    <n v="5"/>
    <s v="Mission (Mission)"/>
    <s v="Space_Seg (Space_Segment)"/>
    <x v="2"/>
    <x v="30"/>
    <x v="68"/>
  </r>
  <r>
    <s v="Mission.Space_Seg.SC.Main_prop_eq.l_press_lvalve_26"/>
    <m/>
    <x v="1"/>
    <x v="0"/>
    <s v="\Mission.Space_Seg.SC.Main_prop_eq.l_press_lvalve_26\m\\default"/>
    <n v="0.5"/>
    <n v="5"/>
    <n v="2.5000000000000001E-2"/>
    <s v="kg"/>
    <s v="PROP"/>
    <m/>
    <x v="5"/>
    <x v="1"/>
    <n v="5"/>
    <s v="Mission (Mission)"/>
    <s v="Space_Seg (Space_Segment)"/>
    <x v="2"/>
    <x v="30"/>
    <x v="68"/>
  </r>
  <r>
    <s v="Mission.Space_Seg.SC.Main_prop_eq.l_press_lvalve_27"/>
    <m/>
    <x v="0"/>
    <x v="0"/>
    <s v="\Mission.Space_Seg.SC.Main_prop_eq.l_press_lvalve_27\_name_\\default"/>
    <s v="Low pressure latch valve"/>
    <m/>
    <m/>
    <m/>
    <s v="PROP"/>
    <m/>
    <x v="5"/>
    <x v="0"/>
    <n v="5"/>
    <s v="Mission (Mission)"/>
    <s v="Space_Seg (Space_Segment)"/>
    <x v="2"/>
    <x v="30"/>
    <x v="69"/>
  </r>
  <r>
    <s v="Mission.Space_Seg.SC.Main_prop_eq.l_press_lvalve_27"/>
    <m/>
    <x v="1"/>
    <x v="0"/>
    <s v="\Mission.Space_Seg.SC.Main_prop_eq.l_press_lvalve_27\m\\default"/>
    <n v="0.5"/>
    <n v="5"/>
    <n v="2.5000000000000001E-2"/>
    <s v="kg"/>
    <s v="PROP"/>
    <m/>
    <x v="5"/>
    <x v="1"/>
    <n v="5"/>
    <s v="Mission (Mission)"/>
    <s v="Space_Seg (Space_Segment)"/>
    <x v="2"/>
    <x v="30"/>
    <x v="69"/>
  </r>
  <r>
    <s v="Mission.Space_Seg.SC.Main_prop_eq.l_press_lvalve_28"/>
    <m/>
    <x v="0"/>
    <x v="0"/>
    <s v="\Mission.Space_Seg.SC.Main_prop_eq.l_press_lvalve_28\_name_\\default"/>
    <s v="Low pressure latch valve"/>
    <m/>
    <m/>
    <m/>
    <s v="PROP"/>
    <m/>
    <x v="5"/>
    <x v="0"/>
    <n v="5"/>
    <s v="Mission (Mission)"/>
    <s v="Space_Seg (Space_Segment)"/>
    <x v="2"/>
    <x v="30"/>
    <x v="70"/>
  </r>
  <r>
    <s v="Mission.Space_Seg.SC.Main_prop_eq.l_press_lvalve_28"/>
    <m/>
    <x v="1"/>
    <x v="0"/>
    <s v="\Mission.Space_Seg.SC.Main_prop_eq.l_press_lvalve_28\m\\default"/>
    <n v="0.5"/>
    <n v="5"/>
    <n v="2.5000000000000001E-2"/>
    <s v="kg"/>
    <s v="PROP"/>
    <m/>
    <x v="5"/>
    <x v="1"/>
    <n v="5"/>
    <s v="Mission (Mission)"/>
    <s v="Space_Seg (Space_Segment)"/>
    <x v="2"/>
    <x v="30"/>
    <x v="70"/>
  </r>
  <r>
    <s v="Mission.Space_Seg.SC.Main_prop_eq.l_press_lvalve_29"/>
    <m/>
    <x v="0"/>
    <x v="0"/>
    <s v="\Mission.Space_Seg.SC.Main_prop_eq.l_press_lvalve_29\_name_\\default"/>
    <s v="Low pressure latch valve"/>
    <m/>
    <m/>
    <m/>
    <s v="PROP"/>
    <m/>
    <x v="5"/>
    <x v="0"/>
    <n v="5"/>
    <s v="Mission (Mission)"/>
    <s v="Space_Seg (Space_Segment)"/>
    <x v="2"/>
    <x v="30"/>
    <x v="71"/>
  </r>
  <r>
    <s v="Mission.Space_Seg.SC.Main_prop_eq.l_press_lvalve_29"/>
    <m/>
    <x v="1"/>
    <x v="0"/>
    <s v="\Mission.Space_Seg.SC.Main_prop_eq.l_press_lvalve_29\m\\default"/>
    <n v="0.5"/>
    <n v="5"/>
    <n v="2.5000000000000001E-2"/>
    <s v="kg"/>
    <s v="PROP"/>
    <m/>
    <x v="5"/>
    <x v="1"/>
    <n v="5"/>
    <s v="Mission (Mission)"/>
    <s v="Space_Seg (Space_Segment)"/>
    <x v="2"/>
    <x v="30"/>
    <x v="71"/>
  </r>
  <r>
    <s v="Mission.Space_Seg.SC.Main_prop_eq.l_press_lvalve_30"/>
    <m/>
    <x v="0"/>
    <x v="0"/>
    <s v="\Mission.Space_Seg.SC.Main_prop_eq.l_press_lvalve_30\_name_\\default"/>
    <s v="Low pressure latch valve"/>
    <m/>
    <m/>
    <m/>
    <s v="PROP"/>
    <m/>
    <x v="5"/>
    <x v="0"/>
    <n v="5"/>
    <s v="Mission (Mission)"/>
    <s v="Space_Seg (Space_Segment)"/>
    <x v="2"/>
    <x v="30"/>
    <x v="72"/>
  </r>
  <r>
    <s v="Mission.Space_Seg.SC.Main_prop_eq.l_press_lvalve_30"/>
    <m/>
    <x v="1"/>
    <x v="0"/>
    <s v="\Mission.Space_Seg.SC.Main_prop_eq.l_press_lvalve_30\m\\default"/>
    <n v="0.5"/>
    <n v="5"/>
    <n v="2.5000000000000001E-2"/>
    <s v="kg"/>
    <s v="PROP"/>
    <m/>
    <x v="5"/>
    <x v="1"/>
    <n v="5"/>
    <s v="Mission (Mission)"/>
    <s v="Space_Seg (Space_Segment)"/>
    <x v="2"/>
    <x v="30"/>
    <x v="72"/>
  </r>
  <r>
    <s v="Mission.Space_Seg.SC.Main_prop_eq.l_press_lvalve_31"/>
    <m/>
    <x v="0"/>
    <x v="0"/>
    <s v="\Mission.Space_Seg.SC.Main_prop_eq.l_press_lvalve_31\_name_\\default"/>
    <s v="Low pressure latch valve"/>
    <m/>
    <m/>
    <m/>
    <s v="PROP"/>
    <m/>
    <x v="5"/>
    <x v="0"/>
    <n v="5"/>
    <s v="Mission (Mission)"/>
    <s v="Space_Seg (Space_Segment)"/>
    <x v="2"/>
    <x v="30"/>
    <x v="73"/>
  </r>
  <r>
    <s v="Mission.Space_Seg.SC.Main_prop_eq.l_press_lvalve_31"/>
    <m/>
    <x v="1"/>
    <x v="0"/>
    <s v="\Mission.Space_Seg.SC.Main_prop_eq.l_press_lvalve_31\m\\default"/>
    <n v="0.5"/>
    <n v="5"/>
    <n v="2.5000000000000001E-2"/>
    <s v="kg"/>
    <s v="PROP"/>
    <m/>
    <x v="5"/>
    <x v="1"/>
    <n v="5"/>
    <s v="Mission (Mission)"/>
    <s v="Space_Seg (Space_Segment)"/>
    <x v="2"/>
    <x v="30"/>
    <x v="73"/>
  </r>
  <r>
    <s v="Mission.Space_Seg.SC.Main_prop_eq.l_press_lvalve_32"/>
    <m/>
    <x v="0"/>
    <x v="0"/>
    <s v="\Mission.Space_Seg.SC.Main_prop_eq.l_press_lvalve_32\_name_\\default"/>
    <s v="Low pressure latch valve"/>
    <m/>
    <m/>
    <m/>
    <s v="PROP"/>
    <m/>
    <x v="5"/>
    <x v="0"/>
    <n v="5"/>
    <s v="Mission (Mission)"/>
    <s v="Space_Seg (Space_Segment)"/>
    <x v="2"/>
    <x v="30"/>
    <x v="74"/>
  </r>
  <r>
    <s v="Mission.Space_Seg.SC.Main_prop_eq.l_press_lvalve_32"/>
    <m/>
    <x v="1"/>
    <x v="0"/>
    <s v="\Mission.Space_Seg.SC.Main_prop_eq.l_press_lvalve_32\m\\default"/>
    <n v="0.5"/>
    <n v="5"/>
    <n v="2.5000000000000001E-2"/>
    <s v="kg"/>
    <s v="PROP"/>
    <m/>
    <x v="5"/>
    <x v="1"/>
    <n v="5"/>
    <s v="Mission (Mission)"/>
    <s v="Space_Seg (Space_Segment)"/>
    <x v="2"/>
    <x v="30"/>
    <x v="74"/>
  </r>
  <r>
    <s v="Mission.Space_Seg.SC.Main_prop_eq.Oxid_Tank"/>
    <m/>
    <x v="0"/>
    <x v="0"/>
    <s v="\Mission.Space_Seg.SC.Main_prop_eq.Oxid_Tank\_name_\\default"/>
    <s v="Oxidizer Tank"/>
    <m/>
    <m/>
    <m/>
    <s v="PROP"/>
    <m/>
    <x v="5"/>
    <x v="0"/>
    <n v="5"/>
    <s v="Mission (Mission)"/>
    <s v="Space_Seg (Space_Segment)"/>
    <x v="2"/>
    <x v="30"/>
    <x v="75"/>
  </r>
  <r>
    <s v="Mission.Space_Seg.SC.Main_prop_eq.Oxid_Tank"/>
    <m/>
    <x v="1"/>
    <x v="0"/>
    <s v="\Mission.Space_Seg.SC.Main_prop_eq.Oxid_Tank\m\\default"/>
    <n v="41.5"/>
    <n v="10"/>
    <n v="4.1500000000000004"/>
    <s v="kg"/>
    <s v="PROP"/>
    <m/>
    <x v="5"/>
    <x v="1"/>
    <n v="5"/>
    <s v="Mission (Mission)"/>
    <s v="Space_Seg (Space_Segment)"/>
    <x v="2"/>
    <x v="30"/>
    <x v="75"/>
  </r>
  <r>
    <s v="Mission.Space_Seg.SC.Main_prop_eq.Oxid_Tank_2"/>
    <m/>
    <x v="0"/>
    <x v="0"/>
    <s v="\Mission.Space_Seg.SC.Main_prop_eq.Oxid_Tank_2\_name_\\default"/>
    <s v="Oxidizer Tank #2"/>
    <m/>
    <m/>
    <m/>
    <s v="PROP"/>
    <m/>
    <x v="5"/>
    <x v="0"/>
    <n v="5"/>
    <s v="Mission (Mission)"/>
    <s v="Space_Seg (Space_Segment)"/>
    <x v="2"/>
    <x v="30"/>
    <x v="76"/>
  </r>
  <r>
    <s v="Mission.Space_Seg.SC.Main_prop_eq.Oxid_Tank_2"/>
    <m/>
    <x v="1"/>
    <x v="0"/>
    <s v="\Mission.Space_Seg.SC.Main_prop_eq.Oxid_Tank_2\m\\default"/>
    <n v="41.5"/>
    <n v="10"/>
    <n v="4.1500000000000004"/>
    <s v="kg"/>
    <s v="PROP"/>
    <m/>
    <x v="5"/>
    <x v="1"/>
    <n v="5"/>
    <s v="Mission (Mission)"/>
    <s v="Space_Seg (Space_Segment)"/>
    <x v="2"/>
    <x v="30"/>
    <x v="76"/>
  </r>
  <r>
    <s v="Mission.Space_Seg.SC.Main_prop_eq.pipes_01"/>
    <m/>
    <x v="0"/>
    <x v="0"/>
    <s v="\Mission.Space_Seg.SC.Main_prop_eq.pipes_01\_name_\\default"/>
    <s v="Piping"/>
    <m/>
    <m/>
    <m/>
    <s v="PROP"/>
    <m/>
    <x v="5"/>
    <x v="0"/>
    <n v="5"/>
    <s v="Mission (Mission)"/>
    <s v="Space_Seg (Space_Segment)"/>
    <x v="2"/>
    <x v="30"/>
    <x v="77"/>
  </r>
  <r>
    <s v="Mission.Space_Seg.SC.Main_prop_eq.pipes_01"/>
    <m/>
    <x v="21"/>
    <x v="0"/>
    <s v="\Mission.Space_Seg.SC.Main_prop_eq.pipes_01\assump\\default"/>
    <s v="-"/>
    <m/>
    <m/>
    <m/>
    <s v="PROP"/>
    <m/>
    <x v="5"/>
    <x v="1"/>
    <n v="5"/>
    <s v="Mission (Mission)"/>
    <s v="Space_Seg (Space_Segment)"/>
    <x v="2"/>
    <x v="30"/>
    <x v="77"/>
  </r>
  <r>
    <s v="Mission.Space_Seg.SC.Main_prop_eq.pipes_01"/>
    <s v="Dimensions"/>
    <x v="8"/>
    <x v="0"/>
    <s v="\Mission.Space_Seg.SC.Main_prop_eq.pipes_01\diam\\default"/>
    <s v="-"/>
    <m/>
    <m/>
    <s v="mm"/>
    <s v="PROP"/>
    <m/>
    <x v="5"/>
    <x v="1"/>
    <n v="5"/>
    <s v="Mission (Mission)"/>
    <s v="Space_Seg (Space_Segment)"/>
    <x v="2"/>
    <x v="30"/>
    <x v="77"/>
  </r>
  <r>
    <s v="Mission.Space_Seg.SC.Main_prop_eq.pipes_01"/>
    <s v="Dimensions"/>
    <x v="9"/>
    <x v="0"/>
    <s v="\Mission.Space_Seg.SC.Main_prop_eq.pipes_01\height\\default"/>
    <s v="-"/>
    <m/>
    <m/>
    <s v="mm"/>
    <s v="PROP"/>
    <m/>
    <x v="5"/>
    <x v="1"/>
    <n v="5"/>
    <s v="Mission (Mission)"/>
    <s v="Space_Seg (Space_Segment)"/>
    <x v="2"/>
    <x v="30"/>
    <x v="77"/>
  </r>
  <r>
    <s v="Mission.Space_Seg.SC.Main_prop_eq.pipes_01"/>
    <s v="Dimensions"/>
    <x v="10"/>
    <x v="0"/>
    <s v="\Mission.Space_Seg.SC.Main_prop_eq.pipes_01\len\\default"/>
    <s v="-"/>
    <m/>
    <m/>
    <s v="mm"/>
    <s v="PROP"/>
    <m/>
    <x v="5"/>
    <x v="1"/>
    <n v="5"/>
    <s v="Mission (Mission)"/>
    <s v="Space_Seg (Space_Segment)"/>
    <x v="2"/>
    <x v="30"/>
    <x v="77"/>
  </r>
  <r>
    <s v="Mission.Space_Seg.SC.Main_prop_eq.pipes_01"/>
    <m/>
    <x v="1"/>
    <x v="0"/>
    <s v="\Mission.Space_Seg.SC.Main_prop_eq.pipes_01\m\\default"/>
    <n v="1"/>
    <n v="10"/>
    <n v="0.1"/>
    <s v="kg"/>
    <s v="PROP"/>
    <m/>
    <x v="5"/>
    <x v="1"/>
    <n v="5"/>
    <s v="Mission (Mission)"/>
    <s v="Space_Seg (Space_Segment)"/>
    <x v="2"/>
    <x v="30"/>
    <x v="77"/>
  </r>
  <r>
    <s v="Mission.Space_Seg.SC.Main_prop_eq.pipes_01"/>
    <m/>
    <x v="13"/>
    <x v="0"/>
    <s v="\Mission.Space_Seg.SC.Main_prop_eq.pipes_01\redundancy.scheme\\default"/>
    <s v="-"/>
    <m/>
    <m/>
    <m/>
    <s v="PROP"/>
    <m/>
    <x v="5"/>
    <x v="1"/>
    <n v="5"/>
    <s v="Mission (Mission)"/>
    <s v="Space_Seg (Space_Segment)"/>
    <x v="2"/>
    <x v="30"/>
    <x v="77"/>
  </r>
  <r>
    <s v="Mission.Space_Seg.SC.Main_prop_eq.pipes_01"/>
    <m/>
    <x v="14"/>
    <x v="0"/>
    <s v="\Mission.Space_Seg.SC.Main_prop_eq.pipes_01\redundancy.type\\default"/>
    <s v="-"/>
    <m/>
    <m/>
    <m/>
    <s v="PROP"/>
    <m/>
    <x v="5"/>
    <x v="1"/>
    <n v="5"/>
    <s v="Mission (Mission)"/>
    <s v="Space_Seg (Space_Segment)"/>
    <x v="2"/>
    <x v="30"/>
    <x v="77"/>
  </r>
  <r>
    <s v="Mission.Space_Seg.SC.Main_prop_eq.pipes_01"/>
    <m/>
    <x v="15"/>
    <x v="0"/>
    <s v="\Mission.Space_Seg.SC.Main_prop_eq.pipes_01\redundancy.k\\default"/>
    <s v="-"/>
    <m/>
    <m/>
    <m/>
    <s v="PROP"/>
    <m/>
    <x v="5"/>
    <x v="1"/>
    <n v="5"/>
    <s v="Mission (Mission)"/>
    <s v="Space_Seg (Space_Segment)"/>
    <x v="2"/>
    <x v="30"/>
    <x v="77"/>
  </r>
  <r>
    <s v="Mission.Space_Seg.SC.Main_prop_eq.pipes_01"/>
    <m/>
    <x v="16"/>
    <x v="0"/>
    <s v="\Mission.Space_Seg.SC.Main_prop_eq.pipes_01\redundancy.n\\default"/>
    <s v="-"/>
    <m/>
    <m/>
    <m/>
    <s v="PROP"/>
    <m/>
    <x v="5"/>
    <x v="1"/>
    <n v="5"/>
    <s v="Mission (Mission)"/>
    <s v="Space_Seg (Space_Segment)"/>
    <x v="2"/>
    <x v="30"/>
    <x v="77"/>
  </r>
  <r>
    <s v="Mission.Space_Seg.SC.Main_prop_eq.pipes_01"/>
    <m/>
    <x v="17"/>
    <x v="0"/>
    <s v="\Mission.Space_Seg.SC.Main_prop_eq.pipes_01\Temp_oper_max\\default"/>
    <n v="0"/>
    <m/>
    <m/>
    <s v="°C"/>
    <s v="PROP"/>
    <m/>
    <x v="5"/>
    <x v="1"/>
    <n v="5"/>
    <s v="Mission (Mission)"/>
    <s v="Space_Seg (Space_Segment)"/>
    <x v="2"/>
    <x v="30"/>
    <x v="77"/>
  </r>
  <r>
    <s v="Mission.Space_Seg.SC.Main_prop_eq.pipes_01"/>
    <m/>
    <x v="18"/>
    <x v="0"/>
    <s v="\Mission.Space_Seg.SC.Main_prop_eq.pipes_01\Temp_oper_min\\default"/>
    <n v="0"/>
    <m/>
    <m/>
    <s v="°C"/>
    <s v="PROP"/>
    <m/>
    <x v="5"/>
    <x v="1"/>
    <n v="5"/>
    <s v="Mission (Mission)"/>
    <s v="Space_Seg (Space_Segment)"/>
    <x v="2"/>
    <x v="30"/>
    <x v="77"/>
  </r>
  <r>
    <s v="Mission.Space_Seg.SC.Main_prop_eq.pipes_01"/>
    <m/>
    <x v="19"/>
    <x v="0"/>
    <s v="\Mission.Space_Seg.SC.Main_prop_eq.pipes_01\TRL\\default"/>
    <s v="-"/>
    <m/>
    <m/>
    <m/>
    <s v="PROP"/>
    <m/>
    <x v="5"/>
    <x v="1"/>
    <n v="5"/>
    <s v="Mission (Mission)"/>
    <s v="Space_Seg (Space_Segment)"/>
    <x v="2"/>
    <x v="30"/>
    <x v="77"/>
  </r>
  <r>
    <s v="Mission.Space_Seg.SC.Main_prop_eq.pipes_01"/>
    <s v="Dimensions"/>
    <x v="20"/>
    <x v="0"/>
    <s v="\Mission.Space_Seg.SC.Main_prop_eq.pipes_01\wid\\default"/>
    <s v="-"/>
    <m/>
    <m/>
    <s v="mm"/>
    <s v="PROP"/>
    <m/>
    <x v="5"/>
    <x v="1"/>
    <n v="5"/>
    <s v="Mission (Mission)"/>
    <s v="Space_Seg (Space_Segment)"/>
    <x v="2"/>
    <x v="30"/>
    <x v="77"/>
  </r>
  <r>
    <s v="Mission.Space_Seg.SC.Main_prop_eq.pipes_02"/>
    <m/>
    <x v="0"/>
    <x v="0"/>
    <s v="\Mission.Space_Seg.SC.Main_prop_eq.pipes_02\_name_\\default"/>
    <s v="Piping"/>
    <m/>
    <m/>
    <m/>
    <s v="PROP"/>
    <m/>
    <x v="5"/>
    <x v="0"/>
    <n v="5"/>
    <s v="Mission (Mission)"/>
    <s v="Space_Seg (Space_Segment)"/>
    <x v="2"/>
    <x v="30"/>
    <x v="78"/>
  </r>
  <r>
    <s v="Mission.Space_Seg.SC.Main_prop_eq.pipes_02"/>
    <m/>
    <x v="21"/>
    <x v="0"/>
    <s v="\Mission.Space_Seg.SC.Main_prop_eq.pipes_02\assump\\default"/>
    <s v="-"/>
    <m/>
    <m/>
    <m/>
    <s v="PROP"/>
    <m/>
    <x v="5"/>
    <x v="1"/>
    <n v="5"/>
    <s v="Mission (Mission)"/>
    <s v="Space_Seg (Space_Segment)"/>
    <x v="2"/>
    <x v="30"/>
    <x v="78"/>
  </r>
  <r>
    <s v="Mission.Space_Seg.SC.Main_prop_eq.pipes_02"/>
    <s v="Dimensions"/>
    <x v="8"/>
    <x v="0"/>
    <s v="\Mission.Space_Seg.SC.Main_prop_eq.pipes_02\diam\\default"/>
    <s v="-"/>
    <m/>
    <m/>
    <s v="mm"/>
    <s v="PROP"/>
    <m/>
    <x v="5"/>
    <x v="1"/>
    <n v="5"/>
    <s v="Mission (Mission)"/>
    <s v="Space_Seg (Space_Segment)"/>
    <x v="2"/>
    <x v="30"/>
    <x v="78"/>
  </r>
  <r>
    <s v="Mission.Space_Seg.SC.Main_prop_eq.pipes_02"/>
    <s v="Dimensions"/>
    <x v="9"/>
    <x v="0"/>
    <s v="\Mission.Space_Seg.SC.Main_prop_eq.pipes_02\height\\default"/>
    <s v="-"/>
    <m/>
    <m/>
    <s v="mm"/>
    <s v="PROP"/>
    <m/>
    <x v="5"/>
    <x v="1"/>
    <n v="5"/>
    <s v="Mission (Mission)"/>
    <s v="Space_Seg (Space_Segment)"/>
    <x v="2"/>
    <x v="30"/>
    <x v="78"/>
  </r>
  <r>
    <s v="Mission.Space_Seg.SC.Main_prop_eq.pipes_02"/>
    <s v="Dimensions"/>
    <x v="10"/>
    <x v="0"/>
    <s v="\Mission.Space_Seg.SC.Main_prop_eq.pipes_02\len\\default"/>
    <s v="-"/>
    <m/>
    <m/>
    <s v="mm"/>
    <s v="PROP"/>
    <m/>
    <x v="5"/>
    <x v="1"/>
    <n v="5"/>
    <s v="Mission (Mission)"/>
    <s v="Space_Seg (Space_Segment)"/>
    <x v="2"/>
    <x v="30"/>
    <x v="78"/>
  </r>
  <r>
    <s v="Mission.Space_Seg.SC.Main_prop_eq.pipes_02"/>
    <m/>
    <x v="1"/>
    <x v="0"/>
    <s v="\Mission.Space_Seg.SC.Main_prop_eq.pipes_02\m\\default"/>
    <n v="1"/>
    <n v="10"/>
    <n v="0.1"/>
    <s v="kg"/>
    <s v="PROP"/>
    <m/>
    <x v="5"/>
    <x v="1"/>
    <n v="5"/>
    <s v="Mission (Mission)"/>
    <s v="Space_Seg (Space_Segment)"/>
    <x v="2"/>
    <x v="30"/>
    <x v="78"/>
  </r>
  <r>
    <s v="Mission.Space_Seg.SC.Main_prop_eq.pipes_02"/>
    <m/>
    <x v="13"/>
    <x v="0"/>
    <s v="\Mission.Space_Seg.SC.Main_prop_eq.pipes_02\redundancy.scheme\\default"/>
    <s v="-"/>
    <m/>
    <m/>
    <m/>
    <s v="PROP"/>
    <m/>
    <x v="5"/>
    <x v="1"/>
    <n v="5"/>
    <s v="Mission (Mission)"/>
    <s v="Space_Seg (Space_Segment)"/>
    <x v="2"/>
    <x v="30"/>
    <x v="78"/>
  </r>
  <r>
    <s v="Mission.Space_Seg.SC.Main_prop_eq.pipes_02"/>
    <m/>
    <x v="14"/>
    <x v="0"/>
    <s v="\Mission.Space_Seg.SC.Main_prop_eq.pipes_02\redundancy.type\\default"/>
    <s v="-"/>
    <m/>
    <m/>
    <m/>
    <s v="PROP"/>
    <m/>
    <x v="5"/>
    <x v="1"/>
    <n v="5"/>
    <s v="Mission (Mission)"/>
    <s v="Space_Seg (Space_Segment)"/>
    <x v="2"/>
    <x v="30"/>
    <x v="78"/>
  </r>
  <r>
    <s v="Mission.Space_Seg.SC.Main_prop_eq.pipes_02"/>
    <m/>
    <x v="15"/>
    <x v="0"/>
    <s v="\Mission.Space_Seg.SC.Main_prop_eq.pipes_02\redundancy.k\\default"/>
    <s v="-"/>
    <m/>
    <m/>
    <m/>
    <s v="PROP"/>
    <m/>
    <x v="5"/>
    <x v="1"/>
    <n v="5"/>
    <s v="Mission (Mission)"/>
    <s v="Space_Seg (Space_Segment)"/>
    <x v="2"/>
    <x v="30"/>
    <x v="78"/>
  </r>
  <r>
    <s v="Mission.Space_Seg.SC.Main_prop_eq.pipes_02"/>
    <m/>
    <x v="16"/>
    <x v="0"/>
    <s v="\Mission.Space_Seg.SC.Main_prop_eq.pipes_02\redundancy.n\\default"/>
    <s v="-"/>
    <m/>
    <m/>
    <m/>
    <s v="PROP"/>
    <m/>
    <x v="5"/>
    <x v="1"/>
    <n v="5"/>
    <s v="Mission (Mission)"/>
    <s v="Space_Seg (Space_Segment)"/>
    <x v="2"/>
    <x v="30"/>
    <x v="78"/>
  </r>
  <r>
    <s v="Mission.Space_Seg.SC.Main_prop_eq.pipes_02"/>
    <m/>
    <x v="17"/>
    <x v="0"/>
    <s v="\Mission.Space_Seg.SC.Main_prop_eq.pipes_02\Temp_oper_max\\default"/>
    <n v="0"/>
    <m/>
    <m/>
    <s v="°C"/>
    <s v="PROP"/>
    <m/>
    <x v="5"/>
    <x v="1"/>
    <n v="5"/>
    <s v="Mission (Mission)"/>
    <s v="Space_Seg (Space_Segment)"/>
    <x v="2"/>
    <x v="30"/>
    <x v="78"/>
  </r>
  <r>
    <s v="Mission.Space_Seg.SC.Main_prop_eq.pipes_02"/>
    <m/>
    <x v="18"/>
    <x v="0"/>
    <s v="\Mission.Space_Seg.SC.Main_prop_eq.pipes_02\Temp_oper_min\\default"/>
    <n v="0"/>
    <m/>
    <m/>
    <s v="°C"/>
    <s v="PROP"/>
    <m/>
    <x v="5"/>
    <x v="1"/>
    <n v="5"/>
    <s v="Mission (Mission)"/>
    <s v="Space_Seg (Space_Segment)"/>
    <x v="2"/>
    <x v="30"/>
    <x v="78"/>
  </r>
  <r>
    <s v="Mission.Space_Seg.SC.Main_prop_eq.pipes_02"/>
    <m/>
    <x v="19"/>
    <x v="0"/>
    <s v="\Mission.Space_Seg.SC.Main_prop_eq.pipes_02\TRL\\default"/>
    <s v="-"/>
    <m/>
    <m/>
    <m/>
    <s v="PROP"/>
    <m/>
    <x v="5"/>
    <x v="1"/>
    <n v="5"/>
    <s v="Mission (Mission)"/>
    <s v="Space_Seg (Space_Segment)"/>
    <x v="2"/>
    <x v="30"/>
    <x v="78"/>
  </r>
  <r>
    <s v="Mission.Space_Seg.SC.Main_prop_eq.pipes_02"/>
    <s v="Dimensions"/>
    <x v="20"/>
    <x v="0"/>
    <s v="\Mission.Space_Seg.SC.Main_prop_eq.pipes_02\wid\\default"/>
    <s v="-"/>
    <m/>
    <m/>
    <s v="mm"/>
    <s v="PROP"/>
    <m/>
    <x v="5"/>
    <x v="1"/>
    <n v="5"/>
    <s v="Mission (Mission)"/>
    <s v="Space_Seg (Space_Segment)"/>
    <x v="2"/>
    <x v="30"/>
    <x v="78"/>
  </r>
  <r>
    <s v="Mission.Space_Seg.SC.Main_prop_eq.pipes_03"/>
    <m/>
    <x v="0"/>
    <x v="0"/>
    <s v="\Mission.Space_Seg.SC.Main_prop_eq.pipes_03\_name_\\default"/>
    <s v="Piping"/>
    <m/>
    <m/>
    <m/>
    <s v="PROP"/>
    <m/>
    <x v="5"/>
    <x v="0"/>
    <n v="5"/>
    <s v="Mission (Mission)"/>
    <s v="Space_Seg (Space_Segment)"/>
    <x v="2"/>
    <x v="30"/>
    <x v="79"/>
  </r>
  <r>
    <s v="Mission.Space_Seg.SC.Main_prop_eq.pipes_03"/>
    <m/>
    <x v="21"/>
    <x v="0"/>
    <s v="\Mission.Space_Seg.SC.Main_prop_eq.pipes_03\assump\\default"/>
    <s v="-"/>
    <m/>
    <m/>
    <m/>
    <s v="PROP"/>
    <m/>
    <x v="5"/>
    <x v="1"/>
    <n v="5"/>
    <s v="Mission (Mission)"/>
    <s v="Space_Seg (Space_Segment)"/>
    <x v="2"/>
    <x v="30"/>
    <x v="79"/>
  </r>
  <r>
    <s v="Mission.Space_Seg.SC.Main_prop_eq.pipes_03"/>
    <s v="Dimensions"/>
    <x v="8"/>
    <x v="0"/>
    <s v="\Mission.Space_Seg.SC.Main_prop_eq.pipes_03\diam\\default"/>
    <s v="-"/>
    <m/>
    <m/>
    <s v="mm"/>
    <s v="PROP"/>
    <m/>
    <x v="5"/>
    <x v="1"/>
    <n v="5"/>
    <s v="Mission (Mission)"/>
    <s v="Space_Seg (Space_Segment)"/>
    <x v="2"/>
    <x v="30"/>
    <x v="79"/>
  </r>
  <r>
    <s v="Mission.Space_Seg.SC.Main_prop_eq.pipes_03"/>
    <s v="Dimensions"/>
    <x v="9"/>
    <x v="0"/>
    <s v="\Mission.Space_Seg.SC.Main_prop_eq.pipes_03\height\\default"/>
    <s v="-"/>
    <m/>
    <m/>
    <s v="mm"/>
    <s v="PROP"/>
    <m/>
    <x v="5"/>
    <x v="1"/>
    <n v="5"/>
    <s v="Mission (Mission)"/>
    <s v="Space_Seg (Space_Segment)"/>
    <x v="2"/>
    <x v="30"/>
    <x v="79"/>
  </r>
  <r>
    <s v="Mission.Space_Seg.SC.Main_prop_eq.pipes_03"/>
    <s v="Dimensions"/>
    <x v="10"/>
    <x v="0"/>
    <s v="\Mission.Space_Seg.SC.Main_prop_eq.pipes_03\len\\default"/>
    <s v="-"/>
    <m/>
    <m/>
    <s v="mm"/>
    <s v="PROP"/>
    <m/>
    <x v="5"/>
    <x v="1"/>
    <n v="5"/>
    <s v="Mission (Mission)"/>
    <s v="Space_Seg (Space_Segment)"/>
    <x v="2"/>
    <x v="30"/>
    <x v="79"/>
  </r>
  <r>
    <s v="Mission.Space_Seg.SC.Main_prop_eq.pipes_03"/>
    <m/>
    <x v="1"/>
    <x v="0"/>
    <s v="\Mission.Space_Seg.SC.Main_prop_eq.pipes_03\m\\default"/>
    <n v="1"/>
    <n v="10"/>
    <n v="0.1"/>
    <s v="kg"/>
    <s v="PROP"/>
    <m/>
    <x v="5"/>
    <x v="1"/>
    <n v="5"/>
    <s v="Mission (Mission)"/>
    <s v="Space_Seg (Space_Segment)"/>
    <x v="2"/>
    <x v="30"/>
    <x v="79"/>
  </r>
  <r>
    <s v="Mission.Space_Seg.SC.Main_prop_eq.pipes_03"/>
    <m/>
    <x v="13"/>
    <x v="0"/>
    <s v="\Mission.Space_Seg.SC.Main_prop_eq.pipes_03\redundancy.scheme\\default"/>
    <s v="-"/>
    <m/>
    <m/>
    <m/>
    <s v="PROP"/>
    <m/>
    <x v="5"/>
    <x v="1"/>
    <n v="5"/>
    <s v="Mission (Mission)"/>
    <s v="Space_Seg (Space_Segment)"/>
    <x v="2"/>
    <x v="30"/>
    <x v="79"/>
  </r>
  <r>
    <s v="Mission.Space_Seg.SC.Main_prop_eq.pipes_03"/>
    <m/>
    <x v="14"/>
    <x v="0"/>
    <s v="\Mission.Space_Seg.SC.Main_prop_eq.pipes_03\redundancy.type\\default"/>
    <s v="-"/>
    <m/>
    <m/>
    <m/>
    <s v="PROP"/>
    <m/>
    <x v="5"/>
    <x v="1"/>
    <n v="5"/>
    <s v="Mission (Mission)"/>
    <s v="Space_Seg (Space_Segment)"/>
    <x v="2"/>
    <x v="30"/>
    <x v="79"/>
  </r>
  <r>
    <s v="Mission.Space_Seg.SC.Main_prop_eq.pipes_03"/>
    <m/>
    <x v="15"/>
    <x v="0"/>
    <s v="\Mission.Space_Seg.SC.Main_prop_eq.pipes_03\redundancy.k\\default"/>
    <s v="-"/>
    <m/>
    <m/>
    <m/>
    <s v="PROP"/>
    <m/>
    <x v="5"/>
    <x v="1"/>
    <n v="5"/>
    <s v="Mission (Mission)"/>
    <s v="Space_Seg (Space_Segment)"/>
    <x v="2"/>
    <x v="30"/>
    <x v="79"/>
  </r>
  <r>
    <s v="Mission.Space_Seg.SC.Main_prop_eq.pipes_03"/>
    <m/>
    <x v="16"/>
    <x v="0"/>
    <s v="\Mission.Space_Seg.SC.Main_prop_eq.pipes_03\redundancy.n\\default"/>
    <s v="-"/>
    <m/>
    <m/>
    <m/>
    <s v="PROP"/>
    <m/>
    <x v="5"/>
    <x v="1"/>
    <n v="5"/>
    <s v="Mission (Mission)"/>
    <s v="Space_Seg (Space_Segment)"/>
    <x v="2"/>
    <x v="30"/>
    <x v="79"/>
  </r>
  <r>
    <s v="Mission.Space_Seg.SC.Main_prop_eq.pipes_03"/>
    <m/>
    <x v="17"/>
    <x v="0"/>
    <s v="\Mission.Space_Seg.SC.Main_prop_eq.pipes_03\Temp_oper_max\\default"/>
    <n v="0"/>
    <m/>
    <m/>
    <s v="°C"/>
    <s v="PROP"/>
    <m/>
    <x v="5"/>
    <x v="1"/>
    <n v="5"/>
    <s v="Mission (Mission)"/>
    <s v="Space_Seg (Space_Segment)"/>
    <x v="2"/>
    <x v="30"/>
    <x v="79"/>
  </r>
  <r>
    <s v="Mission.Space_Seg.SC.Main_prop_eq.pipes_03"/>
    <m/>
    <x v="18"/>
    <x v="0"/>
    <s v="\Mission.Space_Seg.SC.Main_prop_eq.pipes_03\Temp_oper_min\\default"/>
    <n v="0"/>
    <m/>
    <m/>
    <s v="°C"/>
    <s v="PROP"/>
    <m/>
    <x v="5"/>
    <x v="1"/>
    <n v="5"/>
    <s v="Mission (Mission)"/>
    <s v="Space_Seg (Space_Segment)"/>
    <x v="2"/>
    <x v="30"/>
    <x v="79"/>
  </r>
  <r>
    <s v="Mission.Space_Seg.SC.Main_prop_eq.pipes_03"/>
    <m/>
    <x v="19"/>
    <x v="0"/>
    <s v="\Mission.Space_Seg.SC.Main_prop_eq.pipes_03\TRL\\default"/>
    <s v="-"/>
    <m/>
    <m/>
    <m/>
    <s v="PROP"/>
    <m/>
    <x v="5"/>
    <x v="1"/>
    <n v="5"/>
    <s v="Mission (Mission)"/>
    <s v="Space_Seg (Space_Segment)"/>
    <x v="2"/>
    <x v="30"/>
    <x v="79"/>
  </r>
  <r>
    <s v="Mission.Space_Seg.SC.Main_prop_eq.pipes_03"/>
    <s v="Dimensions"/>
    <x v="20"/>
    <x v="0"/>
    <s v="\Mission.Space_Seg.SC.Main_prop_eq.pipes_03\wid\\default"/>
    <s v="-"/>
    <m/>
    <m/>
    <s v="mm"/>
    <s v="PROP"/>
    <m/>
    <x v="5"/>
    <x v="1"/>
    <n v="5"/>
    <s v="Mission (Mission)"/>
    <s v="Space_Seg (Space_Segment)"/>
    <x v="2"/>
    <x v="30"/>
    <x v="79"/>
  </r>
  <r>
    <s v="Mission.Space_Seg.SC.Main_prop_eq.pipes_04"/>
    <m/>
    <x v="0"/>
    <x v="0"/>
    <s v="\Mission.Space_Seg.SC.Main_prop_eq.pipes_04\_name_\\default"/>
    <s v="Piping"/>
    <m/>
    <m/>
    <m/>
    <s v="PROP"/>
    <m/>
    <x v="5"/>
    <x v="0"/>
    <n v="5"/>
    <s v="Mission (Mission)"/>
    <s v="Space_Seg (Space_Segment)"/>
    <x v="2"/>
    <x v="30"/>
    <x v="80"/>
  </r>
  <r>
    <s v="Mission.Space_Seg.SC.Main_prop_eq.pipes_04"/>
    <m/>
    <x v="21"/>
    <x v="0"/>
    <s v="\Mission.Space_Seg.SC.Main_prop_eq.pipes_04\assump\\default"/>
    <s v="-"/>
    <m/>
    <m/>
    <m/>
    <s v="PROP"/>
    <m/>
    <x v="5"/>
    <x v="1"/>
    <n v="5"/>
    <s v="Mission (Mission)"/>
    <s v="Space_Seg (Space_Segment)"/>
    <x v="2"/>
    <x v="30"/>
    <x v="80"/>
  </r>
  <r>
    <s v="Mission.Space_Seg.SC.Main_prop_eq.pipes_04"/>
    <s v="Dimensions"/>
    <x v="8"/>
    <x v="0"/>
    <s v="\Mission.Space_Seg.SC.Main_prop_eq.pipes_04\diam\\default"/>
    <s v="-"/>
    <m/>
    <m/>
    <s v="mm"/>
    <s v="PROP"/>
    <m/>
    <x v="5"/>
    <x v="1"/>
    <n v="5"/>
    <s v="Mission (Mission)"/>
    <s v="Space_Seg (Space_Segment)"/>
    <x v="2"/>
    <x v="30"/>
    <x v="80"/>
  </r>
  <r>
    <s v="Mission.Space_Seg.SC.Main_prop_eq.pipes_04"/>
    <s v="Dimensions"/>
    <x v="9"/>
    <x v="0"/>
    <s v="\Mission.Space_Seg.SC.Main_prop_eq.pipes_04\height\\default"/>
    <s v="-"/>
    <m/>
    <m/>
    <s v="mm"/>
    <s v="PROP"/>
    <m/>
    <x v="5"/>
    <x v="1"/>
    <n v="5"/>
    <s v="Mission (Mission)"/>
    <s v="Space_Seg (Space_Segment)"/>
    <x v="2"/>
    <x v="30"/>
    <x v="80"/>
  </r>
  <r>
    <s v="Mission.Space_Seg.SC.Main_prop_eq.pipes_04"/>
    <s v="Dimensions"/>
    <x v="10"/>
    <x v="0"/>
    <s v="\Mission.Space_Seg.SC.Main_prop_eq.pipes_04\len\\default"/>
    <s v="-"/>
    <m/>
    <m/>
    <s v="mm"/>
    <s v="PROP"/>
    <m/>
    <x v="5"/>
    <x v="1"/>
    <n v="5"/>
    <s v="Mission (Mission)"/>
    <s v="Space_Seg (Space_Segment)"/>
    <x v="2"/>
    <x v="30"/>
    <x v="80"/>
  </r>
  <r>
    <s v="Mission.Space_Seg.SC.Main_prop_eq.pipes_04"/>
    <m/>
    <x v="1"/>
    <x v="0"/>
    <s v="\Mission.Space_Seg.SC.Main_prop_eq.pipes_04\m\\default"/>
    <n v="1"/>
    <n v="10"/>
    <n v="0.1"/>
    <s v="kg"/>
    <s v="PROP"/>
    <m/>
    <x v="5"/>
    <x v="1"/>
    <n v="5"/>
    <s v="Mission (Mission)"/>
    <s v="Space_Seg (Space_Segment)"/>
    <x v="2"/>
    <x v="30"/>
    <x v="80"/>
  </r>
  <r>
    <s v="Mission.Space_Seg.SC.Main_prop_eq.pipes_04"/>
    <m/>
    <x v="13"/>
    <x v="0"/>
    <s v="\Mission.Space_Seg.SC.Main_prop_eq.pipes_04\redundancy.scheme\\default"/>
    <s v="-"/>
    <m/>
    <m/>
    <m/>
    <s v="PROP"/>
    <m/>
    <x v="5"/>
    <x v="1"/>
    <n v="5"/>
    <s v="Mission (Mission)"/>
    <s v="Space_Seg (Space_Segment)"/>
    <x v="2"/>
    <x v="30"/>
    <x v="80"/>
  </r>
  <r>
    <s v="Mission.Space_Seg.SC.Main_prop_eq.pipes_04"/>
    <m/>
    <x v="14"/>
    <x v="0"/>
    <s v="\Mission.Space_Seg.SC.Main_prop_eq.pipes_04\redundancy.type\\default"/>
    <s v="-"/>
    <m/>
    <m/>
    <m/>
    <s v="PROP"/>
    <m/>
    <x v="5"/>
    <x v="1"/>
    <n v="5"/>
    <s v="Mission (Mission)"/>
    <s v="Space_Seg (Space_Segment)"/>
    <x v="2"/>
    <x v="30"/>
    <x v="80"/>
  </r>
  <r>
    <s v="Mission.Space_Seg.SC.Main_prop_eq.pipes_04"/>
    <m/>
    <x v="15"/>
    <x v="0"/>
    <s v="\Mission.Space_Seg.SC.Main_prop_eq.pipes_04\redundancy.k\\default"/>
    <s v="-"/>
    <m/>
    <m/>
    <m/>
    <s v="PROP"/>
    <m/>
    <x v="5"/>
    <x v="1"/>
    <n v="5"/>
    <s v="Mission (Mission)"/>
    <s v="Space_Seg (Space_Segment)"/>
    <x v="2"/>
    <x v="30"/>
    <x v="80"/>
  </r>
  <r>
    <s v="Mission.Space_Seg.SC.Main_prop_eq.pipes_04"/>
    <m/>
    <x v="16"/>
    <x v="0"/>
    <s v="\Mission.Space_Seg.SC.Main_prop_eq.pipes_04\redundancy.n\\default"/>
    <s v="-"/>
    <m/>
    <m/>
    <m/>
    <s v="PROP"/>
    <m/>
    <x v="5"/>
    <x v="1"/>
    <n v="5"/>
    <s v="Mission (Mission)"/>
    <s v="Space_Seg (Space_Segment)"/>
    <x v="2"/>
    <x v="30"/>
    <x v="80"/>
  </r>
  <r>
    <s v="Mission.Space_Seg.SC.Main_prop_eq.pipes_04"/>
    <m/>
    <x v="17"/>
    <x v="0"/>
    <s v="\Mission.Space_Seg.SC.Main_prop_eq.pipes_04\Temp_oper_max\\default"/>
    <n v="0"/>
    <m/>
    <m/>
    <s v="°C"/>
    <s v="PROP"/>
    <m/>
    <x v="5"/>
    <x v="1"/>
    <n v="5"/>
    <s v="Mission (Mission)"/>
    <s v="Space_Seg (Space_Segment)"/>
    <x v="2"/>
    <x v="30"/>
    <x v="80"/>
  </r>
  <r>
    <s v="Mission.Space_Seg.SC.Main_prop_eq.pipes_04"/>
    <m/>
    <x v="18"/>
    <x v="0"/>
    <s v="\Mission.Space_Seg.SC.Main_prop_eq.pipes_04\Temp_oper_min\\default"/>
    <n v="0"/>
    <m/>
    <m/>
    <s v="°C"/>
    <s v="PROP"/>
    <m/>
    <x v="5"/>
    <x v="1"/>
    <n v="5"/>
    <s v="Mission (Mission)"/>
    <s v="Space_Seg (Space_Segment)"/>
    <x v="2"/>
    <x v="30"/>
    <x v="80"/>
  </r>
  <r>
    <s v="Mission.Space_Seg.SC.Main_prop_eq.pipes_04"/>
    <m/>
    <x v="19"/>
    <x v="0"/>
    <s v="\Mission.Space_Seg.SC.Main_prop_eq.pipes_04\TRL\\default"/>
    <s v="-"/>
    <m/>
    <m/>
    <m/>
    <s v="PROP"/>
    <m/>
    <x v="5"/>
    <x v="1"/>
    <n v="5"/>
    <s v="Mission (Mission)"/>
    <s v="Space_Seg (Space_Segment)"/>
    <x v="2"/>
    <x v="30"/>
    <x v="80"/>
  </r>
  <r>
    <s v="Mission.Space_Seg.SC.Main_prop_eq.pipes_04"/>
    <s v="Dimensions"/>
    <x v="20"/>
    <x v="0"/>
    <s v="\Mission.Space_Seg.SC.Main_prop_eq.pipes_04\wid\\default"/>
    <s v="-"/>
    <m/>
    <m/>
    <s v="mm"/>
    <s v="PROP"/>
    <m/>
    <x v="5"/>
    <x v="1"/>
    <n v="5"/>
    <s v="Mission (Mission)"/>
    <s v="Space_Seg (Space_Segment)"/>
    <x v="2"/>
    <x v="30"/>
    <x v="80"/>
  </r>
  <r>
    <s v="Mission.Space_Seg.SC.Main_prop_eq.pipes_05"/>
    <m/>
    <x v="0"/>
    <x v="0"/>
    <s v="\Mission.Space_Seg.SC.Main_prop_eq.pipes_05\_name_\\default"/>
    <s v="Piping"/>
    <m/>
    <m/>
    <m/>
    <s v="PROP"/>
    <m/>
    <x v="5"/>
    <x v="0"/>
    <n v="5"/>
    <s v="Mission (Mission)"/>
    <s v="Space_Seg (Space_Segment)"/>
    <x v="2"/>
    <x v="30"/>
    <x v="81"/>
  </r>
  <r>
    <s v="Mission.Space_Seg.SC.Main_prop_eq.pipes_05"/>
    <m/>
    <x v="21"/>
    <x v="0"/>
    <s v="\Mission.Space_Seg.SC.Main_prop_eq.pipes_05\assump\\default"/>
    <s v="-"/>
    <m/>
    <m/>
    <m/>
    <s v="PROP"/>
    <m/>
    <x v="5"/>
    <x v="1"/>
    <n v="5"/>
    <s v="Mission (Mission)"/>
    <s v="Space_Seg (Space_Segment)"/>
    <x v="2"/>
    <x v="30"/>
    <x v="81"/>
  </r>
  <r>
    <s v="Mission.Space_Seg.SC.Main_prop_eq.pipes_05"/>
    <s v="Dimensions"/>
    <x v="8"/>
    <x v="0"/>
    <s v="\Mission.Space_Seg.SC.Main_prop_eq.pipes_05\diam\\default"/>
    <s v="-"/>
    <m/>
    <m/>
    <s v="mm"/>
    <s v="PROP"/>
    <m/>
    <x v="5"/>
    <x v="1"/>
    <n v="5"/>
    <s v="Mission (Mission)"/>
    <s v="Space_Seg (Space_Segment)"/>
    <x v="2"/>
    <x v="30"/>
    <x v="81"/>
  </r>
  <r>
    <s v="Mission.Space_Seg.SC.Main_prop_eq.pipes_05"/>
    <s v="Dimensions"/>
    <x v="9"/>
    <x v="0"/>
    <s v="\Mission.Space_Seg.SC.Main_prop_eq.pipes_05\height\\default"/>
    <s v="-"/>
    <m/>
    <m/>
    <s v="mm"/>
    <s v="PROP"/>
    <m/>
    <x v="5"/>
    <x v="1"/>
    <n v="5"/>
    <s v="Mission (Mission)"/>
    <s v="Space_Seg (Space_Segment)"/>
    <x v="2"/>
    <x v="30"/>
    <x v="81"/>
  </r>
  <r>
    <s v="Mission.Space_Seg.SC.Main_prop_eq.pipes_05"/>
    <s v="Dimensions"/>
    <x v="10"/>
    <x v="0"/>
    <s v="\Mission.Space_Seg.SC.Main_prop_eq.pipes_05\len\\default"/>
    <s v="-"/>
    <m/>
    <m/>
    <s v="mm"/>
    <s v="PROP"/>
    <m/>
    <x v="5"/>
    <x v="1"/>
    <n v="5"/>
    <s v="Mission (Mission)"/>
    <s v="Space_Seg (Space_Segment)"/>
    <x v="2"/>
    <x v="30"/>
    <x v="81"/>
  </r>
  <r>
    <s v="Mission.Space_Seg.SC.Main_prop_eq.pipes_05"/>
    <m/>
    <x v="1"/>
    <x v="0"/>
    <s v="\Mission.Space_Seg.SC.Main_prop_eq.pipes_05\m\\default"/>
    <n v="1"/>
    <n v="10"/>
    <n v="0.1"/>
    <s v="kg"/>
    <s v="PROP"/>
    <m/>
    <x v="5"/>
    <x v="1"/>
    <n v="5"/>
    <s v="Mission (Mission)"/>
    <s v="Space_Seg (Space_Segment)"/>
    <x v="2"/>
    <x v="30"/>
    <x v="81"/>
  </r>
  <r>
    <s v="Mission.Space_Seg.SC.Main_prop_eq.pipes_05"/>
    <m/>
    <x v="13"/>
    <x v="0"/>
    <s v="\Mission.Space_Seg.SC.Main_prop_eq.pipes_05\redundancy.scheme\\default"/>
    <s v="-"/>
    <m/>
    <m/>
    <m/>
    <s v="PROP"/>
    <m/>
    <x v="5"/>
    <x v="1"/>
    <n v="5"/>
    <s v="Mission (Mission)"/>
    <s v="Space_Seg (Space_Segment)"/>
    <x v="2"/>
    <x v="30"/>
    <x v="81"/>
  </r>
  <r>
    <s v="Mission.Space_Seg.SC.Main_prop_eq.pipes_05"/>
    <m/>
    <x v="14"/>
    <x v="0"/>
    <s v="\Mission.Space_Seg.SC.Main_prop_eq.pipes_05\redundancy.type\\default"/>
    <s v="-"/>
    <m/>
    <m/>
    <m/>
    <s v="PROP"/>
    <m/>
    <x v="5"/>
    <x v="1"/>
    <n v="5"/>
    <s v="Mission (Mission)"/>
    <s v="Space_Seg (Space_Segment)"/>
    <x v="2"/>
    <x v="30"/>
    <x v="81"/>
  </r>
  <r>
    <s v="Mission.Space_Seg.SC.Main_prop_eq.pipes_05"/>
    <m/>
    <x v="15"/>
    <x v="0"/>
    <s v="\Mission.Space_Seg.SC.Main_prop_eq.pipes_05\redundancy.k\\default"/>
    <s v="-"/>
    <m/>
    <m/>
    <m/>
    <s v="PROP"/>
    <m/>
    <x v="5"/>
    <x v="1"/>
    <n v="5"/>
    <s v="Mission (Mission)"/>
    <s v="Space_Seg (Space_Segment)"/>
    <x v="2"/>
    <x v="30"/>
    <x v="81"/>
  </r>
  <r>
    <s v="Mission.Space_Seg.SC.Main_prop_eq.pipes_05"/>
    <m/>
    <x v="16"/>
    <x v="0"/>
    <s v="\Mission.Space_Seg.SC.Main_prop_eq.pipes_05\redundancy.n\\default"/>
    <s v="-"/>
    <m/>
    <m/>
    <m/>
    <s v="PROP"/>
    <m/>
    <x v="5"/>
    <x v="1"/>
    <n v="5"/>
    <s v="Mission (Mission)"/>
    <s v="Space_Seg (Space_Segment)"/>
    <x v="2"/>
    <x v="30"/>
    <x v="81"/>
  </r>
  <r>
    <s v="Mission.Space_Seg.SC.Main_prop_eq.pipes_05"/>
    <m/>
    <x v="17"/>
    <x v="0"/>
    <s v="\Mission.Space_Seg.SC.Main_prop_eq.pipes_05\Temp_oper_max\\default"/>
    <n v="0"/>
    <m/>
    <m/>
    <s v="°C"/>
    <s v="PROP"/>
    <m/>
    <x v="5"/>
    <x v="1"/>
    <n v="5"/>
    <s v="Mission (Mission)"/>
    <s v="Space_Seg (Space_Segment)"/>
    <x v="2"/>
    <x v="30"/>
    <x v="81"/>
  </r>
  <r>
    <s v="Mission.Space_Seg.SC.Main_prop_eq.pipes_05"/>
    <m/>
    <x v="18"/>
    <x v="0"/>
    <s v="\Mission.Space_Seg.SC.Main_prop_eq.pipes_05\Temp_oper_min\\default"/>
    <n v="0"/>
    <m/>
    <m/>
    <s v="°C"/>
    <s v="PROP"/>
    <m/>
    <x v="5"/>
    <x v="1"/>
    <n v="5"/>
    <s v="Mission (Mission)"/>
    <s v="Space_Seg (Space_Segment)"/>
    <x v="2"/>
    <x v="30"/>
    <x v="81"/>
  </r>
  <r>
    <s v="Mission.Space_Seg.SC.Main_prop_eq.pipes_05"/>
    <m/>
    <x v="19"/>
    <x v="0"/>
    <s v="\Mission.Space_Seg.SC.Main_prop_eq.pipes_05\TRL\\default"/>
    <s v="-"/>
    <m/>
    <m/>
    <m/>
    <s v="PROP"/>
    <m/>
    <x v="5"/>
    <x v="1"/>
    <n v="5"/>
    <s v="Mission (Mission)"/>
    <s v="Space_Seg (Space_Segment)"/>
    <x v="2"/>
    <x v="30"/>
    <x v="81"/>
  </r>
  <r>
    <s v="Mission.Space_Seg.SC.Main_prop_eq.pipes_05"/>
    <s v="Dimensions"/>
    <x v="20"/>
    <x v="0"/>
    <s v="\Mission.Space_Seg.SC.Main_prop_eq.pipes_05\wid\\default"/>
    <s v="-"/>
    <m/>
    <m/>
    <s v="mm"/>
    <s v="PROP"/>
    <m/>
    <x v="5"/>
    <x v="1"/>
    <n v="5"/>
    <s v="Mission (Mission)"/>
    <s v="Space_Seg (Space_Segment)"/>
    <x v="2"/>
    <x v="30"/>
    <x v="81"/>
  </r>
  <r>
    <s v="Mission.Space_Seg.SC.Main_prop_eq.pipes_06"/>
    <m/>
    <x v="0"/>
    <x v="0"/>
    <s v="\Mission.Space_Seg.SC.Main_prop_eq.pipes_06\_name_\\default"/>
    <s v="Piping"/>
    <m/>
    <m/>
    <m/>
    <s v="PROP"/>
    <m/>
    <x v="5"/>
    <x v="0"/>
    <n v="5"/>
    <s v="Mission (Mission)"/>
    <s v="Space_Seg (Space_Segment)"/>
    <x v="2"/>
    <x v="30"/>
    <x v="82"/>
  </r>
  <r>
    <s v="Mission.Space_Seg.SC.Main_prop_eq.pipes_06"/>
    <m/>
    <x v="21"/>
    <x v="0"/>
    <s v="\Mission.Space_Seg.SC.Main_prop_eq.pipes_06\assump\\default"/>
    <s v="-"/>
    <m/>
    <m/>
    <m/>
    <s v="PROP"/>
    <m/>
    <x v="5"/>
    <x v="1"/>
    <n v="5"/>
    <s v="Mission (Mission)"/>
    <s v="Space_Seg (Space_Segment)"/>
    <x v="2"/>
    <x v="30"/>
    <x v="82"/>
  </r>
  <r>
    <s v="Mission.Space_Seg.SC.Main_prop_eq.pipes_06"/>
    <s v="Dimensions"/>
    <x v="8"/>
    <x v="0"/>
    <s v="\Mission.Space_Seg.SC.Main_prop_eq.pipes_06\diam\\default"/>
    <s v="-"/>
    <m/>
    <m/>
    <s v="mm"/>
    <s v="PROP"/>
    <m/>
    <x v="5"/>
    <x v="1"/>
    <n v="5"/>
    <s v="Mission (Mission)"/>
    <s v="Space_Seg (Space_Segment)"/>
    <x v="2"/>
    <x v="30"/>
    <x v="82"/>
  </r>
  <r>
    <s v="Mission.Space_Seg.SC.Main_prop_eq.pipes_06"/>
    <s v="Dimensions"/>
    <x v="9"/>
    <x v="0"/>
    <s v="\Mission.Space_Seg.SC.Main_prop_eq.pipes_06\height\\default"/>
    <s v="-"/>
    <m/>
    <m/>
    <s v="mm"/>
    <s v="PROP"/>
    <m/>
    <x v="5"/>
    <x v="1"/>
    <n v="5"/>
    <s v="Mission (Mission)"/>
    <s v="Space_Seg (Space_Segment)"/>
    <x v="2"/>
    <x v="30"/>
    <x v="82"/>
  </r>
  <r>
    <s v="Mission.Space_Seg.SC.Main_prop_eq.pipes_06"/>
    <s v="Dimensions"/>
    <x v="10"/>
    <x v="0"/>
    <s v="\Mission.Space_Seg.SC.Main_prop_eq.pipes_06\len\\default"/>
    <s v="-"/>
    <m/>
    <m/>
    <s v="mm"/>
    <s v="PROP"/>
    <m/>
    <x v="5"/>
    <x v="1"/>
    <n v="5"/>
    <s v="Mission (Mission)"/>
    <s v="Space_Seg (Space_Segment)"/>
    <x v="2"/>
    <x v="30"/>
    <x v="82"/>
  </r>
  <r>
    <s v="Mission.Space_Seg.SC.Main_prop_eq.pipes_06"/>
    <m/>
    <x v="1"/>
    <x v="0"/>
    <s v="\Mission.Space_Seg.SC.Main_prop_eq.pipes_06\m\\default"/>
    <n v="1"/>
    <n v="10"/>
    <n v="0.1"/>
    <s v="kg"/>
    <s v="PROP"/>
    <m/>
    <x v="5"/>
    <x v="1"/>
    <n v="5"/>
    <s v="Mission (Mission)"/>
    <s v="Space_Seg (Space_Segment)"/>
    <x v="2"/>
    <x v="30"/>
    <x v="82"/>
  </r>
  <r>
    <s v="Mission.Space_Seg.SC.Main_prop_eq.pipes_06"/>
    <m/>
    <x v="13"/>
    <x v="0"/>
    <s v="\Mission.Space_Seg.SC.Main_prop_eq.pipes_06\redundancy.scheme\\default"/>
    <s v="-"/>
    <m/>
    <m/>
    <m/>
    <s v="PROP"/>
    <m/>
    <x v="5"/>
    <x v="1"/>
    <n v="5"/>
    <s v="Mission (Mission)"/>
    <s v="Space_Seg (Space_Segment)"/>
    <x v="2"/>
    <x v="30"/>
    <x v="82"/>
  </r>
  <r>
    <s v="Mission.Space_Seg.SC.Main_prop_eq.pipes_06"/>
    <m/>
    <x v="14"/>
    <x v="0"/>
    <s v="\Mission.Space_Seg.SC.Main_prop_eq.pipes_06\redundancy.type\\default"/>
    <s v="-"/>
    <m/>
    <m/>
    <m/>
    <s v="PROP"/>
    <m/>
    <x v="5"/>
    <x v="1"/>
    <n v="5"/>
    <s v="Mission (Mission)"/>
    <s v="Space_Seg (Space_Segment)"/>
    <x v="2"/>
    <x v="30"/>
    <x v="82"/>
  </r>
  <r>
    <s v="Mission.Space_Seg.SC.Main_prop_eq.pipes_06"/>
    <m/>
    <x v="15"/>
    <x v="0"/>
    <s v="\Mission.Space_Seg.SC.Main_prop_eq.pipes_06\redundancy.k\\default"/>
    <s v="-"/>
    <m/>
    <m/>
    <m/>
    <s v="PROP"/>
    <m/>
    <x v="5"/>
    <x v="1"/>
    <n v="5"/>
    <s v="Mission (Mission)"/>
    <s v="Space_Seg (Space_Segment)"/>
    <x v="2"/>
    <x v="30"/>
    <x v="82"/>
  </r>
  <r>
    <s v="Mission.Space_Seg.SC.Main_prop_eq.pipes_06"/>
    <m/>
    <x v="16"/>
    <x v="0"/>
    <s v="\Mission.Space_Seg.SC.Main_prop_eq.pipes_06\redundancy.n\\default"/>
    <s v="-"/>
    <m/>
    <m/>
    <m/>
    <s v="PROP"/>
    <m/>
    <x v="5"/>
    <x v="1"/>
    <n v="5"/>
    <s v="Mission (Mission)"/>
    <s v="Space_Seg (Space_Segment)"/>
    <x v="2"/>
    <x v="30"/>
    <x v="82"/>
  </r>
  <r>
    <s v="Mission.Space_Seg.SC.Main_prop_eq.pipes_06"/>
    <m/>
    <x v="17"/>
    <x v="0"/>
    <s v="\Mission.Space_Seg.SC.Main_prop_eq.pipes_06\Temp_oper_max\\default"/>
    <n v="0"/>
    <m/>
    <m/>
    <s v="°C"/>
    <s v="PROP"/>
    <m/>
    <x v="5"/>
    <x v="1"/>
    <n v="5"/>
    <s v="Mission (Mission)"/>
    <s v="Space_Seg (Space_Segment)"/>
    <x v="2"/>
    <x v="30"/>
    <x v="82"/>
  </r>
  <r>
    <s v="Mission.Space_Seg.SC.Main_prop_eq.pipes_06"/>
    <m/>
    <x v="18"/>
    <x v="0"/>
    <s v="\Mission.Space_Seg.SC.Main_prop_eq.pipes_06\Temp_oper_min\\default"/>
    <n v="0"/>
    <m/>
    <m/>
    <s v="°C"/>
    <s v="PROP"/>
    <m/>
    <x v="5"/>
    <x v="1"/>
    <n v="5"/>
    <s v="Mission (Mission)"/>
    <s v="Space_Seg (Space_Segment)"/>
    <x v="2"/>
    <x v="30"/>
    <x v="82"/>
  </r>
  <r>
    <s v="Mission.Space_Seg.SC.Main_prop_eq.pipes_06"/>
    <m/>
    <x v="19"/>
    <x v="0"/>
    <s v="\Mission.Space_Seg.SC.Main_prop_eq.pipes_06\TRL\\default"/>
    <s v="-"/>
    <m/>
    <m/>
    <m/>
    <s v="PROP"/>
    <m/>
    <x v="5"/>
    <x v="1"/>
    <n v="5"/>
    <s v="Mission (Mission)"/>
    <s v="Space_Seg (Space_Segment)"/>
    <x v="2"/>
    <x v="30"/>
    <x v="82"/>
  </r>
  <r>
    <s v="Mission.Space_Seg.SC.Main_prop_eq.pipes_06"/>
    <s v="Dimensions"/>
    <x v="20"/>
    <x v="0"/>
    <s v="\Mission.Space_Seg.SC.Main_prop_eq.pipes_06\wid\\default"/>
    <s v="-"/>
    <m/>
    <m/>
    <s v="mm"/>
    <s v="PROP"/>
    <m/>
    <x v="5"/>
    <x v="1"/>
    <n v="5"/>
    <s v="Mission (Mission)"/>
    <s v="Space_Seg (Space_Segment)"/>
    <x v="2"/>
    <x v="30"/>
    <x v="82"/>
  </r>
  <r>
    <s v="Mission.Space_Seg.SC.Main_prop_eq.pipes_07"/>
    <m/>
    <x v="0"/>
    <x v="0"/>
    <s v="\Mission.Space_Seg.SC.Main_prop_eq.pipes_07\_name_\\default"/>
    <s v="Piping"/>
    <m/>
    <m/>
    <m/>
    <s v="PROP"/>
    <m/>
    <x v="5"/>
    <x v="0"/>
    <n v="5"/>
    <s v="Mission (Mission)"/>
    <s v="Space_Seg (Space_Segment)"/>
    <x v="2"/>
    <x v="30"/>
    <x v="83"/>
  </r>
  <r>
    <s v="Mission.Space_Seg.SC.Main_prop_eq.pipes_07"/>
    <m/>
    <x v="21"/>
    <x v="0"/>
    <s v="\Mission.Space_Seg.SC.Main_prop_eq.pipes_07\assump\\default"/>
    <s v="-"/>
    <m/>
    <m/>
    <m/>
    <s v="PROP"/>
    <m/>
    <x v="5"/>
    <x v="1"/>
    <n v="5"/>
    <s v="Mission (Mission)"/>
    <s v="Space_Seg (Space_Segment)"/>
    <x v="2"/>
    <x v="30"/>
    <x v="83"/>
  </r>
  <r>
    <s v="Mission.Space_Seg.SC.Main_prop_eq.pipes_07"/>
    <s v="Dimensions"/>
    <x v="8"/>
    <x v="0"/>
    <s v="\Mission.Space_Seg.SC.Main_prop_eq.pipes_07\diam\\default"/>
    <s v="-"/>
    <m/>
    <m/>
    <s v="mm"/>
    <s v="PROP"/>
    <m/>
    <x v="5"/>
    <x v="1"/>
    <n v="5"/>
    <s v="Mission (Mission)"/>
    <s v="Space_Seg (Space_Segment)"/>
    <x v="2"/>
    <x v="30"/>
    <x v="83"/>
  </r>
  <r>
    <s v="Mission.Space_Seg.SC.Main_prop_eq.pipes_07"/>
    <s v="Dimensions"/>
    <x v="9"/>
    <x v="0"/>
    <s v="\Mission.Space_Seg.SC.Main_prop_eq.pipes_07\height\\default"/>
    <s v="-"/>
    <m/>
    <m/>
    <s v="mm"/>
    <s v="PROP"/>
    <m/>
    <x v="5"/>
    <x v="1"/>
    <n v="5"/>
    <s v="Mission (Mission)"/>
    <s v="Space_Seg (Space_Segment)"/>
    <x v="2"/>
    <x v="30"/>
    <x v="83"/>
  </r>
  <r>
    <s v="Mission.Space_Seg.SC.Main_prop_eq.pipes_07"/>
    <s v="Dimensions"/>
    <x v="10"/>
    <x v="0"/>
    <s v="\Mission.Space_Seg.SC.Main_prop_eq.pipes_07\len\\default"/>
    <s v="-"/>
    <m/>
    <m/>
    <s v="mm"/>
    <s v="PROP"/>
    <m/>
    <x v="5"/>
    <x v="1"/>
    <n v="5"/>
    <s v="Mission (Mission)"/>
    <s v="Space_Seg (Space_Segment)"/>
    <x v="2"/>
    <x v="30"/>
    <x v="83"/>
  </r>
  <r>
    <s v="Mission.Space_Seg.SC.Main_prop_eq.pipes_07"/>
    <m/>
    <x v="1"/>
    <x v="0"/>
    <s v="\Mission.Space_Seg.SC.Main_prop_eq.pipes_07\m\\default"/>
    <n v="1"/>
    <n v="10"/>
    <n v="0.1"/>
    <s v="kg"/>
    <s v="PROP"/>
    <m/>
    <x v="5"/>
    <x v="1"/>
    <n v="5"/>
    <s v="Mission (Mission)"/>
    <s v="Space_Seg (Space_Segment)"/>
    <x v="2"/>
    <x v="30"/>
    <x v="83"/>
  </r>
  <r>
    <s v="Mission.Space_Seg.SC.Main_prop_eq.pipes_07"/>
    <m/>
    <x v="13"/>
    <x v="0"/>
    <s v="\Mission.Space_Seg.SC.Main_prop_eq.pipes_07\redundancy.scheme\\default"/>
    <s v="-"/>
    <m/>
    <m/>
    <m/>
    <s v="PROP"/>
    <m/>
    <x v="5"/>
    <x v="1"/>
    <n v="5"/>
    <s v="Mission (Mission)"/>
    <s v="Space_Seg (Space_Segment)"/>
    <x v="2"/>
    <x v="30"/>
    <x v="83"/>
  </r>
  <r>
    <s v="Mission.Space_Seg.SC.Main_prop_eq.pipes_07"/>
    <m/>
    <x v="14"/>
    <x v="0"/>
    <s v="\Mission.Space_Seg.SC.Main_prop_eq.pipes_07\redundancy.type\\default"/>
    <s v="-"/>
    <m/>
    <m/>
    <m/>
    <s v="PROP"/>
    <m/>
    <x v="5"/>
    <x v="1"/>
    <n v="5"/>
    <s v="Mission (Mission)"/>
    <s v="Space_Seg (Space_Segment)"/>
    <x v="2"/>
    <x v="30"/>
    <x v="83"/>
  </r>
  <r>
    <s v="Mission.Space_Seg.SC.Main_prop_eq.pipes_07"/>
    <m/>
    <x v="15"/>
    <x v="0"/>
    <s v="\Mission.Space_Seg.SC.Main_prop_eq.pipes_07\redundancy.k\\default"/>
    <s v="-"/>
    <m/>
    <m/>
    <m/>
    <s v="PROP"/>
    <m/>
    <x v="5"/>
    <x v="1"/>
    <n v="5"/>
    <s v="Mission (Mission)"/>
    <s v="Space_Seg (Space_Segment)"/>
    <x v="2"/>
    <x v="30"/>
    <x v="83"/>
  </r>
  <r>
    <s v="Mission.Space_Seg.SC.Main_prop_eq.pipes_07"/>
    <m/>
    <x v="16"/>
    <x v="0"/>
    <s v="\Mission.Space_Seg.SC.Main_prop_eq.pipes_07\redundancy.n\\default"/>
    <s v="-"/>
    <m/>
    <m/>
    <m/>
    <s v="PROP"/>
    <m/>
    <x v="5"/>
    <x v="1"/>
    <n v="5"/>
    <s v="Mission (Mission)"/>
    <s v="Space_Seg (Space_Segment)"/>
    <x v="2"/>
    <x v="30"/>
    <x v="83"/>
  </r>
  <r>
    <s v="Mission.Space_Seg.SC.Main_prop_eq.pipes_07"/>
    <m/>
    <x v="17"/>
    <x v="0"/>
    <s v="\Mission.Space_Seg.SC.Main_prop_eq.pipes_07\Temp_oper_max\\default"/>
    <n v="0"/>
    <m/>
    <m/>
    <s v="°C"/>
    <s v="PROP"/>
    <m/>
    <x v="5"/>
    <x v="1"/>
    <n v="5"/>
    <s v="Mission (Mission)"/>
    <s v="Space_Seg (Space_Segment)"/>
    <x v="2"/>
    <x v="30"/>
    <x v="83"/>
  </r>
  <r>
    <s v="Mission.Space_Seg.SC.Main_prop_eq.pipes_07"/>
    <m/>
    <x v="18"/>
    <x v="0"/>
    <s v="\Mission.Space_Seg.SC.Main_prop_eq.pipes_07\Temp_oper_min\\default"/>
    <n v="0"/>
    <m/>
    <m/>
    <s v="°C"/>
    <s v="PROP"/>
    <m/>
    <x v="5"/>
    <x v="1"/>
    <n v="5"/>
    <s v="Mission (Mission)"/>
    <s v="Space_Seg (Space_Segment)"/>
    <x v="2"/>
    <x v="30"/>
    <x v="83"/>
  </r>
  <r>
    <s v="Mission.Space_Seg.SC.Main_prop_eq.pipes_07"/>
    <m/>
    <x v="19"/>
    <x v="0"/>
    <s v="\Mission.Space_Seg.SC.Main_prop_eq.pipes_07\TRL\\default"/>
    <s v="-"/>
    <m/>
    <m/>
    <m/>
    <s v="PROP"/>
    <m/>
    <x v="5"/>
    <x v="1"/>
    <n v="5"/>
    <s v="Mission (Mission)"/>
    <s v="Space_Seg (Space_Segment)"/>
    <x v="2"/>
    <x v="30"/>
    <x v="83"/>
  </r>
  <r>
    <s v="Mission.Space_Seg.SC.Main_prop_eq.pipes_07"/>
    <s v="Dimensions"/>
    <x v="20"/>
    <x v="0"/>
    <s v="\Mission.Space_Seg.SC.Main_prop_eq.pipes_07\wid\\default"/>
    <s v="-"/>
    <m/>
    <m/>
    <s v="mm"/>
    <s v="PROP"/>
    <m/>
    <x v="5"/>
    <x v="1"/>
    <n v="5"/>
    <s v="Mission (Mission)"/>
    <s v="Space_Seg (Space_Segment)"/>
    <x v="2"/>
    <x v="30"/>
    <x v="83"/>
  </r>
  <r>
    <s v="Mission.Space_Seg.SC.Main_prop_eq.pipes_08"/>
    <m/>
    <x v="0"/>
    <x v="0"/>
    <s v="\Mission.Space_Seg.SC.Main_prop_eq.pipes_08\_name_\\default"/>
    <s v="Piping"/>
    <m/>
    <m/>
    <m/>
    <s v="PROP"/>
    <m/>
    <x v="5"/>
    <x v="0"/>
    <n v="5"/>
    <s v="Mission (Mission)"/>
    <s v="Space_Seg (Space_Segment)"/>
    <x v="2"/>
    <x v="30"/>
    <x v="84"/>
  </r>
  <r>
    <s v="Mission.Space_Seg.SC.Main_prop_eq.pipes_08"/>
    <m/>
    <x v="21"/>
    <x v="0"/>
    <s v="\Mission.Space_Seg.SC.Main_prop_eq.pipes_08\assump\\default"/>
    <s v="-"/>
    <m/>
    <m/>
    <m/>
    <s v="PROP"/>
    <m/>
    <x v="5"/>
    <x v="1"/>
    <n v="5"/>
    <s v="Mission (Mission)"/>
    <s v="Space_Seg (Space_Segment)"/>
    <x v="2"/>
    <x v="30"/>
    <x v="84"/>
  </r>
  <r>
    <s v="Mission.Space_Seg.SC.Main_prop_eq.pipes_08"/>
    <s v="Dimensions"/>
    <x v="8"/>
    <x v="0"/>
    <s v="\Mission.Space_Seg.SC.Main_prop_eq.pipes_08\diam\\default"/>
    <s v="-"/>
    <m/>
    <m/>
    <s v="mm"/>
    <s v="PROP"/>
    <m/>
    <x v="5"/>
    <x v="1"/>
    <n v="5"/>
    <s v="Mission (Mission)"/>
    <s v="Space_Seg (Space_Segment)"/>
    <x v="2"/>
    <x v="30"/>
    <x v="84"/>
  </r>
  <r>
    <s v="Mission.Space_Seg.SC.Main_prop_eq.pipes_08"/>
    <s v="Dimensions"/>
    <x v="9"/>
    <x v="0"/>
    <s v="\Mission.Space_Seg.SC.Main_prop_eq.pipes_08\height\\default"/>
    <s v="-"/>
    <m/>
    <m/>
    <s v="mm"/>
    <s v="PROP"/>
    <m/>
    <x v="5"/>
    <x v="1"/>
    <n v="5"/>
    <s v="Mission (Mission)"/>
    <s v="Space_Seg (Space_Segment)"/>
    <x v="2"/>
    <x v="30"/>
    <x v="84"/>
  </r>
  <r>
    <s v="Mission.Space_Seg.SC.Main_prop_eq.pipes_08"/>
    <s v="Dimensions"/>
    <x v="10"/>
    <x v="0"/>
    <s v="\Mission.Space_Seg.SC.Main_prop_eq.pipes_08\len\\default"/>
    <s v="-"/>
    <m/>
    <m/>
    <s v="mm"/>
    <s v="PROP"/>
    <m/>
    <x v="5"/>
    <x v="1"/>
    <n v="5"/>
    <s v="Mission (Mission)"/>
    <s v="Space_Seg (Space_Segment)"/>
    <x v="2"/>
    <x v="30"/>
    <x v="84"/>
  </r>
  <r>
    <s v="Mission.Space_Seg.SC.Main_prop_eq.pipes_08"/>
    <m/>
    <x v="1"/>
    <x v="0"/>
    <s v="\Mission.Space_Seg.SC.Main_prop_eq.pipes_08\m\\default"/>
    <n v="1"/>
    <n v="10"/>
    <n v="0.1"/>
    <s v="kg"/>
    <s v="PROP"/>
    <m/>
    <x v="5"/>
    <x v="1"/>
    <n v="5"/>
    <s v="Mission (Mission)"/>
    <s v="Space_Seg (Space_Segment)"/>
    <x v="2"/>
    <x v="30"/>
    <x v="84"/>
  </r>
  <r>
    <s v="Mission.Space_Seg.SC.Main_prop_eq.pipes_08"/>
    <m/>
    <x v="13"/>
    <x v="0"/>
    <s v="\Mission.Space_Seg.SC.Main_prop_eq.pipes_08\redundancy.scheme\\default"/>
    <s v="-"/>
    <m/>
    <m/>
    <m/>
    <s v="PROP"/>
    <m/>
    <x v="5"/>
    <x v="1"/>
    <n v="5"/>
    <s v="Mission (Mission)"/>
    <s v="Space_Seg (Space_Segment)"/>
    <x v="2"/>
    <x v="30"/>
    <x v="84"/>
  </r>
  <r>
    <s v="Mission.Space_Seg.SC.Main_prop_eq.pipes_08"/>
    <m/>
    <x v="14"/>
    <x v="0"/>
    <s v="\Mission.Space_Seg.SC.Main_prop_eq.pipes_08\redundancy.type\\default"/>
    <s v="-"/>
    <m/>
    <m/>
    <m/>
    <s v="PROP"/>
    <m/>
    <x v="5"/>
    <x v="1"/>
    <n v="5"/>
    <s v="Mission (Mission)"/>
    <s v="Space_Seg (Space_Segment)"/>
    <x v="2"/>
    <x v="30"/>
    <x v="84"/>
  </r>
  <r>
    <s v="Mission.Space_Seg.SC.Main_prop_eq.pipes_08"/>
    <m/>
    <x v="15"/>
    <x v="0"/>
    <s v="\Mission.Space_Seg.SC.Main_prop_eq.pipes_08\redundancy.k\\default"/>
    <s v="-"/>
    <m/>
    <m/>
    <m/>
    <s v="PROP"/>
    <m/>
    <x v="5"/>
    <x v="1"/>
    <n v="5"/>
    <s v="Mission (Mission)"/>
    <s v="Space_Seg (Space_Segment)"/>
    <x v="2"/>
    <x v="30"/>
    <x v="84"/>
  </r>
  <r>
    <s v="Mission.Space_Seg.SC.Main_prop_eq.pipes_08"/>
    <m/>
    <x v="16"/>
    <x v="0"/>
    <s v="\Mission.Space_Seg.SC.Main_prop_eq.pipes_08\redundancy.n\\default"/>
    <s v="-"/>
    <m/>
    <m/>
    <m/>
    <s v="PROP"/>
    <m/>
    <x v="5"/>
    <x v="1"/>
    <n v="5"/>
    <s v="Mission (Mission)"/>
    <s v="Space_Seg (Space_Segment)"/>
    <x v="2"/>
    <x v="30"/>
    <x v="84"/>
  </r>
  <r>
    <s v="Mission.Space_Seg.SC.Main_prop_eq.pipes_08"/>
    <m/>
    <x v="17"/>
    <x v="0"/>
    <s v="\Mission.Space_Seg.SC.Main_prop_eq.pipes_08\Temp_oper_max\\default"/>
    <n v="0"/>
    <m/>
    <m/>
    <s v="°C"/>
    <s v="PROP"/>
    <m/>
    <x v="5"/>
    <x v="1"/>
    <n v="5"/>
    <s v="Mission (Mission)"/>
    <s v="Space_Seg (Space_Segment)"/>
    <x v="2"/>
    <x v="30"/>
    <x v="84"/>
  </r>
  <r>
    <s v="Mission.Space_Seg.SC.Main_prop_eq.pipes_08"/>
    <m/>
    <x v="18"/>
    <x v="0"/>
    <s v="\Mission.Space_Seg.SC.Main_prop_eq.pipes_08\Temp_oper_min\\default"/>
    <n v="0"/>
    <m/>
    <m/>
    <s v="°C"/>
    <s v="PROP"/>
    <m/>
    <x v="5"/>
    <x v="1"/>
    <n v="5"/>
    <s v="Mission (Mission)"/>
    <s v="Space_Seg (Space_Segment)"/>
    <x v="2"/>
    <x v="30"/>
    <x v="84"/>
  </r>
  <r>
    <s v="Mission.Space_Seg.SC.Main_prop_eq.pipes_08"/>
    <m/>
    <x v="19"/>
    <x v="0"/>
    <s v="\Mission.Space_Seg.SC.Main_prop_eq.pipes_08\TRL\\default"/>
    <s v="-"/>
    <m/>
    <m/>
    <m/>
    <s v="PROP"/>
    <m/>
    <x v="5"/>
    <x v="1"/>
    <n v="5"/>
    <s v="Mission (Mission)"/>
    <s v="Space_Seg (Space_Segment)"/>
    <x v="2"/>
    <x v="30"/>
    <x v="84"/>
  </r>
  <r>
    <s v="Mission.Space_Seg.SC.Main_prop_eq.pipes_08"/>
    <s v="Dimensions"/>
    <x v="20"/>
    <x v="0"/>
    <s v="\Mission.Space_Seg.SC.Main_prop_eq.pipes_08\wid\\default"/>
    <s v="-"/>
    <m/>
    <m/>
    <s v="mm"/>
    <s v="PROP"/>
    <m/>
    <x v="5"/>
    <x v="1"/>
    <n v="5"/>
    <s v="Mission (Mission)"/>
    <s v="Space_Seg (Space_Segment)"/>
    <x v="2"/>
    <x v="30"/>
    <x v="84"/>
  </r>
  <r>
    <s v="Mission.Space_Seg.SC.Main_prop_eq.pipes_09"/>
    <m/>
    <x v="0"/>
    <x v="0"/>
    <s v="\Mission.Space_Seg.SC.Main_prop_eq.pipes_09\_name_\\default"/>
    <s v="Piping"/>
    <m/>
    <m/>
    <m/>
    <s v="PROP"/>
    <m/>
    <x v="5"/>
    <x v="0"/>
    <n v="5"/>
    <s v="Mission (Mission)"/>
    <s v="Space_Seg (Space_Segment)"/>
    <x v="2"/>
    <x v="30"/>
    <x v="85"/>
  </r>
  <r>
    <s v="Mission.Space_Seg.SC.Main_prop_eq.pipes_09"/>
    <m/>
    <x v="21"/>
    <x v="0"/>
    <s v="\Mission.Space_Seg.SC.Main_prop_eq.pipes_09\assump\\default"/>
    <s v="-"/>
    <m/>
    <m/>
    <m/>
    <s v="PROP"/>
    <m/>
    <x v="5"/>
    <x v="1"/>
    <n v="5"/>
    <s v="Mission (Mission)"/>
    <s v="Space_Seg (Space_Segment)"/>
    <x v="2"/>
    <x v="30"/>
    <x v="85"/>
  </r>
  <r>
    <s v="Mission.Space_Seg.SC.Main_prop_eq.pipes_09"/>
    <s v="Dimensions"/>
    <x v="8"/>
    <x v="0"/>
    <s v="\Mission.Space_Seg.SC.Main_prop_eq.pipes_09\diam\\default"/>
    <s v="-"/>
    <m/>
    <m/>
    <s v="mm"/>
    <s v="PROP"/>
    <m/>
    <x v="5"/>
    <x v="1"/>
    <n v="5"/>
    <s v="Mission (Mission)"/>
    <s v="Space_Seg (Space_Segment)"/>
    <x v="2"/>
    <x v="30"/>
    <x v="85"/>
  </r>
  <r>
    <s v="Mission.Space_Seg.SC.Main_prop_eq.pipes_09"/>
    <s v="Dimensions"/>
    <x v="9"/>
    <x v="0"/>
    <s v="\Mission.Space_Seg.SC.Main_prop_eq.pipes_09\height\\default"/>
    <s v="-"/>
    <m/>
    <m/>
    <s v="mm"/>
    <s v="PROP"/>
    <m/>
    <x v="5"/>
    <x v="1"/>
    <n v="5"/>
    <s v="Mission (Mission)"/>
    <s v="Space_Seg (Space_Segment)"/>
    <x v="2"/>
    <x v="30"/>
    <x v="85"/>
  </r>
  <r>
    <s v="Mission.Space_Seg.SC.Main_prop_eq.pipes_09"/>
    <s v="Dimensions"/>
    <x v="10"/>
    <x v="0"/>
    <s v="\Mission.Space_Seg.SC.Main_prop_eq.pipes_09\len\\default"/>
    <s v="-"/>
    <m/>
    <m/>
    <s v="mm"/>
    <s v="PROP"/>
    <m/>
    <x v="5"/>
    <x v="1"/>
    <n v="5"/>
    <s v="Mission (Mission)"/>
    <s v="Space_Seg (Space_Segment)"/>
    <x v="2"/>
    <x v="30"/>
    <x v="85"/>
  </r>
  <r>
    <s v="Mission.Space_Seg.SC.Main_prop_eq.pipes_09"/>
    <m/>
    <x v="1"/>
    <x v="0"/>
    <s v="\Mission.Space_Seg.SC.Main_prop_eq.pipes_09\m\\default"/>
    <n v="1"/>
    <n v="10"/>
    <n v="0.1"/>
    <s v="kg"/>
    <s v="PROP"/>
    <m/>
    <x v="5"/>
    <x v="1"/>
    <n v="5"/>
    <s v="Mission (Mission)"/>
    <s v="Space_Seg (Space_Segment)"/>
    <x v="2"/>
    <x v="30"/>
    <x v="85"/>
  </r>
  <r>
    <s v="Mission.Space_Seg.SC.Main_prop_eq.pipes_09"/>
    <m/>
    <x v="13"/>
    <x v="0"/>
    <s v="\Mission.Space_Seg.SC.Main_prop_eq.pipes_09\redundancy.scheme\\default"/>
    <s v="-"/>
    <m/>
    <m/>
    <m/>
    <s v="PROP"/>
    <m/>
    <x v="5"/>
    <x v="1"/>
    <n v="5"/>
    <s v="Mission (Mission)"/>
    <s v="Space_Seg (Space_Segment)"/>
    <x v="2"/>
    <x v="30"/>
    <x v="85"/>
  </r>
  <r>
    <s v="Mission.Space_Seg.SC.Main_prop_eq.pipes_09"/>
    <m/>
    <x v="14"/>
    <x v="0"/>
    <s v="\Mission.Space_Seg.SC.Main_prop_eq.pipes_09\redundancy.type\\default"/>
    <s v="-"/>
    <m/>
    <m/>
    <m/>
    <s v="PROP"/>
    <m/>
    <x v="5"/>
    <x v="1"/>
    <n v="5"/>
    <s v="Mission (Mission)"/>
    <s v="Space_Seg (Space_Segment)"/>
    <x v="2"/>
    <x v="30"/>
    <x v="85"/>
  </r>
  <r>
    <s v="Mission.Space_Seg.SC.Main_prop_eq.pipes_09"/>
    <m/>
    <x v="15"/>
    <x v="0"/>
    <s v="\Mission.Space_Seg.SC.Main_prop_eq.pipes_09\redundancy.k\\default"/>
    <s v="-"/>
    <m/>
    <m/>
    <m/>
    <s v="PROP"/>
    <m/>
    <x v="5"/>
    <x v="1"/>
    <n v="5"/>
    <s v="Mission (Mission)"/>
    <s v="Space_Seg (Space_Segment)"/>
    <x v="2"/>
    <x v="30"/>
    <x v="85"/>
  </r>
  <r>
    <s v="Mission.Space_Seg.SC.Main_prop_eq.pipes_09"/>
    <m/>
    <x v="16"/>
    <x v="0"/>
    <s v="\Mission.Space_Seg.SC.Main_prop_eq.pipes_09\redundancy.n\\default"/>
    <s v="-"/>
    <m/>
    <m/>
    <m/>
    <s v="PROP"/>
    <m/>
    <x v="5"/>
    <x v="1"/>
    <n v="5"/>
    <s v="Mission (Mission)"/>
    <s v="Space_Seg (Space_Segment)"/>
    <x v="2"/>
    <x v="30"/>
    <x v="85"/>
  </r>
  <r>
    <s v="Mission.Space_Seg.SC.Main_prop_eq.pipes_09"/>
    <m/>
    <x v="17"/>
    <x v="0"/>
    <s v="\Mission.Space_Seg.SC.Main_prop_eq.pipes_09\Temp_oper_max\\default"/>
    <n v="0"/>
    <m/>
    <m/>
    <s v="°C"/>
    <s v="PROP"/>
    <m/>
    <x v="5"/>
    <x v="1"/>
    <n v="5"/>
    <s v="Mission (Mission)"/>
    <s v="Space_Seg (Space_Segment)"/>
    <x v="2"/>
    <x v="30"/>
    <x v="85"/>
  </r>
  <r>
    <s v="Mission.Space_Seg.SC.Main_prop_eq.pipes_09"/>
    <m/>
    <x v="18"/>
    <x v="0"/>
    <s v="\Mission.Space_Seg.SC.Main_prop_eq.pipes_09\Temp_oper_min\\default"/>
    <n v="0"/>
    <m/>
    <m/>
    <s v="°C"/>
    <s v="PROP"/>
    <m/>
    <x v="5"/>
    <x v="1"/>
    <n v="5"/>
    <s v="Mission (Mission)"/>
    <s v="Space_Seg (Space_Segment)"/>
    <x v="2"/>
    <x v="30"/>
    <x v="85"/>
  </r>
  <r>
    <s v="Mission.Space_Seg.SC.Main_prop_eq.pipes_09"/>
    <m/>
    <x v="19"/>
    <x v="0"/>
    <s v="\Mission.Space_Seg.SC.Main_prop_eq.pipes_09\TRL\\default"/>
    <s v="-"/>
    <m/>
    <m/>
    <m/>
    <s v="PROP"/>
    <m/>
    <x v="5"/>
    <x v="1"/>
    <n v="5"/>
    <s v="Mission (Mission)"/>
    <s v="Space_Seg (Space_Segment)"/>
    <x v="2"/>
    <x v="30"/>
    <x v="85"/>
  </r>
  <r>
    <s v="Mission.Space_Seg.SC.Main_prop_eq.pipes_09"/>
    <s v="Dimensions"/>
    <x v="20"/>
    <x v="0"/>
    <s v="\Mission.Space_Seg.SC.Main_prop_eq.pipes_09\wid\\default"/>
    <s v="-"/>
    <m/>
    <m/>
    <s v="mm"/>
    <s v="PROP"/>
    <m/>
    <x v="5"/>
    <x v="1"/>
    <n v="5"/>
    <s v="Mission (Mission)"/>
    <s v="Space_Seg (Space_Segment)"/>
    <x v="2"/>
    <x v="30"/>
    <x v="85"/>
  </r>
  <r>
    <s v="Mission.Space_Seg.SC.Main_prop_eq.pipes_10"/>
    <m/>
    <x v="0"/>
    <x v="0"/>
    <s v="\Mission.Space_Seg.SC.Main_prop_eq.pipes_10\_name_\\default"/>
    <s v="Piping"/>
    <m/>
    <m/>
    <m/>
    <s v="PROP"/>
    <m/>
    <x v="5"/>
    <x v="0"/>
    <n v="5"/>
    <s v="Mission (Mission)"/>
    <s v="Space_Seg (Space_Segment)"/>
    <x v="2"/>
    <x v="30"/>
    <x v="86"/>
  </r>
  <r>
    <s v="Mission.Space_Seg.SC.Main_prop_eq.pipes_10"/>
    <m/>
    <x v="21"/>
    <x v="0"/>
    <s v="\Mission.Space_Seg.SC.Main_prop_eq.pipes_10\assump\\default"/>
    <s v="-"/>
    <m/>
    <m/>
    <m/>
    <s v="PROP"/>
    <m/>
    <x v="5"/>
    <x v="1"/>
    <n v="5"/>
    <s v="Mission (Mission)"/>
    <s v="Space_Seg (Space_Segment)"/>
    <x v="2"/>
    <x v="30"/>
    <x v="86"/>
  </r>
  <r>
    <s v="Mission.Space_Seg.SC.Main_prop_eq.pipes_10"/>
    <s v="Dimensions"/>
    <x v="8"/>
    <x v="0"/>
    <s v="\Mission.Space_Seg.SC.Main_prop_eq.pipes_10\diam\\default"/>
    <s v="-"/>
    <m/>
    <m/>
    <s v="mm"/>
    <s v="PROP"/>
    <m/>
    <x v="5"/>
    <x v="1"/>
    <n v="5"/>
    <s v="Mission (Mission)"/>
    <s v="Space_Seg (Space_Segment)"/>
    <x v="2"/>
    <x v="30"/>
    <x v="86"/>
  </r>
  <r>
    <s v="Mission.Space_Seg.SC.Main_prop_eq.pipes_10"/>
    <s v="Dimensions"/>
    <x v="9"/>
    <x v="0"/>
    <s v="\Mission.Space_Seg.SC.Main_prop_eq.pipes_10\height\\default"/>
    <s v="-"/>
    <m/>
    <m/>
    <s v="mm"/>
    <s v="PROP"/>
    <m/>
    <x v="5"/>
    <x v="1"/>
    <n v="5"/>
    <s v="Mission (Mission)"/>
    <s v="Space_Seg (Space_Segment)"/>
    <x v="2"/>
    <x v="30"/>
    <x v="86"/>
  </r>
  <r>
    <s v="Mission.Space_Seg.SC.Main_prop_eq.pipes_10"/>
    <s v="Dimensions"/>
    <x v="10"/>
    <x v="0"/>
    <s v="\Mission.Space_Seg.SC.Main_prop_eq.pipes_10\len\\default"/>
    <s v="-"/>
    <m/>
    <m/>
    <s v="mm"/>
    <s v="PROP"/>
    <m/>
    <x v="5"/>
    <x v="1"/>
    <n v="5"/>
    <s v="Mission (Mission)"/>
    <s v="Space_Seg (Space_Segment)"/>
    <x v="2"/>
    <x v="30"/>
    <x v="86"/>
  </r>
  <r>
    <s v="Mission.Space_Seg.SC.Main_prop_eq.pipes_10"/>
    <m/>
    <x v="1"/>
    <x v="0"/>
    <s v="\Mission.Space_Seg.SC.Main_prop_eq.pipes_10\m\\default"/>
    <n v="1"/>
    <n v="10"/>
    <n v="0.1"/>
    <s v="kg"/>
    <s v="PROP"/>
    <m/>
    <x v="5"/>
    <x v="1"/>
    <n v="5"/>
    <s v="Mission (Mission)"/>
    <s v="Space_Seg (Space_Segment)"/>
    <x v="2"/>
    <x v="30"/>
    <x v="86"/>
  </r>
  <r>
    <s v="Mission.Space_Seg.SC.Main_prop_eq.pipes_10"/>
    <m/>
    <x v="13"/>
    <x v="0"/>
    <s v="\Mission.Space_Seg.SC.Main_prop_eq.pipes_10\redundancy.scheme\\default"/>
    <s v="-"/>
    <m/>
    <m/>
    <m/>
    <s v="PROP"/>
    <m/>
    <x v="5"/>
    <x v="1"/>
    <n v="5"/>
    <s v="Mission (Mission)"/>
    <s v="Space_Seg (Space_Segment)"/>
    <x v="2"/>
    <x v="30"/>
    <x v="86"/>
  </r>
  <r>
    <s v="Mission.Space_Seg.SC.Main_prop_eq.pipes_10"/>
    <m/>
    <x v="14"/>
    <x v="0"/>
    <s v="\Mission.Space_Seg.SC.Main_prop_eq.pipes_10\redundancy.type\\default"/>
    <s v="-"/>
    <m/>
    <m/>
    <m/>
    <s v="PROP"/>
    <m/>
    <x v="5"/>
    <x v="1"/>
    <n v="5"/>
    <s v="Mission (Mission)"/>
    <s v="Space_Seg (Space_Segment)"/>
    <x v="2"/>
    <x v="30"/>
    <x v="86"/>
  </r>
  <r>
    <s v="Mission.Space_Seg.SC.Main_prop_eq.pipes_10"/>
    <m/>
    <x v="15"/>
    <x v="0"/>
    <s v="\Mission.Space_Seg.SC.Main_prop_eq.pipes_10\redundancy.k\\default"/>
    <s v="-"/>
    <m/>
    <m/>
    <m/>
    <s v="PROP"/>
    <m/>
    <x v="5"/>
    <x v="1"/>
    <n v="5"/>
    <s v="Mission (Mission)"/>
    <s v="Space_Seg (Space_Segment)"/>
    <x v="2"/>
    <x v="30"/>
    <x v="86"/>
  </r>
  <r>
    <s v="Mission.Space_Seg.SC.Main_prop_eq.pipes_10"/>
    <m/>
    <x v="16"/>
    <x v="0"/>
    <s v="\Mission.Space_Seg.SC.Main_prop_eq.pipes_10\redundancy.n\\default"/>
    <s v="-"/>
    <m/>
    <m/>
    <m/>
    <s v="PROP"/>
    <m/>
    <x v="5"/>
    <x v="1"/>
    <n v="5"/>
    <s v="Mission (Mission)"/>
    <s v="Space_Seg (Space_Segment)"/>
    <x v="2"/>
    <x v="30"/>
    <x v="86"/>
  </r>
  <r>
    <s v="Mission.Space_Seg.SC.Main_prop_eq.pipes_10"/>
    <m/>
    <x v="17"/>
    <x v="0"/>
    <s v="\Mission.Space_Seg.SC.Main_prop_eq.pipes_10\Temp_oper_max\\default"/>
    <n v="0"/>
    <m/>
    <m/>
    <s v="°C"/>
    <s v="PROP"/>
    <m/>
    <x v="5"/>
    <x v="1"/>
    <n v="5"/>
    <s v="Mission (Mission)"/>
    <s v="Space_Seg (Space_Segment)"/>
    <x v="2"/>
    <x v="30"/>
    <x v="86"/>
  </r>
  <r>
    <s v="Mission.Space_Seg.SC.Main_prop_eq.pipes_10"/>
    <m/>
    <x v="18"/>
    <x v="0"/>
    <s v="\Mission.Space_Seg.SC.Main_prop_eq.pipes_10\Temp_oper_min\\default"/>
    <n v="0"/>
    <m/>
    <m/>
    <s v="°C"/>
    <s v="PROP"/>
    <m/>
    <x v="5"/>
    <x v="1"/>
    <n v="5"/>
    <s v="Mission (Mission)"/>
    <s v="Space_Seg (Space_Segment)"/>
    <x v="2"/>
    <x v="30"/>
    <x v="86"/>
  </r>
  <r>
    <s v="Mission.Space_Seg.SC.Main_prop_eq.pipes_10"/>
    <m/>
    <x v="19"/>
    <x v="0"/>
    <s v="\Mission.Space_Seg.SC.Main_prop_eq.pipes_10\TRL\\default"/>
    <s v="-"/>
    <m/>
    <m/>
    <m/>
    <s v="PROP"/>
    <m/>
    <x v="5"/>
    <x v="1"/>
    <n v="5"/>
    <s v="Mission (Mission)"/>
    <s v="Space_Seg (Space_Segment)"/>
    <x v="2"/>
    <x v="30"/>
    <x v="86"/>
  </r>
  <r>
    <s v="Mission.Space_Seg.SC.Main_prop_eq.pipes_10"/>
    <s v="Dimensions"/>
    <x v="20"/>
    <x v="0"/>
    <s v="\Mission.Space_Seg.SC.Main_prop_eq.pipes_10\wid\\default"/>
    <s v="-"/>
    <m/>
    <m/>
    <s v="mm"/>
    <s v="PROP"/>
    <m/>
    <x v="5"/>
    <x v="1"/>
    <n v="5"/>
    <s v="Mission (Mission)"/>
    <s v="Space_Seg (Space_Segment)"/>
    <x v="2"/>
    <x v="30"/>
    <x v="86"/>
  </r>
  <r>
    <s v="Mission.Space_Seg.SC.Main_prop_eq.pipes_11"/>
    <m/>
    <x v="0"/>
    <x v="0"/>
    <s v="\Mission.Space_Seg.SC.Main_prop_eq.pipes_11\_name_\\default"/>
    <s v="Piping"/>
    <m/>
    <m/>
    <m/>
    <s v="PROP"/>
    <m/>
    <x v="5"/>
    <x v="0"/>
    <n v="5"/>
    <s v="Mission (Mission)"/>
    <s v="Space_Seg (Space_Segment)"/>
    <x v="2"/>
    <x v="30"/>
    <x v="87"/>
  </r>
  <r>
    <s v="Mission.Space_Seg.SC.Main_prop_eq.pipes_11"/>
    <m/>
    <x v="21"/>
    <x v="0"/>
    <s v="\Mission.Space_Seg.SC.Main_prop_eq.pipes_11\assump\\default"/>
    <s v="-"/>
    <m/>
    <m/>
    <m/>
    <s v="PROP"/>
    <m/>
    <x v="5"/>
    <x v="1"/>
    <n v="5"/>
    <s v="Mission (Mission)"/>
    <s v="Space_Seg (Space_Segment)"/>
    <x v="2"/>
    <x v="30"/>
    <x v="87"/>
  </r>
  <r>
    <s v="Mission.Space_Seg.SC.Main_prop_eq.pipes_11"/>
    <s v="Dimensions"/>
    <x v="8"/>
    <x v="0"/>
    <s v="\Mission.Space_Seg.SC.Main_prop_eq.pipes_11\diam\\default"/>
    <s v="-"/>
    <m/>
    <m/>
    <s v="mm"/>
    <s v="PROP"/>
    <m/>
    <x v="5"/>
    <x v="1"/>
    <n v="5"/>
    <s v="Mission (Mission)"/>
    <s v="Space_Seg (Space_Segment)"/>
    <x v="2"/>
    <x v="30"/>
    <x v="87"/>
  </r>
  <r>
    <s v="Mission.Space_Seg.SC.Main_prop_eq.pipes_11"/>
    <s v="Dimensions"/>
    <x v="9"/>
    <x v="0"/>
    <s v="\Mission.Space_Seg.SC.Main_prop_eq.pipes_11\height\\default"/>
    <s v="-"/>
    <m/>
    <m/>
    <s v="mm"/>
    <s v="PROP"/>
    <m/>
    <x v="5"/>
    <x v="1"/>
    <n v="5"/>
    <s v="Mission (Mission)"/>
    <s v="Space_Seg (Space_Segment)"/>
    <x v="2"/>
    <x v="30"/>
    <x v="87"/>
  </r>
  <r>
    <s v="Mission.Space_Seg.SC.Main_prop_eq.pipes_11"/>
    <s v="Dimensions"/>
    <x v="10"/>
    <x v="0"/>
    <s v="\Mission.Space_Seg.SC.Main_prop_eq.pipes_11\len\\default"/>
    <s v="-"/>
    <m/>
    <m/>
    <s v="mm"/>
    <s v="PROP"/>
    <m/>
    <x v="5"/>
    <x v="1"/>
    <n v="5"/>
    <s v="Mission (Mission)"/>
    <s v="Space_Seg (Space_Segment)"/>
    <x v="2"/>
    <x v="30"/>
    <x v="87"/>
  </r>
  <r>
    <s v="Mission.Space_Seg.SC.Main_prop_eq.pipes_11"/>
    <m/>
    <x v="1"/>
    <x v="0"/>
    <s v="\Mission.Space_Seg.SC.Main_prop_eq.pipes_11\m\\default"/>
    <n v="1"/>
    <n v="10"/>
    <n v="0.1"/>
    <s v="kg"/>
    <s v="PROP"/>
    <m/>
    <x v="5"/>
    <x v="1"/>
    <n v="5"/>
    <s v="Mission (Mission)"/>
    <s v="Space_Seg (Space_Segment)"/>
    <x v="2"/>
    <x v="30"/>
    <x v="87"/>
  </r>
  <r>
    <s v="Mission.Space_Seg.SC.Main_prop_eq.pipes_11"/>
    <m/>
    <x v="13"/>
    <x v="0"/>
    <s v="\Mission.Space_Seg.SC.Main_prop_eq.pipes_11\redundancy.scheme\\default"/>
    <s v="-"/>
    <m/>
    <m/>
    <m/>
    <s v="PROP"/>
    <m/>
    <x v="5"/>
    <x v="1"/>
    <n v="5"/>
    <s v="Mission (Mission)"/>
    <s v="Space_Seg (Space_Segment)"/>
    <x v="2"/>
    <x v="30"/>
    <x v="87"/>
  </r>
  <r>
    <s v="Mission.Space_Seg.SC.Main_prop_eq.pipes_11"/>
    <m/>
    <x v="14"/>
    <x v="0"/>
    <s v="\Mission.Space_Seg.SC.Main_prop_eq.pipes_11\redundancy.type\\default"/>
    <s v="-"/>
    <m/>
    <m/>
    <m/>
    <s v="PROP"/>
    <m/>
    <x v="5"/>
    <x v="1"/>
    <n v="5"/>
    <s v="Mission (Mission)"/>
    <s v="Space_Seg (Space_Segment)"/>
    <x v="2"/>
    <x v="30"/>
    <x v="87"/>
  </r>
  <r>
    <s v="Mission.Space_Seg.SC.Main_prop_eq.pipes_11"/>
    <m/>
    <x v="15"/>
    <x v="0"/>
    <s v="\Mission.Space_Seg.SC.Main_prop_eq.pipes_11\redundancy.k\\default"/>
    <s v="-"/>
    <m/>
    <m/>
    <m/>
    <s v="PROP"/>
    <m/>
    <x v="5"/>
    <x v="1"/>
    <n v="5"/>
    <s v="Mission (Mission)"/>
    <s v="Space_Seg (Space_Segment)"/>
    <x v="2"/>
    <x v="30"/>
    <x v="87"/>
  </r>
  <r>
    <s v="Mission.Space_Seg.SC.Main_prop_eq.pipes_11"/>
    <m/>
    <x v="16"/>
    <x v="0"/>
    <s v="\Mission.Space_Seg.SC.Main_prop_eq.pipes_11\redundancy.n\\default"/>
    <s v="-"/>
    <m/>
    <m/>
    <m/>
    <s v="PROP"/>
    <m/>
    <x v="5"/>
    <x v="1"/>
    <n v="5"/>
    <s v="Mission (Mission)"/>
    <s v="Space_Seg (Space_Segment)"/>
    <x v="2"/>
    <x v="30"/>
    <x v="87"/>
  </r>
  <r>
    <s v="Mission.Space_Seg.SC.Main_prop_eq.pipes_11"/>
    <m/>
    <x v="17"/>
    <x v="0"/>
    <s v="\Mission.Space_Seg.SC.Main_prop_eq.pipes_11\Temp_oper_max\\default"/>
    <n v="0"/>
    <m/>
    <m/>
    <s v="°C"/>
    <s v="PROP"/>
    <m/>
    <x v="5"/>
    <x v="1"/>
    <n v="5"/>
    <s v="Mission (Mission)"/>
    <s v="Space_Seg (Space_Segment)"/>
    <x v="2"/>
    <x v="30"/>
    <x v="87"/>
  </r>
  <r>
    <s v="Mission.Space_Seg.SC.Main_prop_eq.pipes_11"/>
    <m/>
    <x v="18"/>
    <x v="0"/>
    <s v="\Mission.Space_Seg.SC.Main_prop_eq.pipes_11\Temp_oper_min\\default"/>
    <n v="0"/>
    <m/>
    <m/>
    <s v="°C"/>
    <s v="PROP"/>
    <m/>
    <x v="5"/>
    <x v="1"/>
    <n v="5"/>
    <s v="Mission (Mission)"/>
    <s v="Space_Seg (Space_Segment)"/>
    <x v="2"/>
    <x v="30"/>
    <x v="87"/>
  </r>
  <r>
    <s v="Mission.Space_Seg.SC.Main_prop_eq.pipes_11"/>
    <m/>
    <x v="19"/>
    <x v="0"/>
    <s v="\Mission.Space_Seg.SC.Main_prop_eq.pipes_11\TRL\\default"/>
    <s v="-"/>
    <m/>
    <m/>
    <m/>
    <s v="PROP"/>
    <m/>
    <x v="5"/>
    <x v="1"/>
    <n v="5"/>
    <s v="Mission (Mission)"/>
    <s v="Space_Seg (Space_Segment)"/>
    <x v="2"/>
    <x v="30"/>
    <x v="87"/>
  </r>
  <r>
    <s v="Mission.Space_Seg.SC.Main_prop_eq.pipes_11"/>
    <s v="Dimensions"/>
    <x v="20"/>
    <x v="0"/>
    <s v="\Mission.Space_Seg.SC.Main_prop_eq.pipes_11\wid\\default"/>
    <s v="-"/>
    <m/>
    <m/>
    <s v="mm"/>
    <s v="PROP"/>
    <m/>
    <x v="5"/>
    <x v="1"/>
    <n v="5"/>
    <s v="Mission (Mission)"/>
    <s v="Space_Seg (Space_Segment)"/>
    <x v="2"/>
    <x v="30"/>
    <x v="87"/>
  </r>
  <r>
    <s v="Mission.Space_Seg.SC.Main_prop_eq.pipes_12"/>
    <m/>
    <x v="0"/>
    <x v="0"/>
    <s v="\Mission.Space_Seg.SC.Main_prop_eq.pipes_12\_name_\\default"/>
    <s v="Piping"/>
    <m/>
    <m/>
    <m/>
    <s v="PROP"/>
    <m/>
    <x v="5"/>
    <x v="0"/>
    <n v="5"/>
    <s v="Mission (Mission)"/>
    <s v="Space_Seg (Space_Segment)"/>
    <x v="2"/>
    <x v="30"/>
    <x v="88"/>
  </r>
  <r>
    <s v="Mission.Space_Seg.SC.Main_prop_eq.pipes_12"/>
    <m/>
    <x v="21"/>
    <x v="0"/>
    <s v="\Mission.Space_Seg.SC.Main_prop_eq.pipes_12\assump\\default"/>
    <s v="-"/>
    <m/>
    <m/>
    <m/>
    <s v="PROP"/>
    <m/>
    <x v="5"/>
    <x v="1"/>
    <n v="5"/>
    <s v="Mission (Mission)"/>
    <s v="Space_Seg (Space_Segment)"/>
    <x v="2"/>
    <x v="30"/>
    <x v="88"/>
  </r>
  <r>
    <s v="Mission.Space_Seg.SC.Main_prop_eq.pipes_12"/>
    <s v="Dimensions"/>
    <x v="8"/>
    <x v="0"/>
    <s v="\Mission.Space_Seg.SC.Main_prop_eq.pipes_12\diam\\default"/>
    <s v="-"/>
    <m/>
    <m/>
    <s v="mm"/>
    <s v="PROP"/>
    <m/>
    <x v="5"/>
    <x v="1"/>
    <n v="5"/>
    <s v="Mission (Mission)"/>
    <s v="Space_Seg (Space_Segment)"/>
    <x v="2"/>
    <x v="30"/>
    <x v="88"/>
  </r>
  <r>
    <s v="Mission.Space_Seg.SC.Main_prop_eq.pipes_12"/>
    <s v="Dimensions"/>
    <x v="9"/>
    <x v="0"/>
    <s v="\Mission.Space_Seg.SC.Main_prop_eq.pipes_12\height\\default"/>
    <s v="-"/>
    <m/>
    <m/>
    <s v="mm"/>
    <s v="PROP"/>
    <m/>
    <x v="5"/>
    <x v="1"/>
    <n v="5"/>
    <s v="Mission (Mission)"/>
    <s v="Space_Seg (Space_Segment)"/>
    <x v="2"/>
    <x v="30"/>
    <x v="88"/>
  </r>
  <r>
    <s v="Mission.Space_Seg.SC.Main_prop_eq.pipes_12"/>
    <s v="Dimensions"/>
    <x v="10"/>
    <x v="0"/>
    <s v="\Mission.Space_Seg.SC.Main_prop_eq.pipes_12\len\\default"/>
    <s v="-"/>
    <m/>
    <m/>
    <s v="mm"/>
    <s v="PROP"/>
    <m/>
    <x v="5"/>
    <x v="1"/>
    <n v="5"/>
    <s v="Mission (Mission)"/>
    <s v="Space_Seg (Space_Segment)"/>
    <x v="2"/>
    <x v="30"/>
    <x v="88"/>
  </r>
  <r>
    <s v="Mission.Space_Seg.SC.Main_prop_eq.pipes_12"/>
    <m/>
    <x v="1"/>
    <x v="0"/>
    <s v="\Mission.Space_Seg.SC.Main_prop_eq.pipes_12\m\\default"/>
    <n v="1"/>
    <n v="10"/>
    <n v="0.1"/>
    <s v="kg"/>
    <s v="PROP"/>
    <m/>
    <x v="5"/>
    <x v="1"/>
    <n v="5"/>
    <s v="Mission (Mission)"/>
    <s v="Space_Seg (Space_Segment)"/>
    <x v="2"/>
    <x v="30"/>
    <x v="88"/>
  </r>
  <r>
    <s v="Mission.Space_Seg.SC.Main_prop_eq.pipes_12"/>
    <m/>
    <x v="13"/>
    <x v="0"/>
    <s v="\Mission.Space_Seg.SC.Main_prop_eq.pipes_12\redundancy.scheme\\default"/>
    <s v="-"/>
    <m/>
    <m/>
    <m/>
    <s v="PROP"/>
    <m/>
    <x v="5"/>
    <x v="1"/>
    <n v="5"/>
    <s v="Mission (Mission)"/>
    <s v="Space_Seg (Space_Segment)"/>
    <x v="2"/>
    <x v="30"/>
    <x v="88"/>
  </r>
  <r>
    <s v="Mission.Space_Seg.SC.Main_prop_eq.pipes_12"/>
    <m/>
    <x v="14"/>
    <x v="0"/>
    <s v="\Mission.Space_Seg.SC.Main_prop_eq.pipes_12\redundancy.type\\default"/>
    <s v="-"/>
    <m/>
    <m/>
    <m/>
    <s v="PROP"/>
    <m/>
    <x v="5"/>
    <x v="1"/>
    <n v="5"/>
    <s v="Mission (Mission)"/>
    <s v="Space_Seg (Space_Segment)"/>
    <x v="2"/>
    <x v="30"/>
    <x v="88"/>
  </r>
  <r>
    <s v="Mission.Space_Seg.SC.Main_prop_eq.pipes_12"/>
    <m/>
    <x v="15"/>
    <x v="0"/>
    <s v="\Mission.Space_Seg.SC.Main_prop_eq.pipes_12\redundancy.k\\default"/>
    <s v="-"/>
    <m/>
    <m/>
    <m/>
    <s v="PROP"/>
    <m/>
    <x v="5"/>
    <x v="1"/>
    <n v="5"/>
    <s v="Mission (Mission)"/>
    <s v="Space_Seg (Space_Segment)"/>
    <x v="2"/>
    <x v="30"/>
    <x v="88"/>
  </r>
  <r>
    <s v="Mission.Space_Seg.SC.Main_prop_eq.pipes_12"/>
    <m/>
    <x v="16"/>
    <x v="0"/>
    <s v="\Mission.Space_Seg.SC.Main_prop_eq.pipes_12\redundancy.n\\default"/>
    <s v="-"/>
    <m/>
    <m/>
    <m/>
    <s v="PROP"/>
    <m/>
    <x v="5"/>
    <x v="1"/>
    <n v="5"/>
    <s v="Mission (Mission)"/>
    <s v="Space_Seg (Space_Segment)"/>
    <x v="2"/>
    <x v="30"/>
    <x v="88"/>
  </r>
  <r>
    <s v="Mission.Space_Seg.SC.Main_prop_eq.pipes_12"/>
    <m/>
    <x v="17"/>
    <x v="0"/>
    <s v="\Mission.Space_Seg.SC.Main_prop_eq.pipes_12\Temp_oper_max\\default"/>
    <n v="0"/>
    <m/>
    <m/>
    <s v="°C"/>
    <s v="PROP"/>
    <m/>
    <x v="5"/>
    <x v="1"/>
    <n v="5"/>
    <s v="Mission (Mission)"/>
    <s v="Space_Seg (Space_Segment)"/>
    <x v="2"/>
    <x v="30"/>
    <x v="88"/>
  </r>
  <r>
    <s v="Mission.Space_Seg.SC.Main_prop_eq.pipes_12"/>
    <m/>
    <x v="18"/>
    <x v="0"/>
    <s v="\Mission.Space_Seg.SC.Main_prop_eq.pipes_12\Temp_oper_min\\default"/>
    <n v="0"/>
    <m/>
    <m/>
    <s v="°C"/>
    <s v="PROP"/>
    <m/>
    <x v="5"/>
    <x v="1"/>
    <n v="5"/>
    <s v="Mission (Mission)"/>
    <s v="Space_Seg (Space_Segment)"/>
    <x v="2"/>
    <x v="30"/>
    <x v="88"/>
  </r>
  <r>
    <s v="Mission.Space_Seg.SC.Main_prop_eq.pipes_12"/>
    <m/>
    <x v="19"/>
    <x v="0"/>
    <s v="\Mission.Space_Seg.SC.Main_prop_eq.pipes_12\TRL\\default"/>
    <s v="-"/>
    <m/>
    <m/>
    <m/>
    <s v="PROP"/>
    <m/>
    <x v="5"/>
    <x v="1"/>
    <n v="5"/>
    <s v="Mission (Mission)"/>
    <s v="Space_Seg (Space_Segment)"/>
    <x v="2"/>
    <x v="30"/>
    <x v="88"/>
  </r>
  <r>
    <s v="Mission.Space_Seg.SC.Main_prop_eq.pipes_12"/>
    <s v="Dimensions"/>
    <x v="20"/>
    <x v="0"/>
    <s v="\Mission.Space_Seg.SC.Main_prop_eq.pipes_12\wid\\default"/>
    <s v="-"/>
    <m/>
    <m/>
    <s v="mm"/>
    <s v="PROP"/>
    <m/>
    <x v="5"/>
    <x v="1"/>
    <n v="5"/>
    <s v="Mission (Mission)"/>
    <s v="Space_Seg (Space_Segment)"/>
    <x v="2"/>
    <x v="30"/>
    <x v="88"/>
  </r>
  <r>
    <s v="Mission.Space_Seg.SC.Main_prop_eq.pipes_13"/>
    <m/>
    <x v="0"/>
    <x v="0"/>
    <s v="\Mission.Space_Seg.SC.Main_prop_eq.pipes_13\_name_\\default"/>
    <s v="Piping"/>
    <m/>
    <m/>
    <m/>
    <s v="PROP"/>
    <m/>
    <x v="5"/>
    <x v="0"/>
    <n v="5"/>
    <s v="Mission (Mission)"/>
    <s v="Space_Seg (Space_Segment)"/>
    <x v="2"/>
    <x v="30"/>
    <x v="89"/>
  </r>
  <r>
    <s v="Mission.Space_Seg.SC.Main_prop_eq.pipes_13"/>
    <m/>
    <x v="21"/>
    <x v="0"/>
    <s v="\Mission.Space_Seg.SC.Main_prop_eq.pipes_13\assump\\default"/>
    <s v="-"/>
    <m/>
    <m/>
    <m/>
    <s v="PROP"/>
    <m/>
    <x v="5"/>
    <x v="1"/>
    <n v="5"/>
    <s v="Mission (Mission)"/>
    <s v="Space_Seg (Space_Segment)"/>
    <x v="2"/>
    <x v="30"/>
    <x v="89"/>
  </r>
  <r>
    <s v="Mission.Space_Seg.SC.Main_prop_eq.pipes_13"/>
    <s v="Dimensions"/>
    <x v="8"/>
    <x v="0"/>
    <s v="\Mission.Space_Seg.SC.Main_prop_eq.pipes_13\diam\\default"/>
    <s v="-"/>
    <m/>
    <m/>
    <s v="mm"/>
    <s v="PROP"/>
    <m/>
    <x v="5"/>
    <x v="1"/>
    <n v="5"/>
    <s v="Mission (Mission)"/>
    <s v="Space_Seg (Space_Segment)"/>
    <x v="2"/>
    <x v="30"/>
    <x v="89"/>
  </r>
  <r>
    <s v="Mission.Space_Seg.SC.Main_prop_eq.pipes_13"/>
    <s v="Dimensions"/>
    <x v="9"/>
    <x v="0"/>
    <s v="\Mission.Space_Seg.SC.Main_prop_eq.pipes_13\height\\default"/>
    <s v="-"/>
    <m/>
    <m/>
    <s v="mm"/>
    <s v="PROP"/>
    <m/>
    <x v="5"/>
    <x v="1"/>
    <n v="5"/>
    <s v="Mission (Mission)"/>
    <s v="Space_Seg (Space_Segment)"/>
    <x v="2"/>
    <x v="30"/>
    <x v="89"/>
  </r>
  <r>
    <s v="Mission.Space_Seg.SC.Main_prop_eq.pipes_13"/>
    <s v="Dimensions"/>
    <x v="10"/>
    <x v="0"/>
    <s v="\Mission.Space_Seg.SC.Main_prop_eq.pipes_13\len\\default"/>
    <s v="-"/>
    <m/>
    <m/>
    <s v="mm"/>
    <s v="PROP"/>
    <m/>
    <x v="5"/>
    <x v="1"/>
    <n v="5"/>
    <s v="Mission (Mission)"/>
    <s v="Space_Seg (Space_Segment)"/>
    <x v="2"/>
    <x v="30"/>
    <x v="89"/>
  </r>
  <r>
    <s v="Mission.Space_Seg.SC.Main_prop_eq.pipes_13"/>
    <m/>
    <x v="1"/>
    <x v="0"/>
    <s v="\Mission.Space_Seg.SC.Main_prop_eq.pipes_13\m\\default"/>
    <n v="1"/>
    <n v="10"/>
    <n v="0.1"/>
    <s v="kg"/>
    <s v="PROP"/>
    <m/>
    <x v="5"/>
    <x v="1"/>
    <n v="5"/>
    <s v="Mission (Mission)"/>
    <s v="Space_Seg (Space_Segment)"/>
    <x v="2"/>
    <x v="30"/>
    <x v="89"/>
  </r>
  <r>
    <s v="Mission.Space_Seg.SC.Main_prop_eq.pipes_13"/>
    <m/>
    <x v="13"/>
    <x v="0"/>
    <s v="\Mission.Space_Seg.SC.Main_prop_eq.pipes_13\redundancy.scheme\\default"/>
    <s v="-"/>
    <m/>
    <m/>
    <m/>
    <s v="PROP"/>
    <m/>
    <x v="5"/>
    <x v="1"/>
    <n v="5"/>
    <s v="Mission (Mission)"/>
    <s v="Space_Seg (Space_Segment)"/>
    <x v="2"/>
    <x v="30"/>
    <x v="89"/>
  </r>
  <r>
    <s v="Mission.Space_Seg.SC.Main_prop_eq.pipes_13"/>
    <m/>
    <x v="14"/>
    <x v="0"/>
    <s v="\Mission.Space_Seg.SC.Main_prop_eq.pipes_13\redundancy.type\\default"/>
    <s v="-"/>
    <m/>
    <m/>
    <m/>
    <s v="PROP"/>
    <m/>
    <x v="5"/>
    <x v="1"/>
    <n v="5"/>
    <s v="Mission (Mission)"/>
    <s v="Space_Seg (Space_Segment)"/>
    <x v="2"/>
    <x v="30"/>
    <x v="89"/>
  </r>
  <r>
    <s v="Mission.Space_Seg.SC.Main_prop_eq.pipes_13"/>
    <m/>
    <x v="15"/>
    <x v="0"/>
    <s v="\Mission.Space_Seg.SC.Main_prop_eq.pipes_13\redundancy.k\\default"/>
    <s v="-"/>
    <m/>
    <m/>
    <m/>
    <s v="PROP"/>
    <m/>
    <x v="5"/>
    <x v="1"/>
    <n v="5"/>
    <s v="Mission (Mission)"/>
    <s v="Space_Seg (Space_Segment)"/>
    <x v="2"/>
    <x v="30"/>
    <x v="89"/>
  </r>
  <r>
    <s v="Mission.Space_Seg.SC.Main_prop_eq.pipes_13"/>
    <m/>
    <x v="16"/>
    <x v="0"/>
    <s v="\Mission.Space_Seg.SC.Main_prop_eq.pipes_13\redundancy.n\\default"/>
    <s v="-"/>
    <m/>
    <m/>
    <m/>
    <s v="PROP"/>
    <m/>
    <x v="5"/>
    <x v="1"/>
    <n v="5"/>
    <s v="Mission (Mission)"/>
    <s v="Space_Seg (Space_Segment)"/>
    <x v="2"/>
    <x v="30"/>
    <x v="89"/>
  </r>
  <r>
    <s v="Mission.Space_Seg.SC.Main_prop_eq.pipes_13"/>
    <m/>
    <x v="17"/>
    <x v="0"/>
    <s v="\Mission.Space_Seg.SC.Main_prop_eq.pipes_13\Temp_oper_max\\default"/>
    <n v="0"/>
    <m/>
    <m/>
    <s v="°C"/>
    <s v="PROP"/>
    <m/>
    <x v="5"/>
    <x v="1"/>
    <n v="5"/>
    <s v="Mission (Mission)"/>
    <s v="Space_Seg (Space_Segment)"/>
    <x v="2"/>
    <x v="30"/>
    <x v="89"/>
  </r>
  <r>
    <s v="Mission.Space_Seg.SC.Main_prop_eq.pipes_13"/>
    <m/>
    <x v="18"/>
    <x v="0"/>
    <s v="\Mission.Space_Seg.SC.Main_prop_eq.pipes_13\Temp_oper_min\\default"/>
    <n v="0"/>
    <m/>
    <m/>
    <s v="°C"/>
    <s v="PROP"/>
    <m/>
    <x v="5"/>
    <x v="1"/>
    <n v="5"/>
    <s v="Mission (Mission)"/>
    <s v="Space_Seg (Space_Segment)"/>
    <x v="2"/>
    <x v="30"/>
    <x v="89"/>
  </r>
  <r>
    <s v="Mission.Space_Seg.SC.Main_prop_eq.pipes_13"/>
    <m/>
    <x v="19"/>
    <x v="0"/>
    <s v="\Mission.Space_Seg.SC.Main_prop_eq.pipes_13\TRL\\default"/>
    <s v="-"/>
    <m/>
    <m/>
    <m/>
    <s v="PROP"/>
    <m/>
    <x v="5"/>
    <x v="1"/>
    <n v="5"/>
    <s v="Mission (Mission)"/>
    <s v="Space_Seg (Space_Segment)"/>
    <x v="2"/>
    <x v="30"/>
    <x v="89"/>
  </r>
  <r>
    <s v="Mission.Space_Seg.SC.Main_prop_eq.pipes_13"/>
    <s v="Dimensions"/>
    <x v="20"/>
    <x v="0"/>
    <s v="\Mission.Space_Seg.SC.Main_prop_eq.pipes_13\wid\\default"/>
    <s v="-"/>
    <m/>
    <m/>
    <s v="mm"/>
    <s v="PROP"/>
    <m/>
    <x v="5"/>
    <x v="1"/>
    <n v="5"/>
    <s v="Mission (Mission)"/>
    <s v="Space_Seg (Space_Segment)"/>
    <x v="2"/>
    <x v="30"/>
    <x v="89"/>
  </r>
  <r>
    <s v="Mission.Space_Seg.SC.Main_prop_eq.pipes_14"/>
    <m/>
    <x v="0"/>
    <x v="0"/>
    <s v="\Mission.Space_Seg.SC.Main_prop_eq.pipes_14\_name_\\default"/>
    <s v="Piping"/>
    <m/>
    <m/>
    <m/>
    <s v="PROP"/>
    <m/>
    <x v="5"/>
    <x v="0"/>
    <n v="5"/>
    <s v="Mission (Mission)"/>
    <s v="Space_Seg (Space_Segment)"/>
    <x v="2"/>
    <x v="30"/>
    <x v="90"/>
  </r>
  <r>
    <s v="Mission.Space_Seg.SC.Main_prop_eq.pipes_14"/>
    <m/>
    <x v="21"/>
    <x v="0"/>
    <s v="\Mission.Space_Seg.SC.Main_prop_eq.pipes_14\assump\\default"/>
    <s v="-"/>
    <m/>
    <m/>
    <m/>
    <s v="PROP"/>
    <m/>
    <x v="5"/>
    <x v="1"/>
    <n v="5"/>
    <s v="Mission (Mission)"/>
    <s v="Space_Seg (Space_Segment)"/>
    <x v="2"/>
    <x v="30"/>
    <x v="90"/>
  </r>
  <r>
    <s v="Mission.Space_Seg.SC.Main_prop_eq.pipes_14"/>
    <s v="Dimensions"/>
    <x v="8"/>
    <x v="0"/>
    <s v="\Mission.Space_Seg.SC.Main_prop_eq.pipes_14\diam\\default"/>
    <s v="-"/>
    <m/>
    <m/>
    <s v="mm"/>
    <s v="PROP"/>
    <m/>
    <x v="5"/>
    <x v="1"/>
    <n v="5"/>
    <s v="Mission (Mission)"/>
    <s v="Space_Seg (Space_Segment)"/>
    <x v="2"/>
    <x v="30"/>
    <x v="90"/>
  </r>
  <r>
    <s v="Mission.Space_Seg.SC.Main_prop_eq.pipes_14"/>
    <s v="Dimensions"/>
    <x v="9"/>
    <x v="0"/>
    <s v="\Mission.Space_Seg.SC.Main_prop_eq.pipes_14\height\\default"/>
    <s v="-"/>
    <m/>
    <m/>
    <s v="mm"/>
    <s v="PROP"/>
    <m/>
    <x v="5"/>
    <x v="1"/>
    <n v="5"/>
    <s v="Mission (Mission)"/>
    <s v="Space_Seg (Space_Segment)"/>
    <x v="2"/>
    <x v="30"/>
    <x v="90"/>
  </r>
  <r>
    <s v="Mission.Space_Seg.SC.Main_prop_eq.pipes_14"/>
    <s v="Dimensions"/>
    <x v="10"/>
    <x v="0"/>
    <s v="\Mission.Space_Seg.SC.Main_prop_eq.pipes_14\len\\default"/>
    <s v="-"/>
    <m/>
    <m/>
    <s v="mm"/>
    <s v="PROP"/>
    <m/>
    <x v="5"/>
    <x v="1"/>
    <n v="5"/>
    <s v="Mission (Mission)"/>
    <s v="Space_Seg (Space_Segment)"/>
    <x v="2"/>
    <x v="30"/>
    <x v="90"/>
  </r>
  <r>
    <s v="Mission.Space_Seg.SC.Main_prop_eq.pipes_14"/>
    <m/>
    <x v="1"/>
    <x v="0"/>
    <s v="\Mission.Space_Seg.SC.Main_prop_eq.pipes_14\m\\default"/>
    <n v="1"/>
    <n v="10"/>
    <n v="0.1"/>
    <s v="kg"/>
    <s v="PROP"/>
    <m/>
    <x v="5"/>
    <x v="1"/>
    <n v="5"/>
    <s v="Mission (Mission)"/>
    <s v="Space_Seg (Space_Segment)"/>
    <x v="2"/>
    <x v="30"/>
    <x v="90"/>
  </r>
  <r>
    <s v="Mission.Space_Seg.SC.Main_prop_eq.pipes_14"/>
    <m/>
    <x v="13"/>
    <x v="0"/>
    <s v="\Mission.Space_Seg.SC.Main_prop_eq.pipes_14\redundancy.scheme\\default"/>
    <s v="-"/>
    <m/>
    <m/>
    <m/>
    <s v="PROP"/>
    <m/>
    <x v="5"/>
    <x v="1"/>
    <n v="5"/>
    <s v="Mission (Mission)"/>
    <s v="Space_Seg (Space_Segment)"/>
    <x v="2"/>
    <x v="30"/>
    <x v="90"/>
  </r>
  <r>
    <s v="Mission.Space_Seg.SC.Main_prop_eq.pipes_14"/>
    <m/>
    <x v="14"/>
    <x v="0"/>
    <s v="\Mission.Space_Seg.SC.Main_prop_eq.pipes_14\redundancy.type\\default"/>
    <s v="-"/>
    <m/>
    <m/>
    <m/>
    <s v="PROP"/>
    <m/>
    <x v="5"/>
    <x v="1"/>
    <n v="5"/>
    <s v="Mission (Mission)"/>
    <s v="Space_Seg (Space_Segment)"/>
    <x v="2"/>
    <x v="30"/>
    <x v="90"/>
  </r>
  <r>
    <s v="Mission.Space_Seg.SC.Main_prop_eq.pipes_14"/>
    <m/>
    <x v="15"/>
    <x v="0"/>
    <s v="\Mission.Space_Seg.SC.Main_prop_eq.pipes_14\redundancy.k\\default"/>
    <s v="-"/>
    <m/>
    <m/>
    <m/>
    <s v="PROP"/>
    <m/>
    <x v="5"/>
    <x v="1"/>
    <n v="5"/>
    <s v="Mission (Mission)"/>
    <s v="Space_Seg (Space_Segment)"/>
    <x v="2"/>
    <x v="30"/>
    <x v="90"/>
  </r>
  <r>
    <s v="Mission.Space_Seg.SC.Main_prop_eq.pipes_14"/>
    <m/>
    <x v="16"/>
    <x v="0"/>
    <s v="\Mission.Space_Seg.SC.Main_prop_eq.pipes_14\redundancy.n\\default"/>
    <s v="-"/>
    <m/>
    <m/>
    <m/>
    <s v="PROP"/>
    <m/>
    <x v="5"/>
    <x v="1"/>
    <n v="5"/>
    <s v="Mission (Mission)"/>
    <s v="Space_Seg (Space_Segment)"/>
    <x v="2"/>
    <x v="30"/>
    <x v="90"/>
  </r>
  <r>
    <s v="Mission.Space_Seg.SC.Main_prop_eq.pipes_14"/>
    <m/>
    <x v="17"/>
    <x v="0"/>
    <s v="\Mission.Space_Seg.SC.Main_prop_eq.pipes_14\Temp_oper_max\\default"/>
    <n v="0"/>
    <m/>
    <m/>
    <s v="°C"/>
    <s v="PROP"/>
    <m/>
    <x v="5"/>
    <x v="1"/>
    <n v="5"/>
    <s v="Mission (Mission)"/>
    <s v="Space_Seg (Space_Segment)"/>
    <x v="2"/>
    <x v="30"/>
    <x v="90"/>
  </r>
  <r>
    <s v="Mission.Space_Seg.SC.Main_prop_eq.pipes_14"/>
    <m/>
    <x v="18"/>
    <x v="0"/>
    <s v="\Mission.Space_Seg.SC.Main_prop_eq.pipes_14\Temp_oper_min\\default"/>
    <n v="0"/>
    <m/>
    <m/>
    <s v="°C"/>
    <s v="PROP"/>
    <m/>
    <x v="5"/>
    <x v="1"/>
    <n v="5"/>
    <s v="Mission (Mission)"/>
    <s v="Space_Seg (Space_Segment)"/>
    <x v="2"/>
    <x v="30"/>
    <x v="90"/>
  </r>
  <r>
    <s v="Mission.Space_Seg.SC.Main_prop_eq.pipes_14"/>
    <m/>
    <x v="19"/>
    <x v="0"/>
    <s v="\Mission.Space_Seg.SC.Main_prop_eq.pipes_14\TRL\\default"/>
    <s v="-"/>
    <m/>
    <m/>
    <m/>
    <s v="PROP"/>
    <m/>
    <x v="5"/>
    <x v="1"/>
    <n v="5"/>
    <s v="Mission (Mission)"/>
    <s v="Space_Seg (Space_Segment)"/>
    <x v="2"/>
    <x v="30"/>
    <x v="90"/>
  </r>
  <r>
    <s v="Mission.Space_Seg.SC.Main_prop_eq.pipes_14"/>
    <s v="Dimensions"/>
    <x v="20"/>
    <x v="0"/>
    <s v="\Mission.Space_Seg.SC.Main_prop_eq.pipes_14\wid\\default"/>
    <s v="-"/>
    <m/>
    <m/>
    <s v="mm"/>
    <s v="PROP"/>
    <m/>
    <x v="5"/>
    <x v="1"/>
    <n v="5"/>
    <s v="Mission (Mission)"/>
    <s v="Space_Seg (Space_Segment)"/>
    <x v="2"/>
    <x v="30"/>
    <x v="90"/>
  </r>
  <r>
    <s v="Mission.Space_Seg.SC.Main_prop_eq.pipes_15"/>
    <m/>
    <x v="0"/>
    <x v="0"/>
    <s v="\Mission.Space_Seg.SC.Main_prop_eq.pipes_15\_name_\\default"/>
    <s v="Piping"/>
    <m/>
    <m/>
    <m/>
    <s v="PROP"/>
    <m/>
    <x v="5"/>
    <x v="0"/>
    <n v="5"/>
    <s v="Mission (Mission)"/>
    <s v="Space_Seg (Space_Segment)"/>
    <x v="2"/>
    <x v="30"/>
    <x v="91"/>
  </r>
  <r>
    <s v="Mission.Space_Seg.SC.Main_prop_eq.pipes_15"/>
    <m/>
    <x v="21"/>
    <x v="0"/>
    <s v="\Mission.Space_Seg.SC.Main_prop_eq.pipes_15\assump\\default"/>
    <s v="-"/>
    <m/>
    <m/>
    <m/>
    <s v="PROP"/>
    <m/>
    <x v="5"/>
    <x v="1"/>
    <n v="5"/>
    <s v="Mission (Mission)"/>
    <s v="Space_Seg (Space_Segment)"/>
    <x v="2"/>
    <x v="30"/>
    <x v="91"/>
  </r>
  <r>
    <s v="Mission.Space_Seg.SC.Main_prop_eq.pipes_15"/>
    <s v="Dimensions"/>
    <x v="8"/>
    <x v="0"/>
    <s v="\Mission.Space_Seg.SC.Main_prop_eq.pipes_15\diam\\default"/>
    <s v="-"/>
    <m/>
    <m/>
    <s v="mm"/>
    <s v="PROP"/>
    <m/>
    <x v="5"/>
    <x v="1"/>
    <n v="5"/>
    <s v="Mission (Mission)"/>
    <s v="Space_Seg (Space_Segment)"/>
    <x v="2"/>
    <x v="30"/>
    <x v="91"/>
  </r>
  <r>
    <s v="Mission.Space_Seg.SC.Main_prop_eq.pipes_15"/>
    <s v="Dimensions"/>
    <x v="9"/>
    <x v="0"/>
    <s v="\Mission.Space_Seg.SC.Main_prop_eq.pipes_15\height\\default"/>
    <s v="-"/>
    <m/>
    <m/>
    <s v="mm"/>
    <s v="PROP"/>
    <m/>
    <x v="5"/>
    <x v="1"/>
    <n v="5"/>
    <s v="Mission (Mission)"/>
    <s v="Space_Seg (Space_Segment)"/>
    <x v="2"/>
    <x v="30"/>
    <x v="91"/>
  </r>
  <r>
    <s v="Mission.Space_Seg.SC.Main_prop_eq.pipes_15"/>
    <s v="Dimensions"/>
    <x v="10"/>
    <x v="0"/>
    <s v="\Mission.Space_Seg.SC.Main_prop_eq.pipes_15\len\\default"/>
    <s v="-"/>
    <m/>
    <m/>
    <s v="mm"/>
    <s v="PROP"/>
    <m/>
    <x v="5"/>
    <x v="1"/>
    <n v="5"/>
    <s v="Mission (Mission)"/>
    <s v="Space_Seg (Space_Segment)"/>
    <x v="2"/>
    <x v="30"/>
    <x v="91"/>
  </r>
  <r>
    <s v="Mission.Space_Seg.SC.Main_prop_eq.pipes_15"/>
    <m/>
    <x v="1"/>
    <x v="0"/>
    <s v="\Mission.Space_Seg.SC.Main_prop_eq.pipes_15\m\\default"/>
    <n v="1"/>
    <n v="10"/>
    <n v="0.1"/>
    <s v="kg"/>
    <s v="PROP"/>
    <m/>
    <x v="5"/>
    <x v="1"/>
    <n v="5"/>
    <s v="Mission (Mission)"/>
    <s v="Space_Seg (Space_Segment)"/>
    <x v="2"/>
    <x v="30"/>
    <x v="91"/>
  </r>
  <r>
    <s v="Mission.Space_Seg.SC.Main_prop_eq.pipes_15"/>
    <m/>
    <x v="13"/>
    <x v="0"/>
    <s v="\Mission.Space_Seg.SC.Main_prop_eq.pipes_15\redundancy.scheme\\default"/>
    <s v="-"/>
    <m/>
    <m/>
    <m/>
    <s v="PROP"/>
    <m/>
    <x v="5"/>
    <x v="1"/>
    <n v="5"/>
    <s v="Mission (Mission)"/>
    <s v="Space_Seg (Space_Segment)"/>
    <x v="2"/>
    <x v="30"/>
    <x v="91"/>
  </r>
  <r>
    <s v="Mission.Space_Seg.SC.Main_prop_eq.pipes_15"/>
    <m/>
    <x v="14"/>
    <x v="0"/>
    <s v="\Mission.Space_Seg.SC.Main_prop_eq.pipes_15\redundancy.type\\default"/>
    <s v="-"/>
    <m/>
    <m/>
    <m/>
    <s v="PROP"/>
    <m/>
    <x v="5"/>
    <x v="1"/>
    <n v="5"/>
    <s v="Mission (Mission)"/>
    <s v="Space_Seg (Space_Segment)"/>
    <x v="2"/>
    <x v="30"/>
    <x v="91"/>
  </r>
  <r>
    <s v="Mission.Space_Seg.SC.Main_prop_eq.pipes_15"/>
    <m/>
    <x v="15"/>
    <x v="0"/>
    <s v="\Mission.Space_Seg.SC.Main_prop_eq.pipes_15\redundancy.k\\default"/>
    <s v="-"/>
    <m/>
    <m/>
    <m/>
    <s v="PROP"/>
    <m/>
    <x v="5"/>
    <x v="1"/>
    <n v="5"/>
    <s v="Mission (Mission)"/>
    <s v="Space_Seg (Space_Segment)"/>
    <x v="2"/>
    <x v="30"/>
    <x v="91"/>
  </r>
  <r>
    <s v="Mission.Space_Seg.SC.Main_prop_eq.pipes_15"/>
    <m/>
    <x v="16"/>
    <x v="0"/>
    <s v="\Mission.Space_Seg.SC.Main_prop_eq.pipes_15\redundancy.n\\default"/>
    <s v="-"/>
    <m/>
    <m/>
    <m/>
    <s v="PROP"/>
    <m/>
    <x v="5"/>
    <x v="1"/>
    <n v="5"/>
    <s v="Mission (Mission)"/>
    <s v="Space_Seg (Space_Segment)"/>
    <x v="2"/>
    <x v="30"/>
    <x v="91"/>
  </r>
  <r>
    <s v="Mission.Space_Seg.SC.Main_prop_eq.pipes_15"/>
    <m/>
    <x v="17"/>
    <x v="0"/>
    <s v="\Mission.Space_Seg.SC.Main_prop_eq.pipes_15\Temp_oper_max\\default"/>
    <n v="0"/>
    <m/>
    <m/>
    <s v="°C"/>
    <s v="PROP"/>
    <m/>
    <x v="5"/>
    <x v="1"/>
    <n v="5"/>
    <s v="Mission (Mission)"/>
    <s v="Space_Seg (Space_Segment)"/>
    <x v="2"/>
    <x v="30"/>
    <x v="91"/>
  </r>
  <r>
    <s v="Mission.Space_Seg.SC.Main_prop_eq.pipes_15"/>
    <m/>
    <x v="18"/>
    <x v="0"/>
    <s v="\Mission.Space_Seg.SC.Main_prop_eq.pipes_15\Temp_oper_min\\default"/>
    <n v="0"/>
    <m/>
    <m/>
    <s v="°C"/>
    <s v="PROP"/>
    <m/>
    <x v="5"/>
    <x v="1"/>
    <n v="5"/>
    <s v="Mission (Mission)"/>
    <s v="Space_Seg (Space_Segment)"/>
    <x v="2"/>
    <x v="30"/>
    <x v="91"/>
  </r>
  <r>
    <s v="Mission.Space_Seg.SC.Main_prop_eq.pipes_15"/>
    <m/>
    <x v="19"/>
    <x v="0"/>
    <s v="\Mission.Space_Seg.SC.Main_prop_eq.pipes_15\TRL\\default"/>
    <s v="-"/>
    <m/>
    <m/>
    <m/>
    <s v="PROP"/>
    <m/>
    <x v="5"/>
    <x v="1"/>
    <n v="5"/>
    <s v="Mission (Mission)"/>
    <s v="Space_Seg (Space_Segment)"/>
    <x v="2"/>
    <x v="30"/>
    <x v="91"/>
  </r>
  <r>
    <s v="Mission.Space_Seg.SC.Main_prop_eq.pipes_15"/>
    <s v="Dimensions"/>
    <x v="20"/>
    <x v="0"/>
    <s v="\Mission.Space_Seg.SC.Main_prop_eq.pipes_15\wid\\default"/>
    <s v="-"/>
    <m/>
    <m/>
    <s v="mm"/>
    <s v="PROP"/>
    <m/>
    <x v="5"/>
    <x v="1"/>
    <n v="5"/>
    <s v="Mission (Mission)"/>
    <s v="Space_Seg (Space_Segment)"/>
    <x v="2"/>
    <x v="30"/>
    <x v="91"/>
  </r>
  <r>
    <s v="Mission.Space_Seg.SC.Main_prop_eq.pipes_16"/>
    <m/>
    <x v="0"/>
    <x v="0"/>
    <s v="\Mission.Space_Seg.SC.Main_prop_eq.pipes_16\_name_\\default"/>
    <s v="Piping"/>
    <m/>
    <m/>
    <m/>
    <s v="PROP"/>
    <m/>
    <x v="5"/>
    <x v="0"/>
    <n v="5"/>
    <s v="Mission (Mission)"/>
    <s v="Space_Seg (Space_Segment)"/>
    <x v="2"/>
    <x v="30"/>
    <x v="92"/>
  </r>
  <r>
    <s v="Mission.Space_Seg.SC.Main_prop_eq.pipes_16"/>
    <m/>
    <x v="21"/>
    <x v="0"/>
    <s v="\Mission.Space_Seg.SC.Main_prop_eq.pipes_16\assump\\default"/>
    <s v="-"/>
    <m/>
    <m/>
    <m/>
    <s v="PROP"/>
    <m/>
    <x v="5"/>
    <x v="1"/>
    <n v="5"/>
    <s v="Mission (Mission)"/>
    <s v="Space_Seg (Space_Segment)"/>
    <x v="2"/>
    <x v="30"/>
    <x v="92"/>
  </r>
  <r>
    <s v="Mission.Space_Seg.SC.Main_prop_eq.pipes_16"/>
    <s v="Dimensions"/>
    <x v="8"/>
    <x v="0"/>
    <s v="\Mission.Space_Seg.SC.Main_prop_eq.pipes_16\diam\\default"/>
    <s v="-"/>
    <m/>
    <m/>
    <s v="mm"/>
    <s v="PROP"/>
    <m/>
    <x v="5"/>
    <x v="1"/>
    <n v="5"/>
    <s v="Mission (Mission)"/>
    <s v="Space_Seg (Space_Segment)"/>
    <x v="2"/>
    <x v="30"/>
    <x v="92"/>
  </r>
  <r>
    <s v="Mission.Space_Seg.SC.Main_prop_eq.pipes_16"/>
    <s v="Dimensions"/>
    <x v="9"/>
    <x v="0"/>
    <s v="\Mission.Space_Seg.SC.Main_prop_eq.pipes_16\height\\default"/>
    <s v="-"/>
    <m/>
    <m/>
    <s v="mm"/>
    <s v="PROP"/>
    <m/>
    <x v="5"/>
    <x v="1"/>
    <n v="5"/>
    <s v="Mission (Mission)"/>
    <s v="Space_Seg (Space_Segment)"/>
    <x v="2"/>
    <x v="30"/>
    <x v="92"/>
  </r>
  <r>
    <s v="Mission.Space_Seg.SC.Main_prop_eq.pipes_16"/>
    <s v="Dimensions"/>
    <x v="10"/>
    <x v="0"/>
    <s v="\Mission.Space_Seg.SC.Main_prop_eq.pipes_16\len\\default"/>
    <s v="-"/>
    <m/>
    <m/>
    <s v="mm"/>
    <s v="PROP"/>
    <m/>
    <x v="5"/>
    <x v="1"/>
    <n v="5"/>
    <s v="Mission (Mission)"/>
    <s v="Space_Seg (Space_Segment)"/>
    <x v="2"/>
    <x v="30"/>
    <x v="92"/>
  </r>
  <r>
    <s v="Mission.Space_Seg.SC.Main_prop_eq.pipes_16"/>
    <m/>
    <x v="1"/>
    <x v="0"/>
    <s v="\Mission.Space_Seg.SC.Main_prop_eq.pipes_16\m\\default"/>
    <n v="1"/>
    <n v="10"/>
    <n v="0.1"/>
    <s v="kg"/>
    <s v="PROP"/>
    <m/>
    <x v="5"/>
    <x v="1"/>
    <n v="5"/>
    <s v="Mission (Mission)"/>
    <s v="Space_Seg (Space_Segment)"/>
    <x v="2"/>
    <x v="30"/>
    <x v="92"/>
  </r>
  <r>
    <s v="Mission.Space_Seg.SC.Main_prop_eq.pipes_16"/>
    <m/>
    <x v="13"/>
    <x v="0"/>
    <s v="\Mission.Space_Seg.SC.Main_prop_eq.pipes_16\redundancy.scheme\\default"/>
    <s v="-"/>
    <m/>
    <m/>
    <m/>
    <s v="PROP"/>
    <m/>
    <x v="5"/>
    <x v="1"/>
    <n v="5"/>
    <s v="Mission (Mission)"/>
    <s v="Space_Seg (Space_Segment)"/>
    <x v="2"/>
    <x v="30"/>
    <x v="92"/>
  </r>
  <r>
    <s v="Mission.Space_Seg.SC.Main_prop_eq.pipes_16"/>
    <m/>
    <x v="14"/>
    <x v="0"/>
    <s v="\Mission.Space_Seg.SC.Main_prop_eq.pipes_16\redundancy.type\\default"/>
    <s v="-"/>
    <m/>
    <m/>
    <m/>
    <s v="PROP"/>
    <m/>
    <x v="5"/>
    <x v="1"/>
    <n v="5"/>
    <s v="Mission (Mission)"/>
    <s v="Space_Seg (Space_Segment)"/>
    <x v="2"/>
    <x v="30"/>
    <x v="92"/>
  </r>
  <r>
    <s v="Mission.Space_Seg.SC.Main_prop_eq.pipes_16"/>
    <m/>
    <x v="15"/>
    <x v="0"/>
    <s v="\Mission.Space_Seg.SC.Main_prop_eq.pipes_16\redundancy.k\\default"/>
    <s v="-"/>
    <m/>
    <m/>
    <m/>
    <s v="PROP"/>
    <m/>
    <x v="5"/>
    <x v="1"/>
    <n v="5"/>
    <s v="Mission (Mission)"/>
    <s v="Space_Seg (Space_Segment)"/>
    <x v="2"/>
    <x v="30"/>
    <x v="92"/>
  </r>
  <r>
    <s v="Mission.Space_Seg.SC.Main_prop_eq.pipes_16"/>
    <m/>
    <x v="16"/>
    <x v="0"/>
    <s v="\Mission.Space_Seg.SC.Main_prop_eq.pipes_16\redundancy.n\\default"/>
    <s v="-"/>
    <m/>
    <m/>
    <m/>
    <s v="PROP"/>
    <m/>
    <x v="5"/>
    <x v="1"/>
    <n v="5"/>
    <s v="Mission (Mission)"/>
    <s v="Space_Seg (Space_Segment)"/>
    <x v="2"/>
    <x v="30"/>
    <x v="92"/>
  </r>
  <r>
    <s v="Mission.Space_Seg.SC.Main_prop_eq.pipes_16"/>
    <m/>
    <x v="17"/>
    <x v="0"/>
    <s v="\Mission.Space_Seg.SC.Main_prop_eq.pipes_16\Temp_oper_max\\default"/>
    <n v="0"/>
    <m/>
    <m/>
    <s v="°C"/>
    <s v="PROP"/>
    <m/>
    <x v="5"/>
    <x v="1"/>
    <n v="5"/>
    <s v="Mission (Mission)"/>
    <s v="Space_Seg (Space_Segment)"/>
    <x v="2"/>
    <x v="30"/>
    <x v="92"/>
  </r>
  <r>
    <s v="Mission.Space_Seg.SC.Main_prop_eq.pipes_16"/>
    <m/>
    <x v="18"/>
    <x v="0"/>
    <s v="\Mission.Space_Seg.SC.Main_prop_eq.pipes_16\Temp_oper_min\\default"/>
    <n v="0"/>
    <m/>
    <m/>
    <s v="°C"/>
    <s v="PROP"/>
    <m/>
    <x v="5"/>
    <x v="1"/>
    <n v="5"/>
    <s v="Mission (Mission)"/>
    <s v="Space_Seg (Space_Segment)"/>
    <x v="2"/>
    <x v="30"/>
    <x v="92"/>
  </r>
  <r>
    <s v="Mission.Space_Seg.SC.Main_prop_eq.pipes_16"/>
    <m/>
    <x v="19"/>
    <x v="0"/>
    <s v="\Mission.Space_Seg.SC.Main_prop_eq.pipes_16\TRL\\default"/>
    <s v="-"/>
    <m/>
    <m/>
    <m/>
    <s v="PROP"/>
    <m/>
    <x v="5"/>
    <x v="1"/>
    <n v="5"/>
    <s v="Mission (Mission)"/>
    <s v="Space_Seg (Space_Segment)"/>
    <x v="2"/>
    <x v="30"/>
    <x v="92"/>
  </r>
  <r>
    <s v="Mission.Space_Seg.SC.Main_prop_eq.pipes_16"/>
    <s v="Dimensions"/>
    <x v="20"/>
    <x v="0"/>
    <s v="\Mission.Space_Seg.SC.Main_prop_eq.pipes_16\wid\\default"/>
    <s v="-"/>
    <m/>
    <m/>
    <s v="mm"/>
    <s v="PROP"/>
    <m/>
    <x v="5"/>
    <x v="1"/>
    <n v="5"/>
    <s v="Mission (Mission)"/>
    <s v="Space_Seg (Space_Segment)"/>
    <x v="2"/>
    <x v="30"/>
    <x v="92"/>
  </r>
  <r>
    <s v="Mission.Space_Seg.SC.Main_prop_eq.pipes_17"/>
    <m/>
    <x v="0"/>
    <x v="0"/>
    <s v="\Mission.Space_Seg.SC.Main_prop_eq.pipes_17\_name_\\default"/>
    <s v="Piping"/>
    <m/>
    <m/>
    <m/>
    <s v="PROP"/>
    <m/>
    <x v="5"/>
    <x v="0"/>
    <n v="5"/>
    <s v="Mission (Mission)"/>
    <s v="Space_Seg (Space_Segment)"/>
    <x v="2"/>
    <x v="30"/>
    <x v="93"/>
  </r>
  <r>
    <s v="Mission.Space_Seg.SC.Main_prop_eq.pipes_17"/>
    <m/>
    <x v="21"/>
    <x v="0"/>
    <s v="\Mission.Space_Seg.SC.Main_prop_eq.pipes_17\assump\\default"/>
    <s v="-"/>
    <m/>
    <m/>
    <m/>
    <s v="PROP"/>
    <m/>
    <x v="5"/>
    <x v="1"/>
    <n v="5"/>
    <s v="Mission (Mission)"/>
    <s v="Space_Seg (Space_Segment)"/>
    <x v="2"/>
    <x v="30"/>
    <x v="93"/>
  </r>
  <r>
    <s v="Mission.Space_Seg.SC.Main_prop_eq.pipes_17"/>
    <s v="Dimensions"/>
    <x v="8"/>
    <x v="0"/>
    <s v="\Mission.Space_Seg.SC.Main_prop_eq.pipes_17\diam\\default"/>
    <s v="-"/>
    <m/>
    <m/>
    <s v="mm"/>
    <s v="PROP"/>
    <m/>
    <x v="5"/>
    <x v="1"/>
    <n v="5"/>
    <s v="Mission (Mission)"/>
    <s v="Space_Seg (Space_Segment)"/>
    <x v="2"/>
    <x v="30"/>
    <x v="93"/>
  </r>
  <r>
    <s v="Mission.Space_Seg.SC.Main_prop_eq.pipes_17"/>
    <s v="Dimensions"/>
    <x v="9"/>
    <x v="0"/>
    <s v="\Mission.Space_Seg.SC.Main_prop_eq.pipes_17\height\\default"/>
    <s v="-"/>
    <m/>
    <m/>
    <s v="mm"/>
    <s v="PROP"/>
    <m/>
    <x v="5"/>
    <x v="1"/>
    <n v="5"/>
    <s v="Mission (Mission)"/>
    <s v="Space_Seg (Space_Segment)"/>
    <x v="2"/>
    <x v="30"/>
    <x v="93"/>
  </r>
  <r>
    <s v="Mission.Space_Seg.SC.Main_prop_eq.pipes_17"/>
    <s v="Dimensions"/>
    <x v="10"/>
    <x v="0"/>
    <s v="\Mission.Space_Seg.SC.Main_prop_eq.pipes_17\len\\default"/>
    <s v="-"/>
    <m/>
    <m/>
    <s v="mm"/>
    <s v="PROP"/>
    <m/>
    <x v="5"/>
    <x v="1"/>
    <n v="5"/>
    <s v="Mission (Mission)"/>
    <s v="Space_Seg (Space_Segment)"/>
    <x v="2"/>
    <x v="30"/>
    <x v="93"/>
  </r>
  <r>
    <s v="Mission.Space_Seg.SC.Main_prop_eq.pipes_17"/>
    <m/>
    <x v="1"/>
    <x v="0"/>
    <s v="\Mission.Space_Seg.SC.Main_prop_eq.pipes_17\m\\default"/>
    <n v="1"/>
    <n v="10"/>
    <n v="0.1"/>
    <s v="kg"/>
    <s v="PROP"/>
    <m/>
    <x v="5"/>
    <x v="1"/>
    <n v="5"/>
    <s v="Mission (Mission)"/>
    <s v="Space_Seg (Space_Segment)"/>
    <x v="2"/>
    <x v="30"/>
    <x v="93"/>
  </r>
  <r>
    <s v="Mission.Space_Seg.SC.Main_prop_eq.pipes_17"/>
    <m/>
    <x v="13"/>
    <x v="0"/>
    <s v="\Mission.Space_Seg.SC.Main_prop_eq.pipes_17\redundancy.scheme\\default"/>
    <s v="-"/>
    <m/>
    <m/>
    <m/>
    <s v="PROP"/>
    <m/>
    <x v="5"/>
    <x v="1"/>
    <n v="5"/>
    <s v="Mission (Mission)"/>
    <s v="Space_Seg (Space_Segment)"/>
    <x v="2"/>
    <x v="30"/>
    <x v="93"/>
  </r>
  <r>
    <s v="Mission.Space_Seg.SC.Main_prop_eq.pipes_17"/>
    <m/>
    <x v="14"/>
    <x v="0"/>
    <s v="\Mission.Space_Seg.SC.Main_prop_eq.pipes_17\redundancy.type\\default"/>
    <s v="-"/>
    <m/>
    <m/>
    <m/>
    <s v="PROP"/>
    <m/>
    <x v="5"/>
    <x v="1"/>
    <n v="5"/>
    <s v="Mission (Mission)"/>
    <s v="Space_Seg (Space_Segment)"/>
    <x v="2"/>
    <x v="30"/>
    <x v="93"/>
  </r>
  <r>
    <s v="Mission.Space_Seg.SC.Main_prop_eq.pipes_17"/>
    <m/>
    <x v="15"/>
    <x v="0"/>
    <s v="\Mission.Space_Seg.SC.Main_prop_eq.pipes_17\redundancy.k\\default"/>
    <s v="-"/>
    <m/>
    <m/>
    <m/>
    <s v="PROP"/>
    <m/>
    <x v="5"/>
    <x v="1"/>
    <n v="5"/>
    <s v="Mission (Mission)"/>
    <s v="Space_Seg (Space_Segment)"/>
    <x v="2"/>
    <x v="30"/>
    <x v="93"/>
  </r>
  <r>
    <s v="Mission.Space_Seg.SC.Main_prop_eq.pipes_17"/>
    <m/>
    <x v="16"/>
    <x v="0"/>
    <s v="\Mission.Space_Seg.SC.Main_prop_eq.pipes_17\redundancy.n\\default"/>
    <s v="-"/>
    <m/>
    <m/>
    <m/>
    <s v="PROP"/>
    <m/>
    <x v="5"/>
    <x v="1"/>
    <n v="5"/>
    <s v="Mission (Mission)"/>
    <s v="Space_Seg (Space_Segment)"/>
    <x v="2"/>
    <x v="30"/>
    <x v="93"/>
  </r>
  <r>
    <s v="Mission.Space_Seg.SC.Main_prop_eq.pipes_17"/>
    <m/>
    <x v="17"/>
    <x v="0"/>
    <s v="\Mission.Space_Seg.SC.Main_prop_eq.pipes_17\Temp_oper_max\\default"/>
    <n v="0"/>
    <m/>
    <m/>
    <s v="°C"/>
    <s v="PROP"/>
    <m/>
    <x v="5"/>
    <x v="1"/>
    <n v="5"/>
    <s v="Mission (Mission)"/>
    <s v="Space_Seg (Space_Segment)"/>
    <x v="2"/>
    <x v="30"/>
    <x v="93"/>
  </r>
  <r>
    <s v="Mission.Space_Seg.SC.Main_prop_eq.pipes_17"/>
    <m/>
    <x v="18"/>
    <x v="0"/>
    <s v="\Mission.Space_Seg.SC.Main_prop_eq.pipes_17\Temp_oper_min\\default"/>
    <n v="0"/>
    <m/>
    <m/>
    <s v="°C"/>
    <s v="PROP"/>
    <m/>
    <x v="5"/>
    <x v="1"/>
    <n v="5"/>
    <s v="Mission (Mission)"/>
    <s v="Space_Seg (Space_Segment)"/>
    <x v="2"/>
    <x v="30"/>
    <x v="93"/>
  </r>
  <r>
    <s v="Mission.Space_Seg.SC.Main_prop_eq.pipes_17"/>
    <m/>
    <x v="19"/>
    <x v="0"/>
    <s v="\Mission.Space_Seg.SC.Main_prop_eq.pipes_17\TRL\\default"/>
    <s v="-"/>
    <m/>
    <m/>
    <m/>
    <s v="PROP"/>
    <m/>
    <x v="5"/>
    <x v="1"/>
    <n v="5"/>
    <s v="Mission (Mission)"/>
    <s v="Space_Seg (Space_Segment)"/>
    <x v="2"/>
    <x v="30"/>
    <x v="93"/>
  </r>
  <r>
    <s v="Mission.Space_Seg.SC.Main_prop_eq.pipes_17"/>
    <s v="Dimensions"/>
    <x v="20"/>
    <x v="0"/>
    <s v="\Mission.Space_Seg.SC.Main_prop_eq.pipes_17\wid\\default"/>
    <s v="-"/>
    <m/>
    <m/>
    <s v="mm"/>
    <s v="PROP"/>
    <m/>
    <x v="5"/>
    <x v="1"/>
    <n v="5"/>
    <s v="Mission (Mission)"/>
    <s v="Space_Seg (Space_Segment)"/>
    <x v="2"/>
    <x v="30"/>
    <x v="93"/>
  </r>
  <r>
    <s v="Mission.Space_Seg.SC.Main_prop_eq.pipes_18"/>
    <m/>
    <x v="0"/>
    <x v="0"/>
    <s v="\Mission.Space_Seg.SC.Main_prop_eq.pipes_18\_name_\\default"/>
    <s v="Piping"/>
    <m/>
    <m/>
    <m/>
    <s v="PROP"/>
    <m/>
    <x v="5"/>
    <x v="0"/>
    <n v="5"/>
    <s v="Mission (Mission)"/>
    <s v="Space_Seg (Space_Segment)"/>
    <x v="2"/>
    <x v="30"/>
    <x v="94"/>
  </r>
  <r>
    <s v="Mission.Space_Seg.SC.Main_prop_eq.pipes_18"/>
    <m/>
    <x v="21"/>
    <x v="0"/>
    <s v="\Mission.Space_Seg.SC.Main_prop_eq.pipes_18\assump\\default"/>
    <s v="-"/>
    <m/>
    <m/>
    <m/>
    <s v="PROP"/>
    <m/>
    <x v="5"/>
    <x v="1"/>
    <n v="5"/>
    <s v="Mission (Mission)"/>
    <s v="Space_Seg (Space_Segment)"/>
    <x v="2"/>
    <x v="30"/>
    <x v="94"/>
  </r>
  <r>
    <s v="Mission.Space_Seg.SC.Main_prop_eq.pipes_18"/>
    <s v="Dimensions"/>
    <x v="8"/>
    <x v="0"/>
    <s v="\Mission.Space_Seg.SC.Main_prop_eq.pipes_18\diam\\default"/>
    <s v="-"/>
    <m/>
    <m/>
    <s v="mm"/>
    <s v="PROP"/>
    <m/>
    <x v="5"/>
    <x v="1"/>
    <n v="5"/>
    <s v="Mission (Mission)"/>
    <s v="Space_Seg (Space_Segment)"/>
    <x v="2"/>
    <x v="30"/>
    <x v="94"/>
  </r>
  <r>
    <s v="Mission.Space_Seg.SC.Main_prop_eq.pipes_18"/>
    <s v="Dimensions"/>
    <x v="9"/>
    <x v="0"/>
    <s v="\Mission.Space_Seg.SC.Main_prop_eq.pipes_18\height\\default"/>
    <s v="-"/>
    <m/>
    <m/>
    <s v="mm"/>
    <s v="PROP"/>
    <m/>
    <x v="5"/>
    <x v="1"/>
    <n v="5"/>
    <s v="Mission (Mission)"/>
    <s v="Space_Seg (Space_Segment)"/>
    <x v="2"/>
    <x v="30"/>
    <x v="94"/>
  </r>
  <r>
    <s v="Mission.Space_Seg.SC.Main_prop_eq.pipes_18"/>
    <s v="Dimensions"/>
    <x v="10"/>
    <x v="0"/>
    <s v="\Mission.Space_Seg.SC.Main_prop_eq.pipes_18\len\\default"/>
    <s v="-"/>
    <m/>
    <m/>
    <s v="mm"/>
    <s v="PROP"/>
    <m/>
    <x v="5"/>
    <x v="1"/>
    <n v="5"/>
    <s v="Mission (Mission)"/>
    <s v="Space_Seg (Space_Segment)"/>
    <x v="2"/>
    <x v="30"/>
    <x v="94"/>
  </r>
  <r>
    <s v="Mission.Space_Seg.SC.Main_prop_eq.pipes_18"/>
    <m/>
    <x v="1"/>
    <x v="0"/>
    <s v="\Mission.Space_Seg.SC.Main_prop_eq.pipes_18\m\\default"/>
    <n v="1"/>
    <n v="10"/>
    <n v="0.1"/>
    <s v="kg"/>
    <s v="PROP"/>
    <m/>
    <x v="5"/>
    <x v="1"/>
    <n v="5"/>
    <s v="Mission (Mission)"/>
    <s v="Space_Seg (Space_Segment)"/>
    <x v="2"/>
    <x v="30"/>
    <x v="94"/>
  </r>
  <r>
    <s v="Mission.Space_Seg.SC.Main_prop_eq.pipes_18"/>
    <m/>
    <x v="13"/>
    <x v="0"/>
    <s v="\Mission.Space_Seg.SC.Main_prop_eq.pipes_18\redundancy.scheme\\default"/>
    <s v="-"/>
    <m/>
    <m/>
    <m/>
    <s v="PROP"/>
    <m/>
    <x v="5"/>
    <x v="1"/>
    <n v="5"/>
    <s v="Mission (Mission)"/>
    <s v="Space_Seg (Space_Segment)"/>
    <x v="2"/>
    <x v="30"/>
    <x v="94"/>
  </r>
  <r>
    <s v="Mission.Space_Seg.SC.Main_prop_eq.pipes_18"/>
    <m/>
    <x v="14"/>
    <x v="0"/>
    <s v="\Mission.Space_Seg.SC.Main_prop_eq.pipes_18\redundancy.type\\default"/>
    <s v="-"/>
    <m/>
    <m/>
    <m/>
    <s v="PROP"/>
    <m/>
    <x v="5"/>
    <x v="1"/>
    <n v="5"/>
    <s v="Mission (Mission)"/>
    <s v="Space_Seg (Space_Segment)"/>
    <x v="2"/>
    <x v="30"/>
    <x v="94"/>
  </r>
  <r>
    <s v="Mission.Space_Seg.SC.Main_prop_eq.pipes_18"/>
    <m/>
    <x v="15"/>
    <x v="0"/>
    <s v="\Mission.Space_Seg.SC.Main_prop_eq.pipes_18\redundancy.k\\default"/>
    <s v="-"/>
    <m/>
    <m/>
    <m/>
    <s v="PROP"/>
    <m/>
    <x v="5"/>
    <x v="1"/>
    <n v="5"/>
    <s v="Mission (Mission)"/>
    <s v="Space_Seg (Space_Segment)"/>
    <x v="2"/>
    <x v="30"/>
    <x v="94"/>
  </r>
  <r>
    <s v="Mission.Space_Seg.SC.Main_prop_eq.pipes_18"/>
    <m/>
    <x v="16"/>
    <x v="0"/>
    <s v="\Mission.Space_Seg.SC.Main_prop_eq.pipes_18\redundancy.n\\default"/>
    <s v="-"/>
    <m/>
    <m/>
    <m/>
    <s v="PROP"/>
    <m/>
    <x v="5"/>
    <x v="1"/>
    <n v="5"/>
    <s v="Mission (Mission)"/>
    <s v="Space_Seg (Space_Segment)"/>
    <x v="2"/>
    <x v="30"/>
    <x v="94"/>
  </r>
  <r>
    <s v="Mission.Space_Seg.SC.Main_prop_eq.pipes_18"/>
    <m/>
    <x v="17"/>
    <x v="0"/>
    <s v="\Mission.Space_Seg.SC.Main_prop_eq.pipes_18\Temp_oper_max\\default"/>
    <n v="0"/>
    <m/>
    <m/>
    <s v="°C"/>
    <s v="PROP"/>
    <m/>
    <x v="5"/>
    <x v="1"/>
    <n v="5"/>
    <s v="Mission (Mission)"/>
    <s v="Space_Seg (Space_Segment)"/>
    <x v="2"/>
    <x v="30"/>
    <x v="94"/>
  </r>
  <r>
    <s v="Mission.Space_Seg.SC.Main_prop_eq.pipes_18"/>
    <m/>
    <x v="18"/>
    <x v="0"/>
    <s v="\Mission.Space_Seg.SC.Main_prop_eq.pipes_18\Temp_oper_min\\default"/>
    <n v="0"/>
    <m/>
    <m/>
    <s v="°C"/>
    <s v="PROP"/>
    <m/>
    <x v="5"/>
    <x v="1"/>
    <n v="5"/>
    <s v="Mission (Mission)"/>
    <s v="Space_Seg (Space_Segment)"/>
    <x v="2"/>
    <x v="30"/>
    <x v="94"/>
  </r>
  <r>
    <s v="Mission.Space_Seg.SC.Main_prop_eq.pipes_18"/>
    <m/>
    <x v="19"/>
    <x v="0"/>
    <s v="\Mission.Space_Seg.SC.Main_prop_eq.pipes_18\TRL\\default"/>
    <s v="-"/>
    <m/>
    <m/>
    <m/>
    <s v="PROP"/>
    <m/>
    <x v="5"/>
    <x v="1"/>
    <n v="5"/>
    <s v="Mission (Mission)"/>
    <s v="Space_Seg (Space_Segment)"/>
    <x v="2"/>
    <x v="30"/>
    <x v="94"/>
  </r>
  <r>
    <s v="Mission.Space_Seg.SC.Main_prop_eq.pipes_18"/>
    <s v="Dimensions"/>
    <x v="20"/>
    <x v="0"/>
    <s v="\Mission.Space_Seg.SC.Main_prop_eq.pipes_18\wid\\default"/>
    <s v="-"/>
    <m/>
    <m/>
    <s v="mm"/>
    <s v="PROP"/>
    <m/>
    <x v="5"/>
    <x v="1"/>
    <n v="5"/>
    <s v="Mission (Mission)"/>
    <s v="Space_Seg (Space_Segment)"/>
    <x v="2"/>
    <x v="30"/>
    <x v="94"/>
  </r>
  <r>
    <s v="Mission.Space_Seg.SC.Main_prop_eq.pipes_19"/>
    <m/>
    <x v="0"/>
    <x v="0"/>
    <s v="\Mission.Space_Seg.SC.Main_prop_eq.pipes_19\_name_\\default"/>
    <s v="Piping"/>
    <m/>
    <m/>
    <m/>
    <s v="PROP"/>
    <m/>
    <x v="5"/>
    <x v="0"/>
    <n v="5"/>
    <s v="Mission (Mission)"/>
    <s v="Space_Seg (Space_Segment)"/>
    <x v="2"/>
    <x v="30"/>
    <x v="95"/>
  </r>
  <r>
    <s v="Mission.Space_Seg.SC.Main_prop_eq.pipes_19"/>
    <m/>
    <x v="21"/>
    <x v="0"/>
    <s v="\Mission.Space_Seg.SC.Main_prop_eq.pipes_19\assump\\default"/>
    <s v="-"/>
    <m/>
    <m/>
    <m/>
    <s v="PROP"/>
    <m/>
    <x v="5"/>
    <x v="1"/>
    <n v="5"/>
    <s v="Mission (Mission)"/>
    <s v="Space_Seg (Space_Segment)"/>
    <x v="2"/>
    <x v="30"/>
    <x v="95"/>
  </r>
  <r>
    <s v="Mission.Space_Seg.SC.Main_prop_eq.pipes_19"/>
    <s v="Dimensions"/>
    <x v="8"/>
    <x v="0"/>
    <s v="\Mission.Space_Seg.SC.Main_prop_eq.pipes_19\diam\\default"/>
    <s v="-"/>
    <m/>
    <m/>
    <s v="mm"/>
    <s v="PROP"/>
    <m/>
    <x v="5"/>
    <x v="1"/>
    <n v="5"/>
    <s v="Mission (Mission)"/>
    <s v="Space_Seg (Space_Segment)"/>
    <x v="2"/>
    <x v="30"/>
    <x v="95"/>
  </r>
  <r>
    <s v="Mission.Space_Seg.SC.Main_prop_eq.pipes_19"/>
    <s v="Dimensions"/>
    <x v="9"/>
    <x v="0"/>
    <s v="\Mission.Space_Seg.SC.Main_prop_eq.pipes_19\height\\default"/>
    <s v="-"/>
    <m/>
    <m/>
    <s v="mm"/>
    <s v="PROP"/>
    <m/>
    <x v="5"/>
    <x v="1"/>
    <n v="5"/>
    <s v="Mission (Mission)"/>
    <s v="Space_Seg (Space_Segment)"/>
    <x v="2"/>
    <x v="30"/>
    <x v="95"/>
  </r>
  <r>
    <s v="Mission.Space_Seg.SC.Main_prop_eq.pipes_19"/>
    <s v="Dimensions"/>
    <x v="10"/>
    <x v="0"/>
    <s v="\Mission.Space_Seg.SC.Main_prop_eq.pipes_19\len\\default"/>
    <s v="-"/>
    <m/>
    <m/>
    <s v="mm"/>
    <s v="PROP"/>
    <m/>
    <x v="5"/>
    <x v="1"/>
    <n v="5"/>
    <s v="Mission (Mission)"/>
    <s v="Space_Seg (Space_Segment)"/>
    <x v="2"/>
    <x v="30"/>
    <x v="95"/>
  </r>
  <r>
    <s v="Mission.Space_Seg.SC.Main_prop_eq.pipes_19"/>
    <m/>
    <x v="1"/>
    <x v="0"/>
    <s v="\Mission.Space_Seg.SC.Main_prop_eq.pipes_19\m\\default"/>
    <n v="1"/>
    <n v="10"/>
    <n v="0.1"/>
    <s v="kg"/>
    <s v="PROP"/>
    <m/>
    <x v="5"/>
    <x v="1"/>
    <n v="5"/>
    <s v="Mission (Mission)"/>
    <s v="Space_Seg (Space_Segment)"/>
    <x v="2"/>
    <x v="30"/>
    <x v="95"/>
  </r>
  <r>
    <s v="Mission.Space_Seg.SC.Main_prop_eq.pipes_19"/>
    <m/>
    <x v="13"/>
    <x v="0"/>
    <s v="\Mission.Space_Seg.SC.Main_prop_eq.pipes_19\redundancy.scheme\\default"/>
    <s v="-"/>
    <m/>
    <m/>
    <m/>
    <s v="PROP"/>
    <m/>
    <x v="5"/>
    <x v="1"/>
    <n v="5"/>
    <s v="Mission (Mission)"/>
    <s v="Space_Seg (Space_Segment)"/>
    <x v="2"/>
    <x v="30"/>
    <x v="95"/>
  </r>
  <r>
    <s v="Mission.Space_Seg.SC.Main_prop_eq.pipes_19"/>
    <m/>
    <x v="14"/>
    <x v="0"/>
    <s v="\Mission.Space_Seg.SC.Main_prop_eq.pipes_19\redundancy.type\\default"/>
    <s v="-"/>
    <m/>
    <m/>
    <m/>
    <s v="PROP"/>
    <m/>
    <x v="5"/>
    <x v="1"/>
    <n v="5"/>
    <s v="Mission (Mission)"/>
    <s v="Space_Seg (Space_Segment)"/>
    <x v="2"/>
    <x v="30"/>
    <x v="95"/>
  </r>
  <r>
    <s v="Mission.Space_Seg.SC.Main_prop_eq.pipes_19"/>
    <m/>
    <x v="15"/>
    <x v="0"/>
    <s v="\Mission.Space_Seg.SC.Main_prop_eq.pipes_19\redundancy.k\\default"/>
    <s v="-"/>
    <m/>
    <m/>
    <m/>
    <s v="PROP"/>
    <m/>
    <x v="5"/>
    <x v="1"/>
    <n v="5"/>
    <s v="Mission (Mission)"/>
    <s v="Space_Seg (Space_Segment)"/>
    <x v="2"/>
    <x v="30"/>
    <x v="95"/>
  </r>
  <r>
    <s v="Mission.Space_Seg.SC.Main_prop_eq.pipes_19"/>
    <m/>
    <x v="16"/>
    <x v="0"/>
    <s v="\Mission.Space_Seg.SC.Main_prop_eq.pipes_19\redundancy.n\\default"/>
    <s v="-"/>
    <m/>
    <m/>
    <m/>
    <s v="PROP"/>
    <m/>
    <x v="5"/>
    <x v="1"/>
    <n v="5"/>
    <s v="Mission (Mission)"/>
    <s v="Space_Seg (Space_Segment)"/>
    <x v="2"/>
    <x v="30"/>
    <x v="95"/>
  </r>
  <r>
    <s v="Mission.Space_Seg.SC.Main_prop_eq.pipes_19"/>
    <m/>
    <x v="17"/>
    <x v="0"/>
    <s v="\Mission.Space_Seg.SC.Main_prop_eq.pipes_19\Temp_oper_max\\default"/>
    <n v="0"/>
    <m/>
    <m/>
    <s v="°C"/>
    <s v="PROP"/>
    <m/>
    <x v="5"/>
    <x v="1"/>
    <n v="5"/>
    <s v="Mission (Mission)"/>
    <s v="Space_Seg (Space_Segment)"/>
    <x v="2"/>
    <x v="30"/>
    <x v="95"/>
  </r>
  <r>
    <s v="Mission.Space_Seg.SC.Main_prop_eq.pipes_19"/>
    <m/>
    <x v="18"/>
    <x v="0"/>
    <s v="\Mission.Space_Seg.SC.Main_prop_eq.pipes_19\Temp_oper_min\\default"/>
    <n v="0"/>
    <m/>
    <m/>
    <s v="°C"/>
    <s v="PROP"/>
    <m/>
    <x v="5"/>
    <x v="1"/>
    <n v="5"/>
    <s v="Mission (Mission)"/>
    <s v="Space_Seg (Space_Segment)"/>
    <x v="2"/>
    <x v="30"/>
    <x v="95"/>
  </r>
  <r>
    <s v="Mission.Space_Seg.SC.Main_prop_eq.pipes_19"/>
    <m/>
    <x v="19"/>
    <x v="0"/>
    <s v="\Mission.Space_Seg.SC.Main_prop_eq.pipes_19\TRL\\default"/>
    <s v="-"/>
    <m/>
    <m/>
    <m/>
    <s v="PROP"/>
    <m/>
    <x v="5"/>
    <x v="1"/>
    <n v="5"/>
    <s v="Mission (Mission)"/>
    <s v="Space_Seg (Space_Segment)"/>
    <x v="2"/>
    <x v="30"/>
    <x v="95"/>
  </r>
  <r>
    <s v="Mission.Space_Seg.SC.Main_prop_eq.pipes_19"/>
    <s v="Dimensions"/>
    <x v="20"/>
    <x v="0"/>
    <s v="\Mission.Space_Seg.SC.Main_prop_eq.pipes_19\wid\\default"/>
    <s v="-"/>
    <m/>
    <m/>
    <s v="mm"/>
    <s v="PROP"/>
    <m/>
    <x v="5"/>
    <x v="1"/>
    <n v="5"/>
    <s v="Mission (Mission)"/>
    <s v="Space_Seg (Space_Segment)"/>
    <x v="2"/>
    <x v="30"/>
    <x v="95"/>
  </r>
  <r>
    <s v="Mission.Space_Seg.SC.Main_prop_eq.pipes_20"/>
    <m/>
    <x v="0"/>
    <x v="0"/>
    <s v="\Mission.Space_Seg.SC.Main_prop_eq.pipes_20\_name_\\default"/>
    <s v="Piping"/>
    <m/>
    <m/>
    <m/>
    <s v="PROP"/>
    <m/>
    <x v="5"/>
    <x v="0"/>
    <n v="5"/>
    <s v="Mission (Mission)"/>
    <s v="Space_Seg (Space_Segment)"/>
    <x v="2"/>
    <x v="30"/>
    <x v="96"/>
  </r>
  <r>
    <s v="Mission.Space_Seg.SC.Main_prop_eq.pipes_20"/>
    <m/>
    <x v="21"/>
    <x v="0"/>
    <s v="\Mission.Space_Seg.SC.Main_prop_eq.pipes_20\assump\\default"/>
    <s v="-"/>
    <m/>
    <m/>
    <m/>
    <s v="PROP"/>
    <m/>
    <x v="5"/>
    <x v="1"/>
    <n v="5"/>
    <s v="Mission (Mission)"/>
    <s v="Space_Seg (Space_Segment)"/>
    <x v="2"/>
    <x v="30"/>
    <x v="96"/>
  </r>
  <r>
    <s v="Mission.Space_Seg.SC.Main_prop_eq.pipes_20"/>
    <s v="Dimensions"/>
    <x v="8"/>
    <x v="0"/>
    <s v="\Mission.Space_Seg.SC.Main_prop_eq.pipes_20\diam\\default"/>
    <s v="-"/>
    <m/>
    <m/>
    <s v="mm"/>
    <s v="PROP"/>
    <m/>
    <x v="5"/>
    <x v="1"/>
    <n v="5"/>
    <s v="Mission (Mission)"/>
    <s v="Space_Seg (Space_Segment)"/>
    <x v="2"/>
    <x v="30"/>
    <x v="96"/>
  </r>
  <r>
    <s v="Mission.Space_Seg.SC.Main_prop_eq.pipes_20"/>
    <s v="Dimensions"/>
    <x v="9"/>
    <x v="0"/>
    <s v="\Mission.Space_Seg.SC.Main_prop_eq.pipes_20\height\\default"/>
    <s v="-"/>
    <m/>
    <m/>
    <s v="mm"/>
    <s v="PROP"/>
    <m/>
    <x v="5"/>
    <x v="1"/>
    <n v="5"/>
    <s v="Mission (Mission)"/>
    <s v="Space_Seg (Space_Segment)"/>
    <x v="2"/>
    <x v="30"/>
    <x v="96"/>
  </r>
  <r>
    <s v="Mission.Space_Seg.SC.Main_prop_eq.pipes_20"/>
    <s v="Dimensions"/>
    <x v="10"/>
    <x v="0"/>
    <s v="\Mission.Space_Seg.SC.Main_prop_eq.pipes_20\len\\default"/>
    <s v="-"/>
    <m/>
    <m/>
    <s v="mm"/>
    <s v="PROP"/>
    <m/>
    <x v="5"/>
    <x v="1"/>
    <n v="5"/>
    <s v="Mission (Mission)"/>
    <s v="Space_Seg (Space_Segment)"/>
    <x v="2"/>
    <x v="30"/>
    <x v="96"/>
  </r>
  <r>
    <s v="Mission.Space_Seg.SC.Main_prop_eq.pipes_20"/>
    <m/>
    <x v="1"/>
    <x v="0"/>
    <s v="\Mission.Space_Seg.SC.Main_prop_eq.pipes_20\m\\default"/>
    <n v="1"/>
    <n v="10"/>
    <n v="0.1"/>
    <s v="kg"/>
    <s v="PROP"/>
    <m/>
    <x v="5"/>
    <x v="1"/>
    <n v="5"/>
    <s v="Mission (Mission)"/>
    <s v="Space_Seg (Space_Segment)"/>
    <x v="2"/>
    <x v="30"/>
    <x v="96"/>
  </r>
  <r>
    <s v="Mission.Space_Seg.SC.Main_prop_eq.pipes_20"/>
    <m/>
    <x v="13"/>
    <x v="0"/>
    <s v="\Mission.Space_Seg.SC.Main_prop_eq.pipes_20\redundancy.scheme\\default"/>
    <s v="-"/>
    <m/>
    <m/>
    <m/>
    <s v="PROP"/>
    <m/>
    <x v="5"/>
    <x v="1"/>
    <n v="5"/>
    <s v="Mission (Mission)"/>
    <s v="Space_Seg (Space_Segment)"/>
    <x v="2"/>
    <x v="30"/>
    <x v="96"/>
  </r>
  <r>
    <s v="Mission.Space_Seg.SC.Main_prop_eq.pipes_20"/>
    <m/>
    <x v="14"/>
    <x v="0"/>
    <s v="\Mission.Space_Seg.SC.Main_prop_eq.pipes_20\redundancy.type\\default"/>
    <s v="-"/>
    <m/>
    <m/>
    <m/>
    <s v="PROP"/>
    <m/>
    <x v="5"/>
    <x v="1"/>
    <n v="5"/>
    <s v="Mission (Mission)"/>
    <s v="Space_Seg (Space_Segment)"/>
    <x v="2"/>
    <x v="30"/>
    <x v="96"/>
  </r>
  <r>
    <s v="Mission.Space_Seg.SC.Main_prop_eq.pipes_20"/>
    <m/>
    <x v="15"/>
    <x v="0"/>
    <s v="\Mission.Space_Seg.SC.Main_prop_eq.pipes_20\redundancy.k\\default"/>
    <s v="-"/>
    <m/>
    <m/>
    <m/>
    <s v="PROP"/>
    <m/>
    <x v="5"/>
    <x v="1"/>
    <n v="5"/>
    <s v="Mission (Mission)"/>
    <s v="Space_Seg (Space_Segment)"/>
    <x v="2"/>
    <x v="30"/>
    <x v="96"/>
  </r>
  <r>
    <s v="Mission.Space_Seg.SC.Main_prop_eq.pipes_20"/>
    <m/>
    <x v="16"/>
    <x v="0"/>
    <s v="\Mission.Space_Seg.SC.Main_prop_eq.pipes_20\redundancy.n\\default"/>
    <s v="-"/>
    <m/>
    <m/>
    <m/>
    <s v="PROP"/>
    <m/>
    <x v="5"/>
    <x v="1"/>
    <n v="5"/>
    <s v="Mission (Mission)"/>
    <s v="Space_Seg (Space_Segment)"/>
    <x v="2"/>
    <x v="30"/>
    <x v="96"/>
  </r>
  <r>
    <s v="Mission.Space_Seg.SC.Main_prop_eq.pipes_20"/>
    <m/>
    <x v="17"/>
    <x v="0"/>
    <s v="\Mission.Space_Seg.SC.Main_prop_eq.pipes_20\Temp_oper_max\\default"/>
    <n v="0"/>
    <m/>
    <m/>
    <s v="°C"/>
    <s v="PROP"/>
    <m/>
    <x v="5"/>
    <x v="1"/>
    <n v="5"/>
    <s v="Mission (Mission)"/>
    <s v="Space_Seg (Space_Segment)"/>
    <x v="2"/>
    <x v="30"/>
    <x v="96"/>
  </r>
  <r>
    <s v="Mission.Space_Seg.SC.Main_prop_eq.pipes_20"/>
    <m/>
    <x v="18"/>
    <x v="0"/>
    <s v="\Mission.Space_Seg.SC.Main_prop_eq.pipes_20\Temp_oper_min\\default"/>
    <n v="0"/>
    <m/>
    <m/>
    <s v="°C"/>
    <s v="PROP"/>
    <m/>
    <x v="5"/>
    <x v="1"/>
    <n v="5"/>
    <s v="Mission (Mission)"/>
    <s v="Space_Seg (Space_Segment)"/>
    <x v="2"/>
    <x v="30"/>
    <x v="96"/>
  </r>
  <r>
    <s v="Mission.Space_Seg.SC.Main_prop_eq.pipes_20"/>
    <m/>
    <x v="19"/>
    <x v="0"/>
    <s v="\Mission.Space_Seg.SC.Main_prop_eq.pipes_20\TRL\\default"/>
    <s v="-"/>
    <m/>
    <m/>
    <m/>
    <s v="PROP"/>
    <m/>
    <x v="5"/>
    <x v="1"/>
    <n v="5"/>
    <s v="Mission (Mission)"/>
    <s v="Space_Seg (Space_Segment)"/>
    <x v="2"/>
    <x v="30"/>
    <x v="96"/>
  </r>
  <r>
    <s v="Mission.Space_Seg.SC.Main_prop_eq.pipes_20"/>
    <s v="Dimensions"/>
    <x v="20"/>
    <x v="0"/>
    <s v="\Mission.Space_Seg.SC.Main_prop_eq.pipes_20\wid\\default"/>
    <s v="-"/>
    <m/>
    <m/>
    <s v="mm"/>
    <s v="PROP"/>
    <m/>
    <x v="5"/>
    <x v="1"/>
    <n v="5"/>
    <s v="Mission (Mission)"/>
    <s v="Space_Seg (Space_Segment)"/>
    <x v="2"/>
    <x v="30"/>
    <x v="96"/>
  </r>
  <r>
    <s v="Mission.Space_Seg.SC.Main_prop_eq.pipes_21"/>
    <m/>
    <x v="0"/>
    <x v="0"/>
    <s v="\Mission.Space_Seg.SC.Main_prop_eq.pipes_21\_name_\\default"/>
    <s v="Piping"/>
    <m/>
    <m/>
    <m/>
    <s v="PROP"/>
    <m/>
    <x v="5"/>
    <x v="0"/>
    <n v="5"/>
    <s v="Mission (Mission)"/>
    <s v="Space_Seg (Space_Segment)"/>
    <x v="2"/>
    <x v="30"/>
    <x v="97"/>
  </r>
  <r>
    <s v="Mission.Space_Seg.SC.Main_prop_eq.pipes_21"/>
    <m/>
    <x v="21"/>
    <x v="0"/>
    <s v="\Mission.Space_Seg.SC.Main_prop_eq.pipes_21\assump\\default"/>
    <s v="-"/>
    <m/>
    <m/>
    <m/>
    <s v="PROP"/>
    <m/>
    <x v="5"/>
    <x v="1"/>
    <n v="5"/>
    <s v="Mission (Mission)"/>
    <s v="Space_Seg (Space_Segment)"/>
    <x v="2"/>
    <x v="30"/>
    <x v="97"/>
  </r>
  <r>
    <s v="Mission.Space_Seg.SC.Main_prop_eq.pipes_21"/>
    <s v="Dimensions"/>
    <x v="8"/>
    <x v="0"/>
    <s v="\Mission.Space_Seg.SC.Main_prop_eq.pipes_21\diam\\default"/>
    <s v="-"/>
    <m/>
    <m/>
    <s v="mm"/>
    <s v="PROP"/>
    <m/>
    <x v="5"/>
    <x v="1"/>
    <n v="5"/>
    <s v="Mission (Mission)"/>
    <s v="Space_Seg (Space_Segment)"/>
    <x v="2"/>
    <x v="30"/>
    <x v="97"/>
  </r>
  <r>
    <s v="Mission.Space_Seg.SC.Main_prop_eq.pipes_21"/>
    <s v="Dimensions"/>
    <x v="9"/>
    <x v="0"/>
    <s v="\Mission.Space_Seg.SC.Main_prop_eq.pipes_21\height\\default"/>
    <s v="-"/>
    <m/>
    <m/>
    <s v="mm"/>
    <s v="PROP"/>
    <m/>
    <x v="5"/>
    <x v="1"/>
    <n v="5"/>
    <s v="Mission (Mission)"/>
    <s v="Space_Seg (Space_Segment)"/>
    <x v="2"/>
    <x v="30"/>
    <x v="97"/>
  </r>
  <r>
    <s v="Mission.Space_Seg.SC.Main_prop_eq.pipes_21"/>
    <s v="Dimensions"/>
    <x v="10"/>
    <x v="0"/>
    <s v="\Mission.Space_Seg.SC.Main_prop_eq.pipes_21\len\\default"/>
    <s v="-"/>
    <m/>
    <m/>
    <s v="mm"/>
    <s v="PROP"/>
    <m/>
    <x v="5"/>
    <x v="1"/>
    <n v="5"/>
    <s v="Mission (Mission)"/>
    <s v="Space_Seg (Space_Segment)"/>
    <x v="2"/>
    <x v="30"/>
    <x v="97"/>
  </r>
  <r>
    <s v="Mission.Space_Seg.SC.Main_prop_eq.pipes_21"/>
    <m/>
    <x v="1"/>
    <x v="0"/>
    <s v="\Mission.Space_Seg.SC.Main_prop_eq.pipes_21\m\\default"/>
    <n v="1"/>
    <n v="10"/>
    <n v="0.1"/>
    <s v="kg"/>
    <s v="PROP"/>
    <m/>
    <x v="5"/>
    <x v="1"/>
    <n v="5"/>
    <s v="Mission (Mission)"/>
    <s v="Space_Seg (Space_Segment)"/>
    <x v="2"/>
    <x v="30"/>
    <x v="97"/>
  </r>
  <r>
    <s v="Mission.Space_Seg.SC.Main_prop_eq.pipes_21"/>
    <m/>
    <x v="13"/>
    <x v="0"/>
    <s v="\Mission.Space_Seg.SC.Main_prop_eq.pipes_21\redundancy.scheme\\default"/>
    <s v="-"/>
    <m/>
    <m/>
    <m/>
    <s v="PROP"/>
    <m/>
    <x v="5"/>
    <x v="1"/>
    <n v="5"/>
    <s v="Mission (Mission)"/>
    <s v="Space_Seg (Space_Segment)"/>
    <x v="2"/>
    <x v="30"/>
    <x v="97"/>
  </r>
  <r>
    <s v="Mission.Space_Seg.SC.Main_prop_eq.pipes_21"/>
    <m/>
    <x v="14"/>
    <x v="0"/>
    <s v="\Mission.Space_Seg.SC.Main_prop_eq.pipes_21\redundancy.type\\default"/>
    <s v="-"/>
    <m/>
    <m/>
    <m/>
    <s v="PROP"/>
    <m/>
    <x v="5"/>
    <x v="1"/>
    <n v="5"/>
    <s v="Mission (Mission)"/>
    <s v="Space_Seg (Space_Segment)"/>
    <x v="2"/>
    <x v="30"/>
    <x v="97"/>
  </r>
  <r>
    <s v="Mission.Space_Seg.SC.Main_prop_eq.pipes_21"/>
    <m/>
    <x v="15"/>
    <x v="0"/>
    <s v="\Mission.Space_Seg.SC.Main_prop_eq.pipes_21\redundancy.k\\default"/>
    <s v="-"/>
    <m/>
    <m/>
    <m/>
    <s v="PROP"/>
    <m/>
    <x v="5"/>
    <x v="1"/>
    <n v="5"/>
    <s v="Mission (Mission)"/>
    <s v="Space_Seg (Space_Segment)"/>
    <x v="2"/>
    <x v="30"/>
    <x v="97"/>
  </r>
  <r>
    <s v="Mission.Space_Seg.SC.Main_prop_eq.pipes_21"/>
    <m/>
    <x v="16"/>
    <x v="0"/>
    <s v="\Mission.Space_Seg.SC.Main_prop_eq.pipes_21\redundancy.n\\default"/>
    <s v="-"/>
    <m/>
    <m/>
    <m/>
    <s v="PROP"/>
    <m/>
    <x v="5"/>
    <x v="1"/>
    <n v="5"/>
    <s v="Mission (Mission)"/>
    <s v="Space_Seg (Space_Segment)"/>
    <x v="2"/>
    <x v="30"/>
    <x v="97"/>
  </r>
  <r>
    <s v="Mission.Space_Seg.SC.Main_prop_eq.pipes_21"/>
    <m/>
    <x v="17"/>
    <x v="0"/>
    <s v="\Mission.Space_Seg.SC.Main_prop_eq.pipes_21\Temp_oper_max\\default"/>
    <n v="0"/>
    <m/>
    <m/>
    <s v="°C"/>
    <s v="PROP"/>
    <m/>
    <x v="5"/>
    <x v="1"/>
    <n v="5"/>
    <s v="Mission (Mission)"/>
    <s v="Space_Seg (Space_Segment)"/>
    <x v="2"/>
    <x v="30"/>
    <x v="97"/>
  </r>
  <r>
    <s v="Mission.Space_Seg.SC.Main_prop_eq.pipes_21"/>
    <m/>
    <x v="18"/>
    <x v="0"/>
    <s v="\Mission.Space_Seg.SC.Main_prop_eq.pipes_21\Temp_oper_min\\default"/>
    <n v="0"/>
    <m/>
    <m/>
    <s v="°C"/>
    <s v="PROP"/>
    <m/>
    <x v="5"/>
    <x v="1"/>
    <n v="5"/>
    <s v="Mission (Mission)"/>
    <s v="Space_Seg (Space_Segment)"/>
    <x v="2"/>
    <x v="30"/>
    <x v="97"/>
  </r>
  <r>
    <s v="Mission.Space_Seg.SC.Main_prop_eq.pipes_21"/>
    <m/>
    <x v="19"/>
    <x v="0"/>
    <s v="\Mission.Space_Seg.SC.Main_prop_eq.pipes_21\TRL\\default"/>
    <s v="-"/>
    <m/>
    <m/>
    <m/>
    <s v="PROP"/>
    <m/>
    <x v="5"/>
    <x v="1"/>
    <n v="5"/>
    <s v="Mission (Mission)"/>
    <s v="Space_Seg (Space_Segment)"/>
    <x v="2"/>
    <x v="30"/>
    <x v="97"/>
  </r>
  <r>
    <s v="Mission.Space_Seg.SC.Main_prop_eq.pipes_21"/>
    <s v="Dimensions"/>
    <x v="20"/>
    <x v="0"/>
    <s v="\Mission.Space_Seg.SC.Main_prop_eq.pipes_21\wid\\default"/>
    <s v="-"/>
    <m/>
    <m/>
    <s v="mm"/>
    <s v="PROP"/>
    <m/>
    <x v="5"/>
    <x v="1"/>
    <n v="5"/>
    <s v="Mission (Mission)"/>
    <s v="Space_Seg (Space_Segment)"/>
    <x v="2"/>
    <x v="30"/>
    <x v="97"/>
  </r>
  <r>
    <s v="Mission.Space_Seg.SC.Main_prop_eq.pipes_22"/>
    <m/>
    <x v="0"/>
    <x v="0"/>
    <s v="\Mission.Space_Seg.SC.Main_prop_eq.pipes_22\_name_\\default"/>
    <s v="Piping"/>
    <m/>
    <m/>
    <m/>
    <s v="PROP"/>
    <m/>
    <x v="5"/>
    <x v="0"/>
    <n v="5"/>
    <s v="Mission (Mission)"/>
    <s v="Space_Seg (Space_Segment)"/>
    <x v="2"/>
    <x v="30"/>
    <x v="98"/>
  </r>
  <r>
    <s v="Mission.Space_Seg.SC.Main_prop_eq.pipes_22"/>
    <m/>
    <x v="21"/>
    <x v="0"/>
    <s v="\Mission.Space_Seg.SC.Main_prop_eq.pipes_22\assump\\default"/>
    <s v="-"/>
    <m/>
    <m/>
    <m/>
    <s v="PROP"/>
    <m/>
    <x v="5"/>
    <x v="1"/>
    <n v="5"/>
    <s v="Mission (Mission)"/>
    <s v="Space_Seg (Space_Segment)"/>
    <x v="2"/>
    <x v="30"/>
    <x v="98"/>
  </r>
  <r>
    <s v="Mission.Space_Seg.SC.Main_prop_eq.pipes_22"/>
    <s v="Dimensions"/>
    <x v="8"/>
    <x v="0"/>
    <s v="\Mission.Space_Seg.SC.Main_prop_eq.pipes_22\diam\\default"/>
    <s v="-"/>
    <m/>
    <m/>
    <s v="mm"/>
    <s v="PROP"/>
    <m/>
    <x v="5"/>
    <x v="1"/>
    <n v="5"/>
    <s v="Mission (Mission)"/>
    <s v="Space_Seg (Space_Segment)"/>
    <x v="2"/>
    <x v="30"/>
    <x v="98"/>
  </r>
  <r>
    <s v="Mission.Space_Seg.SC.Main_prop_eq.pipes_22"/>
    <s v="Dimensions"/>
    <x v="9"/>
    <x v="0"/>
    <s v="\Mission.Space_Seg.SC.Main_prop_eq.pipes_22\height\\default"/>
    <s v="-"/>
    <m/>
    <m/>
    <s v="mm"/>
    <s v="PROP"/>
    <m/>
    <x v="5"/>
    <x v="1"/>
    <n v="5"/>
    <s v="Mission (Mission)"/>
    <s v="Space_Seg (Space_Segment)"/>
    <x v="2"/>
    <x v="30"/>
    <x v="98"/>
  </r>
  <r>
    <s v="Mission.Space_Seg.SC.Main_prop_eq.pipes_22"/>
    <s v="Dimensions"/>
    <x v="10"/>
    <x v="0"/>
    <s v="\Mission.Space_Seg.SC.Main_prop_eq.pipes_22\len\\default"/>
    <s v="-"/>
    <m/>
    <m/>
    <s v="mm"/>
    <s v="PROP"/>
    <m/>
    <x v="5"/>
    <x v="1"/>
    <n v="5"/>
    <s v="Mission (Mission)"/>
    <s v="Space_Seg (Space_Segment)"/>
    <x v="2"/>
    <x v="30"/>
    <x v="98"/>
  </r>
  <r>
    <s v="Mission.Space_Seg.SC.Main_prop_eq.pipes_22"/>
    <m/>
    <x v="1"/>
    <x v="0"/>
    <s v="\Mission.Space_Seg.SC.Main_prop_eq.pipes_22\m\\default"/>
    <n v="1"/>
    <n v="10"/>
    <n v="0.1"/>
    <s v="kg"/>
    <s v="PROP"/>
    <m/>
    <x v="5"/>
    <x v="1"/>
    <n v="5"/>
    <s v="Mission (Mission)"/>
    <s v="Space_Seg (Space_Segment)"/>
    <x v="2"/>
    <x v="30"/>
    <x v="98"/>
  </r>
  <r>
    <s v="Mission.Space_Seg.SC.Main_prop_eq.pipes_22"/>
    <m/>
    <x v="13"/>
    <x v="0"/>
    <s v="\Mission.Space_Seg.SC.Main_prop_eq.pipes_22\redundancy.scheme\\default"/>
    <s v="-"/>
    <m/>
    <m/>
    <m/>
    <s v="PROP"/>
    <m/>
    <x v="5"/>
    <x v="1"/>
    <n v="5"/>
    <s v="Mission (Mission)"/>
    <s v="Space_Seg (Space_Segment)"/>
    <x v="2"/>
    <x v="30"/>
    <x v="98"/>
  </r>
  <r>
    <s v="Mission.Space_Seg.SC.Main_prop_eq.pipes_22"/>
    <m/>
    <x v="14"/>
    <x v="0"/>
    <s v="\Mission.Space_Seg.SC.Main_prop_eq.pipes_22\redundancy.type\\default"/>
    <s v="-"/>
    <m/>
    <m/>
    <m/>
    <s v="PROP"/>
    <m/>
    <x v="5"/>
    <x v="1"/>
    <n v="5"/>
    <s v="Mission (Mission)"/>
    <s v="Space_Seg (Space_Segment)"/>
    <x v="2"/>
    <x v="30"/>
    <x v="98"/>
  </r>
  <r>
    <s v="Mission.Space_Seg.SC.Main_prop_eq.pipes_22"/>
    <m/>
    <x v="15"/>
    <x v="0"/>
    <s v="\Mission.Space_Seg.SC.Main_prop_eq.pipes_22\redundancy.k\\default"/>
    <s v="-"/>
    <m/>
    <m/>
    <m/>
    <s v="PROP"/>
    <m/>
    <x v="5"/>
    <x v="1"/>
    <n v="5"/>
    <s v="Mission (Mission)"/>
    <s v="Space_Seg (Space_Segment)"/>
    <x v="2"/>
    <x v="30"/>
    <x v="98"/>
  </r>
  <r>
    <s v="Mission.Space_Seg.SC.Main_prop_eq.pipes_22"/>
    <m/>
    <x v="16"/>
    <x v="0"/>
    <s v="\Mission.Space_Seg.SC.Main_prop_eq.pipes_22\redundancy.n\\default"/>
    <s v="-"/>
    <m/>
    <m/>
    <m/>
    <s v="PROP"/>
    <m/>
    <x v="5"/>
    <x v="1"/>
    <n v="5"/>
    <s v="Mission (Mission)"/>
    <s v="Space_Seg (Space_Segment)"/>
    <x v="2"/>
    <x v="30"/>
    <x v="98"/>
  </r>
  <r>
    <s v="Mission.Space_Seg.SC.Main_prop_eq.pipes_22"/>
    <m/>
    <x v="17"/>
    <x v="0"/>
    <s v="\Mission.Space_Seg.SC.Main_prop_eq.pipes_22\Temp_oper_max\\default"/>
    <n v="0"/>
    <m/>
    <m/>
    <s v="°C"/>
    <s v="PROP"/>
    <m/>
    <x v="5"/>
    <x v="1"/>
    <n v="5"/>
    <s v="Mission (Mission)"/>
    <s v="Space_Seg (Space_Segment)"/>
    <x v="2"/>
    <x v="30"/>
    <x v="98"/>
  </r>
  <r>
    <s v="Mission.Space_Seg.SC.Main_prop_eq.pipes_22"/>
    <m/>
    <x v="18"/>
    <x v="0"/>
    <s v="\Mission.Space_Seg.SC.Main_prop_eq.pipes_22\Temp_oper_min\\default"/>
    <n v="0"/>
    <m/>
    <m/>
    <s v="°C"/>
    <s v="PROP"/>
    <m/>
    <x v="5"/>
    <x v="1"/>
    <n v="5"/>
    <s v="Mission (Mission)"/>
    <s v="Space_Seg (Space_Segment)"/>
    <x v="2"/>
    <x v="30"/>
    <x v="98"/>
  </r>
  <r>
    <s v="Mission.Space_Seg.SC.Main_prop_eq.pipes_22"/>
    <m/>
    <x v="19"/>
    <x v="0"/>
    <s v="\Mission.Space_Seg.SC.Main_prop_eq.pipes_22\TRL\\default"/>
    <s v="-"/>
    <m/>
    <m/>
    <m/>
    <s v="PROP"/>
    <m/>
    <x v="5"/>
    <x v="1"/>
    <n v="5"/>
    <s v="Mission (Mission)"/>
    <s v="Space_Seg (Space_Segment)"/>
    <x v="2"/>
    <x v="30"/>
    <x v="98"/>
  </r>
  <r>
    <s v="Mission.Space_Seg.SC.Main_prop_eq.pipes_22"/>
    <s v="Dimensions"/>
    <x v="20"/>
    <x v="0"/>
    <s v="\Mission.Space_Seg.SC.Main_prop_eq.pipes_22\wid\\default"/>
    <s v="-"/>
    <m/>
    <m/>
    <s v="mm"/>
    <s v="PROP"/>
    <m/>
    <x v="5"/>
    <x v="1"/>
    <n v="5"/>
    <s v="Mission (Mission)"/>
    <s v="Space_Seg (Space_Segment)"/>
    <x v="2"/>
    <x v="30"/>
    <x v="98"/>
  </r>
  <r>
    <s v="Mission.Space_Seg.SC.Main_prop_eq.Press_Tank"/>
    <m/>
    <x v="0"/>
    <x v="0"/>
    <s v="\Mission.Space_Seg.SC.Main_prop_eq.Press_Tank\_name_\\default"/>
    <s v="Pressurant Tank"/>
    <m/>
    <m/>
    <m/>
    <s v="PROP"/>
    <m/>
    <x v="5"/>
    <x v="0"/>
    <n v="5"/>
    <s v="Mission (Mission)"/>
    <s v="Space_Seg (Space_Segment)"/>
    <x v="2"/>
    <x v="30"/>
    <x v="99"/>
  </r>
  <r>
    <s v="Mission.Space_Seg.SC.Main_prop_eq.Press_Tank"/>
    <m/>
    <x v="1"/>
    <x v="0"/>
    <s v="\Mission.Space_Seg.SC.Main_prop_eq.Press_Tank\m\\default"/>
    <n v="23.5"/>
    <n v="10"/>
    <n v="2.35"/>
    <s v="kg"/>
    <s v="PROP"/>
    <m/>
    <x v="5"/>
    <x v="1"/>
    <n v="5"/>
    <s v="Mission (Mission)"/>
    <s v="Space_Seg (Space_Segment)"/>
    <x v="2"/>
    <x v="30"/>
    <x v="99"/>
  </r>
  <r>
    <s v="Mission.Space_Seg.SC.Main_prop_eq.Press_Tank_2"/>
    <m/>
    <x v="0"/>
    <x v="0"/>
    <s v="\Mission.Space_Seg.SC.Main_prop_eq.Press_Tank_2\_name_\\default"/>
    <s v="Pressurant Tank #2"/>
    <m/>
    <m/>
    <m/>
    <s v="PROP"/>
    <m/>
    <x v="5"/>
    <x v="0"/>
    <n v="5"/>
    <s v="Mission (Mission)"/>
    <s v="Space_Seg (Space_Segment)"/>
    <x v="2"/>
    <x v="30"/>
    <x v="100"/>
  </r>
  <r>
    <s v="Mission.Space_Seg.SC.Main_prop_eq.Press_Tank_2"/>
    <m/>
    <x v="1"/>
    <x v="0"/>
    <s v="\Mission.Space_Seg.SC.Main_prop_eq.Press_Tank_2\m\\default"/>
    <n v="23.5"/>
    <n v="10"/>
    <n v="2.35"/>
    <s v="kg"/>
    <s v="PROP"/>
    <m/>
    <x v="5"/>
    <x v="1"/>
    <n v="5"/>
    <s v="Mission (Mission)"/>
    <s v="Space_Seg (Space_Segment)"/>
    <x v="2"/>
    <x v="30"/>
    <x v="100"/>
  </r>
  <r>
    <s v="Mission.Space_Seg.SC.Main_prop_eq.pvalve_01"/>
    <m/>
    <x v="0"/>
    <x v="0"/>
    <s v="\Mission.Space_Seg.SC.Main_prop_eq.pvalve_01\_name_\\default"/>
    <s v="Pyrovalve"/>
    <m/>
    <m/>
    <m/>
    <s v="PROP"/>
    <m/>
    <x v="5"/>
    <x v="0"/>
    <n v="5"/>
    <s v="Mission (Mission)"/>
    <s v="Space_Seg (Space_Segment)"/>
    <x v="2"/>
    <x v="30"/>
    <x v="101"/>
  </r>
  <r>
    <s v="Mission.Space_Seg.SC.Main_prop_eq.pvalve_01"/>
    <m/>
    <x v="1"/>
    <x v="0"/>
    <s v="\Mission.Space_Seg.SC.Main_prop_eq.pvalve_01\m\\default"/>
    <n v="0.16"/>
    <n v="5"/>
    <n v="8.0000000000000002E-3"/>
    <s v="kg"/>
    <s v="PROP"/>
    <m/>
    <x v="5"/>
    <x v="1"/>
    <n v="5"/>
    <s v="Mission (Mission)"/>
    <s v="Space_Seg (Space_Segment)"/>
    <x v="2"/>
    <x v="30"/>
    <x v="101"/>
  </r>
  <r>
    <s v="Mission.Space_Seg.SC.Main_prop_eq.pvalve_02"/>
    <m/>
    <x v="0"/>
    <x v="0"/>
    <s v="\Mission.Space_Seg.SC.Main_prop_eq.pvalve_02\_name_\\default"/>
    <s v="Pyrovalve"/>
    <m/>
    <m/>
    <m/>
    <s v="PROP"/>
    <m/>
    <x v="5"/>
    <x v="0"/>
    <n v="5"/>
    <s v="Mission (Mission)"/>
    <s v="Space_Seg (Space_Segment)"/>
    <x v="2"/>
    <x v="30"/>
    <x v="102"/>
  </r>
  <r>
    <s v="Mission.Space_Seg.SC.Main_prop_eq.pvalve_02"/>
    <m/>
    <x v="1"/>
    <x v="0"/>
    <s v="\Mission.Space_Seg.SC.Main_prop_eq.pvalve_02\m\\default"/>
    <n v="0.16"/>
    <n v="5"/>
    <n v="8.0000000000000002E-3"/>
    <s v="kg"/>
    <s v="PROP"/>
    <m/>
    <x v="5"/>
    <x v="1"/>
    <n v="5"/>
    <s v="Mission (Mission)"/>
    <s v="Space_Seg (Space_Segment)"/>
    <x v="2"/>
    <x v="30"/>
    <x v="102"/>
  </r>
  <r>
    <s v="Mission.Space_Seg.SC.Main_prop_eq.pvalve_03"/>
    <m/>
    <x v="0"/>
    <x v="0"/>
    <s v="\Mission.Space_Seg.SC.Main_prop_eq.pvalve_03\_name_\\default"/>
    <s v="Pyrovalve"/>
    <m/>
    <m/>
    <m/>
    <s v="PROP"/>
    <m/>
    <x v="5"/>
    <x v="0"/>
    <n v="5"/>
    <s v="Mission (Mission)"/>
    <s v="Space_Seg (Space_Segment)"/>
    <x v="2"/>
    <x v="30"/>
    <x v="103"/>
  </r>
  <r>
    <s v="Mission.Space_Seg.SC.Main_prop_eq.pvalve_03"/>
    <m/>
    <x v="1"/>
    <x v="0"/>
    <s v="\Mission.Space_Seg.SC.Main_prop_eq.pvalve_03\m\\default"/>
    <n v="0.16"/>
    <n v="5"/>
    <n v="8.0000000000000002E-3"/>
    <s v="kg"/>
    <s v="PROP"/>
    <m/>
    <x v="5"/>
    <x v="1"/>
    <n v="5"/>
    <s v="Mission (Mission)"/>
    <s v="Space_Seg (Space_Segment)"/>
    <x v="2"/>
    <x v="30"/>
    <x v="103"/>
  </r>
  <r>
    <s v="Mission.Space_Seg.SC.Main_prop_eq.pvalve_04"/>
    <m/>
    <x v="0"/>
    <x v="0"/>
    <s v="\Mission.Space_Seg.SC.Main_prop_eq.pvalve_04\_name_\\default"/>
    <s v="Pyrovalve"/>
    <m/>
    <m/>
    <m/>
    <s v="PROP"/>
    <m/>
    <x v="5"/>
    <x v="0"/>
    <n v="5"/>
    <s v="Mission (Mission)"/>
    <s v="Space_Seg (Space_Segment)"/>
    <x v="2"/>
    <x v="30"/>
    <x v="104"/>
  </r>
  <r>
    <s v="Mission.Space_Seg.SC.Main_prop_eq.pvalve_04"/>
    <m/>
    <x v="1"/>
    <x v="0"/>
    <s v="\Mission.Space_Seg.SC.Main_prop_eq.pvalve_04\m\\default"/>
    <n v="0.16"/>
    <n v="5"/>
    <n v="8.0000000000000002E-3"/>
    <s v="kg"/>
    <s v="PROP"/>
    <m/>
    <x v="5"/>
    <x v="1"/>
    <n v="5"/>
    <s v="Mission (Mission)"/>
    <s v="Space_Seg (Space_Segment)"/>
    <x v="2"/>
    <x v="30"/>
    <x v="104"/>
  </r>
  <r>
    <s v="Mission.Space_Seg.SC.Main_prop_eq.pvalve_05"/>
    <m/>
    <x v="0"/>
    <x v="0"/>
    <s v="\Mission.Space_Seg.SC.Main_prop_eq.pvalve_05\_name_\\default"/>
    <s v="Pyrovalve"/>
    <m/>
    <m/>
    <m/>
    <s v="PROP"/>
    <m/>
    <x v="5"/>
    <x v="0"/>
    <n v="5"/>
    <s v="Mission (Mission)"/>
    <s v="Space_Seg (Space_Segment)"/>
    <x v="2"/>
    <x v="30"/>
    <x v="105"/>
  </r>
  <r>
    <s v="Mission.Space_Seg.SC.Main_prop_eq.pvalve_05"/>
    <m/>
    <x v="1"/>
    <x v="0"/>
    <s v="\Mission.Space_Seg.SC.Main_prop_eq.pvalve_05\m\\default"/>
    <n v="0.16"/>
    <n v="5"/>
    <n v="8.0000000000000002E-3"/>
    <s v="kg"/>
    <s v="PROP"/>
    <m/>
    <x v="5"/>
    <x v="1"/>
    <n v="5"/>
    <s v="Mission (Mission)"/>
    <s v="Space_Seg (Space_Segment)"/>
    <x v="2"/>
    <x v="30"/>
    <x v="105"/>
  </r>
  <r>
    <s v="Mission.Space_Seg.SC.Main_prop_eq.pvalve_06"/>
    <m/>
    <x v="0"/>
    <x v="0"/>
    <s v="\Mission.Space_Seg.SC.Main_prop_eq.pvalve_06\_name_\\default"/>
    <s v="Pyrovalve"/>
    <m/>
    <m/>
    <m/>
    <s v="PROP"/>
    <m/>
    <x v="5"/>
    <x v="0"/>
    <n v="5"/>
    <s v="Mission (Mission)"/>
    <s v="Space_Seg (Space_Segment)"/>
    <x v="2"/>
    <x v="30"/>
    <x v="106"/>
  </r>
  <r>
    <s v="Mission.Space_Seg.SC.Main_prop_eq.pvalve_06"/>
    <m/>
    <x v="1"/>
    <x v="0"/>
    <s v="\Mission.Space_Seg.SC.Main_prop_eq.pvalve_06\m\\default"/>
    <n v="0.16"/>
    <n v="5"/>
    <n v="8.0000000000000002E-3"/>
    <s v="kg"/>
    <s v="PROP"/>
    <m/>
    <x v="5"/>
    <x v="1"/>
    <n v="5"/>
    <s v="Mission (Mission)"/>
    <s v="Space_Seg (Space_Segment)"/>
    <x v="2"/>
    <x v="30"/>
    <x v="106"/>
  </r>
  <r>
    <s v="Mission.Space_Seg.SC.Main_prop_eq.pvalve_07"/>
    <m/>
    <x v="0"/>
    <x v="0"/>
    <s v="\Mission.Space_Seg.SC.Main_prop_eq.pvalve_07\_name_\\default"/>
    <s v="Pyrovalve"/>
    <m/>
    <m/>
    <m/>
    <s v="PROP"/>
    <m/>
    <x v="5"/>
    <x v="0"/>
    <n v="5"/>
    <s v="Mission (Mission)"/>
    <s v="Space_Seg (Space_Segment)"/>
    <x v="2"/>
    <x v="30"/>
    <x v="107"/>
  </r>
  <r>
    <s v="Mission.Space_Seg.SC.Main_prop_eq.pvalve_07"/>
    <m/>
    <x v="1"/>
    <x v="0"/>
    <s v="\Mission.Space_Seg.SC.Main_prop_eq.pvalve_07\m\\default"/>
    <n v="0.16"/>
    <n v="5"/>
    <n v="8.0000000000000002E-3"/>
    <s v="kg"/>
    <s v="PROP"/>
    <m/>
    <x v="5"/>
    <x v="1"/>
    <n v="5"/>
    <s v="Mission (Mission)"/>
    <s v="Space_Seg (Space_Segment)"/>
    <x v="2"/>
    <x v="30"/>
    <x v="107"/>
  </r>
  <r>
    <s v="Mission.Space_Seg.SC.Main_prop_eq.pvalve_08"/>
    <m/>
    <x v="0"/>
    <x v="0"/>
    <s v="\Mission.Space_Seg.SC.Main_prop_eq.pvalve_08\_name_\\default"/>
    <s v="Pyrovalve"/>
    <m/>
    <m/>
    <m/>
    <s v="PROP"/>
    <m/>
    <x v="5"/>
    <x v="0"/>
    <n v="5"/>
    <s v="Mission (Mission)"/>
    <s v="Space_Seg (Space_Segment)"/>
    <x v="2"/>
    <x v="30"/>
    <x v="108"/>
  </r>
  <r>
    <s v="Mission.Space_Seg.SC.Main_prop_eq.pvalve_08"/>
    <m/>
    <x v="1"/>
    <x v="0"/>
    <s v="\Mission.Space_Seg.SC.Main_prop_eq.pvalve_08\m\\default"/>
    <n v="0.16"/>
    <n v="5"/>
    <n v="8.0000000000000002E-3"/>
    <s v="kg"/>
    <s v="PROP"/>
    <m/>
    <x v="5"/>
    <x v="1"/>
    <n v="5"/>
    <s v="Mission (Mission)"/>
    <s v="Space_Seg (Space_Segment)"/>
    <x v="2"/>
    <x v="30"/>
    <x v="108"/>
  </r>
  <r>
    <s v="Mission.Space_Seg.SC.Main_prop_eq.pvalve_09"/>
    <m/>
    <x v="0"/>
    <x v="0"/>
    <s v="\Mission.Space_Seg.SC.Main_prop_eq.pvalve_09\_name_\\default"/>
    <s v="Pyrovalve"/>
    <m/>
    <m/>
    <m/>
    <s v="PROP"/>
    <m/>
    <x v="5"/>
    <x v="0"/>
    <n v="5"/>
    <s v="Mission (Mission)"/>
    <s v="Space_Seg (Space_Segment)"/>
    <x v="2"/>
    <x v="30"/>
    <x v="109"/>
  </r>
  <r>
    <s v="Mission.Space_Seg.SC.Main_prop_eq.pvalve_09"/>
    <m/>
    <x v="1"/>
    <x v="0"/>
    <s v="\Mission.Space_Seg.SC.Main_prop_eq.pvalve_09\m\\default"/>
    <n v="0.16"/>
    <n v="5"/>
    <n v="8.0000000000000002E-3"/>
    <s v="kg"/>
    <s v="PROP"/>
    <m/>
    <x v="5"/>
    <x v="1"/>
    <n v="5"/>
    <s v="Mission (Mission)"/>
    <s v="Space_Seg (Space_Segment)"/>
    <x v="2"/>
    <x v="30"/>
    <x v="109"/>
  </r>
  <r>
    <s v="Mission.Space_Seg.SC.Main_prop_eq.pvalve_10"/>
    <m/>
    <x v="0"/>
    <x v="0"/>
    <s v="\Mission.Space_Seg.SC.Main_prop_eq.pvalve_10\_name_\\default"/>
    <s v="Pyrovalve"/>
    <m/>
    <m/>
    <m/>
    <s v="PROP"/>
    <m/>
    <x v="5"/>
    <x v="0"/>
    <n v="5"/>
    <s v="Mission (Mission)"/>
    <s v="Space_Seg (Space_Segment)"/>
    <x v="2"/>
    <x v="30"/>
    <x v="110"/>
  </r>
  <r>
    <s v="Mission.Space_Seg.SC.Main_prop_eq.pvalve_10"/>
    <m/>
    <x v="1"/>
    <x v="0"/>
    <s v="\Mission.Space_Seg.SC.Main_prop_eq.pvalve_10\m\\default"/>
    <n v="0.16"/>
    <n v="5"/>
    <n v="8.0000000000000002E-3"/>
    <s v="kg"/>
    <s v="PROP"/>
    <m/>
    <x v="5"/>
    <x v="1"/>
    <n v="5"/>
    <s v="Mission (Mission)"/>
    <s v="Space_Seg (Space_Segment)"/>
    <x v="2"/>
    <x v="30"/>
    <x v="110"/>
  </r>
  <r>
    <s v="Mission.Space_Seg.SC.Main_prop_eq.pvalve_11"/>
    <m/>
    <x v="0"/>
    <x v="0"/>
    <s v="\Mission.Space_Seg.SC.Main_prop_eq.pvalve_11\_name_\\default"/>
    <s v="Pyrovalve"/>
    <m/>
    <m/>
    <m/>
    <s v="PROP"/>
    <m/>
    <x v="5"/>
    <x v="0"/>
    <n v="5"/>
    <s v="Mission (Mission)"/>
    <s v="Space_Seg (Space_Segment)"/>
    <x v="2"/>
    <x v="30"/>
    <x v="111"/>
  </r>
  <r>
    <s v="Mission.Space_Seg.SC.Main_prop_eq.pvalve_11"/>
    <m/>
    <x v="1"/>
    <x v="0"/>
    <s v="\Mission.Space_Seg.SC.Main_prop_eq.pvalve_11\m\\default"/>
    <n v="0.16"/>
    <n v="5"/>
    <n v="8.0000000000000002E-3"/>
    <s v="kg"/>
    <s v="PROP"/>
    <m/>
    <x v="5"/>
    <x v="1"/>
    <n v="5"/>
    <s v="Mission (Mission)"/>
    <s v="Space_Seg (Space_Segment)"/>
    <x v="2"/>
    <x v="30"/>
    <x v="111"/>
  </r>
  <r>
    <s v="Mission.Space_Seg.SC.Main_prop_eq.pvalve_12"/>
    <m/>
    <x v="0"/>
    <x v="0"/>
    <s v="\Mission.Space_Seg.SC.Main_prop_eq.pvalve_12\_name_\\default"/>
    <s v="Pyrovalve"/>
    <m/>
    <m/>
    <m/>
    <s v="PROP"/>
    <m/>
    <x v="5"/>
    <x v="0"/>
    <n v="5"/>
    <s v="Mission (Mission)"/>
    <s v="Space_Seg (Space_Segment)"/>
    <x v="2"/>
    <x v="30"/>
    <x v="112"/>
  </r>
  <r>
    <s v="Mission.Space_Seg.SC.Main_prop_eq.pvalve_12"/>
    <m/>
    <x v="1"/>
    <x v="0"/>
    <s v="\Mission.Space_Seg.SC.Main_prop_eq.pvalve_12\m\\default"/>
    <n v="0.16"/>
    <n v="5"/>
    <n v="8.0000000000000002E-3"/>
    <s v="kg"/>
    <s v="PROP"/>
    <m/>
    <x v="5"/>
    <x v="1"/>
    <n v="5"/>
    <s v="Mission (Mission)"/>
    <s v="Space_Seg (Space_Segment)"/>
    <x v="2"/>
    <x v="30"/>
    <x v="112"/>
  </r>
  <r>
    <s v="Mission.Space_Seg.SC.Main_prop_eq.pvalve_13"/>
    <m/>
    <x v="0"/>
    <x v="0"/>
    <s v="\Mission.Space_Seg.SC.Main_prop_eq.pvalve_13\_name_\\default"/>
    <s v="Pyrovalve"/>
    <m/>
    <m/>
    <m/>
    <s v="PROP"/>
    <m/>
    <x v="5"/>
    <x v="0"/>
    <n v="5"/>
    <s v="Mission (Mission)"/>
    <s v="Space_Seg (Space_Segment)"/>
    <x v="2"/>
    <x v="30"/>
    <x v="113"/>
  </r>
  <r>
    <s v="Mission.Space_Seg.SC.Main_prop_eq.pvalve_13"/>
    <m/>
    <x v="1"/>
    <x v="0"/>
    <s v="\Mission.Space_Seg.SC.Main_prop_eq.pvalve_13\m\\default"/>
    <n v="0.16"/>
    <n v="5"/>
    <n v="8.0000000000000002E-3"/>
    <s v="kg"/>
    <s v="PROP"/>
    <m/>
    <x v="5"/>
    <x v="1"/>
    <n v="5"/>
    <s v="Mission (Mission)"/>
    <s v="Space_Seg (Space_Segment)"/>
    <x v="2"/>
    <x v="30"/>
    <x v="113"/>
  </r>
  <r>
    <s v="Mission.Space_Seg.SC.Main_prop_eq.pvalve_14"/>
    <m/>
    <x v="0"/>
    <x v="0"/>
    <s v="\Mission.Space_Seg.SC.Main_prop_eq.pvalve_14\_name_\\default"/>
    <s v="Pyrovalve"/>
    <m/>
    <m/>
    <m/>
    <s v="PROP"/>
    <m/>
    <x v="5"/>
    <x v="0"/>
    <n v="5"/>
    <s v="Mission (Mission)"/>
    <s v="Space_Seg (Space_Segment)"/>
    <x v="2"/>
    <x v="30"/>
    <x v="114"/>
  </r>
  <r>
    <s v="Mission.Space_Seg.SC.Main_prop_eq.pvalve_14"/>
    <m/>
    <x v="1"/>
    <x v="0"/>
    <s v="\Mission.Space_Seg.SC.Main_prop_eq.pvalve_14\m\\default"/>
    <n v="0.16"/>
    <n v="5"/>
    <n v="8.0000000000000002E-3"/>
    <s v="kg"/>
    <s v="PROP"/>
    <m/>
    <x v="5"/>
    <x v="1"/>
    <n v="5"/>
    <s v="Mission (Mission)"/>
    <s v="Space_Seg (Space_Segment)"/>
    <x v="2"/>
    <x v="30"/>
    <x v="114"/>
  </r>
  <r>
    <s v="Mission.Space_Seg.SC.MECS"/>
    <m/>
    <x v="0"/>
    <x v="0"/>
    <s v="\Mission.Space_Seg.SC.MECS\_name_\\default"/>
    <s v="Mechanisms Subsystem"/>
    <m/>
    <m/>
    <m/>
    <s v="SYE"/>
    <m/>
    <x v="0"/>
    <x v="0"/>
    <n v="4"/>
    <s v="Mission (Mission)"/>
    <s v="Space_Seg (Space_Segment)"/>
    <x v="2"/>
    <x v="31"/>
    <x v="0"/>
  </r>
  <r>
    <s v="Mission.Space_Seg.SC.MECS"/>
    <m/>
    <x v="1"/>
    <x v="0"/>
    <s v="\Mission.Space_Seg.SC.MECS\m\\default"/>
    <s v="-"/>
    <s v="-"/>
    <m/>
    <s v="kg"/>
    <s v="MEC"/>
    <m/>
    <x v="7"/>
    <x v="2"/>
    <n v="4"/>
    <s v="Mission (Mission)"/>
    <s v="Space_Seg (Space_Segment)"/>
    <x v="2"/>
    <x v="31"/>
    <x v="0"/>
  </r>
  <r>
    <s v="Mission.Space_Seg.SC.MECS"/>
    <m/>
    <x v="11"/>
    <x v="1"/>
    <s v="\Mission.Space_Seg.SC.MECS\P\LEM\default"/>
    <s v="-"/>
    <m/>
    <m/>
    <s v="W"/>
    <s v="MEC"/>
    <m/>
    <x v="7"/>
    <x v="2"/>
    <n v="4"/>
    <s v="Mission (Mission)"/>
    <s v="Space_Seg (Space_Segment)"/>
    <x v="2"/>
    <x v="31"/>
    <x v="0"/>
  </r>
  <r>
    <s v="Mission.Space_Seg.SC.MECS"/>
    <m/>
    <x v="11"/>
    <x v="2"/>
    <s v="\Mission.Space_Seg.SC.MECS\P\CRM\default"/>
    <s v="-"/>
    <m/>
    <m/>
    <s v="W"/>
    <s v="MEC"/>
    <m/>
    <x v="7"/>
    <x v="2"/>
    <n v="4"/>
    <s v="Mission (Mission)"/>
    <s v="Space_Seg (Space_Segment)"/>
    <x v="2"/>
    <x v="31"/>
    <x v="0"/>
  </r>
  <r>
    <s v="Mission.Space_Seg.SC.MECS"/>
    <m/>
    <x v="11"/>
    <x v="3"/>
    <s v="\Mission.Space_Seg.SC.MECS\P\CCM\default"/>
    <s v="-"/>
    <m/>
    <m/>
    <s v="W"/>
    <s v="MEC"/>
    <m/>
    <x v="7"/>
    <x v="2"/>
    <n v="4"/>
    <s v="Mission (Mission)"/>
    <s v="Space_Seg (Space_Segment)"/>
    <x v="2"/>
    <x v="31"/>
    <x v="0"/>
  </r>
  <r>
    <s v="Mission.Space_Seg.SC.MECS"/>
    <m/>
    <x v="11"/>
    <x v="4"/>
    <s v="\Mission.Space_Seg.SC.MECS\P\NVM\default"/>
    <s v="-"/>
    <m/>
    <m/>
    <s v="W"/>
    <s v="MEC"/>
    <m/>
    <x v="7"/>
    <x v="2"/>
    <n v="4"/>
    <s v="Mission (Mission)"/>
    <s v="Space_Seg (Space_Segment)"/>
    <x v="2"/>
    <x v="31"/>
    <x v="0"/>
  </r>
  <r>
    <s v="Mission.Space_Seg.SC.MECS"/>
    <m/>
    <x v="11"/>
    <x v="5"/>
    <s v="\Mission.Space_Seg.SC.MECS\P\MAM\default"/>
    <s v="-"/>
    <m/>
    <m/>
    <s v="W"/>
    <s v="MEC"/>
    <m/>
    <x v="7"/>
    <x v="2"/>
    <n v="4"/>
    <s v="Mission (Mission)"/>
    <s v="Space_Seg (Space_Segment)"/>
    <x v="2"/>
    <x v="31"/>
    <x v="0"/>
  </r>
  <r>
    <s v="Mission.Space_Seg.SC.MECS"/>
    <m/>
    <x v="11"/>
    <x v="6"/>
    <s v="\Mission.Space_Seg.SC.MECS\P\RSM\default"/>
    <s v="-"/>
    <m/>
    <m/>
    <s v="W"/>
    <s v="MEC"/>
    <m/>
    <x v="7"/>
    <x v="2"/>
    <n v="4"/>
    <s v="Mission (Mission)"/>
    <s v="Space_Seg (Space_Segment)"/>
    <x v="2"/>
    <x v="31"/>
    <x v="0"/>
  </r>
  <r>
    <s v="Mission.Space_Seg.SC.MECS"/>
    <m/>
    <x v="11"/>
    <x v="7"/>
    <s v="\Mission.Space_Seg.SC.MECS\P\ISM\default"/>
    <s v="-"/>
    <m/>
    <m/>
    <s v="W"/>
    <s v="MEC"/>
    <m/>
    <x v="7"/>
    <x v="2"/>
    <n v="4"/>
    <s v="Mission (Mission)"/>
    <s v="Space_Seg (Space_Segment)"/>
    <x v="2"/>
    <x v="31"/>
    <x v="0"/>
  </r>
  <r>
    <s v="Mission.Space_Seg.SC.MECS"/>
    <m/>
    <x v="11"/>
    <x v="8"/>
    <s v="\Mission.Space_Seg.SC.MECS\P\SCM\default"/>
    <s v="-"/>
    <m/>
    <m/>
    <s v="W"/>
    <s v="MEC"/>
    <m/>
    <x v="7"/>
    <x v="2"/>
    <n v="4"/>
    <s v="Mission (Mission)"/>
    <s v="Space_Seg (Space_Segment)"/>
    <x v="2"/>
    <x v="31"/>
    <x v="0"/>
  </r>
  <r>
    <s v="Mission.Space_Seg.SC.MECS"/>
    <m/>
    <x v="11"/>
    <x v="9"/>
    <s v="\Mission.Space_Seg.SC.MECS\P\ECM\default"/>
    <s v="-"/>
    <m/>
    <m/>
    <s v="W"/>
    <s v="MEC"/>
    <m/>
    <x v="7"/>
    <x v="2"/>
    <n v="4"/>
    <s v="Mission (Mission)"/>
    <s v="Space_Seg (Space_Segment)"/>
    <x v="2"/>
    <x v="31"/>
    <x v="0"/>
  </r>
  <r>
    <s v="Mission.Space_Seg.SC.MECS"/>
    <m/>
    <x v="11"/>
    <x v="10"/>
    <s v="\Mission.Space_Seg.SC.MECS\P\SAM\default"/>
    <s v="-"/>
    <m/>
    <m/>
    <s v="W"/>
    <s v="MEC"/>
    <m/>
    <x v="7"/>
    <x v="2"/>
    <n v="4"/>
    <s v="Mission (Mission)"/>
    <s v="Space_Seg (Space_Segment)"/>
    <x v="2"/>
    <x v="31"/>
    <x v="0"/>
  </r>
  <r>
    <s v="Mission.Space_Seg.SC.MECS"/>
    <m/>
    <x v="11"/>
    <x v="11"/>
    <s v="\Mission.Space_Seg.SC.MECS\P\SBM\default"/>
    <s v="-"/>
    <m/>
    <m/>
    <s v="W"/>
    <s v="MEC"/>
    <m/>
    <x v="7"/>
    <x v="2"/>
    <n v="4"/>
    <s v="Mission (Mission)"/>
    <s v="Space_Seg (Space_Segment)"/>
    <x v="2"/>
    <x v="31"/>
    <x v="0"/>
  </r>
  <r>
    <s v="Mission.Space_Seg.SC.MLI"/>
    <m/>
    <x v="0"/>
    <x v="0"/>
    <s v="\Mission.Space_Seg.SC.MLI\_name_\\default"/>
    <s v="Mutilayer_insulation"/>
    <m/>
    <m/>
    <m/>
    <s v="TC"/>
    <m/>
    <x v="6"/>
    <x v="0"/>
    <n v="4"/>
    <s v="Mission (Mission)"/>
    <s v="Space_Seg (Space_Segment)"/>
    <x v="2"/>
    <x v="32"/>
    <x v="0"/>
  </r>
  <r>
    <s v="Mission.Space_Seg.SC.MLI"/>
    <m/>
    <x v="24"/>
    <x v="0"/>
    <s v="\Mission.Space_Seg.SC.MLI\area\\default"/>
    <n v="77.290000000000006"/>
    <m/>
    <m/>
    <s v="m²"/>
    <s v="TC"/>
    <m/>
    <x v="6"/>
    <x v="1"/>
    <n v="4"/>
    <s v="Mission (Mission)"/>
    <s v="Space_Seg (Space_Segment)"/>
    <x v="2"/>
    <x v="32"/>
    <x v="0"/>
  </r>
  <r>
    <s v="Mission.Space_Seg.SC.MLI"/>
    <m/>
    <x v="21"/>
    <x v="0"/>
    <s v="\Mission.Space_Seg.SC.MLI\assump\\default"/>
    <s v="-"/>
    <m/>
    <m/>
    <m/>
    <s v="TC"/>
    <m/>
    <x v="6"/>
    <x v="1"/>
    <n v="4"/>
    <s v="Mission (Mission)"/>
    <s v="Space_Seg (Space_Segment)"/>
    <x v="2"/>
    <x v="32"/>
    <x v="0"/>
  </r>
  <r>
    <s v="Mission.Space_Seg.SC.MLI"/>
    <s v="Dimensions"/>
    <x v="8"/>
    <x v="0"/>
    <s v="\Mission.Space_Seg.SC.MLI\diam\\default"/>
    <s v="-"/>
    <m/>
    <m/>
    <s v="mm"/>
    <s v="TC"/>
    <m/>
    <x v="6"/>
    <x v="1"/>
    <n v="4"/>
    <s v="Mission (Mission)"/>
    <s v="Space_Seg (Space_Segment)"/>
    <x v="2"/>
    <x v="32"/>
    <x v="0"/>
  </r>
  <r>
    <s v="Mission.Space_Seg.SC.MLI"/>
    <s v="Dimensions"/>
    <x v="9"/>
    <x v="0"/>
    <s v="\Mission.Space_Seg.SC.MLI\height\\default"/>
    <s v="-"/>
    <m/>
    <m/>
    <s v="mm"/>
    <s v="TC"/>
    <m/>
    <x v="6"/>
    <x v="1"/>
    <n v="4"/>
    <s v="Mission (Mission)"/>
    <s v="Space_Seg (Space_Segment)"/>
    <x v="2"/>
    <x v="32"/>
    <x v="0"/>
  </r>
  <r>
    <s v="Mission.Space_Seg.SC.MLI"/>
    <s v="Dimensions"/>
    <x v="10"/>
    <x v="0"/>
    <s v="\Mission.Space_Seg.SC.MLI\len\\default"/>
    <s v="-"/>
    <m/>
    <m/>
    <s v="mm"/>
    <s v="TC"/>
    <m/>
    <x v="6"/>
    <x v="1"/>
    <n v="4"/>
    <s v="Mission (Mission)"/>
    <s v="Space_Seg (Space_Segment)"/>
    <x v="2"/>
    <x v="32"/>
    <x v="0"/>
  </r>
  <r>
    <s v="Mission.Space_Seg.SC.MLI"/>
    <m/>
    <x v="1"/>
    <x v="0"/>
    <s v="\Mission.Space_Seg.SC.MLI\m\\default"/>
    <n v="0.64880700000000002"/>
    <n v="10"/>
    <n v="6.4880699999999999E-2"/>
    <s v="kg"/>
    <s v="TC"/>
    <m/>
    <x v="6"/>
    <x v="1"/>
    <n v="4"/>
    <s v="Mission (Mission)"/>
    <s v="Space_Seg (Space_Segment)"/>
    <x v="2"/>
    <x v="32"/>
    <x v="0"/>
  </r>
  <r>
    <s v="Mission.Space_Seg.SC.MLI"/>
    <m/>
    <x v="11"/>
    <x v="1"/>
    <s v="\Mission.Space_Seg.SC.MLI\P\LEM\default"/>
    <n v="0"/>
    <m/>
    <m/>
    <s v="W"/>
    <s v="TC"/>
    <m/>
    <x v="6"/>
    <x v="1"/>
    <n v="4"/>
    <s v="Mission (Mission)"/>
    <s v="Space_Seg (Space_Segment)"/>
    <x v="2"/>
    <x v="32"/>
    <x v="0"/>
  </r>
  <r>
    <s v="Mission.Space_Seg.SC.MLI"/>
    <m/>
    <x v="11"/>
    <x v="2"/>
    <s v="\Mission.Space_Seg.SC.MLI\P\CRM\default"/>
    <n v="0"/>
    <m/>
    <m/>
    <s v="W"/>
    <s v="TC"/>
    <m/>
    <x v="6"/>
    <x v="1"/>
    <n v="4"/>
    <s v="Mission (Mission)"/>
    <s v="Space_Seg (Space_Segment)"/>
    <x v="2"/>
    <x v="32"/>
    <x v="0"/>
  </r>
  <r>
    <s v="Mission.Space_Seg.SC.MLI"/>
    <m/>
    <x v="11"/>
    <x v="3"/>
    <s v="\Mission.Space_Seg.SC.MLI\P\CCM\default"/>
    <n v="0"/>
    <m/>
    <m/>
    <s v="W"/>
    <s v="TC"/>
    <m/>
    <x v="6"/>
    <x v="1"/>
    <n v="4"/>
    <s v="Mission (Mission)"/>
    <s v="Space_Seg (Space_Segment)"/>
    <x v="2"/>
    <x v="32"/>
    <x v="0"/>
  </r>
  <r>
    <s v="Mission.Space_Seg.SC.MLI"/>
    <m/>
    <x v="11"/>
    <x v="4"/>
    <s v="\Mission.Space_Seg.SC.MLI\P\NVM\default"/>
    <n v="0"/>
    <m/>
    <m/>
    <s v="W"/>
    <s v="TC"/>
    <m/>
    <x v="6"/>
    <x v="1"/>
    <n v="4"/>
    <s v="Mission (Mission)"/>
    <s v="Space_Seg (Space_Segment)"/>
    <x v="2"/>
    <x v="32"/>
    <x v="0"/>
  </r>
  <r>
    <s v="Mission.Space_Seg.SC.MLI"/>
    <m/>
    <x v="11"/>
    <x v="5"/>
    <s v="\Mission.Space_Seg.SC.MLI\P\MAM\default"/>
    <n v="0"/>
    <m/>
    <m/>
    <s v="W"/>
    <s v="TC"/>
    <m/>
    <x v="6"/>
    <x v="1"/>
    <n v="4"/>
    <s v="Mission (Mission)"/>
    <s v="Space_Seg (Space_Segment)"/>
    <x v="2"/>
    <x v="32"/>
    <x v="0"/>
  </r>
  <r>
    <s v="Mission.Space_Seg.SC.MLI"/>
    <m/>
    <x v="11"/>
    <x v="6"/>
    <s v="\Mission.Space_Seg.SC.MLI\P\RSM\default"/>
    <n v="0"/>
    <m/>
    <m/>
    <s v="W"/>
    <s v="TC"/>
    <m/>
    <x v="6"/>
    <x v="1"/>
    <n v="4"/>
    <s v="Mission (Mission)"/>
    <s v="Space_Seg (Space_Segment)"/>
    <x v="2"/>
    <x v="32"/>
    <x v="0"/>
  </r>
  <r>
    <s v="Mission.Space_Seg.SC.MLI"/>
    <m/>
    <x v="11"/>
    <x v="7"/>
    <s v="\Mission.Space_Seg.SC.MLI\P\ISM\default"/>
    <n v="0"/>
    <m/>
    <m/>
    <s v="W"/>
    <s v="TC"/>
    <m/>
    <x v="6"/>
    <x v="1"/>
    <n v="4"/>
    <s v="Mission (Mission)"/>
    <s v="Space_Seg (Space_Segment)"/>
    <x v="2"/>
    <x v="32"/>
    <x v="0"/>
  </r>
  <r>
    <s v="Mission.Space_Seg.SC.MLI"/>
    <m/>
    <x v="11"/>
    <x v="8"/>
    <s v="\Mission.Space_Seg.SC.MLI\P\SCM\default"/>
    <n v="0"/>
    <m/>
    <m/>
    <s v="W"/>
    <s v="TC"/>
    <m/>
    <x v="6"/>
    <x v="1"/>
    <n v="4"/>
    <s v="Mission (Mission)"/>
    <s v="Space_Seg (Space_Segment)"/>
    <x v="2"/>
    <x v="32"/>
    <x v="0"/>
  </r>
  <r>
    <s v="Mission.Space_Seg.SC.MLI"/>
    <m/>
    <x v="11"/>
    <x v="9"/>
    <s v="\Mission.Space_Seg.SC.MLI\P\ECM\default"/>
    <n v="0"/>
    <m/>
    <m/>
    <s v="W"/>
    <s v="TC"/>
    <m/>
    <x v="6"/>
    <x v="1"/>
    <n v="4"/>
    <s v="Mission (Mission)"/>
    <s v="Space_Seg (Space_Segment)"/>
    <x v="2"/>
    <x v="32"/>
    <x v="0"/>
  </r>
  <r>
    <s v="Mission.Space_Seg.SC.MLI"/>
    <m/>
    <x v="11"/>
    <x v="10"/>
    <s v="\Mission.Space_Seg.SC.MLI\P\SAM\default"/>
    <n v="0"/>
    <m/>
    <m/>
    <s v="W"/>
    <s v="TC"/>
    <m/>
    <x v="6"/>
    <x v="1"/>
    <n v="4"/>
    <s v="Mission (Mission)"/>
    <s v="Space_Seg (Space_Segment)"/>
    <x v="2"/>
    <x v="32"/>
    <x v="0"/>
  </r>
  <r>
    <s v="Mission.Space_Seg.SC.MLI"/>
    <m/>
    <x v="11"/>
    <x v="11"/>
    <s v="\Mission.Space_Seg.SC.MLI\P\SBM\default"/>
    <n v="0"/>
    <m/>
    <m/>
    <s v="W"/>
    <s v="TC"/>
    <m/>
    <x v="6"/>
    <x v="1"/>
    <n v="4"/>
    <s v="Mission (Mission)"/>
    <s v="Space_Seg (Space_Segment)"/>
    <x v="2"/>
    <x v="32"/>
    <x v="0"/>
  </r>
  <r>
    <s v="Mission.Space_Seg.SC.MLI"/>
    <m/>
    <x v="13"/>
    <x v="0"/>
    <s v="\Mission.Space_Seg.SC.MLI\redundancy.scheme\\default"/>
    <s v="-"/>
    <m/>
    <m/>
    <m/>
    <s v="TC"/>
    <m/>
    <x v="6"/>
    <x v="1"/>
    <n v="4"/>
    <s v="Mission (Mission)"/>
    <s v="Space_Seg (Space_Segment)"/>
    <x v="2"/>
    <x v="32"/>
    <x v="0"/>
  </r>
  <r>
    <s v="Mission.Space_Seg.SC.MLI"/>
    <m/>
    <x v="14"/>
    <x v="0"/>
    <s v="\Mission.Space_Seg.SC.MLI\redundancy.type\\default"/>
    <s v="-"/>
    <m/>
    <m/>
    <m/>
    <s v="TC"/>
    <m/>
    <x v="6"/>
    <x v="1"/>
    <n v="4"/>
    <s v="Mission (Mission)"/>
    <s v="Space_Seg (Space_Segment)"/>
    <x v="2"/>
    <x v="32"/>
    <x v="0"/>
  </r>
  <r>
    <s v="Mission.Space_Seg.SC.MLI"/>
    <m/>
    <x v="15"/>
    <x v="0"/>
    <s v="\Mission.Space_Seg.SC.MLI\redundancy.k\\default"/>
    <s v="-"/>
    <m/>
    <m/>
    <m/>
    <s v="TC"/>
    <m/>
    <x v="6"/>
    <x v="1"/>
    <n v="4"/>
    <s v="Mission (Mission)"/>
    <s v="Space_Seg (Space_Segment)"/>
    <x v="2"/>
    <x v="32"/>
    <x v="0"/>
  </r>
  <r>
    <s v="Mission.Space_Seg.SC.MLI"/>
    <m/>
    <x v="16"/>
    <x v="0"/>
    <s v="\Mission.Space_Seg.SC.MLI\redundancy.n\\default"/>
    <s v="-"/>
    <m/>
    <m/>
    <m/>
    <s v="TC"/>
    <m/>
    <x v="6"/>
    <x v="1"/>
    <n v="4"/>
    <s v="Mission (Mission)"/>
    <s v="Space_Seg (Space_Segment)"/>
    <x v="2"/>
    <x v="32"/>
    <x v="0"/>
  </r>
  <r>
    <s v="Mission.Space_Seg.SC.MLI"/>
    <m/>
    <x v="17"/>
    <x v="0"/>
    <s v="\Mission.Space_Seg.SC.MLI\Temp_oper_max\\default"/>
    <n v="0"/>
    <m/>
    <m/>
    <s v="°C"/>
    <s v="TC"/>
    <m/>
    <x v="6"/>
    <x v="1"/>
    <n v="4"/>
    <s v="Mission (Mission)"/>
    <s v="Space_Seg (Space_Segment)"/>
    <x v="2"/>
    <x v="32"/>
    <x v="0"/>
  </r>
  <r>
    <s v="Mission.Space_Seg.SC.MLI"/>
    <m/>
    <x v="18"/>
    <x v="0"/>
    <s v="\Mission.Space_Seg.SC.MLI\Temp_oper_min\\default"/>
    <n v="0"/>
    <m/>
    <m/>
    <s v="°C"/>
    <s v="TC"/>
    <m/>
    <x v="6"/>
    <x v="1"/>
    <n v="4"/>
    <s v="Mission (Mission)"/>
    <s v="Space_Seg (Space_Segment)"/>
    <x v="2"/>
    <x v="32"/>
    <x v="0"/>
  </r>
  <r>
    <s v="Mission.Space_Seg.SC.MLI"/>
    <m/>
    <x v="19"/>
    <x v="0"/>
    <s v="\Mission.Space_Seg.SC.MLI\TRL\\default"/>
    <s v="-"/>
    <m/>
    <m/>
    <m/>
    <s v="TC"/>
    <m/>
    <x v="6"/>
    <x v="1"/>
    <n v="4"/>
    <s v="Mission (Mission)"/>
    <s v="Space_Seg (Space_Segment)"/>
    <x v="2"/>
    <x v="32"/>
    <x v="0"/>
  </r>
  <r>
    <s v="Mission.Space_Seg.SC.MLI"/>
    <s v="Dimensions"/>
    <x v="20"/>
    <x v="0"/>
    <s v="\Mission.Space_Seg.SC.MLI\wid\\default"/>
    <s v="-"/>
    <m/>
    <m/>
    <s v="mm"/>
    <s v="TC"/>
    <m/>
    <x v="6"/>
    <x v="1"/>
    <n v="4"/>
    <s v="Mission (Mission)"/>
    <s v="Space_Seg (Space_Segment)"/>
    <x v="2"/>
    <x v="32"/>
    <x v="0"/>
  </r>
  <r>
    <s v="Mission.Space_Seg.SC.OBC_COM"/>
    <m/>
    <x v="0"/>
    <x v="0"/>
    <s v="\Mission.Space_Seg.SC.OBC_COM\_name_\\default"/>
    <s v="Onboard computer"/>
    <m/>
    <m/>
    <m/>
    <s v="COM"/>
    <m/>
    <x v="4"/>
    <x v="0"/>
    <n v="4"/>
    <s v="Mission (Mission)"/>
    <s v="Space_Seg (Space_Segment)"/>
    <x v="2"/>
    <x v="33"/>
    <x v="0"/>
  </r>
  <r>
    <s v="Mission.Space_Seg.SC.OBC_COM"/>
    <s v="Dimensions"/>
    <x v="8"/>
    <x v="0"/>
    <s v="\Mission.Space_Seg.SC.OBC_COM\diam\\default"/>
    <s v="-"/>
    <m/>
    <m/>
    <s v="mm"/>
    <s v="COM"/>
    <m/>
    <x v="4"/>
    <x v="1"/>
    <n v="4"/>
    <s v="Mission (Mission)"/>
    <s v="Space_Seg (Space_Segment)"/>
    <x v="2"/>
    <x v="33"/>
    <x v="0"/>
  </r>
  <r>
    <s v="Mission.Space_Seg.SC.OBC_COM"/>
    <s v="Dimensions"/>
    <x v="9"/>
    <x v="0"/>
    <s v="\Mission.Space_Seg.SC.OBC_COM\height\\default"/>
    <n v="250"/>
    <m/>
    <m/>
    <s v="mm"/>
    <s v="COM"/>
    <m/>
    <x v="4"/>
    <x v="1"/>
    <n v="4"/>
    <s v="Mission (Mission)"/>
    <s v="Space_Seg (Space_Segment)"/>
    <x v="2"/>
    <x v="33"/>
    <x v="0"/>
  </r>
  <r>
    <s v="Mission.Space_Seg.SC.OBC_COM"/>
    <s v="Dimensions"/>
    <x v="10"/>
    <x v="0"/>
    <s v="\Mission.Space_Seg.SC.OBC_COM\len\\default"/>
    <n v="150"/>
    <m/>
    <m/>
    <s v="mm"/>
    <s v="COM"/>
    <m/>
    <x v="4"/>
    <x v="1"/>
    <n v="4"/>
    <s v="Mission (Mission)"/>
    <s v="Space_Seg (Space_Segment)"/>
    <x v="2"/>
    <x v="33"/>
    <x v="0"/>
  </r>
  <r>
    <s v="Mission.Space_Seg.SC.OBC_COM"/>
    <m/>
    <x v="1"/>
    <x v="0"/>
    <s v="\Mission.Space_Seg.SC.OBC_COM\m\\default"/>
    <n v="4"/>
    <n v="5"/>
    <n v="0.2"/>
    <s v="kg"/>
    <s v="COM"/>
    <m/>
    <x v="4"/>
    <x v="1"/>
    <n v="4"/>
    <s v="Mission (Mission)"/>
    <s v="Space_Seg (Space_Segment)"/>
    <x v="2"/>
    <x v="33"/>
    <x v="0"/>
  </r>
  <r>
    <s v="Mission.Space_Seg.SC.OBC_COM"/>
    <m/>
    <x v="11"/>
    <x v="1"/>
    <s v="\Mission.Space_Seg.SC.OBC_COM\P\LEM\default"/>
    <n v="15"/>
    <m/>
    <m/>
    <s v="W"/>
    <s v="COM"/>
    <m/>
    <x v="4"/>
    <x v="1"/>
    <n v="4"/>
    <s v="Mission (Mission)"/>
    <s v="Space_Seg (Space_Segment)"/>
    <x v="2"/>
    <x v="33"/>
    <x v="0"/>
  </r>
  <r>
    <s v="Mission.Space_Seg.SC.OBC_COM"/>
    <m/>
    <x v="11"/>
    <x v="2"/>
    <s v="\Mission.Space_Seg.SC.OBC_COM\P\CRM\default"/>
    <n v="15"/>
    <m/>
    <m/>
    <s v="W"/>
    <s v="COM"/>
    <m/>
    <x v="4"/>
    <x v="1"/>
    <n v="4"/>
    <s v="Mission (Mission)"/>
    <s v="Space_Seg (Space_Segment)"/>
    <x v="2"/>
    <x v="33"/>
    <x v="0"/>
  </r>
  <r>
    <s v="Mission.Space_Seg.SC.OBC_COM"/>
    <m/>
    <x v="11"/>
    <x v="3"/>
    <s v="\Mission.Space_Seg.SC.OBC_COM\P\CCM\default"/>
    <n v="15"/>
    <m/>
    <m/>
    <s v="W"/>
    <s v="COM"/>
    <m/>
    <x v="4"/>
    <x v="1"/>
    <n v="4"/>
    <s v="Mission (Mission)"/>
    <s v="Space_Seg (Space_Segment)"/>
    <x v="2"/>
    <x v="33"/>
    <x v="0"/>
  </r>
  <r>
    <s v="Mission.Space_Seg.SC.OBC_COM"/>
    <m/>
    <x v="11"/>
    <x v="4"/>
    <s v="\Mission.Space_Seg.SC.OBC_COM\P\NVM\default"/>
    <n v="15"/>
    <m/>
    <m/>
    <s v="W"/>
    <s v="COM"/>
    <m/>
    <x v="4"/>
    <x v="1"/>
    <n v="4"/>
    <s v="Mission (Mission)"/>
    <s v="Space_Seg (Space_Segment)"/>
    <x v="2"/>
    <x v="33"/>
    <x v="0"/>
  </r>
  <r>
    <s v="Mission.Space_Seg.SC.OBC_COM"/>
    <m/>
    <x v="11"/>
    <x v="5"/>
    <s v="\Mission.Space_Seg.SC.OBC_COM\P\MAM\default"/>
    <n v="15"/>
    <m/>
    <m/>
    <s v="W"/>
    <s v="COM"/>
    <m/>
    <x v="4"/>
    <x v="1"/>
    <n v="4"/>
    <s v="Mission (Mission)"/>
    <s v="Space_Seg (Space_Segment)"/>
    <x v="2"/>
    <x v="33"/>
    <x v="0"/>
  </r>
  <r>
    <s v="Mission.Space_Seg.SC.OBC_COM"/>
    <m/>
    <x v="11"/>
    <x v="6"/>
    <s v="\Mission.Space_Seg.SC.OBC_COM\P\RSM\default"/>
    <n v="15"/>
    <m/>
    <m/>
    <s v="W"/>
    <s v="COM"/>
    <m/>
    <x v="4"/>
    <x v="1"/>
    <n v="4"/>
    <s v="Mission (Mission)"/>
    <s v="Space_Seg (Space_Segment)"/>
    <x v="2"/>
    <x v="33"/>
    <x v="0"/>
  </r>
  <r>
    <s v="Mission.Space_Seg.SC.OBC_COM"/>
    <m/>
    <x v="11"/>
    <x v="7"/>
    <s v="\Mission.Space_Seg.SC.OBC_COM\P\ISM\default"/>
    <n v="15"/>
    <m/>
    <m/>
    <s v="W"/>
    <s v="COM"/>
    <m/>
    <x v="4"/>
    <x v="1"/>
    <n v="4"/>
    <s v="Mission (Mission)"/>
    <s v="Space_Seg (Space_Segment)"/>
    <x v="2"/>
    <x v="33"/>
    <x v="0"/>
  </r>
  <r>
    <s v="Mission.Space_Seg.SC.OBC_COM"/>
    <m/>
    <x v="11"/>
    <x v="8"/>
    <s v="\Mission.Space_Seg.SC.OBC_COM\P\SCM\default"/>
    <n v="15"/>
    <m/>
    <m/>
    <s v="W"/>
    <s v="COM"/>
    <m/>
    <x v="4"/>
    <x v="1"/>
    <n v="4"/>
    <s v="Mission (Mission)"/>
    <s v="Space_Seg (Space_Segment)"/>
    <x v="2"/>
    <x v="33"/>
    <x v="0"/>
  </r>
  <r>
    <s v="Mission.Space_Seg.SC.OBC_COM"/>
    <m/>
    <x v="11"/>
    <x v="9"/>
    <s v="\Mission.Space_Seg.SC.OBC_COM\P\ECM\default"/>
    <n v="15"/>
    <m/>
    <m/>
    <s v="W"/>
    <s v="COM"/>
    <m/>
    <x v="4"/>
    <x v="1"/>
    <n v="4"/>
    <s v="Mission (Mission)"/>
    <s v="Space_Seg (Space_Segment)"/>
    <x v="2"/>
    <x v="33"/>
    <x v="0"/>
  </r>
  <r>
    <s v="Mission.Space_Seg.SC.OBC_COM"/>
    <m/>
    <x v="11"/>
    <x v="10"/>
    <s v="\Mission.Space_Seg.SC.OBC_COM\P\SAM\default"/>
    <n v="15"/>
    <m/>
    <m/>
    <s v="W"/>
    <s v="COM"/>
    <m/>
    <x v="4"/>
    <x v="1"/>
    <n v="4"/>
    <s v="Mission (Mission)"/>
    <s v="Space_Seg (Space_Segment)"/>
    <x v="2"/>
    <x v="33"/>
    <x v="0"/>
  </r>
  <r>
    <s v="Mission.Space_Seg.SC.OBC_COM"/>
    <m/>
    <x v="11"/>
    <x v="11"/>
    <s v="\Mission.Space_Seg.SC.OBC_COM\P\SBM\default"/>
    <n v="15"/>
    <m/>
    <m/>
    <s v="W"/>
    <s v="COM"/>
    <m/>
    <x v="4"/>
    <x v="1"/>
    <n v="4"/>
    <s v="Mission (Mission)"/>
    <s v="Space_Seg (Space_Segment)"/>
    <x v="2"/>
    <x v="33"/>
    <x v="0"/>
  </r>
  <r>
    <s v="Mission.Space_Seg.SC.OBC_COM"/>
    <m/>
    <x v="12"/>
    <x v="0"/>
    <s v="\Mission.Space_Seg.SC.OBC_COM\P_duty_cyc\\default"/>
    <s v="-"/>
    <m/>
    <m/>
    <s v="-"/>
    <s v="COM"/>
    <m/>
    <x v="4"/>
    <x v="1"/>
    <n v="4"/>
    <s v="Mission (Mission)"/>
    <s v="Space_Seg (Space_Segment)"/>
    <x v="2"/>
    <x v="33"/>
    <x v="0"/>
  </r>
  <r>
    <s v="Mission.Space_Seg.SC.OBC_COM"/>
    <m/>
    <x v="13"/>
    <x v="0"/>
    <s v="\Mission.Space_Seg.SC.OBC_COM\redundancy.scheme\\default"/>
    <s v="-"/>
    <m/>
    <m/>
    <m/>
    <s v="COM"/>
    <m/>
    <x v="4"/>
    <x v="1"/>
    <n v="4"/>
    <s v="Mission (Mission)"/>
    <s v="Space_Seg (Space_Segment)"/>
    <x v="2"/>
    <x v="33"/>
    <x v="0"/>
  </r>
  <r>
    <s v="Mission.Space_Seg.SC.OBC_COM"/>
    <m/>
    <x v="14"/>
    <x v="0"/>
    <s v="\Mission.Space_Seg.SC.OBC_COM\redundancy.type\\default"/>
    <s v="-"/>
    <m/>
    <m/>
    <m/>
    <s v="COM"/>
    <m/>
    <x v="4"/>
    <x v="1"/>
    <n v="4"/>
    <s v="Mission (Mission)"/>
    <s v="Space_Seg (Space_Segment)"/>
    <x v="2"/>
    <x v="33"/>
    <x v="0"/>
  </r>
  <r>
    <s v="Mission.Space_Seg.SC.OBC_COM"/>
    <m/>
    <x v="15"/>
    <x v="0"/>
    <s v="\Mission.Space_Seg.SC.OBC_COM\redundancy.k\\default"/>
    <s v="-"/>
    <m/>
    <m/>
    <m/>
    <s v="COM"/>
    <m/>
    <x v="4"/>
    <x v="1"/>
    <n v="4"/>
    <s v="Mission (Mission)"/>
    <s v="Space_Seg (Space_Segment)"/>
    <x v="2"/>
    <x v="33"/>
    <x v="0"/>
  </r>
  <r>
    <s v="Mission.Space_Seg.SC.OBC_COM"/>
    <m/>
    <x v="16"/>
    <x v="0"/>
    <s v="\Mission.Space_Seg.SC.OBC_COM\redundancy.n\\default"/>
    <s v="-"/>
    <m/>
    <m/>
    <m/>
    <s v="COM"/>
    <m/>
    <x v="4"/>
    <x v="1"/>
    <n v="4"/>
    <s v="Mission (Mission)"/>
    <s v="Space_Seg (Space_Segment)"/>
    <x v="2"/>
    <x v="33"/>
    <x v="0"/>
  </r>
  <r>
    <s v="Mission.Space_Seg.SC.OBC_COM"/>
    <m/>
    <x v="17"/>
    <x v="0"/>
    <s v="\Mission.Space_Seg.SC.OBC_COM\Temp_oper_max\\default"/>
    <n v="125"/>
    <m/>
    <m/>
    <s v="°C"/>
    <s v="COM"/>
    <m/>
    <x v="4"/>
    <x v="1"/>
    <n v="4"/>
    <s v="Mission (Mission)"/>
    <s v="Space_Seg (Space_Segment)"/>
    <x v="2"/>
    <x v="33"/>
    <x v="0"/>
  </r>
  <r>
    <s v="Mission.Space_Seg.SC.OBC_COM"/>
    <m/>
    <x v="18"/>
    <x v="0"/>
    <s v="\Mission.Space_Seg.SC.OBC_COM\Temp_oper_min\\default"/>
    <n v="-55"/>
    <m/>
    <m/>
    <s v="°C"/>
    <s v="COM"/>
    <m/>
    <x v="4"/>
    <x v="1"/>
    <n v="4"/>
    <s v="Mission (Mission)"/>
    <s v="Space_Seg (Space_Segment)"/>
    <x v="2"/>
    <x v="33"/>
    <x v="0"/>
  </r>
  <r>
    <s v="Mission.Space_Seg.SC.OBC_COM"/>
    <m/>
    <x v="19"/>
    <x v="0"/>
    <s v="\Mission.Space_Seg.SC.OBC_COM\TRL\\default"/>
    <s v="-"/>
    <m/>
    <m/>
    <m/>
    <s v="COM"/>
    <m/>
    <x v="4"/>
    <x v="1"/>
    <n v="4"/>
    <s v="Mission (Mission)"/>
    <s v="Space_Seg (Space_Segment)"/>
    <x v="2"/>
    <x v="33"/>
    <x v="0"/>
  </r>
  <r>
    <s v="Mission.Space_Seg.SC.OBC_COM"/>
    <s v="Dimensions"/>
    <x v="20"/>
    <x v="0"/>
    <s v="\Mission.Space_Seg.SC.OBC_COM\wid\\default"/>
    <n v="216"/>
    <m/>
    <m/>
    <s v="mm"/>
    <s v="COM"/>
    <m/>
    <x v="4"/>
    <x v="1"/>
    <n v="4"/>
    <s v="Mission (Mission)"/>
    <s v="Space_Seg (Space_Segment)"/>
    <x v="2"/>
    <x v="33"/>
    <x v="0"/>
  </r>
  <r>
    <s v="Mission.Space_Seg.SC.PAF1666"/>
    <m/>
    <x v="0"/>
    <x v="0"/>
    <s v="\Mission.Space_Seg.SC.PAF1666\_name_\\default"/>
    <s v="Payload attachement fitting 1666"/>
    <m/>
    <m/>
    <m/>
    <s v="STR"/>
    <m/>
    <x v="1"/>
    <x v="0"/>
    <n v="4"/>
    <s v="Mission (Mission)"/>
    <s v="Space_Seg (Space_Segment)"/>
    <x v="2"/>
    <x v="34"/>
    <x v="0"/>
  </r>
  <r>
    <s v="Mission.Space_Seg.SC.PAF1666"/>
    <s v="Dimensions"/>
    <x v="8"/>
    <x v="0"/>
    <s v="\Mission.Space_Seg.SC.PAF1666\diam\\default"/>
    <s v="-"/>
    <m/>
    <m/>
    <s v="mm"/>
    <s v="STR"/>
    <m/>
    <x v="1"/>
    <x v="1"/>
    <n v="4"/>
    <s v="Mission (Mission)"/>
    <s v="Space_Seg (Space_Segment)"/>
    <x v="2"/>
    <x v="34"/>
    <x v="0"/>
  </r>
  <r>
    <s v="Mission.Space_Seg.SC.PAF1666"/>
    <s v="Dimensions"/>
    <x v="10"/>
    <x v="0"/>
    <s v="\Mission.Space_Seg.SC.PAF1666\len\\default"/>
    <s v="-"/>
    <m/>
    <m/>
    <s v="mm"/>
    <s v="STR"/>
    <m/>
    <x v="1"/>
    <x v="1"/>
    <n v="4"/>
    <s v="Mission (Mission)"/>
    <s v="Space_Seg (Space_Segment)"/>
    <x v="2"/>
    <x v="34"/>
    <x v="0"/>
  </r>
  <r>
    <s v="Mission.Space_Seg.SC.PAF1666"/>
    <m/>
    <x v="1"/>
    <x v="0"/>
    <s v="\Mission.Space_Seg.SC.PAF1666\m\\default"/>
    <n v="70"/>
    <n v="5"/>
    <n v="3.5"/>
    <s v="kg"/>
    <s v="STR"/>
    <m/>
    <x v="1"/>
    <x v="1"/>
    <n v="4"/>
    <s v="Mission (Mission)"/>
    <s v="Space_Seg (Space_Segment)"/>
    <x v="2"/>
    <x v="34"/>
    <x v="0"/>
  </r>
  <r>
    <s v="Mission.Space_Seg.SC.PAF1666"/>
    <m/>
    <x v="11"/>
    <x v="1"/>
    <s v="\Mission.Space_Seg.SC.PAF1666\P\LEM\default"/>
    <s v="-"/>
    <m/>
    <m/>
    <s v="W"/>
    <s v="STR"/>
    <m/>
    <x v="1"/>
    <x v="1"/>
    <n v="4"/>
    <s v="Mission (Mission)"/>
    <s v="Space_Seg (Space_Segment)"/>
    <x v="2"/>
    <x v="34"/>
    <x v="0"/>
  </r>
  <r>
    <s v="Mission.Space_Seg.SC.PAF1666"/>
    <m/>
    <x v="11"/>
    <x v="2"/>
    <s v="\Mission.Space_Seg.SC.PAF1666\P\CRM\default"/>
    <s v="-"/>
    <m/>
    <m/>
    <s v="W"/>
    <s v="STR"/>
    <m/>
    <x v="1"/>
    <x v="1"/>
    <n v="4"/>
    <s v="Mission (Mission)"/>
    <s v="Space_Seg (Space_Segment)"/>
    <x v="2"/>
    <x v="34"/>
    <x v="0"/>
  </r>
  <r>
    <s v="Mission.Space_Seg.SC.PAF1666"/>
    <m/>
    <x v="11"/>
    <x v="3"/>
    <s v="\Mission.Space_Seg.SC.PAF1666\P\CCM\default"/>
    <s v="-"/>
    <m/>
    <m/>
    <s v="W"/>
    <s v="STR"/>
    <m/>
    <x v="1"/>
    <x v="1"/>
    <n v="4"/>
    <s v="Mission (Mission)"/>
    <s v="Space_Seg (Space_Segment)"/>
    <x v="2"/>
    <x v="34"/>
    <x v="0"/>
  </r>
  <r>
    <s v="Mission.Space_Seg.SC.PAF1666"/>
    <m/>
    <x v="11"/>
    <x v="4"/>
    <s v="\Mission.Space_Seg.SC.PAF1666\P\NVM\default"/>
    <s v="-"/>
    <m/>
    <m/>
    <s v="W"/>
    <s v="STR"/>
    <m/>
    <x v="1"/>
    <x v="1"/>
    <n v="4"/>
    <s v="Mission (Mission)"/>
    <s v="Space_Seg (Space_Segment)"/>
    <x v="2"/>
    <x v="34"/>
    <x v="0"/>
  </r>
  <r>
    <s v="Mission.Space_Seg.SC.PAF1666"/>
    <m/>
    <x v="11"/>
    <x v="5"/>
    <s v="\Mission.Space_Seg.SC.PAF1666\P\MAM\default"/>
    <s v="-"/>
    <m/>
    <m/>
    <s v="W"/>
    <s v="STR"/>
    <m/>
    <x v="1"/>
    <x v="1"/>
    <n v="4"/>
    <s v="Mission (Mission)"/>
    <s v="Space_Seg (Space_Segment)"/>
    <x v="2"/>
    <x v="34"/>
    <x v="0"/>
  </r>
  <r>
    <s v="Mission.Space_Seg.SC.PAF1666"/>
    <m/>
    <x v="11"/>
    <x v="6"/>
    <s v="\Mission.Space_Seg.SC.PAF1666\P\RSM\default"/>
    <s v="-"/>
    <m/>
    <m/>
    <s v="W"/>
    <s v="STR"/>
    <m/>
    <x v="1"/>
    <x v="1"/>
    <n v="4"/>
    <s v="Mission (Mission)"/>
    <s v="Space_Seg (Space_Segment)"/>
    <x v="2"/>
    <x v="34"/>
    <x v="0"/>
  </r>
  <r>
    <s v="Mission.Space_Seg.SC.PAF1666"/>
    <m/>
    <x v="11"/>
    <x v="7"/>
    <s v="\Mission.Space_Seg.SC.PAF1666\P\ISM\default"/>
    <s v="-"/>
    <m/>
    <m/>
    <s v="W"/>
    <s v="STR"/>
    <m/>
    <x v="1"/>
    <x v="1"/>
    <n v="4"/>
    <s v="Mission (Mission)"/>
    <s v="Space_Seg (Space_Segment)"/>
    <x v="2"/>
    <x v="34"/>
    <x v="0"/>
  </r>
  <r>
    <s v="Mission.Space_Seg.SC.PAF1666"/>
    <m/>
    <x v="11"/>
    <x v="8"/>
    <s v="\Mission.Space_Seg.SC.PAF1666\P\SCM\default"/>
    <s v="-"/>
    <m/>
    <m/>
    <s v="W"/>
    <s v="STR"/>
    <m/>
    <x v="1"/>
    <x v="1"/>
    <n v="4"/>
    <s v="Mission (Mission)"/>
    <s v="Space_Seg (Space_Segment)"/>
    <x v="2"/>
    <x v="34"/>
    <x v="0"/>
  </r>
  <r>
    <s v="Mission.Space_Seg.SC.PAF1666"/>
    <m/>
    <x v="11"/>
    <x v="9"/>
    <s v="\Mission.Space_Seg.SC.PAF1666\P\ECM\default"/>
    <s v="-"/>
    <m/>
    <m/>
    <s v="W"/>
    <s v="STR"/>
    <m/>
    <x v="1"/>
    <x v="1"/>
    <n v="4"/>
    <s v="Mission (Mission)"/>
    <s v="Space_Seg (Space_Segment)"/>
    <x v="2"/>
    <x v="34"/>
    <x v="0"/>
  </r>
  <r>
    <s v="Mission.Space_Seg.SC.PAF1666"/>
    <m/>
    <x v="11"/>
    <x v="10"/>
    <s v="\Mission.Space_Seg.SC.PAF1666\P\SAM\default"/>
    <s v="-"/>
    <m/>
    <m/>
    <s v="W"/>
    <s v="STR"/>
    <m/>
    <x v="1"/>
    <x v="1"/>
    <n v="4"/>
    <s v="Mission (Mission)"/>
    <s v="Space_Seg (Space_Segment)"/>
    <x v="2"/>
    <x v="34"/>
    <x v="0"/>
  </r>
  <r>
    <s v="Mission.Space_Seg.SC.PAF1666"/>
    <m/>
    <x v="11"/>
    <x v="11"/>
    <s v="\Mission.Space_Seg.SC.PAF1666\P\SBM\default"/>
    <s v="-"/>
    <m/>
    <m/>
    <s v="W"/>
    <s v="STR"/>
    <m/>
    <x v="1"/>
    <x v="1"/>
    <n v="4"/>
    <s v="Mission (Mission)"/>
    <s v="Space_Seg (Space_Segment)"/>
    <x v="2"/>
    <x v="34"/>
    <x v="0"/>
  </r>
  <r>
    <s v="Mission.Space_Seg.SC.PAF1666"/>
    <m/>
    <x v="13"/>
    <x v="0"/>
    <s v="\Mission.Space_Seg.SC.PAF1666\redundancy.scheme\\default"/>
    <s v="-"/>
    <m/>
    <m/>
    <m/>
    <s v="STR"/>
    <m/>
    <x v="1"/>
    <x v="1"/>
    <n v="4"/>
    <s v="Mission (Mission)"/>
    <s v="Space_Seg (Space_Segment)"/>
    <x v="2"/>
    <x v="34"/>
    <x v="0"/>
  </r>
  <r>
    <s v="Mission.Space_Seg.SC.PAF1666"/>
    <m/>
    <x v="14"/>
    <x v="0"/>
    <s v="\Mission.Space_Seg.SC.PAF1666\redundancy.type\\default"/>
    <s v="-"/>
    <m/>
    <m/>
    <m/>
    <s v="STR"/>
    <m/>
    <x v="1"/>
    <x v="1"/>
    <n v="4"/>
    <s v="Mission (Mission)"/>
    <s v="Space_Seg (Space_Segment)"/>
    <x v="2"/>
    <x v="34"/>
    <x v="0"/>
  </r>
  <r>
    <s v="Mission.Space_Seg.SC.PAF1666"/>
    <m/>
    <x v="15"/>
    <x v="0"/>
    <s v="\Mission.Space_Seg.SC.PAF1666\redundancy.k\\default"/>
    <s v="-"/>
    <m/>
    <m/>
    <m/>
    <s v="STR"/>
    <m/>
    <x v="1"/>
    <x v="1"/>
    <n v="4"/>
    <s v="Mission (Mission)"/>
    <s v="Space_Seg (Space_Segment)"/>
    <x v="2"/>
    <x v="34"/>
    <x v="0"/>
  </r>
  <r>
    <s v="Mission.Space_Seg.SC.PAF1666"/>
    <m/>
    <x v="16"/>
    <x v="0"/>
    <s v="\Mission.Space_Seg.SC.PAF1666\redundancy.n\\default"/>
    <s v="-"/>
    <m/>
    <m/>
    <m/>
    <s v="STR"/>
    <m/>
    <x v="1"/>
    <x v="1"/>
    <n v="4"/>
    <s v="Mission (Mission)"/>
    <s v="Space_Seg (Space_Segment)"/>
    <x v="2"/>
    <x v="34"/>
    <x v="0"/>
  </r>
  <r>
    <s v="Mission.Space_Seg.SC.PAF1666"/>
    <m/>
    <x v="17"/>
    <x v="0"/>
    <s v="\Mission.Space_Seg.SC.PAF1666\Temp_oper_max\\default"/>
    <s v="-"/>
    <m/>
    <m/>
    <s v="°C"/>
    <s v="STR"/>
    <m/>
    <x v="1"/>
    <x v="1"/>
    <n v="4"/>
    <s v="Mission (Mission)"/>
    <s v="Space_Seg (Space_Segment)"/>
    <x v="2"/>
    <x v="34"/>
    <x v="0"/>
  </r>
  <r>
    <s v="Mission.Space_Seg.SC.PAF1666"/>
    <m/>
    <x v="18"/>
    <x v="0"/>
    <s v="\Mission.Space_Seg.SC.PAF1666\Temp_oper_min\\default"/>
    <s v="-"/>
    <m/>
    <m/>
    <s v="°C"/>
    <s v="STR"/>
    <m/>
    <x v="1"/>
    <x v="1"/>
    <n v="4"/>
    <s v="Mission (Mission)"/>
    <s v="Space_Seg (Space_Segment)"/>
    <x v="2"/>
    <x v="34"/>
    <x v="0"/>
  </r>
  <r>
    <s v="Mission.Space_Seg.SC.PAF1666"/>
    <s v="Dimensions"/>
    <x v="22"/>
    <x v="0"/>
    <s v="\Mission.Space_Seg.SC.PAF1666\thickn\\default"/>
    <s v="-"/>
    <m/>
    <m/>
    <s v="mm"/>
    <s v="STR"/>
    <m/>
    <x v="1"/>
    <x v="1"/>
    <n v="4"/>
    <s v="Mission (Mission)"/>
    <s v="Space_Seg (Space_Segment)"/>
    <x v="2"/>
    <x v="34"/>
    <x v="0"/>
  </r>
  <r>
    <s v="Mission.Space_Seg.SC.PAF1666"/>
    <m/>
    <x v="19"/>
    <x v="0"/>
    <s v="\Mission.Space_Seg.SC.PAF1666\TRL\\default"/>
    <s v="-"/>
    <m/>
    <m/>
    <m/>
    <s v="STR"/>
    <m/>
    <x v="1"/>
    <x v="1"/>
    <n v="4"/>
    <s v="Mission (Mission)"/>
    <s v="Space_Seg (Space_Segment)"/>
    <x v="2"/>
    <x v="34"/>
    <x v="0"/>
  </r>
  <r>
    <s v="Mission.Space_Seg.SC.PCDU"/>
    <m/>
    <x v="0"/>
    <x v="0"/>
    <s v="\Mission.Space_Seg.SC.PCDU\_name_\\default"/>
    <s v="PCDU"/>
    <m/>
    <m/>
    <m/>
    <s v="PWR"/>
    <m/>
    <x v="3"/>
    <x v="0"/>
    <n v="4"/>
    <s v="Mission (Mission)"/>
    <s v="Space_Seg (Space_Segment)"/>
    <x v="2"/>
    <x v="35"/>
    <x v="0"/>
  </r>
  <r>
    <s v="Mission.Space_Seg.SC.PCDU"/>
    <m/>
    <x v="21"/>
    <x v="0"/>
    <s v="\Mission.Space_Seg.SC.PCDU\assump\\default"/>
    <s v="-"/>
    <m/>
    <m/>
    <m/>
    <s v="PWR"/>
    <m/>
    <x v="3"/>
    <x v="1"/>
    <n v="4"/>
    <s v="Mission (Mission)"/>
    <s v="Space_Seg (Space_Segment)"/>
    <x v="2"/>
    <x v="35"/>
    <x v="0"/>
  </r>
  <r>
    <s v="Mission.Space_Seg.SC.PCDU"/>
    <s v="Dimensions"/>
    <x v="8"/>
    <x v="0"/>
    <s v="\Mission.Space_Seg.SC.PCDU\diam\\default"/>
    <s v="-"/>
    <m/>
    <m/>
    <s v="mm"/>
    <s v="PWR"/>
    <m/>
    <x v="3"/>
    <x v="1"/>
    <n v="4"/>
    <s v="Mission (Mission)"/>
    <s v="Space_Seg (Space_Segment)"/>
    <x v="2"/>
    <x v="35"/>
    <x v="0"/>
  </r>
  <r>
    <s v="Mission.Space_Seg.SC.PCDU"/>
    <s v="Dimensions"/>
    <x v="9"/>
    <x v="0"/>
    <s v="\Mission.Space_Seg.SC.PCDU\height\\default"/>
    <s v="-"/>
    <m/>
    <m/>
    <s v="mm"/>
    <s v="PWR"/>
    <m/>
    <x v="3"/>
    <x v="1"/>
    <n v="4"/>
    <s v="Mission (Mission)"/>
    <s v="Space_Seg (Space_Segment)"/>
    <x v="2"/>
    <x v="35"/>
    <x v="0"/>
  </r>
  <r>
    <s v="Mission.Space_Seg.SC.PCDU"/>
    <s v="Dimensions"/>
    <x v="10"/>
    <x v="0"/>
    <s v="\Mission.Space_Seg.SC.PCDU\len\\default"/>
    <s v="-"/>
    <m/>
    <m/>
    <s v="mm"/>
    <s v="PWR"/>
    <m/>
    <x v="3"/>
    <x v="1"/>
    <n v="4"/>
    <s v="Mission (Mission)"/>
    <s v="Space_Seg (Space_Segment)"/>
    <x v="2"/>
    <x v="35"/>
    <x v="0"/>
  </r>
  <r>
    <s v="Mission.Space_Seg.SC.PCDU"/>
    <m/>
    <x v="1"/>
    <x v="0"/>
    <s v="\Mission.Space_Seg.SC.PCDU\m\\default"/>
    <n v="20"/>
    <n v="20"/>
    <n v="4"/>
    <s v="kg"/>
    <s v="PWR"/>
    <m/>
    <x v="3"/>
    <x v="1"/>
    <n v="4"/>
    <s v="Mission (Mission)"/>
    <s v="Space_Seg (Space_Segment)"/>
    <x v="2"/>
    <x v="35"/>
    <x v="0"/>
  </r>
  <r>
    <s v="Mission.Space_Seg.SC.PCDU"/>
    <m/>
    <x v="11"/>
    <x v="1"/>
    <s v="\Mission.Space_Seg.SC.PCDU\P\LEM\default"/>
    <n v="20"/>
    <m/>
    <m/>
    <s v="W"/>
    <s v="PWR"/>
    <m/>
    <x v="3"/>
    <x v="1"/>
    <n v="4"/>
    <s v="Mission (Mission)"/>
    <s v="Space_Seg (Space_Segment)"/>
    <x v="2"/>
    <x v="35"/>
    <x v="0"/>
  </r>
  <r>
    <s v="Mission.Space_Seg.SC.PCDU"/>
    <m/>
    <x v="11"/>
    <x v="2"/>
    <s v="\Mission.Space_Seg.SC.PCDU\P\CRM\default"/>
    <n v="20"/>
    <m/>
    <m/>
    <s v="W"/>
    <s v="PWR"/>
    <m/>
    <x v="3"/>
    <x v="1"/>
    <n v="4"/>
    <s v="Mission (Mission)"/>
    <s v="Space_Seg (Space_Segment)"/>
    <x v="2"/>
    <x v="35"/>
    <x v="0"/>
  </r>
  <r>
    <s v="Mission.Space_Seg.SC.PCDU"/>
    <m/>
    <x v="11"/>
    <x v="3"/>
    <s v="\Mission.Space_Seg.SC.PCDU\P\CCM\default"/>
    <n v="20"/>
    <m/>
    <m/>
    <s v="W"/>
    <s v="PWR"/>
    <m/>
    <x v="3"/>
    <x v="1"/>
    <n v="4"/>
    <s v="Mission (Mission)"/>
    <s v="Space_Seg (Space_Segment)"/>
    <x v="2"/>
    <x v="35"/>
    <x v="0"/>
  </r>
  <r>
    <s v="Mission.Space_Seg.SC.PCDU"/>
    <m/>
    <x v="11"/>
    <x v="4"/>
    <s v="\Mission.Space_Seg.SC.PCDU\P\NVM\default"/>
    <n v="20"/>
    <m/>
    <m/>
    <s v="W"/>
    <s v="PWR"/>
    <m/>
    <x v="3"/>
    <x v="1"/>
    <n v="4"/>
    <s v="Mission (Mission)"/>
    <s v="Space_Seg (Space_Segment)"/>
    <x v="2"/>
    <x v="35"/>
    <x v="0"/>
  </r>
  <r>
    <s v="Mission.Space_Seg.SC.PCDU"/>
    <m/>
    <x v="11"/>
    <x v="5"/>
    <s v="\Mission.Space_Seg.SC.PCDU\P\MAM\default"/>
    <n v="20"/>
    <m/>
    <m/>
    <s v="W"/>
    <s v="PWR"/>
    <m/>
    <x v="3"/>
    <x v="1"/>
    <n v="4"/>
    <s v="Mission (Mission)"/>
    <s v="Space_Seg (Space_Segment)"/>
    <x v="2"/>
    <x v="35"/>
    <x v="0"/>
  </r>
  <r>
    <s v="Mission.Space_Seg.SC.PCDU"/>
    <m/>
    <x v="11"/>
    <x v="6"/>
    <s v="\Mission.Space_Seg.SC.PCDU\P\RSM\default"/>
    <n v="20"/>
    <m/>
    <m/>
    <s v="W"/>
    <s v="PWR"/>
    <m/>
    <x v="3"/>
    <x v="1"/>
    <n v="4"/>
    <s v="Mission (Mission)"/>
    <s v="Space_Seg (Space_Segment)"/>
    <x v="2"/>
    <x v="35"/>
    <x v="0"/>
  </r>
  <r>
    <s v="Mission.Space_Seg.SC.PCDU"/>
    <m/>
    <x v="11"/>
    <x v="7"/>
    <s v="\Mission.Space_Seg.SC.PCDU\P\ISM\default"/>
    <n v="20"/>
    <m/>
    <m/>
    <s v="W"/>
    <s v="PWR"/>
    <m/>
    <x v="3"/>
    <x v="1"/>
    <n v="4"/>
    <s v="Mission (Mission)"/>
    <s v="Space_Seg (Space_Segment)"/>
    <x v="2"/>
    <x v="35"/>
    <x v="0"/>
  </r>
  <r>
    <s v="Mission.Space_Seg.SC.PCDU"/>
    <m/>
    <x v="11"/>
    <x v="8"/>
    <s v="\Mission.Space_Seg.SC.PCDU\P\SCM\default"/>
    <n v="20"/>
    <m/>
    <m/>
    <s v="W"/>
    <s v="PWR"/>
    <m/>
    <x v="3"/>
    <x v="1"/>
    <n v="4"/>
    <s v="Mission (Mission)"/>
    <s v="Space_Seg (Space_Segment)"/>
    <x v="2"/>
    <x v="35"/>
    <x v="0"/>
  </r>
  <r>
    <s v="Mission.Space_Seg.SC.PCDU"/>
    <m/>
    <x v="11"/>
    <x v="9"/>
    <s v="\Mission.Space_Seg.SC.PCDU\P\ECM\default"/>
    <n v="20"/>
    <m/>
    <m/>
    <s v="W"/>
    <s v="PWR"/>
    <m/>
    <x v="3"/>
    <x v="1"/>
    <n v="4"/>
    <s v="Mission (Mission)"/>
    <s v="Space_Seg (Space_Segment)"/>
    <x v="2"/>
    <x v="35"/>
    <x v="0"/>
  </r>
  <r>
    <s v="Mission.Space_Seg.SC.PCDU"/>
    <m/>
    <x v="11"/>
    <x v="10"/>
    <s v="\Mission.Space_Seg.SC.PCDU\P\SAM\default"/>
    <n v="20"/>
    <m/>
    <m/>
    <s v="W"/>
    <s v="PWR"/>
    <m/>
    <x v="3"/>
    <x v="1"/>
    <n v="4"/>
    <s v="Mission (Mission)"/>
    <s v="Space_Seg (Space_Segment)"/>
    <x v="2"/>
    <x v="35"/>
    <x v="0"/>
  </r>
  <r>
    <s v="Mission.Space_Seg.SC.PCDU"/>
    <m/>
    <x v="11"/>
    <x v="11"/>
    <s v="\Mission.Space_Seg.SC.PCDU\P\SBM\default"/>
    <n v="20"/>
    <m/>
    <m/>
    <s v="W"/>
    <s v="PWR"/>
    <m/>
    <x v="3"/>
    <x v="1"/>
    <n v="4"/>
    <s v="Mission (Mission)"/>
    <s v="Space_Seg (Space_Segment)"/>
    <x v="2"/>
    <x v="35"/>
    <x v="0"/>
  </r>
  <r>
    <s v="Mission.Space_Seg.SC.PCDU"/>
    <m/>
    <x v="13"/>
    <x v="0"/>
    <s v="\Mission.Space_Seg.SC.PCDU\redundancy.scheme\\default"/>
    <s v="-"/>
    <m/>
    <m/>
    <m/>
    <s v="PWR"/>
    <m/>
    <x v="3"/>
    <x v="1"/>
    <n v="4"/>
    <s v="Mission (Mission)"/>
    <s v="Space_Seg (Space_Segment)"/>
    <x v="2"/>
    <x v="35"/>
    <x v="0"/>
  </r>
  <r>
    <s v="Mission.Space_Seg.SC.PCDU"/>
    <m/>
    <x v="14"/>
    <x v="0"/>
    <s v="\Mission.Space_Seg.SC.PCDU\redundancy.type\\default"/>
    <s v="-"/>
    <m/>
    <m/>
    <m/>
    <s v="PWR"/>
    <m/>
    <x v="3"/>
    <x v="1"/>
    <n v="4"/>
    <s v="Mission (Mission)"/>
    <s v="Space_Seg (Space_Segment)"/>
    <x v="2"/>
    <x v="35"/>
    <x v="0"/>
  </r>
  <r>
    <s v="Mission.Space_Seg.SC.PCDU"/>
    <m/>
    <x v="15"/>
    <x v="0"/>
    <s v="\Mission.Space_Seg.SC.PCDU\redundancy.k\\default"/>
    <s v="-"/>
    <m/>
    <m/>
    <m/>
    <s v="PWR"/>
    <m/>
    <x v="3"/>
    <x v="1"/>
    <n v="4"/>
    <s v="Mission (Mission)"/>
    <s v="Space_Seg (Space_Segment)"/>
    <x v="2"/>
    <x v="35"/>
    <x v="0"/>
  </r>
  <r>
    <s v="Mission.Space_Seg.SC.PCDU"/>
    <m/>
    <x v="16"/>
    <x v="0"/>
    <s v="\Mission.Space_Seg.SC.PCDU\redundancy.n\\default"/>
    <s v="-"/>
    <m/>
    <m/>
    <m/>
    <s v="PWR"/>
    <m/>
    <x v="3"/>
    <x v="1"/>
    <n v="4"/>
    <s v="Mission (Mission)"/>
    <s v="Space_Seg (Space_Segment)"/>
    <x v="2"/>
    <x v="35"/>
    <x v="0"/>
  </r>
  <r>
    <s v="Mission.Space_Seg.SC.PCDU"/>
    <m/>
    <x v="17"/>
    <x v="0"/>
    <s v="\Mission.Space_Seg.SC.PCDU\Temp_oper_max\\default"/>
    <n v="40"/>
    <m/>
    <m/>
    <s v="°C"/>
    <s v="PWR"/>
    <m/>
    <x v="3"/>
    <x v="1"/>
    <n v="4"/>
    <s v="Mission (Mission)"/>
    <s v="Space_Seg (Space_Segment)"/>
    <x v="2"/>
    <x v="35"/>
    <x v="0"/>
  </r>
  <r>
    <s v="Mission.Space_Seg.SC.PCDU"/>
    <m/>
    <x v="18"/>
    <x v="0"/>
    <s v="\Mission.Space_Seg.SC.PCDU\Temp_oper_min\\default"/>
    <n v="10"/>
    <m/>
    <m/>
    <s v="°C"/>
    <s v="PWR"/>
    <m/>
    <x v="3"/>
    <x v="1"/>
    <n v="4"/>
    <s v="Mission (Mission)"/>
    <s v="Space_Seg (Space_Segment)"/>
    <x v="2"/>
    <x v="35"/>
    <x v="0"/>
  </r>
  <r>
    <s v="Mission.Space_Seg.SC.PCDU"/>
    <m/>
    <x v="19"/>
    <x v="0"/>
    <s v="\Mission.Space_Seg.SC.PCDU\TRL\\default"/>
    <s v="-"/>
    <m/>
    <m/>
    <m/>
    <s v="PWR"/>
    <m/>
    <x v="3"/>
    <x v="1"/>
    <n v="4"/>
    <s v="Mission (Mission)"/>
    <s v="Space_Seg (Space_Segment)"/>
    <x v="2"/>
    <x v="35"/>
    <x v="0"/>
  </r>
  <r>
    <s v="Mission.Space_Seg.SC.PCDU"/>
    <s v="Dimensions"/>
    <x v="20"/>
    <x v="0"/>
    <s v="\Mission.Space_Seg.SC.PCDU\wid\\default"/>
    <s v="-"/>
    <m/>
    <m/>
    <s v="mm"/>
    <s v="PWR"/>
    <m/>
    <x v="3"/>
    <x v="1"/>
    <n v="4"/>
    <s v="Mission (Mission)"/>
    <s v="Space_Seg (Space_Segment)"/>
    <x v="2"/>
    <x v="35"/>
    <x v="0"/>
  </r>
  <r>
    <s v="Mission.Space_Seg.SC.PROPS"/>
    <m/>
    <x v="0"/>
    <x v="0"/>
    <s v="\Mission.Space_Seg.SC.PROPS\_name_\\default"/>
    <s v="Propulsion Subsystem"/>
    <m/>
    <m/>
    <m/>
    <s v="SYE"/>
    <m/>
    <x v="0"/>
    <x v="0"/>
    <n v="4"/>
    <s v="Mission (Mission)"/>
    <s v="Space_Seg (Space_Segment)"/>
    <x v="2"/>
    <x v="36"/>
    <x v="0"/>
  </r>
  <r>
    <s v="Mission.Space_Seg.SC.PROPS"/>
    <m/>
    <x v="1"/>
    <x v="0"/>
    <s v="\Mission.Space_Seg.SC.PROPS\m\\default"/>
    <n v="492"/>
    <n v="5"/>
    <n v="24.6"/>
    <s v="kg"/>
    <s v="PROP"/>
    <m/>
    <x v="5"/>
    <x v="2"/>
    <n v="4"/>
    <s v="Mission (Mission)"/>
    <s v="Space_Seg (Space_Segment)"/>
    <x v="2"/>
    <x v="36"/>
    <x v="0"/>
  </r>
  <r>
    <s v="Mission.Space_Seg.SC.PROPS"/>
    <m/>
    <x v="11"/>
    <x v="1"/>
    <s v="\Mission.Space_Seg.SC.PROPS\P\LEM\default"/>
    <s v="-"/>
    <m/>
    <m/>
    <s v="W"/>
    <s v="PROP"/>
    <m/>
    <x v="5"/>
    <x v="2"/>
    <n v="4"/>
    <s v="Mission (Mission)"/>
    <s v="Space_Seg (Space_Segment)"/>
    <x v="2"/>
    <x v="36"/>
    <x v="0"/>
  </r>
  <r>
    <s v="Mission.Space_Seg.SC.PROPS"/>
    <m/>
    <x v="11"/>
    <x v="2"/>
    <s v="\Mission.Space_Seg.SC.PROPS\P\CRM\default"/>
    <s v="-"/>
    <m/>
    <m/>
    <s v="W"/>
    <s v="PROP"/>
    <m/>
    <x v="5"/>
    <x v="2"/>
    <n v="4"/>
    <s v="Mission (Mission)"/>
    <s v="Space_Seg (Space_Segment)"/>
    <x v="2"/>
    <x v="36"/>
    <x v="0"/>
  </r>
  <r>
    <s v="Mission.Space_Seg.SC.PROPS"/>
    <m/>
    <x v="11"/>
    <x v="3"/>
    <s v="\Mission.Space_Seg.SC.PROPS\P\CCM\default"/>
    <s v="-"/>
    <m/>
    <m/>
    <s v="W"/>
    <s v="PROP"/>
    <m/>
    <x v="5"/>
    <x v="2"/>
    <n v="4"/>
    <s v="Mission (Mission)"/>
    <s v="Space_Seg (Space_Segment)"/>
    <x v="2"/>
    <x v="36"/>
    <x v="0"/>
  </r>
  <r>
    <s v="Mission.Space_Seg.SC.PROPS"/>
    <m/>
    <x v="11"/>
    <x v="4"/>
    <s v="\Mission.Space_Seg.SC.PROPS\P\NVM\default"/>
    <s v="-"/>
    <m/>
    <m/>
    <s v="W"/>
    <s v="PROP"/>
    <m/>
    <x v="5"/>
    <x v="2"/>
    <n v="4"/>
    <s v="Mission (Mission)"/>
    <s v="Space_Seg (Space_Segment)"/>
    <x v="2"/>
    <x v="36"/>
    <x v="0"/>
  </r>
  <r>
    <s v="Mission.Space_Seg.SC.PROPS"/>
    <m/>
    <x v="11"/>
    <x v="5"/>
    <s v="\Mission.Space_Seg.SC.PROPS\P\MAM\default"/>
    <s v="-"/>
    <m/>
    <m/>
    <s v="W"/>
    <s v="PROP"/>
    <m/>
    <x v="5"/>
    <x v="2"/>
    <n v="4"/>
    <s v="Mission (Mission)"/>
    <s v="Space_Seg (Space_Segment)"/>
    <x v="2"/>
    <x v="36"/>
    <x v="0"/>
  </r>
  <r>
    <s v="Mission.Space_Seg.SC.PROPS"/>
    <m/>
    <x v="11"/>
    <x v="6"/>
    <s v="\Mission.Space_Seg.SC.PROPS\P\RSM\default"/>
    <s v="-"/>
    <m/>
    <m/>
    <s v="W"/>
    <s v="PROP"/>
    <m/>
    <x v="5"/>
    <x v="2"/>
    <n v="4"/>
    <s v="Mission (Mission)"/>
    <s v="Space_Seg (Space_Segment)"/>
    <x v="2"/>
    <x v="36"/>
    <x v="0"/>
  </r>
  <r>
    <s v="Mission.Space_Seg.SC.PROPS"/>
    <m/>
    <x v="11"/>
    <x v="7"/>
    <s v="\Mission.Space_Seg.SC.PROPS\P\ISM\default"/>
    <s v="-"/>
    <m/>
    <m/>
    <s v="W"/>
    <s v="PROP"/>
    <m/>
    <x v="5"/>
    <x v="2"/>
    <n v="4"/>
    <s v="Mission (Mission)"/>
    <s v="Space_Seg (Space_Segment)"/>
    <x v="2"/>
    <x v="36"/>
    <x v="0"/>
  </r>
  <r>
    <s v="Mission.Space_Seg.SC.PROPS"/>
    <m/>
    <x v="11"/>
    <x v="8"/>
    <s v="\Mission.Space_Seg.SC.PROPS\P\SCM\default"/>
    <s v="-"/>
    <m/>
    <m/>
    <s v="W"/>
    <s v="PROP"/>
    <m/>
    <x v="5"/>
    <x v="2"/>
    <n v="4"/>
    <s v="Mission (Mission)"/>
    <s v="Space_Seg (Space_Segment)"/>
    <x v="2"/>
    <x v="36"/>
    <x v="0"/>
  </r>
  <r>
    <s v="Mission.Space_Seg.SC.PROPS"/>
    <m/>
    <x v="11"/>
    <x v="9"/>
    <s v="\Mission.Space_Seg.SC.PROPS\P\ECM\default"/>
    <s v="-"/>
    <m/>
    <m/>
    <s v="W"/>
    <s v="PROP"/>
    <m/>
    <x v="5"/>
    <x v="2"/>
    <n v="4"/>
    <s v="Mission (Mission)"/>
    <s v="Space_Seg (Space_Segment)"/>
    <x v="2"/>
    <x v="36"/>
    <x v="0"/>
  </r>
  <r>
    <s v="Mission.Space_Seg.SC.PROPS"/>
    <m/>
    <x v="11"/>
    <x v="10"/>
    <s v="\Mission.Space_Seg.SC.PROPS\P\SAM\default"/>
    <s v="-"/>
    <m/>
    <m/>
    <s v="W"/>
    <s v="PROP"/>
    <m/>
    <x v="5"/>
    <x v="2"/>
    <n v="4"/>
    <s v="Mission (Mission)"/>
    <s v="Space_Seg (Space_Segment)"/>
    <x v="2"/>
    <x v="36"/>
    <x v="0"/>
  </r>
  <r>
    <s v="Mission.Space_Seg.SC.PROPS"/>
    <m/>
    <x v="11"/>
    <x v="11"/>
    <s v="\Mission.Space_Seg.SC.PROPS\P\SBM\default"/>
    <s v="-"/>
    <m/>
    <m/>
    <s v="W"/>
    <s v="PROP"/>
    <m/>
    <x v="5"/>
    <x v="2"/>
    <n v="4"/>
    <s v="Mission (Mission)"/>
    <s v="Space_Seg (Space_Segment)"/>
    <x v="2"/>
    <x v="36"/>
    <x v="0"/>
  </r>
  <r>
    <s v="Mission.Space_Seg.SC.PWRS"/>
    <m/>
    <x v="0"/>
    <x v="0"/>
    <s v="\Mission.Space_Seg.SC.PWRS\_name_\\default"/>
    <s v="Power Subsystem"/>
    <m/>
    <m/>
    <m/>
    <s v="SYE"/>
    <m/>
    <x v="0"/>
    <x v="0"/>
    <n v="4"/>
    <s v="Mission (Mission)"/>
    <s v="Space_Seg (Space_Segment)"/>
    <x v="2"/>
    <x v="37"/>
    <x v="0"/>
  </r>
  <r>
    <s v="Mission.Space_Seg.SC.PWRS"/>
    <m/>
    <x v="1"/>
    <x v="0"/>
    <s v="\Mission.Space_Seg.SC.PWRS\m\\default"/>
    <n v="340"/>
    <n v="20"/>
    <n v="68"/>
    <s v="kg"/>
    <s v="PWR"/>
    <m/>
    <x v="3"/>
    <x v="2"/>
    <n v="4"/>
    <s v="Mission (Mission)"/>
    <s v="Space_Seg (Space_Segment)"/>
    <x v="2"/>
    <x v="37"/>
    <x v="0"/>
  </r>
  <r>
    <s v="Mission.Space_Seg.SC.PWRS"/>
    <m/>
    <x v="11"/>
    <x v="1"/>
    <s v="\Mission.Space_Seg.SC.PWRS\P\LEM\default"/>
    <s v="-"/>
    <m/>
    <m/>
    <s v="W"/>
    <s v="PWR"/>
    <m/>
    <x v="3"/>
    <x v="2"/>
    <n v="4"/>
    <s v="Mission (Mission)"/>
    <s v="Space_Seg (Space_Segment)"/>
    <x v="2"/>
    <x v="37"/>
    <x v="0"/>
  </r>
  <r>
    <s v="Mission.Space_Seg.SC.PWRS"/>
    <m/>
    <x v="11"/>
    <x v="2"/>
    <s v="\Mission.Space_Seg.SC.PWRS\P\CRM\default"/>
    <s v="-"/>
    <m/>
    <m/>
    <s v="W"/>
    <s v="PWR"/>
    <m/>
    <x v="3"/>
    <x v="2"/>
    <n v="4"/>
    <s v="Mission (Mission)"/>
    <s v="Space_Seg (Space_Segment)"/>
    <x v="2"/>
    <x v="37"/>
    <x v="0"/>
  </r>
  <r>
    <s v="Mission.Space_Seg.SC.PWRS"/>
    <m/>
    <x v="11"/>
    <x v="3"/>
    <s v="\Mission.Space_Seg.SC.PWRS\P\CCM\default"/>
    <s v="-"/>
    <m/>
    <m/>
    <s v="W"/>
    <s v="PWR"/>
    <m/>
    <x v="3"/>
    <x v="2"/>
    <n v="4"/>
    <s v="Mission (Mission)"/>
    <s v="Space_Seg (Space_Segment)"/>
    <x v="2"/>
    <x v="37"/>
    <x v="0"/>
  </r>
  <r>
    <s v="Mission.Space_Seg.SC.PWRS"/>
    <m/>
    <x v="11"/>
    <x v="4"/>
    <s v="\Mission.Space_Seg.SC.PWRS\P\NVM\default"/>
    <s v="-"/>
    <m/>
    <m/>
    <s v="W"/>
    <s v="PWR"/>
    <m/>
    <x v="3"/>
    <x v="2"/>
    <n v="4"/>
    <s v="Mission (Mission)"/>
    <s v="Space_Seg (Space_Segment)"/>
    <x v="2"/>
    <x v="37"/>
    <x v="0"/>
  </r>
  <r>
    <s v="Mission.Space_Seg.SC.PWRS"/>
    <m/>
    <x v="11"/>
    <x v="5"/>
    <s v="\Mission.Space_Seg.SC.PWRS\P\MAM\default"/>
    <s v="-"/>
    <m/>
    <m/>
    <s v="W"/>
    <s v="PWR"/>
    <m/>
    <x v="3"/>
    <x v="2"/>
    <n v="4"/>
    <s v="Mission (Mission)"/>
    <s v="Space_Seg (Space_Segment)"/>
    <x v="2"/>
    <x v="37"/>
    <x v="0"/>
  </r>
  <r>
    <s v="Mission.Space_Seg.SC.PWRS"/>
    <m/>
    <x v="11"/>
    <x v="6"/>
    <s v="\Mission.Space_Seg.SC.PWRS\P\RSM\default"/>
    <s v="-"/>
    <m/>
    <m/>
    <s v="W"/>
    <s v="PWR"/>
    <m/>
    <x v="3"/>
    <x v="2"/>
    <n v="4"/>
    <s v="Mission (Mission)"/>
    <s v="Space_Seg (Space_Segment)"/>
    <x v="2"/>
    <x v="37"/>
    <x v="0"/>
  </r>
  <r>
    <s v="Mission.Space_Seg.SC.PWRS"/>
    <m/>
    <x v="11"/>
    <x v="7"/>
    <s v="\Mission.Space_Seg.SC.PWRS\P\ISM\default"/>
    <s v="-"/>
    <m/>
    <m/>
    <s v="W"/>
    <s v="PWR"/>
    <m/>
    <x v="3"/>
    <x v="2"/>
    <n v="4"/>
    <s v="Mission (Mission)"/>
    <s v="Space_Seg (Space_Segment)"/>
    <x v="2"/>
    <x v="37"/>
    <x v="0"/>
  </r>
  <r>
    <s v="Mission.Space_Seg.SC.PWRS"/>
    <m/>
    <x v="11"/>
    <x v="8"/>
    <s v="\Mission.Space_Seg.SC.PWRS\P\SCM\default"/>
    <s v="-"/>
    <m/>
    <m/>
    <s v="W"/>
    <s v="PWR"/>
    <m/>
    <x v="3"/>
    <x v="2"/>
    <n v="4"/>
    <s v="Mission (Mission)"/>
    <s v="Space_Seg (Space_Segment)"/>
    <x v="2"/>
    <x v="37"/>
    <x v="0"/>
  </r>
  <r>
    <s v="Mission.Space_Seg.SC.PWRS"/>
    <m/>
    <x v="11"/>
    <x v="9"/>
    <s v="\Mission.Space_Seg.SC.PWRS\P\ECM\default"/>
    <s v="-"/>
    <m/>
    <m/>
    <s v="W"/>
    <s v="PWR"/>
    <m/>
    <x v="3"/>
    <x v="2"/>
    <n v="4"/>
    <s v="Mission (Mission)"/>
    <s v="Space_Seg (Space_Segment)"/>
    <x v="2"/>
    <x v="37"/>
    <x v="0"/>
  </r>
  <r>
    <s v="Mission.Space_Seg.SC.PWRS"/>
    <m/>
    <x v="11"/>
    <x v="10"/>
    <s v="\Mission.Space_Seg.SC.PWRS\P\SAM\default"/>
    <s v="-"/>
    <m/>
    <m/>
    <s v="W"/>
    <s v="PWR"/>
    <m/>
    <x v="3"/>
    <x v="2"/>
    <n v="4"/>
    <s v="Mission (Mission)"/>
    <s v="Space_Seg (Space_Segment)"/>
    <x v="2"/>
    <x v="37"/>
    <x v="0"/>
  </r>
  <r>
    <s v="Mission.Space_Seg.SC.PWRS"/>
    <m/>
    <x v="11"/>
    <x v="11"/>
    <s v="\Mission.Space_Seg.SC.PWRS\P\SBM\default"/>
    <s v="-"/>
    <m/>
    <m/>
    <s v="W"/>
    <s v="PWR"/>
    <m/>
    <x v="3"/>
    <x v="2"/>
    <n v="4"/>
    <s v="Mission (Mission)"/>
    <s v="Space_Seg (Space_Segment)"/>
    <x v="2"/>
    <x v="37"/>
    <x v="0"/>
  </r>
  <r>
    <s v="Mission.Space_Seg.SC.RHU"/>
    <m/>
    <x v="0"/>
    <x v="0"/>
    <s v="\Mission.Space_Seg.SC.RHU\_name_\\default"/>
    <s v="Radioheater_unit"/>
    <m/>
    <m/>
    <m/>
    <s v="TC"/>
    <m/>
    <x v="6"/>
    <x v="0"/>
    <n v="4"/>
    <s v="Mission (Mission)"/>
    <s v="Space_Seg (Space_Segment)"/>
    <x v="2"/>
    <x v="38"/>
    <x v="0"/>
  </r>
  <r>
    <s v="Mission.Space_Seg.SC.RHU"/>
    <m/>
    <x v="21"/>
    <x v="0"/>
    <s v="\Mission.Space_Seg.SC.RHU\assump\\default"/>
    <s v="-"/>
    <m/>
    <m/>
    <m/>
    <s v="TC"/>
    <m/>
    <x v="6"/>
    <x v="1"/>
    <n v="4"/>
    <s v="Mission (Mission)"/>
    <s v="Space_Seg (Space_Segment)"/>
    <x v="2"/>
    <x v="38"/>
    <x v="0"/>
  </r>
  <r>
    <s v="Mission.Space_Seg.SC.RHU"/>
    <s v="Dimensions"/>
    <x v="8"/>
    <x v="0"/>
    <s v="\Mission.Space_Seg.SC.RHU\diam\\default"/>
    <s v="-"/>
    <m/>
    <m/>
    <s v="mm"/>
    <s v="TC"/>
    <m/>
    <x v="6"/>
    <x v="1"/>
    <n v="4"/>
    <s v="Mission (Mission)"/>
    <s v="Space_Seg (Space_Segment)"/>
    <x v="2"/>
    <x v="38"/>
    <x v="0"/>
  </r>
  <r>
    <s v="Mission.Space_Seg.SC.RHU"/>
    <s v="Dimensions"/>
    <x v="9"/>
    <x v="0"/>
    <s v="\Mission.Space_Seg.SC.RHU\height\\default"/>
    <s v="-"/>
    <m/>
    <m/>
    <s v="mm"/>
    <s v="TC"/>
    <m/>
    <x v="6"/>
    <x v="1"/>
    <n v="4"/>
    <s v="Mission (Mission)"/>
    <s v="Space_Seg (Space_Segment)"/>
    <x v="2"/>
    <x v="38"/>
    <x v="0"/>
  </r>
  <r>
    <s v="Mission.Space_Seg.SC.RHU"/>
    <s v="Dimensions"/>
    <x v="10"/>
    <x v="0"/>
    <s v="\Mission.Space_Seg.SC.RHU\len\\default"/>
    <s v="-"/>
    <m/>
    <m/>
    <s v="mm"/>
    <s v="TC"/>
    <m/>
    <x v="6"/>
    <x v="1"/>
    <n v="4"/>
    <s v="Mission (Mission)"/>
    <s v="Space_Seg (Space_Segment)"/>
    <x v="2"/>
    <x v="38"/>
    <x v="0"/>
  </r>
  <r>
    <s v="Mission.Space_Seg.SC.RHU"/>
    <m/>
    <x v="1"/>
    <x v="0"/>
    <s v="\Mission.Space_Seg.SC.RHU\m\\default"/>
    <n v="10.19952"/>
    <n v="5"/>
    <n v="0.50997599999999998"/>
    <s v="kg"/>
    <s v="TC"/>
    <m/>
    <x v="6"/>
    <x v="1"/>
    <n v="4"/>
    <s v="Mission (Mission)"/>
    <s v="Space_Seg (Space_Segment)"/>
    <x v="2"/>
    <x v="38"/>
    <x v="0"/>
  </r>
  <r>
    <s v="Mission.Space_Seg.SC.RHU"/>
    <m/>
    <x v="11"/>
    <x v="1"/>
    <s v="\Mission.Space_Seg.SC.RHU\P\LEM\default"/>
    <n v="0"/>
    <m/>
    <m/>
    <s v="W"/>
    <s v="TC"/>
    <m/>
    <x v="6"/>
    <x v="1"/>
    <n v="4"/>
    <s v="Mission (Mission)"/>
    <s v="Space_Seg (Space_Segment)"/>
    <x v="2"/>
    <x v="38"/>
    <x v="0"/>
  </r>
  <r>
    <s v="Mission.Space_Seg.SC.RHU"/>
    <m/>
    <x v="11"/>
    <x v="2"/>
    <s v="\Mission.Space_Seg.SC.RHU\P\CRM\default"/>
    <n v="0"/>
    <m/>
    <m/>
    <s v="W"/>
    <s v="TC"/>
    <m/>
    <x v="6"/>
    <x v="1"/>
    <n v="4"/>
    <s v="Mission (Mission)"/>
    <s v="Space_Seg (Space_Segment)"/>
    <x v="2"/>
    <x v="38"/>
    <x v="0"/>
  </r>
  <r>
    <s v="Mission.Space_Seg.SC.RHU"/>
    <m/>
    <x v="11"/>
    <x v="3"/>
    <s v="\Mission.Space_Seg.SC.RHU\P\CCM\default"/>
    <n v="0"/>
    <m/>
    <m/>
    <s v="W"/>
    <s v="TC"/>
    <m/>
    <x v="6"/>
    <x v="1"/>
    <n v="4"/>
    <s v="Mission (Mission)"/>
    <s v="Space_Seg (Space_Segment)"/>
    <x v="2"/>
    <x v="38"/>
    <x v="0"/>
  </r>
  <r>
    <s v="Mission.Space_Seg.SC.RHU"/>
    <m/>
    <x v="11"/>
    <x v="4"/>
    <s v="\Mission.Space_Seg.SC.RHU\P\NVM\default"/>
    <n v="0"/>
    <m/>
    <m/>
    <s v="W"/>
    <s v="TC"/>
    <m/>
    <x v="6"/>
    <x v="1"/>
    <n v="4"/>
    <s v="Mission (Mission)"/>
    <s v="Space_Seg (Space_Segment)"/>
    <x v="2"/>
    <x v="38"/>
    <x v="0"/>
  </r>
  <r>
    <s v="Mission.Space_Seg.SC.RHU"/>
    <m/>
    <x v="11"/>
    <x v="5"/>
    <s v="\Mission.Space_Seg.SC.RHU\P\MAM\default"/>
    <n v="0"/>
    <m/>
    <m/>
    <s v="W"/>
    <s v="TC"/>
    <m/>
    <x v="6"/>
    <x v="1"/>
    <n v="4"/>
    <s v="Mission (Mission)"/>
    <s v="Space_Seg (Space_Segment)"/>
    <x v="2"/>
    <x v="38"/>
    <x v="0"/>
  </r>
  <r>
    <s v="Mission.Space_Seg.SC.RHU"/>
    <m/>
    <x v="11"/>
    <x v="6"/>
    <s v="\Mission.Space_Seg.SC.RHU\P\RSM\default"/>
    <n v="0"/>
    <m/>
    <m/>
    <s v="W"/>
    <s v="TC"/>
    <m/>
    <x v="6"/>
    <x v="1"/>
    <n v="4"/>
    <s v="Mission (Mission)"/>
    <s v="Space_Seg (Space_Segment)"/>
    <x v="2"/>
    <x v="38"/>
    <x v="0"/>
  </r>
  <r>
    <s v="Mission.Space_Seg.SC.RHU"/>
    <m/>
    <x v="11"/>
    <x v="7"/>
    <s v="\Mission.Space_Seg.SC.RHU\P\ISM\default"/>
    <n v="0"/>
    <m/>
    <m/>
    <s v="W"/>
    <s v="TC"/>
    <m/>
    <x v="6"/>
    <x v="1"/>
    <n v="4"/>
    <s v="Mission (Mission)"/>
    <s v="Space_Seg (Space_Segment)"/>
    <x v="2"/>
    <x v="38"/>
    <x v="0"/>
  </r>
  <r>
    <s v="Mission.Space_Seg.SC.RHU"/>
    <m/>
    <x v="11"/>
    <x v="8"/>
    <s v="\Mission.Space_Seg.SC.RHU\P\SCM\default"/>
    <n v="0"/>
    <m/>
    <m/>
    <s v="W"/>
    <s v="TC"/>
    <m/>
    <x v="6"/>
    <x v="1"/>
    <n v="4"/>
    <s v="Mission (Mission)"/>
    <s v="Space_Seg (Space_Segment)"/>
    <x v="2"/>
    <x v="38"/>
    <x v="0"/>
  </r>
  <r>
    <s v="Mission.Space_Seg.SC.RHU"/>
    <m/>
    <x v="11"/>
    <x v="9"/>
    <s v="\Mission.Space_Seg.SC.RHU\P\ECM\default"/>
    <n v="0"/>
    <m/>
    <m/>
    <s v="W"/>
    <s v="TC"/>
    <m/>
    <x v="6"/>
    <x v="1"/>
    <n v="4"/>
    <s v="Mission (Mission)"/>
    <s v="Space_Seg (Space_Segment)"/>
    <x v="2"/>
    <x v="38"/>
    <x v="0"/>
  </r>
  <r>
    <s v="Mission.Space_Seg.SC.RHU"/>
    <m/>
    <x v="11"/>
    <x v="10"/>
    <s v="\Mission.Space_Seg.SC.RHU\P\SAM\default"/>
    <n v="0"/>
    <m/>
    <m/>
    <s v="W"/>
    <s v="TC"/>
    <m/>
    <x v="6"/>
    <x v="1"/>
    <n v="4"/>
    <s v="Mission (Mission)"/>
    <s v="Space_Seg (Space_Segment)"/>
    <x v="2"/>
    <x v="38"/>
    <x v="0"/>
  </r>
  <r>
    <s v="Mission.Space_Seg.SC.RHU"/>
    <m/>
    <x v="11"/>
    <x v="11"/>
    <s v="\Mission.Space_Seg.SC.RHU\P\SBM\default"/>
    <n v="0"/>
    <m/>
    <m/>
    <s v="W"/>
    <s v="TC"/>
    <m/>
    <x v="6"/>
    <x v="1"/>
    <n v="4"/>
    <s v="Mission (Mission)"/>
    <s v="Space_Seg (Space_Segment)"/>
    <x v="2"/>
    <x v="38"/>
    <x v="0"/>
  </r>
  <r>
    <s v="Mission.Space_Seg.SC.RHU"/>
    <m/>
    <x v="13"/>
    <x v="0"/>
    <s v="\Mission.Space_Seg.SC.RHU\redundancy.scheme\\default"/>
    <s v="-"/>
    <m/>
    <m/>
    <m/>
    <s v="TC"/>
    <m/>
    <x v="6"/>
    <x v="1"/>
    <n v="4"/>
    <s v="Mission (Mission)"/>
    <s v="Space_Seg (Space_Segment)"/>
    <x v="2"/>
    <x v="38"/>
    <x v="0"/>
  </r>
  <r>
    <s v="Mission.Space_Seg.SC.RHU"/>
    <m/>
    <x v="14"/>
    <x v="0"/>
    <s v="\Mission.Space_Seg.SC.RHU\redundancy.type\\default"/>
    <s v="-"/>
    <m/>
    <m/>
    <m/>
    <s v="TC"/>
    <m/>
    <x v="6"/>
    <x v="1"/>
    <n v="4"/>
    <s v="Mission (Mission)"/>
    <s v="Space_Seg (Space_Segment)"/>
    <x v="2"/>
    <x v="38"/>
    <x v="0"/>
  </r>
  <r>
    <s v="Mission.Space_Seg.SC.RHU"/>
    <m/>
    <x v="15"/>
    <x v="0"/>
    <s v="\Mission.Space_Seg.SC.RHU\redundancy.k\\default"/>
    <s v="-"/>
    <m/>
    <m/>
    <m/>
    <s v="TC"/>
    <m/>
    <x v="6"/>
    <x v="1"/>
    <n v="4"/>
    <s v="Mission (Mission)"/>
    <s v="Space_Seg (Space_Segment)"/>
    <x v="2"/>
    <x v="38"/>
    <x v="0"/>
  </r>
  <r>
    <s v="Mission.Space_Seg.SC.RHU"/>
    <m/>
    <x v="16"/>
    <x v="0"/>
    <s v="\Mission.Space_Seg.SC.RHU\redundancy.n\\default"/>
    <s v="-"/>
    <m/>
    <m/>
    <m/>
    <s v="TC"/>
    <m/>
    <x v="6"/>
    <x v="1"/>
    <n v="4"/>
    <s v="Mission (Mission)"/>
    <s v="Space_Seg (Space_Segment)"/>
    <x v="2"/>
    <x v="38"/>
    <x v="0"/>
  </r>
  <r>
    <s v="Mission.Space_Seg.SC.RHU"/>
    <m/>
    <x v="17"/>
    <x v="0"/>
    <s v="\Mission.Space_Seg.SC.RHU\Temp_oper_max\\default"/>
    <n v="0"/>
    <m/>
    <m/>
    <s v="°C"/>
    <s v="TC"/>
    <m/>
    <x v="6"/>
    <x v="1"/>
    <n v="4"/>
    <s v="Mission (Mission)"/>
    <s v="Space_Seg (Space_Segment)"/>
    <x v="2"/>
    <x v="38"/>
    <x v="0"/>
  </r>
  <r>
    <s v="Mission.Space_Seg.SC.RHU"/>
    <m/>
    <x v="18"/>
    <x v="0"/>
    <s v="\Mission.Space_Seg.SC.RHU\Temp_oper_min\\default"/>
    <n v="0"/>
    <m/>
    <m/>
    <s v="°C"/>
    <s v="TC"/>
    <m/>
    <x v="6"/>
    <x v="1"/>
    <n v="4"/>
    <s v="Mission (Mission)"/>
    <s v="Space_Seg (Space_Segment)"/>
    <x v="2"/>
    <x v="38"/>
    <x v="0"/>
  </r>
  <r>
    <s v="Mission.Space_Seg.SC.RHU"/>
    <m/>
    <x v="19"/>
    <x v="0"/>
    <s v="\Mission.Space_Seg.SC.RHU\TRL\\default"/>
    <s v="-"/>
    <m/>
    <m/>
    <m/>
    <s v="TC"/>
    <m/>
    <x v="6"/>
    <x v="1"/>
    <n v="4"/>
    <s v="Mission (Mission)"/>
    <s v="Space_Seg (Space_Segment)"/>
    <x v="2"/>
    <x v="38"/>
    <x v="0"/>
  </r>
  <r>
    <s v="Mission.Space_Seg.SC.RHU"/>
    <s v="Dimensions"/>
    <x v="20"/>
    <x v="0"/>
    <s v="\Mission.Space_Seg.SC.RHU\wid\\default"/>
    <s v="-"/>
    <m/>
    <m/>
    <s v="mm"/>
    <s v="TC"/>
    <m/>
    <x v="6"/>
    <x v="1"/>
    <n v="4"/>
    <s v="Mission (Mission)"/>
    <s v="Space_Seg (Space_Segment)"/>
    <x v="2"/>
    <x v="38"/>
    <x v="0"/>
  </r>
  <r>
    <s v="Mission.Space_Seg.SC.RTG"/>
    <m/>
    <x v="0"/>
    <x v="0"/>
    <s v="\Mission.Space_Seg.SC.RTG\_name_\\default"/>
    <s v="EU RTG"/>
    <m/>
    <m/>
    <m/>
    <s v="PWR"/>
    <m/>
    <x v="3"/>
    <x v="0"/>
    <n v="4"/>
    <s v="Mission (Mission)"/>
    <s v="Space_Seg (Space_Segment)"/>
    <x v="2"/>
    <x v="39"/>
    <x v="0"/>
  </r>
  <r>
    <s v="Mission.Space_Seg.SC.RTG"/>
    <m/>
    <x v="21"/>
    <x v="0"/>
    <s v="\Mission.Space_Seg.SC.RTG\assump\\default"/>
    <s v="-"/>
    <m/>
    <m/>
    <m/>
    <s v="PWR"/>
    <m/>
    <x v="3"/>
    <x v="1"/>
    <n v="4"/>
    <s v="Mission (Mission)"/>
    <s v="Space_Seg (Space_Segment)"/>
    <x v="2"/>
    <x v="39"/>
    <x v="0"/>
  </r>
  <r>
    <s v="Mission.Space_Seg.SC.RTG"/>
    <s v="Dimensions"/>
    <x v="8"/>
    <x v="0"/>
    <s v="\Mission.Space_Seg.SC.RTG\diam\\default"/>
    <n v="500"/>
    <m/>
    <m/>
    <s v="mm"/>
    <s v="PWR"/>
    <m/>
    <x v="3"/>
    <x v="1"/>
    <n v="4"/>
    <s v="Mission (Mission)"/>
    <s v="Space_Seg (Space_Segment)"/>
    <x v="2"/>
    <x v="39"/>
    <x v="0"/>
  </r>
  <r>
    <s v="Mission.Space_Seg.SC.RTG"/>
    <s v="Dimensions"/>
    <x v="9"/>
    <x v="0"/>
    <s v="\Mission.Space_Seg.SC.RTG\height\\default"/>
    <n v="500"/>
    <m/>
    <m/>
    <s v="mm"/>
    <s v="PWR"/>
    <m/>
    <x v="3"/>
    <x v="1"/>
    <n v="4"/>
    <s v="Mission (Mission)"/>
    <s v="Space_Seg (Space_Segment)"/>
    <x v="2"/>
    <x v="39"/>
    <x v="0"/>
  </r>
  <r>
    <s v="Mission.Space_Seg.SC.RTG"/>
    <s v="Dimensions"/>
    <x v="10"/>
    <x v="0"/>
    <s v="\Mission.Space_Seg.SC.RTG\len\\default"/>
    <s v="-"/>
    <m/>
    <m/>
    <s v="mm"/>
    <s v="PWR"/>
    <m/>
    <x v="3"/>
    <x v="1"/>
    <n v="4"/>
    <s v="Mission (Mission)"/>
    <s v="Space_Seg (Space_Segment)"/>
    <x v="2"/>
    <x v="39"/>
    <x v="0"/>
  </r>
  <r>
    <s v="Mission.Space_Seg.SC.RTG"/>
    <m/>
    <x v="1"/>
    <x v="0"/>
    <s v="\Mission.Space_Seg.SC.RTG\m\\default"/>
    <n v="50"/>
    <n v="20"/>
    <n v="10"/>
    <s v="kg"/>
    <s v="PWR"/>
    <m/>
    <x v="3"/>
    <x v="1"/>
    <n v="4"/>
    <s v="Mission (Mission)"/>
    <s v="Space_Seg (Space_Segment)"/>
    <x v="2"/>
    <x v="39"/>
    <x v="0"/>
  </r>
  <r>
    <s v="Mission.Space_Seg.SC.RTG"/>
    <m/>
    <x v="11"/>
    <x v="1"/>
    <s v="\Mission.Space_Seg.SC.RTG\P\LEM\default"/>
    <s v="-"/>
    <m/>
    <m/>
    <s v="W"/>
    <s v="PWR"/>
    <m/>
    <x v="3"/>
    <x v="1"/>
    <n v="4"/>
    <s v="Mission (Mission)"/>
    <s v="Space_Seg (Space_Segment)"/>
    <x v="2"/>
    <x v="39"/>
    <x v="0"/>
  </r>
  <r>
    <s v="Mission.Space_Seg.SC.RTG"/>
    <m/>
    <x v="11"/>
    <x v="2"/>
    <s v="\Mission.Space_Seg.SC.RTG\P\CRM\default"/>
    <s v="-"/>
    <m/>
    <m/>
    <s v="W"/>
    <s v="PWR"/>
    <m/>
    <x v="3"/>
    <x v="1"/>
    <n v="4"/>
    <s v="Mission (Mission)"/>
    <s v="Space_Seg (Space_Segment)"/>
    <x v="2"/>
    <x v="39"/>
    <x v="0"/>
  </r>
  <r>
    <s v="Mission.Space_Seg.SC.RTG"/>
    <m/>
    <x v="11"/>
    <x v="3"/>
    <s v="\Mission.Space_Seg.SC.RTG\P\CCM\default"/>
    <s v="-"/>
    <m/>
    <m/>
    <s v="W"/>
    <s v="PWR"/>
    <m/>
    <x v="3"/>
    <x v="1"/>
    <n v="4"/>
    <s v="Mission (Mission)"/>
    <s v="Space_Seg (Space_Segment)"/>
    <x v="2"/>
    <x v="39"/>
    <x v="0"/>
  </r>
  <r>
    <s v="Mission.Space_Seg.SC.RTG"/>
    <m/>
    <x v="11"/>
    <x v="4"/>
    <s v="\Mission.Space_Seg.SC.RTG\P\NVM\default"/>
    <s v="-"/>
    <m/>
    <m/>
    <s v="W"/>
    <s v="PWR"/>
    <m/>
    <x v="3"/>
    <x v="1"/>
    <n v="4"/>
    <s v="Mission (Mission)"/>
    <s v="Space_Seg (Space_Segment)"/>
    <x v="2"/>
    <x v="39"/>
    <x v="0"/>
  </r>
  <r>
    <s v="Mission.Space_Seg.SC.RTG"/>
    <m/>
    <x v="11"/>
    <x v="5"/>
    <s v="\Mission.Space_Seg.SC.RTG\P\MAM\default"/>
    <s v="-"/>
    <m/>
    <m/>
    <s v="W"/>
    <s v="PWR"/>
    <m/>
    <x v="3"/>
    <x v="1"/>
    <n v="4"/>
    <s v="Mission (Mission)"/>
    <s v="Space_Seg (Space_Segment)"/>
    <x v="2"/>
    <x v="39"/>
    <x v="0"/>
  </r>
  <r>
    <s v="Mission.Space_Seg.SC.RTG"/>
    <m/>
    <x v="11"/>
    <x v="6"/>
    <s v="\Mission.Space_Seg.SC.RTG\P\RSM\default"/>
    <s v="-"/>
    <m/>
    <m/>
    <s v="W"/>
    <s v="PWR"/>
    <m/>
    <x v="3"/>
    <x v="1"/>
    <n v="4"/>
    <s v="Mission (Mission)"/>
    <s v="Space_Seg (Space_Segment)"/>
    <x v="2"/>
    <x v="39"/>
    <x v="0"/>
  </r>
  <r>
    <s v="Mission.Space_Seg.SC.RTG"/>
    <m/>
    <x v="11"/>
    <x v="7"/>
    <s v="\Mission.Space_Seg.SC.RTG\P\ISM\default"/>
    <s v="-"/>
    <m/>
    <m/>
    <s v="W"/>
    <s v="PWR"/>
    <m/>
    <x v="3"/>
    <x v="1"/>
    <n v="4"/>
    <s v="Mission (Mission)"/>
    <s v="Space_Seg (Space_Segment)"/>
    <x v="2"/>
    <x v="39"/>
    <x v="0"/>
  </r>
  <r>
    <s v="Mission.Space_Seg.SC.RTG"/>
    <m/>
    <x v="11"/>
    <x v="8"/>
    <s v="\Mission.Space_Seg.SC.RTG\P\SCM\default"/>
    <s v="-"/>
    <m/>
    <m/>
    <s v="W"/>
    <s v="PWR"/>
    <m/>
    <x v="3"/>
    <x v="1"/>
    <n v="4"/>
    <s v="Mission (Mission)"/>
    <s v="Space_Seg (Space_Segment)"/>
    <x v="2"/>
    <x v="39"/>
    <x v="0"/>
  </r>
  <r>
    <s v="Mission.Space_Seg.SC.RTG"/>
    <m/>
    <x v="11"/>
    <x v="9"/>
    <s v="\Mission.Space_Seg.SC.RTG\P\ECM\default"/>
    <s v="-"/>
    <m/>
    <m/>
    <s v="W"/>
    <s v="PWR"/>
    <m/>
    <x v="3"/>
    <x v="1"/>
    <n v="4"/>
    <s v="Mission (Mission)"/>
    <s v="Space_Seg (Space_Segment)"/>
    <x v="2"/>
    <x v="39"/>
    <x v="0"/>
  </r>
  <r>
    <s v="Mission.Space_Seg.SC.RTG"/>
    <m/>
    <x v="11"/>
    <x v="10"/>
    <s v="\Mission.Space_Seg.SC.RTG\P\SAM\default"/>
    <s v="-"/>
    <m/>
    <m/>
    <s v="W"/>
    <s v="PWR"/>
    <m/>
    <x v="3"/>
    <x v="1"/>
    <n v="4"/>
    <s v="Mission (Mission)"/>
    <s v="Space_Seg (Space_Segment)"/>
    <x v="2"/>
    <x v="39"/>
    <x v="0"/>
  </r>
  <r>
    <s v="Mission.Space_Seg.SC.RTG"/>
    <m/>
    <x v="11"/>
    <x v="11"/>
    <s v="\Mission.Space_Seg.SC.RTG\P\SBM\default"/>
    <s v="-"/>
    <m/>
    <m/>
    <s v="W"/>
    <s v="PWR"/>
    <m/>
    <x v="3"/>
    <x v="1"/>
    <n v="4"/>
    <s v="Mission (Mission)"/>
    <s v="Space_Seg (Space_Segment)"/>
    <x v="2"/>
    <x v="39"/>
    <x v="0"/>
  </r>
  <r>
    <s v="Mission.Space_Seg.SC.RTG"/>
    <m/>
    <x v="13"/>
    <x v="0"/>
    <s v="\Mission.Space_Seg.SC.RTG\redundancy.scheme\\default"/>
    <s v="-"/>
    <m/>
    <m/>
    <m/>
    <s v="PWR"/>
    <m/>
    <x v="3"/>
    <x v="1"/>
    <n v="4"/>
    <s v="Mission (Mission)"/>
    <s v="Space_Seg (Space_Segment)"/>
    <x v="2"/>
    <x v="39"/>
    <x v="0"/>
  </r>
  <r>
    <s v="Mission.Space_Seg.SC.RTG"/>
    <m/>
    <x v="14"/>
    <x v="0"/>
    <s v="\Mission.Space_Seg.SC.RTG\redundancy.type\\default"/>
    <s v="-"/>
    <m/>
    <m/>
    <m/>
    <s v="PWR"/>
    <m/>
    <x v="3"/>
    <x v="1"/>
    <n v="4"/>
    <s v="Mission (Mission)"/>
    <s v="Space_Seg (Space_Segment)"/>
    <x v="2"/>
    <x v="39"/>
    <x v="0"/>
  </r>
  <r>
    <s v="Mission.Space_Seg.SC.RTG"/>
    <m/>
    <x v="15"/>
    <x v="0"/>
    <s v="\Mission.Space_Seg.SC.RTG\redundancy.k\\default"/>
    <s v="-"/>
    <m/>
    <m/>
    <m/>
    <s v="PWR"/>
    <m/>
    <x v="3"/>
    <x v="1"/>
    <n v="4"/>
    <s v="Mission (Mission)"/>
    <s v="Space_Seg (Space_Segment)"/>
    <x v="2"/>
    <x v="39"/>
    <x v="0"/>
  </r>
  <r>
    <s v="Mission.Space_Seg.SC.RTG"/>
    <m/>
    <x v="16"/>
    <x v="0"/>
    <s v="\Mission.Space_Seg.SC.RTG\redundancy.n\\default"/>
    <s v="-"/>
    <m/>
    <m/>
    <m/>
    <s v="PWR"/>
    <m/>
    <x v="3"/>
    <x v="1"/>
    <n v="4"/>
    <s v="Mission (Mission)"/>
    <s v="Space_Seg (Space_Segment)"/>
    <x v="2"/>
    <x v="39"/>
    <x v="0"/>
  </r>
  <r>
    <s v="Mission.Space_Seg.SC.RTG"/>
    <m/>
    <x v="17"/>
    <x v="0"/>
    <s v="\Mission.Space_Seg.SC.RTG\Temp_oper_max\\default"/>
    <s v="-"/>
    <m/>
    <m/>
    <s v="°C"/>
    <s v="PWR"/>
    <m/>
    <x v="3"/>
    <x v="1"/>
    <n v="4"/>
    <s v="Mission (Mission)"/>
    <s v="Space_Seg (Space_Segment)"/>
    <x v="2"/>
    <x v="39"/>
    <x v="0"/>
  </r>
  <r>
    <s v="Mission.Space_Seg.SC.RTG"/>
    <m/>
    <x v="18"/>
    <x v="0"/>
    <s v="\Mission.Space_Seg.SC.RTG\Temp_oper_min\\default"/>
    <s v="-"/>
    <m/>
    <m/>
    <s v="°C"/>
    <s v="PWR"/>
    <m/>
    <x v="3"/>
    <x v="1"/>
    <n v="4"/>
    <s v="Mission (Mission)"/>
    <s v="Space_Seg (Space_Segment)"/>
    <x v="2"/>
    <x v="39"/>
    <x v="0"/>
  </r>
  <r>
    <s v="Mission.Space_Seg.SC.RTG"/>
    <m/>
    <x v="19"/>
    <x v="0"/>
    <s v="\Mission.Space_Seg.SC.RTG\TRL\\default"/>
    <n v="3"/>
    <m/>
    <m/>
    <m/>
    <s v="PWR"/>
    <m/>
    <x v="3"/>
    <x v="1"/>
    <n v="4"/>
    <s v="Mission (Mission)"/>
    <s v="Space_Seg (Space_Segment)"/>
    <x v="2"/>
    <x v="39"/>
    <x v="0"/>
  </r>
  <r>
    <s v="Mission.Space_Seg.SC.RTG"/>
    <s v="Dimensions"/>
    <x v="20"/>
    <x v="0"/>
    <s v="\Mission.Space_Seg.SC.RTG\wid\\default"/>
    <s v="-"/>
    <m/>
    <m/>
    <s v="mm"/>
    <s v="PWR"/>
    <m/>
    <x v="3"/>
    <x v="1"/>
    <n v="4"/>
    <s v="Mission (Mission)"/>
    <s v="Space_Seg (Space_Segment)"/>
    <x v="2"/>
    <x v="39"/>
    <x v="0"/>
  </r>
  <r>
    <s v="Mission.Space_Seg.SC.RTG_2"/>
    <m/>
    <x v="0"/>
    <x v="0"/>
    <s v="\Mission.Space_Seg.SC.RTG_2\_name_\\default"/>
    <s v="EU RTG #2"/>
    <m/>
    <m/>
    <m/>
    <s v="PWR"/>
    <m/>
    <x v="3"/>
    <x v="0"/>
    <n v="4"/>
    <s v="Mission (Mission)"/>
    <s v="Space_Seg (Space_Segment)"/>
    <x v="2"/>
    <x v="40"/>
    <x v="0"/>
  </r>
  <r>
    <s v="Mission.Space_Seg.SC.RTG_2"/>
    <m/>
    <x v="21"/>
    <x v="0"/>
    <s v="\Mission.Space_Seg.SC.RTG_2\assump\\default"/>
    <s v="-"/>
    <m/>
    <m/>
    <m/>
    <s v="PWR"/>
    <m/>
    <x v="3"/>
    <x v="1"/>
    <n v="4"/>
    <s v="Mission (Mission)"/>
    <s v="Space_Seg (Space_Segment)"/>
    <x v="2"/>
    <x v="40"/>
    <x v="0"/>
  </r>
  <r>
    <s v="Mission.Space_Seg.SC.RTG_2"/>
    <s v="Dimensions"/>
    <x v="8"/>
    <x v="0"/>
    <s v="\Mission.Space_Seg.SC.RTG_2\diam\\default"/>
    <n v="500"/>
    <m/>
    <m/>
    <s v="mm"/>
    <s v="PWR"/>
    <m/>
    <x v="3"/>
    <x v="1"/>
    <n v="4"/>
    <s v="Mission (Mission)"/>
    <s v="Space_Seg (Space_Segment)"/>
    <x v="2"/>
    <x v="40"/>
    <x v="0"/>
  </r>
  <r>
    <s v="Mission.Space_Seg.SC.RTG_2"/>
    <s v="Dimensions"/>
    <x v="9"/>
    <x v="0"/>
    <s v="\Mission.Space_Seg.SC.RTG_2\height\\default"/>
    <n v="500"/>
    <m/>
    <m/>
    <s v="mm"/>
    <s v="PWR"/>
    <m/>
    <x v="3"/>
    <x v="1"/>
    <n v="4"/>
    <s v="Mission (Mission)"/>
    <s v="Space_Seg (Space_Segment)"/>
    <x v="2"/>
    <x v="40"/>
    <x v="0"/>
  </r>
  <r>
    <s v="Mission.Space_Seg.SC.RTG_2"/>
    <s v="Dimensions"/>
    <x v="10"/>
    <x v="0"/>
    <s v="\Mission.Space_Seg.SC.RTG_2\len\\default"/>
    <s v="-"/>
    <m/>
    <m/>
    <s v="mm"/>
    <s v="PWR"/>
    <m/>
    <x v="3"/>
    <x v="1"/>
    <n v="4"/>
    <s v="Mission (Mission)"/>
    <s v="Space_Seg (Space_Segment)"/>
    <x v="2"/>
    <x v="40"/>
    <x v="0"/>
  </r>
  <r>
    <s v="Mission.Space_Seg.SC.RTG_2"/>
    <m/>
    <x v="1"/>
    <x v="0"/>
    <s v="\Mission.Space_Seg.SC.RTG_2\m\\default"/>
    <n v="50"/>
    <n v="20"/>
    <n v="10"/>
    <s v="kg"/>
    <s v="PWR"/>
    <m/>
    <x v="3"/>
    <x v="1"/>
    <n v="4"/>
    <s v="Mission (Mission)"/>
    <s v="Space_Seg (Space_Segment)"/>
    <x v="2"/>
    <x v="40"/>
    <x v="0"/>
  </r>
  <r>
    <s v="Mission.Space_Seg.SC.RTG_2"/>
    <m/>
    <x v="11"/>
    <x v="1"/>
    <s v="\Mission.Space_Seg.SC.RTG_2\P\LEM\default"/>
    <s v="-"/>
    <m/>
    <m/>
    <s v="W"/>
    <s v="PWR"/>
    <m/>
    <x v="3"/>
    <x v="1"/>
    <n v="4"/>
    <s v="Mission (Mission)"/>
    <s v="Space_Seg (Space_Segment)"/>
    <x v="2"/>
    <x v="40"/>
    <x v="0"/>
  </r>
  <r>
    <s v="Mission.Space_Seg.SC.RTG_2"/>
    <m/>
    <x v="11"/>
    <x v="2"/>
    <s v="\Mission.Space_Seg.SC.RTG_2\P\CRM\default"/>
    <s v="-"/>
    <m/>
    <m/>
    <s v="W"/>
    <s v="PWR"/>
    <m/>
    <x v="3"/>
    <x v="1"/>
    <n v="4"/>
    <s v="Mission (Mission)"/>
    <s v="Space_Seg (Space_Segment)"/>
    <x v="2"/>
    <x v="40"/>
    <x v="0"/>
  </r>
  <r>
    <s v="Mission.Space_Seg.SC.RTG_2"/>
    <m/>
    <x v="11"/>
    <x v="3"/>
    <s v="\Mission.Space_Seg.SC.RTG_2\P\CCM\default"/>
    <s v="-"/>
    <m/>
    <m/>
    <s v="W"/>
    <s v="PWR"/>
    <m/>
    <x v="3"/>
    <x v="1"/>
    <n v="4"/>
    <s v="Mission (Mission)"/>
    <s v="Space_Seg (Space_Segment)"/>
    <x v="2"/>
    <x v="40"/>
    <x v="0"/>
  </r>
  <r>
    <s v="Mission.Space_Seg.SC.RTG_2"/>
    <m/>
    <x v="11"/>
    <x v="4"/>
    <s v="\Mission.Space_Seg.SC.RTG_2\P\NVM\default"/>
    <s v="-"/>
    <m/>
    <m/>
    <s v="W"/>
    <s v="PWR"/>
    <m/>
    <x v="3"/>
    <x v="1"/>
    <n v="4"/>
    <s v="Mission (Mission)"/>
    <s v="Space_Seg (Space_Segment)"/>
    <x v="2"/>
    <x v="40"/>
    <x v="0"/>
  </r>
  <r>
    <s v="Mission.Space_Seg.SC.RTG_2"/>
    <m/>
    <x v="11"/>
    <x v="5"/>
    <s v="\Mission.Space_Seg.SC.RTG_2\P\MAM\default"/>
    <s v="-"/>
    <m/>
    <m/>
    <s v="W"/>
    <s v="PWR"/>
    <m/>
    <x v="3"/>
    <x v="1"/>
    <n v="4"/>
    <s v="Mission (Mission)"/>
    <s v="Space_Seg (Space_Segment)"/>
    <x v="2"/>
    <x v="40"/>
    <x v="0"/>
  </r>
  <r>
    <s v="Mission.Space_Seg.SC.RTG_2"/>
    <m/>
    <x v="11"/>
    <x v="6"/>
    <s v="\Mission.Space_Seg.SC.RTG_2\P\RSM\default"/>
    <s v="-"/>
    <m/>
    <m/>
    <s v="W"/>
    <s v="PWR"/>
    <m/>
    <x v="3"/>
    <x v="1"/>
    <n v="4"/>
    <s v="Mission (Mission)"/>
    <s v="Space_Seg (Space_Segment)"/>
    <x v="2"/>
    <x v="40"/>
    <x v="0"/>
  </r>
  <r>
    <s v="Mission.Space_Seg.SC.RTG_2"/>
    <m/>
    <x v="11"/>
    <x v="7"/>
    <s v="\Mission.Space_Seg.SC.RTG_2\P\ISM\default"/>
    <s v="-"/>
    <m/>
    <m/>
    <s v="W"/>
    <s v="PWR"/>
    <m/>
    <x v="3"/>
    <x v="1"/>
    <n v="4"/>
    <s v="Mission (Mission)"/>
    <s v="Space_Seg (Space_Segment)"/>
    <x v="2"/>
    <x v="40"/>
    <x v="0"/>
  </r>
  <r>
    <s v="Mission.Space_Seg.SC.RTG_2"/>
    <m/>
    <x v="11"/>
    <x v="8"/>
    <s v="\Mission.Space_Seg.SC.RTG_2\P\SCM\default"/>
    <s v="-"/>
    <m/>
    <m/>
    <s v="W"/>
    <s v="PWR"/>
    <m/>
    <x v="3"/>
    <x v="1"/>
    <n v="4"/>
    <s v="Mission (Mission)"/>
    <s v="Space_Seg (Space_Segment)"/>
    <x v="2"/>
    <x v="40"/>
    <x v="0"/>
  </r>
  <r>
    <s v="Mission.Space_Seg.SC.RTG_2"/>
    <m/>
    <x v="11"/>
    <x v="9"/>
    <s v="\Mission.Space_Seg.SC.RTG_2\P\ECM\default"/>
    <s v="-"/>
    <m/>
    <m/>
    <s v="W"/>
    <s v="PWR"/>
    <m/>
    <x v="3"/>
    <x v="1"/>
    <n v="4"/>
    <s v="Mission (Mission)"/>
    <s v="Space_Seg (Space_Segment)"/>
    <x v="2"/>
    <x v="40"/>
    <x v="0"/>
  </r>
  <r>
    <s v="Mission.Space_Seg.SC.RTG_2"/>
    <m/>
    <x v="11"/>
    <x v="10"/>
    <s v="\Mission.Space_Seg.SC.RTG_2\P\SAM\default"/>
    <s v="-"/>
    <m/>
    <m/>
    <s v="W"/>
    <s v="PWR"/>
    <m/>
    <x v="3"/>
    <x v="1"/>
    <n v="4"/>
    <s v="Mission (Mission)"/>
    <s v="Space_Seg (Space_Segment)"/>
    <x v="2"/>
    <x v="40"/>
    <x v="0"/>
  </r>
  <r>
    <s v="Mission.Space_Seg.SC.RTG_2"/>
    <m/>
    <x v="11"/>
    <x v="11"/>
    <s v="\Mission.Space_Seg.SC.RTG_2\P\SBM\default"/>
    <s v="-"/>
    <m/>
    <m/>
    <s v="W"/>
    <s v="PWR"/>
    <m/>
    <x v="3"/>
    <x v="1"/>
    <n v="4"/>
    <s v="Mission (Mission)"/>
    <s v="Space_Seg (Space_Segment)"/>
    <x v="2"/>
    <x v="40"/>
    <x v="0"/>
  </r>
  <r>
    <s v="Mission.Space_Seg.SC.RTG_2"/>
    <m/>
    <x v="13"/>
    <x v="0"/>
    <s v="\Mission.Space_Seg.SC.RTG_2\redundancy.scheme\\default"/>
    <s v="-"/>
    <m/>
    <m/>
    <m/>
    <s v="PWR"/>
    <m/>
    <x v="3"/>
    <x v="1"/>
    <n v="4"/>
    <s v="Mission (Mission)"/>
    <s v="Space_Seg (Space_Segment)"/>
    <x v="2"/>
    <x v="40"/>
    <x v="0"/>
  </r>
  <r>
    <s v="Mission.Space_Seg.SC.RTG_2"/>
    <m/>
    <x v="14"/>
    <x v="0"/>
    <s v="\Mission.Space_Seg.SC.RTG_2\redundancy.type\\default"/>
    <s v="-"/>
    <m/>
    <m/>
    <m/>
    <s v="PWR"/>
    <m/>
    <x v="3"/>
    <x v="1"/>
    <n v="4"/>
    <s v="Mission (Mission)"/>
    <s v="Space_Seg (Space_Segment)"/>
    <x v="2"/>
    <x v="40"/>
    <x v="0"/>
  </r>
  <r>
    <s v="Mission.Space_Seg.SC.RTG_2"/>
    <m/>
    <x v="15"/>
    <x v="0"/>
    <s v="\Mission.Space_Seg.SC.RTG_2\redundancy.k\\default"/>
    <s v="-"/>
    <m/>
    <m/>
    <m/>
    <s v="PWR"/>
    <m/>
    <x v="3"/>
    <x v="1"/>
    <n v="4"/>
    <s v="Mission (Mission)"/>
    <s v="Space_Seg (Space_Segment)"/>
    <x v="2"/>
    <x v="40"/>
    <x v="0"/>
  </r>
  <r>
    <s v="Mission.Space_Seg.SC.RTG_2"/>
    <m/>
    <x v="16"/>
    <x v="0"/>
    <s v="\Mission.Space_Seg.SC.RTG_2\redundancy.n\\default"/>
    <s v="-"/>
    <m/>
    <m/>
    <m/>
    <s v="PWR"/>
    <m/>
    <x v="3"/>
    <x v="1"/>
    <n v="4"/>
    <s v="Mission (Mission)"/>
    <s v="Space_Seg (Space_Segment)"/>
    <x v="2"/>
    <x v="40"/>
    <x v="0"/>
  </r>
  <r>
    <s v="Mission.Space_Seg.SC.RTG_2"/>
    <m/>
    <x v="17"/>
    <x v="0"/>
    <s v="\Mission.Space_Seg.SC.RTG_2\Temp_oper_max\\default"/>
    <s v="-"/>
    <m/>
    <m/>
    <s v="°C"/>
    <s v="PWR"/>
    <m/>
    <x v="3"/>
    <x v="1"/>
    <n v="4"/>
    <s v="Mission (Mission)"/>
    <s v="Space_Seg (Space_Segment)"/>
    <x v="2"/>
    <x v="40"/>
    <x v="0"/>
  </r>
  <r>
    <s v="Mission.Space_Seg.SC.RTG_2"/>
    <m/>
    <x v="18"/>
    <x v="0"/>
    <s v="\Mission.Space_Seg.SC.RTG_2\Temp_oper_min\\default"/>
    <s v="-"/>
    <m/>
    <m/>
    <s v="°C"/>
    <s v="PWR"/>
    <m/>
    <x v="3"/>
    <x v="1"/>
    <n v="4"/>
    <s v="Mission (Mission)"/>
    <s v="Space_Seg (Space_Segment)"/>
    <x v="2"/>
    <x v="40"/>
    <x v="0"/>
  </r>
  <r>
    <s v="Mission.Space_Seg.SC.RTG_2"/>
    <m/>
    <x v="19"/>
    <x v="0"/>
    <s v="\Mission.Space_Seg.SC.RTG_2\TRL\\default"/>
    <n v="3"/>
    <m/>
    <m/>
    <m/>
    <s v="PWR"/>
    <m/>
    <x v="3"/>
    <x v="1"/>
    <n v="4"/>
    <s v="Mission (Mission)"/>
    <s v="Space_Seg (Space_Segment)"/>
    <x v="2"/>
    <x v="40"/>
    <x v="0"/>
  </r>
  <r>
    <s v="Mission.Space_Seg.SC.RTG_2"/>
    <s v="Dimensions"/>
    <x v="20"/>
    <x v="0"/>
    <s v="\Mission.Space_Seg.SC.RTG_2\wid\\default"/>
    <s v="-"/>
    <m/>
    <m/>
    <s v="mm"/>
    <s v="PWR"/>
    <m/>
    <x v="3"/>
    <x v="1"/>
    <n v="4"/>
    <s v="Mission (Mission)"/>
    <s v="Space_Seg (Space_Segment)"/>
    <x v="2"/>
    <x v="40"/>
    <x v="0"/>
  </r>
  <r>
    <s v="Mission.Space_Seg.SC.RTGS"/>
    <m/>
    <x v="0"/>
    <x v="0"/>
    <s v="\Mission.Space_Seg.SC.RTGS\_name_\\default"/>
    <s v="RTG Supports"/>
    <m/>
    <m/>
    <m/>
    <s v="STR"/>
    <m/>
    <x v="1"/>
    <x v="0"/>
    <n v="4"/>
    <s v="Mission (Mission)"/>
    <s v="Space_Seg (Space_Segment)"/>
    <x v="2"/>
    <x v="41"/>
    <x v="0"/>
  </r>
  <r>
    <s v="Mission.Space_Seg.SC.RTGS"/>
    <s v="Dimensions"/>
    <x v="8"/>
    <x v="0"/>
    <s v="\Mission.Space_Seg.SC.RTGS\diam\\default"/>
    <s v="-"/>
    <m/>
    <m/>
    <s v="mm"/>
    <s v="STR"/>
    <m/>
    <x v="1"/>
    <x v="1"/>
    <n v="4"/>
    <s v="Mission (Mission)"/>
    <s v="Space_Seg (Space_Segment)"/>
    <x v="2"/>
    <x v="41"/>
    <x v="0"/>
  </r>
  <r>
    <s v="Mission.Space_Seg.SC.RTGS"/>
    <s v="Dimensions"/>
    <x v="10"/>
    <x v="0"/>
    <s v="\Mission.Space_Seg.SC.RTGS\len\\default"/>
    <s v="-"/>
    <m/>
    <m/>
    <s v="mm"/>
    <s v="STR"/>
    <m/>
    <x v="1"/>
    <x v="1"/>
    <n v="4"/>
    <s v="Mission (Mission)"/>
    <s v="Space_Seg (Space_Segment)"/>
    <x v="2"/>
    <x v="41"/>
    <x v="0"/>
  </r>
  <r>
    <s v="Mission.Space_Seg.SC.RTGS"/>
    <m/>
    <x v="1"/>
    <x v="0"/>
    <s v="\Mission.Space_Seg.SC.RTGS\m\\default"/>
    <n v="6"/>
    <n v="20"/>
    <n v="1.2"/>
    <s v="kg"/>
    <s v="STR"/>
    <m/>
    <x v="1"/>
    <x v="1"/>
    <n v="4"/>
    <s v="Mission (Mission)"/>
    <s v="Space_Seg (Space_Segment)"/>
    <x v="2"/>
    <x v="41"/>
    <x v="0"/>
  </r>
  <r>
    <s v="Mission.Space_Seg.SC.RTGS"/>
    <m/>
    <x v="11"/>
    <x v="1"/>
    <s v="\Mission.Space_Seg.SC.RTGS\P\LEM\default"/>
    <s v="-"/>
    <m/>
    <m/>
    <s v="W"/>
    <s v="STR"/>
    <m/>
    <x v="1"/>
    <x v="1"/>
    <n v="4"/>
    <s v="Mission (Mission)"/>
    <s v="Space_Seg (Space_Segment)"/>
    <x v="2"/>
    <x v="41"/>
    <x v="0"/>
  </r>
  <r>
    <s v="Mission.Space_Seg.SC.RTGS"/>
    <m/>
    <x v="11"/>
    <x v="2"/>
    <s v="\Mission.Space_Seg.SC.RTGS\P\CRM\default"/>
    <s v="-"/>
    <m/>
    <m/>
    <s v="W"/>
    <s v="STR"/>
    <m/>
    <x v="1"/>
    <x v="1"/>
    <n v="4"/>
    <s v="Mission (Mission)"/>
    <s v="Space_Seg (Space_Segment)"/>
    <x v="2"/>
    <x v="41"/>
    <x v="0"/>
  </r>
  <r>
    <s v="Mission.Space_Seg.SC.RTGS"/>
    <m/>
    <x v="11"/>
    <x v="3"/>
    <s v="\Mission.Space_Seg.SC.RTGS\P\CCM\default"/>
    <s v="-"/>
    <m/>
    <m/>
    <s v="W"/>
    <s v="STR"/>
    <m/>
    <x v="1"/>
    <x v="1"/>
    <n v="4"/>
    <s v="Mission (Mission)"/>
    <s v="Space_Seg (Space_Segment)"/>
    <x v="2"/>
    <x v="41"/>
    <x v="0"/>
  </r>
  <r>
    <s v="Mission.Space_Seg.SC.RTGS"/>
    <m/>
    <x v="11"/>
    <x v="4"/>
    <s v="\Mission.Space_Seg.SC.RTGS\P\NVM\default"/>
    <s v="-"/>
    <m/>
    <m/>
    <s v="W"/>
    <s v="STR"/>
    <m/>
    <x v="1"/>
    <x v="1"/>
    <n v="4"/>
    <s v="Mission (Mission)"/>
    <s v="Space_Seg (Space_Segment)"/>
    <x v="2"/>
    <x v="41"/>
    <x v="0"/>
  </r>
  <r>
    <s v="Mission.Space_Seg.SC.RTGS"/>
    <m/>
    <x v="11"/>
    <x v="5"/>
    <s v="\Mission.Space_Seg.SC.RTGS\P\MAM\default"/>
    <s v="-"/>
    <m/>
    <m/>
    <s v="W"/>
    <s v="STR"/>
    <m/>
    <x v="1"/>
    <x v="1"/>
    <n v="4"/>
    <s v="Mission (Mission)"/>
    <s v="Space_Seg (Space_Segment)"/>
    <x v="2"/>
    <x v="41"/>
    <x v="0"/>
  </r>
  <r>
    <s v="Mission.Space_Seg.SC.RTGS"/>
    <m/>
    <x v="11"/>
    <x v="6"/>
    <s v="\Mission.Space_Seg.SC.RTGS\P\RSM\default"/>
    <s v="-"/>
    <m/>
    <m/>
    <s v="W"/>
    <s v="STR"/>
    <m/>
    <x v="1"/>
    <x v="1"/>
    <n v="4"/>
    <s v="Mission (Mission)"/>
    <s v="Space_Seg (Space_Segment)"/>
    <x v="2"/>
    <x v="41"/>
    <x v="0"/>
  </r>
  <r>
    <s v="Mission.Space_Seg.SC.RTGS"/>
    <m/>
    <x v="11"/>
    <x v="7"/>
    <s v="\Mission.Space_Seg.SC.RTGS\P\ISM\default"/>
    <s v="-"/>
    <m/>
    <m/>
    <s v="W"/>
    <s v="STR"/>
    <m/>
    <x v="1"/>
    <x v="1"/>
    <n v="4"/>
    <s v="Mission (Mission)"/>
    <s v="Space_Seg (Space_Segment)"/>
    <x v="2"/>
    <x v="41"/>
    <x v="0"/>
  </r>
  <r>
    <s v="Mission.Space_Seg.SC.RTGS"/>
    <m/>
    <x v="11"/>
    <x v="8"/>
    <s v="\Mission.Space_Seg.SC.RTGS\P\SCM\default"/>
    <s v="-"/>
    <m/>
    <m/>
    <s v="W"/>
    <s v="STR"/>
    <m/>
    <x v="1"/>
    <x v="1"/>
    <n v="4"/>
    <s v="Mission (Mission)"/>
    <s v="Space_Seg (Space_Segment)"/>
    <x v="2"/>
    <x v="41"/>
    <x v="0"/>
  </r>
  <r>
    <s v="Mission.Space_Seg.SC.RTGS"/>
    <m/>
    <x v="11"/>
    <x v="9"/>
    <s v="\Mission.Space_Seg.SC.RTGS\P\ECM\default"/>
    <s v="-"/>
    <m/>
    <m/>
    <s v="W"/>
    <s v="STR"/>
    <m/>
    <x v="1"/>
    <x v="1"/>
    <n v="4"/>
    <s v="Mission (Mission)"/>
    <s v="Space_Seg (Space_Segment)"/>
    <x v="2"/>
    <x v="41"/>
    <x v="0"/>
  </r>
  <r>
    <s v="Mission.Space_Seg.SC.RTGS"/>
    <m/>
    <x v="11"/>
    <x v="10"/>
    <s v="\Mission.Space_Seg.SC.RTGS\P\SAM\default"/>
    <s v="-"/>
    <m/>
    <m/>
    <s v="W"/>
    <s v="STR"/>
    <m/>
    <x v="1"/>
    <x v="1"/>
    <n v="4"/>
    <s v="Mission (Mission)"/>
    <s v="Space_Seg (Space_Segment)"/>
    <x v="2"/>
    <x v="41"/>
    <x v="0"/>
  </r>
  <r>
    <s v="Mission.Space_Seg.SC.RTGS"/>
    <m/>
    <x v="11"/>
    <x v="11"/>
    <s v="\Mission.Space_Seg.SC.RTGS\P\SBM\default"/>
    <s v="-"/>
    <m/>
    <m/>
    <s v="W"/>
    <s v="STR"/>
    <m/>
    <x v="1"/>
    <x v="1"/>
    <n v="4"/>
    <s v="Mission (Mission)"/>
    <s v="Space_Seg (Space_Segment)"/>
    <x v="2"/>
    <x v="41"/>
    <x v="0"/>
  </r>
  <r>
    <s v="Mission.Space_Seg.SC.RTGS"/>
    <m/>
    <x v="13"/>
    <x v="0"/>
    <s v="\Mission.Space_Seg.SC.RTGS\redundancy.scheme\\default"/>
    <s v="-"/>
    <m/>
    <m/>
    <m/>
    <s v="STR"/>
    <m/>
    <x v="1"/>
    <x v="1"/>
    <n v="4"/>
    <s v="Mission (Mission)"/>
    <s v="Space_Seg (Space_Segment)"/>
    <x v="2"/>
    <x v="41"/>
    <x v="0"/>
  </r>
  <r>
    <s v="Mission.Space_Seg.SC.RTGS"/>
    <m/>
    <x v="14"/>
    <x v="0"/>
    <s v="\Mission.Space_Seg.SC.RTGS\redundancy.type\\default"/>
    <s v="-"/>
    <m/>
    <m/>
    <m/>
    <s v="STR"/>
    <m/>
    <x v="1"/>
    <x v="1"/>
    <n v="4"/>
    <s v="Mission (Mission)"/>
    <s v="Space_Seg (Space_Segment)"/>
    <x v="2"/>
    <x v="41"/>
    <x v="0"/>
  </r>
  <r>
    <s v="Mission.Space_Seg.SC.RTGS"/>
    <m/>
    <x v="15"/>
    <x v="0"/>
    <s v="\Mission.Space_Seg.SC.RTGS\redundancy.k\\default"/>
    <s v="-"/>
    <m/>
    <m/>
    <m/>
    <s v="STR"/>
    <m/>
    <x v="1"/>
    <x v="1"/>
    <n v="4"/>
    <s v="Mission (Mission)"/>
    <s v="Space_Seg (Space_Segment)"/>
    <x v="2"/>
    <x v="41"/>
    <x v="0"/>
  </r>
  <r>
    <s v="Mission.Space_Seg.SC.RTGS"/>
    <m/>
    <x v="16"/>
    <x v="0"/>
    <s v="\Mission.Space_Seg.SC.RTGS\redundancy.n\\default"/>
    <s v="-"/>
    <m/>
    <m/>
    <m/>
    <s v="STR"/>
    <m/>
    <x v="1"/>
    <x v="1"/>
    <n v="4"/>
    <s v="Mission (Mission)"/>
    <s v="Space_Seg (Space_Segment)"/>
    <x v="2"/>
    <x v="41"/>
    <x v="0"/>
  </r>
  <r>
    <s v="Mission.Space_Seg.SC.RTGS"/>
    <m/>
    <x v="17"/>
    <x v="0"/>
    <s v="\Mission.Space_Seg.SC.RTGS\Temp_oper_max\\default"/>
    <s v="-"/>
    <m/>
    <m/>
    <s v="°C"/>
    <s v="STR"/>
    <m/>
    <x v="1"/>
    <x v="1"/>
    <n v="4"/>
    <s v="Mission (Mission)"/>
    <s v="Space_Seg (Space_Segment)"/>
    <x v="2"/>
    <x v="41"/>
    <x v="0"/>
  </r>
  <r>
    <s v="Mission.Space_Seg.SC.RTGS"/>
    <m/>
    <x v="18"/>
    <x v="0"/>
    <s v="\Mission.Space_Seg.SC.RTGS\Temp_oper_min\\default"/>
    <s v="-"/>
    <m/>
    <m/>
    <s v="°C"/>
    <s v="STR"/>
    <m/>
    <x v="1"/>
    <x v="1"/>
    <n v="4"/>
    <s v="Mission (Mission)"/>
    <s v="Space_Seg (Space_Segment)"/>
    <x v="2"/>
    <x v="41"/>
    <x v="0"/>
  </r>
  <r>
    <s v="Mission.Space_Seg.SC.RTGS"/>
    <s v="Dimensions"/>
    <x v="22"/>
    <x v="0"/>
    <s v="\Mission.Space_Seg.SC.RTGS\thickn\\default"/>
    <s v="-"/>
    <m/>
    <m/>
    <s v="mm"/>
    <s v="STR"/>
    <m/>
    <x v="1"/>
    <x v="1"/>
    <n v="4"/>
    <s v="Mission (Mission)"/>
    <s v="Space_Seg (Space_Segment)"/>
    <x v="2"/>
    <x v="41"/>
    <x v="0"/>
  </r>
  <r>
    <s v="Mission.Space_Seg.SC.RTGS"/>
    <m/>
    <x v="19"/>
    <x v="0"/>
    <s v="\Mission.Space_Seg.SC.RTGS\TRL\\default"/>
    <s v="-"/>
    <m/>
    <m/>
    <m/>
    <s v="STR"/>
    <m/>
    <x v="1"/>
    <x v="1"/>
    <n v="4"/>
    <s v="Mission (Mission)"/>
    <s v="Space_Seg (Space_Segment)"/>
    <x v="2"/>
    <x v="41"/>
    <x v="0"/>
  </r>
  <r>
    <s v="Mission.Space_Seg.SC.RWUS"/>
    <m/>
    <x v="0"/>
    <x v="0"/>
    <s v="\Mission.Space_Seg.SC.RWUS\_name_\\default"/>
    <s v="Reaction_Wheel"/>
    <m/>
    <m/>
    <m/>
    <s v="AOGNC"/>
    <m/>
    <x v="2"/>
    <x v="0"/>
    <n v="4"/>
    <s v="Mission (Mission)"/>
    <s v="Space_Seg (Space_Segment)"/>
    <x v="2"/>
    <x v="42"/>
    <x v="0"/>
  </r>
  <r>
    <s v="Mission.Space_Seg.SC.RWUS"/>
    <s v="Dimensions"/>
    <x v="8"/>
    <x v="0"/>
    <s v="\Mission.Space_Seg.SC.RWUS\diam\\default"/>
    <n v="0"/>
    <m/>
    <m/>
    <s v="m"/>
    <s v="AOGNC"/>
    <m/>
    <x v="2"/>
    <x v="1"/>
    <n v="4"/>
    <s v="Mission (Mission)"/>
    <s v="Space_Seg (Space_Segment)"/>
    <x v="2"/>
    <x v="42"/>
    <x v="0"/>
  </r>
  <r>
    <s v="Mission.Space_Seg.SC.RWUS"/>
    <s v="Dimensions"/>
    <x v="9"/>
    <x v="0"/>
    <s v="\Mission.Space_Seg.SC.RWUS\height\\default"/>
    <n v="0.09"/>
    <m/>
    <m/>
    <s v="m"/>
    <s v="AOGNC"/>
    <m/>
    <x v="2"/>
    <x v="1"/>
    <n v="4"/>
    <s v="Mission (Mission)"/>
    <s v="Space_Seg (Space_Segment)"/>
    <x v="2"/>
    <x v="42"/>
    <x v="0"/>
  </r>
  <r>
    <s v="Mission.Space_Seg.SC.RWUS"/>
    <s v="Dimensions"/>
    <x v="10"/>
    <x v="0"/>
    <s v="\Mission.Space_Seg.SC.RWUS\len\\default"/>
    <n v="0.19"/>
    <m/>
    <m/>
    <s v="m"/>
    <s v="AOGNC"/>
    <m/>
    <x v="2"/>
    <x v="1"/>
    <n v="4"/>
    <s v="Mission (Mission)"/>
    <s v="Space_Seg (Space_Segment)"/>
    <x v="2"/>
    <x v="42"/>
    <x v="0"/>
  </r>
  <r>
    <s v="Mission.Space_Seg.SC.RWUS"/>
    <m/>
    <x v="1"/>
    <x v="0"/>
    <s v="\Mission.Space_Seg.SC.RWUS\m\\default"/>
    <n v="16.399999999999999"/>
    <n v="10"/>
    <n v="1.64"/>
    <s v="kg"/>
    <s v="AOGNC"/>
    <m/>
    <x v="2"/>
    <x v="1"/>
    <n v="4"/>
    <s v="Mission (Mission)"/>
    <s v="Space_Seg (Space_Segment)"/>
    <x v="2"/>
    <x v="42"/>
    <x v="0"/>
  </r>
  <r>
    <s v="Mission.Space_Seg.SC.RWUS"/>
    <m/>
    <x v="11"/>
    <x v="1"/>
    <s v="\Mission.Space_Seg.SC.RWUS\P\LEM\default"/>
    <n v="18"/>
    <m/>
    <m/>
    <s v="W"/>
    <s v="AOGNC"/>
    <m/>
    <x v="2"/>
    <x v="1"/>
    <n v="4"/>
    <s v="Mission (Mission)"/>
    <s v="Space_Seg (Space_Segment)"/>
    <x v="2"/>
    <x v="42"/>
    <x v="0"/>
  </r>
  <r>
    <s v="Mission.Space_Seg.SC.RWUS"/>
    <m/>
    <x v="11"/>
    <x v="2"/>
    <s v="\Mission.Space_Seg.SC.RWUS\P\CRM\default"/>
    <n v="18"/>
    <m/>
    <m/>
    <s v="W"/>
    <s v="AOGNC"/>
    <m/>
    <x v="2"/>
    <x v="1"/>
    <n v="4"/>
    <s v="Mission (Mission)"/>
    <s v="Space_Seg (Space_Segment)"/>
    <x v="2"/>
    <x v="42"/>
    <x v="0"/>
  </r>
  <r>
    <s v="Mission.Space_Seg.SC.RWUS"/>
    <m/>
    <x v="11"/>
    <x v="3"/>
    <s v="\Mission.Space_Seg.SC.RWUS\P\CCM\default"/>
    <n v="30"/>
    <m/>
    <m/>
    <s v="W"/>
    <s v="AOGNC"/>
    <m/>
    <x v="2"/>
    <x v="1"/>
    <n v="4"/>
    <s v="Mission (Mission)"/>
    <s v="Space_Seg (Space_Segment)"/>
    <x v="2"/>
    <x v="42"/>
    <x v="0"/>
  </r>
  <r>
    <s v="Mission.Space_Seg.SC.RWUS"/>
    <m/>
    <x v="11"/>
    <x v="4"/>
    <s v="\Mission.Space_Seg.SC.RWUS\P\NVM\default"/>
    <n v="30"/>
    <m/>
    <m/>
    <s v="W"/>
    <s v="AOGNC"/>
    <m/>
    <x v="2"/>
    <x v="1"/>
    <n v="4"/>
    <s v="Mission (Mission)"/>
    <s v="Space_Seg (Space_Segment)"/>
    <x v="2"/>
    <x v="42"/>
    <x v="0"/>
  </r>
  <r>
    <s v="Mission.Space_Seg.SC.RWUS"/>
    <m/>
    <x v="11"/>
    <x v="5"/>
    <s v="\Mission.Space_Seg.SC.RWUS\P\MAM\default"/>
    <n v="30"/>
    <m/>
    <m/>
    <s v="W"/>
    <s v="AOGNC"/>
    <m/>
    <x v="2"/>
    <x v="1"/>
    <n v="4"/>
    <s v="Mission (Mission)"/>
    <s v="Space_Seg (Space_Segment)"/>
    <x v="2"/>
    <x v="42"/>
    <x v="0"/>
  </r>
  <r>
    <s v="Mission.Space_Seg.SC.RWUS"/>
    <m/>
    <x v="11"/>
    <x v="6"/>
    <s v="\Mission.Space_Seg.SC.RWUS\P\RSM\default"/>
    <n v="24"/>
    <m/>
    <m/>
    <s v="W"/>
    <s v="AOGNC"/>
    <m/>
    <x v="2"/>
    <x v="1"/>
    <n v="4"/>
    <s v="Mission (Mission)"/>
    <s v="Space_Seg (Space_Segment)"/>
    <x v="2"/>
    <x v="42"/>
    <x v="0"/>
  </r>
  <r>
    <s v="Mission.Space_Seg.SC.RWUS"/>
    <m/>
    <x v="11"/>
    <x v="7"/>
    <s v="\Mission.Space_Seg.SC.RWUS\P\ISM\default"/>
    <n v="24"/>
    <m/>
    <m/>
    <s v="W"/>
    <s v="AOGNC"/>
    <m/>
    <x v="2"/>
    <x v="1"/>
    <n v="4"/>
    <s v="Mission (Mission)"/>
    <s v="Space_Seg (Space_Segment)"/>
    <x v="2"/>
    <x v="42"/>
    <x v="0"/>
  </r>
  <r>
    <s v="Mission.Space_Seg.SC.RWUS"/>
    <m/>
    <x v="11"/>
    <x v="8"/>
    <s v="\Mission.Space_Seg.SC.RWUS\P\SCM\default"/>
    <n v="30"/>
    <m/>
    <m/>
    <s v="W"/>
    <s v="AOGNC"/>
    <m/>
    <x v="2"/>
    <x v="1"/>
    <n v="4"/>
    <s v="Mission (Mission)"/>
    <s v="Space_Seg (Space_Segment)"/>
    <x v="2"/>
    <x v="42"/>
    <x v="0"/>
  </r>
  <r>
    <s v="Mission.Space_Seg.SC.RWUS"/>
    <m/>
    <x v="11"/>
    <x v="9"/>
    <s v="\Mission.Space_Seg.SC.RWUS\P\ECM\default"/>
    <n v="18"/>
    <m/>
    <m/>
    <s v="W"/>
    <s v="AOGNC"/>
    <m/>
    <x v="2"/>
    <x v="1"/>
    <n v="4"/>
    <s v="Mission (Mission)"/>
    <s v="Space_Seg (Space_Segment)"/>
    <x v="2"/>
    <x v="42"/>
    <x v="0"/>
  </r>
  <r>
    <s v="Mission.Space_Seg.SC.RWUS"/>
    <m/>
    <x v="11"/>
    <x v="10"/>
    <s v="\Mission.Space_Seg.SC.RWUS\P\SAM\default"/>
    <n v="18"/>
    <m/>
    <m/>
    <s v="W"/>
    <s v="AOGNC"/>
    <m/>
    <x v="2"/>
    <x v="1"/>
    <n v="4"/>
    <s v="Mission (Mission)"/>
    <s v="Space_Seg (Space_Segment)"/>
    <x v="2"/>
    <x v="42"/>
    <x v="0"/>
  </r>
  <r>
    <s v="Mission.Space_Seg.SC.RWUS"/>
    <m/>
    <x v="11"/>
    <x v="11"/>
    <s v="\Mission.Space_Seg.SC.RWUS\P\SBM\default"/>
    <n v="18"/>
    <m/>
    <m/>
    <s v="W"/>
    <s v="AOGNC"/>
    <m/>
    <x v="2"/>
    <x v="1"/>
    <n v="4"/>
    <s v="Mission (Mission)"/>
    <s v="Space_Seg (Space_Segment)"/>
    <x v="2"/>
    <x v="42"/>
    <x v="0"/>
  </r>
  <r>
    <s v="Mission.Space_Seg.SC.RWUS"/>
    <m/>
    <x v="12"/>
    <x v="0"/>
    <s v="\Mission.Space_Seg.SC.RWUS\P_duty_cyc\\default"/>
    <n v="0.25"/>
    <m/>
    <m/>
    <s v="-"/>
    <s v="AOGNC"/>
    <m/>
    <x v="2"/>
    <x v="1"/>
    <n v="4"/>
    <s v="Mission (Mission)"/>
    <s v="Space_Seg (Space_Segment)"/>
    <x v="2"/>
    <x v="42"/>
    <x v="0"/>
  </r>
  <r>
    <s v="Mission.Space_Seg.SC.RWUS"/>
    <m/>
    <x v="13"/>
    <x v="0"/>
    <s v="\Mission.Space_Seg.SC.RWUS\redundancy.scheme\\default"/>
    <s v="cold"/>
    <m/>
    <m/>
    <m/>
    <s v="AOGNC"/>
    <m/>
    <x v="2"/>
    <x v="1"/>
    <n v="4"/>
    <s v="Mission (Mission)"/>
    <s v="Space_Seg (Space_Segment)"/>
    <x v="2"/>
    <x v="42"/>
    <x v="0"/>
  </r>
  <r>
    <s v="Mission.Space_Seg.SC.RWUS"/>
    <m/>
    <x v="14"/>
    <x v="0"/>
    <s v="\Mission.Space_Seg.SC.RWUS\redundancy.type\\default"/>
    <s v="external"/>
    <m/>
    <m/>
    <m/>
    <s v="AOGNC"/>
    <m/>
    <x v="2"/>
    <x v="1"/>
    <n v="4"/>
    <s v="Mission (Mission)"/>
    <s v="Space_Seg (Space_Segment)"/>
    <x v="2"/>
    <x v="42"/>
    <x v="0"/>
  </r>
  <r>
    <s v="Mission.Space_Seg.SC.RWUS"/>
    <m/>
    <x v="15"/>
    <x v="0"/>
    <s v="\Mission.Space_Seg.SC.RWUS\redundancy.k\\default"/>
    <n v="3"/>
    <m/>
    <m/>
    <m/>
    <s v="AOGNC"/>
    <m/>
    <x v="2"/>
    <x v="1"/>
    <n v="4"/>
    <s v="Mission (Mission)"/>
    <s v="Space_Seg (Space_Segment)"/>
    <x v="2"/>
    <x v="42"/>
    <x v="0"/>
  </r>
  <r>
    <s v="Mission.Space_Seg.SC.RWUS"/>
    <m/>
    <x v="16"/>
    <x v="0"/>
    <s v="\Mission.Space_Seg.SC.RWUS\redundancy.n\\default"/>
    <n v="4"/>
    <m/>
    <m/>
    <m/>
    <s v="AOGNC"/>
    <m/>
    <x v="2"/>
    <x v="1"/>
    <n v="4"/>
    <s v="Mission (Mission)"/>
    <s v="Space_Seg (Space_Segment)"/>
    <x v="2"/>
    <x v="42"/>
    <x v="0"/>
  </r>
  <r>
    <s v="Mission.Space_Seg.SC.RWUS"/>
    <m/>
    <x v="17"/>
    <x v="0"/>
    <s v="\Mission.Space_Seg.SC.RWUS\Temp_oper_max\\default"/>
    <s v="ND"/>
    <m/>
    <m/>
    <s v="°C"/>
    <s v="AOGNC"/>
    <m/>
    <x v="2"/>
    <x v="1"/>
    <n v="4"/>
    <s v="Mission (Mission)"/>
    <s v="Space_Seg (Space_Segment)"/>
    <x v="2"/>
    <x v="42"/>
    <x v="0"/>
  </r>
  <r>
    <s v="Mission.Space_Seg.SC.RWUS"/>
    <m/>
    <x v="18"/>
    <x v="0"/>
    <s v="\Mission.Space_Seg.SC.RWUS\Temp_oper_min\\default"/>
    <s v="ND"/>
    <m/>
    <m/>
    <s v="°C"/>
    <s v="AOGNC"/>
    <m/>
    <x v="2"/>
    <x v="1"/>
    <n v="4"/>
    <s v="Mission (Mission)"/>
    <s v="Space_Seg (Space_Segment)"/>
    <x v="2"/>
    <x v="42"/>
    <x v="0"/>
  </r>
  <r>
    <s v="Mission.Space_Seg.SC.RWUS"/>
    <m/>
    <x v="19"/>
    <x v="0"/>
    <s v="\Mission.Space_Seg.SC.RWUS\TRL\\default"/>
    <n v="8"/>
    <m/>
    <m/>
    <m/>
    <s v="AOGNC"/>
    <m/>
    <x v="2"/>
    <x v="1"/>
    <n v="4"/>
    <s v="Mission (Mission)"/>
    <s v="Space_Seg (Space_Segment)"/>
    <x v="2"/>
    <x v="42"/>
    <x v="0"/>
  </r>
  <r>
    <s v="Mission.Space_Seg.SC.RWUS"/>
    <s v="Dimensions"/>
    <x v="20"/>
    <x v="0"/>
    <s v="\Mission.Space_Seg.SC.RWUS\wid\\default"/>
    <n v="0.19"/>
    <m/>
    <m/>
    <s v="m"/>
    <s v="AOGNC"/>
    <m/>
    <x v="2"/>
    <x v="1"/>
    <n v="4"/>
    <s v="Mission (Mission)"/>
    <s v="Space_Seg (Space_Segment)"/>
    <x v="2"/>
    <x v="42"/>
    <x v="0"/>
  </r>
  <r>
    <s v="Mission.Space_Seg.SC.Rx_tel_COM"/>
    <m/>
    <x v="0"/>
    <x v="0"/>
    <s v="\Mission.Space_Seg.SC.Rx_tel_COM\_name_\\default"/>
    <s v="Receiver"/>
    <m/>
    <m/>
    <m/>
    <s v="COM"/>
    <m/>
    <x v="4"/>
    <x v="0"/>
    <n v="4"/>
    <s v="Mission (Mission)"/>
    <s v="Space_Seg (Space_Segment)"/>
    <x v="2"/>
    <x v="43"/>
    <x v="0"/>
  </r>
  <r>
    <s v="Mission.Space_Seg.SC.Rx_tel_COM"/>
    <s v="Dimensions"/>
    <x v="8"/>
    <x v="0"/>
    <s v="\Mission.Space_Seg.SC.Rx_tel_COM\diam\\default"/>
    <s v="-"/>
    <m/>
    <m/>
    <s v="mm"/>
    <s v="COM"/>
    <m/>
    <x v="4"/>
    <x v="1"/>
    <n v="4"/>
    <s v="Mission (Mission)"/>
    <s v="Space_Seg (Space_Segment)"/>
    <x v="2"/>
    <x v="43"/>
    <x v="0"/>
  </r>
  <r>
    <s v="Mission.Space_Seg.SC.Rx_tel_COM"/>
    <s v="Dimensions"/>
    <x v="9"/>
    <x v="0"/>
    <s v="\Mission.Space_Seg.SC.Rx_tel_COM\height\\default"/>
    <n v="171"/>
    <m/>
    <m/>
    <s v="mm"/>
    <s v="COM"/>
    <m/>
    <x v="4"/>
    <x v="1"/>
    <n v="4"/>
    <s v="Mission (Mission)"/>
    <s v="Space_Seg (Space_Segment)"/>
    <x v="2"/>
    <x v="43"/>
    <x v="0"/>
  </r>
  <r>
    <s v="Mission.Space_Seg.SC.Rx_tel_COM"/>
    <s v="Dimensions"/>
    <x v="10"/>
    <x v="0"/>
    <s v="\Mission.Space_Seg.SC.Rx_tel_COM\len\\default"/>
    <n v="82"/>
    <m/>
    <m/>
    <s v="mm"/>
    <s v="COM"/>
    <m/>
    <x v="4"/>
    <x v="1"/>
    <n v="4"/>
    <s v="Mission (Mission)"/>
    <s v="Space_Seg (Space_Segment)"/>
    <x v="2"/>
    <x v="43"/>
    <x v="0"/>
  </r>
  <r>
    <s v="Mission.Space_Seg.SC.Rx_tel_COM"/>
    <m/>
    <x v="1"/>
    <x v="0"/>
    <s v="\Mission.Space_Seg.SC.Rx_tel_COM\m\\default"/>
    <n v="1.8"/>
    <n v="5"/>
    <n v="0.09"/>
    <s v="kg"/>
    <s v="COM"/>
    <m/>
    <x v="4"/>
    <x v="1"/>
    <n v="4"/>
    <s v="Mission (Mission)"/>
    <s v="Space_Seg (Space_Segment)"/>
    <x v="2"/>
    <x v="43"/>
    <x v="0"/>
  </r>
  <r>
    <s v="Mission.Space_Seg.SC.Rx_tel_COM"/>
    <m/>
    <x v="11"/>
    <x v="1"/>
    <s v="\Mission.Space_Seg.SC.Rx_tel_COM\P\LEM\default"/>
    <n v="18"/>
    <m/>
    <m/>
    <s v="W"/>
    <s v="COM"/>
    <m/>
    <x v="4"/>
    <x v="1"/>
    <n v="4"/>
    <s v="Mission (Mission)"/>
    <s v="Space_Seg (Space_Segment)"/>
    <x v="2"/>
    <x v="43"/>
    <x v="0"/>
  </r>
  <r>
    <s v="Mission.Space_Seg.SC.Rx_tel_COM"/>
    <m/>
    <x v="11"/>
    <x v="2"/>
    <s v="\Mission.Space_Seg.SC.Rx_tel_COM\P\CRM\default"/>
    <n v="18"/>
    <m/>
    <m/>
    <s v="W"/>
    <s v="COM"/>
    <m/>
    <x v="4"/>
    <x v="1"/>
    <n v="4"/>
    <s v="Mission (Mission)"/>
    <s v="Space_Seg (Space_Segment)"/>
    <x v="2"/>
    <x v="43"/>
    <x v="0"/>
  </r>
  <r>
    <s v="Mission.Space_Seg.SC.Rx_tel_COM"/>
    <m/>
    <x v="11"/>
    <x v="3"/>
    <s v="\Mission.Space_Seg.SC.Rx_tel_COM\P\CCM\default"/>
    <n v="18"/>
    <m/>
    <m/>
    <s v="W"/>
    <s v="COM"/>
    <m/>
    <x v="4"/>
    <x v="1"/>
    <n v="4"/>
    <s v="Mission (Mission)"/>
    <s v="Space_Seg (Space_Segment)"/>
    <x v="2"/>
    <x v="43"/>
    <x v="0"/>
  </r>
  <r>
    <s v="Mission.Space_Seg.SC.Rx_tel_COM"/>
    <m/>
    <x v="11"/>
    <x v="4"/>
    <s v="\Mission.Space_Seg.SC.Rx_tel_COM\P\NVM\default"/>
    <n v="18"/>
    <m/>
    <m/>
    <s v="W"/>
    <s v="COM"/>
    <m/>
    <x v="4"/>
    <x v="1"/>
    <n v="4"/>
    <s v="Mission (Mission)"/>
    <s v="Space_Seg (Space_Segment)"/>
    <x v="2"/>
    <x v="43"/>
    <x v="0"/>
  </r>
  <r>
    <s v="Mission.Space_Seg.SC.Rx_tel_COM"/>
    <m/>
    <x v="11"/>
    <x v="5"/>
    <s v="\Mission.Space_Seg.SC.Rx_tel_COM\P\MAM\default"/>
    <n v="18"/>
    <m/>
    <m/>
    <s v="W"/>
    <s v="COM"/>
    <m/>
    <x v="4"/>
    <x v="1"/>
    <n v="4"/>
    <s v="Mission (Mission)"/>
    <s v="Space_Seg (Space_Segment)"/>
    <x v="2"/>
    <x v="43"/>
    <x v="0"/>
  </r>
  <r>
    <s v="Mission.Space_Seg.SC.Rx_tel_COM"/>
    <m/>
    <x v="11"/>
    <x v="6"/>
    <s v="\Mission.Space_Seg.SC.Rx_tel_COM\P\RSM\default"/>
    <n v="18"/>
    <m/>
    <m/>
    <s v="W"/>
    <s v="COM"/>
    <m/>
    <x v="4"/>
    <x v="1"/>
    <n v="4"/>
    <s v="Mission (Mission)"/>
    <s v="Space_Seg (Space_Segment)"/>
    <x v="2"/>
    <x v="43"/>
    <x v="0"/>
  </r>
  <r>
    <s v="Mission.Space_Seg.SC.Rx_tel_COM"/>
    <m/>
    <x v="11"/>
    <x v="7"/>
    <s v="\Mission.Space_Seg.SC.Rx_tel_COM\P\ISM\default"/>
    <n v="18"/>
    <m/>
    <m/>
    <s v="W"/>
    <s v="COM"/>
    <m/>
    <x v="4"/>
    <x v="1"/>
    <n v="4"/>
    <s v="Mission (Mission)"/>
    <s v="Space_Seg (Space_Segment)"/>
    <x v="2"/>
    <x v="43"/>
    <x v="0"/>
  </r>
  <r>
    <s v="Mission.Space_Seg.SC.Rx_tel_COM"/>
    <m/>
    <x v="11"/>
    <x v="8"/>
    <s v="\Mission.Space_Seg.SC.Rx_tel_COM\P\SCM\default"/>
    <n v="18"/>
    <m/>
    <m/>
    <s v="W"/>
    <s v="COM"/>
    <m/>
    <x v="4"/>
    <x v="1"/>
    <n v="4"/>
    <s v="Mission (Mission)"/>
    <s v="Space_Seg (Space_Segment)"/>
    <x v="2"/>
    <x v="43"/>
    <x v="0"/>
  </r>
  <r>
    <s v="Mission.Space_Seg.SC.Rx_tel_COM"/>
    <m/>
    <x v="11"/>
    <x v="9"/>
    <s v="\Mission.Space_Seg.SC.Rx_tel_COM\P\ECM\default"/>
    <n v="18"/>
    <m/>
    <m/>
    <s v="W"/>
    <s v="COM"/>
    <m/>
    <x v="4"/>
    <x v="1"/>
    <n v="4"/>
    <s v="Mission (Mission)"/>
    <s v="Space_Seg (Space_Segment)"/>
    <x v="2"/>
    <x v="43"/>
    <x v="0"/>
  </r>
  <r>
    <s v="Mission.Space_Seg.SC.Rx_tel_COM"/>
    <m/>
    <x v="11"/>
    <x v="10"/>
    <s v="\Mission.Space_Seg.SC.Rx_tel_COM\P\SAM\default"/>
    <n v="18"/>
    <m/>
    <m/>
    <s v="W"/>
    <s v="COM"/>
    <m/>
    <x v="4"/>
    <x v="1"/>
    <n v="4"/>
    <s v="Mission (Mission)"/>
    <s v="Space_Seg (Space_Segment)"/>
    <x v="2"/>
    <x v="43"/>
    <x v="0"/>
  </r>
  <r>
    <s v="Mission.Space_Seg.SC.Rx_tel_COM"/>
    <m/>
    <x v="11"/>
    <x v="11"/>
    <s v="\Mission.Space_Seg.SC.Rx_tel_COM\P\SBM\default"/>
    <n v="18"/>
    <m/>
    <m/>
    <s v="W"/>
    <s v="COM"/>
    <m/>
    <x v="4"/>
    <x v="1"/>
    <n v="4"/>
    <s v="Mission (Mission)"/>
    <s v="Space_Seg (Space_Segment)"/>
    <x v="2"/>
    <x v="43"/>
    <x v="0"/>
  </r>
  <r>
    <s v="Mission.Space_Seg.SC.Rx_tel_COM"/>
    <m/>
    <x v="12"/>
    <x v="0"/>
    <s v="\Mission.Space_Seg.SC.Rx_tel_COM\P_duty_cyc\\default"/>
    <n v="1"/>
    <m/>
    <m/>
    <s v="-"/>
    <s v="COM"/>
    <m/>
    <x v="4"/>
    <x v="1"/>
    <n v="4"/>
    <s v="Mission (Mission)"/>
    <s v="Space_Seg (Space_Segment)"/>
    <x v="2"/>
    <x v="43"/>
    <x v="0"/>
  </r>
  <r>
    <s v="Mission.Space_Seg.SC.Rx_tel_COM"/>
    <m/>
    <x v="13"/>
    <x v="0"/>
    <s v="\Mission.Space_Seg.SC.Rx_tel_COM\redundancy.scheme\\default"/>
    <s v="-"/>
    <m/>
    <m/>
    <m/>
    <s v="COM"/>
    <m/>
    <x v="4"/>
    <x v="1"/>
    <n v="4"/>
    <s v="Mission (Mission)"/>
    <s v="Space_Seg (Space_Segment)"/>
    <x v="2"/>
    <x v="43"/>
    <x v="0"/>
  </r>
  <r>
    <s v="Mission.Space_Seg.SC.Rx_tel_COM"/>
    <m/>
    <x v="14"/>
    <x v="0"/>
    <s v="\Mission.Space_Seg.SC.Rx_tel_COM\redundancy.type\\default"/>
    <s v="-"/>
    <m/>
    <m/>
    <m/>
    <s v="COM"/>
    <m/>
    <x v="4"/>
    <x v="1"/>
    <n v="4"/>
    <s v="Mission (Mission)"/>
    <s v="Space_Seg (Space_Segment)"/>
    <x v="2"/>
    <x v="43"/>
    <x v="0"/>
  </r>
  <r>
    <s v="Mission.Space_Seg.SC.Rx_tel_COM"/>
    <m/>
    <x v="15"/>
    <x v="0"/>
    <s v="\Mission.Space_Seg.SC.Rx_tel_COM\redundancy.k\\default"/>
    <n v="1"/>
    <m/>
    <m/>
    <m/>
    <s v="COM"/>
    <m/>
    <x v="4"/>
    <x v="1"/>
    <n v="4"/>
    <s v="Mission (Mission)"/>
    <s v="Space_Seg (Space_Segment)"/>
    <x v="2"/>
    <x v="43"/>
    <x v="0"/>
  </r>
  <r>
    <s v="Mission.Space_Seg.SC.Rx_tel_COM"/>
    <m/>
    <x v="16"/>
    <x v="0"/>
    <s v="\Mission.Space_Seg.SC.Rx_tel_COM\redundancy.n\\default"/>
    <n v="2"/>
    <m/>
    <m/>
    <m/>
    <s v="COM"/>
    <m/>
    <x v="4"/>
    <x v="1"/>
    <n v="4"/>
    <s v="Mission (Mission)"/>
    <s v="Space_Seg (Space_Segment)"/>
    <x v="2"/>
    <x v="43"/>
    <x v="0"/>
  </r>
  <r>
    <s v="Mission.Space_Seg.SC.Rx_tel_COM"/>
    <m/>
    <x v="17"/>
    <x v="0"/>
    <s v="\Mission.Space_Seg.SC.Rx_tel_COM\Temp_oper_max\\default"/>
    <n v="75"/>
    <m/>
    <m/>
    <s v="°C"/>
    <s v="COM"/>
    <m/>
    <x v="4"/>
    <x v="1"/>
    <n v="4"/>
    <s v="Mission (Mission)"/>
    <s v="Space_Seg (Space_Segment)"/>
    <x v="2"/>
    <x v="43"/>
    <x v="0"/>
  </r>
  <r>
    <s v="Mission.Space_Seg.SC.Rx_tel_COM"/>
    <m/>
    <x v="18"/>
    <x v="0"/>
    <s v="\Mission.Space_Seg.SC.Rx_tel_COM\Temp_oper_min\\default"/>
    <n v="-40"/>
    <m/>
    <m/>
    <s v="°C"/>
    <s v="COM"/>
    <m/>
    <x v="4"/>
    <x v="1"/>
    <n v="4"/>
    <s v="Mission (Mission)"/>
    <s v="Space_Seg (Space_Segment)"/>
    <x v="2"/>
    <x v="43"/>
    <x v="0"/>
  </r>
  <r>
    <s v="Mission.Space_Seg.SC.Rx_tel_COM"/>
    <m/>
    <x v="19"/>
    <x v="0"/>
    <s v="\Mission.Space_Seg.SC.Rx_tel_COM\TRL\\default"/>
    <n v="9"/>
    <m/>
    <m/>
    <m/>
    <s v="COM"/>
    <m/>
    <x v="4"/>
    <x v="1"/>
    <n v="4"/>
    <s v="Mission (Mission)"/>
    <s v="Space_Seg (Space_Segment)"/>
    <x v="2"/>
    <x v="43"/>
    <x v="0"/>
  </r>
  <r>
    <s v="Mission.Space_Seg.SC.Rx_tel_COM"/>
    <s v="Dimensions"/>
    <x v="20"/>
    <x v="0"/>
    <s v="\Mission.Space_Seg.SC.Rx_tel_COM\wid\\default"/>
    <n v="237"/>
    <m/>
    <m/>
    <s v="mm"/>
    <s v="COM"/>
    <m/>
    <x v="4"/>
    <x v="1"/>
    <n v="4"/>
    <s v="Mission (Mission)"/>
    <s v="Space_Seg (Space_Segment)"/>
    <x v="2"/>
    <x v="43"/>
    <x v="0"/>
  </r>
  <r>
    <s v="Mission.Space_Seg.SC.SA"/>
    <m/>
    <x v="0"/>
    <x v="0"/>
    <s v="\Mission.Space_Seg.SC.SA\_name_\\default"/>
    <s v="Solar array"/>
    <m/>
    <m/>
    <m/>
    <s v="PWR"/>
    <m/>
    <x v="3"/>
    <x v="0"/>
    <n v="4"/>
    <s v="Mission (Mission)"/>
    <s v="Space_Seg (Space_Segment)"/>
    <x v="2"/>
    <x v="44"/>
    <x v="0"/>
  </r>
  <r>
    <s v="Mission.Space_Seg.SC.SA"/>
    <m/>
    <x v="24"/>
    <x v="0"/>
    <s v="\Mission.Space_Seg.SC.SA\area\\default"/>
    <n v="16"/>
    <m/>
    <m/>
    <s v="m²"/>
    <s v="PWR"/>
    <m/>
    <x v="3"/>
    <x v="1"/>
    <n v="4"/>
    <s v="Mission (Mission)"/>
    <s v="Space_Seg (Space_Segment)"/>
    <x v="2"/>
    <x v="44"/>
    <x v="0"/>
  </r>
  <r>
    <s v="Mission.Space_Seg.SC.SA"/>
    <m/>
    <x v="21"/>
    <x v="0"/>
    <s v="\Mission.Space_Seg.SC.SA\assump\\default"/>
    <s v="-"/>
    <m/>
    <m/>
    <m/>
    <s v="PWR"/>
    <m/>
    <x v="3"/>
    <x v="1"/>
    <n v="4"/>
    <s v="Mission (Mission)"/>
    <s v="Space_Seg (Space_Segment)"/>
    <x v="2"/>
    <x v="44"/>
    <x v="0"/>
  </r>
  <r>
    <s v="Mission.Space_Seg.SC.SA"/>
    <s v="Dimensions"/>
    <x v="8"/>
    <x v="0"/>
    <s v="\Mission.Space_Seg.SC.SA\diam\\default"/>
    <s v="-"/>
    <m/>
    <m/>
    <s v="mm"/>
    <s v="PWR"/>
    <m/>
    <x v="3"/>
    <x v="1"/>
    <n v="4"/>
    <s v="Mission (Mission)"/>
    <s v="Space_Seg (Space_Segment)"/>
    <x v="2"/>
    <x v="44"/>
    <x v="0"/>
  </r>
  <r>
    <s v="Mission.Space_Seg.SC.SA"/>
    <s v="Dimensions"/>
    <x v="9"/>
    <x v="0"/>
    <s v="\Mission.Space_Seg.SC.SA\height\\default"/>
    <s v="-"/>
    <m/>
    <m/>
    <s v="mm"/>
    <s v="PWR"/>
    <m/>
    <x v="3"/>
    <x v="1"/>
    <n v="4"/>
    <s v="Mission (Mission)"/>
    <s v="Space_Seg (Space_Segment)"/>
    <x v="2"/>
    <x v="44"/>
    <x v="0"/>
  </r>
  <r>
    <s v="Mission.Space_Seg.SC.SA"/>
    <s v="Dimensions"/>
    <x v="10"/>
    <x v="0"/>
    <s v="\Mission.Space_Seg.SC.SA\len\\default"/>
    <s v="-"/>
    <m/>
    <m/>
    <s v="mm"/>
    <s v="PWR"/>
    <m/>
    <x v="3"/>
    <x v="1"/>
    <n v="4"/>
    <s v="Mission (Mission)"/>
    <s v="Space_Seg (Space_Segment)"/>
    <x v="2"/>
    <x v="44"/>
    <x v="0"/>
  </r>
  <r>
    <s v="Mission.Space_Seg.SC.SA"/>
    <m/>
    <x v="1"/>
    <x v="0"/>
    <s v="\Mission.Space_Seg.SC.SA\m\\default"/>
    <n v="57.6"/>
    <n v="20"/>
    <n v="11.52"/>
    <s v="kg"/>
    <s v="PWR"/>
    <m/>
    <x v="3"/>
    <x v="1"/>
    <n v="4"/>
    <s v="Mission (Mission)"/>
    <s v="Space_Seg (Space_Segment)"/>
    <x v="2"/>
    <x v="44"/>
    <x v="0"/>
  </r>
  <r>
    <s v="Mission.Space_Seg.SC.SA"/>
    <m/>
    <x v="11"/>
    <x v="1"/>
    <s v="\Mission.Space_Seg.SC.SA\P\LEM\default"/>
    <s v="-"/>
    <m/>
    <m/>
    <s v="W"/>
    <s v="PWR"/>
    <m/>
    <x v="3"/>
    <x v="1"/>
    <n v="4"/>
    <s v="Mission (Mission)"/>
    <s v="Space_Seg (Space_Segment)"/>
    <x v="2"/>
    <x v="44"/>
    <x v="0"/>
  </r>
  <r>
    <s v="Mission.Space_Seg.SC.SA"/>
    <m/>
    <x v="11"/>
    <x v="2"/>
    <s v="\Mission.Space_Seg.SC.SA\P\CRM\default"/>
    <s v="-"/>
    <m/>
    <m/>
    <s v="W"/>
    <s v="PWR"/>
    <m/>
    <x v="3"/>
    <x v="1"/>
    <n v="4"/>
    <s v="Mission (Mission)"/>
    <s v="Space_Seg (Space_Segment)"/>
    <x v="2"/>
    <x v="44"/>
    <x v="0"/>
  </r>
  <r>
    <s v="Mission.Space_Seg.SC.SA"/>
    <m/>
    <x v="11"/>
    <x v="3"/>
    <s v="\Mission.Space_Seg.SC.SA\P\CCM\default"/>
    <s v="-"/>
    <m/>
    <m/>
    <s v="W"/>
    <s v="PWR"/>
    <m/>
    <x v="3"/>
    <x v="1"/>
    <n v="4"/>
    <s v="Mission (Mission)"/>
    <s v="Space_Seg (Space_Segment)"/>
    <x v="2"/>
    <x v="44"/>
    <x v="0"/>
  </r>
  <r>
    <s v="Mission.Space_Seg.SC.SA"/>
    <m/>
    <x v="11"/>
    <x v="4"/>
    <s v="\Mission.Space_Seg.SC.SA\P\NVM\default"/>
    <s v="-"/>
    <m/>
    <m/>
    <s v="W"/>
    <s v="PWR"/>
    <m/>
    <x v="3"/>
    <x v="1"/>
    <n v="4"/>
    <s v="Mission (Mission)"/>
    <s v="Space_Seg (Space_Segment)"/>
    <x v="2"/>
    <x v="44"/>
    <x v="0"/>
  </r>
  <r>
    <s v="Mission.Space_Seg.SC.SA"/>
    <m/>
    <x v="11"/>
    <x v="5"/>
    <s v="\Mission.Space_Seg.SC.SA\P\MAM\default"/>
    <s v="-"/>
    <m/>
    <m/>
    <s v="W"/>
    <s v="PWR"/>
    <m/>
    <x v="3"/>
    <x v="1"/>
    <n v="4"/>
    <s v="Mission (Mission)"/>
    <s v="Space_Seg (Space_Segment)"/>
    <x v="2"/>
    <x v="44"/>
    <x v="0"/>
  </r>
  <r>
    <s v="Mission.Space_Seg.SC.SA"/>
    <m/>
    <x v="11"/>
    <x v="6"/>
    <s v="\Mission.Space_Seg.SC.SA\P\RSM\default"/>
    <s v="-"/>
    <m/>
    <m/>
    <s v="W"/>
    <s v="PWR"/>
    <m/>
    <x v="3"/>
    <x v="1"/>
    <n v="4"/>
    <s v="Mission (Mission)"/>
    <s v="Space_Seg (Space_Segment)"/>
    <x v="2"/>
    <x v="44"/>
    <x v="0"/>
  </r>
  <r>
    <s v="Mission.Space_Seg.SC.SA"/>
    <m/>
    <x v="11"/>
    <x v="7"/>
    <s v="\Mission.Space_Seg.SC.SA\P\ISM\default"/>
    <s v="-"/>
    <m/>
    <m/>
    <s v="W"/>
    <s v="PWR"/>
    <m/>
    <x v="3"/>
    <x v="1"/>
    <n v="4"/>
    <s v="Mission (Mission)"/>
    <s v="Space_Seg (Space_Segment)"/>
    <x v="2"/>
    <x v="44"/>
    <x v="0"/>
  </r>
  <r>
    <s v="Mission.Space_Seg.SC.SA"/>
    <m/>
    <x v="11"/>
    <x v="8"/>
    <s v="\Mission.Space_Seg.SC.SA\P\SCM\default"/>
    <s v="-"/>
    <m/>
    <m/>
    <s v="W"/>
    <s v="PWR"/>
    <m/>
    <x v="3"/>
    <x v="1"/>
    <n v="4"/>
    <s v="Mission (Mission)"/>
    <s v="Space_Seg (Space_Segment)"/>
    <x v="2"/>
    <x v="44"/>
    <x v="0"/>
  </r>
  <r>
    <s v="Mission.Space_Seg.SC.SA"/>
    <m/>
    <x v="11"/>
    <x v="9"/>
    <s v="\Mission.Space_Seg.SC.SA\P\ECM\default"/>
    <s v="-"/>
    <m/>
    <m/>
    <s v="W"/>
    <s v="PWR"/>
    <m/>
    <x v="3"/>
    <x v="1"/>
    <n v="4"/>
    <s v="Mission (Mission)"/>
    <s v="Space_Seg (Space_Segment)"/>
    <x v="2"/>
    <x v="44"/>
    <x v="0"/>
  </r>
  <r>
    <s v="Mission.Space_Seg.SC.SA"/>
    <m/>
    <x v="11"/>
    <x v="10"/>
    <s v="\Mission.Space_Seg.SC.SA\P\SAM\default"/>
    <s v="-"/>
    <m/>
    <m/>
    <s v="W"/>
    <s v="PWR"/>
    <m/>
    <x v="3"/>
    <x v="1"/>
    <n v="4"/>
    <s v="Mission (Mission)"/>
    <s v="Space_Seg (Space_Segment)"/>
    <x v="2"/>
    <x v="44"/>
    <x v="0"/>
  </r>
  <r>
    <s v="Mission.Space_Seg.SC.SA"/>
    <m/>
    <x v="11"/>
    <x v="11"/>
    <s v="\Mission.Space_Seg.SC.SA\P\SBM\default"/>
    <s v="-"/>
    <m/>
    <m/>
    <s v="W"/>
    <s v="PWR"/>
    <m/>
    <x v="3"/>
    <x v="1"/>
    <n v="4"/>
    <s v="Mission (Mission)"/>
    <s v="Space_Seg (Space_Segment)"/>
    <x v="2"/>
    <x v="44"/>
    <x v="0"/>
  </r>
  <r>
    <s v="Mission.Space_Seg.SC.SA"/>
    <m/>
    <x v="13"/>
    <x v="0"/>
    <s v="\Mission.Space_Seg.SC.SA\redundancy.scheme\\default"/>
    <s v="-"/>
    <m/>
    <m/>
    <m/>
    <s v="PWR"/>
    <m/>
    <x v="3"/>
    <x v="1"/>
    <n v="4"/>
    <s v="Mission (Mission)"/>
    <s v="Space_Seg (Space_Segment)"/>
    <x v="2"/>
    <x v="44"/>
    <x v="0"/>
  </r>
  <r>
    <s v="Mission.Space_Seg.SC.SA"/>
    <m/>
    <x v="14"/>
    <x v="0"/>
    <s v="\Mission.Space_Seg.SC.SA\redundancy.type\\default"/>
    <s v="-"/>
    <m/>
    <m/>
    <m/>
    <s v="PWR"/>
    <m/>
    <x v="3"/>
    <x v="1"/>
    <n v="4"/>
    <s v="Mission (Mission)"/>
    <s v="Space_Seg (Space_Segment)"/>
    <x v="2"/>
    <x v="44"/>
    <x v="0"/>
  </r>
  <r>
    <s v="Mission.Space_Seg.SC.SA"/>
    <m/>
    <x v="15"/>
    <x v="0"/>
    <s v="\Mission.Space_Seg.SC.SA\redundancy.k\\default"/>
    <s v="-"/>
    <m/>
    <m/>
    <m/>
    <s v="PWR"/>
    <m/>
    <x v="3"/>
    <x v="1"/>
    <n v="4"/>
    <s v="Mission (Mission)"/>
    <s v="Space_Seg (Space_Segment)"/>
    <x v="2"/>
    <x v="44"/>
    <x v="0"/>
  </r>
  <r>
    <s v="Mission.Space_Seg.SC.SA"/>
    <m/>
    <x v="16"/>
    <x v="0"/>
    <s v="\Mission.Space_Seg.SC.SA\redundancy.n\\default"/>
    <s v="-"/>
    <m/>
    <m/>
    <m/>
    <s v="PWR"/>
    <m/>
    <x v="3"/>
    <x v="1"/>
    <n v="4"/>
    <s v="Mission (Mission)"/>
    <s v="Space_Seg (Space_Segment)"/>
    <x v="2"/>
    <x v="44"/>
    <x v="0"/>
  </r>
  <r>
    <s v="Mission.Space_Seg.SC.SA"/>
    <m/>
    <x v="17"/>
    <x v="0"/>
    <s v="\Mission.Space_Seg.SC.SA\Temp_oper_max\\default"/>
    <s v="-"/>
    <m/>
    <m/>
    <s v="°C"/>
    <s v="PWR"/>
    <m/>
    <x v="3"/>
    <x v="1"/>
    <n v="4"/>
    <s v="Mission (Mission)"/>
    <s v="Space_Seg (Space_Segment)"/>
    <x v="2"/>
    <x v="44"/>
    <x v="0"/>
  </r>
  <r>
    <s v="Mission.Space_Seg.SC.SA"/>
    <m/>
    <x v="18"/>
    <x v="0"/>
    <s v="\Mission.Space_Seg.SC.SA\Temp_oper_min\\default"/>
    <s v="-"/>
    <m/>
    <m/>
    <s v="°C"/>
    <s v="PWR"/>
    <m/>
    <x v="3"/>
    <x v="1"/>
    <n v="4"/>
    <s v="Mission (Mission)"/>
    <s v="Space_Seg (Space_Segment)"/>
    <x v="2"/>
    <x v="44"/>
    <x v="0"/>
  </r>
  <r>
    <s v="Mission.Space_Seg.SC.SA"/>
    <m/>
    <x v="19"/>
    <x v="0"/>
    <s v="\Mission.Space_Seg.SC.SA\TRL\\default"/>
    <s v="-"/>
    <m/>
    <m/>
    <m/>
    <s v="PWR"/>
    <m/>
    <x v="3"/>
    <x v="1"/>
    <n v="4"/>
    <s v="Mission (Mission)"/>
    <s v="Space_Seg (Space_Segment)"/>
    <x v="2"/>
    <x v="44"/>
    <x v="0"/>
  </r>
  <r>
    <s v="Mission.Space_Seg.SC.SA"/>
    <s v="Dimensions"/>
    <x v="20"/>
    <x v="0"/>
    <s v="\Mission.Space_Seg.SC.SA\wid\\default"/>
    <s v="-"/>
    <m/>
    <m/>
    <s v="mm"/>
    <s v="PWR"/>
    <m/>
    <x v="3"/>
    <x v="1"/>
    <n v="4"/>
    <s v="Mission (Mission)"/>
    <s v="Space_Seg (Space_Segment)"/>
    <x v="2"/>
    <x v="44"/>
    <x v="0"/>
  </r>
  <r>
    <s v="Mission.Space_Seg.SC.SAF_1"/>
    <m/>
    <x v="0"/>
    <x v="0"/>
    <s v="\Mission.Space_Seg.SC.SAF_1\_name_\\default"/>
    <s v="Solar_array_folding"/>
    <m/>
    <m/>
    <m/>
    <s v="MEC"/>
    <m/>
    <x v="7"/>
    <x v="0"/>
    <n v="4"/>
    <s v="Mission (Mission)"/>
    <s v="Space_Seg (Space_Segment)"/>
    <x v="2"/>
    <x v="45"/>
    <x v="0"/>
  </r>
  <r>
    <s v="Mission.Space_Seg.SC.SAF_1"/>
    <m/>
    <x v="21"/>
    <x v="0"/>
    <s v="\Mission.Space_Seg.SC.SAF_1\assump\\default"/>
    <s v="-"/>
    <m/>
    <m/>
    <m/>
    <s v="MEC"/>
    <m/>
    <x v="7"/>
    <x v="1"/>
    <n v="4"/>
    <s v="Mission (Mission)"/>
    <s v="Space_Seg (Space_Segment)"/>
    <x v="2"/>
    <x v="45"/>
    <x v="0"/>
  </r>
  <r>
    <s v="Mission.Space_Seg.SC.SAF_1"/>
    <s v="Dimensions"/>
    <x v="8"/>
    <x v="0"/>
    <s v="\Mission.Space_Seg.SC.SAF_1\diam\\default"/>
    <s v="-"/>
    <m/>
    <m/>
    <s v="mm"/>
    <s v="MEC"/>
    <m/>
    <x v="7"/>
    <x v="1"/>
    <n v="4"/>
    <s v="Mission (Mission)"/>
    <s v="Space_Seg (Space_Segment)"/>
    <x v="2"/>
    <x v="45"/>
    <x v="0"/>
  </r>
  <r>
    <s v="Mission.Space_Seg.SC.SAF_1"/>
    <s v="Dimensions"/>
    <x v="9"/>
    <x v="0"/>
    <s v="\Mission.Space_Seg.SC.SAF_1\height\\default"/>
    <n v="44.45"/>
    <m/>
    <m/>
    <s v="mm"/>
    <s v="MEC"/>
    <m/>
    <x v="7"/>
    <x v="1"/>
    <n v="4"/>
    <s v="Mission (Mission)"/>
    <s v="Space_Seg (Space_Segment)"/>
    <x v="2"/>
    <x v="45"/>
    <x v="0"/>
  </r>
  <r>
    <s v="Mission.Space_Seg.SC.SAF_1"/>
    <s v="Dimensions"/>
    <x v="10"/>
    <x v="0"/>
    <s v="\Mission.Space_Seg.SC.SAF_1\len\\default"/>
    <n v="69.468999999999994"/>
    <m/>
    <m/>
    <s v="mm"/>
    <s v="MEC"/>
    <m/>
    <x v="7"/>
    <x v="1"/>
    <n v="4"/>
    <s v="Mission (Mission)"/>
    <s v="Space_Seg (Space_Segment)"/>
    <x v="2"/>
    <x v="45"/>
    <x v="0"/>
  </r>
  <r>
    <s v="Mission.Space_Seg.SC.SAF_1"/>
    <m/>
    <x v="1"/>
    <x v="0"/>
    <s v="\Mission.Space_Seg.SC.SAF_1\m\\default"/>
    <n v="0.7"/>
    <n v="5"/>
    <n v="3.5000000000000003E-2"/>
    <s v="kg"/>
    <s v="MEC"/>
    <m/>
    <x v="7"/>
    <x v="1"/>
    <n v="4"/>
    <s v="Mission (Mission)"/>
    <s v="Space_Seg (Space_Segment)"/>
    <x v="2"/>
    <x v="45"/>
    <x v="0"/>
  </r>
  <r>
    <s v="Mission.Space_Seg.SC.SAF_1"/>
    <m/>
    <x v="11"/>
    <x v="1"/>
    <s v="\Mission.Space_Seg.SC.SAF_1\P\LEM\default"/>
    <s v="-"/>
    <m/>
    <m/>
    <s v="W"/>
    <s v="MEC"/>
    <m/>
    <x v="7"/>
    <x v="1"/>
    <n v="4"/>
    <s v="Mission (Mission)"/>
    <s v="Space_Seg (Space_Segment)"/>
    <x v="2"/>
    <x v="45"/>
    <x v="0"/>
  </r>
  <r>
    <s v="Mission.Space_Seg.SC.SAF_1"/>
    <m/>
    <x v="11"/>
    <x v="2"/>
    <s v="\Mission.Space_Seg.SC.SAF_1\P\CRM\default"/>
    <s v="-"/>
    <m/>
    <m/>
    <s v="W"/>
    <s v="MEC"/>
    <m/>
    <x v="7"/>
    <x v="1"/>
    <n v="4"/>
    <s v="Mission (Mission)"/>
    <s v="Space_Seg (Space_Segment)"/>
    <x v="2"/>
    <x v="45"/>
    <x v="0"/>
  </r>
  <r>
    <s v="Mission.Space_Seg.SC.SAF_1"/>
    <m/>
    <x v="11"/>
    <x v="3"/>
    <s v="\Mission.Space_Seg.SC.SAF_1\P\CCM\default"/>
    <s v="-"/>
    <m/>
    <m/>
    <s v="W"/>
    <s v="MEC"/>
    <m/>
    <x v="7"/>
    <x v="1"/>
    <n v="4"/>
    <s v="Mission (Mission)"/>
    <s v="Space_Seg (Space_Segment)"/>
    <x v="2"/>
    <x v="45"/>
    <x v="0"/>
  </r>
  <r>
    <s v="Mission.Space_Seg.SC.SAF_1"/>
    <m/>
    <x v="11"/>
    <x v="4"/>
    <s v="\Mission.Space_Seg.SC.SAF_1\P\NVM\default"/>
    <s v="-"/>
    <m/>
    <m/>
    <s v="W"/>
    <s v="MEC"/>
    <m/>
    <x v="7"/>
    <x v="1"/>
    <n v="4"/>
    <s v="Mission (Mission)"/>
    <s v="Space_Seg (Space_Segment)"/>
    <x v="2"/>
    <x v="45"/>
    <x v="0"/>
  </r>
  <r>
    <s v="Mission.Space_Seg.SC.SAF_1"/>
    <m/>
    <x v="11"/>
    <x v="5"/>
    <s v="\Mission.Space_Seg.SC.SAF_1\P\MAM\default"/>
    <s v="-"/>
    <m/>
    <m/>
    <s v="W"/>
    <s v="MEC"/>
    <m/>
    <x v="7"/>
    <x v="1"/>
    <n v="4"/>
    <s v="Mission (Mission)"/>
    <s v="Space_Seg (Space_Segment)"/>
    <x v="2"/>
    <x v="45"/>
    <x v="0"/>
  </r>
  <r>
    <s v="Mission.Space_Seg.SC.SAF_1"/>
    <m/>
    <x v="11"/>
    <x v="6"/>
    <s v="\Mission.Space_Seg.SC.SAF_1\P\RSM\default"/>
    <s v="-"/>
    <m/>
    <m/>
    <s v="W"/>
    <s v="MEC"/>
    <m/>
    <x v="7"/>
    <x v="1"/>
    <n v="4"/>
    <s v="Mission (Mission)"/>
    <s v="Space_Seg (Space_Segment)"/>
    <x v="2"/>
    <x v="45"/>
    <x v="0"/>
  </r>
  <r>
    <s v="Mission.Space_Seg.SC.SAF_1"/>
    <m/>
    <x v="11"/>
    <x v="7"/>
    <s v="\Mission.Space_Seg.SC.SAF_1\P\ISM\default"/>
    <s v="-"/>
    <m/>
    <m/>
    <s v="W"/>
    <s v="MEC"/>
    <m/>
    <x v="7"/>
    <x v="1"/>
    <n v="4"/>
    <s v="Mission (Mission)"/>
    <s v="Space_Seg (Space_Segment)"/>
    <x v="2"/>
    <x v="45"/>
    <x v="0"/>
  </r>
  <r>
    <s v="Mission.Space_Seg.SC.SAF_1"/>
    <m/>
    <x v="11"/>
    <x v="8"/>
    <s v="\Mission.Space_Seg.SC.SAF_1\P\SCM\default"/>
    <s v="-"/>
    <m/>
    <m/>
    <s v="W"/>
    <s v="MEC"/>
    <m/>
    <x v="7"/>
    <x v="1"/>
    <n v="4"/>
    <s v="Mission (Mission)"/>
    <s v="Space_Seg (Space_Segment)"/>
    <x v="2"/>
    <x v="45"/>
    <x v="0"/>
  </r>
  <r>
    <s v="Mission.Space_Seg.SC.SAF_1"/>
    <m/>
    <x v="11"/>
    <x v="9"/>
    <s v="\Mission.Space_Seg.SC.SAF_1\P\ECM\default"/>
    <s v="-"/>
    <m/>
    <m/>
    <s v="W"/>
    <s v="MEC"/>
    <m/>
    <x v="7"/>
    <x v="1"/>
    <n v="4"/>
    <s v="Mission (Mission)"/>
    <s v="Space_Seg (Space_Segment)"/>
    <x v="2"/>
    <x v="45"/>
    <x v="0"/>
  </r>
  <r>
    <s v="Mission.Space_Seg.SC.SAF_1"/>
    <m/>
    <x v="11"/>
    <x v="10"/>
    <s v="\Mission.Space_Seg.SC.SAF_1\P\SAM\default"/>
    <s v="-"/>
    <m/>
    <m/>
    <s v="W"/>
    <s v="MEC"/>
    <m/>
    <x v="7"/>
    <x v="1"/>
    <n v="4"/>
    <s v="Mission (Mission)"/>
    <s v="Space_Seg (Space_Segment)"/>
    <x v="2"/>
    <x v="45"/>
    <x v="0"/>
  </r>
  <r>
    <s v="Mission.Space_Seg.SC.SAF_1"/>
    <m/>
    <x v="11"/>
    <x v="11"/>
    <s v="\Mission.Space_Seg.SC.SAF_1\P\SBM\default"/>
    <s v="-"/>
    <m/>
    <m/>
    <s v="W"/>
    <s v="MEC"/>
    <m/>
    <x v="7"/>
    <x v="1"/>
    <n v="4"/>
    <s v="Mission (Mission)"/>
    <s v="Space_Seg (Space_Segment)"/>
    <x v="2"/>
    <x v="45"/>
    <x v="0"/>
  </r>
  <r>
    <s v="Mission.Space_Seg.SC.SAF_1"/>
    <m/>
    <x v="13"/>
    <x v="0"/>
    <s v="\Mission.Space_Seg.SC.SAF_1\redundancy.scheme\\default"/>
    <s v="Active (or Hot)"/>
    <m/>
    <m/>
    <m/>
    <s v="MEC"/>
    <m/>
    <x v="7"/>
    <x v="1"/>
    <n v="4"/>
    <s v="Mission (Mission)"/>
    <s v="Space_Seg (Space_Segment)"/>
    <x v="2"/>
    <x v="45"/>
    <x v="0"/>
  </r>
  <r>
    <s v="Mission.Space_Seg.SC.SAF_1"/>
    <m/>
    <x v="14"/>
    <x v="0"/>
    <s v="\Mission.Space_Seg.SC.SAF_1\redundancy.type\\default"/>
    <s v="Internal"/>
    <m/>
    <m/>
    <m/>
    <s v="MEC"/>
    <m/>
    <x v="7"/>
    <x v="1"/>
    <n v="4"/>
    <s v="Mission (Mission)"/>
    <s v="Space_Seg (Space_Segment)"/>
    <x v="2"/>
    <x v="45"/>
    <x v="0"/>
  </r>
  <r>
    <s v="Mission.Space_Seg.SC.SAF_1"/>
    <m/>
    <x v="15"/>
    <x v="0"/>
    <s v="\Mission.Space_Seg.SC.SAF_1\redundancy.k\\default"/>
    <n v="1"/>
    <m/>
    <m/>
    <m/>
    <s v="MEC"/>
    <m/>
    <x v="7"/>
    <x v="1"/>
    <n v="4"/>
    <s v="Mission (Mission)"/>
    <s v="Space_Seg (Space_Segment)"/>
    <x v="2"/>
    <x v="45"/>
    <x v="0"/>
  </r>
  <r>
    <s v="Mission.Space_Seg.SC.SAF_1"/>
    <m/>
    <x v="16"/>
    <x v="0"/>
    <s v="\Mission.Space_Seg.SC.SAF_1\redundancy.n\\default"/>
    <n v="2"/>
    <m/>
    <m/>
    <m/>
    <s v="MEC"/>
    <m/>
    <x v="7"/>
    <x v="1"/>
    <n v="4"/>
    <s v="Mission (Mission)"/>
    <s v="Space_Seg (Space_Segment)"/>
    <x v="2"/>
    <x v="45"/>
    <x v="0"/>
  </r>
  <r>
    <s v="Mission.Space_Seg.SC.SAF_1"/>
    <m/>
    <x v="17"/>
    <x v="0"/>
    <s v="\Mission.Space_Seg.SC.SAF_1\Temp_oper_max\\default"/>
    <s v="-"/>
    <m/>
    <m/>
    <s v="°C"/>
    <s v="MEC"/>
    <m/>
    <x v="7"/>
    <x v="1"/>
    <n v="4"/>
    <s v="Mission (Mission)"/>
    <s v="Space_Seg (Space_Segment)"/>
    <x v="2"/>
    <x v="45"/>
    <x v="0"/>
  </r>
  <r>
    <s v="Mission.Space_Seg.SC.SAF_1"/>
    <m/>
    <x v="18"/>
    <x v="0"/>
    <s v="\Mission.Space_Seg.SC.SAF_1\Temp_oper_min\\default"/>
    <s v="-"/>
    <m/>
    <m/>
    <s v="°C"/>
    <s v="MEC"/>
    <m/>
    <x v="7"/>
    <x v="1"/>
    <n v="4"/>
    <s v="Mission (Mission)"/>
    <s v="Space_Seg (Space_Segment)"/>
    <x v="2"/>
    <x v="45"/>
    <x v="0"/>
  </r>
  <r>
    <s v="Mission.Space_Seg.SC.SAF_1"/>
    <m/>
    <x v="19"/>
    <x v="0"/>
    <s v="\Mission.Space_Seg.SC.SAF_1\TRL\\default"/>
    <s v="-"/>
    <m/>
    <m/>
    <m/>
    <s v="MEC"/>
    <m/>
    <x v="7"/>
    <x v="1"/>
    <n v="4"/>
    <s v="Mission (Mission)"/>
    <s v="Space_Seg (Space_Segment)"/>
    <x v="2"/>
    <x v="45"/>
    <x v="0"/>
  </r>
  <r>
    <s v="Mission.Space_Seg.SC.SAF_1"/>
    <s v="Dimensions"/>
    <x v="20"/>
    <x v="0"/>
    <s v="\Mission.Space_Seg.SC.SAF_1\wid\\default"/>
    <n v="44.45"/>
    <m/>
    <m/>
    <s v="mm"/>
    <s v="MEC"/>
    <m/>
    <x v="7"/>
    <x v="1"/>
    <n v="4"/>
    <s v="Mission (Mission)"/>
    <s v="Space_Seg (Space_Segment)"/>
    <x v="2"/>
    <x v="45"/>
    <x v="0"/>
  </r>
  <r>
    <s v="Mission.Space_Seg.SC.SAF_2"/>
    <m/>
    <x v="0"/>
    <x v="0"/>
    <s v="\Mission.Space_Seg.SC.SAF_2\_name_\\default"/>
    <s v="Solar_array_folding"/>
    <m/>
    <m/>
    <m/>
    <s v="MEC"/>
    <m/>
    <x v="7"/>
    <x v="0"/>
    <n v="4"/>
    <s v="Mission (Mission)"/>
    <s v="Space_Seg (Space_Segment)"/>
    <x v="2"/>
    <x v="46"/>
    <x v="0"/>
  </r>
  <r>
    <s v="Mission.Space_Seg.SC.SAF_2"/>
    <m/>
    <x v="21"/>
    <x v="0"/>
    <s v="\Mission.Space_Seg.SC.SAF_2\assump\\default"/>
    <s v="-"/>
    <m/>
    <m/>
    <m/>
    <s v="MEC"/>
    <m/>
    <x v="7"/>
    <x v="1"/>
    <n v="4"/>
    <s v="Mission (Mission)"/>
    <s v="Space_Seg (Space_Segment)"/>
    <x v="2"/>
    <x v="46"/>
    <x v="0"/>
  </r>
  <r>
    <s v="Mission.Space_Seg.SC.SAF_2"/>
    <s v="Dimensions"/>
    <x v="8"/>
    <x v="0"/>
    <s v="\Mission.Space_Seg.SC.SAF_2\diam\\default"/>
    <s v="-"/>
    <m/>
    <m/>
    <s v="mm"/>
    <s v="MEC"/>
    <m/>
    <x v="7"/>
    <x v="1"/>
    <n v="4"/>
    <s v="Mission (Mission)"/>
    <s v="Space_Seg (Space_Segment)"/>
    <x v="2"/>
    <x v="46"/>
    <x v="0"/>
  </r>
  <r>
    <s v="Mission.Space_Seg.SC.SAF_2"/>
    <s v="Dimensions"/>
    <x v="9"/>
    <x v="0"/>
    <s v="\Mission.Space_Seg.SC.SAF_2\height\\default"/>
    <n v="44.45"/>
    <m/>
    <m/>
    <s v="mm"/>
    <s v="MEC"/>
    <m/>
    <x v="7"/>
    <x v="1"/>
    <n v="4"/>
    <s v="Mission (Mission)"/>
    <s v="Space_Seg (Space_Segment)"/>
    <x v="2"/>
    <x v="46"/>
    <x v="0"/>
  </r>
  <r>
    <s v="Mission.Space_Seg.SC.SAF_2"/>
    <s v="Dimensions"/>
    <x v="10"/>
    <x v="0"/>
    <s v="\Mission.Space_Seg.SC.SAF_2\len\\default"/>
    <n v="69.468999999999994"/>
    <m/>
    <m/>
    <s v="mm"/>
    <s v="MEC"/>
    <m/>
    <x v="7"/>
    <x v="1"/>
    <n v="4"/>
    <s v="Mission (Mission)"/>
    <s v="Space_Seg (Space_Segment)"/>
    <x v="2"/>
    <x v="46"/>
    <x v="0"/>
  </r>
  <r>
    <s v="Mission.Space_Seg.SC.SAF_2"/>
    <m/>
    <x v="1"/>
    <x v="0"/>
    <s v="\Mission.Space_Seg.SC.SAF_2\m\\default"/>
    <n v="0.7"/>
    <n v="5"/>
    <n v="3.5000000000000003E-2"/>
    <s v="kg"/>
    <s v="MEC"/>
    <m/>
    <x v="7"/>
    <x v="1"/>
    <n v="4"/>
    <s v="Mission (Mission)"/>
    <s v="Space_Seg (Space_Segment)"/>
    <x v="2"/>
    <x v="46"/>
    <x v="0"/>
  </r>
  <r>
    <s v="Mission.Space_Seg.SC.SAF_2"/>
    <m/>
    <x v="11"/>
    <x v="1"/>
    <s v="\Mission.Space_Seg.SC.SAF_2\P\LEM\default"/>
    <s v="-"/>
    <m/>
    <m/>
    <s v="W"/>
    <s v="MEC"/>
    <m/>
    <x v="7"/>
    <x v="1"/>
    <n v="4"/>
    <s v="Mission (Mission)"/>
    <s v="Space_Seg (Space_Segment)"/>
    <x v="2"/>
    <x v="46"/>
    <x v="0"/>
  </r>
  <r>
    <s v="Mission.Space_Seg.SC.SAF_2"/>
    <m/>
    <x v="11"/>
    <x v="2"/>
    <s v="\Mission.Space_Seg.SC.SAF_2\P\CRM\default"/>
    <s v="-"/>
    <m/>
    <m/>
    <s v="W"/>
    <s v="MEC"/>
    <m/>
    <x v="7"/>
    <x v="1"/>
    <n v="4"/>
    <s v="Mission (Mission)"/>
    <s v="Space_Seg (Space_Segment)"/>
    <x v="2"/>
    <x v="46"/>
    <x v="0"/>
  </r>
  <r>
    <s v="Mission.Space_Seg.SC.SAF_2"/>
    <m/>
    <x v="11"/>
    <x v="3"/>
    <s v="\Mission.Space_Seg.SC.SAF_2\P\CCM\default"/>
    <s v="-"/>
    <m/>
    <m/>
    <s v="W"/>
    <s v="MEC"/>
    <m/>
    <x v="7"/>
    <x v="1"/>
    <n v="4"/>
    <s v="Mission (Mission)"/>
    <s v="Space_Seg (Space_Segment)"/>
    <x v="2"/>
    <x v="46"/>
    <x v="0"/>
  </r>
  <r>
    <s v="Mission.Space_Seg.SC.SAF_2"/>
    <m/>
    <x v="11"/>
    <x v="4"/>
    <s v="\Mission.Space_Seg.SC.SAF_2\P\NVM\default"/>
    <s v="-"/>
    <m/>
    <m/>
    <s v="W"/>
    <s v="MEC"/>
    <m/>
    <x v="7"/>
    <x v="1"/>
    <n v="4"/>
    <s v="Mission (Mission)"/>
    <s v="Space_Seg (Space_Segment)"/>
    <x v="2"/>
    <x v="46"/>
    <x v="0"/>
  </r>
  <r>
    <s v="Mission.Space_Seg.SC.SAF_2"/>
    <m/>
    <x v="11"/>
    <x v="5"/>
    <s v="\Mission.Space_Seg.SC.SAF_2\P\MAM\default"/>
    <s v="-"/>
    <m/>
    <m/>
    <s v="W"/>
    <s v="MEC"/>
    <m/>
    <x v="7"/>
    <x v="1"/>
    <n v="4"/>
    <s v="Mission (Mission)"/>
    <s v="Space_Seg (Space_Segment)"/>
    <x v="2"/>
    <x v="46"/>
    <x v="0"/>
  </r>
  <r>
    <s v="Mission.Space_Seg.SC.SAF_2"/>
    <m/>
    <x v="11"/>
    <x v="6"/>
    <s v="\Mission.Space_Seg.SC.SAF_2\P\RSM\default"/>
    <s v="-"/>
    <m/>
    <m/>
    <s v="W"/>
    <s v="MEC"/>
    <m/>
    <x v="7"/>
    <x v="1"/>
    <n v="4"/>
    <s v="Mission (Mission)"/>
    <s v="Space_Seg (Space_Segment)"/>
    <x v="2"/>
    <x v="46"/>
    <x v="0"/>
  </r>
  <r>
    <s v="Mission.Space_Seg.SC.SAF_2"/>
    <m/>
    <x v="11"/>
    <x v="7"/>
    <s v="\Mission.Space_Seg.SC.SAF_2\P\ISM\default"/>
    <s v="-"/>
    <m/>
    <m/>
    <s v="W"/>
    <s v="MEC"/>
    <m/>
    <x v="7"/>
    <x v="1"/>
    <n v="4"/>
    <s v="Mission (Mission)"/>
    <s v="Space_Seg (Space_Segment)"/>
    <x v="2"/>
    <x v="46"/>
    <x v="0"/>
  </r>
  <r>
    <s v="Mission.Space_Seg.SC.SAF_2"/>
    <m/>
    <x v="11"/>
    <x v="8"/>
    <s v="\Mission.Space_Seg.SC.SAF_2\P\SCM\default"/>
    <s v="-"/>
    <m/>
    <m/>
    <s v="W"/>
    <s v="MEC"/>
    <m/>
    <x v="7"/>
    <x v="1"/>
    <n v="4"/>
    <s v="Mission (Mission)"/>
    <s v="Space_Seg (Space_Segment)"/>
    <x v="2"/>
    <x v="46"/>
    <x v="0"/>
  </r>
  <r>
    <s v="Mission.Space_Seg.SC.SAF_2"/>
    <m/>
    <x v="11"/>
    <x v="9"/>
    <s v="\Mission.Space_Seg.SC.SAF_2\P\ECM\default"/>
    <s v="-"/>
    <m/>
    <m/>
    <s v="W"/>
    <s v="MEC"/>
    <m/>
    <x v="7"/>
    <x v="1"/>
    <n v="4"/>
    <s v="Mission (Mission)"/>
    <s v="Space_Seg (Space_Segment)"/>
    <x v="2"/>
    <x v="46"/>
    <x v="0"/>
  </r>
  <r>
    <s v="Mission.Space_Seg.SC.SAF_2"/>
    <m/>
    <x v="11"/>
    <x v="10"/>
    <s v="\Mission.Space_Seg.SC.SAF_2\P\SAM\default"/>
    <s v="-"/>
    <m/>
    <m/>
    <s v="W"/>
    <s v="MEC"/>
    <m/>
    <x v="7"/>
    <x v="1"/>
    <n v="4"/>
    <s v="Mission (Mission)"/>
    <s v="Space_Seg (Space_Segment)"/>
    <x v="2"/>
    <x v="46"/>
    <x v="0"/>
  </r>
  <r>
    <s v="Mission.Space_Seg.SC.SAF_2"/>
    <m/>
    <x v="11"/>
    <x v="11"/>
    <s v="\Mission.Space_Seg.SC.SAF_2\P\SBM\default"/>
    <s v="-"/>
    <m/>
    <m/>
    <s v="W"/>
    <s v="MEC"/>
    <m/>
    <x v="7"/>
    <x v="1"/>
    <n v="4"/>
    <s v="Mission (Mission)"/>
    <s v="Space_Seg (Space_Segment)"/>
    <x v="2"/>
    <x v="46"/>
    <x v="0"/>
  </r>
  <r>
    <s v="Mission.Space_Seg.SC.SAF_2"/>
    <m/>
    <x v="13"/>
    <x v="0"/>
    <s v="\Mission.Space_Seg.SC.SAF_2\redundancy.scheme\\default"/>
    <s v="Active (or Hot)"/>
    <m/>
    <m/>
    <m/>
    <s v="MEC"/>
    <m/>
    <x v="7"/>
    <x v="1"/>
    <n v="4"/>
    <s v="Mission (Mission)"/>
    <s v="Space_Seg (Space_Segment)"/>
    <x v="2"/>
    <x v="46"/>
    <x v="0"/>
  </r>
  <r>
    <s v="Mission.Space_Seg.SC.SAF_2"/>
    <m/>
    <x v="14"/>
    <x v="0"/>
    <s v="\Mission.Space_Seg.SC.SAF_2\redundancy.type\\default"/>
    <s v="Internal"/>
    <m/>
    <m/>
    <m/>
    <s v="MEC"/>
    <m/>
    <x v="7"/>
    <x v="1"/>
    <n v="4"/>
    <s v="Mission (Mission)"/>
    <s v="Space_Seg (Space_Segment)"/>
    <x v="2"/>
    <x v="46"/>
    <x v="0"/>
  </r>
  <r>
    <s v="Mission.Space_Seg.SC.SAF_2"/>
    <m/>
    <x v="15"/>
    <x v="0"/>
    <s v="\Mission.Space_Seg.SC.SAF_2\redundancy.k\\default"/>
    <n v="1"/>
    <m/>
    <m/>
    <m/>
    <s v="MEC"/>
    <m/>
    <x v="7"/>
    <x v="1"/>
    <n v="4"/>
    <s v="Mission (Mission)"/>
    <s v="Space_Seg (Space_Segment)"/>
    <x v="2"/>
    <x v="46"/>
    <x v="0"/>
  </r>
  <r>
    <s v="Mission.Space_Seg.SC.SAF_2"/>
    <m/>
    <x v="16"/>
    <x v="0"/>
    <s v="\Mission.Space_Seg.SC.SAF_2\redundancy.n\\default"/>
    <n v="2"/>
    <m/>
    <m/>
    <m/>
    <s v="MEC"/>
    <m/>
    <x v="7"/>
    <x v="1"/>
    <n v="4"/>
    <s v="Mission (Mission)"/>
    <s v="Space_Seg (Space_Segment)"/>
    <x v="2"/>
    <x v="46"/>
    <x v="0"/>
  </r>
  <r>
    <s v="Mission.Space_Seg.SC.SAF_2"/>
    <m/>
    <x v="17"/>
    <x v="0"/>
    <s v="\Mission.Space_Seg.SC.SAF_2\Temp_oper_max\\default"/>
    <s v="-"/>
    <m/>
    <m/>
    <s v="°C"/>
    <s v="MEC"/>
    <m/>
    <x v="7"/>
    <x v="1"/>
    <n v="4"/>
    <s v="Mission (Mission)"/>
    <s v="Space_Seg (Space_Segment)"/>
    <x v="2"/>
    <x v="46"/>
    <x v="0"/>
  </r>
  <r>
    <s v="Mission.Space_Seg.SC.SAF_2"/>
    <m/>
    <x v="18"/>
    <x v="0"/>
    <s v="\Mission.Space_Seg.SC.SAF_2\Temp_oper_min\\default"/>
    <s v="-"/>
    <m/>
    <m/>
    <s v="°C"/>
    <s v="MEC"/>
    <m/>
    <x v="7"/>
    <x v="1"/>
    <n v="4"/>
    <s v="Mission (Mission)"/>
    <s v="Space_Seg (Space_Segment)"/>
    <x v="2"/>
    <x v="46"/>
    <x v="0"/>
  </r>
  <r>
    <s v="Mission.Space_Seg.SC.SAF_2"/>
    <m/>
    <x v="19"/>
    <x v="0"/>
    <s v="\Mission.Space_Seg.SC.SAF_2\TRL\\default"/>
    <s v="-"/>
    <m/>
    <m/>
    <m/>
    <s v="MEC"/>
    <m/>
    <x v="7"/>
    <x v="1"/>
    <n v="4"/>
    <s v="Mission (Mission)"/>
    <s v="Space_Seg (Space_Segment)"/>
    <x v="2"/>
    <x v="46"/>
    <x v="0"/>
  </r>
  <r>
    <s v="Mission.Space_Seg.SC.SAF_2"/>
    <s v="Dimensions"/>
    <x v="20"/>
    <x v="0"/>
    <s v="\Mission.Space_Seg.SC.SAF_2\wid\\default"/>
    <n v="44.45"/>
    <m/>
    <m/>
    <s v="mm"/>
    <s v="MEC"/>
    <m/>
    <x v="7"/>
    <x v="1"/>
    <n v="4"/>
    <s v="Mission (Mission)"/>
    <s v="Space_Seg (Space_Segment)"/>
    <x v="2"/>
    <x v="46"/>
    <x v="0"/>
  </r>
  <r>
    <s v="Mission.Space_Seg.SC.SAF_3"/>
    <m/>
    <x v="0"/>
    <x v="0"/>
    <s v="\Mission.Space_Seg.SC.SAF_3\_name_\\default"/>
    <s v="Solar_array_folding"/>
    <m/>
    <m/>
    <m/>
    <s v="MEC"/>
    <m/>
    <x v="7"/>
    <x v="0"/>
    <n v="4"/>
    <s v="Mission (Mission)"/>
    <s v="Space_Seg (Space_Segment)"/>
    <x v="2"/>
    <x v="47"/>
    <x v="0"/>
  </r>
  <r>
    <s v="Mission.Space_Seg.SC.SAF_3"/>
    <m/>
    <x v="21"/>
    <x v="0"/>
    <s v="\Mission.Space_Seg.SC.SAF_3\assump\\default"/>
    <s v="-"/>
    <m/>
    <m/>
    <m/>
    <s v="MEC"/>
    <m/>
    <x v="7"/>
    <x v="1"/>
    <n v="4"/>
    <s v="Mission (Mission)"/>
    <s v="Space_Seg (Space_Segment)"/>
    <x v="2"/>
    <x v="47"/>
    <x v="0"/>
  </r>
  <r>
    <s v="Mission.Space_Seg.SC.SAF_3"/>
    <s v="Dimensions"/>
    <x v="8"/>
    <x v="0"/>
    <s v="\Mission.Space_Seg.SC.SAF_3\diam\\default"/>
    <s v="-"/>
    <m/>
    <m/>
    <s v="mm"/>
    <s v="MEC"/>
    <m/>
    <x v="7"/>
    <x v="1"/>
    <n v="4"/>
    <s v="Mission (Mission)"/>
    <s v="Space_Seg (Space_Segment)"/>
    <x v="2"/>
    <x v="47"/>
    <x v="0"/>
  </r>
  <r>
    <s v="Mission.Space_Seg.SC.SAF_3"/>
    <s v="Dimensions"/>
    <x v="9"/>
    <x v="0"/>
    <s v="\Mission.Space_Seg.SC.SAF_3\height\\default"/>
    <n v="44.45"/>
    <m/>
    <m/>
    <s v="mm"/>
    <s v="MEC"/>
    <m/>
    <x v="7"/>
    <x v="1"/>
    <n v="4"/>
    <s v="Mission (Mission)"/>
    <s v="Space_Seg (Space_Segment)"/>
    <x v="2"/>
    <x v="47"/>
    <x v="0"/>
  </r>
  <r>
    <s v="Mission.Space_Seg.SC.SAF_3"/>
    <s v="Dimensions"/>
    <x v="10"/>
    <x v="0"/>
    <s v="\Mission.Space_Seg.SC.SAF_3\len\\default"/>
    <n v="69.468999999999994"/>
    <m/>
    <m/>
    <s v="mm"/>
    <s v="MEC"/>
    <m/>
    <x v="7"/>
    <x v="1"/>
    <n v="4"/>
    <s v="Mission (Mission)"/>
    <s v="Space_Seg (Space_Segment)"/>
    <x v="2"/>
    <x v="47"/>
    <x v="0"/>
  </r>
  <r>
    <s v="Mission.Space_Seg.SC.SAF_3"/>
    <m/>
    <x v="1"/>
    <x v="0"/>
    <s v="\Mission.Space_Seg.SC.SAF_3\m\\default"/>
    <n v="0.7"/>
    <n v="5"/>
    <n v="3.5000000000000003E-2"/>
    <s v="kg"/>
    <s v="MEC"/>
    <m/>
    <x v="7"/>
    <x v="1"/>
    <n v="4"/>
    <s v="Mission (Mission)"/>
    <s v="Space_Seg (Space_Segment)"/>
    <x v="2"/>
    <x v="47"/>
    <x v="0"/>
  </r>
  <r>
    <s v="Mission.Space_Seg.SC.SAF_3"/>
    <m/>
    <x v="11"/>
    <x v="1"/>
    <s v="\Mission.Space_Seg.SC.SAF_3\P\LEM\default"/>
    <s v="-"/>
    <m/>
    <m/>
    <s v="W"/>
    <s v="MEC"/>
    <m/>
    <x v="7"/>
    <x v="1"/>
    <n v="4"/>
    <s v="Mission (Mission)"/>
    <s v="Space_Seg (Space_Segment)"/>
    <x v="2"/>
    <x v="47"/>
    <x v="0"/>
  </r>
  <r>
    <s v="Mission.Space_Seg.SC.SAF_3"/>
    <m/>
    <x v="11"/>
    <x v="2"/>
    <s v="\Mission.Space_Seg.SC.SAF_3\P\CRM\default"/>
    <s v="-"/>
    <m/>
    <m/>
    <s v="W"/>
    <s v="MEC"/>
    <m/>
    <x v="7"/>
    <x v="1"/>
    <n v="4"/>
    <s v="Mission (Mission)"/>
    <s v="Space_Seg (Space_Segment)"/>
    <x v="2"/>
    <x v="47"/>
    <x v="0"/>
  </r>
  <r>
    <s v="Mission.Space_Seg.SC.SAF_3"/>
    <m/>
    <x v="11"/>
    <x v="3"/>
    <s v="\Mission.Space_Seg.SC.SAF_3\P\CCM\default"/>
    <s v="-"/>
    <m/>
    <m/>
    <s v="W"/>
    <s v="MEC"/>
    <m/>
    <x v="7"/>
    <x v="1"/>
    <n v="4"/>
    <s v="Mission (Mission)"/>
    <s v="Space_Seg (Space_Segment)"/>
    <x v="2"/>
    <x v="47"/>
    <x v="0"/>
  </r>
  <r>
    <s v="Mission.Space_Seg.SC.SAF_3"/>
    <m/>
    <x v="11"/>
    <x v="4"/>
    <s v="\Mission.Space_Seg.SC.SAF_3\P\NVM\default"/>
    <s v="-"/>
    <m/>
    <m/>
    <s v="W"/>
    <s v="MEC"/>
    <m/>
    <x v="7"/>
    <x v="1"/>
    <n v="4"/>
    <s v="Mission (Mission)"/>
    <s v="Space_Seg (Space_Segment)"/>
    <x v="2"/>
    <x v="47"/>
    <x v="0"/>
  </r>
  <r>
    <s v="Mission.Space_Seg.SC.SAF_3"/>
    <m/>
    <x v="11"/>
    <x v="5"/>
    <s v="\Mission.Space_Seg.SC.SAF_3\P\MAM\default"/>
    <s v="-"/>
    <m/>
    <m/>
    <s v="W"/>
    <s v="MEC"/>
    <m/>
    <x v="7"/>
    <x v="1"/>
    <n v="4"/>
    <s v="Mission (Mission)"/>
    <s v="Space_Seg (Space_Segment)"/>
    <x v="2"/>
    <x v="47"/>
    <x v="0"/>
  </r>
  <r>
    <s v="Mission.Space_Seg.SC.SAF_3"/>
    <m/>
    <x v="11"/>
    <x v="6"/>
    <s v="\Mission.Space_Seg.SC.SAF_3\P\RSM\default"/>
    <s v="-"/>
    <m/>
    <m/>
    <s v="W"/>
    <s v="MEC"/>
    <m/>
    <x v="7"/>
    <x v="1"/>
    <n v="4"/>
    <s v="Mission (Mission)"/>
    <s v="Space_Seg (Space_Segment)"/>
    <x v="2"/>
    <x v="47"/>
    <x v="0"/>
  </r>
  <r>
    <s v="Mission.Space_Seg.SC.SAF_3"/>
    <m/>
    <x v="11"/>
    <x v="7"/>
    <s v="\Mission.Space_Seg.SC.SAF_3\P\ISM\default"/>
    <s v="-"/>
    <m/>
    <m/>
    <s v="W"/>
    <s v="MEC"/>
    <m/>
    <x v="7"/>
    <x v="1"/>
    <n v="4"/>
    <s v="Mission (Mission)"/>
    <s v="Space_Seg (Space_Segment)"/>
    <x v="2"/>
    <x v="47"/>
    <x v="0"/>
  </r>
  <r>
    <s v="Mission.Space_Seg.SC.SAF_3"/>
    <m/>
    <x v="11"/>
    <x v="8"/>
    <s v="\Mission.Space_Seg.SC.SAF_3\P\SCM\default"/>
    <s v="-"/>
    <m/>
    <m/>
    <s v="W"/>
    <s v="MEC"/>
    <m/>
    <x v="7"/>
    <x v="1"/>
    <n v="4"/>
    <s v="Mission (Mission)"/>
    <s v="Space_Seg (Space_Segment)"/>
    <x v="2"/>
    <x v="47"/>
    <x v="0"/>
  </r>
  <r>
    <s v="Mission.Space_Seg.SC.SAF_3"/>
    <m/>
    <x v="11"/>
    <x v="9"/>
    <s v="\Mission.Space_Seg.SC.SAF_3\P\ECM\default"/>
    <s v="-"/>
    <m/>
    <m/>
    <s v="W"/>
    <s v="MEC"/>
    <m/>
    <x v="7"/>
    <x v="1"/>
    <n v="4"/>
    <s v="Mission (Mission)"/>
    <s v="Space_Seg (Space_Segment)"/>
    <x v="2"/>
    <x v="47"/>
    <x v="0"/>
  </r>
  <r>
    <s v="Mission.Space_Seg.SC.SAF_3"/>
    <m/>
    <x v="11"/>
    <x v="10"/>
    <s v="\Mission.Space_Seg.SC.SAF_3\P\SAM\default"/>
    <s v="-"/>
    <m/>
    <m/>
    <s v="W"/>
    <s v="MEC"/>
    <m/>
    <x v="7"/>
    <x v="1"/>
    <n v="4"/>
    <s v="Mission (Mission)"/>
    <s v="Space_Seg (Space_Segment)"/>
    <x v="2"/>
    <x v="47"/>
    <x v="0"/>
  </r>
  <r>
    <s v="Mission.Space_Seg.SC.SAF_3"/>
    <m/>
    <x v="11"/>
    <x v="11"/>
    <s v="\Mission.Space_Seg.SC.SAF_3\P\SBM\default"/>
    <s v="-"/>
    <m/>
    <m/>
    <s v="W"/>
    <s v="MEC"/>
    <m/>
    <x v="7"/>
    <x v="1"/>
    <n v="4"/>
    <s v="Mission (Mission)"/>
    <s v="Space_Seg (Space_Segment)"/>
    <x v="2"/>
    <x v="47"/>
    <x v="0"/>
  </r>
  <r>
    <s v="Mission.Space_Seg.SC.SAF_3"/>
    <m/>
    <x v="13"/>
    <x v="0"/>
    <s v="\Mission.Space_Seg.SC.SAF_3\redundancy.scheme\\default"/>
    <s v="Active (or Hot)"/>
    <m/>
    <m/>
    <m/>
    <s v="MEC"/>
    <m/>
    <x v="7"/>
    <x v="1"/>
    <n v="4"/>
    <s v="Mission (Mission)"/>
    <s v="Space_Seg (Space_Segment)"/>
    <x v="2"/>
    <x v="47"/>
    <x v="0"/>
  </r>
  <r>
    <s v="Mission.Space_Seg.SC.SAF_3"/>
    <m/>
    <x v="14"/>
    <x v="0"/>
    <s v="\Mission.Space_Seg.SC.SAF_3\redundancy.type\\default"/>
    <s v="Internal"/>
    <m/>
    <m/>
    <m/>
    <s v="MEC"/>
    <m/>
    <x v="7"/>
    <x v="1"/>
    <n v="4"/>
    <s v="Mission (Mission)"/>
    <s v="Space_Seg (Space_Segment)"/>
    <x v="2"/>
    <x v="47"/>
    <x v="0"/>
  </r>
  <r>
    <s v="Mission.Space_Seg.SC.SAF_3"/>
    <m/>
    <x v="15"/>
    <x v="0"/>
    <s v="\Mission.Space_Seg.SC.SAF_3\redundancy.k\\default"/>
    <n v="1"/>
    <m/>
    <m/>
    <m/>
    <s v="MEC"/>
    <m/>
    <x v="7"/>
    <x v="1"/>
    <n v="4"/>
    <s v="Mission (Mission)"/>
    <s v="Space_Seg (Space_Segment)"/>
    <x v="2"/>
    <x v="47"/>
    <x v="0"/>
  </r>
  <r>
    <s v="Mission.Space_Seg.SC.SAF_3"/>
    <m/>
    <x v="16"/>
    <x v="0"/>
    <s v="\Mission.Space_Seg.SC.SAF_3\redundancy.n\\default"/>
    <n v="2"/>
    <m/>
    <m/>
    <m/>
    <s v="MEC"/>
    <m/>
    <x v="7"/>
    <x v="1"/>
    <n v="4"/>
    <s v="Mission (Mission)"/>
    <s v="Space_Seg (Space_Segment)"/>
    <x v="2"/>
    <x v="47"/>
    <x v="0"/>
  </r>
  <r>
    <s v="Mission.Space_Seg.SC.SAF_3"/>
    <m/>
    <x v="17"/>
    <x v="0"/>
    <s v="\Mission.Space_Seg.SC.SAF_3\Temp_oper_max\\default"/>
    <s v="-"/>
    <m/>
    <m/>
    <s v="°C"/>
    <s v="MEC"/>
    <m/>
    <x v="7"/>
    <x v="1"/>
    <n v="4"/>
    <s v="Mission (Mission)"/>
    <s v="Space_Seg (Space_Segment)"/>
    <x v="2"/>
    <x v="47"/>
    <x v="0"/>
  </r>
  <r>
    <s v="Mission.Space_Seg.SC.SAF_3"/>
    <m/>
    <x v="18"/>
    <x v="0"/>
    <s v="\Mission.Space_Seg.SC.SAF_3\Temp_oper_min\\default"/>
    <s v="-"/>
    <m/>
    <m/>
    <s v="°C"/>
    <s v="MEC"/>
    <m/>
    <x v="7"/>
    <x v="1"/>
    <n v="4"/>
    <s v="Mission (Mission)"/>
    <s v="Space_Seg (Space_Segment)"/>
    <x v="2"/>
    <x v="47"/>
    <x v="0"/>
  </r>
  <r>
    <s v="Mission.Space_Seg.SC.SAF_3"/>
    <m/>
    <x v="19"/>
    <x v="0"/>
    <s v="\Mission.Space_Seg.SC.SAF_3\TRL\\default"/>
    <s v="-"/>
    <m/>
    <m/>
    <m/>
    <s v="MEC"/>
    <m/>
    <x v="7"/>
    <x v="1"/>
    <n v="4"/>
    <s v="Mission (Mission)"/>
    <s v="Space_Seg (Space_Segment)"/>
    <x v="2"/>
    <x v="47"/>
    <x v="0"/>
  </r>
  <r>
    <s v="Mission.Space_Seg.SC.SAF_3"/>
    <s v="Dimensions"/>
    <x v="20"/>
    <x v="0"/>
    <s v="\Mission.Space_Seg.SC.SAF_3\wid\\default"/>
    <n v="44.45"/>
    <m/>
    <m/>
    <s v="mm"/>
    <s v="MEC"/>
    <m/>
    <x v="7"/>
    <x v="1"/>
    <n v="4"/>
    <s v="Mission (Mission)"/>
    <s v="Space_Seg (Space_Segment)"/>
    <x v="2"/>
    <x v="47"/>
    <x v="0"/>
  </r>
  <r>
    <s v="Mission.Space_Seg.SC.SHD"/>
    <m/>
    <x v="0"/>
    <x v="0"/>
    <s v="\Mission.Space_Seg.SC.SHD\_name_\\default"/>
    <s v="Shield"/>
    <m/>
    <m/>
    <m/>
    <s v="STR"/>
    <m/>
    <x v="1"/>
    <x v="0"/>
    <n v="4"/>
    <s v="Mission (Mission)"/>
    <s v="Space_Seg (Space_Segment)"/>
    <x v="2"/>
    <x v="48"/>
    <x v="0"/>
  </r>
  <r>
    <s v="Mission.Space_Seg.SC.SHD"/>
    <m/>
    <x v="21"/>
    <x v="0"/>
    <s v="\Mission.Space_Seg.SC.SHD\assump\\default"/>
    <n v="0"/>
    <m/>
    <m/>
    <m/>
    <s v="STR"/>
    <m/>
    <x v="1"/>
    <x v="1"/>
    <n v="4"/>
    <s v="Mission (Mission)"/>
    <s v="Space_Seg (Space_Segment)"/>
    <x v="2"/>
    <x v="48"/>
    <x v="0"/>
  </r>
  <r>
    <s v="Mission.Space_Seg.SC.SHD"/>
    <s v="Dimensions"/>
    <x v="8"/>
    <x v="0"/>
    <s v="\Mission.Space_Seg.SC.SHD\diam\\default"/>
    <s v="-"/>
    <m/>
    <m/>
    <s v="mm"/>
    <s v="STR"/>
    <m/>
    <x v="1"/>
    <x v="1"/>
    <n v="4"/>
    <s v="Mission (Mission)"/>
    <s v="Space_Seg (Space_Segment)"/>
    <x v="2"/>
    <x v="48"/>
    <x v="0"/>
  </r>
  <r>
    <s v="Mission.Space_Seg.SC.SHD"/>
    <s v="Dimensions"/>
    <x v="10"/>
    <x v="0"/>
    <s v="\Mission.Space_Seg.SC.SHD\len\\default"/>
    <s v="-"/>
    <m/>
    <m/>
    <s v="mm"/>
    <s v="STR"/>
    <m/>
    <x v="1"/>
    <x v="1"/>
    <n v="4"/>
    <s v="Mission (Mission)"/>
    <s v="Space_Seg (Space_Segment)"/>
    <x v="2"/>
    <x v="48"/>
    <x v="0"/>
  </r>
  <r>
    <s v="Mission.Space_Seg.SC.SHD"/>
    <m/>
    <x v="1"/>
    <x v="0"/>
    <s v="\Mission.Space_Seg.SC.SHD\m\\default"/>
    <n v="0"/>
    <n v="20"/>
    <n v="0"/>
    <s v="kg"/>
    <s v="STR"/>
    <m/>
    <x v="1"/>
    <x v="1"/>
    <n v="4"/>
    <s v="Mission (Mission)"/>
    <s v="Space_Seg (Space_Segment)"/>
    <x v="2"/>
    <x v="48"/>
    <x v="0"/>
  </r>
  <r>
    <s v="Mission.Space_Seg.SC.SHD"/>
    <m/>
    <x v="11"/>
    <x v="1"/>
    <s v="\Mission.Space_Seg.SC.SHD\P\LEM\default"/>
    <s v="-"/>
    <m/>
    <m/>
    <s v="W"/>
    <s v="STR"/>
    <m/>
    <x v="1"/>
    <x v="1"/>
    <n v="4"/>
    <s v="Mission (Mission)"/>
    <s v="Space_Seg (Space_Segment)"/>
    <x v="2"/>
    <x v="48"/>
    <x v="0"/>
  </r>
  <r>
    <s v="Mission.Space_Seg.SC.SHD"/>
    <m/>
    <x v="11"/>
    <x v="2"/>
    <s v="\Mission.Space_Seg.SC.SHD\P\CRM\default"/>
    <s v="-"/>
    <m/>
    <m/>
    <s v="W"/>
    <s v="STR"/>
    <m/>
    <x v="1"/>
    <x v="1"/>
    <n v="4"/>
    <s v="Mission (Mission)"/>
    <s v="Space_Seg (Space_Segment)"/>
    <x v="2"/>
    <x v="48"/>
    <x v="0"/>
  </r>
  <r>
    <s v="Mission.Space_Seg.SC.SHD"/>
    <m/>
    <x v="11"/>
    <x v="3"/>
    <s v="\Mission.Space_Seg.SC.SHD\P\CCM\default"/>
    <s v="-"/>
    <m/>
    <m/>
    <s v="W"/>
    <s v="STR"/>
    <m/>
    <x v="1"/>
    <x v="1"/>
    <n v="4"/>
    <s v="Mission (Mission)"/>
    <s v="Space_Seg (Space_Segment)"/>
    <x v="2"/>
    <x v="48"/>
    <x v="0"/>
  </r>
  <r>
    <s v="Mission.Space_Seg.SC.SHD"/>
    <m/>
    <x v="11"/>
    <x v="4"/>
    <s v="\Mission.Space_Seg.SC.SHD\P\NVM\default"/>
    <s v="-"/>
    <m/>
    <m/>
    <s v="W"/>
    <s v="STR"/>
    <m/>
    <x v="1"/>
    <x v="1"/>
    <n v="4"/>
    <s v="Mission (Mission)"/>
    <s v="Space_Seg (Space_Segment)"/>
    <x v="2"/>
    <x v="48"/>
    <x v="0"/>
  </r>
  <r>
    <s v="Mission.Space_Seg.SC.SHD"/>
    <m/>
    <x v="11"/>
    <x v="5"/>
    <s v="\Mission.Space_Seg.SC.SHD\P\MAM\default"/>
    <s v="-"/>
    <m/>
    <m/>
    <s v="W"/>
    <s v="STR"/>
    <m/>
    <x v="1"/>
    <x v="1"/>
    <n v="4"/>
    <s v="Mission (Mission)"/>
    <s v="Space_Seg (Space_Segment)"/>
    <x v="2"/>
    <x v="48"/>
    <x v="0"/>
  </r>
  <r>
    <s v="Mission.Space_Seg.SC.SHD"/>
    <m/>
    <x v="11"/>
    <x v="6"/>
    <s v="\Mission.Space_Seg.SC.SHD\P\RSM\default"/>
    <s v="-"/>
    <m/>
    <m/>
    <s v="W"/>
    <s v="STR"/>
    <m/>
    <x v="1"/>
    <x v="1"/>
    <n v="4"/>
    <s v="Mission (Mission)"/>
    <s v="Space_Seg (Space_Segment)"/>
    <x v="2"/>
    <x v="48"/>
    <x v="0"/>
  </r>
  <r>
    <s v="Mission.Space_Seg.SC.SHD"/>
    <m/>
    <x v="11"/>
    <x v="7"/>
    <s v="\Mission.Space_Seg.SC.SHD\P\ISM\default"/>
    <s v="-"/>
    <m/>
    <m/>
    <s v="W"/>
    <s v="STR"/>
    <m/>
    <x v="1"/>
    <x v="1"/>
    <n v="4"/>
    <s v="Mission (Mission)"/>
    <s v="Space_Seg (Space_Segment)"/>
    <x v="2"/>
    <x v="48"/>
    <x v="0"/>
  </r>
  <r>
    <s v="Mission.Space_Seg.SC.SHD"/>
    <m/>
    <x v="11"/>
    <x v="8"/>
    <s v="\Mission.Space_Seg.SC.SHD\P\SCM\default"/>
    <s v="-"/>
    <m/>
    <m/>
    <s v="W"/>
    <s v="STR"/>
    <m/>
    <x v="1"/>
    <x v="1"/>
    <n v="4"/>
    <s v="Mission (Mission)"/>
    <s v="Space_Seg (Space_Segment)"/>
    <x v="2"/>
    <x v="48"/>
    <x v="0"/>
  </r>
  <r>
    <s v="Mission.Space_Seg.SC.SHD"/>
    <m/>
    <x v="11"/>
    <x v="9"/>
    <s v="\Mission.Space_Seg.SC.SHD\P\ECM\default"/>
    <s v="-"/>
    <m/>
    <m/>
    <s v="W"/>
    <s v="STR"/>
    <m/>
    <x v="1"/>
    <x v="1"/>
    <n v="4"/>
    <s v="Mission (Mission)"/>
    <s v="Space_Seg (Space_Segment)"/>
    <x v="2"/>
    <x v="48"/>
    <x v="0"/>
  </r>
  <r>
    <s v="Mission.Space_Seg.SC.SHD"/>
    <m/>
    <x v="11"/>
    <x v="10"/>
    <s v="\Mission.Space_Seg.SC.SHD\P\SAM\default"/>
    <s v="-"/>
    <m/>
    <m/>
    <s v="W"/>
    <s v="STR"/>
    <m/>
    <x v="1"/>
    <x v="1"/>
    <n v="4"/>
    <s v="Mission (Mission)"/>
    <s v="Space_Seg (Space_Segment)"/>
    <x v="2"/>
    <x v="48"/>
    <x v="0"/>
  </r>
  <r>
    <s v="Mission.Space_Seg.SC.SHD"/>
    <m/>
    <x v="11"/>
    <x v="11"/>
    <s v="\Mission.Space_Seg.SC.SHD\P\SBM\default"/>
    <s v="-"/>
    <m/>
    <m/>
    <s v="W"/>
    <s v="STR"/>
    <m/>
    <x v="1"/>
    <x v="1"/>
    <n v="4"/>
    <s v="Mission (Mission)"/>
    <s v="Space_Seg (Space_Segment)"/>
    <x v="2"/>
    <x v="48"/>
    <x v="0"/>
  </r>
  <r>
    <s v="Mission.Space_Seg.SC.SHD"/>
    <m/>
    <x v="13"/>
    <x v="0"/>
    <s v="\Mission.Space_Seg.SC.SHD\redundancy.scheme\\default"/>
    <s v="-"/>
    <m/>
    <m/>
    <m/>
    <s v="STR"/>
    <m/>
    <x v="1"/>
    <x v="1"/>
    <n v="4"/>
    <s v="Mission (Mission)"/>
    <s v="Space_Seg (Space_Segment)"/>
    <x v="2"/>
    <x v="48"/>
    <x v="0"/>
  </r>
  <r>
    <s v="Mission.Space_Seg.SC.SHD"/>
    <m/>
    <x v="14"/>
    <x v="0"/>
    <s v="\Mission.Space_Seg.SC.SHD\redundancy.type\\default"/>
    <s v="-"/>
    <m/>
    <m/>
    <m/>
    <s v="STR"/>
    <m/>
    <x v="1"/>
    <x v="1"/>
    <n v="4"/>
    <s v="Mission (Mission)"/>
    <s v="Space_Seg (Space_Segment)"/>
    <x v="2"/>
    <x v="48"/>
    <x v="0"/>
  </r>
  <r>
    <s v="Mission.Space_Seg.SC.SHD"/>
    <m/>
    <x v="15"/>
    <x v="0"/>
    <s v="\Mission.Space_Seg.SC.SHD\redundancy.k\\default"/>
    <s v="-"/>
    <m/>
    <m/>
    <m/>
    <s v="STR"/>
    <m/>
    <x v="1"/>
    <x v="1"/>
    <n v="4"/>
    <s v="Mission (Mission)"/>
    <s v="Space_Seg (Space_Segment)"/>
    <x v="2"/>
    <x v="48"/>
    <x v="0"/>
  </r>
  <r>
    <s v="Mission.Space_Seg.SC.SHD"/>
    <m/>
    <x v="16"/>
    <x v="0"/>
    <s v="\Mission.Space_Seg.SC.SHD\redundancy.n\\default"/>
    <s v="-"/>
    <m/>
    <m/>
    <m/>
    <s v="STR"/>
    <m/>
    <x v="1"/>
    <x v="1"/>
    <n v="4"/>
    <s v="Mission (Mission)"/>
    <s v="Space_Seg (Space_Segment)"/>
    <x v="2"/>
    <x v="48"/>
    <x v="0"/>
  </r>
  <r>
    <s v="Mission.Space_Seg.SC.SHD"/>
    <m/>
    <x v="17"/>
    <x v="0"/>
    <s v="\Mission.Space_Seg.SC.SHD\Temp_oper_max\\default"/>
    <s v="-"/>
    <m/>
    <m/>
    <s v="°C"/>
    <s v="STR"/>
    <m/>
    <x v="1"/>
    <x v="1"/>
    <n v="4"/>
    <s v="Mission (Mission)"/>
    <s v="Space_Seg (Space_Segment)"/>
    <x v="2"/>
    <x v="48"/>
    <x v="0"/>
  </r>
  <r>
    <s v="Mission.Space_Seg.SC.SHD"/>
    <m/>
    <x v="18"/>
    <x v="0"/>
    <s v="\Mission.Space_Seg.SC.SHD\Temp_oper_min\\default"/>
    <s v="-"/>
    <m/>
    <m/>
    <s v="°C"/>
    <s v="STR"/>
    <m/>
    <x v="1"/>
    <x v="1"/>
    <n v="4"/>
    <s v="Mission (Mission)"/>
    <s v="Space_Seg (Space_Segment)"/>
    <x v="2"/>
    <x v="48"/>
    <x v="0"/>
  </r>
  <r>
    <s v="Mission.Space_Seg.SC.SHD"/>
    <s v="Dimensions"/>
    <x v="22"/>
    <x v="0"/>
    <s v="\Mission.Space_Seg.SC.SHD\thickn\\default"/>
    <s v="-"/>
    <m/>
    <m/>
    <s v="mm"/>
    <s v="STR"/>
    <m/>
    <x v="1"/>
    <x v="1"/>
    <n v="4"/>
    <s v="Mission (Mission)"/>
    <s v="Space_Seg (Space_Segment)"/>
    <x v="2"/>
    <x v="48"/>
    <x v="0"/>
  </r>
  <r>
    <s v="Mission.Space_Seg.SC.SHD"/>
    <m/>
    <x v="19"/>
    <x v="0"/>
    <s v="\Mission.Space_Seg.SC.SHD\TRL\\default"/>
    <s v="-"/>
    <m/>
    <m/>
    <m/>
    <s v="STR"/>
    <m/>
    <x v="1"/>
    <x v="1"/>
    <n v="4"/>
    <s v="Mission (Mission)"/>
    <s v="Space_Seg (Space_Segment)"/>
    <x v="2"/>
    <x v="48"/>
    <x v="0"/>
  </r>
  <r>
    <s v="Mission.Space_Seg.SC.Skn"/>
    <m/>
    <x v="0"/>
    <x v="0"/>
    <s v="\Mission.Space_Seg.SC.Skn\_name_\\default"/>
    <s v="Skin"/>
    <m/>
    <m/>
    <m/>
    <s v="STR"/>
    <m/>
    <x v="1"/>
    <x v="0"/>
    <n v="4"/>
    <s v="Mission (Mission)"/>
    <s v="Space_Seg (Space_Segment)"/>
    <x v="2"/>
    <x v="49"/>
    <x v="0"/>
  </r>
  <r>
    <s v="Mission.Space_Seg.SC.Skn"/>
    <s v="Dimensions"/>
    <x v="8"/>
    <x v="0"/>
    <s v="\Mission.Space_Seg.SC.Skn\diam\\default"/>
    <s v="-"/>
    <m/>
    <m/>
    <s v="mm"/>
    <s v="STR"/>
    <m/>
    <x v="1"/>
    <x v="1"/>
    <n v="4"/>
    <s v="Mission (Mission)"/>
    <s v="Space_Seg (Space_Segment)"/>
    <x v="2"/>
    <x v="49"/>
    <x v="0"/>
  </r>
  <r>
    <s v="Mission.Space_Seg.SC.Skn"/>
    <s v="Dimensions"/>
    <x v="10"/>
    <x v="0"/>
    <s v="\Mission.Space_Seg.SC.Skn\len\\default"/>
    <s v="-"/>
    <m/>
    <m/>
    <s v="mm"/>
    <s v="STR"/>
    <m/>
    <x v="1"/>
    <x v="1"/>
    <n v="4"/>
    <s v="Mission (Mission)"/>
    <s v="Space_Seg (Space_Segment)"/>
    <x v="2"/>
    <x v="49"/>
    <x v="0"/>
  </r>
  <r>
    <s v="Mission.Space_Seg.SC.Skn"/>
    <m/>
    <x v="1"/>
    <x v="0"/>
    <s v="\Mission.Space_Seg.SC.Skn\m\\default"/>
    <n v="91"/>
    <n v="20"/>
    <n v="18.2"/>
    <s v="kg"/>
    <s v="STR"/>
    <m/>
    <x v="1"/>
    <x v="1"/>
    <n v="4"/>
    <s v="Mission (Mission)"/>
    <s v="Space_Seg (Space_Segment)"/>
    <x v="2"/>
    <x v="49"/>
    <x v="0"/>
  </r>
  <r>
    <s v="Mission.Space_Seg.SC.Skn"/>
    <m/>
    <x v="11"/>
    <x v="1"/>
    <s v="\Mission.Space_Seg.SC.Skn\P\LEM\default"/>
    <s v="-"/>
    <m/>
    <m/>
    <s v="W"/>
    <s v="STR"/>
    <m/>
    <x v="1"/>
    <x v="1"/>
    <n v="4"/>
    <s v="Mission (Mission)"/>
    <s v="Space_Seg (Space_Segment)"/>
    <x v="2"/>
    <x v="49"/>
    <x v="0"/>
  </r>
  <r>
    <s v="Mission.Space_Seg.SC.Skn"/>
    <m/>
    <x v="11"/>
    <x v="2"/>
    <s v="\Mission.Space_Seg.SC.Skn\P\CRM\default"/>
    <s v="-"/>
    <m/>
    <m/>
    <s v="W"/>
    <s v="STR"/>
    <m/>
    <x v="1"/>
    <x v="1"/>
    <n v="4"/>
    <s v="Mission (Mission)"/>
    <s v="Space_Seg (Space_Segment)"/>
    <x v="2"/>
    <x v="49"/>
    <x v="0"/>
  </r>
  <r>
    <s v="Mission.Space_Seg.SC.Skn"/>
    <m/>
    <x v="11"/>
    <x v="3"/>
    <s v="\Mission.Space_Seg.SC.Skn\P\CCM\default"/>
    <s v="-"/>
    <m/>
    <m/>
    <s v="W"/>
    <s v="STR"/>
    <m/>
    <x v="1"/>
    <x v="1"/>
    <n v="4"/>
    <s v="Mission (Mission)"/>
    <s v="Space_Seg (Space_Segment)"/>
    <x v="2"/>
    <x v="49"/>
    <x v="0"/>
  </r>
  <r>
    <s v="Mission.Space_Seg.SC.Skn"/>
    <m/>
    <x v="11"/>
    <x v="4"/>
    <s v="\Mission.Space_Seg.SC.Skn\P\NVM\default"/>
    <s v="-"/>
    <m/>
    <m/>
    <s v="W"/>
    <s v="STR"/>
    <m/>
    <x v="1"/>
    <x v="1"/>
    <n v="4"/>
    <s v="Mission (Mission)"/>
    <s v="Space_Seg (Space_Segment)"/>
    <x v="2"/>
    <x v="49"/>
    <x v="0"/>
  </r>
  <r>
    <s v="Mission.Space_Seg.SC.Skn"/>
    <m/>
    <x v="11"/>
    <x v="5"/>
    <s v="\Mission.Space_Seg.SC.Skn\P\MAM\default"/>
    <s v="-"/>
    <m/>
    <m/>
    <s v="W"/>
    <s v="STR"/>
    <m/>
    <x v="1"/>
    <x v="1"/>
    <n v="4"/>
    <s v="Mission (Mission)"/>
    <s v="Space_Seg (Space_Segment)"/>
    <x v="2"/>
    <x v="49"/>
    <x v="0"/>
  </r>
  <r>
    <s v="Mission.Space_Seg.SC.Skn"/>
    <m/>
    <x v="11"/>
    <x v="6"/>
    <s v="\Mission.Space_Seg.SC.Skn\P\RSM\default"/>
    <s v="-"/>
    <m/>
    <m/>
    <s v="W"/>
    <s v="STR"/>
    <m/>
    <x v="1"/>
    <x v="1"/>
    <n v="4"/>
    <s v="Mission (Mission)"/>
    <s v="Space_Seg (Space_Segment)"/>
    <x v="2"/>
    <x v="49"/>
    <x v="0"/>
  </r>
  <r>
    <s v="Mission.Space_Seg.SC.Skn"/>
    <m/>
    <x v="11"/>
    <x v="7"/>
    <s v="\Mission.Space_Seg.SC.Skn\P\ISM\default"/>
    <s v="-"/>
    <m/>
    <m/>
    <s v="W"/>
    <s v="STR"/>
    <m/>
    <x v="1"/>
    <x v="1"/>
    <n v="4"/>
    <s v="Mission (Mission)"/>
    <s v="Space_Seg (Space_Segment)"/>
    <x v="2"/>
    <x v="49"/>
    <x v="0"/>
  </r>
  <r>
    <s v="Mission.Space_Seg.SC.Skn"/>
    <m/>
    <x v="11"/>
    <x v="8"/>
    <s v="\Mission.Space_Seg.SC.Skn\P\SCM\default"/>
    <s v="-"/>
    <m/>
    <m/>
    <s v="W"/>
    <s v="STR"/>
    <m/>
    <x v="1"/>
    <x v="1"/>
    <n v="4"/>
    <s v="Mission (Mission)"/>
    <s v="Space_Seg (Space_Segment)"/>
    <x v="2"/>
    <x v="49"/>
    <x v="0"/>
  </r>
  <r>
    <s v="Mission.Space_Seg.SC.Skn"/>
    <m/>
    <x v="11"/>
    <x v="9"/>
    <s v="\Mission.Space_Seg.SC.Skn\P\ECM\default"/>
    <s v="-"/>
    <m/>
    <m/>
    <s v="W"/>
    <s v="STR"/>
    <m/>
    <x v="1"/>
    <x v="1"/>
    <n v="4"/>
    <s v="Mission (Mission)"/>
    <s v="Space_Seg (Space_Segment)"/>
    <x v="2"/>
    <x v="49"/>
    <x v="0"/>
  </r>
  <r>
    <s v="Mission.Space_Seg.SC.Skn"/>
    <m/>
    <x v="11"/>
    <x v="10"/>
    <s v="\Mission.Space_Seg.SC.Skn\P\SAM\default"/>
    <s v="-"/>
    <m/>
    <m/>
    <s v="W"/>
    <s v="STR"/>
    <m/>
    <x v="1"/>
    <x v="1"/>
    <n v="4"/>
    <s v="Mission (Mission)"/>
    <s v="Space_Seg (Space_Segment)"/>
    <x v="2"/>
    <x v="49"/>
    <x v="0"/>
  </r>
  <r>
    <s v="Mission.Space_Seg.SC.Skn"/>
    <m/>
    <x v="11"/>
    <x v="11"/>
    <s v="\Mission.Space_Seg.SC.Skn\P\SBM\default"/>
    <s v="-"/>
    <m/>
    <m/>
    <s v="W"/>
    <s v="STR"/>
    <m/>
    <x v="1"/>
    <x v="1"/>
    <n v="4"/>
    <s v="Mission (Mission)"/>
    <s v="Space_Seg (Space_Segment)"/>
    <x v="2"/>
    <x v="49"/>
    <x v="0"/>
  </r>
  <r>
    <s v="Mission.Space_Seg.SC.Skn"/>
    <m/>
    <x v="13"/>
    <x v="0"/>
    <s v="\Mission.Space_Seg.SC.Skn\redundancy.scheme\\default"/>
    <s v="-"/>
    <m/>
    <m/>
    <m/>
    <s v="STR"/>
    <m/>
    <x v="1"/>
    <x v="1"/>
    <n v="4"/>
    <s v="Mission (Mission)"/>
    <s v="Space_Seg (Space_Segment)"/>
    <x v="2"/>
    <x v="49"/>
    <x v="0"/>
  </r>
  <r>
    <s v="Mission.Space_Seg.SC.Skn"/>
    <m/>
    <x v="14"/>
    <x v="0"/>
    <s v="\Mission.Space_Seg.SC.Skn\redundancy.type\\default"/>
    <s v="-"/>
    <m/>
    <m/>
    <m/>
    <s v="STR"/>
    <m/>
    <x v="1"/>
    <x v="1"/>
    <n v="4"/>
    <s v="Mission (Mission)"/>
    <s v="Space_Seg (Space_Segment)"/>
    <x v="2"/>
    <x v="49"/>
    <x v="0"/>
  </r>
  <r>
    <s v="Mission.Space_Seg.SC.Skn"/>
    <m/>
    <x v="15"/>
    <x v="0"/>
    <s v="\Mission.Space_Seg.SC.Skn\redundancy.k\\default"/>
    <s v="-"/>
    <m/>
    <m/>
    <m/>
    <s v="STR"/>
    <m/>
    <x v="1"/>
    <x v="1"/>
    <n v="4"/>
    <s v="Mission (Mission)"/>
    <s v="Space_Seg (Space_Segment)"/>
    <x v="2"/>
    <x v="49"/>
    <x v="0"/>
  </r>
  <r>
    <s v="Mission.Space_Seg.SC.Skn"/>
    <m/>
    <x v="16"/>
    <x v="0"/>
    <s v="\Mission.Space_Seg.SC.Skn\redundancy.n\\default"/>
    <s v="-"/>
    <m/>
    <m/>
    <m/>
    <s v="STR"/>
    <m/>
    <x v="1"/>
    <x v="1"/>
    <n v="4"/>
    <s v="Mission (Mission)"/>
    <s v="Space_Seg (Space_Segment)"/>
    <x v="2"/>
    <x v="49"/>
    <x v="0"/>
  </r>
  <r>
    <s v="Mission.Space_Seg.SC.Skn"/>
    <m/>
    <x v="17"/>
    <x v="0"/>
    <s v="\Mission.Space_Seg.SC.Skn\Temp_oper_max\\default"/>
    <s v="-"/>
    <m/>
    <m/>
    <s v="°C"/>
    <s v="STR"/>
    <m/>
    <x v="1"/>
    <x v="1"/>
    <n v="4"/>
    <s v="Mission (Mission)"/>
    <s v="Space_Seg (Space_Segment)"/>
    <x v="2"/>
    <x v="49"/>
    <x v="0"/>
  </r>
  <r>
    <s v="Mission.Space_Seg.SC.Skn"/>
    <m/>
    <x v="18"/>
    <x v="0"/>
    <s v="\Mission.Space_Seg.SC.Skn\Temp_oper_min\\default"/>
    <s v="-"/>
    <m/>
    <m/>
    <s v="°C"/>
    <s v="STR"/>
    <m/>
    <x v="1"/>
    <x v="1"/>
    <n v="4"/>
    <s v="Mission (Mission)"/>
    <s v="Space_Seg (Space_Segment)"/>
    <x v="2"/>
    <x v="49"/>
    <x v="0"/>
  </r>
  <r>
    <s v="Mission.Space_Seg.SC.Skn"/>
    <s v="Dimensions"/>
    <x v="22"/>
    <x v="0"/>
    <s v="\Mission.Space_Seg.SC.Skn\thickn\\default"/>
    <s v="-"/>
    <m/>
    <m/>
    <s v="mm"/>
    <s v="STR"/>
    <m/>
    <x v="1"/>
    <x v="1"/>
    <n v="4"/>
    <s v="Mission (Mission)"/>
    <s v="Space_Seg (Space_Segment)"/>
    <x v="2"/>
    <x v="49"/>
    <x v="0"/>
  </r>
  <r>
    <s v="Mission.Space_Seg.SC.Skn"/>
    <m/>
    <x v="19"/>
    <x v="0"/>
    <s v="\Mission.Space_Seg.SC.Skn\TRL\\default"/>
    <s v="-"/>
    <m/>
    <m/>
    <m/>
    <s v="STR"/>
    <m/>
    <x v="1"/>
    <x v="1"/>
    <n v="4"/>
    <s v="Mission (Mission)"/>
    <s v="Space_Seg (Space_Segment)"/>
    <x v="2"/>
    <x v="49"/>
    <x v="0"/>
  </r>
  <r>
    <s v="Mission.Space_Seg.SC.SS"/>
    <m/>
    <x v="0"/>
    <x v="0"/>
    <s v="\Mission.Space_Seg.SC.SS\_name_\\default"/>
    <s v="Sun_Sensor"/>
    <m/>
    <m/>
    <m/>
    <s v="AOGNC"/>
    <m/>
    <x v="2"/>
    <x v="0"/>
    <n v="4"/>
    <s v="Mission (Mission)"/>
    <s v="Space_Seg (Space_Segment)"/>
    <x v="2"/>
    <x v="50"/>
    <x v="0"/>
  </r>
  <r>
    <s v="Mission.Space_Seg.SC.SS"/>
    <s v="Dimensions"/>
    <x v="8"/>
    <x v="0"/>
    <s v="\Mission.Space_Seg.SC.SS\diam\\default"/>
    <s v="-"/>
    <m/>
    <m/>
    <s v="m"/>
    <s v="AOGNC"/>
    <m/>
    <x v="2"/>
    <x v="1"/>
    <n v="4"/>
    <s v="Mission (Mission)"/>
    <s v="Space_Seg (Space_Segment)"/>
    <x v="2"/>
    <x v="50"/>
    <x v="0"/>
  </r>
  <r>
    <s v="Mission.Space_Seg.SC.SS"/>
    <s v="Dimensions"/>
    <x v="9"/>
    <x v="0"/>
    <s v="\Mission.Space_Seg.SC.SS\height\\default"/>
    <n v="4.2999999999999997E-2"/>
    <m/>
    <m/>
    <s v="m"/>
    <s v="AOGNC"/>
    <m/>
    <x v="2"/>
    <x v="1"/>
    <n v="4"/>
    <s v="Mission (Mission)"/>
    <s v="Space_Seg (Space_Segment)"/>
    <x v="2"/>
    <x v="50"/>
    <x v="0"/>
  </r>
  <r>
    <s v="Mission.Space_Seg.SC.SS"/>
    <s v="Dimensions"/>
    <x v="10"/>
    <x v="0"/>
    <s v="\Mission.Space_Seg.SC.SS\len\\default"/>
    <n v="0.112"/>
    <m/>
    <m/>
    <s v="m"/>
    <s v="AOGNC"/>
    <m/>
    <x v="2"/>
    <x v="1"/>
    <n v="4"/>
    <s v="Mission (Mission)"/>
    <s v="Space_Seg (Space_Segment)"/>
    <x v="2"/>
    <x v="50"/>
    <x v="0"/>
  </r>
  <r>
    <s v="Mission.Space_Seg.SC.SS"/>
    <m/>
    <x v="1"/>
    <x v="0"/>
    <s v="\Mission.Space_Seg.SC.SS\m\\default"/>
    <n v="0.33"/>
    <n v="10"/>
    <n v="3.3000000000000002E-2"/>
    <s v="kg"/>
    <s v="AOGNC"/>
    <m/>
    <x v="2"/>
    <x v="1"/>
    <n v="4"/>
    <s v="Mission (Mission)"/>
    <s v="Space_Seg (Space_Segment)"/>
    <x v="2"/>
    <x v="50"/>
    <x v="0"/>
  </r>
  <r>
    <s v="Mission.Space_Seg.SC.SS"/>
    <m/>
    <x v="11"/>
    <x v="1"/>
    <s v="\Mission.Space_Seg.SC.SS\P\LEM\default"/>
    <n v="0.7"/>
    <m/>
    <m/>
    <s v="W"/>
    <s v="AOGNC"/>
    <m/>
    <x v="2"/>
    <x v="1"/>
    <n v="4"/>
    <s v="Mission (Mission)"/>
    <s v="Space_Seg (Space_Segment)"/>
    <x v="2"/>
    <x v="50"/>
    <x v="0"/>
  </r>
  <r>
    <s v="Mission.Space_Seg.SC.SS"/>
    <m/>
    <x v="11"/>
    <x v="2"/>
    <s v="\Mission.Space_Seg.SC.SS\P\CRM\default"/>
    <n v="0.7"/>
    <m/>
    <m/>
    <s v="W"/>
    <s v="AOGNC"/>
    <m/>
    <x v="2"/>
    <x v="1"/>
    <n v="4"/>
    <s v="Mission (Mission)"/>
    <s v="Space_Seg (Space_Segment)"/>
    <x v="2"/>
    <x v="50"/>
    <x v="0"/>
  </r>
  <r>
    <s v="Mission.Space_Seg.SC.SS"/>
    <m/>
    <x v="11"/>
    <x v="3"/>
    <s v="\Mission.Space_Seg.SC.SS\P\CCM\default"/>
    <n v="0.7"/>
    <m/>
    <m/>
    <s v="W"/>
    <s v="AOGNC"/>
    <m/>
    <x v="2"/>
    <x v="1"/>
    <n v="4"/>
    <s v="Mission (Mission)"/>
    <s v="Space_Seg (Space_Segment)"/>
    <x v="2"/>
    <x v="50"/>
    <x v="0"/>
  </r>
  <r>
    <s v="Mission.Space_Seg.SC.SS"/>
    <m/>
    <x v="11"/>
    <x v="4"/>
    <s v="\Mission.Space_Seg.SC.SS\P\NVM\default"/>
    <n v="0.7"/>
    <m/>
    <m/>
    <s v="W"/>
    <s v="AOGNC"/>
    <m/>
    <x v="2"/>
    <x v="1"/>
    <n v="4"/>
    <s v="Mission (Mission)"/>
    <s v="Space_Seg (Space_Segment)"/>
    <x v="2"/>
    <x v="50"/>
    <x v="0"/>
  </r>
  <r>
    <s v="Mission.Space_Seg.SC.SS"/>
    <m/>
    <x v="11"/>
    <x v="5"/>
    <s v="\Mission.Space_Seg.SC.SS\P\MAM\default"/>
    <n v="0.7"/>
    <m/>
    <m/>
    <s v="W"/>
    <s v="AOGNC"/>
    <m/>
    <x v="2"/>
    <x v="1"/>
    <n v="4"/>
    <s v="Mission (Mission)"/>
    <s v="Space_Seg (Space_Segment)"/>
    <x v="2"/>
    <x v="50"/>
    <x v="0"/>
  </r>
  <r>
    <s v="Mission.Space_Seg.SC.SS"/>
    <m/>
    <x v="11"/>
    <x v="6"/>
    <s v="\Mission.Space_Seg.SC.SS\P\RSM\default"/>
    <n v="0.7"/>
    <m/>
    <m/>
    <s v="W"/>
    <s v="AOGNC"/>
    <m/>
    <x v="2"/>
    <x v="1"/>
    <n v="4"/>
    <s v="Mission (Mission)"/>
    <s v="Space_Seg (Space_Segment)"/>
    <x v="2"/>
    <x v="50"/>
    <x v="0"/>
  </r>
  <r>
    <s v="Mission.Space_Seg.SC.SS"/>
    <m/>
    <x v="11"/>
    <x v="7"/>
    <s v="\Mission.Space_Seg.SC.SS\P\ISM\default"/>
    <n v="0.7"/>
    <m/>
    <m/>
    <s v="W"/>
    <s v="AOGNC"/>
    <m/>
    <x v="2"/>
    <x v="1"/>
    <n v="4"/>
    <s v="Mission (Mission)"/>
    <s v="Space_Seg (Space_Segment)"/>
    <x v="2"/>
    <x v="50"/>
    <x v="0"/>
  </r>
  <r>
    <s v="Mission.Space_Seg.SC.SS"/>
    <m/>
    <x v="11"/>
    <x v="8"/>
    <s v="\Mission.Space_Seg.SC.SS\P\SCM\default"/>
    <n v="0.7"/>
    <m/>
    <m/>
    <s v="W"/>
    <s v="AOGNC"/>
    <m/>
    <x v="2"/>
    <x v="1"/>
    <n v="4"/>
    <s v="Mission (Mission)"/>
    <s v="Space_Seg (Space_Segment)"/>
    <x v="2"/>
    <x v="50"/>
    <x v="0"/>
  </r>
  <r>
    <s v="Mission.Space_Seg.SC.SS"/>
    <m/>
    <x v="11"/>
    <x v="9"/>
    <s v="\Mission.Space_Seg.SC.SS\P\ECM\default"/>
    <n v="0.7"/>
    <m/>
    <m/>
    <s v="W"/>
    <s v="AOGNC"/>
    <m/>
    <x v="2"/>
    <x v="1"/>
    <n v="4"/>
    <s v="Mission (Mission)"/>
    <s v="Space_Seg (Space_Segment)"/>
    <x v="2"/>
    <x v="50"/>
    <x v="0"/>
  </r>
  <r>
    <s v="Mission.Space_Seg.SC.SS"/>
    <m/>
    <x v="11"/>
    <x v="10"/>
    <s v="\Mission.Space_Seg.SC.SS\P\SAM\default"/>
    <n v="0.7"/>
    <m/>
    <m/>
    <s v="W"/>
    <s v="AOGNC"/>
    <m/>
    <x v="2"/>
    <x v="1"/>
    <n v="4"/>
    <s v="Mission (Mission)"/>
    <s v="Space_Seg (Space_Segment)"/>
    <x v="2"/>
    <x v="50"/>
    <x v="0"/>
  </r>
  <r>
    <s v="Mission.Space_Seg.SC.SS"/>
    <m/>
    <x v="11"/>
    <x v="11"/>
    <s v="\Mission.Space_Seg.SC.SS\P\SBM\default"/>
    <n v="0.7"/>
    <m/>
    <m/>
    <s v="W"/>
    <s v="AOGNC"/>
    <m/>
    <x v="2"/>
    <x v="1"/>
    <n v="4"/>
    <s v="Mission (Mission)"/>
    <s v="Space_Seg (Space_Segment)"/>
    <x v="2"/>
    <x v="50"/>
    <x v="0"/>
  </r>
  <r>
    <s v="Mission.Space_Seg.SC.SS"/>
    <m/>
    <x v="12"/>
    <x v="0"/>
    <s v="\Mission.Space_Seg.SC.SS\P_duty_cyc\\default"/>
    <n v="1"/>
    <m/>
    <m/>
    <s v="-"/>
    <s v="AOGNC"/>
    <m/>
    <x v="2"/>
    <x v="1"/>
    <n v="4"/>
    <s v="Mission (Mission)"/>
    <s v="Space_Seg (Space_Segment)"/>
    <x v="2"/>
    <x v="50"/>
    <x v="0"/>
  </r>
  <r>
    <s v="Mission.Space_Seg.SC.SS"/>
    <m/>
    <x v="13"/>
    <x v="0"/>
    <s v="\Mission.Space_Seg.SC.SS\redundancy.scheme\\default"/>
    <s v="hot"/>
    <m/>
    <m/>
    <m/>
    <s v="AOGNC"/>
    <m/>
    <x v="2"/>
    <x v="1"/>
    <n v="4"/>
    <s v="Mission (Mission)"/>
    <s v="Space_Seg (Space_Segment)"/>
    <x v="2"/>
    <x v="50"/>
    <x v="0"/>
  </r>
  <r>
    <s v="Mission.Space_Seg.SC.SS"/>
    <m/>
    <x v="14"/>
    <x v="0"/>
    <s v="\Mission.Space_Seg.SC.SS\redundancy.type\\default"/>
    <s v="external"/>
    <m/>
    <m/>
    <m/>
    <s v="AOGNC"/>
    <m/>
    <x v="2"/>
    <x v="1"/>
    <n v="4"/>
    <s v="Mission (Mission)"/>
    <s v="Space_Seg (Space_Segment)"/>
    <x v="2"/>
    <x v="50"/>
    <x v="0"/>
  </r>
  <r>
    <s v="Mission.Space_Seg.SC.SS"/>
    <m/>
    <x v="15"/>
    <x v="0"/>
    <s v="\Mission.Space_Seg.SC.SS\redundancy.k\\default"/>
    <n v="3"/>
    <m/>
    <m/>
    <m/>
    <s v="AOGNC"/>
    <m/>
    <x v="2"/>
    <x v="1"/>
    <n v="4"/>
    <s v="Mission (Mission)"/>
    <s v="Space_Seg (Space_Segment)"/>
    <x v="2"/>
    <x v="50"/>
    <x v="0"/>
  </r>
  <r>
    <s v="Mission.Space_Seg.SC.SS"/>
    <m/>
    <x v="16"/>
    <x v="0"/>
    <s v="\Mission.Space_Seg.SC.SS\redundancy.n\\default"/>
    <n v="3"/>
    <m/>
    <m/>
    <m/>
    <s v="AOGNC"/>
    <m/>
    <x v="2"/>
    <x v="1"/>
    <n v="4"/>
    <s v="Mission (Mission)"/>
    <s v="Space_Seg (Space_Segment)"/>
    <x v="2"/>
    <x v="50"/>
    <x v="0"/>
  </r>
  <r>
    <s v="Mission.Space_Seg.SC.SS"/>
    <m/>
    <x v="17"/>
    <x v="0"/>
    <s v="\Mission.Space_Seg.SC.SS\Temp_oper_max\\default"/>
    <n v="60"/>
    <m/>
    <m/>
    <s v="°C"/>
    <s v="AOGNC"/>
    <m/>
    <x v="2"/>
    <x v="1"/>
    <n v="4"/>
    <s v="Mission (Mission)"/>
    <s v="Space_Seg (Space_Segment)"/>
    <x v="2"/>
    <x v="50"/>
    <x v="0"/>
  </r>
  <r>
    <s v="Mission.Space_Seg.SC.SS"/>
    <m/>
    <x v="18"/>
    <x v="0"/>
    <s v="\Mission.Space_Seg.SC.SS\Temp_oper_min\\default"/>
    <n v="-25"/>
    <m/>
    <m/>
    <s v="°C"/>
    <s v="AOGNC"/>
    <m/>
    <x v="2"/>
    <x v="1"/>
    <n v="4"/>
    <s v="Mission (Mission)"/>
    <s v="Space_Seg (Space_Segment)"/>
    <x v="2"/>
    <x v="50"/>
    <x v="0"/>
  </r>
  <r>
    <s v="Mission.Space_Seg.SC.SS"/>
    <m/>
    <x v="19"/>
    <x v="0"/>
    <s v="\Mission.Space_Seg.SC.SS\TRL\\default"/>
    <n v="7"/>
    <m/>
    <m/>
    <m/>
    <s v="AOGNC"/>
    <m/>
    <x v="2"/>
    <x v="1"/>
    <n v="4"/>
    <s v="Mission (Mission)"/>
    <s v="Space_Seg (Space_Segment)"/>
    <x v="2"/>
    <x v="50"/>
    <x v="0"/>
  </r>
  <r>
    <s v="Mission.Space_Seg.SC.SS"/>
    <s v="Dimensions"/>
    <x v="20"/>
    <x v="0"/>
    <s v="\Mission.Space_Seg.SC.SS\wid\\default"/>
    <n v="1.2E-2"/>
    <m/>
    <m/>
    <s v="m"/>
    <s v="AOGNC"/>
    <m/>
    <x v="2"/>
    <x v="1"/>
    <n v="4"/>
    <s v="Mission (Mission)"/>
    <s v="Space_Seg (Space_Segment)"/>
    <x v="2"/>
    <x v="50"/>
    <x v="0"/>
  </r>
  <r>
    <s v="Mission.Space_Seg.SC.ST"/>
    <m/>
    <x v="0"/>
    <x v="0"/>
    <s v="\Mission.Space_Seg.SC.ST\_name_\\default"/>
    <s v="Star_Tracker"/>
    <m/>
    <m/>
    <m/>
    <s v="AOGNC"/>
    <m/>
    <x v="2"/>
    <x v="0"/>
    <n v="4"/>
    <s v="Mission (Mission)"/>
    <s v="Space_Seg (Space_Segment)"/>
    <x v="2"/>
    <x v="51"/>
    <x v="0"/>
  </r>
  <r>
    <s v="Mission.Space_Seg.SC.ST"/>
    <s v="Dimensions"/>
    <x v="8"/>
    <x v="0"/>
    <s v="\Mission.Space_Seg.SC.ST\diam\\default"/>
    <s v="-"/>
    <m/>
    <m/>
    <s v="m"/>
    <s v="AOGNC"/>
    <m/>
    <x v="2"/>
    <x v="1"/>
    <n v="4"/>
    <s v="Mission (Mission)"/>
    <s v="Space_Seg (Space_Segment)"/>
    <x v="2"/>
    <x v="51"/>
    <x v="0"/>
  </r>
  <r>
    <s v="Mission.Space_Seg.SC.ST"/>
    <s v="Dimensions"/>
    <x v="9"/>
    <x v="0"/>
    <s v="\Mission.Space_Seg.SC.ST\height\\default"/>
    <n v="0.30299999999999999"/>
    <m/>
    <m/>
    <s v="m"/>
    <s v="AOGNC"/>
    <m/>
    <x v="2"/>
    <x v="1"/>
    <n v="4"/>
    <s v="Mission (Mission)"/>
    <s v="Space_Seg (Space_Segment)"/>
    <x v="2"/>
    <x v="51"/>
    <x v="0"/>
  </r>
  <r>
    <s v="Mission.Space_Seg.SC.ST"/>
    <s v="Dimensions"/>
    <x v="10"/>
    <x v="0"/>
    <s v="\Mission.Space_Seg.SC.ST\len\\default"/>
    <n v="0.17"/>
    <m/>
    <m/>
    <s v="m"/>
    <s v="AOGNC"/>
    <m/>
    <x v="2"/>
    <x v="1"/>
    <n v="4"/>
    <s v="Mission (Mission)"/>
    <s v="Space_Seg (Space_Segment)"/>
    <x v="2"/>
    <x v="51"/>
    <x v="0"/>
  </r>
  <r>
    <s v="Mission.Space_Seg.SC.ST"/>
    <m/>
    <x v="1"/>
    <x v="0"/>
    <s v="\Mission.Space_Seg.SC.ST\m\\default"/>
    <n v="7"/>
    <n v="10"/>
    <n v="0.7"/>
    <s v="kg"/>
    <s v="AOGNC"/>
    <m/>
    <x v="2"/>
    <x v="1"/>
    <n v="4"/>
    <s v="Mission (Mission)"/>
    <s v="Space_Seg (Space_Segment)"/>
    <x v="2"/>
    <x v="51"/>
    <x v="0"/>
  </r>
  <r>
    <s v="Mission.Space_Seg.SC.ST"/>
    <m/>
    <x v="11"/>
    <x v="1"/>
    <s v="\Mission.Space_Seg.SC.ST\P\LEM\default"/>
    <n v="12.5"/>
    <m/>
    <m/>
    <s v="W"/>
    <s v="AOGNC"/>
    <m/>
    <x v="2"/>
    <x v="1"/>
    <n v="4"/>
    <s v="Mission (Mission)"/>
    <s v="Space_Seg (Space_Segment)"/>
    <x v="2"/>
    <x v="51"/>
    <x v="0"/>
  </r>
  <r>
    <s v="Mission.Space_Seg.SC.ST"/>
    <m/>
    <x v="11"/>
    <x v="2"/>
    <s v="\Mission.Space_Seg.SC.ST\P\CRM\default"/>
    <n v="12.5"/>
    <m/>
    <m/>
    <s v="W"/>
    <s v="AOGNC"/>
    <m/>
    <x v="2"/>
    <x v="1"/>
    <n v="4"/>
    <s v="Mission (Mission)"/>
    <s v="Space_Seg (Space_Segment)"/>
    <x v="2"/>
    <x v="51"/>
    <x v="0"/>
  </r>
  <r>
    <s v="Mission.Space_Seg.SC.ST"/>
    <m/>
    <x v="11"/>
    <x v="3"/>
    <s v="\Mission.Space_Seg.SC.ST\P\CCM\default"/>
    <n v="12.5"/>
    <m/>
    <m/>
    <s v="W"/>
    <s v="AOGNC"/>
    <m/>
    <x v="2"/>
    <x v="1"/>
    <n v="4"/>
    <s v="Mission (Mission)"/>
    <s v="Space_Seg (Space_Segment)"/>
    <x v="2"/>
    <x v="51"/>
    <x v="0"/>
  </r>
  <r>
    <s v="Mission.Space_Seg.SC.ST"/>
    <m/>
    <x v="11"/>
    <x v="4"/>
    <s v="\Mission.Space_Seg.SC.ST\P\NVM\default"/>
    <n v="12.5"/>
    <m/>
    <m/>
    <s v="W"/>
    <s v="AOGNC"/>
    <m/>
    <x v="2"/>
    <x v="1"/>
    <n v="4"/>
    <s v="Mission (Mission)"/>
    <s v="Space_Seg (Space_Segment)"/>
    <x v="2"/>
    <x v="51"/>
    <x v="0"/>
  </r>
  <r>
    <s v="Mission.Space_Seg.SC.ST"/>
    <m/>
    <x v="11"/>
    <x v="5"/>
    <s v="\Mission.Space_Seg.SC.ST\P\MAM\default"/>
    <n v="12.5"/>
    <m/>
    <m/>
    <s v="W"/>
    <s v="AOGNC"/>
    <m/>
    <x v="2"/>
    <x v="1"/>
    <n v="4"/>
    <s v="Mission (Mission)"/>
    <s v="Space_Seg (Space_Segment)"/>
    <x v="2"/>
    <x v="51"/>
    <x v="0"/>
  </r>
  <r>
    <s v="Mission.Space_Seg.SC.ST"/>
    <m/>
    <x v="11"/>
    <x v="6"/>
    <s v="\Mission.Space_Seg.SC.ST\P\RSM\default"/>
    <n v="12.5"/>
    <m/>
    <m/>
    <s v="W"/>
    <s v="AOGNC"/>
    <m/>
    <x v="2"/>
    <x v="1"/>
    <n v="4"/>
    <s v="Mission (Mission)"/>
    <s v="Space_Seg (Space_Segment)"/>
    <x v="2"/>
    <x v="51"/>
    <x v="0"/>
  </r>
  <r>
    <s v="Mission.Space_Seg.SC.ST"/>
    <m/>
    <x v="11"/>
    <x v="7"/>
    <s v="\Mission.Space_Seg.SC.ST\P\ISM\default"/>
    <n v="12.5"/>
    <m/>
    <m/>
    <s v="W"/>
    <s v="AOGNC"/>
    <m/>
    <x v="2"/>
    <x v="1"/>
    <n v="4"/>
    <s v="Mission (Mission)"/>
    <s v="Space_Seg (Space_Segment)"/>
    <x v="2"/>
    <x v="51"/>
    <x v="0"/>
  </r>
  <r>
    <s v="Mission.Space_Seg.SC.ST"/>
    <m/>
    <x v="11"/>
    <x v="8"/>
    <s v="\Mission.Space_Seg.SC.ST\P\SCM\default"/>
    <n v="12.5"/>
    <m/>
    <m/>
    <s v="W"/>
    <s v="AOGNC"/>
    <m/>
    <x v="2"/>
    <x v="1"/>
    <n v="4"/>
    <s v="Mission (Mission)"/>
    <s v="Space_Seg (Space_Segment)"/>
    <x v="2"/>
    <x v="51"/>
    <x v="0"/>
  </r>
  <r>
    <s v="Mission.Space_Seg.SC.ST"/>
    <m/>
    <x v="11"/>
    <x v="9"/>
    <s v="\Mission.Space_Seg.SC.ST\P\ECM\default"/>
    <n v="12.5"/>
    <m/>
    <m/>
    <s v="W"/>
    <s v="AOGNC"/>
    <m/>
    <x v="2"/>
    <x v="1"/>
    <n v="4"/>
    <s v="Mission (Mission)"/>
    <s v="Space_Seg (Space_Segment)"/>
    <x v="2"/>
    <x v="51"/>
    <x v="0"/>
  </r>
  <r>
    <s v="Mission.Space_Seg.SC.ST"/>
    <m/>
    <x v="11"/>
    <x v="10"/>
    <s v="\Mission.Space_Seg.SC.ST\P\SAM\default"/>
    <n v="12.5"/>
    <m/>
    <m/>
    <s v="W"/>
    <s v="AOGNC"/>
    <m/>
    <x v="2"/>
    <x v="1"/>
    <n v="4"/>
    <s v="Mission (Mission)"/>
    <s v="Space_Seg (Space_Segment)"/>
    <x v="2"/>
    <x v="51"/>
    <x v="0"/>
  </r>
  <r>
    <s v="Mission.Space_Seg.SC.ST"/>
    <m/>
    <x v="11"/>
    <x v="11"/>
    <s v="\Mission.Space_Seg.SC.ST\P\SBM\default"/>
    <n v="12.5"/>
    <m/>
    <m/>
    <s v="W"/>
    <s v="AOGNC"/>
    <m/>
    <x v="2"/>
    <x v="1"/>
    <n v="4"/>
    <s v="Mission (Mission)"/>
    <s v="Space_Seg (Space_Segment)"/>
    <x v="2"/>
    <x v="51"/>
    <x v="0"/>
  </r>
  <r>
    <s v="Mission.Space_Seg.SC.ST"/>
    <m/>
    <x v="12"/>
    <x v="0"/>
    <s v="\Mission.Space_Seg.SC.ST\P_duty_cyc\\default"/>
    <n v="1"/>
    <m/>
    <m/>
    <s v="-"/>
    <s v="AOGNC"/>
    <m/>
    <x v="2"/>
    <x v="1"/>
    <n v="4"/>
    <s v="Mission (Mission)"/>
    <s v="Space_Seg (Space_Segment)"/>
    <x v="2"/>
    <x v="51"/>
    <x v="0"/>
  </r>
  <r>
    <s v="Mission.Space_Seg.SC.ST"/>
    <m/>
    <x v="13"/>
    <x v="0"/>
    <s v="\Mission.Space_Seg.SC.ST\redundancy.scheme\\default"/>
    <s v="cold"/>
    <m/>
    <m/>
    <m/>
    <s v="AOGNC"/>
    <m/>
    <x v="2"/>
    <x v="1"/>
    <n v="4"/>
    <s v="Mission (Mission)"/>
    <s v="Space_Seg (Space_Segment)"/>
    <x v="2"/>
    <x v="51"/>
    <x v="0"/>
  </r>
  <r>
    <s v="Mission.Space_Seg.SC.ST"/>
    <m/>
    <x v="14"/>
    <x v="0"/>
    <s v="\Mission.Space_Seg.SC.ST\redundancy.type\\default"/>
    <s v="external"/>
    <m/>
    <m/>
    <m/>
    <s v="AOGNC"/>
    <m/>
    <x v="2"/>
    <x v="1"/>
    <n v="4"/>
    <s v="Mission (Mission)"/>
    <s v="Space_Seg (Space_Segment)"/>
    <x v="2"/>
    <x v="51"/>
    <x v="0"/>
  </r>
  <r>
    <s v="Mission.Space_Seg.SC.ST"/>
    <m/>
    <x v="15"/>
    <x v="0"/>
    <s v="\Mission.Space_Seg.SC.ST\redundancy.k\\default"/>
    <n v="1"/>
    <m/>
    <m/>
    <m/>
    <s v="AOGNC"/>
    <m/>
    <x v="2"/>
    <x v="1"/>
    <n v="4"/>
    <s v="Mission (Mission)"/>
    <s v="Space_Seg (Space_Segment)"/>
    <x v="2"/>
    <x v="51"/>
    <x v="0"/>
  </r>
  <r>
    <s v="Mission.Space_Seg.SC.ST"/>
    <m/>
    <x v="16"/>
    <x v="0"/>
    <s v="\Mission.Space_Seg.SC.ST\redundancy.n\\default"/>
    <n v="2"/>
    <m/>
    <m/>
    <m/>
    <s v="AOGNC"/>
    <m/>
    <x v="2"/>
    <x v="1"/>
    <n v="4"/>
    <s v="Mission (Mission)"/>
    <s v="Space_Seg (Space_Segment)"/>
    <x v="2"/>
    <x v="51"/>
    <x v="0"/>
  </r>
  <r>
    <s v="Mission.Space_Seg.SC.ST"/>
    <m/>
    <x v="17"/>
    <x v="0"/>
    <s v="\Mission.Space_Seg.SC.ST\Temp_oper_max\\default"/>
    <n v="60"/>
    <m/>
    <m/>
    <s v="°C"/>
    <s v="AOGNC"/>
    <m/>
    <x v="2"/>
    <x v="1"/>
    <n v="4"/>
    <s v="Mission (Mission)"/>
    <s v="Space_Seg (Space_Segment)"/>
    <x v="2"/>
    <x v="51"/>
    <x v="0"/>
  </r>
  <r>
    <s v="Mission.Space_Seg.SC.ST"/>
    <m/>
    <x v="18"/>
    <x v="0"/>
    <s v="\Mission.Space_Seg.SC.ST\Temp_oper_min\\default"/>
    <n v="-30"/>
    <m/>
    <m/>
    <s v="°C"/>
    <s v="AOGNC"/>
    <m/>
    <x v="2"/>
    <x v="1"/>
    <n v="4"/>
    <s v="Mission (Mission)"/>
    <s v="Space_Seg (Space_Segment)"/>
    <x v="2"/>
    <x v="51"/>
    <x v="0"/>
  </r>
  <r>
    <s v="Mission.Space_Seg.SC.ST"/>
    <m/>
    <x v="19"/>
    <x v="0"/>
    <s v="\Mission.Space_Seg.SC.ST\TRL\\default"/>
    <n v="8"/>
    <m/>
    <m/>
    <m/>
    <s v="AOGNC"/>
    <m/>
    <x v="2"/>
    <x v="1"/>
    <n v="4"/>
    <s v="Mission (Mission)"/>
    <s v="Space_Seg (Space_Segment)"/>
    <x v="2"/>
    <x v="51"/>
    <x v="0"/>
  </r>
  <r>
    <s v="Mission.Space_Seg.SC.ST"/>
    <s v="Dimensions"/>
    <x v="20"/>
    <x v="0"/>
    <s v="\Mission.Space_Seg.SC.ST\wid\\default"/>
    <n v="0.14599999999999999"/>
    <m/>
    <m/>
    <s v="m"/>
    <s v="AOGNC"/>
    <m/>
    <x v="2"/>
    <x v="1"/>
    <n v="4"/>
    <s v="Mission (Mission)"/>
    <s v="Space_Seg (Space_Segment)"/>
    <x v="2"/>
    <x v="51"/>
    <x v="0"/>
  </r>
  <r>
    <s v="Mission.Space_Seg.SC.Stg"/>
    <m/>
    <x v="0"/>
    <x v="0"/>
    <s v="\Mission.Space_Seg.SC.Stg\_name_\\default"/>
    <s v="Stringers"/>
    <m/>
    <m/>
    <m/>
    <s v="STR"/>
    <m/>
    <x v="1"/>
    <x v="0"/>
    <n v="4"/>
    <s v="Mission (Mission)"/>
    <s v="Space_Seg (Space_Segment)"/>
    <x v="2"/>
    <x v="52"/>
    <x v="0"/>
  </r>
  <r>
    <s v="Mission.Space_Seg.SC.Stg"/>
    <s v="Dimensions"/>
    <x v="8"/>
    <x v="0"/>
    <s v="\Mission.Space_Seg.SC.Stg\diam\\default"/>
    <s v="-"/>
    <m/>
    <m/>
    <s v="mm"/>
    <s v="STR"/>
    <m/>
    <x v="1"/>
    <x v="1"/>
    <n v="4"/>
    <s v="Mission (Mission)"/>
    <s v="Space_Seg (Space_Segment)"/>
    <x v="2"/>
    <x v="52"/>
    <x v="0"/>
  </r>
  <r>
    <s v="Mission.Space_Seg.SC.Stg"/>
    <s v="Dimensions"/>
    <x v="10"/>
    <x v="0"/>
    <s v="\Mission.Space_Seg.SC.Stg\len\\default"/>
    <s v="-"/>
    <m/>
    <m/>
    <s v="mm"/>
    <s v="STR"/>
    <m/>
    <x v="1"/>
    <x v="1"/>
    <n v="4"/>
    <s v="Mission (Mission)"/>
    <s v="Space_Seg (Space_Segment)"/>
    <x v="2"/>
    <x v="52"/>
    <x v="0"/>
  </r>
  <r>
    <s v="Mission.Space_Seg.SC.Stg"/>
    <m/>
    <x v="1"/>
    <x v="0"/>
    <s v="\Mission.Space_Seg.SC.Stg\m\\default"/>
    <m/>
    <n v="5"/>
    <m/>
    <s v="kg"/>
    <s v="STR"/>
    <m/>
    <x v="1"/>
    <x v="1"/>
    <n v="4"/>
    <s v="Mission (Mission)"/>
    <s v="Space_Seg (Space_Segment)"/>
    <x v="2"/>
    <x v="52"/>
    <x v="0"/>
  </r>
  <r>
    <s v="Mission.Space_Seg.SC.Stg"/>
    <m/>
    <x v="11"/>
    <x v="1"/>
    <s v="\Mission.Space_Seg.SC.Stg\P\LEM\default"/>
    <s v="-"/>
    <m/>
    <m/>
    <s v="W"/>
    <s v="STR"/>
    <m/>
    <x v="1"/>
    <x v="1"/>
    <n v="4"/>
    <s v="Mission (Mission)"/>
    <s v="Space_Seg (Space_Segment)"/>
    <x v="2"/>
    <x v="52"/>
    <x v="0"/>
  </r>
  <r>
    <s v="Mission.Space_Seg.SC.Stg"/>
    <m/>
    <x v="11"/>
    <x v="2"/>
    <s v="\Mission.Space_Seg.SC.Stg\P\CRM\default"/>
    <s v="-"/>
    <m/>
    <m/>
    <s v="W"/>
    <s v="STR"/>
    <m/>
    <x v="1"/>
    <x v="1"/>
    <n v="4"/>
    <s v="Mission (Mission)"/>
    <s v="Space_Seg (Space_Segment)"/>
    <x v="2"/>
    <x v="52"/>
    <x v="0"/>
  </r>
  <r>
    <s v="Mission.Space_Seg.SC.Stg"/>
    <m/>
    <x v="11"/>
    <x v="3"/>
    <s v="\Mission.Space_Seg.SC.Stg\P\CCM\default"/>
    <s v="-"/>
    <m/>
    <m/>
    <s v="W"/>
    <s v="STR"/>
    <m/>
    <x v="1"/>
    <x v="1"/>
    <n v="4"/>
    <s v="Mission (Mission)"/>
    <s v="Space_Seg (Space_Segment)"/>
    <x v="2"/>
    <x v="52"/>
    <x v="0"/>
  </r>
  <r>
    <s v="Mission.Space_Seg.SC.Stg"/>
    <m/>
    <x v="11"/>
    <x v="4"/>
    <s v="\Mission.Space_Seg.SC.Stg\P\NVM\default"/>
    <s v="-"/>
    <m/>
    <m/>
    <s v="W"/>
    <s v="STR"/>
    <m/>
    <x v="1"/>
    <x v="1"/>
    <n v="4"/>
    <s v="Mission (Mission)"/>
    <s v="Space_Seg (Space_Segment)"/>
    <x v="2"/>
    <x v="52"/>
    <x v="0"/>
  </r>
  <r>
    <s v="Mission.Space_Seg.SC.Stg"/>
    <m/>
    <x v="11"/>
    <x v="5"/>
    <s v="\Mission.Space_Seg.SC.Stg\P\MAM\default"/>
    <s v="-"/>
    <m/>
    <m/>
    <s v="W"/>
    <s v="STR"/>
    <m/>
    <x v="1"/>
    <x v="1"/>
    <n v="4"/>
    <s v="Mission (Mission)"/>
    <s v="Space_Seg (Space_Segment)"/>
    <x v="2"/>
    <x v="52"/>
    <x v="0"/>
  </r>
  <r>
    <s v="Mission.Space_Seg.SC.Stg"/>
    <m/>
    <x v="11"/>
    <x v="6"/>
    <s v="\Mission.Space_Seg.SC.Stg\P\RSM\default"/>
    <s v="-"/>
    <m/>
    <m/>
    <s v="W"/>
    <s v="STR"/>
    <m/>
    <x v="1"/>
    <x v="1"/>
    <n v="4"/>
    <s v="Mission (Mission)"/>
    <s v="Space_Seg (Space_Segment)"/>
    <x v="2"/>
    <x v="52"/>
    <x v="0"/>
  </r>
  <r>
    <s v="Mission.Space_Seg.SC.Stg"/>
    <m/>
    <x v="11"/>
    <x v="7"/>
    <s v="\Mission.Space_Seg.SC.Stg\P\ISM\default"/>
    <s v="-"/>
    <m/>
    <m/>
    <s v="W"/>
    <s v="STR"/>
    <m/>
    <x v="1"/>
    <x v="1"/>
    <n v="4"/>
    <s v="Mission (Mission)"/>
    <s v="Space_Seg (Space_Segment)"/>
    <x v="2"/>
    <x v="52"/>
    <x v="0"/>
  </r>
  <r>
    <s v="Mission.Space_Seg.SC.Stg"/>
    <m/>
    <x v="11"/>
    <x v="8"/>
    <s v="\Mission.Space_Seg.SC.Stg\P\SCM\default"/>
    <s v="-"/>
    <m/>
    <m/>
    <s v="W"/>
    <s v="STR"/>
    <m/>
    <x v="1"/>
    <x v="1"/>
    <n v="4"/>
    <s v="Mission (Mission)"/>
    <s v="Space_Seg (Space_Segment)"/>
    <x v="2"/>
    <x v="52"/>
    <x v="0"/>
  </r>
  <r>
    <s v="Mission.Space_Seg.SC.Stg"/>
    <m/>
    <x v="11"/>
    <x v="9"/>
    <s v="\Mission.Space_Seg.SC.Stg\P\ECM\default"/>
    <s v="-"/>
    <m/>
    <m/>
    <s v="W"/>
    <s v="STR"/>
    <m/>
    <x v="1"/>
    <x v="1"/>
    <n v="4"/>
    <s v="Mission (Mission)"/>
    <s v="Space_Seg (Space_Segment)"/>
    <x v="2"/>
    <x v="52"/>
    <x v="0"/>
  </r>
  <r>
    <s v="Mission.Space_Seg.SC.Stg"/>
    <m/>
    <x v="11"/>
    <x v="10"/>
    <s v="\Mission.Space_Seg.SC.Stg\P\SAM\default"/>
    <s v="-"/>
    <m/>
    <m/>
    <s v="W"/>
    <s v="STR"/>
    <m/>
    <x v="1"/>
    <x v="1"/>
    <n v="4"/>
    <s v="Mission (Mission)"/>
    <s v="Space_Seg (Space_Segment)"/>
    <x v="2"/>
    <x v="52"/>
    <x v="0"/>
  </r>
  <r>
    <s v="Mission.Space_Seg.SC.Stg"/>
    <m/>
    <x v="11"/>
    <x v="11"/>
    <s v="\Mission.Space_Seg.SC.Stg\P\SBM\default"/>
    <s v="-"/>
    <m/>
    <m/>
    <s v="W"/>
    <s v="STR"/>
    <m/>
    <x v="1"/>
    <x v="1"/>
    <n v="4"/>
    <s v="Mission (Mission)"/>
    <s v="Space_Seg (Space_Segment)"/>
    <x v="2"/>
    <x v="52"/>
    <x v="0"/>
  </r>
  <r>
    <s v="Mission.Space_Seg.SC.Stg"/>
    <m/>
    <x v="13"/>
    <x v="0"/>
    <s v="\Mission.Space_Seg.SC.Stg\redundancy.scheme\\default"/>
    <s v="-"/>
    <m/>
    <m/>
    <m/>
    <s v="STR"/>
    <m/>
    <x v="1"/>
    <x v="1"/>
    <n v="4"/>
    <s v="Mission (Mission)"/>
    <s v="Space_Seg (Space_Segment)"/>
    <x v="2"/>
    <x v="52"/>
    <x v="0"/>
  </r>
  <r>
    <s v="Mission.Space_Seg.SC.Stg"/>
    <m/>
    <x v="14"/>
    <x v="0"/>
    <s v="\Mission.Space_Seg.SC.Stg\redundancy.type\\default"/>
    <s v="-"/>
    <m/>
    <m/>
    <m/>
    <s v="STR"/>
    <m/>
    <x v="1"/>
    <x v="1"/>
    <n v="4"/>
    <s v="Mission (Mission)"/>
    <s v="Space_Seg (Space_Segment)"/>
    <x v="2"/>
    <x v="52"/>
    <x v="0"/>
  </r>
  <r>
    <s v="Mission.Space_Seg.SC.Stg"/>
    <m/>
    <x v="15"/>
    <x v="0"/>
    <s v="\Mission.Space_Seg.SC.Stg\redundancy.k\\default"/>
    <s v="-"/>
    <m/>
    <m/>
    <m/>
    <s v="STR"/>
    <m/>
    <x v="1"/>
    <x v="1"/>
    <n v="4"/>
    <s v="Mission (Mission)"/>
    <s v="Space_Seg (Space_Segment)"/>
    <x v="2"/>
    <x v="52"/>
    <x v="0"/>
  </r>
  <r>
    <s v="Mission.Space_Seg.SC.Stg"/>
    <m/>
    <x v="16"/>
    <x v="0"/>
    <s v="\Mission.Space_Seg.SC.Stg\redundancy.n\\default"/>
    <s v="-"/>
    <m/>
    <m/>
    <m/>
    <s v="STR"/>
    <m/>
    <x v="1"/>
    <x v="1"/>
    <n v="4"/>
    <s v="Mission (Mission)"/>
    <s v="Space_Seg (Space_Segment)"/>
    <x v="2"/>
    <x v="52"/>
    <x v="0"/>
  </r>
  <r>
    <s v="Mission.Space_Seg.SC.Stg"/>
    <m/>
    <x v="17"/>
    <x v="0"/>
    <s v="\Mission.Space_Seg.SC.Stg\Temp_oper_max\\default"/>
    <s v="-"/>
    <m/>
    <m/>
    <s v="°C"/>
    <s v="STR"/>
    <m/>
    <x v="1"/>
    <x v="1"/>
    <n v="4"/>
    <s v="Mission (Mission)"/>
    <s v="Space_Seg (Space_Segment)"/>
    <x v="2"/>
    <x v="52"/>
    <x v="0"/>
  </r>
  <r>
    <s v="Mission.Space_Seg.SC.Stg"/>
    <m/>
    <x v="18"/>
    <x v="0"/>
    <s v="\Mission.Space_Seg.SC.Stg\Temp_oper_min\\default"/>
    <s v="-"/>
    <m/>
    <m/>
    <s v="°C"/>
    <s v="STR"/>
    <m/>
    <x v="1"/>
    <x v="1"/>
    <n v="4"/>
    <s v="Mission (Mission)"/>
    <s v="Space_Seg (Space_Segment)"/>
    <x v="2"/>
    <x v="52"/>
    <x v="0"/>
  </r>
  <r>
    <s v="Mission.Space_Seg.SC.Stg"/>
    <s v="Dimensions"/>
    <x v="22"/>
    <x v="0"/>
    <s v="\Mission.Space_Seg.SC.Stg\thickn\\default"/>
    <s v="-"/>
    <m/>
    <m/>
    <s v="mm"/>
    <s v="STR"/>
    <m/>
    <x v="1"/>
    <x v="1"/>
    <n v="4"/>
    <s v="Mission (Mission)"/>
    <s v="Space_Seg (Space_Segment)"/>
    <x v="2"/>
    <x v="52"/>
    <x v="0"/>
  </r>
  <r>
    <s v="Mission.Space_Seg.SC.Stg"/>
    <m/>
    <x v="19"/>
    <x v="0"/>
    <s v="\Mission.Space_Seg.SC.Stg\TRL\\default"/>
    <s v="-"/>
    <m/>
    <m/>
    <m/>
    <s v="STR"/>
    <m/>
    <x v="1"/>
    <x v="1"/>
    <n v="4"/>
    <s v="Mission (Mission)"/>
    <s v="Space_Seg (Space_Segment)"/>
    <x v="2"/>
    <x v="52"/>
    <x v="0"/>
  </r>
  <r>
    <s v="Mission.Space_Seg.SC.STRS"/>
    <m/>
    <x v="0"/>
    <x v="0"/>
    <s v="\Mission.Space_Seg.SC.STRS\_name_\\default"/>
    <s v="Structures Subsystem"/>
    <m/>
    <m/>
    <m/>
    <s v="SYE"/>
    <m/>
    <x v="0"/>
    <x v="0"/>
    <n v="4"/>
    <s v="Mission (Mission)"/>
    <s v="Space_Seg (Space_Segment)"/>
    <x v="2"/>
    <x v="53"/>
    <x v="0"/>
  </r>
  <r>
    <s v="Mission.Space_Seg.SC.STRS"/>
    <m/>
    <x v="1"/>
    <x v="0"/>
    <s v="\Mission.Space_Seg.SC.STRS\m\\default"/>
    <n v="0"/>
    <n v="20"/>
    <n v="0"/>
    <s v="kg"/>
    <s v="STR"/>
    <m/>
    <x v="1"/>
    <x v="2"/>
    <n v="4"/>
    <s v="Mission (Mission)"/>
    <s v="Space_Seg (Space_Segment)"/>
    <x v="2"/>
    <x v="53"/>
    <x v="0"/>
  </r>
  <r>
    <s v="Mission.Space_Seg.SC.STRS"/>
    <m/>
    <x v="11"/>
    <x v="1"/>
    <s v="\Mission.Space_Seg.SC.STRS\P\LEM\default"/>
    <n v="0"/>
    <m/>
    <m/>
    <s v="W"/>
    <s v="STR"/>
    <m/>
    <x v="1"/>
    <x v="2"/>
    <n v="4"/>
    <s v="Mission (Mission)"/>
    <s v="Space_Seg (Space_Segment)"/>
    <x v="2"/>
    <x v="53"/>
    <x v="0"/>
  </r>
  <r>
    <s v="Mission.Space_Seg.SC.STRS"/>
    <m/>
    <x v="11"/>
    <x v="2"/>
    <s v="\Mission.Space_Seg.SC.STRS\P\CRM\default"/>
    <n v="0"/>
    <m/>
    <m/>
    <s v="W"/>
    <s v="STR"/>
    <m/>
    <x v="1"/>
    <x v="2"/>
    <n v="4"/>
    <s v="Mission (Mission)"/>
    <s v="Space_Seg (Space_Segment)"/>
    <x v="2"/>
    <x v="53"/>
    <x v="0"/>
  </r>
  <r>
    <s v="Mission.Space_Seg.SC.STRS"/>
    <m/>
    <x v="11"/>
    <x v="3"/>
    <s v="\Mission.Space_Seg.SC.STRS\P\CCM\default"/>
    <n v="0"/>
    <m/>
    <m/>
    <s v="W"/>
    <s v="STR"/>
    <m/>
    <x v="1"/>
    <x v="2"/>
    <n v="4"/>
    <s v="Mission (Mission)"/>
    <s v="Space_Seg (Space_Segment)"/>
    <x v="2"/>
    <x v="53"/>
    <x v="0"/>
  </r>
  <r>
    <s v="Mission.Space_Seg.SC.STRS"/>
    <m/>
    <x v="11"/>
    <x v="4"/>
    <s v="\Mission.Space_Seg.SC.STRS\P\NVM\default"/>
    <n v="0"/>
    <m/>
    <m/>
    <s v="W"/>
    <s v="STR"/>
    <m/>
    <x v="1"/>
    <x v="2"/>
    <n v="4"/>
    <s v="Mission (Mission)"/>
    <s v="Space_Seg (Space_Segment)"/>
    <x v="2"/>
    <x v="53"/>
    <x v="0"/>
  </r>
  <r>
    <s v="Mission.Space_Seg.SC.STRS"/>
    <m/>
    <x v="11"/>
    <x v="5"/>
    <s v="\Mission.Space_Seg.SC.STRS\P\MAM\default"/>
    <n v="0"/>
    <m/>
    <m/>
    <s v="W"/>
    <s v="STR"/>
    <m/>
    <x v="1"/>
    <x v="2"/>
    <n v="4"/>
    <s v="Mission (Mission)"/>
    <s v="Space_Seg (Space_Segment)"/>
    <x v="2"/>
    <x v="53"/>
    <x v="0"/>
  </r>
  <r>
    <s v="Mission.Space_Seg.SC.STRS"/>
    <m/>
    <x v="11"/>
    <x v="6"/>
    <s v="\Mission.Space_Seg.SC.STRS\P\RSM\default"/>
    <n v="0"/>
    <m/>
    <m/>
    <s v="W"/>
    <s v="STR"/>
    <m/>
    <x v="1"/>
    <x v="2"/>
    <n v="4"/>
    <s v="Mission (Mission)"/>
    <s v="Space_Seg (Space_Segment)"/>
    <x v="2"/>
    <x v="53"/>
    <x v="0"/>
  </r>
  <r>
    <s v="Mission.Space_Seg.SC.STRS"/>
    <m/>
    <x v="11"/>
    <x v="7"/>
    <s v="\Mission.Space_Seg.SC.STRS\P\ISM\default"/>
    <n v="0"/>
    <m/>
    <m/>
    <s v="W"/>
    <s v="STR"/>
    <m/>
    <x v="1"/>
    <x v="2"/>
    <n v="4"/>
    <s v="Mission (Mission)"/>
    <s v="Space_Seg (Space_Segment)"/>
    <x v="2"/>
    <x v="53"/>
    <x v="0"/>
  </r>
  <r>
    <s v="Mission.Space_Seg.SC.STRS"/>
    <m/>
    <x v="11"/>
    <x v="8"/>
    <s v="\Mission.Space_Seg.SC.STRS\P\SCM\default"/>
    <n v="0"/>
    <m/>
    <m/>
    <s v="W"/>
    <s v="STR"/>
    <m/>
    <x v="1"/>
    <x v="2"/>
    <n v="4"/>
    <s v="Mission (Mission)"/>
    <s v="Space_Seg (Space_Segment)"/>
    <x v="2"/>
    <x v="53"/>
    <x v="0"/>
  </r>
  <r>
    <s v="Mission.Space_Seg.SC.STRS"/>
    <m/>
    <x v="11"/>
    <x v="9"/>
    <s v="\Mission.Space_Seg.SC.STRS\P\ECM\default"/>
    <n v="0"/>
    <m/>
    <m/>
    <s v="W"/>
    <s v="STR"/>
    <m/>
    <x v="1"/>
    <x v="2"/>
    <n v="4"/>
    <s v="Mission (Mission)"/>
    <s v="Space_Seg (Space_Segment)"/>
    <x v="2"/>
    <x v="53"/>
    <x v="0"/>
  </r>
  <r>
    <s v="Mission.Space_Seg.SC.STRS"/>
    <m/>
    <x v="11"/>
    <x v="10"/>
    <s v="\Mission.Space_Seg.SC.STRS\P\SAM\default"/>
    <n v="0"/>
    <m/>
    <m/>
    <s v="W"/>
    <s v="STR"/>
    <m/>
    <x v="1"/>
    <x v="2"/>
    <n v="4"/>
    <s v="Mission (Mission)"/>
    <s v="Space_Seg (Space_Segment)"/>
    <x v="2"/>
    <x v="53"/>
    <x v="0"/>
  </r>
  <r>
    <s v="Mission.Space_Seg.SC.STRS"/>
    <m/>
    <x v="11"/>
    <x v="11"/>
    <s v="\Mission.Space_Seg.SC.STRS\P\SBM\default"/>
    <n v="0"/>
    <m/>
    <m/>
    <s v="W"/>
    <s v="STR"/>
    <m/>
    <x v="1"/>
    <x v="2"/>
    <n v="4"/>
    <s v="Mission (Mission)"/>
    <s v="Space_Seg (Space_Segment)"/>
    <x v="2"/>
    <x v="53"/>
    <x v="0"/>
  </r>
  <r>
    <s v="Mission.Space_Seg.SC.TCS"/>
    <m/>
    <x v="0"/>
    <x v="0"/>
    <s v="\Mission.Space_Seg.SC.TCS\_name_\\default"/>
    <s v="Thermal Control Subsystem"/>
    <m/>
    <m/>
    <m/>
    <s v="SYE"/>
    <m/>
    <x v="0"/>
    <x v="0"/>
    <n v="4"/>
    <s v="Mission (Mission)"/>
    <s v="Space_Seg (Space_Segment)"/>
    <x v="2"/>
    <x v="54"/>
    <x v="0"/>
  </r>
  <r>
    <s v="Mission.Space_Seg.SC.TCS"/>
    <m/>
    <x v="1"/>
    <x v="0"/>
    <s v="\Mission.Space_Seg.SC.TCS\m\\default"/>
    <n v="60"/>
    <n v="20"/>
    <n v="12"/>
    <s v="kg"/>
    <s v="TC"/>
    <m/>
    <x v="6"/>
    <x v="2"/>
    <n v="4"/>
    <s v="Mission (Mission)"/>
    <s v="Space_Seg (Space_Segment)"/>
    <x v="2"/>
    <x v="54"/>
    <x v="0"/>
  </r>
  <r>
    <s v="Mission.Space_Seg.SC.TCS"/>
    <m/>
    <x v="11"/>
    <x v="1"/>
    <s v="\Mission.Space_Seg.SC.TCS\P\LEM\default"/>
    <n v="1500"/>
    <m/>
    <m/>
    <s v="W"/>
    <s v="TC"/>
    <m/>
    <x v="6"/>
    <x v="2"/>
    <n v="4"/>
    <s v="Mission (Mission)"/>
    <s v="Space_Seg (Space_Segment)"/>
    <x v="2"/>
    <x v="54"/>
    <x v="0"/>
  </r>
  <r>
    <s v="Mission.Space_Seg.SC.TCS"/>
    <m/>
    <x v="11"/>
    <x v="2"/>
    <s v="\Mission.Space_Seg.SC.TCS\P\CRM\default"/>
    <n v="1500"/>
    <m/>
    <m/>
    <s v="W"/>
    <s v="TC"/>
    <m/>
    <x v="6"/>
    <x v="2"/>
    <n v="4"/>
    <s v="Mission (Mission)"/>
    <s v="Space_Seg (Space_Segment)"/>
    <x v="2"/>
    <x v="54"/>
    <x v="0"/>
  </r>
  <r>
    <s v="Mission.Space_Seg.SC.TCS"/>
    <m/>
    <x v="11"/>
    <x v="3"/>
    <s v="\Mission.Space_Seg.SC.TCS\P\CCM\default"/>
    <n v="1500"/>
    <m/>
    <m/>
    <s v="W"/>
    <s v="TC"/>
    <m/>
    <x v="6"/>
    <x v="2"/>
    <n v="4"/>
    <s v="Mission (Mission)"/>
    <s v="Space_Seg (Space_Segment)"/>
    <x v="2"/>
    <x v="54"/>
    <x v="0"/>
  </r>
  <r>
    <s v="Mission.Space_Seg.SC.TCS"/>
    <m/>
    <x v="11"/>
    <x v="4"/>
    <s v="\Mission.Space_Seg.SC.TCS\P\NVM\default"/>
    <n v="1500"/>
    <m/>
    <m/>
    <s v="W"/>
    <s v="TC"/>
    <m/>
    <x v="6"/>
    <x v="2"/>
    <n v="4"/>
    <s v="Mission (Mission)"/>
    <s v="Space_Seg (Space_Segment)"/>
    <x v="2"/>
    <x v="54"/>
    <x v="0"/>
  </r>
  <r>
    <s v="Mission.Space_Seg.SC.TCS"/>
    <m/>
    <x v="11"/>
    <x v="5"/>
    <s v="\Mission.Space_Seg.SC.TCS\P\MAM\default"/>
    <n v="1500"/>
    <m/>
    <m/>
    <s v="W"/>
    <s v="TC"/>
    <m/>
    <x v="6"/>
    <x v="2"/>
    <n v="4"/>
    <s v="Mission (Mission)"/>
    <s v="Space_Seg (Space_Segment)"/>
    <x v="2"/>
    <x v="54"/>
    <x v="0"/>
  </r>
  <r>
    <s v="Mission.Space_Seg.SC.TCS"/>
    <m/>
    <x v="11"/>
    <x v="6"/>
    <s v="\Mission.Space_Seg.SC.TCS\P\RSM\default"/>
    <n v="1500"/>
    <m/>
    <m/>
    <s v="W"/>
    <s v="TC"/>
    <m/>
    <x v="6"/>
    <x v="2"/>
    <n v="4"/>
    <s v="Mission (Mission)"/>
    <s v="Space_Seg (Space_Segment)"/>
    <x v="2"/>
    <x v="54"/>
    <x v="0"/>
  </r>
  <r>
    <s v="Mission.Space_Seg.SC.TCS"/>
    <m/>
    <x v="11"/>
    <x v="7"/>
    <s v="\Mission.Space_Seg.SC.TCS\P\ISM\default"/>
    <n v="1500"/>
    <m/>
    <m/>
    <s v="W"/>
    <s v="TC"/>
    <m/>
    <x v="6"/>
    <x v="2"/>
    <n v="4"/>
    <s v="Mission (Mission)"/>
    <s v="Space_Seg (Space_Segment)"/>
    <x v="2"/>
    <x v="54"/>
    <x v="0"/>
  </r>
  <r>
    <s v="Mission.Space_Seg.SC.TCS"/>
    <m/>
    <x v="11"/>
    <x v="8"/>
    <s v="\Mission.Space_Seg.SC.TCS\P\SCM\default"/>
    <n v="1500"/>
    <m/>
    <m/>
    <s v="W"/>
    <s v="TC"/>
    <m/>
    <x v="6"/>
    <x v="2"/>
    <n v="4"/>
    <s v="Mission (Mission)"/>
    <s v="Space_Seg (Space_Segment)"/>
    <x v="2"/>
    <x v="54"/>
    <x v="0"/>
  </r>
  <r>
    <s v="Mission.Space_Seg.SC.TCS"/>
    <m/>
    <x v="11"/>
    <x v="9"/>
    <s v="\Mission.Space_Seg.SC.TCS\P\ECM\default"/>
    <n v="1500"/>
    <m/>
    <m/>
    <s v="W"/>
    <s v="TC"/>
    <m/>
    <x v="6"/>
    <x v="2"/>
    <n v="4"/>
    <s v="Mission (Mission)"/>
    <s v="Space_Seg (Space_Segment)"/>
    <x v="2"/>
    <x v="54"/>
    <x v="0"/>
  </r>
  <r>
    <s v="Mission.Space_Seg.SC.TCS"/>
    <m/>
    <x v="11"/>
    <x v="10"/>
    <s v="\Mission.Space_Seg.SC.TCS\P\SAM\default"/>
    <n v="1500"/>
    <m/>
    <m/>
    <s v="W"/>
    <s v="TC"/>
    <m/>
    <x v="6"/>
    <x v="2"/>
    <n v="4"/>
    <s v="Mission (Mission)"/>
    <s v="Space_Seg (Space_Segment)"/>
    <x v="2"/>
    <x v="54"/>
    <x v="0"/>
  </r>
  <r>
    <s v="Mission.Space_Seg.SC.TCS"/>
    <m/>
    <x v="11"/>
    <x v="11"/>
    <s v="\Mission.Space_Seg.SC.TCS\P\SBM\default"/>
    <n v="1500"/>
    <m/>
    <m/>
    <s v="W"/>
    <s v="TC"/>
    <m/>
    <x v="6"/>
    <x v="2"/>
    <n v="4"/>
    <s v="Mission (Mission)"/>
    <s v="Space_Seg (Space_Segment)"/>
    <x v="2"/>
    <x v="54"/>
    <x v="0"/>
  </r>
  <r>
    <s v="Mission.Space_Seg.SC.TL_1"/>
    <m/>
    <x v="0"/>
    <x v="0"/>
    <s v="\Mission.Space_Seg.SC.TL_1\_name_\\default"/>
    <s v="Thermal_louvers"/>
    <m/>
    <m/>
    <m/>
    <s v="MEC"/>
    <m/>
    <x v="7"/>
    <x v="0"/>
    <n v="4"/>
    <s v="Mission (Mission)"/>
    <s v="Space_Seg (Space_Segment)"/>
    <x v="2"/>
    <x v="55"/>
    <x v="0"/>
  </r>
  <r>
    <s v="Mission.Space_Seg.SC.TL_1"/>
    <m/>
    <x v="21"/>
    <x v="0"/>
    <s v="\Mission.Space_Seg.SC.TL_1\assump\\default"/>
    <s v="-"/>
    <m/>
    <m/>
    <m/>
    <s v="MEC"/>
    <m/>
    <x v="7"/>
    <x v="1"/>
    <n v="4"/>
    <s v="Mission (Mission)"/>
    <s v="Space_Seg (Space_Segment)"/>
    <x v="2"/>
    <x v="55"/>
    <x v="0"/>
  </r>
  <r>
    <s v="Mission.Space_Seg.SC.TL_1"/>
    <s v="Dimensions"/>
    <x v="8"/>
    <x v="0"/>
    <s v="\Mission.Space_Seg.SC.TL_1\diam\\default"/>
    <s v="-"/>
    <m/>
    <m/>
    <s v="mm"/>
    <s v="MEC"/>
    <m/>
    <x v="7"/>
    <x v="1"/>
    <n v="4"/>
    <s v="Mission (Mission)"/>
    <s v="Space_Seg (Space_Segment)"/>
    <x v="2"/>
    <x v="55"/>
    <x v="0"/>
  </r>
  <r>
    <s v="Mission.Space_Seg.SC.TL_1"/>
    <s v="Dimensions"/>
    <x v="9"/>
    <x v="0"/>
    <s v="\Mission.Space_Seg.SC.TL_1\height\\default"/>
    <n v="50"/>
    <m/>
    <m/>
    <s v="mm"/>
    <s v="MEC"/>
    <m/>
    <x v="7"/>
    <x v="1"/>
    <n v="4"/>
    <s v="Mission (Mission)"/>
    <s v="Space_Seg (Space_Segment)"/>
    <x v="2"/>
    <x v="55"/>
    <x v="0"/>
  </r>
  <r>
    <s v="Mission.Space_Seg.SC.TL_1"/>
    <s v="Dimensions"/>
    <x v="10"/>
    <x v="0"/>
    <s v="\Mission.Space_Seg.SC.TL_1\len\\default"/>
    <n v="970"/>
    <m/>
    <m/>
    <s v="mm"/>
    <s v="MEC"/>
    <m/>
    <x v="7"/>
    <x v="1"/>
    <n v="4"/>
    <s v="Mission (Mission)"/>
    <s v="Space_Seg (Space_Segment)"/>
    <x v="2"/>
    <x v="55"/>
    <x v="0"/>
  </r>
  <r>
    <s v="Mission.Space_Seg.SC.TL_1"/>
    <m/>
    <x v="1"/>
    <x v="0"/>
    <s v="\Mission.Space_Seg.SC.TL_1\m\\default"/>
    <n v="4.29"/>
    <n v="10"/>
    <n v="0.42899999999999999"/>
    <s v="kg"/>
    <s v="MEC"/>
    <m/>
    <x v="7"/>
    <x v="1"/>
    <n v="4"/>
    <s v="Mission (Mission)"/>
    <s v="Space_Seg (Space_Segment)"/>
    <x v="2"/>
    <x v="55"/>
    <x v="0"/>
  </r>
  <r>
    <s v="Mission.Space_Seg.SC.TL_1"/>
    <m/>
    <x v="11"/>
    <x v="1"/>
    <s v="\Mission.Space_Seg.SC.TL_1\P\LEM\default"/>
    <s v="-"/>
    <m/>
    <m/>
    <s v="W"/>
    <s v="MEC"/>
    <m/>
    <x v="7"/>
    <x v="1"/>
    <n v="4"/>
    <s v="Mission (Mission)"/>
    <s v="Space_Seg (Space_Segment)"/>
    <x v="2"/>
    <x v="55"/>
    <x v="0"/>
  </r>
  <r>
    <s v="Mission.Space_Seg.SC.TL_1"/>
    <m/>
    <x v="11"/>
    <x v="2"/>
    <s v="\Mission.Space_Seg.SC.TL_1\P\CRM\default"/>
    <s v="-"/>
    <m/>
    <m/>
    <s v="W"/>
    <s v="MEC"/>
    <m/>
    <x v="7"/>
    <x v="1"/>
    <n v="4"/>
    <s v="Mission (Mission)"/>
    <s v="Space_Seg (Space_Segment)"/>
    <x v="2"/>
    <x v="55"/>
    <x v="0"/>
  </r>
  <r>
    <s v="Mission.Space_Seg.SC.TL_1"/>
    <m/>
    <x v="11"/>
    <x v="3"/>
    <s v="\Mission.Space_Seg.SC.TL_1\P\CCM\default"/>
    <s v="-"/>
    <m/>
    <m/>
    <s v="W"/>
    <s v="MEC"/>
    <m/>
    <x v="7"/>
    <x v="1"/>
    <n v="4"/>
    <s v="Mission (Mission)"/>
    <s v="Space_Seg (Space_Segment)"/>
    <x v="2"/>
    <x v="55"/>
    <x v="0"/>
  </r>
  <r>
    <s v="Mission.Space_Seg.SC.TL_1"/>
    <m/>
    <x v="11"/>
    <x v="4"/>
    <s v="\Mission.Space_Seg.SC.TL_1\P\NVM\default"/>
    <s v="-"/>
    <m/>
    <m/>
    <s v="W"/>
    <s v="MEC"/>
    <m/>
    <x v="7"/>
    <x v="1"/>
    <n v="4"/>
    <s v="Mission (Mission)"/>
    <s v="Space_Seg (Space_Segment)"/>
    <x v="2"/>
    <x v="55"/>
    <x v="0"/>
  </r>
  <r>
    <s v="Mission.Space_Seg.SC.TL_1"/>
    <m/>
    <x v="11"/>
    <x v="5"/>
    <s v="\Mission.Space_Seg.SC.TL_1\P\MAM\default"/>
    <s v="-"/>
    <m/>
    <m/>
    <s v="W"/>
    <s v="MEC"/>
    <m/>
    <x v="7"/>
    <x v="1"/>
    <n v="4"/>
    <s v="Mission (Mission)"/>
    <s v="Space_Seg (Space_Segment)"/>
    <x v="2"/>
    <x v="55"/>
    <x v="0"/>
  </r>
  <r>
    <s v="Mission.Space_Seg.SC.TL_1"/>
    <m/>
    <x v="11"/>
    <x v="6"/>
    <s v="\Mission.Space_Seg.SC.TL_1\P\RSM\default"/>
    <s v="-"/>
    <m/>
    <m/>
    <s v="W"/>
    <s v="MEC"/>
    <m/>
    <x v="7"/>
    <x v="1"/>
    <n v="4"/>
    <s v="Mission (Mission)"/>
    <s v="Space_Seg (Space_Segment)"/>
    <x v="2"/>
    <x v="55"/>
    <x v="0"/>
  </r>
  <r>
    <s v="Mission.Space_Seg.SC.TL_1"/>
    <m/>
    <x v="11"/>
    <x v="7"/>
    <s v="\Mission.Space_Seg.SC.TL_1\P\ISM\default"/>
    <s v="-"/>
    <m/>
    <m/>
    <s v="W"/>
    <s v="MEC"/>
    <m/>
    <x v="7"/>
    <x v="1"/>
    <n v="4"/>
    <s v="Mission (Mission)"/>
    <s v="Space_Seg (Space_Segment)"/>
    <x v="2"/>
    <x v="55"/>
    <x v="0"/>
  </r>
  <r>
    <s v="Mission.Space_Seg.SC.TL_1"/>
    <m/>
    <x v="11"/>
    <x v="8"/>
    <s v="\Mission.Space_Seg.SC.TL_1\P\SCM\default"/>
    <s v="-"/>
    <m/>
    <m/>
    <s v="W"/>
    <s v="MEC"/>
    <m/>
    <x v="7"/>
    <x v="1"/>
    <n v="4"/>
    <s v="Mission (Mission)"/>
    <s v="Space_Seg (Space_Segment)"/>
    <x v="2"/>
    <x v="55"/>
    <x v="0"/>
  </r>
  <r>
    <s v="Mission.Space_Seg.SC.TL_1"/>
    <m/>
    <x v="11"/>
    <x v="9"/>
    <s v="\Mission.Space_Seg.SC.TL_1\P\ECM\default"/>
    <s v="-"/>
    <m/>
    <m/>
    <s v="W"/>
    <s v="MEC"/>
    <m/>
    <x v="7"/>
    <x v="1"/>
    <n v="4"/>
    <s v="Mission (Mission)"/>
    <s v="Space_Seg (Space_Segment)"/>
    <x v="2"/>
    <x v="55"/>
    <x v="0"/>
  </r>
  <r>
    <s v="Mission.Space_Seg.SC.TL_1"/>
    <m/>
    <x v="11"/>
    <x v="10"/>
    <s v="\Mission.Space_Seg.SC.TL_1\P\SAM\default"/>
    <s v="-"/>
    <m/>
    <m/>
    <s v="W"/>
    <s v="MEC"/>
    <m/>
    <x v="7"/>
    <x v="1"/>
    <n v="4"/>
    <s v="Mission (Mission)"/>
    <s v="Space_Seg (Space_Segment)"/>
    <x v="2"/>
    <x v="55"/>
    <x v="0"/>
  </r>
  <r>
    <s v="Mission.Space_Seg.SC.TL_1"/>
    <m/>
    <x v="11"/>
    <x v="11"/>
    <s v="\Mission.Space_Seg.SC.TL_1\P\SBM\default"/>
    <s v="-"/>
    <m/>
    <m/>
    <s v="W"/>
    <s v="MEC"/>
    <m/>
    <x v="7"/>
    <x v="1"/>
    <n v="4"/>
    <s v="Mission (Mission)"/>
    <s v="Space_Seg (Space_Segment)"/>
    <x v="2"/>
    <x v="55"/>
    <x v="0"/>
  </r>
  <r>
    <s v="Mission.Space_Seg.SC.TL_1"/>
    <m/>
    <x v="13"/>
    <x v="0"/>
    <s v="\Mission.Space_Seg.SC.TL_1\redundancy.scheme\\default"/>
    <s v="-"/>
    <m/>
    <m/>
    <m/>
    <s v="MEC"/>
    <m/>
    <x v="7"/>
    <x v="1"/>
    <n v="4"/>
    <s v="Mission (Mission)"/>
    <s v="Space_Seg (Space_Segment)"/>
    <x v="2"/>
    <x v="55"/>
    <x v="0"/>
  </r>
  <r>
    <s v="Mission.Space_Seg.SC.TL_1"/>
    <m/>
    <x v="14"/>
    <x v="0"/>
    <s v="\Mission.Space_Seg.SC.TL_1\redundancy.type\\default"/>
    <s v="-"/>
    <m/>
    <m/>
    <m/>
    <s v="MEC"/>
    <m/>
    <x v="7"/>
    <x v="1"/>
    <n v="4"/>
    <s v="Mission (Mission)"/>
    <s v="Space_Seg (Space_Segment)"/>
    <x v="2"/>
    <x v="55"/>
    <x v="0"/>
  </r>
  <r>
    <s v="Mission.Space_Seg.SC.TL_1"/>
    <m/>
    <x v="15"/>
    <x v="0"/>
    <s v="\Mission.Space_Seg.SC.TL_1\redundancy.k\\default"/>
    <s v="-"/>
    <m/>
    <m/>
    <m/>
    <s v="MEC"/>
    <m/>
    <x v="7"/>
    <x v="1"/>
    <n v="4"/>
    <s v="Mission (Mission)"/>
    <s v="Space_Seg (Space_Segment)"/>
    <x v="2"/>
    <x v="55"/>
    <x v="0"/>
  </r>
  <r>
    <s v="Mission.Space_Seg.SC.TL_1"/>
    <m/>
    <x v="16"/>
    <x v="0"/>
    <s v="\Mission.Space_Seg.SC.TL_1\redundancy.n\\default"/>
    <s v="-"/>
    <m/>
    <m/>
    <m/>
    <s v="MEC"/>
    <m/>
    <x v="7"/>
    <x v="1"/>
    <n v="4"/>
    <s v="Mission (Mission)"/>
    <s v="Space_Seg (Space_Segment)"/>
    <x v="2"/>
    <x v="55"/>
    <x v="0"/>
  </r>
  <r>
    <s v="Mission.Space_Seg.SC.TL_1"/>
    <m/>
    <x v="17"/>
    <x v="0"/>
    <s v="\Mission.Space_Seg.SC.TL_1\Temp_oper_max\\default"/>
    <n v="120"/>
    <m/>
    <m/>
    <s v="°C"/>
    <s v="MEC"/>
    <m/>
    <x v="7"/>
    <x v="1"/>
    <n v="4"/>
    <s v="Mission (Mission)"/>
    <s v="Space_Seg (Space_Segment)"/>
    <x v="2"/>
    <x v="55"/>
    <x v="0"/>
  </r>
  <r>
    <s v="Mission.Space_Seg.SC.TL_1"/>
    <m/>
    <x v="18"/>
    <x v="0"/>
    <s v="\Mission.Space_Seg.SC.TL_1\Temp_oper_min\\default"/>
    <n v="-85"/>
    <m/>
    <m/>
    <s v="°C"/>
    <s v="MEC"/>
    <m/>
    <x v="7"/>
    <x v="1"/>
    <n v="4"/>
    <s v="Mission (Mission)"/>
    <s v="Space_Seg (Space_Segment)"/>
    <x v="2"/>
    <x v="55"/>
    <x v="0"/>
  </r>
  <r>
    <s v="Mission.Space_Seg.SC.TL_1"/>
    <m/>
    <x v="19"/>
    <x v="0"/>
    <s v="\Mission.Space_Seg.SC.TL_1\TRL\\default"/>
    <n v="9"/>
    <m/>
    <m/>
    <m/>
    <s v="MEC"/>
    <m/>
    <x v="7"/>
    <x v="1"/>
    <n v="4"/>
    <s v="Mission (Mission)"/>
    <s v="Space_Seg (Space_Segment)"/>
    <x v="2"/>
    <x v="55"/>
    <x v="0"/>
  </r>
  <r>
    <s v="Mission.Space_Seg.SC.TL_1"/>
    <s v="Dimensions"/>
    <x v="20"/>
    <x v="0"/>
    <s v="\Mission.Space_Seg.SC.TL_1\wid\\default"/>
    <n v="970"/>
    <m/>
    <m/>
    <s v="mm"/>
    <s v="MEC"/>
    <m/>
    <x v="7"/>
    <x v="1"/>
    <n v="4"/>
    <s v="Mission (Mission)"/>
    <s v="Space_Seg (Space_Segment)"/>
    <x v="2"/>
    <x v="55"/>
    <x v="0"/>
  </r>
  <r>
    <s v="Mission.Space_Seg.SC.TL_2"/>
    <m/>
    <x v="0"/>
    <x v="0"/>
    <s v="\Mission.Space_Seg.SC.TL_2\_name_\\default"/>
    <s v="Thermal_louvers"/>
    <m/>
    <m/>
    <m/>
    <s v="MEC"/>
    <m/>
    <x v="7"/>
    <x v="0"/>
    <n v="4"/>
    <s v="Mission (Mission)"/>
    <s v="Space_Seg (Space_Segment)"/>
    <x v="2"/>
    <x v="56"/>
    <x v="0"/>
  </r>
  <r>
    <s v="Mission.Space_Seg.SC.TL_2"/>
    <m/>
    <x v="21"/>
    <x v="0"/>
    <s v="\Mission.Space_Seg.SC.TL_2\assump\\default"/>
    <s v="-"/>
    <m/>
    <m/>
    <m/>
    <s v="MEC"/>
    <m/>
    <x v="7"/>
    <x v="1"/>
    <n v="4"/>
    <s v="Mission (Mission)"/>
    <s v="Space_Seg (Space_Segment)"/>
    <x v="2"/>
    <x v="56"/>
    <x v="0"/>
  </r>
  <r>
    <s v="Mission.Space_Seg.SC.TL_2"/>
    <s v="Dimensions"/>
    <x v="8"/>
    <x v="0"/>
    <s v="\Mission.Space_Seg.SC.TL_2\diam\\default"/>
    <s v="-"/>
    <m/>
    <m/>
    <s v="mm"/>
    <s v="MEC"/>
    <m/>
    <x v="7"/>
    <x v="1"/>
    <n v="4"/>
    <s v="Mission (Mission)"/>
    <s v="Space_Seg (Space_Segment)"/>
    <x v="2"/>
    <x v="56"/>
    <x v="0"/>
  </r>
  <r>
    <s v="Mission.Space_Seg.SC.TL_2"/>
    <s v="Dimensions"/>
    <x v="9"/>
    <x v="0"/>
    <s v="\Mission.Space_Seg.SC.TL_2\height\\default"/>
    <n v="50"/>
    <m/>
    <m/>
    <s v="mm"/>
    <s v="MEC"/>
    <m/>
    <x v="7"/>
    <x v="1"/>
    <n v="4"/>
    <s v="Mission (Mission)"/>
    <s v="Space_Seg (Space_Segment)"/>
    <x v="2"/>
    <x v="56"/>
    <x v="0"/>
  </r>
  <r>
    <s v="Mission.Space_Seg.SC.TL_2"/>
    <s v="Dimensions"/>
    <x v="10"/>
    <x v="0"/>
    <s v="\Mission.Space_Seg.SC.TL_2\len\\default"/>
    <n v="970"/>
    <m/>
    <m/>
    <s v="mm"/>
    <s v="MEC"/>
    <m/>
    <x v="7"/>
    <x v="1"/>
    <n v="4"/>
    <s v="Mission (Mission)"/>
    <s v="Space_Seg (Space_Segment)"/>
    <x v="2"/>
    <x v="56"/>
    <x v="0"/>
  </r>
  <r>
    <s v="Mission.Space_Seg.SC.TL_2"/>
    <m/>
    <x v="1"/>
    <x v="0"/>
    <s v="\Mission.Space_Seg.SC.TL_2\m\\default"/>
    <n v="4.29"/>
    <n v="10"/>
    <n v="0.42899999999999999"/>
    <s v="kg"/>
    <s v="MEC"/>
    <m/>
    <x v="7"/>
    <x v="1"/>
    <n v="4"/>
    <s v="Mission (Mission)"/>
    <s v="Space_Seg (Space_Segment)"/>
    <x v="2"/>
    <x v="56"/>
    <x v="0"/>
  </r>
  <r>
    <s v="Mission.Space_Seg.SC.TL_2"/>
    <m/>
    <x v="11"/>
    <x v="1"/>
    <s v="\Mission.Space_Seg.SC.TL_2\P\LEM\default"/>
    <s v="-"/>
    <m/>
    <m/>
    <s v="W"/>
    <s v="MEC"/>
    <m/>
    <x v="7"/>
    <x v="1"/>
    <n v="4"/>
    <s v="Mission (Mission)"/>
    <s v="Space_Seg (Space_Segment)"/>
    <x v="2"/>
    <x v="56"/>
    <x v="0"/>
  </r>
  <r>
    <s v="Mission.Space_Seg.SC.TL_2"/>
    <m/>
    <x v="11"/>
    <x v="2"/>
    <s v="\Mission.Space_Seg.SC.TL_2\P\CRM\default"/>
    <s v="-"/>
    <m/>
    <m/>
    <s v="W"/>
    <s v="MEC"/>
    <m/>
    <x v="7"/>
    <x v="1"/>
    <n v="4"/>
    <s v="Mission (Mission)"/>
    <s v="Space_Seg (Space_Segment)"/>
    <x v="2"/>
    <x v="56"/>
    <x v="0"/>
  </r>
  <r>
    <s v="Mission.Space_Seg.SC.TL_2"/>
    <m/>
    <x v="11"/>
    <x v="3"/>
    <s v="\Mission.Space_Seg.SC.TL_2\P\CCM\default"/>
    <s v="-"/>
    <m/>
    <m/>
    <s v="W"/>
    <s v="MEC"/>
    <m/>
    <x v="7"/>
    <x v="1"/>
    <n v="4"/>
    <s v="Mission (Mission)"/>
    <s v="Space_Seg (Space_Segment)"/>
    <x v="2"/>
    <x v="56"/>
    <x v="0"/>
  </r>
  <r>
    <s v="Mission.Space_Seg.SC.TL_2"/>
    <m/>
    <x v="11"/>
    <x v="4"/>
    <s v="\Mission.Space_Seg.SC.TL_2\P\NVM\default"/>
    <s v="-"/>
    <m/>
    <m/>
    <s v="W"/>
    <s v="MEC"/>
    <m/>
    <x v="7"/>
    <x v="1"/>
    <n v="4"/>
    <s v="Mission (Mission)"/>
    <s v="Space_Seg (Space_Segment)"/>
    <x v="2"/>
    <x v="56"/>
    <x v="0"/>
  </r>
  <r>
    <s v="Mission.Space_Seg.SC.TL_2"/>
    <m/>
    <x v="11"/>
    <x v="5"/>
    <s v="\Mission.Space_Seg.SC.TL_2\P\MAM\default"/>
    <s v="-"/>
    <m/>
    <m/>
    <s v="W"/>
    <s v="MEC"/>
    <m/>
    <x v="7"/>
    <x v="1"/>
    <n v="4"/>
    <s v="Mission (Mission)"/>
    <s v="Space_Seg (Space_Segment)"/>
    <x v="2"/>
    <x v="56"/>
    <x v="0"/>
  </r>
  <r>
    <s v="Mission.Space_Seg.SC.TL_2"/>
    <m/>
    <x v="11"/>
    <x v="6"/>
    <s v="\Mission.Space_Seg.SC.TL_2\P\RSM\default"/>
    <s v="-"/>
    <m/>
    <m/>
    <s v="W"/>
    <s v="MEC"/>
    <m/>
    <x v="7"/>
    <x v="1"/>
    <n v="4"/>
    <s v="Mission (Mission)"/>
    <s v="Space_Seg (Space_Segment)"/>
    <x v="2"/>
    <x v="56"/>
    <x v="0"/>
  </r>
  <r>
    <s v="Mission.Space_Seg.SC.TL_2"/>
    <m/>
    <x v="11"/>
    <x v="7"/>
    <s v="\Mission.Space_Seg.SC.TL_2\P\ISM\default"/>
    <s v="-"/>
    <m/>
    <m/>
    <s v="W"/>
    <s v="MEC"/>
    <m/>
    <x v="7"/>
    <x v="1"/>
    <n v="4"/>
    <s v="Mission (Mission)"/>
    <s v="Space_Seg (Space_Segment)"/>
    <x v="2"/>
    <x v="56"/>
    <x v="0"/>
  </r>
  <r>
    <s v="Mission.Space_Seg.SC.TL_2"/>
    <m/>
    <x v="11"/>
    <x v="8"/>
    <s v="\Mission.Space_Seg.SC.TL_2\P\SCM\default"/>
    <s v="-"/>
    <m/>
    <m/>
    <s v="W"/>
    <s v="MEC"/>
    <m/>
    <x v="7"/>
    <x v="1"/>
    <n v="4"/>
    <s v="Mission (Mission)"/>
    <s v="Space_Seg (Space_Segment)"/>
    <x v="2"/>
    <x v="56"/>
    <x v="0"/>
  </r>
  <r>
    <s v="Mission.Space_Seg.SC.TL_2"/>
    <m/>
    <x v="11"/>
    <x v="9"/>
    <s v="\Mission.Space_Seg.SC.TL_2\P\ECM\default"/>
    <s v="-"/>
    <m/>
    <m/>
    <s v="W"/>
    <s v="MEC"/>
    <m/>
    <x v="7"/>
    <x v="1"/>
    <n v="4"/>
    <s v="Mission (Mission)"/>
    <s v="Space_Seg (Space_Segment)"/>
    <x v="2"/>
    <x v="56"/>
    <x v="0"/>
  </r>
  <r>
    <s v="Mission.Space_Seg.SC.TL_2"/>
    <m/>
    <x v="11"/>
    <x v="10"/>
    <s v="\Mission.Space_Seg.SC.TL_2\P\SAM\default"/>
    <s v="-"/>
    <m/>
    <m/>
    <s v="W"/>
    <s v="MEC"/>
    <m/>
    <x v="7"/>
    <x v="1"/>
    <n v="4"/>
    <s v="Mission (Mission)"/>
    <s v="Space_Seg (Space_Segment)"/>
    <x v="2"/>
    <x v="56"/>
    <x v="0"/>
  </r>
  <r>
    <s v="Mission.Space_Seg.SC.TL_2"/>
    <m/>
    <x v="11"/>
    <x v="11"/>
    <s v="\Mission.Space_Seg.SC.TL_2\P\SBM\default"/>
    <s v="-"/>
    <m/>
    <m/>
    <s v="W"/>
    <s v="MEC"/>
    <m/>
    <x v="7"/>
    <x v="1"/>
    <n v="4"/>
    <s v="Mission (Mission)"/>
    <s v="Space_Seg (Space_Segment)"/>
    <x v="2"/>
    <x v="56"/>
    <x v="0"/>
  </r>
  <r>
    <s v="Mission.Space_Seg.SC.TL_2"/>
    <m/>
    <x v="13"/>
    <x v="0"/>
    <s v="\Mission.Space_Seg.SC.TL_2\redundancy.scheme\\default"/>
    <s v="-"/>
    <m/>
    <m/>
    <m/>
    <s v="MEC"/>
    <m/>
    <x v="7"/>
    <x v="1"/>
    <n v="4"/>
    <s v="Mission (Mission)"/>
    <s v="Space_Seg (Space_Segment)"/>
    <x v="2"/>
    <x v="56"/>
    <x v="0"/>
  </r>
  <r>
    <s v="Mission.Space_Seg.SC.TL_2"/>
    <m/>
    <x v="14"/>
    <x v="0"/>
    <s v="\Mission.Space_Seg.SC.TL_2\redundancy.type\\default"/>
    <s v="-"/>
    <m/>
    <m/>
    <m/>
    <s v="MEC"/>
    <m/>
    <x v="7"/>
    <x v="1"/>
    <n v="4"/>
    <s v="Mission (Mission)"/>
    <s v="Space_Seg (Space_Segment)"/>
    <x v="2"/>
    <x v="56"/>
    <x v="0"/>
  </r>
  <r>
    <s v="Mission.Space_Seg.SC.TL_2"/>
    <m/>
    <x v="15"/>
    <x v="0"/>
    <s v="\Mission.Space_Seg.SC.TL_2\redundancy.k\\default"/>
    <s v="-"/>
    <m/>
    <m/>
    <m/>
    <s v="MEC"/>
    <m/>
    <x v="7"/>
    <x v="1"/>
    <n v="4"/>
    <s v="Mission (Mission)"/>
    <s v="Space_Seg (Space_Segment)"/>
    <x v="2"/>
    <x v="56"/>
    <x v="0"/>
  </r>
  <r>
    <s v="Mission.Space_Seg.SC.TL_2"/>
    <m/>
    <x v="16"/>
    <x v="0"/>
    <s v="\Mission.Space_Seg.SC.TL_2\redundancy.n\\default"/>
    <s v="-"/>
    <m/>
    <m/>
    <m/>
    <s v="MEC"/>
    <m/>
    <x v="7"/>
    <x v="1"/>
    <n v="4"/>
    <s v="Mission (Mission)"/>
    <s v="Space_Seg (Space_Segment)"/>
    <x v="2"/>
    <x v="56"/>
    <x v="0"/>
  </r>
  <r>
    <s v="Mission.Space_Seg.SC.TL_2"/>
    <m/>
    <x v="17"/>
    <x v="0"/>
    <s v="\Mission.Space_Seg.SC.TL_2\Temp_oper_max\\default"/>
    <n v="120"/>
    <m/>
    <m/>
    <s v="°C"/>
    <s v="MEC"/>
    <m/>
    <x v="7"/>
    <x v="1"/>
    <n v="4"/>
    <s v="Mission (Mission)"/>
    <s v="Space_Seg (Space_Segment)"/>
    <x v="2"/>
    <x v="56"/>
    <x v="0"/>
  </r>
  <r>
    <s v="Mission.Space_Seg.SC.TL_2"/>
    <m/>
    <x v="18"/>
    <x v="0"/>
    <s v="\Mission.Space_Seg.SC.TL_2\Temp_oper_min\\default"/>
    <n v="-85"/>
    <m/>
    <m/>
    <s v="°C"/>
    <s v="MEC"/>
    <m/>
    <x v="7"/>
    <x v="1"/>
    <n v="4"/>
    <s v="Mission (Mission)"/>
    <s v="Space_Seg (Space_Segment)"/>
    <x v="2"/>
    <x v="56"/>
    <x v="0"/>
  </r>
  <r>
    <s v="Mission.Space_Seg.SC.TL_2"/>
    <m/>
    <x v="19"/>
    <x v="0"/>
    <s v="\Mission.Space_Seg.SC.TL_2\TRL\\default"/>
    <n v="9"/>
    <m/>
    <m/>
    <m/>
    <s v="MEC"/>
    <m/>
    <x v="7"/>
    <x v="1"/>
    <n v="4"/>
    <s v="Mission (Mission)"/>
    <s v="Space_Seg (Space_Segment)"/>
    <x v="2"/>
    <x v="56"/>
    <x v="0"/>
  </r>
  <r>
    <s v="Mission.Space_Seg.SC.TL_2"/>
    <s v="Dimensions"/>
    <x v="20"/>
    <x v="0"/>
    <s v="\Mission.Space_Seg.SC.TL_2\wid\\default"/>
    <n v="970"/>
    <m/>
    <m/>
    <s v="mm"/>
    <s v="MEC"/>
    <m/>
    <x v="7"/>
    <x v="1"/>
    <n v="4"/>
    <s v="Mission (Mission)"/>
    <s v="Space_Seg (Space_Segment)"/>
    <x v="2"/>
    <x v="56"/>
    <x v="0"/>
  </r>
  <r>
    <s v="Mission.Space_Seg.SC.TL_3"/>
    <m/>
    <x v="0"/>
    <x v="0"/>
    <s v="\Mission.Space_Seg.SC.TL_3\_name_\\default"/>
    <s v="Thermal_louvers"/>
    <m/>
    <m/>
    <m/>
    <s v="MEC"/>
    <m/>
    <x v="7"/>
    <x v="0"/>
    <n v="4"/>
    <s v="Mission (Mission)"/>
    <s v="Space_Seg (Space_Segment)"/>
    <x v="2"/>
    <x v="57"/>
    <x v="0"/>
  </r>
  <r>
    <s v="Mission.Space_Seg.SC.TL_3"/>
    <m/>
    <x v="21"/>
    <x v="0"/>
    <s v="\Mission.Space_Seg.SC.TL_3\assump\\default"/>
    <s v="-"/>
    <m/>
    <m/>
    <m/>
    <s v="MEC"/>
    <m/>
    <x v="7"/>
    <x v="1"/>
    <n v="4"/>
    <s v="Mission (Mission)"/>
    <s v="Space_Seg (Space_Segment)"/>
    <x v="2"/>
    <x v="57"/>
    <x v="0"/>
  </r>
  <r>
    <s v="Mission.Space_Seg.SC.TL_3"/>
    <s v="Dimensions"/>
    <x v="8"/>
    <x v="0"/>
    <s v="\Mission.Space_Seg.SC.TL_3\diam\\default"/>
    <s v="-"/>
    <m/>
    <m/>
    <s v="mm"/>
    <s v="MEC"/>
    <m/>
    <x v="7"/>
    <x v="1"/>
    <n v="4"/>
    <s v="Mission (Mission)"/>
    <s v="Space_Seg (Space_Segment)"/>
    <x v="2"/>
    <x v="57"/>
    <x v="0"/>
  </r>
  <r>
    <s v="Mission.Space_Seg.SC.TL_3"/>
    <s v="Dimensions"/>
    <x v="9"/>
    <x v="0"/>
    <s v="\Mission.Space_Seg.SC.TL_3\height\\default"/>
    <n v="50"/>
    <m/>
    <m/>
    <s v="mm"/>
    <s v="MEC"/>
    <m/>
    <x v="7"/>
    <x v="1"/>
    <n v="4"/>
    <s v="Mission (Mission)"/>
    <s v="Space_Seg (Space_Segment)"/>
    <x v="2"/>
    <x v="57"/>
    <x v="0"/>
  </r>
  <r>
    <s v="Mission.Space_Seg.SC.TL_3"/>
    <s v="Dimensions"/>
    <x v="10"/>
    <x v="0"/>
    <s v="\Mission.Space_Seg.SC.TL_3\len\\default"/>
    <n v="970"/>
    <m/>
    <m/>
    <s v="mm"/>
    <s v="MEC"/>
    <m/>
    <x v="7"/>
    <x v="1"/>
    <n v="4"/>
    <s v="Mission (Mission)"/>
    <s v="Space_Seg (Space_Segment)"/>
    <x v="2"/>
    <x v="57"/>
    <x v="0"/>
  </r>
  <r>
    <s v="Mission.Space_Seg.SC.TL_3"/>
    <m/>
    <x v="1"/>
    <x v="0"/>
    <s v="\Mission.Space_Seg.SC.TL_3\m\\default"/>
    <n v="4.29"/>
    <n v="10"/>
    <n v="0.42899999999999999"/>
    <s v="kg"/>
    <s v="MEC"/>
    <m/>
    <x v="7"/>
    <x v="1"/>
    <n v="4"/>
    <s v="Mission (Mission)"/>
    <s v="Space_Seg (Space_Segment)"/>
    <x v="2"/>
    <x v="57"/>
    <x v="0"/>
  </r>
  <r>
    <s v="Mission.Space_Seg.SC.TL_3"/>
    <m/>
    <x v="11"/>
    <x v="1"/>
    <s v="\Mission.Space_Seg.SC.TL_3\P\LEM\default"/>
    <s v="-"/>
    <m/>
    <m/>
    <s v="W"/>
    <s v="MEC"/>
    <m/>
    <x v="7"/>
    <x v="1"/>
    <n v="4"/>
    <s v="Mission (Mission)"/>
    <s v="Space_Seg (Space_Segment)"/>
    <x v="2"/>
    <x v="57"/>
    <x v="0"/>
  </r>
  <r>
    <s v="Mission.Space_Seg.SC.TL_3"/>
    <m/>
    <x v="11"/>
    <x v="2"/>
    <s v="\Mission.Space_Seg.SC.TL_3\P\CRM\default"/>
    <s v="-"/>
    <m/>
    <m/>
    <s v="W"/>
    <s v="MEC"/>
    <m/>
    <x v="7"/>
    <x v="1"/>
    <n v="4"/>
    <s v="Mission (Mission)"/>
    <s v="Space_Seg (Space_Segment)"/>
    <x v="2"/>
    <x v="57"/>
    <x v="0"/>
  </r>
  <r>
    <s v="Mission.Space_Seg.SC.TL_3"/>
    <m/>
    <x v="11"/>
    <x v="3"/>
    <s v="\Mission.Space_Seg.SC.TL_3\P\CCM\default"/>
    <s v="-"/>
    <m/>
    <m/>
    <s v="W"/>
    <s v="MEC"/>
    <m/>
    <x v="7"/>
    <x v="1"/>
    <n v="4"/>
    <s v="Mission (Mission)"/>
    <s v="Space_Seg (Space_Segment)"/>
    <x v="2"/>
    <x v="57"/>
    <x v="0"/>
  </r>
  <r>
    <s v="Mission.Space_Seg.SC.TL_3"/>
    <m/>
    <x v="11"/>
    <x v="4"/>
    <s v="\Mission.Space_Seg.SC.TL_3\P\NVM\default"/>
    <s v="-"/>
    <m/>
    <m/>
    <s v="W"/>
    <s v="MEC"/>
    <m/>
    <x v="7"/>
    <x v="1"/>
    <n v="4"/>
    <s v="Mission (Mission)"/>
    <s v="Space_Seg (Space_Segment)"/>
    <x v="2"/>
    <x v="57"/>
    <x v="0"/>
  </r>
  <r>
    <s v="Mission.Space_Seg.SC.TL_3"/>
    <m/>
    <x v="11"/>
    <x v="5"/>
    <s v="\Mission.Space_Seg.SC.TL_3\P\MAM\default"/>
    <s v="-"/>
    <m/>
    <m/>
    <s v="W"/>
    <s v="MEC"/>
    <m/>
    <x v="7"/>
    <x v="1"/>
    <n v="4"/>
    <s v="Mission (Mission)"/>
    <s v="Space_Seg (Space_Segment)"/>
    <x v="2"/>
    <x v="57"/>
    <x v="0"/>
  </r>
  <r>
    <s v="Mission.Space_Seg.SC.TL_3"/>
    <m/>
    <x v="11"/>
    <x v="6"/>
    <s v="\Mission.Space_Seg.SC.TL_3\P\RSM\default"/>
    <s v="-"/>
    <m/>
    <m/>
    <s v="W"/>
    <s v="MEC"/>
    <m/>
    <x v="7"/>
    <x v="1"/>
    <n v="4"/>
    <s v="Mission (Mission)"/>
    <s v="Space_Seg (Space_Segment)"/>
    <x v="2"/>
    <x v="57"/>
    <x v="0"/>
  </r>
  <r>
    <s v="Mission.Space_Seg.SC.TL_3"/>
    <m/>
    <x v="11"/>
    <x v="7"/>
    <s v="\Mission.Space_Seg.SC.TL_3\P\ISM\default"/>
    <s v="-"/>
    <m/>
    <m/>
    <s v="W"/>
    <s v="MEC"/>
    <m/>
    <x v="7"/>
    <x v="1"/>
    <n v="4"/>
    <s v="Mission (Mission)"/>
    <s v="Space_Seg (Space_Segment)"/>
    <x v="2"/>
    <x v="57"/>
    <x v="0"/>
  </r>
  <r>
    <s v="Mission.Space_Seg.SC.TL_3"/>
    <m/>
    <x v="11"/>
    <x v="8"/>
    <s v="\Mission.Space_Seg.SC.TL_3\P\SCM\default"/>
    <s v="-"/>
    <m/>
    <m/>
    <s v="W"/>
    <s v="MEC"/>
    <m/>
    <x v="7"/>
    <x v="1"/>
    <n v="4"/>
    <s v="Mission (Mission)"/>
    <s v="Space_Seg (Space_Segment)"/>
    <x v="2"/>
    <x v="57"/>
    <x v="0"/>
  </r>
  <r>
    <s v="Mission.Space_Seg.SC.TL_3"/>
    <m/>
    <x v="11"/>
    <x v="9"/>
    <s v="\Mission.Space_Seg.SC.TL_3\P\ECM\default"/>
    <s v="-"/>
    <m/>
    <m/>
    <s v="W"/>
    <s v="MEC"/>
    <m/>
    <x v="7"/>
    <x v="1"/>
    <n v="4"/>
    <s v="Mission (Mission)"/>
    <s v="Space_Seg (Space_Segment)"/>
    <x v="2"/>
    <x v="57"/>
    <x v="0"/>
  </r>
  <r>
    <s v="Mission.Space_Seg.SC.TL_3"/>
    <m/>
    <x v="11"/>
    <x v="10"/>
    <s v="\Mission.Space_Seg.SC.TL_3\P\SAM\default"/>
    <s v="-"/>
    <m/>
    <m/>
    <s v="W"/>
    <s v="MEC"/>
    <m/>
    <x v="7"/>
    <x v="1"/>
    <n v="4"/>
    <s v="Mission (Mission)"/>
    <s v="Space_Seg (Space_Segment)"/>
    <x v="2"/>
    <x v="57"/>
    <x v="0"/>
  </r>
  <r>
    <s v="Mission.Space_Seg.SC.TL_3"/>
    <m/>
    <x v="11"/>
    <x v="11"/>
    <s v="\Mission.Space_Seg.SC.TL_3\P\SBM\default"/>
    <s v="-"/>
    <m/>
    <m/>
    <s v="W"/>
    <s v="MEC"/>
    <m/>
    <x v="7"/>
    <x v="1"/>
    <n v="4"/>
    <s v="Mission (Mission)"/>
    <s v="Space_Seg (Space_Segment)"/>
    <x v="2"/>
    <x v="57"/>
    <x v="0"/>
  </r>
  <r>
    <s v="Mission.Space_Seg.SC.TL_3"/>
    <m/>
    <x v="13"/>
    <x v="0"/>
    <s v="\Mission.Space_Seg.SC.TL_3\redundancy.scheme\\default"/>
    <s v="-"/>
    <m/>
    <m/>
    <m/>
    <s v="MEC"/>
    <m/>
    <x v="7"/>
    <x v="1"/>
    <n v="4"/>
    <s v="Mission (Mission)"/>
    <s v="Space_Seg (Space_Segment)"/>
    <x v="2"/>
    <x v="57"/>
    <x v="0"/>
  </r>
  <r>
    <s v="Mission.Space_Seg.SC.TL_3"/>
    <m/>
    <x v="14"/>
    <x v="0"/>
    <s v="\Mission.Space_Seg.SC.TL_3\redundancy.type\\default"/>
    <s v="-"/>
    <m/>
    <m/>
    <m/>
    <s v="MEC"/>
    <m/>
    <x v="7"/>
    <x v="1"/>
    <n v="4"/>
    <s v="Mission (Mission)"/>
    <s v="Space_Seg (Space_Segment)"/>
    <x v="2"/>
    <x v="57"/>
    <x v="0"/>
  </r>
  <r>
    <s v="Mission.Space_Seg.SC.TL_3"/>
    <m/>
    <x v="15"/>
    <x v="0"/>
    <s v="\Mission.Space_Seg.SC.TL_3\redundancy.k\\default"/>
    <s v="-"/>
    <m/>
    <m/>
    <m/>
    <s v="MEC"/>
    <m/>
    <x v="7"/>
    <x v="1"/>
    <n v="4"/>
    <s v="Mission (Mission)"/>
    <s v="Space_Seg (Space_Segment)"/>
    <x v="2"/>
    <x v="57"/>
    <x v="0"/>
  </r>
  <r>
    <s v="Mission.Space_Seg.SC.TL_3"/>
    <m/>
    <x v="16"/>
    <x v="0"/>
    <s v="\Mission.Space_Seg.SC.TL_3\redundancy.n\\default"/>
    <s v="-"/>
    <m/>
    <m/>
    <m/>
    <s v="MEC"/>
    <m/>
    <x v="7"/>
    <x v="1"/>
    <n v="4"/>
    <s v="Mission (Mission)"/>
    <s v="Space_Seg (Space_Segment)"/>
    <x v="2"/>
    <x v="57"/>
    <x v="0"/>
  </r>
  <r>
    <s v="Mission.Space_Seg.SC.TL_3"/>
    <m/>
    <x v="17"/>
    <x v="0"/>
    <s v="\Mission.Space_Seg.SC.TL_3\Temp_oper_max\\default"/>
    <n v="120"/>
    <m/>
    <m/>
    <s v="°C"/>
    <s v="MEC"/>
    <m/>
    <x v="7"/>
    <x v="1"/>
    <n v="4"/>
    <s v="Mission (Mission)"/>
    <s v="Space_Seg (Space_Segment)"/>
    <x v="2"/>
    <x v="57"/>
    <x v="0"/>
  </r>
  <r>
    <s v="Mission.Space_Seg.SC.TL_3"/>
    <m/>
    <x v="18"/>
    <x v="0"/>
    <s v="\Mission.Space_Seg.SC.TL_3\Temp_oper_min\\default"/>
    <n v="-85"/>
    <m/>
    <m/>
    <s v="°C"/>
    <s v="MEC"/>
    <m/>
    <x v="7"/>
    <x v="1"/>
    <n v="4"/>
    <s v="Mission (Mission)"/>
    <s v="Space_Seg (Space_Segment)"/>
    <x v="2"/>
    <x v="57"/>
    <x v="0"/>
  </r>
  <r>
    <s v="Mission.Space_Seg.SC.TL_3"/>
    <m/>
    <x v="19"/>
    <x v="0"/>
    <s v="\Mission.Space_Seg.SC.TL_3\TRL\\default"/>
    <n v="9"/>
    <m/>
    <m/>
    <m/>
    <s v="MEC"/>
    <m/>
    <x v="7"/>
    <x v="1"/>
    <n v="4"/>
    <s v="Mission (Mission)"/>
    <s v="Space_Seg (Space_Segment)"/>
    <x v="2"/>
    <x v="57"/>
    <x v="0"/>
  </r>
  <r>
    <s v="Mission.Space_Seg.SC.TL_3"/>
    <s v="Dimensions"/>
    <x v="20"/>
    <x v="0"/>
    <s v="\Mission.Space_Seg.SC.TL_3\wid\\default"/>
    <n v="970"/>
    <m/>
    <m/>
    <s v="mm"/>
    <s v="MEC"/>
    <m/>
    <x v="7"/>
    <x v="1"/>
    <n v="4"/>
    <s v="Mission (Mission)"/>
    <s v="Space_Seg (Space_Segment)"/>
    <x v="2"/>
    <x v="57"/>
    <x v="0"/>
  </r>
  <r>
    <s v="Mission.Space_Seg.SC.TSUP"/>
    <m/>
    <x v="0"/>
    <x v="0"/>
    <s v="\Mission.Space_Seg.SC.TSUP\_name_\\default"/>
    <s v="Tanks Supports"/>
    <m/>
    <m/>
    <m/>
    <s v="STR"/>
    <m/>
    <x v="1"/>
    <x v="0"/>
    <n v="4"/>
    <s v="Mission (Mission)"/>
    <s v="Space_Seg (Space_Segment)"/>
    <x v="2"/>
    <x v="58"/>
    <x v="0"/>
  </r>
  <r>
    <s v="Mission.Space_Seg.SC.TSUP"/>
    <s v="Dimensions"/>
    <x v="8"/>
    <x v="0"/>
    <s v="\Mission.Space_Seg.SC.TSUP\diam\\default"/>
    <s v="-"/>
    <m/>
    <m/>
    <s v="mm"/>
    <s v="STR"/>
    <m/>
    <x v="1"/>
    <x v="1"/>
    <n v="4"/>
    <s v="Mission (Mission)"/>
    <s v="Space_Seg (Space_Segment)"/>
    <x v="2"/>
    <x v="58"/>
    <x v="0"/>
  </r>
  <r>
    <s v="Mission.Space_Seg.SC.TSUP"/>
    <s v="Dimensions"/>
    <x v="10"/>
    <x v="0"/>
    <s v="\Mission.Space_Seg.SC.TSUP\len\\default"/>
    <s v="-"/>
    <m/>
    <m/>
    <s v="mm"/>
    <s v="STR"/>
    <m/>
    <x v="1"/>
    <x v="1"/>
    <n v="4"/>
    <s v="Mission (Mission)"/>
    <s v="Space_Seg (Space_Segment)"/>
    <x v="2"/>
    <x v="58"/>
    <x v="0"/>
  </r>
  <r>
    <s v="Mission.Space_Seg.SC.TSUP"/>
    <m/>
    <x v="1"/>
    <x v="0"/>
    <s v="\Mission.Space_Seg.SC.TSUP\m\\default"/>
    <n v="7.5"/>
    <n v="20"/>
    <n v="1.5"/>
    <s v="kg"/>
    <s v="STR"/>
    <m/>
    <x v="1"/>
    <x v="1"/>
    <n v="4"/>
    <s v="Mission (Mission)"/>
    <s v="Space_Seg (Space_Segment)"/>
    <x v="2"/>
    <x v="58"/>
    <x v="0"/>
  </r>
  <r>
    <s v="Mission.Space_Seg.SC.TSUP"/>
    <m/>
    <x v="11"/>
    <x v="1"/>
    <s v="\Mission.Space_Seg.SC.TSUP\P\LEM\default"/>
    <s v="-"/>
    <m/>
    <m/>
    <s v="W"/>
    <s v="STR"/>
    <m/>
    <x v="1"/>
    <x v="1"/>
    <n v="4"/>
    <s v="Mission (Mission)"/>
    <s v="Space_Seg (Space_Segment)"/>
    <x v="2"/>
    <x v="58"/>
    <x v="0"/>
  </r>
  <r>
    <s v="Mission.Space_Seg.SC.TSUP"/>
    <m/>
    <x v="11"/>
    <x v="2"/>
    <s v="\Mission.Space_Seg.SC.TSUP\P\CRM\default"/>
    <s v="-"/>
    <m/>
    <m/>
    <s v="W"/>
    <s v="STR"/>
    <m/>
    <x v="1"/>
    <x v="1"/>
    <n v="4"/>
    <s v="Mission (Mission)"/>
    <s v="Space_Seg (Space_Segment)"/>
    <x v="2"/>
    <x v="58"/>
    <x v="0"/>
  </r>
  <r>
    <s v="Mission.Space_Seg.SC.TSUP"/>
    <m/>
    <x v="11"/>
    <x v="3"/>
    <s v="\Mission.Space_Seg.SC.TSUP\P\CCM\default"/>
    <s v="-"/>
    <m/>
    <m/>
    <s v="W"/>
    <s v="STR"/>
    <m/>
    <x v="1"/>
    <x v="1"/>
    <n v="4"/>
    <s v="Mission (Mission)"/>
    <s v="Space_Seg (Space_Segment)"/>
    <x v="2"/>
    <x v="58"/>
    <x v="0"/>
  </r>
  <r>
    <s v="Mission.Space_Seg.SC.TSUP"/>
    <m/>
    <x v="11"/>
    <x v="4"/>
    <s v="\Mission.Space_Seg.SC.TSUP\P\NVM\default"/>
    <s v="-"/>
    <m/>
    <m/>
    <s v="W"/>
    <s v="STR"/>
    <m/>
    <x v="1"/>
    <x v="1"/>
    <n v="4"/>
    <s v="Mission (Mission)"/>
    <s v="Space_Seg (Space_Segment)"/>
    <x v="2"/>
    <x v="58"/>
    <x v="0"/>
  </r>
  <r>
    <s v="Mission.Space_Seg.SC.TSUP"/>
    <m/>
    <x v="11"/>
    <x v="5"/>
    <s v="\Mission.Space_Seg.SC.TSUP\P\MAM\default"/>
    <s v="-"/>
    <m/>
    <m/>
    <s v="W"/>
    <s v="STR"/>
    <m/>
    <x v="1"/>
    <x v="1"/>
    <n v="4"/>
    <s v="Mission (Mission)"/>
    <s v="Space_Seg (Space_Segment)"/>
    <x v="2"/>
    <x v="58"/>
    <x v="0"/>
  </r>
  <r>
    <s v="Mission.Space_Seg.SC.TSUP"/>
    <m/>
    <x v="11"/>
    <x v="6"/>
    <s v="\Mission.Space_Seg.SC.TSUP\P\RSM\default"/>
    <s v="-"/>
    <m/>
    <m/>
    <s v="W"/>
    <s v="STR"/>
    <m/>
    <x v="1"/>
    <x v="1"/>
    <n v="4"/>
    <s v="Mission (Mission)"/>
    <s v="Space_Seg (Space_Segment)"/>
    <x v="2"/>
    <x v="58"/>
    <x v="0"/>
  </r>
  <r>
    <s v="Mission.Space_Seg.SC.TSUP"/>
    <m/>
    <x v="11"/>
    <x v="7"/>
    <s v="\Mission.Space_Seg.SC.TSUP\P\ISM\default"/>
    <s v="-"/>
    <m/>
    <m/>
    <s v="W"/>
    <s v="STR"/>
    <m/>
    <x v="1"/>
    <x v="1"/>
    <n v="4"/>
    <s v="Mission (Mission)"/>
    <s v="Space_Seg (Space_Segment)"/>
    <x v="2"/>
    <x v="58"/>
    <x v="0"/>
  </r>
  <r>
    <s v="Mission.Space_Seg.SC.TSUP"/>
    <m/>
    <x v="11"/>
    <x v="8"/>
    <s v="\Mission.Space_Seg.SC.TSUP\P\SCM\default"/>
    <s v="-"/>
    <m/>
    <m/>
    <s v="W"/>
    <s v="STR"/>
    <m/>
    <x v="1"/>
    <x v="1"/>
    <n v="4"/>
    <s v="Mission (Mission)"/>
    <s v="Space_Seg (Space_Segment)"/>
    <x v="2"/>
    <x v="58"/>
    <x v="0"/>
  </r>
  <r>
    <s v="Mission.Space_Seg.SC.TSUP"/>
    <m/>
    <x v="11"/>
    <x v="9"/>
    <s v="\Mission.Space_Seg.SC.TSUP\P\ECM\default"/>
    <s v="-"/>
    <m/>
    <m/>
    <s v="W"/>
    <s v="STR"/>
    <m/>
    <x v="1"/>
    <x v="1"/>
    <n v="4"/>
    <s v="Mission (Mission)"/>
    <s v="Space_Seg (Space_Segment)"/>
    <x v="2"/>
    <x v="58"/>
    <x v="0"/>
  </r>
  <r>
    <s v="Mission.Space_Seg.SC.TSUP"/>
    <m/>
    <x v="11"/>
    <x v="10"/>
    <s v="\Mission.Space_Seg.SC.TSUP\P\SAM\default"/>
    <s v="-"/>
    <m/>
    <m/>
    <s v="W"/>
    <s v="STR"/>
    <m/>
    <x v="1"/>
    <x v="1"/>
    <n v="4"/>
    <s v="Mission (Mission)"/>
    <s v="Space_Seg (Space_Segment)"/>
    <x v="2"/>
    <x v="58"/>
    <x v="0"/>
  </r>
  <r>
    <s v="Mission.Space_Seg.SC.TSUP"/>
    <m/>
    <x v="11"/>
    <x v="11"/>
    <s v="\Mission.Space_Seg.SC.TSUP\P\SBM\default"/>
    <s v="-"/>
    <m/>
    <m/>
    <s v="W"/>
    <s v="STR"/>
    <m/>
    <x v="1"/>
    <x v="1"/>
    <n v="4"/>
    <s v="Mission (Mission)"/>
    <s v="Space_Seg (Space_Segment)"/>
    <x v="2"/>
    <x v="58"/>
    <x v="0"/>
  </r>
  <r>
    <s v="Mission.Space_Seg.SC.TSUP"/>
    <m/>
    <x v="13"/>
    <x v="0"/>
    <s v="\Mission.Space_Seg.SC.TSUP\redundancy.scheme\\default"/>
    <s v="-"/>
    <m/>
    <m/>
    <m/>
    <s v="STR"/>
    <m/>
    <x v="1"/>
    <x v="1"/>
    <n v="4"/>
    <s v="Mission (Mission)"/>
    <s v="Space_Seg (Space_Segment)"/>
    <x v="2"/>
    <x v="58"/>
    <x v="0"/>
  </r>
  <r>
    <s v="Mission.Space_Seg.SC.TSUP"/>
    <m/>
    <x v="14"/>
    <x v="0"/>
    <s v="\Mission.Space_Seg.SC.TSUP\redundancy.type\\default"/>
    <s v="-"/>
    <m/>
    <m/>
    <m/>
    <s v="STR"/>
    <m/>
    <x v="1"/>
    <x v="1"/>
    <n v="4"/>
    <s v="Mission (Mission)"/>
    <s v="Space_Seg (Space_Segment)"/>
    <x v="2"/>
    <x v="58"/>
    <x v="0"/>
  </r>
  <r>
    <s v="Mission.Space_Seg.SC.TSUP"/>
    <m/>
    <x v="15"/>
    <x v="0"/>
    <s v="\Mission.Space_Seg.SC.TSUP\redundancy.k\\default"/>
    <s v="-"/>
    <m/>
    <m/>
    <m/>
    <s v="STR"/>
    <m/>
    <x v="1"/>
    <x v="1"/>
    <n v="4"/>
    <s v="Mission (Mission)"/>
    <s v="Space_Seg (Space_Segment)"/>
    <x v="2"/>
    <x v="58"/>
    <x v="0"/>
  </r>
  <r>
    <s v="Mission.Space_Seg.SC.TSUP"/>
    <m/>
    <x v="16"/>
    <x v="0"/>
    <s v="\Mission.Space_Seg.SC.TSUP\redundancy.n\\default"/>
    <s v="-"/>
    <m/>
    <m/>
    <m/>
    <s v="STR"/>
    <m/>
    <x v="1"/>
    <x v="1"/>
    <n v="4"/>
    <s v="Mission (Mission)"/>
    <s v="Space_Seg (Space_Segment)"/>
    <x v="2"/>
    <x v="58"/>
    <x v="0"/>
  </r>
  <r>
    <s v="Mission.Space_Seg.SC.TSUP"/>
    <m/>
    <x v="17"/>
    <x v="0"/>
    <s v="\Mission.Space_Seg.SC.TSUP\Temp_oper_max\\default"/>
    <s v="-"/>
    <m/>
    <m/>
    <s v="°C"/>
    <s v="STR"/>
    <m/>
    <x v="1"/>
    <x v="1"/>
    <n v="4"/>
    <s v="Mission (Mission)"/>
    <s v="Space_Seg (Space_Segment)"/>
    <x v="2"/>
    <x v="58"/>
    <x v="0"/>
  </r>
  <r>
    <s v="Mission.Space_Seg.SC.TSUP"/>
    <m/>
    <x v="18"/>
    <x v="0"/>
    <s v="\Mission.Space_Seg.SC.TSUP\Temp_oper_min\\default"/>
    <s v="-"/>
    <m/>
    <m/>
    <s v="°C"/>
    <s v="STR"/>
    <m/>
    <x v="1"/>
    <x v="1"/>
    <n v="4"/>
    <s v="Mission (Mission)"/>
    <s v="Space_Seg (Space_Segment)"/>
    <x v="2"/>
    <x v="58"/>
    <x v="0"/>
  </r>
  <r>
    <s v="Mission.Space_Seg.SC.TSUP"/>
    <s v="Dimensions"/>
    <x v="22"/>
    <x v="0"/>
    <s v="\Mission.Space_Seg.SC.TSUP\thickn\\default"/>
    <s v="-"/>
    <m/>
    <m/>
    <s v="mm"/>
    <s v="STR"/>
    <m/>
    <x v="1"/>
    <x v="1"/>
    <n v="4"/>
    <s v="Mission (Mission)"/>
    <s v="Space_Seg (Space_Segment)"/>
    <x v="2"/>
    <x v="58"/>
    <x v="0"/>
  </r>
  <r>
    <s v="Mission.Space_Seg.SC.TSUP"/>
    <m/>
    <x v="19"/>
    <x v="0"/>
    <s v="\Mission.Space_Seg.SC.TSUP\TRL\\default"/>
    <s v="-"/>
    <m/>
    <m/>
    <m/>
    <s v="STR"/>
    <m/>
    <x v="1"/>
    <x v="1"/>
    <n v="4"/>
    <s v="Mission (Mission)"/>
    <s v="Space_Seg (Space_Segment)"/>
    <x v="2"/>
    <x v="58"/>
    <x v="0"/>
  </r>
  <r>
    <s v="Mission.Space_Seg.SC.TWTA_COM"/>
    <m/>
    <x v="0"/>
    <x v="0"/>
    <s v="\Mission.Space_Seg.SC.TWTA_COM\_name_\\default"/>
    <s v="Traveling-wave tube amplifier"/>
    <m/>
    <m/>
    <m/>
    <s v="COM"/>
    <m/>
    <x v="4"/>
    <x v="0"/>
    <n v="4"/>
    <s v="Mission (Mission)"/>
    <s v="Space_Seg (Space_Segment)"/>
    <x v="2"/>
    <x v="59"/>
    <x v="0"/>
  </r>
  <r>
    <s v="Mission.Space_Seg.SC.TWTA_COM"/>
    <s v="Dimensions"/>
    <x v="8"/>
    <x v="0"/>
    <s v="\Mission.Space_Seg.SC.TWTA_COM\diam\\default"/>
    <n v="0"/>
    <m/>
    <m/>
    <s v="mm"/>
    <s v="COM"/>
    <m/>
    <x v="4"/>
    <x v="1"/>
    <n v="4"/>
    <s v="Mission (Mission)"/>
    <s v="Space_Seg (Space_Segment)"/>
    <x v="2"/>
    <x v="59"/>
    <x v="0"/>
  </r>
  <r>
    <s v="Mission.Space_Seg.SC.TWTA_COM"/>
    <s v="Dimensions"/>
    <x v="9"/>
    <x v="0"/>
    <s v="\Mission.Space_Seg.SC.TWTA_COM\height\\default"/>
    <n v="220"/>
    <m/>
    <m/>
    <s v="mm"/>
    <s v="COM"/>
    <m/>
    <x v="4"/>
    <x v="1"/>
    <n v="4"/>
    <s v="Mission (Mission)"/>
    <s v="Space_Seg (Space_Segment)"/>
    <x v="2"/>
    <x v="59"/>
    <x v="0"/>
  </r>
  <r>
    <s v="Mission.Space_Seg.SC.TWTA_COM"/>
    <s v="Dimensions"/>
    <x v="10"/>
    <x v="0"/>
    <s v="\Mission.Space_Seg.SC.TWTA_COM\len\\default"/>
    <n v="440"/>
    <m/>
    <m/>
    <s v="mm"/>
    <s v="COM"/>
    <m/>
    <x v="4"/>
    <x v="1"/>
    <n v="4"/>
    <s v="Mission (Mission)"/>
    <s v="Space_Seg (Space_Segment)"/>
    <x v="2"/>
    <x v="59"/>
    <x v="0"/>
  </r>
  <r>
    <s v="Mission.Space_Seg.SC.TWTA_COM"/>
    <m/>
    <x v="1"/>
    <x v="0"/>
    <s v="\Mission.Space_Seg.SC.TWTA_COM\m\\default"/>
    <n v="14"/>
    <n v="20"/>
    <n v="2.8"/>
    <s v="kg"/>
    <s v="COM"/>
    <m/>
    <x v="4"/>
    <x v="1"/>
    <n v="4"/>
    <s v="Mission (Mission)"/>
    <s v="Space_Seg (Space_Segment)"/>
    <x v="2"/>
    <x v="59"/>
    <x v="0"/>
  </r>
  <r>
    <s v="Mission.Space_Seg.SC.TWTA_COM"/>
    <m/>
    <x v="11"/>
    <x v="1"/>
    <s v="\Mission.Space_Seg.SC.TWTA_COM\P\LEM\default"/>
    <n v="0"/>
    <m/>
    <m/>
    <s v="W"/>
    <s v="COM"/>
    <m/>
    <x v="4"/>
    <x v="1"/>
    <n v="4"/>
    <s v="Mission (Mission)"/>
    <s v="Space_Seg (Space_Segment)"/>
    <x v="2"/>
    <x v="59"/>
    <x v="0"/>
  </r>
  <r>
    <s v="Mission.Space_Seg.SC.TWTA_COM"/>
    <m/>
    <x v="11"/>
    <x v="2"/>
    <s v="\Mission.Space_Seg.SC.TWTA_COM\P\CRM\default"/>
    <s v="-"/>
    <m/>
    <m/>
    <s v="W"/>
    <s v="COM"/>
    <m/>
    <x v="4"/>
    <x v="1"/>
    <n v="4"/>
    <s v="Mission (Mission)"/>
    <s v="Space_Seg (Space_Segment)"/>
    <x v="2"/>
    <x v="59"/>
    <x v="0"/>
  </r>
  <r>
    <s v="Mission.Space_Seg.SC.TWTA_COM"/>
    <m/>
    <x v="11"/>
    <x v="3"/>
    <s v="\Mission.Space_Seg.SC.TWTA_COM\P\CCM\default"/>
    <n v="16.3"/>
    <m/>
    <m/>
    <s v="W"/>
    <s v="COM"/>
    <m/>
    <x v="4"/>
    <x v="1"/>
    <n v="4"/>
    <s v="Mission (Mission)"/>
    <s v="Space_Seg (Space_Segment)"/>
    <x v="2"/>
    <x v="59"/>
    <x v="0"/>
  </r>
  <r>
    <s v="Mission.Space_Seg.SC.TWTA_COM"/>
    <m/>
    <x v="11"/>
    <x v="4"/>
    <s v="\Mission.Space_Seg.SC.TWTA_COM\P\NVM\default"/>
    <s v="-"/>
    <m/>
    <m/>
    <s v="W"/>
    <s v="COM"/>
    <m/>
    <x v="4"/>
    <x v="1"/>
    <n v="4"/>
    <s v="Mission (Mission)"/>
    <s v="Space_Seg (Space_Segment)"/>
    <x v="2"/>
    <x v="59"/>
    <x v="0"/>
  </r>
  <r>
    <s v="Mission.Space_Seg.SC.TWTA_COM"/>
    <m/>
    <x v="11"/>
    <x v="5"/>
    <s v="\Mission.Space_Seg.SC.TWTA_COM\P\MAM\default"/>
    <s v="-"/>
    <m/>
    <m/>
    <s v="W"/>
    <s v="COM"/>
    <m/>
    <x v="4"/>
    <x v="1"/>
    <n v="4"/>
    <s v="Mission (Mission)"/>
    <s v="Space_Seg (Space_Segment)"/>
    <x v="2"/>
    <x v="59"/>
    <x v="0"/>
  </r>
  <r>
    <s v="Mission.Space_Seg.SC.TWTA_COM"/>
    <m/>
    <x v="11"/>
    <x v="6"/>
    <s v="\Mission.Space_Seg.SC.TWTA_COM\P\RSM\default"/>
    <s v="-"/>
    <m/>
    <m/>
    <s v="W"/>
    <s v="COM"/>
    <m/>
    <x v="4"/>
    <x v="1"/>
    <n v="4"/>
    <s v="Mission (Mission)"/>
    <s v="Space_Seg (Space_Segment)"/>
    <x v="2"/>
    <x v="59"/>
    <x v="0"/>
  </r>
  <r>
    <s v="Mission.Space_Seg.SC.TWTA_COM"/>
    <m/>
    <x v="11"/>
    <x v="7"/>
    <s v="\Mission.Space_Seg.SC.TWTA_COM\P\ISM\default"/>
    <n v="0"/>
    <m/>
    <m/>
    <s v="W"/>
    <s v="COM"/>
    <m/>
    <x v="4"/>
    <x v="1"/>
    <n v="4"/>
    <s v="Mission (Mission)"/>
    <s v="Space_Seg (Space_Segment)"/>
    <x v="2"/>
    <x v="59"/>
    <x v="0"/>
  </r>
  <r>
    <s v="Mission.Space_Seg.SC.TWTA_COM"/>
    <m/>
    <x v="11"/>
    <x v="8"/>
    <s v="\Mission.Space_Seg.SC.TWTA_COM\P\SCM\default"/>
    <n v="70.099999999999994"/>
    <m/>
    <m/>
    <s v="W"/>
    <s v="COM"/>
    <m/>
    <x v="4"/>
    <x v="1"/>
    <n v="4"/>
    <s v="Mission (Mission)"/>
    <s v="Space_Seg (Space_Segment)"/>
    <x v="2"/>
    <x v="59"/>
    <x v="0"/>
  </r>
  <r>
    <s v="Mission.Space_Seg.SC.TWTA_COM"/>
    <m/>
    <x v="11"/>
    <x v="9"/>
    <s v="\Mission.Space_Seg.SC.TWTA_COM\P\ECM\default"/>
    <n v="0"/>
    <m/>
    <m/>
    <s v="W"/>
    <s v="COM"/>
    <m/>
    <x v="4"/>
    <x v="1"/>
    <n v="4"/>
    <s v="Mission (Mission)"/>
    <s v="Space_Seg (Space_Segment)"/>
    <x v="2"/>
    <x v="59"/>
    <x v="0"/>
  </r>
  <r>
    <s v="Mission.Space_Seg.SC.TWTA_COM"/>
    <m/>
    <x v="11"/>
    <x v="10"/>
    <s v="\Mission.Space_Seg.SC.TWTA_COM\P\SAM\default"/>
    <n v="12.5"/>
    <m/>
    <m/>
    <s v="W"/>
    <s v="COM"/>
    <m/>
    <x v="4"/>
    <x v="1"/>
    <n v="4"/>
    <s v="Mission (Mission)"/>
    <s v="Space_Seg (Space_Segment)"/>
    <x v="2"/>
    <x v="59"/>
    <x v="0"/>
  </r>
  <r>
    <s v="Mission.Space_Seg.SC.TWTA_COM"/>
    <m/>
    <x v="11"/>
    <x v="11"/>
    <s v="\Mission.Space_Seg.SC.TWTA_COM\P\SBM\default"/>
    <n v="0"/>
    <m/>
    <m/>
    <s v="W"/>
    <s v="COM"/>
    <m/>
    <x v="4"/>
    <x v="1"/>
    <n v="4"/>
    <s v="Mission (Mission)"/>
    <s v="Space_Seg (Space_Segment)"/>
    <x v="2"/>
    <x v="59"/>
    <x v="0"/>
  </r>
  <r>
    <s v="Mission.Space_Seg.SC.TWTA_COM"/>
    <m/>
    <x v="12"/>
    <x v="0"/>
    <s v="\Mission.Space_Seg.SC.TWTA_COM\P_duty_cyc\\default"/>
    <s v="-"/>
    <m/>
    <m/>
    <s v="-"/>
    <s v="COM"/>
    <m/>
    <x v="4"/>
    <x v="1"/>
    <n v="4"/>
    <s v="Mission (Mission)"/>
    <s v="Space_Seg (Space_Segment)"/>
    <x v="2"/>
    <x v="59"/>
    <x v="0"/>
  </r>
  <r>
    <s v="Mission.Space_Seg.SC.TWTA_COM"/>
    <m/>
    <x v="13"/>
    <x v="0"/>
    <s v="\Mission.Space_Seg.SC.TWTA_COM\redundancy.scheme\\default"/>
    <s v="-"/>
    <m/>
    <m/>
    <m/>
    <s v="COM"/>
    <m/>
    <x v="4"/>
    <x v="1"/>
    <n v="4"/>
    <s v="Mission (Mission)"/>
    <s v="Space_Seg (Space_Segment)"/>
    <x v="2"/>
    <x v="59"/>
    <x v="0"/>
  </r>
  <r>
    <s v="Mission.Space_Seg.SC.TWTA_COM"/>
    <m/>
    <x v="14"/>
    <x v="0"/>
    <s v="\Mission.Space_Seg.SC.TWTA_COM\redundancy.type\\default"/>
    <s v="-"/>
    <m/>
    <m/>
    <m/>
    <s v="COM"/>
    <m/>
    <x v="4"/>
    <x v="1"/>
    <n v="4"/>
    <s v="Mission (Mission)"/>
    <s v="Space_Seg (Space_Segment)"/>
    <x v="2"/>
    <x v="59"/>
    <x v="0"/>
  </r>
  <r>
    <s v="Mission.Space_Seg.SC.TWTA_COM"/>
    <m/>
    <x v="15"/>
    <x v="0"/>
    <s v="\Mission.Space_Seg.SC.TWTA_COM\redundancy.k\\default"/>
    <s v="-"/>
    <m/>
    <m/>
    <m/>
    <s v="COM"/>
    <m/>
    <x v="4"/>
    <x v="1"/>
    <n v="4"/>
    <s v="Mission (Mission)"/>
    <s v="Space_Seg (Space_Segment)"/>
    <x v="2"/>
    <x v="59"/>
    <x v="0"/>
  </r>
  <r>
    <s v="Mission.Space_Seg.SC.TWTA_COM"/>
    <m/>
    <x v="16"/>
    <x v="0"/>
    <s v="\Mission.Space_Seg.SC.TWTA_COM\redundancy.n\\default"/>
    <s v="-"/>
    <m/>
    <m/>
    <m/>
    <s v="COM"/>
    <m/>
    <x v="4"/>
    <x v="1"/>
    <n v="4"/>
    <s v="Mission (Mission)"/>
    <s v="Space_Seg (Space_Segment)"/>
    <x v="2"/>
    <x v="59"/>
    <x v="0"/>
  </r>
  <r>
    <s v="Mission.Space_Seg.SC.TWTA_COM"/>
    <m/>
    <x v="17"/>
    <x v="0"/>
    <s v="\Mission.Space_Seg.SC.TWTA_COM\Temp_oper_max\\default"/>
    <n v="60"/>
    <m/>
    <m/>
    <s v="°C"/>
    <s v="COM"/>
    <m/>
    <x v="4"/>
    <x v="1"/>
    <n v="4"/>
    <s v="Mission (Mission)"/>
    <s v="Space_Seg (Space_Segment)"/>
    <x v="2"/>
    <x v="59"/>
    <x v="0"/>
  </r>
  <r>
    <s v="Mission.Space_Seg.SC.TWTA_COM"/>
    <m/>
    <x v="18"/>
    <x v="0"/>
    <s v="\Mission.Space_Seg.SC.TWTA_COM\Temp_oper_min\\default"/>
    <n v="-40"/>
    <m/>
    <m/>
    <s v="°C"/>
    <s v="COM"/>
    <m/>
    <x v="4"/>
    <x v="1"/>
    <n v="4"/>
    <s v="Mission (Mission)"/>
    <s v="Space_Seg (Space_Segment)"/>
    <x v="2"/>
    <x v="59"/>
    <x v="0"/>
  </r>
  <r>
    <s v="Mission.Space_Seg.SC.TWTA_COM"/>
    <m/>
    <x v="19"/>
    <x v="0"/>
    <s v="\Mission.Space_Seg.SC.TWTA_COM\TRL\\default"/>
    <s v="-"/>
    <m/>
    <m/>
    <m/>
    <s v="COM"/>
    <m/>
    <x v="4"/>
    <x v="1"/>
    <n v="4"/>
    <s v="Mission (Mission)"/>
    <s v="Space_Seg (Space_Segment)"/>
    <x v="2"/>
    <x v="59"/>
    <x v="0"/>
  </r>
  <r>
    <s v="Mission.Space_Seg.SC.TWTA_COM"/>
    <s v="Dimensions"/>
    <x v="20"/>
    <x v="0"/>
    <s v="\Mission.Space_Seg.SC.TWTA_COM\wid\\default"/>
    <n v="220"/>
    <m/>
    <m/>
    <s v="mm"/>
    <s v="COM"/>
    <m/>
    <x v="4"/>
    <x v="1"/>
    <n v="4"/>
    <s v="Mission (Mission)"/>
    <s v="Space_Seg (Space_Segment)"/>
    <x v="2"/>
    <x v="59"/>
    <x v="0"/>
  </r>
  <r>
    <s v="Mission.Space_Seg.SC.WC"/>
    <m/>
    <x v="0"/>
    <x v="0"/>
    <s v="\Mission.Space_Seg.SC.WC\_name_\\default"/>
    <s v="White_coating"/>
    <m/>
    <m/>
    <m/>
    <s v="TC"/>
    <m/>
    <x v="6"/>
    <x v="0"/>
    <n v="4"/>
    <s v="Mission (Mission)"/>
    <s v="Space_Seg (Space_Segment)"/>
    <x v="2"/>
    <x v="60"/>
    <x v="0"/>
  </r>
  <r>
    <s v="Mission.Space_Seg.SC.WC"/>
    <m/>
    <x v="21"/>
    <x v="0"/>
    <s v="\Mission.Space_Seg.SC.WC\assump\\default"/>
    <s v="-"/>
    <m/>
    <m/>
    <m/>
    <s v="TC"/>
    <m/>
    <x v="6"/>
    <x v="1"/>
    <n v="4"/>
    <s v="Mission (Mission)"/>
    <s v="Space_Seg (Space_Segment)"/>
    <x v="2"/>
    <x v="60"/>
    <x v="0"/>
  </r>
  <r>
    <s v="Mission.Space_Seg.SC.WC"/>
    <s v="Dimensions"/>
    <x v="8"/>
    <x v="0"/>
    <s v="\Mission.Space_Seg.SC.WC\diam\\default"/>
    <s v="-"/>
    <m/>
    <m/>
    <s v="mm"/>
    <s v="TC"/>
    <m/>
    <x v="6"/>
    <x v="1"/>
    <n v="4"/>
    <s v="Mission (Mission)"/>
    <s v="Space_Seg (Space_Segment)"/>
    <x v="2"/>
    <x v="60"/>
    <x v="0"/>
  </r>
  <r>
    <s v="Mission.Space_Seg.SC.WC"/>
    <s v="Dimensions"/>
    <x v="9"/>
    <x v="0"/>
    <s v="\Mission.Space_Seg.SC.WC\height\\default"/>
    <s v="-"/>
    <m/>
    <m/>
    <s v="mm"/>
    <s v="TC"/>
    <m/>
    <x v="6"/>
    <x v="1"/>
    <n v="4"/>
    <s v="Mission (Mission)"/>
    <s v="Space_Seg (Space_Segment)"/>
    <x v="2"/>
    <x v="60"/>
    <x v="0"/>
  </r>
  <r>
    <s v="Mission.Space_Seg.SC.WC"/>
    <s v="Dimensions"/>
    <x v="10"/>
    <x v="0"/>
    <s v="\Mission.Space_Seg.SC.WC\len\\default"/>
    <s v="-"/>
    <m/>
    <m/>
    <s v="mm"/>
    <s v="TC"/>
    <m/>
    <x v="6"/>
    <x v="1"/>
    <n v="4"/>
    <s v="Mission (Mission)"/>
    <s v="Space_Seg (Space_Segment)"/>
    <x v="2"/>
    <x v="60"/>
    <x v="0"/>
  </r>
  <r>
    <s v="Mission.Space_Seg.SC.WC"/>
    <m/>
    <x v="1"/>
    <x v="0"/>
    <s v="\Mission.Space_Seg.SC.WC\m\\default"/>
    <n v="1.224307"/>
    <n v="5"/>
    <n v="6.1215349999999995E-2"/>
    <s v="kg"/>
    <s v="TC"/>
    <m/>
    <x v="6"/>
    <x v="1"/>
    <n v="4"/>
    <s v="Mission (Mission)"/>
    <s v="Space_Seg (Space_Segment)"/>
    <x v="2"/>
    <x v="60"/>
    <x v="0"/>
  </r>
  <r>
    <s v="Mission.Space_Seg.SC.WC"/>
    <m/>
    <x v="11"/>
    <x v="1"/>
    <s v="\Mission.Space_Seg.SC.WC\P\LEM\default"/>
    <n v="0"/>
    <m/>
    <m/>
    <s v="W"/>
    <s v="TC"/>
    <m/>
    <x v="6"/>
    <x v="1"/>
    <n v="4"/>
    <s v="Mission (Mission)"/>
    <s v="Space_Seg (Space_Segment)"/>
    <x v="2"/>
    <x v="60"/>
    <x v="0"/>
  </r>
  <r>
    <s v="Mission.Space_Seg.SC.WC"/>
    <m/>
    <x v="11"/>
    <x v="2"/>
    <s v="\Mission.Space_Seg.SC.WC\P\CRM\default"/>
    <n v="0"/>
    <m/>
    <m/>
    <s v="W"/>
    <s v="TC"/>
    <m/>
    <x v="6"/>
    <x v="1"/>
    <n v="4"/>
    <s v="Mission (Mission)"/>
    <s v="Space_Seg (Space_Segment)"/>
    <x v="2"/>
    <x v="60"/>
    <x v="0"/>
  </r>
  <r>
    <s v="Mission.Space_Seg.SC.WC"/>
    <m/>
    <x v="11"/>
    <x v="3"/>
    <s v="\Mission.Space_Seg.SC.WC\P\CCM\default"/>
    <n v="0"/>
    <m/>
    <m/>
    <s v="W"/>
    <s v="TC"/>
    <m/>
    <x v="6"/>
    <x v="1"/>
    <n v="4"/>
    <s v="Mission (Mission)"/>
    <s v="Space_Seg (Space_Segment)"/>
    <x v="2"/>
    <x v="60"/>
    <x v="0"/>
  </r>
  <r>
    <s v="Mission.Space_Seg.SC.WC"/>
    <m/>
    <x v="11"/>
    <x v="4"/>
    <s v="\Mission.Space_Seg.SC.WC\P\NVM\default"/>
    <n v="0"/>
    <m/>
    <m/>
    <s v="W"/>
    <s v="TC"/>
    <m/>
    <x v="6"/>
    <x v="1"/>
    <n v="4"/>
    <s v="Mission (Mission)"/>
    <s v="Space_Seg (Space_Segment)"/>
    <x v="2"/>
    <x v="60"/>
    <x v="0"/>
  </r>
  <r>
    <s v="Mission.Space_Seg.SC.WC"/>
    <m/>
    <x v="11"/>
    <x v="5"/>
    <s v="\Mission.Space_Seg.SC.WC\P\MAM\default"/>
    <n v="0"/>
    <m/>
    <m/>
    <s v="W"/>
    <s v="TC"/>
    <m/>
    <x v="6"/>
    <x v="1"/>
    <n v="4"/>
    <s v="Mission (Mission)"/>
    <s v="Space_Seg (Space_Segment)"/>
    <x v="2"/>
    <x v="60"/>
    <x v="0"/>
  </r>
  <r>
    <s v="Mission.Space_Seg.SC.WC"/>
    <m/>
    <x v="11"/>
    <x v="6"/>
    <s v="\Mission.Space_Seg.SC.WC\P\RSM\default"/>
    <n v="0"/>
    <m/>
    <m/>
    <s v="W"/>
    <s v="TC"/>
    <m/>
    <x v="6"/>
    <x v="1"/>
    <n v="4"/>
    <s v="Mission (Mission)"/>
    <s v="Space_Seg (Space_Segment)"/>
    <x v="2"/>
    <x v="60"/>
    <x v="0"/>
  </r>
  <r>
    <s v="Mission.Space_Seg.SC.WC"/>
    <m/>
    <x v="11"/>
    <x v="7"/>
    <s v="\Mission.Space_Seg.SC.WC\P\ISM\default"/>
    <n v="0"/>
    <m/>
    <m/>
    <s v="W"/>
    <s v="TC"/>
    <m/>
    <x v="6"/>
    <x v="1"/>
    <n v="4"/>
    <s v="Mission (Mission)"/>
    <s v="Space_Seg (Space_Segment)"/>
    <x v="2"/>
    <x v="60"/>
    <x v="0"/>
  </r>
  <r>
    <s v="Mission.Space_Seg.SC.WC"/>
    <m/>
    <x v="11"/>
    <x v="8"/>
    <s v="\Mission.Space_Seg.SC.WC\P\SCM\default"/>
    <n v="0"/>
    <m/>
    <m/>
    <s v="W"/>
    <s v="TC"/>
    <m/>
    <x v="6"/>
    <x v="1"/>
    <n v="4"/>
    <s v="Mission (Mission)"/>
    <s v="Space_Seg (Space_Segment)"/>
    <x v="2"/>
    <x v="60"/>
    <x v="0"/>
  </r>
  <r>
    <s v="Mission.Space_Seg.SC.WC"/>
    <m/>
    <x v="11"/>
    <x v="9"/>
    <s v="\Mission.Space_Seg.SC.WC\P\ECM\default"/>
    <n v="0"/>
    <m/>
    <m/>
    <s v="W"/>
    <s v="TC"/>
    <m/>
    <x v="6"/>
    <x v="1"/>
    <n v="4"/>
    <s v="Mission (Mission)"/>
    <s v="Space_Seg (Space_Segment)"/>
    <x v="2"/>
    <x v="60"/>
    <x v="0"/>
  </r>
  <r>
    <s v="Mission.Space_Seg.SC.WC"/>
    <m/>
    <x v="11"/>
    <x v="10"/>
    <s v="\Mission.Space_Seg.SC.WC\P\SAM\default"/>
    <n v="0"/>
    <m/>
    <m/>
    <s v="W"/>
    <s v="TC"/>
    <m/>
    <x v="6"/>
    <x v="1"/>
    <n v="4"/>
    <s v="Mission (Mission)"/>
    <s v="Space_Seg (Space_Segment)"/>
    <x v="2"/>
    <x v="60"/>
    <x v="0"/>
  </r>
  <r>
    <s v="Mission.Space_Seg.SC.WC"/>
    <m/>
    <x v="11"/>
    <x v="11"/>
    <s v="\Mission.Space_Seg.SC.WC\P\SBM\default"/>
    <n v="0"/>
    <m/>
    <m/>
    <s v="W"/>
    <s v="TC"/>
    <m/>
    <x v="6"/>
    <x v="1"/>
    <n v="4"/>
    <s v="Mission (Mission)"/>
    <s v="Space_Seg (Space_Segment)"/>
    <x v="2"/>
    <x v="60"/>
    <x v="0"/>
  </r>
  <r>
    <s v="Mission.Space_Seg.SC.WC"/>
    <m/>
    <x v="13"/>
    <x v="0"/>
    <s v="\Mission.Space_Seg.SC.WC\redundancy.scheme\\default"/>
    <s v="-"/>
    <m/>
    <m/>
    <m/>
    <s v="TC"/>
    <m/>
    <x v="6"/>
    <x v="1"/>
    <n v="4"/>
    <s v="Mission (Mission)"/>
    <s v="Space_Seg (Space_Segment)"/>
    <x v="2"/>
    <x v="60"/>
    <x v="0"/>
  </r>
  <r>
    <s v="Mission.Space_Seg.SC.WC"/>
    <m/>
    <x v="14"/>
    <x v="0"/>
    <s v="\Mission.Space_Seg.SC.WC\redundancy.type\\default"/>
    <s v="-"/>
    <m/>
    <m/>
    <m/>
    <s v="TC"/>
    <m/>
    <x v="6"/>
    <x v="1"/>
    <n v="4"/>
    <s v="Mission (Mission)"/>
    <s v="Space_Seg (Space_Segment)"/>
    <x v="2"/>
    <x v="60"/>
    <x v="0"/>
  </r>
  <r>
    <s v="Mission.Space_Seg.SC.WC"/>
    <m/>
    <x v="15"/>
    <x v="0"/>
    <s v="\Mission.Space_Seg.SC.WC\redundancy.k\\default"/>
    <s v="-"/>
    <m/>
    <m/>
    <m/>
    <s v="TC"/>
    <m/>
    <x v="6"/>
    <x v="1"/>
    <n v="4"/>
    <s v="Mission (Mission)"/>
    <s v="Space_Seg (Space_Segment)"/>
    <x v="2"/>
    <x v="60"/>
    <x v="0"/>
  </r>
  <r>
    <s v="Mission.Space_Seg.SC.WC"/>
    <m/>
    <x v="16"/>
    <x v="0"/>
    <s v="\Mission.Space_Seg.SC.WC\redundancy.n\\default"/>
    <s v="-"/>
    <m/>
    <m/>
    <m/>
    <s v="TC"/>
    <m/>
    <x v="6"/>
    <x v="1"/>
    <n v="4"/>
    <s v="Mission (Mission)"/>
    <s v="Space_Seg (Space_Segment)"/>
    <x v="2"/>
    <x v="60"/>
    <x v="0"/>
  </r>
  <r>
    <s v="Mission.Space_Seg.SC.WC"/>
    <m/>
    <x v="17"/>
    <x v="0"/>
    <s v="\Mission.Space_Seg.SC.WC\Temp_oper_max\\default"/>
    <n v="0"/>
    <m/>
    <m/>
    <s v="°C"/>
    <s v="TC"/>
    <m/>
    <x v="6"/>
    <x v="1"/>
    <n v="4"/>
    <s v="Mission (Mission)"/>
    <s v="Space_Seg (Space_Segment)"/>
    <x v="2"/>
    <x v="60"/>
    <x v="0"/>
  </r>
  <r>
    <s v="Mission.Space_Seg.SC.WC"/>
    <m/>
    <x v="18"/>
    <x v="0"/>
    <s v="\Mission.Space_Seg.SC.WC\Temp_oper_min\\default"/>
    <n v="0"/>
    <m/>
    <m/>
    <s v="°C"/>
    <s v="TC"/>
    <m/>
    <x v="6"/>
    <x v="1"/>
    <n v="4"/>
    <s v="Mission (Mission)"/>
    <s v="Space_Seg (Space_Segment)"/>
    <x v="2"/>
    <x v="60"/>
    <x v="0"/>
  </r>
  <r>
    <s v="Mission.Space_Seg.SC.WC"/>
    <m/>
    <x v="19"/>
    <x v="0"/>
    <s v="\Mission.Space_Seg.SC.WC\TRL\\default"/>
    <s v="-"/>
    <m/>
    <m/>
    <m/>
    <s v="TC"/>
    <m/>
    <x v="6"/>
    <x v="1"/>
    <n v="4"/>
    <s v="Mission (Mission)"/>
    <s v="Space_Seg (Space_Segment)"/>
    <x v="2"/>
    <x v="60"/>
    <x v="0"/>
  </r>
  <r>
    <s v="Mission.Space_Seg.SC.WC"/>
    <s v="Dimensions"/>
    <x v="20"/>
    <x v="0"/>
    <s v="\Mission.Space_Seg.SC.WC\wid\\default"/>
    <s v="-"/>
    <m/>
    <m/>
    <s v="mm"/>
    <s v="TC"/>
    <m/>
    <x v="6"/>
    <x v="1"/>
    <n v="4"/>
    <s v="Mission (Mission)"/>
    <s v="Space_Seg (Space_Segment)"/>
    <x v="2"/>
    <x v="60"/>
    <x v="0"/>
  </r>
  <r>
    <s v="Mission.Space_Seg.SC.XTR_COM"/>
    <m/>
    <x v="0"/>
    <x v="0"/>
    <s v="\Mission.Space_Seg.SC.XTR_COM\_name_\\default"/>
    <s v="Low data rate transmitter"/>
    <m/>
    <m/>
    <m/>
    <s v="COM"/>
    <m/>
    <x v="4"/>
    <x v="0"/>
    <n v="4"/>
    <s v="Mission (Mission)"/>
    <s v="Space_Seg (Space_Segment)"/>
    <x v="2"/>
    <x v="61"/>
    <x v="0"/>
  </r>
  <r>
    <s v="Mission.Space_Seg.SC.XTR_COM"/>
    <s v="Dimensions"/>
    <x v="8"/>
    <x v="0"/>
    <s v="\Mission.Space_Seg.SC.XTR_COM\diam\\default"/>
    <s v="-"/>
    <m/>
    <m/>
    <s v="mm"/>
    <s v="COM"/>
    <m/>
    <x v="4"/>
    <x v="1"/>
    <n v="4"/>
    <s v="Mission (Mission)"/>
    <s v="Space_Seg (Space_Segment)"/>
    <x v="2"/>
    <x v="61"/>
    <x v="0"/>
  </r>
  <r>
    <s v="Mission.Space_Seg.SC.XTR_COM"/>
    <s v="Dimensions"/>
    <x v="9"/>
    <x v="0"/>
    <s v="\Mission.Space_Seg.SC.XTR_COM\height\\default"/>
    <n v="30"/>
    <m/>
    <m/>
    <s v="mm"/>
    <s v="COM"/>
    <m/>
    <x v="4"/>
    <x v="1"/>
    <n v="4"/>
    <s v="Mission (Mission)"/>
    <s v="Space_Seg (Space_Segment)"/>
    <x v="2"/>
    <x v="61"/>
    <x v="0"/>
  </r>
  <r>
    <s v="Mission.Space_Seg.SC.XTR_COM"/>
    <s v="Dimensions"/>
    <x v="10"/>
    <x v="0"/>
    <s v="\Mission.Space_Seg.SC.XTR_COM\len\\default"/>
    <n v="201"/>
    <m/>
    <m/>
    <s v="mm"/>
    <s v="COM"/>
    <m/>
    <x v="4"/>
    <x v="1"/>
    <n v="4"/>
    <s v="Mission (Mission)"/>
    <s v="Space_Seg (Space_Segment)"/>
    <x v="2"/>
    <x v="61"/>
    <x v="0"/>
  </r>
  <r>
    <s v="Mission.Space_Seg.SC.XTR_COM"/>
    <m/>
    <x v="1"/>
    <x v="0"/>
    <s v="\Mission.Space_Seg.SC.XTR_COM\m\\default"/>
    <n v="0.1"/>
    <n v="10"/>
    <n v="0.01"/>
    <s v="kg"/>
    <s v="COM"/>
    <m/>
    <x v="4"/>
    <x v="1"/>
    <n v="4"/>
    <s v="Mission (Mission)"/>
    <s v="Space_Seg (Space_Segment)"/>
    <x v="2"/>
    <x v="61"/>
    <x v="0"/>
  </r>
  <r>
    <s v="Mission.Space_Seg.SC.XTR_COM"/>
    <m/>
    <x v="11"/>
    <x v="1"/>
    <s v="\Mission.Space_Seg.SC.XTR_COM\P\LEM\default"/>
    <n v="0"/>
    <m/>
    <m/>
    <s v="W"/>
    <s v="COM"/>
    <m/>
    <x v="4"/>
    <x v="1"/>
    <n v="4"/>
    <s v="Mission (Mission)"/>
    <s v="Space_Seg (Space_Segment)"/>
    <x v="2"/>
    <x v="61"/>
    <x v="0"/>
  </r>
  <r>
    <s v="Mission.Space_Seg.SC.XTR_COM"/>
    <m/>
    <x v="11"/>
    <x v="2"/>
    <s v="\Mission.Space_Seg.SC.XTR_COM\P\CRM\default"/>
    <n v="0"/>
    <m/>
    <m/>
    <s v="W"/>
    <s v="COM"/>
    <m/>
    <x v="4"/>
    <x v="1"/>
    <n v="4"/>
    <s v="Mission (Mission)"/>
    <s v="Space_Seg (Space_Segment)"/>
    <x v="2"/>
    <x v="61"/>
    <x v="0"/>
  </r>
  <r>
    <s v="Mission.Space_Seg.SC.XTR_COM"/>
    <m/>
    <x v="11"/>
    <x v="3"/>
    <s v="\Mission.Space_Seg.SC.XTR_COM\P\CCM\default"/>
    <n v="56"/>
    <m/>
    <m/>
    <s v="W"/>
    <s v="COM"/>
    <m/>
    <x v="4"/>
    <x v="1"/>
    <n v="4"/>
    <s v="Mission (Mission)"/>
    <s v="Space_Seg (Space_Segment)"/>
    <x v="2"/>
    <x v="61"/>
    <x v="0"/>
  </r>
  <r>
    <s v="Mission.Space_Seg.SC.XTR_COM"/>
    <m/>
    <x v="11"/>
    <x v="4"/>
    <s v="\Mission.Space_Seg.SC.XTR_COM\P\NVM\default"/>
    <n v="0"/>
    <m/>
    <m/>
    <s v="W"/>
    <s v="COM"/>
    <m/>
    <x v="4"/>
    <x v="1"/>
    <n v="4"/>
    <s v="Mission (Mission)"/>
    <s v="Space_Seg (Space_Segment)"/>
    <x v="2"/>
    <x v="61"/>
    <x v="0"/>
  </r>
  <r>
    <s v="Mission.Space_Seg.SC.XTR_COM"/>
    <m/>
    <x v="11"/>
    <x v="5"/>
    <s v="\Mission.Space_Seg.SC.XTR_COM\P\MAM\default"/>
    <n v="0"/>
    <m/>
    <m/>
    <s v="W"/>
    <s v="COM"/>
    <m/>
    <x v="4"/>
    <x v="1"/>
    <n v="4"/>
    <s v="Mission (Mission)"/>
    <s v="Space_Seg (Space_Segment)"/>
    <x v="2"/>
    <x v="61"/>
    <x v="0"/>
  </r>
  <r>
    <s v="Mission.Space_Seg.SC.XTR_COM"/>
    <m/>
    <x v="11"/>
    <x v="6"/>
    <s v="\Mission.Space_Seg.SC.XTR_COM\P\RSM\default"/>
    <n v="0"/>
    <m/>
    <m/>
    <s v="W"/>
    <s v="COM"/>
    <m/>
    <x v="4"/>
    <x v="1"/>
    <n v="4"/>
    <s v="Mission (Mission)"/>
    <s v="Space_Seg (Space_Segment)"/>
    <x v="2"/>
    <x v="61"/>
    <x v="0"/>
  </r>
  <r>
    <s v="Mission.Space_Seg.SC.XTR_COM"/>
    <m/>
    <x v="11"/>
    <x v="7"/>
    <s v="\Mission.Space_Seg.SC.XTR_COM\P\ISM\default"/>
    <n v="0"/>
    <m/>
    <m/>
    <s v="W"/>
    <s v="COM"/>
    <m/>
    <x v="4"/>
    <x v="1"/>
    <n v="4"/>
    <s v="Mission (Mission)"/>
    <s v="Space_Seg (Space_Segment)"/>
    <x v="2"/>
    <x v="61"/>
    <x v="0"/>
  </r>
  <r>
    <s v="Mission.Space_Seg.SC.XTR_COM"/>
    <m/>
    <x v="11"/>
    <x v="8"/>
    <s v="\Mission.Space_Seg.SC.XTR_COM\P\SCM\default"/>
    <n v="0"/>
    <m/>
    <m/>
    <s v="W"/>
    <s v="COM"/>
    <m/>
    <x v="4"/>
    <x v="1"/>
    <n v="4"/>
    <s v="Mission (Mission)"/>
    <s v="Space_Seg (Space_Segment)"/>
    <x v="2"/>
    <x v="61"/>
    <x v="0"/>
  </r>
  <r>
    <s v="Mission.Space_Seg.SC.XTR_COM"/>
    <m/>
    <x v="11"/>
    <x v="9"/>
    <s v="\Mission.Space_Seg.SC.XTR_COM\P\ECM\default"/>
    <n v="0"/>
    <m/>
    <m/>
    <s v="W"/>
    <s v="COM"/>
    <m/>
    <x v="4"/>
    <x v="1"/>
    <n v="4"/>
    <s v="Mission (Mission)"/>
    <s v="Space_Seg (Space_Segment)"/>
    <x v="2"/>
    <x v="61"/>
    <x v="0"/>
  </r>
  <r>
    <s v="Mission.Space_Seg.SC.XTR_COM"/>
    <m/>
    <x v="11"/>
    <x v="10"/>
    <s v="\Mission.Space_Seg.SC.XTR_COM\P\SAM\default"/>
    <n v="0"/>
    <m/>
    <m/>
    <s v="W"/>
    <s v="COM"/>
    <m/>
    <x v="4"/>
    <x v="1"/>
    <n v="4"/>
    <s v="Mission (Mission)"/>
    <s v="Space_Seg (Space_Segment)"/>
    <x v="2"/>
    <x v="61"/>
    <x v="0"/>
  </r>
  <r>
    <s v="Mission.Space_Seg.SC.XTR_COM"/>
    <m/>
    <x v="11"/>
    <x v="11"/>
    <s v="\Mission.Space_Seg.SC.XTR_COM\P\SBM\default"/>
    <n v="0"/>
    <m/>
    <m/>
    <s v="W"/>
    <s v="COM"/>
    <m/>
    <x v="4"/>
    <x v="1"/>
    <n v="4"/>
    <s v="Mission (Mission)"/>
    <s v="Space_Seg (Space_Segment)"/>
    <x v="2"/>
    <x v="61"/>
    <x v="0"/>
  </r>
  <r>
    <s v="Mission.Space_Seg.SC.XTR_COM"/>
    <m/>
    <x v="12"/>
    <x v="0"/>
    <s v="\Mission.Space_Seg.SC.XTR_COM\P_duty_cyc\\default"/>
    <n v="1"/>
    <m/>
    <m/>
    <s v="-"/>
    <s v="COM"/>
    <m/>
    <x v="4"/>
    <x v="1"/>
    <n v="4"/>
    <s v="Mission (Mission)"/>
    <s v="Space_Seg (Space_Segment)"/>
    <x v="2"/>
    <x v="61"/>
    <x v="0"/>
  </r>
  <r>
    <s v="Mission.Space_Seg.SC.XTR_COM"/>
    <m/>
    <x v="13"/>
    <x v="0"/>
    <s v="\Mission.Space_Seg.SC.XTR_COM\redundancy.scheme\\default"/>
    <s v="-"/>
    <m/>
    <m/>
    <m/>
    <s v="COM"/>
    <m/>
    <x v="4"/>
    <x v="1"/>
    <n v="4"/>
    <s v="Mission (Mission)"/>
    <s v="Space_Seg (Space_Segment)"/>
    <x v="2"/>
    <x v="61"/>
    <x v="0"/>
  </r>
  <r>
    <s v="Mission.Space_Seg.SC.XTR_COM"/>
    <m/>
    <x v="14"/>
    <x v="0"/>
    <s v="\Mission.Space_Seg.SC.XTR_COM\redundancy.type\\default"/>
    <s v="-"/>
    <m/>
    <m/>
    <m/>
    <s v="COM"/>
    <m/>
    <x v="4"/>
    <x v="1"/>
    <n v="4"/>
    <s v="Mission (Mission)"/>
    <s v="Space_Seg (Space_Segment)"/>
    <x v="2"/>
    <x v="61"/>
    <x v="0"/>
  </r>
  <r>
    <s v="Mission.Space_Seg.SC.XTR_COM"/>
    <m/>
    <x v="15"/>
    <x v="0"/>
    <s v="\Mission.Space_Seg.SC.XTR_COM\redundancy.k\\default"/>
    <n v="1"/>
    <m/>
    <m/>
    <m/>
    <s v="COM"/>
    <m/>
    <x v="4"/>
    <x v="1"/>
    <n v="4"/>
    <s v="Mission (Mission)"/>
    <s v="Space_Seg (Space_Segment)"/>
    <x v="2"/>
    <x v="61"/>
    <x v="0"/>
  </r>
  <r>
    <s v="Mission.Space_Seg.SC.XTR_COM"/>
    <m/>
    <x v="16"/>
    <x v="0"/>
    <s v="\Mission.Space_Seg.SC.XTR_COM\redundancy.n\\default"/>
    <n v="2"/>
    <m/>
    <m/>
    <m/>
    <s v="COM"/>
    <m/>
    <x v="4"/>
    <x v="1"/>
    <n v="4"/>
    <s v="Mission (Mission)"/>
    <s v="Space_Seg (Space_Segment)"/>
    <x v="2"/>
    <x v="61"/>
    <x v="0"/>
  </r>
  <r>
    <s v="Mission.Space_Seg.SC.XTR_COM"/>
    <m/>
    <x v="17"/>
    <x v="0"/>
    <s v="\Mission.Space_Seg.SC.XTR_COM\Temp_oper_max\\default"/>
    <n v="70"/>
    <m/>
    <m/>
    <s v="°C"/>
    <s v="COM"/>
    <m/>
    <x v="4"/>
    <x v="1"/>
    <n v="4"/>
    <s v="Mission (Mission)"/>
    <s v="Space_Seg (Space_Segment)"/>
    <x v="2"/>
    <x v="61"/>
    <x v="0"/>
  </r>
  <r>
    <s v="Mission.Space_Seg.SC.XTR_COM"/>
    <m/>
    <x v="18"/>
    <x v="0"/>
    <s v="\Mission.Space_Seg.SC.XTR_COM\Temp_oper_min\\default"/>
    <n v="-20"/>
    <m/>
    <m/>
    <s v="°C"/>
    <s v="COM"/>
    <m/>
    <x v="4"/>
    <x v="1"/>
    <n v="4"/>
    <s v="Mission (Mission)"/>
    <s v="Space_Seg (Space_Segment)"/>
    <x v="2"/>
    <x v="61"/>
    <x v="0"/>
  </r>
  <r>
    <s v="Mission.Space_Seg.SC.XTR_COM"/>
    <m/>
    <x v="19"/>
    <x v="0"/>
    <s v="\Mission.Space_Seg.SC.XTR_COM\TRL\\default"/>
    <n v="9"/>
    <m/>
    <m/>
    <m/>
    <s v="COM"/>
    <m/>
    <x v="4"/>
    <x v="1"/>
    <n v="4"/>
    <s v="Mission (Mission)"/>
    <s v="Space_Seg (Space_Segment)"/>
    <x v="2"/>
    <x v="61"/>
    <x v="0"/>
  </r>
  <r>
    <s v="Mission.Space_Seg.SC.XTR_COM"/>
    <s v="Dimensions"/>
    <x v="20"/>
    <x v="0"/>
    <s v="\Mission.Space_Seg.SC.XTR_COM\wid\\default"/>
    <n v="183"/>
    <m/>
    <m/>
    <s v="mm"/>
    <s v="COM"/>
    <m/>
    <x v="4"/>
    <x v="1"/>
    <n v="4"/>
    <s v="Mission (Mission)"/>
    <s v="Space_Seg (Space_Segment)"/>
    <x v="2"/>
    <x v="61"/>
    <x v="0"/>
  </r>
  <r>
    <m/>
    <m/>
    <x v="27"/>
    <x v="0"/>
    <m/>
    <m/>
    <m/>
    <m/>
    <m/>
    <m/>
    <m/>
    <x v="9"/>
    <x v="0"/>
    <m/>
    <m/>
    <m/>
    <x v="0"/>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Summary_Power_default" cacheId="61" applyNumberFormats="0" applyBorderFormats="0" applyFontFormats="0" applyPatternFormats="0" applyAlignmentFormats="0" applyWidthHeightFormats="1" dataCaption="Values" updatedVersion="6" minRefreshableVersion="3" showCalcMbrs="0" useAutoFormatting="1" colGrandTotals="0" itemPrintTitles="1" createdVersion="3" indent="0" showHeaders="0" outline="1" outlineData="1" multipleFieldFilters="0">
  <location ref="G4:H6" firstHeaderRow="1" firstDataRow="2" firstDataCol="1" rowPageCount="2" colPageCount="1"/>
  <pivotFields count="21">
    <pivotField showAll="0"/>
    <pivotField showAll="0"/>
    <pivotField axis="axisCol" showAll="0">
      <items count="29">
        <item h="1" x="0"/>
        <item h="1" x="24"/>
        <item h="1" x="21"/>
        <item h="1" x="25"/>
        <item h="1" x="2"/>
        <item h="1" x="8"/>
        <item h="1" x="26"/>
        <item h="1" x="9"/>
        <item h="1" x="10"/>
        <item h="1" x="1"/>
        <item h="1" x="3"/>
        <item h="1" x="4"/>
        <item h="1" x="5"/>
        <item h="1" x="11"/>
        <item h="1" x="6"/>
        <item h="1" x="12"/>
        <item h="1" x="15"/>
        <item h="1" x="16"/>
        <item h="1" x="13"/>
        <item h="1" x="14"/>
        <item h="1" x="7"/>
        <item h="1" x="17"/>
        <item h="1" x="18"/>
        <item h="1" x="22"/>
        <item h="1" x="19"/>
        <item h="1" x="23"/>
        <item h="1" x="20"/>
        <item x="27"/>
        <item t="default"/>
      </items>
    </pivotField>
    <pivotField showAll="0"/>
    <pivotField showAll="0"/>
    <pivotField dataField="1" showAll="0"/>
    <pivotField showAll="0"/>
    <pivotField showAll="0"/>
    <pivotField showAll="0"/>
    <pivotField showAll="0"/>
    <pivotField showAll="0"/>
    <pivotField axis="axisPage" showAll="0">
      <items count="11">
        <item x="2"/>
        <item x="4"/>
        <item x="8"/>
        <item x="7"/>
        <item x="5"/>
        <item x="3"/>
        <item x="1"/>
        <item x="0"/>
        <item x="6"/>
        <item x="9"/>
        <item t="default"/>
      </items>
    </pivotField>
    <pivotField axis="axisPage" showAll="0">
      <items count="4">
        <item x="2"/>
        <item x="1"/>
        <item x="0"/>
        <item t="default"/>
      </items>
    </pivotField>
    <pivotField showAll="0"/>
    <pivotField showAll="0"/>
    <pivotField showAll="0"/>
    <pivotField axis="axisRow" showAll="0">
      <items count="4">
        <item x="1"/>
        <item x="2"/>
        <item x="0"/>
        <item t="default"/>
      </items>
    </pivotField>
    <pivotField axis="axisRow" showAll="0">
      <items count="63">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0"/>
        <item t="default"/>
      </items>
    </pivotField>
    <pivotField axis="axisRow" showAll="0">
      <items count="116">
        <item x="17"/>
        <item x="18"/>
        <item x="19"/>
        <item x="20"/>
        <item x="1"/>
        <item x="2"/>
        <item x="3"/>
        <item x="4"/>
        <item x="5"/>
        <item x="6"/>
        <item x="7"/>
        <item x="8"/>
        <item x="9"/>
        <item x="10"/>
        <item x="11"/>
        <item x="12"/>
        <item x="13"/>
        <item x="14"/>
        <item x="15"/>
        <item x="16"/>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0"/>
        <item t="default"/>
      </items>
    </pivotField>
    <pivotField dragToRow="0" dragToCol="0" dragToPage="0" showAll="0" defaultSubtotal="0"/>
    <pivotField dragToRow="0" dragToCol="0" dragToPage="0" showAll="0" defaultSubtotal="0"/>
  </pivotFields>
  <rowFields count="3">
    <field x="16"/>
    <field x="17"/>
    <field x="18"/>
  </rowFields>
  <rowItems count="1">
    <i t="grand">
      <x/>
    </i>
  </rowItems>
  <colFields count="1">
    <field x="2"/>
  </colFields>
  <pageFields count="2">
    <pageField fld="12" item="1" hier="-1"/>
    <pageField fld="11" item="5" hier="-1"/>
  </pageFields>
  <dataFields count="1">
    <dataField name="Power (W)" fld="5" baseField="0" baseItem="0"/>
  </dataFields>
  <formats count="3">
    <format dxfId="25">
      <pivotArea type="all" dataOnly="0" outline="0" fieldPosition="0"/>
    </format>
    <format dxfId="24">
      <pivotArea type="origin" dataOnly="0" labelOnly="1" outline="0" fieldPosition="0"/>
    </format>
    <format dxfId="23">
      <pivotArea dataOnly="0" labelOnly="1" grandRow="1" outline="0" fieldPosition="0"/>
    </format>
  </formats>
  <pivotTableStyleInfo name="PivotStyleDark7" showRowHeaders="1" showColHeaders="1" showRowStripes="0" showColStripes="0" showLastColumn="1"/>
</pivotTableDefinition>
</file>

<file path=xl/pivotTables/pivotTable2.xml><?xml version="1.0" encoding="utf-8"?>
<pivotTableDefinition xmlns="http://schemas.openxmlformats.org/spreadsheetml/2006/main" name="Summary_Mass_default" cacheId="61" applyNumberFormats="0" applyBorderFormats="0" applyFontFormats="0" applyPatternFormats="0" applyAlignmentFormats="0" applyWidthHeightFormats="1" dataCaption="Values" updatedVersion="6" minRefreshableVersion="3" asteriskTotals="1" showCalcMbrs="0" useAutoFormatting="1" itemPrintTitles="1" createdVersion="3" indent="0" showHeaders="0" outline="1" outlineData="1" multipleFieldFilters="0">
  <location ref="B5:E17" firstHeaderRow="0" firstDataRow="1" firstDataCol="1" rowPageCount="3" colPageCount="1"/>
  <pivotFields count="21">
    <pivotField showAll="0"/>
    <pivotField showAll="0"/>
    <pivotField axis="axisPage" showAll="0">
      <items count="29">
        <item x="0"/>
        <item x="24"/>
        <item x="21"/>
        <item x="25"/>
        <item x="2"/>
        <item x="8"/>
        <item x="26"/>
        <item x="9"/>
        <item x="10"/>
        <item x="1"/>
        <item x="3"/>
        <item x="4"/>
        <item x="5"/>
        <item x="11"/>
        <item x="6"/>
        <item x="12"/>
        <item x="15"/>
        <item x="16"/>
        <item x="13"/>
        <item x="14"/>
        <item x="7"/>
        <item x="17"/>
        <item x="18"/>
        <item x="22"/>
        <item x="19"/>
        <item x="23"/>
        <item x="20"/>
        <item x="27"/>
        <item t="default"/>
      </items>
    </pivotField>
    <pivotField showAll="0"/>
    <pivotField showAll="0"/>
    <pivotField dataField="1" showAll="0"/>
    <pivotField showAll="0"/>
    <pivotField showAll="0"/>
    <pivotField showAll="0"/>
    <pivotField showAll="0"/>
    <pivotField showAll="0"/>
    <pivotField axis="axisPage" showAll="0">
      <items count="11">
        <item x="2"/>
        <item x="4"/>
        <item x="8"/>
        <item x="7"/>
        <item x="5"/>
        <item x="3"/>
        <item x="1"/>
        <item x="0"/>
        <item x="6"/>
        <item x="9"/>
        <item t="default"/>
      </items>
    </pivotField>
    <pivotField axis="axisPage" showAll="0">
      <items count="4">
        <item x="2"/>
        <item x="1"/>
        <item x="0"/>
        <item t="default"/>
      </items>
    </pivotField>
    <pivotField showAll="0"/>
    <pivotField showAll="0"/>
    <pivotField showAll="0"/>
    <pivotField axis="axisRow" showAll="0">
      <items count="4">
        <item x="1"/>
        <item x="2"/>
        <item x="0"/>
        <item t="default"/>
      </items>
    </pivotField>
    <pivotField axis="axisRow" showAll="0">
      <items count="63">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0"/>
        <item t="default"/>
      </items>
    </pivotField>
    <pivotField axis="axisRow" showAll="0">
      <items count="116">
        <item x="17"/>
        <item x="18"/>
        <item x="19"/>
        <item x="20"/>
        <item x="1"/>
        <item x="2"/>
        <item x="3"/>
        <item x="4"/>
        <item x="5"/>
        <item x="6"/>
        <item x="7"/>
        <item x="8"/>
        <item x="9"/>
        <item x="10"/>
        <item x="11"/>
        <item x="12"/>
        <item x="13"/>
        <item x="14"/>
        <item x="15"/>
        <item x="16"/>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0"/>
        <item t="default"/>
      </items>
    </pivotField>
    <pivotField dataField="1" dragToRow="0" dragToCol="0" dragToPage="0" showAll="0" defaultSubtotal="0"/>
    <pivotField dataField="1" dragToRow="0" dragToCol="0" dragToPage="0" showAll="0" defaultSubtotal="0"/>
  </pivotFields>
  <rowFields count="3">
    <field x="16"/>
    <field x="17"/>
    <field x="18"/>
  </rowFields>
  <rowItems count="12">
    <i>
      <x v="1"/>
    </i>
    <i r="1">
      <x v="3"/>
    </i>
    <i r="2">
      <x v="114"/>
    </i>
    <i r="1">
      <x v="34"/>
    </i>
    <i r="2">
      <x v="114"/>
    </i>
    <i r="1">
      <x v="38"/>
    </i>
    <i r="2">
      <x v="114"/>
    </i>
    <i r="1">
      <x v="39"/>
    </i>
    <i r="2">
      <x v="114"/>
    </i>
    <i r="1">
      <x v="43"/>
    </i>
    <i r="2">
      <x v="114"/>
    </i>
    <i t="grand">
      <x/>
    </i>
  </rowItems>
  <colFields count="1">
    <field x="-2"/>
  </colFields>
  <colItems count="3">
    <i>
      <x/>
    </i>
    <i i="1">
      <x v="1"/>
    </i>
    <i i="2">
      <x v="2"/>
    </i>
  </colItems>
  <pageFields count="3">
    <pageField fld="12" item="1" hier="-1"/>
    <pageField fld="11" item="5" hier="-1"/>
    <pageField fld="2" item="9" hier="-1"/>
  </pageFields>
  <dataFields count="3">
    <dataField name="mass (kg)" fld="5" baseField="0" baseItem="0"/>
    <dataField name="mass margin (%)" fld="19" baseField="0" baseItem="0"/>
    <dataField name="mass incl. margin (kg)" fld="20" baseField="0" baseItem="0"/>
  </dataFields>
  <formats count="10">
    <format dxfId="22">
      <pivotArea type="all" dataOnly="0" outline="0" fieldPosition="0"/>
    </format>
    <format dxfId="21">
      <pivotArea outline="0" collapsedLevelsAreSubtotals="1" fieldPosition="0"/>
    </format>
    <format dxfId="20">
      <pivotArea dataOnly="0" labelOnly="1" fieldPosition="0">
        <references count="1">
          <reference field="16" count="1">
            <x v="1"/>
          </reference>
        </references>
      </pivotArea>
    </format>
    <format dxfId="19">
      <pivotArea dataOnly="0" labelOnly="1" grandRow="1" outline="0" fieldPosition="0"/>
    </format>
    <format dxfId="18">
      <pivotArea dataOnly="0" labelOnly="1" fieldPosition="0">
        <references count="2">
          <reference field="16" count="1" selected="0">
            <x v="1"/>
          </reference>
          <reference field="17" count="5">
            <x v="3"/>
            <x v="34"/>
            <x v="38"/>
            <x v="39"/>
            <x v="43"/>
          </reference>
        </references>
      </pivotArea>
    </format>
    <format dxfId="17">
      <pivotArea dataOnly="0" labelOnly="1" fieldPosition="0">
        <references count="3">
          <reference field="16" count="1" selected="0">
            <x v="1"/>
          </reference>
          <reference field="17" count="1" selected="0">
            <x v="3"/>
          </reference>
          <reference field="18" count="1">
            <x v="114"/>
          </reference>
        </references>
      </pivotArea>
    </format>
    <format dxfId="16">
      <pivotArea dataOnly="0" labelOnly="1" fieldPosition="0">
        <references count="3">
          <reference field="16" count="1" selected="0">
            <x v="1"/>
          </reference>
          <reference field="17" count="1" selected="0">
            <x v="34"/>
          </reference>
          <reference field="18" count="1">
            <x v="114"/>
          </reference>
        </references>
      </pivotArea>
    </format>
    <format dxfId="15">
      <pivotArea dataOnly="0" labelOnly="1" fieldPosition="0">
        <references count="3">
          <reference field="16" count="1" selected="0">
            <x v="1"/>
          </reference>
          <reference field="17" count="1" selected="0">
            <x v="38"/>
          </reference>
          <reference field="18" count="1">
            <x v="114"/>
          </reference>
        </references>
      </pivotArea>
    </format>
    <format dxfId="14">
      <pivotArea dataOnly="0" labelOnly="1" fieldPosition="0">
        <references count="3">
          <reference field="16" count="1" selected="0">
            <x v="1"/>
          </reference>
          <reference field="17" count="1" selected="0">
            <x v="39"/>
          </reference>
          <reference field="18" count="1">
            <x v="114"/>
          </reference>
        </references>
      </pivotArea>
    </format>
    <format dxfId="13">
      <pivotArea dataOnly="0" labelOnly="1" fieldPosition="0">
        <references count="3">
          <reference field="16" count="1" selected="0">
            <x v="1"/>
          </reference>
          <reference field="17" count="1" selected="0">
            <x v="43"/>
          </reference>
          <reference field="18" count="1">
            <x v="114"/>
          </reference>
        </references>
      </pivotArea>
    </format>
  </formats>
  <pivotTableStyleInfo name="PivotStyleDark7" showRowHeaders="1" showColHeaders="1" showRowStripes="0" showColStripes="0" showLastColumn="1"/>
</pivotTableDefinition>
</file>

<file path=xl/pivotTables/pivotTable3.xml><?xml version="1.0" encoding="utf-8"?>
<pivotTableDefinition xmlns="http://schemas.openxmlformats.org/spreadsheetml/2006/main" name="PivotTable1" cacheId="61" applyNumberFormats="0" applyBorderFormats="0" applyFontFormats="0" applyPatternFormats="0" applyAlignmentFormats="0" applyWidthHeightFormats="1" dataCaption="Values" updatedVersion="6" minRefreshableVersion="3" showCalcMbrs="0" useAutoFormatting="1" colGrandTotals="0" itemPrintTitles="1" createdVersion="3" indent="0" outline="1" outlineData="1" multipleFieldFilters="0">
  <location ref="B8:X72" firstHeaderRow="1" firstDataRow="3" firstDataCol="1" rowPageCount="1" colPageCount="1"/>
  <pivotFields count="21">
    <pivotField showAll="0"/>
    <pivotField showAll="0"/>
    <pivotField axis="axisCol" showAll="0" defaultSubtotal="0">
      <items count="28">
        <item h="1" x="0"/>
        <item h="1" x="1"/>
        <item sd="0" x="11"/>
        <item x="12"/>
        <item sd="0" x="15"/>
        <item sd="0" x="16"/>
        <item h="1" x="13"/>
        <item h="1" x="14"/>
        <item h="1" x="19"/>
        <item h="1" x="20"/>
        <item h="1" x="27"/>
        <item h="1" x="2"/>
        <item h="1" x="3"/>
        <item h="1" x="4"/>
        <item h="1" x="5"/>
        <item h="1" x="6"/>
        <item h="1" x="7"/>
        <item h="1" x="8"/>
        <item h="1" x="9"/>
        <item h="1" x="10"/>
        <item h="1" x="17"/>
        <item h="1" x="18"/>
        <item h="1" x="21"/>
        <item h="1" x="22"/>
        <item h="1" x="23"/>
        <item h="1" x="24"/>
        <item h="1" x="25"/>
        <item h="1" x="26"/>
      </items>
    </pivotField>
    <pivotField axis="axisCol" showAll="0">
      <items count="13">
        <item h="1" x="0"/>
        <item x="1"/>
        <item x="2"/>
        <item x="3"/>
        <item x="4"/>
        <item x="5"/>
        <item x="6"/>
        <item x="7"/>
        <item x="8"/>
        <item x="9"/>
        <item x="10"/>
        <item x="11"/>
        <item t="default"/>
      </items>
    </pivotField>
    <pivotField showAll="0"/>
    <pivotField dataField="1" showAll="0"/>
    <pivotField showAll="0"/>
    <pivotField showAll="0"/>
    <pivotField showAll="0"/>
    <pivotField showAll="0"/>
    <pivotField showAll="0"/>
    <pivotField showAll="0"/>
    <pivotField axis="axisPage" multipleItemSelectionAllowed="1" showAll="0">
      <items count="4">
        <item x="2"/>
        <item x="1"/>
        <item h="1" x="0"/>
        <item t="default"/>
      </items>
    </pivotField>
    <pivotField showAll="0"/>
    <pivotField showAll="0"/>
    <pivotField showAll="0"/>
    <pivotField showAll="0"/>
    <pivotField axis="axisRow" showAll="0">
      <items count="6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t="default"/>
      </items>
    </pivotField>
    <pivotField showAll="0" defaultSubtotal="0"/>
    <pivotField dragToRow="0" dragToCol="0" dragToPage="0" showAll="0" defaultSubtotal="0"/>
    <pivotField dragToRow="0" dragToCol="0" dragToPage="0" showAll="0" defaultSubtotal="0"/>
  </pivotFields>
  <rowFields count="1">
    <field x="17"/>
  </rowFields>
  <rowItems count="62">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t="grand">
      <x/>
    </i>
  </rowItems>
  <colFields count="2">
    <field x="3"/>
    <field x="2"/>
  </colFields>
  <colItems count="22">
    <i>
      <x v="1"/>
      <x v="2"/>
    </i>
    <i t="default">
      <x v="1"/>
    </i>
    <i>
      <x v="2"/>
      <x v="2"/>
    </i>
    <i t="default">
      <x v="2"/>
    </i>
    <i>
      <x v="3"/>
      <x v="2"/>
    </i>
    <i t="default">
      <x v="3"/>
    </i>
    <i>
      <x v="4"/>
      <x v="2"/>
    </i>
    <i t="default">
      <x v="4"/>
    </i>
    <i>
      <x v="5"/>
      <x v="2"/>
    </i>
    <i t="default">
      <x v="5"/>
    </i>
    <i>
      <x v="6"/>
      <x v="2"/>
    </i>
    <i t="default">
      <x v="6"/>
    </i>
    <i>
      <x v="7"/>
      <x v="2"/>
    </i>
    <i t="default">
      <x v="7"/>
    </i>
    <i>
      <x v="8"/>
      <x v="2"/>
    </i>
    <i t="default">
      <x v="8"/>
    </i>
    <i>
      <x v="9"/>
      <x v="2"/>
    </i>
    <i t="default">
      <x v="9"/>
    </i>
    <i>
      <x v="10"/>
      <x v="2"/>
    </i>
    <i t="default">
      <x v="10"/>
    </i>
    <i>
      <x v="11"/>
      <x v="2"/>
    </i>
    <i t="default">
      <x v="11"/>
    </i>
  </colItems>
  <pageFields count="1">
    <pageField fld="12" hier="-1"/>
  </pageFields>
  <dataFields count="1">
    <dataField name="Sum of Value" fld="5" baseField="12" baseItem="0"/>
  </data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pivotTable" Target="../pivotTables/pivotTable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showGridLines="0" zoomScale="70" zoomScaleNormal="70" workbookViewId="0"/>
  </sheetViews>
  <sheetFormatPr defaultRowHeight="12.75"/>
  <sheetData/>
  <pageMargins left="0.75" right="0.75" top="1" bottom="1" header="0.5" footer="0.5"/>
  <pageSetup paperSize="9"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0"/>
  <sheetViews>
    <sheetView workbookViewId="0">
      <selection activeCell="D37" sqref="D37"/>
    </sheetView>
  </sheetViews>
  <sheetFormatPr defaultRowHeight="12.75"/>
  <cols>
    <col min="1" max="1" width="9.1640625" customWidth="1"/>
    <col min="2" max="2" width="9" customWidth="1"/>
    <col min="3" max="3" width="15.83203125" customWidth="1"/>
    <col min="4" max="4" width="16.1640625" customWidth="1"/>
    <col min="5" max="5" width="66.33203125" bestFit="1" customWidth="1"/>
    <col min="6" max="6" width="63.83203125" bestFit="1" customWidth="1"/>
  </cols>
  <sheetData>
    <row r="1" spans="1:6" ht="21" thickBot="1">
      <c r="A1" s="130" t="s">
        <v>211</v>
      </c>
      <c r="B1" s="130" t="s">
        <v>212</v>
      </c>
      <c r="C1" s="130" t="s">
        <v>216</v>
      </c>
      <c r="D1" s="130" t="s">
        <v>214</v>
      </c>
      <c r="E1" s="130" t="s">
        <v>213</v>
      </c>
      <c r="F1" s="131" t="s">
        <v>215</v>
      </c>
    </row>
    <row r="2" spans="1:6">
      <c r="A2" t="s">
        <v>422</v>
      </c>
      <c r="E2" t="s">
        <v>297</v>
      </c>
    </row>
    <row r="3" spans="1:6">
      <c r="A3" t="s">
        <v>422</v>
      </c>
      <c r="E3" t="s">
        <v>423</v>
      </c>
    </row>
    <row r="4" spans="1:6">
      <c r="A4" t="s">
        <v>422</v>
      </c>
      <c r="E4" t="s">
        <v>298</v>
      </c>
    </row>
    <row r="5" spans="1:6">
      <c r="A5" t="s">
        <v>422</v>
      </c>
      <c r="E5" t="s">
        <v>429</v>
      </c>
    </row>
    <row r="6" spans="1:6">
      <c r="A6" t="s">
        <v>422</v>
      </c>
      <c r="E6" t="s">
        <v>299</v>
      </c>
    </row>
    <row r="7" spans="1:6">
      <c r="A7" t="s">
        <v>422</v>
      </c>
      <c r="E7" t="s">
        <v>301</v>
      </c>
    </row>
    <row r="8" spans="1:6">
      <c r="A8" t="s">
        <v>422</v>
      </c>
      <c r="E8" t="s">
        <v>427</v>
      </c>
    </row>
    <row r="9" spans="1:6">
      <c r="A9" t="s">
        <v>422</v>
      </c>
      <c r="E9" t="s">
        <v>428</v>
      </c>
    </row>
    <row r="10" spans="1:6">
      <c r="A10" t="s">
        <v>607</v>
      </c>
      <c r="E10" t="s">
        <v>608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C7"/>
  <sheetViews>
    <sheetView workbookViewId="0"/>
  </sheetViews>
  <sheetFormatPr defaultRowHeight="12.75"/>
  <cols>
    <col min="1" max="1" width="20.83203125" bestFit="1" customWidth="1"/>
    <col min="2" max="2" width="31" bestFit="1" customWidth="1"/>
  </cols>
  <sheetData>
    <row r="1" spans="1:3">
      <c r="A1" s="387" t="s">
        <v>535</v>
      </c>
      <c r="B1" s="387" t="s">
        <v>536</v>
      </c>
      <c r="C1" s="387"/>
    </row>
    <row r="2" spans="1:3">
      <c r="A2" s="387" t="s">
        <v>537</v>
      </c>
      <c r="B2" s="387" t="s">
        <v>611</v>
      </c>
      <c r="C2" s="387"/>
    </row>
    <row r="3" spans="1:3">
      <c r="A3" s="387" t="s">
        <v>538</v>
      </c>
      <c r="B3" s="387" t="s">
        <v>612</v>
      </c>
      <c r="C3" s="387"/>
    </row>
    <row r="4" spans="1:3">
      <c r="A4" s="387" t="s">
        <v>539</v>
      </c>
      <c r="B4" s="387">
        <v>6</v>
      </c>
      <c r="C4" s="387"/>
    </row>
    <row r="5" spans="1:3">
      <c r="A5" s="387" t="s">
        <v>540</v>
      </c>
      <c r="B5" s="387">
        <v>1565</v>
      </c>
      <c r="C5" s="387"/>
    </row>
    <row r="6" spans="1:3">
      <c r="A6" s="387" t="s">
        <v>541</v>
      </c>
      <c r="B6" s="464" t="s">
        <v>3871</v>
      </c>
      <c r="C6" s="387"/>
    </row>
    <row r="7" spans="1:3">
      <c r="A7" s="387" t="s">
        <v>542</v>
      </c>
      <c r="B7" s="387" t="s">
        <v>422</v>
      </c>
      <c r="C7" s="387"/>
    </row>
  </sheetData>
  <sheetProtection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T177"/>
  <sheetViews>
    <sheetView workbookViewId="0">
      <pane ySplit="1" topLeftCell="A2" activePane="bottomLeft" state="frozenSplit"/>
      <selection pane="bottomLeft"/>
    </sheetView>
  </sheetViews>
  <sheetFormatPr defaultRowHeight="12.75"/>
  <cols>
    <col min="1" max="1" width="8.1640625" bestFit="1" customWidth="1"/>
    <col min="2" max="2" width="9.6640625" bestFit="1" customWidth="1"/>
    <col min="3" max="3" width="30" bestFit="1" customWidth="1"/>
    <col min="4" max="4" width="13" bestFit="1" customWidth="1"/>
    <col min="5" max="5" width="10.6640625" bestFit="1" customWidth="1"/>
    <col min="6" max="6" width="12.6640625" bestFit="1" customWidth="1"/>
    <col min="7" max="7" width="10.6640625" bestFit="1" customWidth="1"/>
    <col min="8" max="8" width="30" hidden="1" customWidth="1"/>
    <col min="9" max="9" width="15.33203125" bestFit="1" customWidth="1"/>
    <col min="10" max="10" width="8.5" bestFit="1" customWidth="1"/>
    <col min="11" max="11" width="29.33203125" bestFit="1" customWidth="1"/>
    <col min="12" max="12" width="8.33203125" bestFit="1" customWidth="1"/>
    <col min="13" max="13" width="10" bestFit="1" customWidth="1"/>
    <col min="14" max="14" width="12.1640625" bestFit="1" customWidth="1"/>
    <col min="15" max="15" width="28.1640625" bestFit="1" customWidth="1"/>
    <col min="16" max="16" width="39.33203125" hidden="1" customWidth="1"/>
    <col min="17" max="17" width="18" hidden="1" customWidth="1"/>
    <col min="18" max="18" width="19.5" hidden="1" customWidth="1"/>
    <col min="19" max="19" width="24" hidden="1" customWidth="1"/>
    <col min="20" max="20" width="255.83203125" hidden="1" customWidth="1"/>
  </cols>
  <sheetData>
    <row r="1" spans="1:20">
      <c r="A1" t="s">
        <v>543</v>
      </c>
      <c r="B1" t="s">
        <v>544</v>
      </c>
      <c r="C1" t="s">
        <v>545</v>
      </c>
      <c r="D1" t="s">
        <v>546</v>
      </c>
      <c r="E1" t="s">
        <v>547</v>
      </c>
      <c r="F1" t="s">
        <v>548</v>
      </c>
      <c r="G1" t="s">
        <v>549</v>
      </c>
      <c r="H1" t="s">
        <v>550</v>
      </c>
      <c r="I1" t="s">
        <v>551</v>
      </c>
      <c r="J1" t="s">
        <v>552</v>
      </c>
      <c r="K1" t="s">
        <v>553</v>
      </c>
      <c r="L1" t="s">
        <v>554</v>
      </c>
      <c r="M1" t="s">
        <v>555</v>
      </c>
      <c r="N1" t="s">
        <v>556</v>
      </c>
      <c r="O1" t="s">
        <v>557</v>
      </c>
      <c r="P1" t="s">
        <v>558</v>
      </c>
      <c r="Q1" t="s">
        <v>559</v>
      </c>
      <c r="R1" t="s">
        <v>560</v>
      </c>
      <c r="S1" t="s">
        <v>561</v>
      </c>
      <c r="T1" t="s">
        <v>562</v>
      </c>
    </row>
    <row r="2" spans="1:20">
      <c r="A2" s="558" t="s">
        <v>508</v>
      </c>
      <c r="B2" s="558" t="s">
        <v>593</v>
      </c>
      <c r="C2" s="558" t="s">
        <v>613</v>
      </c>
      <c r="D2" s="559" t="s">
        <v>300</v>
      </c>
      <c r="E2" s="559" t="s">
        <v>300</v>
      </c>
      <c r="F2" s="559" t="s">
        <v>300</v>
      </c>
      <c r="G2" s="559" t="s">
        <v>614</v>
      </c>
      <c r="H2" s="558" t="s">
        <v>613</v>
      </c>
      <c r="I2" s="558" t="str">
        <f>IF(G2="COMPUTED",D2,IF(G2="MANUAL",E2,F2))</f>
        <v>-</v>
      </c>
      <c r="J2" s="558"/>
      <c r="K2" s="558" t="s">
        <v>615</v>
      </c>
      <c r="L2" s="558"/>
      <c r="M2" s="558"/>
      <c r="N2" s="558"/>
      <c r="O2" s="558"/>
      <c r="P2" s="558" t="s">
        <v>616</v>
      </c>
      <c r="Q2" s="558" t="s">
        <v>617</v>
      </c>
      <c r="R2" s="560" t="s">
        <v>300</v>
      </c>
      <c r="S2" s="560" t="s">
        <v>300</v>
      </c>
      <c r="T2" s="559" t="s">
        <v>618</v>
      </c>
    </row>
    <row r="3" spans="1:20">
      <c r="A3" s="558" t="s">
        <v>508</v>
      </c>
      <c r="B3" s="558" t="s">
        <v>593</v>
      </c>
      <c r="C3" s="558" t="s">
        <v>619</v>
      </c>
      <c r="D3" s="559" t="s">
        <v>300</v>
      </c>
      <c r="E3" s="559">
        <v>8.6</v>
      </c>
      <c r="F3" s="559" t="s">
        <v>300</v>
      </c>
      <c r="G3" s="559" t="s">
        <v>614</v>
      </c>
      <c r="H3" s="558" t="s">
        <v>619</v>
      </c>
      <c r="I3" s="558">
        <f>IF(G3="COMPUTED",D3,IF(G3="MANUAL",E3,F3))</f>
        <v>8.6</v>
      </c>
      <c r="J3" s="558" t="s">
        <v>43</v>
      </c>
      <c r="K3" s="558" t="s">
        <v>87</v>
      </c>
      <c r="L3" s="558"/>
      <c r="M3" s="558"/>
      <c r="N3" s="558"/>
      <c r="O3" s="558"/>
      <c r="P3" s="558" t="s">
        <v>620</v>
      </c>
      <c r="Q3" s="558" t="s">
        <v>617</v>
      </c>
      <c r="R3" s="560" t="s">
        <v>300</v>
      </c>
      <c r="S3" s="560" t="s">
        <v>621</v>
      </c>
      <c r="T3" s="559" t="s">
        <v>622</v>
      </c>
    </row>
    <row r="4" spans="1:20">
      <c r="A4" s="558" t="s">
        <v>508</v>
      </c>
      <c r="B4" s="558" t="s">
        <v>593</v>
      </c>
      <c r="C4" s="558" t="s">
        <v>623</v>
      </c>
      <c r="D4" s="559" t="s">
        <v>300</v>
      </c>
      <c r="E4" s="559">
        <v>10</v>
      </c>
      <c r="F4" s="559" t="s">
        <v>300</v>
      </c>
      <c r="G4" s="559" t="s">
        <v>614</v>
      </c>
      <c r="H4" s="558" t="s">
        <v>623</v>
      </c>
      <c r="I4" s="558">
        <f>IF(G4="COMPUTED",D4,IF(G4="MANUAL",E4,F4))</f>
        <v>10</v>
      </c>
      <c r="J4" s="558" t="s">
        <v>169</v>
      </c>
      <c r="K4" s="558" t="s">
        <v>624</v>
      </c>
      <c r="L4" s="558"/>
      <c r="M4" s="558"/>
      <c r="N4" s="558"/>
      <c r="O4" s="558"/>
      <c r="P4" s="558" t="s">
        <v>625</v>
      </c>
      <c r="Q4" s="558" t="s">
        <v>617</v>
      </c>
      <c r="R4" s="560" t="s">
        <v>300</v>
      </c>
      <c r="S4" s="560" t="s">
        <v>626</v>
      </c>
      <c r="T4" s="559" t="s">
        <v>627</v>
      </c>
    </row>
    <row r="5" spans="1:20">
      <c r="A5" s="558" t="s">
        <v>508</v>
      </c>
      <c r="B5" s="558" t="s">
        <v>593</v>
      </c>
      <c r="C5" s="558" t="s">
        <v>628</v>
      </c>
      <c r="D5" s="559" t="s">
        <v>300</v>
      </c>
      <c r="E5" s="559" t="s">
        <v>300</v>
      </c>
      <c r="F5" s="559" t="s">
        <v>300</v>
      </c>
      <c r="G5" s="559" t="s">
        <v>614</v>
      </c>
      <c r="H5" s="558" t="s">
        <v>628</v>
      </c>
      <c r="I5" s="558" t="str">
        <f>IF(G5="COMPUTED",D5,IF(G5="MANUAL",E5,F5))</f>
        <v>-</v>
      </c>
      <c r="J5" s="558" t="s">
        <v>7</v>
      </c>
      <c r="K5" s="558" t="s">
        <v>508</v>
      </c>
      <c r="L5" s="558" t="s">
        <v>629</v>
      </c>
      <c r="M5" s="558"/>
      <c r="N5" s="558"/>
      <c r="O5" s="558"/>
      <c r="P5" s="558" t="s">
        <v>630</v>
      </c>
      <c r="Q5" s="558" t="s">
        <v>617</v>
      </c>
      <c r="R5" s="560" t="s">
        <v>300</v>
      </c>
      <c r="S5" s="560" t="s">
        <v>300</v>
      </c>
      <c r="T5" s="559" t="s">
        <v>631</v>
      </c>
    </row>
    <row r="6" spans="1:20">
      <c r="A6" s="558" t="s">
        <v>508</v>
      </c>
      <c r="B6" s="558" t="s">
        <v>593</v>
      </c>
      <c r="C6" s="558" t="s">
        <v>632</v>
      </c>
      <c r="D6" s="559" t="s">
        <v>300</v>
      </c>
      <c r="E6" s="559" t="s">
        <v>300</v>
      </c>
      <c r="F6" s="559" t="s">
        <v>300</v>
      </c>
      <c r="G6" s="559" t="s">
        <v>614</v>
      </c>
      <c r="H6" s="558" t="s">
        <v>632</v>
      </c>
      <c r="I6" s="558" t="str">
        <f>IF(G6="COMPUTED",D6,IF(G6="MANUAL",E6,F6))</f>
        <v>-</v>
      </c>
      <c r="J6" s="558" t="s">
        <v>7</v>
      </c>
      <c r="K6" s="558" t="s">
        <v>508</v>
      </c>
      <c r="L6" s="558" t="s">
        <v>633</v>
      </c>
      <c r="M6" s="558"/>
      <c r="N6" s="558"/>
      <c r="O6" s="558"/>
      <c r="P6" s="558" t="s">
        <v>634</v>
      </c>
      <c r="Q6" s="558" t="s">
        <v>617</v>
      </c>
      <c r="R6" s="560" t="s">
        <v>300</v>
      </c>
      <c r="S6" s="560" t="s">
        <v>300</v>
      </c>
      <c r="T6" s="559" t="s">
        <v>635</v>
      </c>
    </row>
    <row r="7" spans="1:20">
      <c r="A7" s="558" t="s">
        <v>508</v>
      </c>
      <c r="B7" s="558" t="s">
        <v>593</v>
      </c>
      <c r="C7" s="558" t="s">
        <v>636</v>
      </c>
      <c r="D7" s="559" t="s">
        <v>300</v>
      </c>
      <c r="E7" s="559" t="s">
        <v>300</v>
      </c>
      <c r="F7" s="559" t="s">
        <v>300</v>
      </c>
      <c r="G7" s="559" t="s">
        <v>614</v>
      </c>
      <c r="H7" s="558" t="s">
        <v>636</v>
      </c>
      <c r="I7" s="558" t="str">
        <f>IF(G7="COMPUTED",D7,IF(G7="MANUAL",E7,F7))</f>
        <v>-</v>
      </c>
      <c r="J7" s="558" t="s">
        <v>7</v>
      </c>
      <c r="K7" s="558" t="s">
        <v>508</v>
      </c>
      <c r="L7" s="558" t="s">
        <v>637</v>
      </c>
      <c r="M7" s="558"/>
      <c r="N7" s="558"/>
      <c r="O7" s="558"/>
      <c r="P7" s="558" t="s">
        <v>638</v>
      </c>
      <c r="Q7" s="558" t="s">
        <v>617</v>
      </c>
      <c r="R7" s="560" t="s">
        <v>300</v>
      </c>
      <c r="S7" s="560" t="s">
        <v>300</v>
      </c>
      <c r="T7" s="559" t="s">
        <v>639</v>
      </c>
    </row>
    <row r="8" spans="1:20">
      <c r="A8" s="558" t="s">
        <v>508</v>
      </c>
      <c r="B8" s="558" t="s">
        <v>593</v>
      </c>
      <c r="C8" s="558" t="s">
        <v>640</v>
      </c>
      <c r="D8" s="559" t="s">
        <v>300</v>
      </c>
      <c r="E8" s="559" t="s">
        <v>300</v>
      </c>
      <c r="F8" s="559" t="s">
        <v>300</v>
      </c>
      <c r="G8" s="559" t="s">
        <v>614</v>
      </c>
      <c r="H8" s="558" t="s">
        <v>640</v>
      </c>
      <c r="I8" s="558" t="str">
        <f>IF(G8="COMPUTED",D8,IF(G8="MANUAL",E8,F8))</f>
        <v>-</v>
      </c>
      <c r="J8" s="558" t="s">
        <v>7</v>
      </c>
      <c r="K8" s="558" t="s">
        <v>508</v>
      </c>
      <c r="L8" s="558" t="s">
        <v>641</v>
      </c>
      <c r="M8" s="558"/>
      <c r="N8" s="558"/>
      <c r="O8" s="558"/>
      <c r="P8" s="558" t="s">
        <v>642</v>
      </c>
      <c r="Q8" s="558" t="s">
        <v>617</v>
      </c>
      <c r="R8" s="560" t="s">
        <v>300</v>
      </c>
      <c r="S8" s="560" t="s">
        <v>300</v>
      </c>
      <c r="T8" s="559" t="s">
        <v>643</v>
      </c>
    </row>
    <row r="9" spans="1:20">
      <c r="A9" s="558" t="s">
        <v>508</v>
      </c>
      <c r="B9" s="558" t="s">
        <v>593</v>
      </c>
      <c r="C9" s="558" t="s">
        <v>644</v>
      </c>
      <c r="D9" s="559" t="s">
        <v>300</v>
      </c>
      <c r="E9" s="559" t="s">
        <v>300</v>
      </c>
      <c r="F9" s="559" t="s">
        <v>300</v>
      </c>
      <c r="G9" s="559" t="s">
        <v>614</v>
      </c>
      <c r="H9" s="558" t="s">
        <v>644</v>
      </c>
      <c r="I9" s="558" t="str">
        <f>IF(G9="COMPUTED",D9,IF(G9="MANUAL",E9,F9))</f>
        <v>-</v>
      </c>
      <c r="J9" s="558" t="s">
        <v>7</v>
      </c>
      <c r="K9" s="558" t="s">
        <v>508</v>
      </c>
      <c r="L9" s="558" t="s">
        <v>645</v>
      </c>
      <c r="M9" s="558"/>
      <c r="N9" s="558"/>
      <c r="O9" s="558"/>
      <c r="P9" s="558" t="s">
        <v>646</v>
      </c>
      <c r="Q9" s="558" t="s">
        <v>617</v>
      </c>
      <c r="R9" s="560" t="s">
        <v>300</v>
      </c>
      <c r="S9" s="560" t="s">
        <v>300</v>
      </c>
      <c r="T9" s="559" t="s">
        <v>647</v>
      </c>
    </row>
    <row r="10" spans="1:20">
      <c r="A10" s="558" t="s">
        <v>508</v>
      </c>
      <c r="B10" s="558" t="s">
        <v>593</v>
      </c>
      <c r="C10" s="558" t="s">
        <v>648</v>
      </c>
      <c r="D10" s="559" t="s">
        <v>300</v>
      </c>
      <c r="E10" s="559" t="s">
        <v>300</v>
      </c>
      <c r="F10" s="559" t="s">
        <v>300</v>
      </c>
      <c r="G10" s="559" t="s">
        <v>614</v>
      </c>
      <c r="H10" s="558" t="s">
        <v>648</v>
      </c>
      <c r="I10" s="558" t="str">
        <f>IF(G10="COMPUTED",D10,IF(G10="MANUAL",E10,F10))</f>
        <v>-</v>
      </c>
      <c r="J10" s="558" t="s">
        <v>7</v>
      </c>
      <c r="K10" s="558" t="s">
        <v>508</v>
      </c>
      <c r="L10" s="558" t="s">
        <v>649</v>
      </c>
      <c r="M10" s="558"/>
      <c r="N10" s="558"/>
      <c r="O10" s="558"/>
      <c r="P10" s="558" t="s">
        <v>650</v>
      </c>
      <c r="Q10" s="558" t="s">
        <v>617</v>
      </c>
      <c r="R10" s="560" t="s">
        <v>300</v>
      </c>
      <c r="S10" s="560" t="s">
        <v>300</v>
      </c>
      <c r="T10" s="559" t="s">
        <v>651</v>
      </c>
    </row>
    <row r="11" spans="1:20">
      <c r="A11" s="558" t="s">
        <v>508</v>
      </c>
      <c r="B11" s="558" t="s">
        <v>593</v>
      </c>
      <c r="C11" s="558" t="s">
        <v>652</v>
      </c>
      <c r="D11" s="559" t="s">
        <v>300</v>
      </c>
      <c r="E11" s="559" t="s">
        <v>300</v>
      </c>
      <c r="F11" s="559" t="s">
        <v>300</v>
      </c>
      <c r="G11" s="559" t="s">
        <v>614</v>
      </c>
      <c r="H11" s="558" t="s">
        <v>652</v>
      </c>
      <c r="I11" s="558" t="str">
        <f>IF(G11="COMPUTED",D11,IF(G11="MANUAL",E11,F11))</f>
        <v>-</v>
      </c>
      <c r="J11" s="558" t="s">
        <v>7</v>
      </c>
      <c r="K11" s="558" t="s">
        <v>508</v>
      </c>
      <c r="L11" s="558" t="s">
        <v>653</v>
      </c>
      <c r="M11" s="558"/>
      <c r="N11" s="558"/>
      <c r="O11" s="558"/>
      <c r="P11" s="558" t="s">
        <v>654</v>
      </c>
      <c r="Q11" s="558" t="s">
        <v>617</v>
      </c>
      <c r="R11" s="560" t="s">
        <v>300</v>
      </c>
      <c r="S11" s="560" t="s">
        <v>300</v>
      </c>
      <c r="T11" s="559" t="s">
        <v>655</v>
      </c>
    </row>
    <row r="12" spans="1:20">
      <c r="A12" s="558" t="s">
        <v>508</v>
      </c>
      <c r="B12" s="558" t="s">
        <v>593</v>
      </c>
      <c r="C12" s="558" t="s">
        <v>656</v>
      </c>
      <c r="D12" s="559" t="s">
        <v>300</v>
      </c>
      <c r="E12" s="559" t="s">
        <v>300</v>
      </c>
      <c r="F12" s="559" t="s">
        <v>300</v>
      </c>
      <c r="G12" s="559" t="s">
        <v>614</v>
      </c>
      <c r="H12" s="558" t="s">
        <v>656</v>
      </c>
      <c r="I12" s="558" t="str">
        <f>IF(G12="COMPUTED",D12,IF(G12="MANUAL",E12,F12))</f>
        <v>-</v>
      </c>
      <c r="J12" s="558" t="s">
        <v>7</v>
      </c>
      <c r="K12" s="558" t="s">
        <v>508</v>
      </c>
      <c r="L12" s="558" t="s">
        <v>657</v>
      </c>
      <c r="M12" s="558"/>
      <c r="N12" s="558"/>
      <c r="O12" s="558"/>
      <c r="P12" s="558" t="s">
        <v>658</v>
      </c>
      <c r="Q12" s="558" t="s">
        <v>617</v>
      </c>
      <c r="R12" s="560" t="s">
        <v>300</v>
      </c>
      <c r="S12" s="560" t="s">
        <v>300</v>
      </c>
      <c r="T12" s="559" t="s">
        <v>659</v>
      </c>
    </row>
    <row r="13" spans="1:20">
      <c r="A13" s="558" t="s">
        <v>508</v>
      </c>
      <c r="B13" s="558" t="s">
        <v>593</v>
      </c>
      <c r="C13" s="558" t="s">
        <v>660</v>
      </c>
      <c r="D13" s="559" t="s">
        <v>300</v>
      </c>
      <c r="E13" s="559" t="s">
        <v>300</v>
      </c>
      <c r="F13" s="559" t="s">
        <v>300</v>
      </c>
      <c r="G13" s="559" t="s">
        <v>614</v>
      </c>
      <c r="H13" s="558" t="s">
        <v>660</v>
      </c>
      <c r="I13" s="558" t="str">
        <f>IF(G13="COMPUTED",D13,IF(G13="MANUAL",E13,F13))</f>
        <v>-</v>
      </c>
      <c r="J13" s="558" t="s">
        <v>7</v>
      </c>
      <c r="K13" s="558" t="s">
        <v>508</v>
      </c>
      <c r="L13" s="558" t="s">
        <v>661</v>
      </c>
      <c r="M13" s="558"/>
      <c r="N13" s="558"/>
      <c r="O13" s="558"/>
      <c r="P13" s="558" t="s">
        <v>662</v>
      </c>
      <c r="Q13" s="558" t="s">
        <v>617</v>
      </c>
      <c r="R13" s="560" t="s">
        <v>300</v>
      </c>
      <c r="S13" s="560" t="s">
        <v>300</v>
      </c>
      <c r="T13" s="559" t="s">
        <v>663</v>
      </c>
    </row>
    <row r="14" spans="1:20">
      <c r="A14" s="558" t="s">
        <v>508</v>
      </c>
      <c r="B14" s="558" t="s">
        <v>593</v>
      </c>
      <c r="C14" s="558" t="s">
        <v>664</v>
      </c>
      <c r="D14" s="559" t="s">
        <v>300</v>
      </c>
      <c r="E14" s="559" t="s">
        <v>300</v>
      </c>
      <c r="F14" s="559" t="s">
        <v>300</v>
      </c>
      <c r="G14" s="559" t="s">
        <v>614</v>
      </c>
      <c r="H14" s="558" t="s">
        <v>664</v>
      </c>
      <c r="I14" s="558" t="str">
        <f>IF(G14="COMPUTED",D14,IF(G14="MANUAL",E14,F14))</f>
        <v>-</v>
      </c>
      <c r="J14" s="558" t="s">
        <v>7</v>
      </c>
      <c r="K14" s="558" t="s">
        <v>508</v>
      </c>
      <c r="L14" s="558" t="s">
        <v>665</v>
      </c>
      <c r="M14" s="558"/>
      <c r="N14" s="558"/>
      <c r="O14" s="558"/>
      <c r="P14" s="558" t="s">
        <v>666</v>
      </c>
      <c r="Q14" s="558" t="s">
        <v>617</v>
      </c>
      <c r="R14" s="560" t="s">
        <v>300</v>
      </c>
      <c r="S14" s="560" t="s">
        <v>300</v>
      </c>
      <c r="T14" s="559" t="s">
        <v>667</v>
      </c>
    </row>
    <row r="15" spans="1:20">
      <c r="A15" s="558" t="s">
        <v>508</v>
      </c>
      <c r="B15" s="558" t="s">
        <v>593</v>
      </c>
      <c r="C15" s="558" t="s">
        <v>668</v>
      </c>
      <c r="D15" s="559" t="s">
        <v>300</v>
      </c>
      <c r="E15" s="559" t="s">
        <v>300</v>
      </c>
      <c r="F15" s="559" t="s">
        <v>300</v>
      </c>
      <c r="G15" s="559" t="s">
        <v>614</v>
      </c>
      <c r="H15" s="558" t="s">
        <v>668</v>
      </c>
      <c r="I15" s="558" t="str">
        <f>IF(G15="COMPUTED",D15,IF(G15="MANUAL",E15,F15))</f>
        <v>-</v>
      </c>
      <c r="J15" s="558" t="s">
        <v>7</v>
      </c>
      <c r="K15" s="558" t="s">
        <v>508</v>
      </c>
      <c r="L15" s="558" t="s">
        <v>669</v>
      </c>
      <c r="M15" s="558"/>
      <c r="N15" s="558"/>
      <c r="O15" s="558"/>
      <c r="P15" s="558" t="s">
        <v>670</v>
      </c>
      <c r="Q15" s="558" t="s">
        <v>617</v>
      </c>
      <c r="R15" s="560" t="s">
        <v>300</v>
      </c>
      <c r="S15" s="560" t="s">
        <v>300</v>
      </c>
      <c r="T15" s="559" t="s">
        <v>671</v>
      </c>
    </row>
    <row r="16" spans="1:20">
      <c r="A16" s="558" t="s">
        <v>508</v>
      </c>
      <c r="B16" s="558" t="s">
        <v>593</v>
      </c>
      <c r="C16" s="558" t="s">
        <v>672</v>
      </c>
      <c r="D16" s="559" t="s">
        <v>300</v>
      </c>
      <c r="E16" s="559" t="s">
        <v>300</v>
      </c>
      <c r="F16" s="559" t="s">
        <v>300</v>
      </c>
      <c r="G16" s="559" t="s">
        <v>614</v>
      </c>
      <c r="H16" s="558" t="s">
        <v>672</v>
      </c>
      <c r="I16" s="558" t="str">
        <f>IF(G16="COMPUTED",D16,IF(G16="MANUAL",E16,F16))</f>
        <v>-</v>
      </c>
      <c r="J16" s="558"/>
      <c r="K16" s="558" t="s">
        <v>673</v>
      </c>
      <c r="L16" s="558"/>
      <c r="M16" s="558"/>
      <c r="N16" s="558"/>
      <c r="O16" s="558"/>
      <c r="P16" s="558" t="s">
        <v>674</v>
      </c>
      <c r="Q16" s="558" t="s">
        <v>617</v>
      </c>
      <c r="R16" s="560" t="s">
        <v>300</v>
      </c>
      <c r="S16" s="560" t="s">
        <v>300</v>
      </c>
      <c r="T16" s="559" t="s">
        <v>675</v>
      </c>
    </row>
    <row r="17" spans="1:20">
      <c r="A17" s="558" t="s">
        <v>508</v>
      </c>
      <c r="B17" s="558" t="s">
        <v>593</v>
      </c>
      <c r="C17" s="558" t="s">
        <v>676</v>
      </c>
      <c r="D17" s="559" t="s">
        <v>300</v>
      </c>
      <c r="E17" s="559" t="s">
        <v>300</v>
      </c>
      <c r="F17" s="559" t="s">
        <v>300</v>
      </c>
      <c r="G17" s="558" t="str">
        <f>G16</f>
        <v>MANUAL</v>
      </c>
      <c r="H17" s="558" t="s">
        <v>676</v>
      </c>
      <c r="I17" s="558" t="str">
        <f>IF(G17="COMPUTED",D17,IF(G17="MANUAL",E17,F17))</f>
        <v>-</v>
      </c>
      <c r="J17" s="558"/>
      <c r="K17" s="558" t="s">
        <v>677</v>
      </c>
      <c r="L17" s="558"/>
      <c r="M17" s="558"/>
      <c r="N17" s="558"/>
      <c r="O17" s="558"/>
      <c r="P17" s="558" t="s">
        <v>678</v>
      </c>
      <c r="Q17" s="558" t="s">
        <v>617</v>
      </c>
      <c r="R17" s="560" t="s">
        <v>300</v>
      </c>
      <c r="S17" s="560" t="s">
        <v>300</v>
      </c>
      <c r="T17" s="559" t="s">
        <v>679</v>
      </c>
    </row>
    <row r="18" spans="1:20">
      <c r="A18" s="558" t="s">
        <v>508</v>
      </c>
      <c r="B18" s="558" t="s">
        <v>593</v>
      </c>
      <c r="C18" s="558" t="s">
        <v>680</v>
      </c>
      <c r="D18" s="559" t="s">
        <v>300</v>
      </c>
      <c r="E18" s="559" t="s">
        <v>300</v>
      </c>
      <c r="F18" s="559" t="s">
        <v>300</v>
      </c>
      <c r="G18" s="558" t="str">
        <f>G16</f>
        <v>MANUAL</v>
      </c>
      <c r="H18" s="558" t="s">
        <v>680</v>
      </c>
      <c r="I18" s="558" t="str">
        <f>IF(G18="COMPUTED",D18,IF(G18="MANUAL",E18,F18))</f>
        <v>-</v>
      </c>
      <c r="J18" s="558" t="s">
        <v>300</v>
      </c>
      <c r="K18" s="558" t="s">
        <v>681</v>
      </c>
      <c r="L18" s="558"/>
      <c r="M18" s="558"/>
      <c r="N18" s="558"/>
      <c r="O18" s="558"/>
      <c r="P18" s="558" t="s">
        <v>682</v>
      </c>
      <c r="Q18" s="558" t="s">
        <v>617</v>
      </c>
      <c r="R18" s="560" t="s">
        <v>300</v>
      </c>
      <c r="S18" s="560" t="s">
        <v>300</v>
      </c>
      <c r="T18" s="559" t="s">
        <v>683</v>
      </c>
    </row>
    <row r="19" spans="1:20">
      <c r="A19" s="558" t="s">
        <v>508</v>
      </c>
      <c r="B19" s="558" t="s">
        <v>593</v>
      </c>
      <c r="C19" s="558" t="s">
        <v>684</v>
      </c>
      <c r="D19" s="559" t="s">
        <v>300</v>
      </c>
      <c r="E19" s="559" t="s">
        <v>300</v>
      </c>
      <c r="F19" s="559" t="s">
        <v>300</v>
      </c>
      <c r="G19" s="558" t="str">
        <f>G16</f>
        <v>MANUAL</v>
      </c>
      <c r="H19" s="558" t="s">
        <v>684</v>
      </c>
      <c r="I19" s="558" t="str">
        <f>IF(G19="COMPUTED",D19,IF(G19="MANUAL",E19,F19))</f>
        <v>-</v>
      </c>
      <c r="J19" s="558" t="s">
        <v>300</v>
      </c>
      <c r="K19" s="558" t="s">
        <v>685</v>
      </c>
      <c r="L19" s="558"/>
      <c r="M19" s="558"/>
      <c r="N19" s="558"/>
      <c r="O19" s="558"/>
      <c r="P19" s="558" t="s">
        <v>686</v>
      </c>
      <c r="Q19" s="558" t="s">
        <v>617</v>
      </c>
      <c r="R19" s="560" t="s">
        <v>300</v>
      </c>
      <c r="S19" s="560" t="s">
        <v>300</v>
      </c>
      <c r="T19" s="559" t="s">
        <v>687</v>
      </c>
    </row>
    <row r="20" spans="1:20">
      <c r="A20" s="558" t="s">
        <v>508</v>
      </c>
      <c r="B20" s="558" t="s">
        <v>593</v>
      </c>
      <c r="C20" s="558" t="s">
        <v>688</v>
      </c>
      <c r="D20" s="559" t="s">
        <v>300</v>
      </c>
      <c r="E20" s="559">
        <v>30</v>
      </c>
      <c r="F20" s="559" t="s">
        <v>300</v>
      </c>
      <c r="G20" s="559" t="s">
        <v>614</v>
      </c>
      <c r="H20" s="558" t="s">
        <v>688</v>
      </c>
      <c r="I20" s="558">
        <f>IF(G20="COMPUTED",D20,IF(G20="MANUAL",E20,F20))</f>
        <v>30</v>
      </c>
      <c r="J20" s="558" t="s">
        <v>597</v>
      </c>
      <c r="K20" s="558" t="s">
        <v>689</v>
      </c>
      <c r="L20" s="558"/>
      <c r="M20" s="558"/>
      <c r="N20" s="558"/>
      <c r="O20" s="558"/>
      <c r="P20" s="558" t="s">
        <v>690</v>
      </c>
      <c r="Q20" s="558" t="s">
        <v>617</v>
      </c>
      <c r="R20" s="560" t="s">
        <v>300</v>
      </c>
      <c r="S20" s="560" t="s">
        <v>691</v>
      </c>
      <c r="T20" s="559" t="s">
        <v>692</v>
      </c>
    </row>
    <row r="21" spans="1:20">
      <c r="A21" s="558" t="s">
        <v>508</v>
      </c>
      <c r="B21" s="558" t="s">
        <v>593</v>
      </c>
      <c r="C21" s="558" t="s">
        <v>693</v>
      </c>
      <c r="D21" s="559" t="s">
        <v>300</v>
      </c>
      <c r="E21" s="559">
        <v>10</v>
      </c>
      <c r="F21" s="559" t="s">
        <v>300</v>
      </c>
      <c r="G21" s="559" t="s">
        <v>614</v>
      </c>
      <c r="H21" s="558" t="s">
        <v>693</v>
      </c>
      <c r="I21" s="558">
        <f>IF(G21="COMPUTED",D21,IF(G21="MANUAL",E21,F21))</f>
        <v>10</v>
      </c>
      <c r="J21" s="558" t="s">
        <v>597</v>
      </c>
      <c r="K21" s="558" t="s">
        <v>694</v>
      </c>
      <c r="L21" s="558"/>
      <c r="M21" s="558"/>
      <c r="N21" s="558"/>
      <c r="O21" s="558"/>
      <c r="P21" s="558" t="s">
        <v>695</v>
      </c>
      <c r="Q21" s="558" t="s">
        <v>617</v>
      </c>
      <c r="R21" s="560" t="s">
        <v>300</v>
      </c>
      <c r="S21" s="560" t="s">
        <v>626</v>
      </c>
      <c r="T21" s="559" t="s">
        <v>696</v>
      </c>
    </row>
    <row r="22" spans="1:20">
      <c r="A22" s="558" t="s">
        <v>508</v>
      </c>
      <c r="B22" s="558" t="s">
        <v>593</v>
      </c>
      <c r="C22" s="558" t="s">
        <v>697</v>
      </c>
      <c r="D22" s="559" t="s">
        <v>300</v>
      </c>
      <c r="E22" s="559" t="s">
        <v>300</v>
      </c>
      <c r="F22" s="559" t="s">
        <v>300</v>
      </c>
      <c r="G22" s="559" t="s">
        <v>614</v>
      </c>
      <c r="H22" s="558" t="s">
        <v>697</v>
      </c>
      <c r="I22" s="558" t="str">
        <f>IF(G22="COMPUTED",D22,IF(G22="MANUAL",E22,F22))</f>
        <v>-</v>
      </c>
      <c r="J22" s="558"/>
      <c r="K22" s="558" t="s">
        <v>598</v>
      </c>
      <c r="L22" s="558"/>
      <c r="M22" s="558"/>
      <c r="N22" s="558"/>
      <c r="O22" s="558"/>
      <c r="P22" s="558" t="s">
        <v>698</v>
      </c>
      <c r="Q22" s="558" t="s">
        <v>617</v>
      </c>
      <c r="R22" s="560" t="s">
        <v>300</v>
      </c>
      <c r="S22" s="560" t="s">
        <v>300</v>
      </c>
      <c r="T22" s="559" t="s">
        <v>699</v>
      </c>
    </row>
    <row r="23" spans="1:20">
      <c r="A23" s="558" t="s">
        <v>508</v>
      </c>
      <c r="B23" s="558" t="s">
        <v>593</v>
      </c>
      <c r="C23" s="558" t="s">
        <v>700</v>
      </c>
      <c r="D23" s="559" t="s">
        <v>300</v>
      </c>
      <c r="E23" s="559">
        <v>1.0999999999999999E-2</v>
      </c>
      <c r="F23" s="559" t="s">
        <v>300</v>
      </c>
      <c r="G23" s="559" t="s">
        <v>614</v>
      </c>
      <c r="H23" s="558" t="s">
        <v>700</v>
      </c>
      <c r="I23" s="558">
        <f>IF(G23="COMPUTED",D23,IF(G23="MANUAL",E23,F23))</f>
        <v>1.0999999999999999E-2</v>
      </c>
      <c r="J23" s="558" t="s">
        <v>701</v>
      </c>
      <c r="K23" s="558" t="s">
        <v>702</v>
      </c>
      <c r="L23" s="558"/>
      <c r="M23" s="558"/>
      <c r="N23" s="558"/>
      <c r="O23" s="558"/>
      <c r="P23" s="558" t="s">
        <v>703</v>
      </c>
      <c r="Q23" s="558" t="s">
        <v>617</v>
      </c>
      <c r="R23" s="560" t="s">
        <v>300</v>
      </c>
      <c r="S23" s="560" t="s">
        <v>704</v>
      </c>
      <c r="T23" s="559" t="s">
        <v>705</v>
      </c>
    </row>
    <row r="24" spans="1:20">
      <c r="A24" s="558" t="s">
        <v>508</v>
      </c>
      <c r="B24" s="558" t="s">
        <v>593</v>
      </c>
      <c r="C24" s="558" t="s">
        <v>706</v>
      </c>
      <c r="D24" s="559" t="s">
        <v>300</v>
      </c>
      <c r="E24" s="559" t="s">
        <v>300</v>
      </c>
      <c r="F24" s="559" t="s">
        <v>300</v>
      </c>
      <c r="G24" s="559" t="s">
        <v>614</v>
      </c>
      <c r="H24" s="558" t="s">
        <v>706</v>
      </c>
      <c r="I24" s="558" t="str">
        <f>IF(G24="COMPUTED",D24,IF(G24="MANUAL",E24,F24))</f>
        <v>-</v>
      </c>
      <c r="J24" s="558" t="s">
        <v>707</v>
      </c>
      <c r="K24" s="558" t="s">
        <v>708</v>
      </c>
      <c r="L24" s="558"/>
      <c r="M24" s="558"/>
      <c r="N24" s="558" t="s">
        <v>594</v>
      </c>
      <c r="O24" s="558"/>
      <c r="P24" s="558" t="s">
        <v>709</v>
      </c>
      <c r="Q24" s="558" t="s">
        <v>617</v>
      </c>
      <c r="R24" s="560" t="s">
        <v>300</v>
      </c>
      <c r="S24" s="560" t="s">
        <v>300</v>
      </c>
      <c r="T24" s="559" t="s">
        <v>710</v>
      </c>
    </row>
    <row r="25" spans="1:20">
      <c r="A25" s="558" t="s">
        <v>508</v>
      </c>
      <c r="B25" s="558" t="s">
        <v>593</v>
      </c>
      <c r="C25" s="558" t="s">
        <v>711</v>
      </c>
      <c r="D25" s="559" t="s">
        <v>300</v>
      </c>
      <c r="E25" s="559" t="s">
        <v>300</v>
      </c>
      <c r="F25" s="559" t="s">
        <v>300</v>
      </c>
      <c r="G25" s="559" t="s">
        <v>614</v>
      </c>
      <c r="H25" s="558" t="s">
        <v>711</v>
      </c>
      <c r="I25" s="558" t="str">
        <f>IF(G25="COMPUTED",D25,IF(G25="MANUAL",E25,F25))</f>
        <v>-</v>
      </c>
      <c r="J25" s="558" t="s">
        <v>707</v>
      </c>
      <c r="K25" s="558" t="s">
        <v>712</v>
      </c>
      <c r="L25" s="558"/>
      <c r="M25" s="558"/>
      <c r="N25" s="558" t="s">
        <v>594</v>
      </c>
      <c r="O25" s="558"/>
      <c r="P25" s="558" t="s">
        <v>713</v>
      </c>
      <c r="Q25" s="558" t="s">
        <v>617</v>
      </c>
      <c r="R25" s="560" t="s">
        <v>300</v>
      </c>
      <c r="S25" s="560" t="s">
        <v>300</v>
      </c>
      <c r="T25" s="559" t="s">
        <v>714</v>
      </c>
    </row>
    <row r="26" spans="1:20">
      <c r="A26" s="558" t="s">
        <v>508</v>
      </c>
      <c r="B26" s="558" t="s">
        <v>593</v>
      </c>
      <c r="C26" s="558" t="s">
        <v>715</v>
      </c>
      <c r="D26" s="559" t="s">
        <v>300</v>
      </c>
      <c r="E26" s="559" t="s">
        <v>300</v>
      </c>
      <c r="F26" s="559" t="s">
        <v>300</v>
      </c>
      <c r="G26" s="559" t="s">
        <v>614</v>
      </c>
      <c r="H26" s="558" t="s">
        <v>715</v>
      </c>
      <c r="I26" s="558" t="str">
        <f>IF(G26="COMPUTED",D26,IF(G26="MANUAL",E26,F26))</f>
        <v>-</v>
      </c>
      <c r="J26" s="558" t="s">
        <v>707</v>
      </c>
      <c r="K26" s="558" t="s">
        <v>716</v>
      </c>
      <c r="L26" s="558"/>
      <c r="M26" s="558"/>
      <c r="N26" s="558" t="s">
        <v>594</v>
      </c>
      <c r="O26" s="558"/>
      <c r="P26" s="558" t="s">
        <v>717</v>
      </c>
      <c r="Q26" s="558" t="s">
        <v>617</v>
      </c>
      <c r="R26" s="560" t="s">
        <v>300</v>
      </c>
      <c r="S26" s="560" t="s">
        <v>300</v>
      </c>
      <c r="T26" s="559" t="s">
        <v>718</v>
      </c>
    </row>
    <row r="27" spans="1:20">
      <c r="A27" s="558" t="s">
        <v>508</v>
      </c>
      <c r="B27" s="558" t="s">
        <v>593</v>
      </c>
      <c r="C27" s="558" t="s">
        <v>719</v>
      </c>
      <c r="D27" s="559" t="s">
        <v>300</v>
      </c>
      <c r="E27" s="559" t="s">
        <v>300</v>
      </c>
      <c r="F27" s="559" t="s">
        <v>300</v>
      </c>
      <c r="G27" s="559" t="s">
        <v>614</v>
      </c>
      <c r="H27" s="558" t="s">
        <v>719</v>
      </c>
      <c r="I27" s="558" t="str">
        <f>IF(G27="COMPUTED",D27,IF(G27="MANUAL",E27,F27))</f>
        <v>-</v>
      </c>
      <c r="J27" s="558" t="s">
        <v>707</v>
      </c>
      <c r="K27" s="558" t="s">
        <v>599</v>
      </c>
      <c r="L27" s="558"/>
      <c r="M27" s="558"/>
      <c r="N27" s="558" t="s">
        <v>594</v>
      </c>
      <c r="O27" s="558"/>
      <c r="P27" s="558" t="s">
        <v>720</v>
      </c>
      <c r="Q27" s="558" t="s">
        <v>617</v>
      </c>
      <c r="R27" s="560" t="s">
        <v>300</v>
      </c>
      <c r="S27" s="560" t="s">
        <v>300</v>
      </c>
      <c r="T27" s="559" t="s">
        <v>721</v>
      </c>
    </row>
    <row r="28" spans="1:20">
      <c r="A28" s="558" t="s">
        <v>508</v>
      </c>
      <c r="B28" s="558" t="s">
        <v>593</v>
      </c>
      <c r="C28" s="558" t="s">
        <v>722</v>
      </c>
      <c r="D28" s="559" t="s">
        <v>300</v>
      </c>
      <c r="E28" s="559" t="s">
        <v>300</v>
      </c>
      <c r="F28" s="559" t="s">
        <v>300</v>
      </c>
      <c r="G28" s="559" t="s">
        <v>614</v>
      </c>
      <c r="H28" s="558" t="s">
        <v>722</v>
      </c>
      <c r="I28" s="558" t="str">
        <f>IF(G28="COMPUTED",D28,IF(G28="MANUAL",E28,F28))</f>
        <v>-</v>
      </c>
      <c r="J28" s="558"/>
      <c r="K28" s="558" t="s">
        <v>615</v>
      </c>
      <c r="L28" s="558"/>
      <c r="M28" s="558"/>
      <c r="N28" s="558"/>
      <c r="O28" s="558"/>
      <c r="P28" s="558" t="s">
        <v>723</v>
      </c>
      <c r="Q28" s="558" t="s">
        <v>617</v>
      </c>
      <c r="R28" s="560" t="s">
        <v>300</v>
      </c>
      <c r="S28" s="560" t="s">
        <v>300</v>
      </c>
      <c r="T28" s="559" t="s">
        <v>724</v>
      </c>
    </row>
    <row r="29" spans="1:20">
      <c r="A29" s="558" t="s">
        <v>508</v>
      </c>
      <c r="B29" s="558" t="s">
        <v>593</v>
      </c>
      <c r="C29" s="558" t="s">
        <v>725</v>
      </c>
      <c r="D29" s="559" t="s">
        <v>300</v>
      </c>
      <c r="E29" s="559">
        <v>0</v>
      </c>
      <c r="F29" s="559">
        <v>0.15</v>
      </c>
      <c r="G29" s="559" t="s">
        <v>614</v>
      </c>
      <c r="H29" s="558" t="s">
        <v>725</v>
      </c>
      <c r="I29" s="558">
        <f>IF(G29="COMPUTED",D29,IF(G29="MANUAL",E29,F29))</f>
        <v>0</v>
      </c>
      <c r="J29" s="558" t="s">
        <v>43</v>
      </c>
      <c r="K29" s="558" t="s">
        <v>87</v>
      </c>
      <c r="L29" s="558"/>
      <c r="M29" s="558"/>
      <c r="N29" s="558"/>
      <c r="O29" s="558"/>
      <c r="P29" s="558" t="s">
        <v>726</v>
      </c>
      <c r="Q29" s="558" t="s">
        <v>617</v>
      </c>
      <c r="R29" s="560" t="s">
        <v>300</v>
      </c>
      <c r="S29" s="560" t="s">
        <v>727</v>
      </c>
      <c r="T29" s="559" t="s">
        <v>728</v>
      </c>
    </row>
    <row r="30" spans="1:20">
      <c r="A30" s="558" t="s">
        <v>508</v>
      </c>
      <c r="B30" s="558" t="s">
        <v>593</v>
      </c>
      <c r="C30" s="558" t="s">
        <v>729</v>
      </c>
      <c r="D30" s="559" t="s">
        <v>300</v>
      </c>
      <c r="E30" s="559">
        <v>5</v>
      </c>
      <c r="F30" s="559" t="s">
        <v>300</v>
      </c>
      <c r="G30" s="559" t="s">
        <v>614</v>
      </c>
      <c r="H30" s="558" t="s">
        <v>729</v>
      </c>
      <c r="I30" s="558">
        <f>IF(G30="COMPUTED",D30,IF(G30="MANUAL",E30,F30))</f>
        <v>5</v>
      </c>
      <c r="J30" s="558" t="s">
        <v>169</v>
      </c>
      <c r="K30" s="558" t="s">
        <v>624</v>
      </c>
      <c r="L30" s="558"/>
      <c r="M30" s="558"/>
      <c r="N30" s="558"/>
      <c r="O30" s="558"/>
      <c r="P30" s="558" t="s">
        <v>730</v>
      </c>
      <c r="Q30" s="558" t="s">
        <v>617</v>
      </c>
      <c r="R30" s="560" t="s">
        <v>300</v>
      </c>
      <c r="S30" s="560" t="s">
        <v>731</v>
      </c>
      <c r="T30" s="559" t="s">
        <v>732</v>
      </c>
    </row>
    <row r="31" spans="1:20">
      <c r="A31" s="558" t="s">
        <v>508</v>
      </c>
      <c r="B31" s="558" t="s">
        <v>593</v>
      </c>
      <c r="C31" s="558" t="s">
        <v>733</v>
      </c>
      <c r="D31" s="559" t="s">
        <v>300</v>
      </c>
      <c r="E31" s="559" t="s">
        <v>300</v>
      </c>
      <c r="F31" s="559" t="s">
        <v>300</v>
      </c>
      <c r="G31" s="559" t="s">
        <v>614</v>
      </c>
      <c r="H31" s="558" t="s">
        <v>733</v>
      </c>
      <c r="I31" s="558" t="str">
        <f>IF(G31="COMPUTED",D31,IF(G31="MANUAL",E31,F31))</f>
        <v>-</v>
      </c>
      <c r="J31" s="558" t="s">
        <v>7</v>
      </c>
      <c r="K31" s="558" t="s">
        <v>508</v>
      </c>
      <c r="L31" s="558" t="s">
        <v>629</v>
      </c>
      <c r="M31" s="558"/>
      <c r="N31" s="558"/>
      <c r="O31" s="558"/>
      <c r="P31" s="558" t="s">
        <v>734</v>
      </c>
      <c r="Q31" s="558" t="s">
        <v>617</v>
      </c>
      <c r="R31" s="560" t="s">
        <v>300</v>
      </c>
      <c r="S31" s="560" t="s">
        <v>300</v>
      </c>
      <c r="T31" s="559" t="s">
        <v>735</v>
      </c>
    </row>
    <row r="32" spans="1:20">
      <c r="A32" s="558" t="s">
        <v>508</v>
      </c>
      <c r="B32" s="558" t="s">
        <v>593</v>
      </c>
      <c r="C32" s="558" t="s">
        <v>736</v>
      </c>
      <c r="D32" s="559" t="s">
        <v>300</v>
      </c>
      <c r="E32" s="559" t="s">
        <v>300</v>
      </c>
      <c r="F32" s="559" t="s">
        <v>300</v>
      </c>
      <c r="G32" s="559" t="s">
        <v>614</v>
      </c>
      <c r="H32" s="558" t="s">
        <v>736</v>
      </c>
      <c r="I32" s="558" t="str">
        <f>IF(G32="COMPUTED",D32,IF(G32="MANUAL",E32,F32))</f>
        <v>-</v>
      </c>
      <c r="J32" s="558" t="s">
        <v>7</v>
      </c>
      <c r="K32" s="558" t="s">
        <v>508</v>
      </c>
      <c r="L32" s="558" t="s">
        <v>633</v>
      </c>
      <c r="M32" s="558"/>
      <c r="N32" s="558"/>
      <c r="O32" s="558"/>
      <c r="P32" s="558" t="s">
        <v>737</v>
      </c>
      <c r="Q32" s="558" t="s">
        <v>617</v>
      </c>
      <c r="R32" s="560" t="s">
        <v>300</v>
      </c>
      <c r="S32" s="560" t="s">
        <v>300</v>
      </c>
      <c r="T32" s="559" t="s">
        <v>738</v>
      </c>
    </row>
    <row r="33" spans="1:20">
      <c r="A33" s="558" t="s">
        <v>508</v>
      </c>
      <c r="B33" s="558" t="s">
        <v>593</v>
      </c>
      <c r="C33" s="558" t="s">
        <v>739</v>
      </c>
      <c r="D33" s="559" t="s">
        <v>300</v>
      </c>
      <c r="E33" s="559" t="s">
        <v>300</v>
      </c>
      <c r="F33" s="559" t="s">
        <v>300</v>
      </c>
      <c r="G33" s="559" t="s">
        <v>614</v>
      </c>
      <c r="H33" s="558" t="s">
        <v>739</v>
      </c>
      <c r="I33" s="558" t="str">
        <f>IF(G33="COMPUTED",D33,IF(G33="MANUAL",E33,F33))</f>
        <v>-</v>
      </c>
      <c r="J33" s="558" t="s">
        <v>7</v>
      </c>
      <c r="K33" s="558" t="s">
        <v>508</v>
      </c>
      <c r="L33" s="558" t="s">
        <v>637</v>
      </c>
      <c r="M33" s="558"/>
      <c r="N33" s="558"/>
      <c r="O33" s="558"/>
      <c r="P33" s="558" t="s">
        <v>740</v>
      </c>
      <c r="Q33" s="558" t="s">
        <v>617</v>
      </c>
      <c r="R33" s="560" t="s">
        <v>300</v>
      </c>
      <c r="S33" s="560" t="s">
        <v>300</v>
      </c>
      <c r="T33" s="559" t="s">
        <v>741</v>
      </c>
    </row>
    <row r="34" spans="1:20">
      <c r="A34" s="558" t="s">
        <v>508</v>
      </c>
      <c r="B34" s="558" t="s">
        <v>593</v>
      </c>
      <c r="C34" s="558" t="s">
        <v>742</v>
      </c>
      <c r="D34" s="559" t="s">
        <v>300</v>
      </c>
      <c r="E34" s="559" t="s">
        <v>300</v>
      </c>
      <c r="F34" s="559" t="s">
        <v>300</v>
      </c>
      <c r="G34" s="559" t="s">
        <v>614</v>
      </c>
      <c r="H34" s="558" t="s">
        <v>742</v>
      </c>
      <c r="I34" s="558" t="str">
        <f>IF(G34="COMPUTED",D34,IF(G34="MANUAL",E34,F34))</f>
        <v>-</v>
      </c>
      <c r="J34" s="558" t="s">
        <v>7</v>
      </c>
      <c r="K34" s="558" t="s">
        <v>508</v>
      </c>
      <c r="L34" s="558" t="s">
        <v>641</v>
      </c>
      <c r="M34" s="558"/>
      <c r="N34" s="558"/>
      <c r="O34" s="558"/>
      <c r="P34" s="558" t="s">
        <v>743</v>
      </c>
      <c r="Q34" s="558" t="s">
        <v>617</v>
      </c>
      <c r="R34" s="560" t="s">
        <v>300</v>
      </c>
      <c r="S34" s="560" t="s">
        <v>300</v>
      </c>
      <c r="T34" s="559" t="s">
        <v>744</v>
      </c>
    </row>
    <row r="35" spans="1:20">
      <c r="A35" s="558" t="s">
        <v>508</v>
      </c>
      <c r="B35" s="558" t="s">
        <v>593</v>
      </c>
      <c r="C35" s="558" t="s">
        <v>745</v>
      </c>
      <c r="D35" s="559" t="s">
        <v>300</v>
      </c>
      <c r="E35" s="559" t="s">
        <v>300</v>
      </c>
      <c r="F35" s="559" t="s">
        <v>300</v>
      </c>
      <c r="G35" s="559" t="s">
        <v>614</v>
      </c>
      <c r="H35" s="558" t="s">
        <v>745</v>
      </c>
      <c r="I35" s="558" t="str">
        <f>IF(G35="COMPUTED",D35,IF(G35="MANUAL",E35,F35))</f>
        <v>-</v>
      </c>
      <c r="J35" s="558" t="s">
        <v>7</v>
      </c>
      <c r="K35" s="558" t="s">
        <v>508</v>
      </c>
      <c r="L35" s="558" t="s">
        <v>645</v>
      </c>
      <c r="M35" s="558"/>
      <c r="N35" s="558"/>
      <c r="O35" s="558"/>
      <c r="P35" s="558" t="s">
        <v>746</v>
      </c>
      <c r="Q35" s="558" t="s">
        <v>617</v>
      </c>
      <c r="R35" s="560" t="s">
        <v>300</v>
      </c>
      <c r="S35" s="560" t="s">
        <v>300</v>
      </c>
      <c r="T35" s="559" t="s">
        <v>747</v>
      </c>
    </row>
    <row r="36" spans="1:20">
      <c r="A36" s="558" t="s">
        <v>508</v>
      </c>
      <c r="B36" s="558" t="s">
        <v>593</v>
      </c>
      <c r="C36" s="558" t="s">
        <v>748</v>
      </c>
      <c r="D36" s="559" t="s">
        <v>300</v>
      </c>
      <c r="E36" s="559" t="s">
        <v>300</v>
      </c>
      <c r="F36" s="559" t="s">
        <v>300</v>
      </c>
      <c r="G36" s="559" t="s">
        <v>614</v>
      </c>
      <c r="H36" s="558" t="s">
        <v>748</v>
      </c>
      <c r="I36" s="558" t="str">
        <f>IF(G36="COMPUTED",D36,IF(G36="MANUAL",E36,F36))</f>
        <v>-</v>
      </c>
      <c r="J36" s="558" t="s">
        <v>7</v>
      </c>
      <c r="K36" s="558" t="s">
        <v>508</v>
      </c>
      <c r="L36" s="558" t="s">
        <v>649</v>
      </c>
      <c r="M36" s="558"/>
      <c r="N36" s="558"/>
      <c r="O36" s="558"/>
      <c r="P36" s="558" t="s">
        <v>749</v>
      </c>
      <c r="Q36" s="558" t="s">
        <v>617</v>
      </c>
      <c r="R36" s="560" t="s">
        <v>300</v>
      </c>
      <c r="S36" s="560" t="s">
        <v>300</v>
      </c>
      <c r="T36" s="559" t="s">
        <v>750</v>
      </c>
    </row>
    <row r="37" spans="1:20">
      <c r="A37" s="558" t="s">
        <v>508</v>
      </c>
      <c r="B37" s="558" t="s">
        <v>593</v>
      </c>
      <c r="C37" s="558" t="s">
        <v>751</v>
      </c>
      <c r="D37" s="559" t="s">
        <v>300</v>
      </c>
      <c r="E37" s="559" t="s">
        <v>300</v>
      </c>
      <c r="F37" s="559" t="s">
        <v>300</v>
      </c>
      <c r="G37" s="559" t="s">
        <v>614</v>
      </c>
      <c r="H37" s="558" t="s">
        <v>751</v>
      </c>
      <c r="I37" s="558" t="str">
        <f>IF(G37="COMPUTED",D37,IF(G37="MANUAL",E37,F37))</f>
        <v>-</v>
      </c>
      <c r="J37" s="558" t="s">
        <v>7</v>
      </c>
      <c r="K37" s="558" t="s">
        <v>508</v>
      </c>
      <c r="L37" s="558" t="s">
        <v>653</v>
      </c>
      <c r="M37" s="558"/>
      <c r="N37" s="558"/>
      <c r="O37" s="558"/>
      <c r="P37" s="558" t="s">
        <v>752</v>
      </c>
      <c r="Q37" s="558" t="s">
        <v>617</v>
      </c>
      <c r="R37" s="560" t="s">
        <v>300</v>
      </c>
      <c r="S37" s="560" t="s">
        <v>300</v>
      </c>
      <c r="T37" s="559" t="s">
        <v>753</v>
      </c>
    </row>
    <row r="38" spans="1:20">
      <c r="A38" s="558" t="s">
        <v>508</v>
      </c>
      <c r="B38" s="558" t="s">
        <v>593</v>
      </c>
      <c r="C38" s="558" t="s">
        <v>754</v>
      </c>
      <c r="D38" s="559" t="s">
        <v>300</v>
      </c>
      <c r="E38" s="559" t="s">
        <v>300</v>
      </c>
      <c r="F38" s="559" t="s">
        <v>300</v>
      </c>
      <c r="G38" s="559" t="s">
        <v>614</v>
      </c>
      <c r="H38" s="558" t="s">
        <v>754</v>
      </c>
      <c r="I38" s="558" t="str">
        <f>IF(G38="COMPUTED",D38,IF(G38="MANUAL",E38,F38))</f>
        <v>-</v>
      </c>
      <c r="J38" s="558" t="s">
        <v>7</v>
      </c>
      <c r="K38" s="558" t="s">
        <v>508</v>
      </c>
      <c r="L38" s="558" t="s">
        <v>657</v>
      </c>
      <c r="M38" s="558"/>
      <c r="N38" s="558"/>
      <c r="O38" s="558"/>
      <c r="P38" s="558" t="s">
        <v>755</v>
      </c>
      <c r="Q38" s="558" t="s">
        <v>617</v>
      </c>
      <c r="R38" s="560" t="s">
        <v>300</v>
      </c>
      <c r="S38" s="560" t="s">
        <v>300</v>
      </c>
      <c r="T38" s="559" t="s">
        <v>756</v>
      </c>
    </row>
    <row r="39" spans="1:20">
      <c r="A39" s="558" t="s">
        <v>508</v>
      </c>
      <c r="B39" s="558" t="s">
        <v>593</v>
      </c>
      <c r="C39" s="558" t="s">
        <v>757</v>
      </c>
      <c r="D39" s="559" t="s">
        <v>300</v>
      </c>
      <c r="E39" s="559" t="s">
        <v>300</v>
      </c>
      <c r="F39" s="559" t="s">
        <v>300</v>
      </c>
      <c r="G39" s="559" t="s">
        <v>614</v>
      </c>
      <c r="H39" s="558" t="s">
        <v>757</v>
      </c>
      <c r="I39" s="558" t="str">
        <f>IF(G39="COMPUTED",D39,IF(G39="MANUAL",E39,F39))</f>
        <v>-</v>
      </c>
      <c r="J39" s="558" t="s">
        <v>7</v>
      </c>
      <c r="K39" s="558" t="s">
        <v>508</v>
      </c>
      <c r="L39" s="558" t="s">
        <v>661</v>
      </c>
      <c r="M39" s="558"/>
      <c r="N39" s="558"/>
      <c r="O39" s="558"/>
      <c r="P39" s="558" t="s">
        <v>758</v>
      </c>
      <c r="Q39" s="558" t="s">
        <v>617</v>
      </c>
      <c r="R39" s="560" t="s">
        <v>300</v>
      </c>
      <c r="S39" s="560" t="s">
        <v>300</v>
      </c>
      <c r="T39" s="559" t="s">
        <v>759</v>
      </c>
    </row>
    <row r="40" spans="1:20">
      <c r="A40" s="558" t="s">
        <v>508</v>
      </c>
      <c r="B40" s="558" t="s">
        <v>593</v>
      </c>
      <c r="C40" s="558" t="s">
        <v>760</v>
      </c>
      <c r="D40" s="559" t="s">
        <v>300</v>
      </c>
      <c r="E40" s="559" t="s">
        <v>300</v>
      </c>
      <c r="F40" s="559" t="s">
        <v>300</v>
      </c>
      <c r="G40" s="559" t="s">
        <v>614</v>
      </c>
      <c r="H40" s="558" t="s">
        <v>760</v>
      </c>
      <c r="I40" s="558" t="str">
        <f>IF(G40="COMPUTED",D40,IF(G40="MANUAL",E40,F40))</f>
        <v>-</v>
      </c>
      <c r="J40" s="558" t="s">
        <v>7</v>
      </c>
      <c r="K40" s="558" t="s">
        <v>508</v>
      </c>
      <c r="L40" s="558" t="s">
        <v>665</v>
      </c>
      <c r="M40" s="558"/>
      <c r="N40" s="558"/>
      <c r="O40" s="558"/>
      <c r="P40" s="561" t="s">
        <v>761</v>
      </c>
      <c r="Q40" s="558" t="s">
        <v>617</v>
      </c>
      <c r="R40" s="560" t="s">
        <v>300</v>
      </c>
      <c r="S40" s="560" t="s">
        <v>300</v>
      </c>
      <c r="T40" s="559" t="s">
        <v>762</v>
      </c>
    </row>
    <row r="41" spans="1:20">
      <c r="A41" s="558" t="s">
        <v>508</v>
      </c>
      <c r="B41" s="558" t="s">
        <v>593</v>
      </c>
      <c r="C41" s="558" t="s">
        <v>763</v>
      </c>
      <c r="D41" s="559" t="s">
        <v>300</v>
      </c>
      <c r="E41" s="559" t="s">
        <v>300</v>
      </c>
      <c r="F41" s="559" t="s">
        <v>300</v>
      </c>
      <c r="G41" s="559" t="s">
        <v>614</v>
      </c>
      <c r="H41" s="558" t="s">
        <v>763</v>
      </c>
      <c r="I41" s="558" t="str">
        <f>IF(G41="COMPUTED",D41,IF(G41="MANUAL",E41,F41))</f>
        <v>-</v>
      </c>
      <c r="J41" s="558" t="s">
        <v>7</v>
      </c>
      <c r="K41" s="558" t="s">
        <v>508</v>
      </c>
      <c r="L41" s="558" t="s">
        <v>669</v>
      </c>
      <c r="M41" s="558"/>
      <c r="N41" s="558"/>
      <c r="O41" s="558"/>
      <c r="P41" s="558" t="s">
        <v>764</v>
      </c>
      <c r="Q41" s="558" t="s">
        <v>617</v>
      </c>
      <c r="R41" s="560" t="s">
        <v>300</v>
      </c>
      <c r="S41" s="560" t="s">
        <v>300</v>
      </c>
      <c r="T41" s="559" t="s">
        <v>765</v>
      </c>
    </row>
    <row r="42" spans="1:20">
      <c r="A42" s="558" t="s">
        <v>508</v>
      </c>
      <c r="B42" s="558" t="s">
        <v>593</v>
      </c>
      <c r="C42" s="558" t="s">
        <v>766</v>
      </c>
      <c r="D42" s="559" t="s">
        <v>300</v>
      </c>
      <c r="E42" s="559" t="s">
        <v>300</v>
      </c>
      <c r="F42" s="559" t="s">
        <v>300</v>
      </c>
      <c r="G42" s="559" t="s">
        <v>614</v>
      </c>
      <c r="H42" s="558" t="s">
        <v>766</v>
      </c>
      <c r="I42" s="558" t="str">
        <f>IF(G42="COMPUTED",D42,IF(G42="MANUAL",E42,F42))</f>
        <v>-</v>
      </c>
      <c r="J42" s="558"/>
      <c r="K42" s="558" t="s">
        <v>673</v>
      </c>
      <c r="L42" s="558"/>
      <c r="M42" s="558"/>
      <c r="N42" s="558"/>
      <c r="O42" s="558"/>
      <c r="P42" s="558" t="s">
        <v>767</v>
      </c>
      <c r="Q42" s="558" t="s">
        <v>617</v>
      </c>
      <c r="R42" s="560" t="s">
        <v>300</v>
      </c>
      <c r="S42" s="560" t="s">
        <v>300</v>
      </c>
      <c r="T42" s="559" t="s">
        <v>768</v>
      </c>
    </row>
    <row r="43" spans="1:20">
      <c r="A43" s="558" t="s">
        <v>508</v>
      </c>
      <c r="B43" s="558" t="s">
        <v>593</v>
      </c>
      <c r="C43" s="558" t="s">
        <v>769</v>
      </c>
      <c r="D43" s="559" t="s">
        <v>300</v>
      </c>
      <c r="E43" s="559" t="s">
        <v>300</v>
      </c>
      <c r="F43" s="559" t="s">
        <v>300</v>
      </c>
      <c r="G43" s="558" t="str">
        <f>G42</f>
        <v>MANUAL</v>
      </c>
      <c r="H43" s="558" t="s">
        <v>769</v>
      </c>
      <c r="I43" s="558" t="str">
        <f>IF(G43="COMPUTED",D43,IF(G43="MANUAL",E43,F43))</f>
        <v>-</v>
      </c>
      <c r="J43" s="558"/>
      <c r="K43" s="558" t="s">
        <v>677</v>
      </c>
      <c r="L43" s="558"/>
      <c r="M43" s="558"/>
      <c r="N43" s="558"/>
      <c r="O43" s="558"/>
      <c r="P43" s="558" t="s">
        <v>770</v>
      </c>
      <c r="Q43" s="558" t="s">
        <v>617</v>
      </c>
      <c r="R43" s="560" t="s">
        <v>300</v>
      </c>
      <c r="S43" s="560" t="s">
        <v>300</v>
      </c>
      <c r="T43" s="559" t="s">
        <v>771</v>
      </c>
    </row>
    <row r="44" spans="1:20">
      <c r="A44" s="558" t="s">
        <v>508</v>
      </c>
      <c r="B44" s="558" t="s">
        <v>593</v>
      </c>
      <c r="C44" s="558" t="s">
        <v>772</v>
      </c>
      <c r="D44" s="559" t="s">
        <v>300</v>
      </c>
      <c r="E44" s="559" t="s">
        <v>300</v>
      </c>
      <c r="F44" s="559" t="s">
        <v>300</v>
      </c>
      <c r="G44" s="558" t="str">
        <f>G42</f>
        <v>MANUAL</v>
      </c>
      <c r="H44" s="558" t="s">
        <v>772</v>
      </c>
      <c r="I44" s="558" t="str">
        <f>IF(G44="COMPUTED",D44,IF(G44="MANUAL",E44,F44))</f>
        <v>-</v>
      </c>
      <c r="J44" s="558" t="s">
        <v>300</v>
      </c>
      <c r="K44" s="558" t="s">
        <v>681</v>
      </c>
      <c r="L44" s="558"/>
      <c r="M44" s="558"/>
      <c r="N44" s="558"/>
      <c r="O44" s="558"/>
      <c r="P44" s="558" t="s">
        <v>773</v>
      </c>
      <c r="Q44" s="558" t="s">
        <v>617</v>
      </c>
      <c r="R44" s="560" t="s">
        <v>300</v>
      </c>
      <c r="S44" s="560" t="s">
        <v>300</v>
      </c>
      <c r="T44" s="559" t="s">
        <v>774</v>
      </c>
    </row>
    <row r="45" spans="1:20">
      <c r="A45" s="558" t="s">
        <v>508</v>
      </c>
      <c r="B45" s="558" t="s">
        <v>593</v>
      </c>
      <c r="C45" s="558" t="s">
        <v>775</v>
      </c>
      <c r="D45" s="559" t="s">
        <v>300</v>
      </c>
      <c r="E45" s="559" t="s">
        <v>300</v>
      </c>
      <c r="F45" s="559" t="s">
        <v>300</v>
      </c>
      <c r="G45" s="558" t="str">
        <f>G42</f>
        <v>MANUAL</v>
      </c>
      <c r="H45" s="558" t="s">
        <v>775</v>
      </c>
      <c r="I45" s="558" t="str">
        <f>IF(G45="COMPUTED",D45,IF(G45="MANUAL",E45,F45))</f>
        <v>-</v>
      </c>
      <c r="J45" s="558" t="s">
        <v>300</v>
      </c>
      <c r="K45" s="558" t="s">
        <v>685</v>
      </c>
      <c r="L45" s="558"/>
      <c r="M45" s="558"/>
      <c r="N45" s="558"/>
      <c r="O45" s="558"/>
      <c r="P45" s="558" t="s">
        <v>776</v>
      </c>
      <c r="Q45" s="558" t="s">
        <v>617</v>
      </c>
      <c r="R45" s="560" t="s">
        <v>300</v>
      </c>
      <c r="S45" s="560" t="s">
        <v>300</v>
      </c>
      <c r="T45" s="559" t="s">
        <v>777</v>
      </c>
    </row>
    <row r="46" spans="1:20">
      <c r="A46" s="558" t="s">
        <v>508</v>
      </c>
      <c r="B46" s="558" t="s">
        <v>593</v>
      </c>
      <c r="C46" s="558" t="s">
        <v>778</v>
      </c>
      <c r="D46" s="559" t="s">
        <v>300</v>
      </c>
      <c r="E46" s="559" t="s">
        <v>300</v>
      </c>
      <c r="F46" s="559">
        <v>30</v>
      </c>
      <c r="G46" s="559" t="s">
        <v>614</v>
      </c>
      <c r="H46" s="558" t="s">
        <v>778</v>
      </c>
      <c r="I46" s="558" t="str">
        <f>IF(G46="COMPUTED",D46,IF(G46="MANUAL",E46,F46))</f>
        <v>-</v>
      </c>
      <c r="J46" s="558" t="s">
        <v>597</v>
      </c>
      <c r="K46" s="558" t="s">
        <v>689</v>
      </c>
      <c r="L46" s="558"/>
      <c r="M46" s="558"/>
      <c r="N46" s="558"/>
      <c r="O46" s="558"/>
      <c r="P46" s="558" t="s">
        <v>779</v>
      </c>
      <c r="Q46" s="558" t="s">
        <v>617</v>
      </c>
      <c r="R46" s="560" t="s">
        <v>300</v>
      </c>
      <c r="S46" s="560" t="s">
        <v>300</v>
      </c>
      <c r="T46" s="559" t="s">
        <v>780</v>
      </c>
    </row>
    <row r="47" spans="1:20">
      <c r="A47" s="558" t="s">
        <v>508</v>
      </c>
      <c r="B47" s="558" t="s">
        <v>593</v>
      </c>
      <c r="C47" s="558" t="s">
        <v>781</v>
      </c>
      <c r="D47" s="559" t="s">
        <v>300</v>
      </c>
      <c r="E47" s="559" t="s">
        <v>300</v>
      </c>
      <c r="F47" s="559">
        <v>10</v>
      </c>
      <c r="G47" s="559" t="s">
        <v>614</v>
      </c>
      <c r="H47" s="558" t="s">
        <v>781</v>
      </c>
      <c r="I47" s="558" t="str">
        <f>IF(G47="COMPUTED",D47,IF(G47="MANUAL",E47,F47))</f>
        <v>-</v>
      </c>
      <c r="J47" s="558" t="s">
        <v>597</v>
      </c>
      <c r="K47" s="558" t="s">
        <v>694</v>
      </c>
      <c r="L47" s="558"/>
      <c r="M47" s="558"/>
      <c r="N47" s="558"/>
      <c r="O47" s="558"/>
      <c r="P47" s="558" t="s">
        <v>782</v>
      </c>
      <c r="Q47" s="558" t="s">
        <v>617</v>
      </c>
      <c r="R47" s="560" t="s">
        <v>300</v>
      </c>
      <c r="S47" s="560" t="s">
        <v>300</v>
      </c>
      <c r="T47" s="559" t="s">
        <v>783</v>
      </c>
    </row>
    <row r="48" spans="1:20">
      <c r="A48" s="558" t="s">
        <v>508</v>
      </c>
      <c r="B48" s="558" t="s">
        <v>593</v>
      </c>
      <c r="C48" s="558" t="s">
        <v>784</v>
      </c>
      <c r="D48" s="559" t="s">
        <v>300</v>
      </c>
      <c r="E48" s="559" t="s">
        <v>300</v>
      </c>
      <c r="F48" s="559" t="s">
        <v>300</v>
      </c>
      <c r="G48" s="559" t="s">
        <v>614</v>
      </c>
      <c r="H48" s="558" t="s">
        <v>784</v>
      </c>
      <c r="I48" s="558" t="str">
        <f>IF(G48="COMPUTED",D48,IF(G48="MANUAL",E48,F48))</f>
        <v>-</v>
      </c>
      <c r="J48" s="558"/>
      <c r="K48" s="558" t="s">
        <v>598</v>
      </c>
      <c r="L48" s="558"/>
      <c r="M48" s="558"/>
      <c r="N48" s="558"/>
      <c r="O48" s="558"/>
      <c r="P48" s="558" t="s">
        <v>785</v>
      </c>
      <c r="Q48" s="558" t="s">
        <v>617</v>
      </c>
      <c r="R48" s="560" t="s">
        <v>300</v>
      </c>
      <c r="S48" s="560" t="s">
        <v>300</v>
      </c>
      <c r="T48" s="559" t="s">
        <v>786</v>
      </c>
    </row>
    <row r="49" spans="1:20">
      <c r="A49" s="558" t="s">
        <v>508</v>
      </c>
      <c r="B49" s="558" t="s">
        <v>593</v>
      </c>
      <c r="C49" s="558" t="s">
        <v>787</v>
      </c>
      <c r="D49" s="559" t="s">
        <v>300</v>
      </c>
      <c r="E49" s="559" t="s">
        <v>300</v>
      </c>
      <c r="F49" s="559" t="s">
        <v>300</v>
      </c>
      <c r="G49" s="559" t="s">
        <v>614</v>
      </c>
      <c r="H49" s="558" t="s">
        <v>787</v>
      </c>
      <c r="I49" s="558" t="str">
        <f>IF(G49="COMPUTED",D49,IF(G49="MANUAL",E49,F49))</f>
        <v>-</v>
      </c>
      <c r="J49" s="558" t="s">
        <v>707</v>
      </c>
      <c r="K49" s="558" t="s">
        <v>708</v>
      </c>
      <c r="L49" s="558"/>
      <c r="M49" s="558"/>
      <c r="N49" s="558" t="s">
        <v>594</v>
      </c>
      <c r="O49" s="558"/>
      <c r="P49" s="558" t="s">
        <v>788</v>
      </c>
      <c r="Q49" s="558" t="s">
        <v>617</v>
      </c>
      <c r="R49" s="560" t="s">
        <v>300</v>
      </c>
      <c r="S49" s="560" t="s">
        <v>300</v>
      </c>
      <c r="T49" s="559" t="s">
        <v>789</v>
      </c>
    </row>
    <row r="50" spans="1:20">
      <c r="A50" s="558" t="s">
        <v>508</v>
      </c>
      <c r="B50" s="558" t="s">
        <v>593</v>
      </c>
      <c r="C50" s="558" t="s">
        <v>790</v>
      </c>
      <c r="D50" s="559" t="s">
        <v>300</v>
      </c>
      <c r="E50" s="559" t="s">
        <v>300</v>
      </c>
      <c r="F50" s="559">
        <v>62.5</v>
      </c>
      <c r="G50" s="559" t="s">
        <v>614</v>
      </c>
      <c r="H50" s="558" t="s">
        <v>790</v>
      </c>
      <c r="I50" s="558" t="str">
        <f>IF(G50="COMPUTED",D50,IF(G50="MANUAL",E50,F50))</f>
        <v>-</v>
      </c>
      <c r="J50" s="558" t="s">
        <v>707</v>
      </c>
      <c r="K50" s="558" t="s">
        <v>712</v>
      </c>
      <c r="L50" s="558"/>
      <c r="M50" s="558"/>
      <c r="N50" s="558" t="s">
        <v>594</v>
      </c>
      <c r="O50" s="558"/>
      <c r="P50" s="558" t="s">
        <v>791</v>
      </c>
      <c r="Q50" s="558" t="s">
        <v>617</v>
      </c>
      <c r="R50" s="560" t="s">
        <v>300</v>
      </c>
      <c r="S50" s="560" t="s">
        <v>300</v>
      </c>
      <c r="T50" s="559" t="s">
        <v>792</v>
      </c>
    </row>
    <row r="51" spans="1:20">
      <c r="A51" s="558" t="s">
        <v>508</v>
      </c>
      <c r="B51" s="558" t="s">
        <v>593</v>
      </c>
      <c r="C51" s="558" t="s">
        <v>793</v>
      </c>
      <c r="D51" s="559" t="s">
        <v>300</v>
      </c>
      <c r="E51" s="559" t="s">
        <v>300</v>
      </c>
      <c r="F51" s="559">
        <v>60.1</v>
      </c>
      <c r="G51" s="559" t="s">
        <v>614</v>
      </c>
      <c r="H51" s="558" t="s">
        <v>793</v>
      </c>
      <c r="I51" s="558" t="str">
        <f>IF(G51="COMPUTED",D51,IF(G51="MANUAL",E51,F51))</f>
        <v>-</v>
      </c>
      <c r="J51" s="558" t="s">
        <v>707</v>
      </c>
      <c r="K51" s="558" t="s">
        <v>716</v>
      </c>
      <c r="L51" s="558"/>
      <c r="M51" s="558"/>
      <c r="N51" s="558" t="s">
        <v>594</v>
      </c>
      <c r="O51" s="558"/>
      <c r="P51" s="558" t="s">
        <v>794</v>
      </c>
      <c r="Q51" s="558" t="s">
        <v>617</v>
      </c>
      <c r="R51" s="560" t="s">
        <v>300</v>
      </c>
      <c r="S51" s="560" t="s">
        <v>300</v>
      </c>
      <c r="T51" s="559" t="s">
        <v>795</v>
      </c>
    </row>
    <row r="52" spans="1:20">
      <c r="A52" s="558" t="s">
        <v>508</v>
      </c>
      <c r="B52" s="558" t="s">
        <v>593</v>
      </c>
      <c r="C52" s="558" t="s">
        <v>796</v>
      </c>
      <c r="D52" s="559" t="s">
        <v>300</v>
      </c>
      <c r="E52" s="559" t="s">
        <v>300</v>
      </c>
      <c r="F52" s="559">
        <v>19.600000000000001</v>
      </c>
      <c r="G52" s="559" t="s">
        <v>614</v>
      </c>
      <c r="H52" s="558" t="s">
        <v>796</v>
      </c>
      <c r="I52" s="558" t="str">
        <f>IF(G52="COMPUTED",D52,IF(G52="MANUAL",E52,F52))</f>
        <v>-</v>
      </c>
      <c r="J52" s="558" t="s">
        <v>707</v>
      </c>
      <c r="K52" s="558" t="s">
        <v>599</v>
      </c>
      <c r="L52" s="558"/>
      <c r="M52" s="558"/>
      <c r="N52" s="558" t="s">
        <v>594</v>
      </c>
      <c r="O52" s="558"/>
      <c r="P52" s="558" t="s">
        <v>797</v>
      </c>
      <c r="Q52" s="558" t="s">
        <v>617</v>
      </c>
      <c r="R52" s="560" t="s">
        <v>300</v>
      </c>
      <c r="S52" s="560" t="s">
        <v>300</v>
      </c>
      <c r="T52" s="559" t="s">
        <v>798</v>
      </c>
    </row>
    <row r="53" spans="1:20">
      <c r="A53" s="558" t="s">
        <v>508</v>
      </c>
      <c r="B53" s="558" t="s">
        <v>593</v>
      </c>
      <c r="C53" s="558" t="s">
        <v>799</v>
      </c>
      <c r="D53" s="559" t="s">
        <v>300</v>
      </c>
      <c r="E53" s="559" t="s">
        <v>300</v>
      </c>
      <c r="F53" s="559" t="s">
        <v>300</v>
      </c>
      <c r="G53" s="559" t="s">
        <v>614</v>
      </c>
      <c r="H53" s="558" t="s">
        <v>799</v>
      </c>
      <c r="I53" s="558" t="str">
        <f>IF(G53="COMPUTED",D53,IF(G53="MANUAL",E53,F53))</f>
        <v>-</v>
      </c>
      <c r="J53" s="558"/>
      <c r="K53" s="558" t="s">
        <v>615</v>
      </c>
      <c r="L53" s="558"/>
      <c r="M53" s="558"/>
      <c r="N53" s="558"/>
      <c r="O53" s="558"/>
      <c r="P53" s="558" t="s">
        <v>800</v>
      </c>
      <c r="Q53" s="558" t="s">
        <v>617</v>
      </c>
      <c r="R53" s="560" t="s">
        <v>300</v>
      </c>
      <c r="S53" s="560" t="s">
        <v>300</v>
      </c>
      <c r="T53" s="559" t="s">
        <v>801</v>
      </c>
    </row>
    <row r="54" spans="1:20">
      <c r="A54" s="558" t="s">
        <v>508</v>
      </c>
      <c r="B54" s="558" t="s">
        <v>593</v>
      </c>
      <c r="C54" s="558" t="s">
        <v>802</v>
      </c>
      <c r="D54" s="559" t="s">
        <v>300</v>
      </c>
      <c r="E54" s="559" t="s">
        <v>300</v>
      </c>
      <c r="F54" s="559" t="s">
        <v>300</v>
      </c>
      <c r="G54" s="559" t="s">
        <v>614</v>
      </c>
      <c r="H54" s="558" t="s">
        <v>802</v>
      </c>
      <c r="I54" s="558" t="str">
        <f>IF(G54="COMPUTED",D54,IF(G54="MANUAL",E54,F54))</f>
        <v>-</v>
      </c>
      <c r="J54" s="558" t="s">
        <v>43</v>
      </c>
      <c r="K54" s="558" t="s">
        <v>87</v>
      </c>
      <c r="L54" s="558"/>
      <c r="M54" s="558"/>
      <c r="N54" s="558"/>
      <c r="O54" s="558"/>
      <c r="P54" s="558" t="s">
        <v>803</v>
      </c>
      <c r="Q54" s="558" t="s">
        <v>617</v>
      </c>
      <c r="R54" s="560" t="s">
        <v>300</v>
      </c>
      <c r="S54" s="560" t="s">
        <v>300</v>
      </c>
      <c r="T54" s="559" t="s">
        <v>804</v>
      </c>
    </row>
    <row r="55" spans="1:20">
      <c r="A55" s="558" t="s">
        <v>508</v>
      </c>
      <c r="B55" s="558" t="s">
        <v>593</v>
      </c>
      <c r="C55" s="558" t="s">
        <v>805</v>
      </c>
      <c r="D55" s="559" t="s">
        <v>300</v>
      </c>
      <c r="E55" s="559" t="s">
        <v>300</v>
      </c>
      <c r="F55" s="559" t="s">
        <v>300</v>
      </c>
      <c r="G55" s="559" t="s">
        <v>614</v>
      </c>
      <c r="H55" s="558" t="s">
        <v>805</v>
      </c>
      <c r="I55" s="558" t="str">
        <f>IF(G55="COMPUTED",D55,IF(G55="MANUAL",E55,F55))</f>
        <v>-</v>
      </c>
      <c r="J55" s="558" t="s">
        <v>169</v>
      </c>
      <c r="K55" s="558" t="s">
        <v>624</v>
      </c>
      <c r="L55" s="558"/>
      <c r="M55" s="558"/>
      <c r="N55" s="558"/>
      <c r="O55" s="558"/>
      <c r="P55" s="558" t="s">
        <v>806</v>
      </c>
      <c r="Q55" s="558" t="s">
        <v>617</v>
      </c>
      <c r="R55" s="560" t="s">
        <v>300</v>
      </c>
      <c r="S55" s="560" t="s">
        <v>300</v>
      </c>
      <c r="T55" s="559" t="s">
        <v>807</v>
      </c>
    </row>
    <row r="56" spans="1:20">
      <c r="A56" s="558" t="s">
        <v>508</v>
      </c>
      <c r="B56" s="558" t="s">
        <v>593</v>
      </c>
      <c r="C56" s="558" t="s">
        <v>808</v>
      </c>
      <c r="D56" s="559" t="s">
        <v>300</v>
      </c>
      <c r="E56" s="559" t="s">
        <v>300</v>
      </c>
      <c r="F56" s="559" t="s">
        <v>300</v>
      </c>
      <c r="G56" s="559" t="s">
        <v>614</v>
      </c>
      <c r="H56" s="558" t="s">
        <v>808</v>
      </c>
      <c r="I56" s="558" t="str">
        <f>IF(G56="COMPUTED",D56,IF(G56="MANUAL",E56,F56))</f>
        <v>-</v>
      </c>
      <c r="J56" s="558" t="s">
        <v>7</v>
      </c>
      <c r="K56" s="558" t="s">
        <v>508</v>
      </c>
      <c r="L56" s="558" t="s">
        <v>629</v>
      </c>
      <c r="M56" s="558"/>
      <c r="N56" s="558"/>
      <c r="O56" s="558"/>
      <c r="P56" s="558" t="s">
        <v>809</v>
      </c>
      <c r="Q56" s="558" t="s">
        <v>617</v>
      </c>
      <c r="R56" s="560" t="s">
        <v>300</v>
      </c>
      <c r="S56" s="560" t="s">
        <v>300</v>
      </c>
      <c r="T56" s="559" t="s">
        <v>810</v>
      </c>
    </row>
    <row r="57" spans="1:20">
      <c r="A57" s="558" t="s">
        <v>508</v>
      </c>
      <c r="B57" s="558" t="s">
        <v>593</v>
      </c>
      <c r="C57" s="558" t="s">
        <v>811</v>
      </c>
      <c r="D57" s="559" t="s">
        <v>300</v>
      </c>
      <c r="E57" s="559" t="s">
        <v>300</v>
      </c>
      <c r="F57" s="559" t="s">
        <v>300</v>
      </c>
      <c r="G57" s="559" t="s">
        <v>614</v>
      </c>
      <c r="H57" s="558" t="s">
        <v>811</v>
      </c>
      <c r="I57" s="558" t="str">
        <f>IF(G57="COMPUTED",D57,IF(G57="MANUAL",E57,F57))</f>
        <v>-</v>
      </c>
      <c r="J57" s="558" t="s">
        <v>7</v>
      </c>
      <c r="K57" s="558" t="s">
        <v>508</v>
      </c>
      <c r="L57" s="558" t="s">
        <v>633</v>
      </c>
      <c r="M57" s="558"/>
      <c r="N57" s="558"/>
      <c r="O57" s="558"/>
      <c r="P57" s="558" t="s">
        <v>812</v>
      </c>
      <c r="Q57" s="558" t="s">
        <v>617</v>
      </c>
      <c r="R57" s="560" t="s">
        <v>300</v>
      </c>
      <c r="S57" s="560" t="s">
        <v>300</v>
      </c>
      <c r="T57" s="559" t="s">
        <v>813</v>
      </c>
    </row>
    <row r="58" spans="1:20">
      <c r="A58" s="558" t="s">
        <v>508</v>
      </c>
      <c r="B58" s="558" t="s">
        <v>593</v>
      </c>
      <c r="C58" s="558" t="s">
        <v>814</v>
      </c>
      <c r="D58" s="559" t="s">
        <v>300</v>
      </c>
      <c r="E58" s="559" t="s">
        <v>300</v>
      </c>
      <c r="F58" s="559" t="s">
        <v>300</v>
      </c>
      <c r="G58" s="559" t="s">
        <v>614</v>
      </c>
      <c r="H58" s="558" t="s">
        <v>814</v>
      </c>
      <c r="I58" s="558" t="str">
        <f>IF(G58="COMPUTED",D58,IF(G58="MANUAL",E58,F58))</f>
        <v>-</v>
      </c>
      <c r="J58" s="558" t="s">
        <v>7</v>
      </c>
      <c r="K58" s="558" t="s">
        <v>508</v>
      </c>
      <c r="L58" s="558" t="s">
        <v>637</v>
      </c>
      <c r="M58" s="558"/>
      <c r="N58" s="558"/>
      <c r="O58" s="558"/>
      <c r="P58" s="558" t="s">
        <v>815</v>
      </c>
      <c r="Q58" s="558" t="s">
        <v>617</v>
      </c>
      <c r="R58" s="560" t="s">
        <v>300</v>
      </c>
      <c r="S58" s="560" t="s">
        <v>300</v>
      </c>
      <c r="T58" s="559" t="s">
        <v>816</v>
      </c>
    </row>
    <row r="59" spans="1:20">
      <c r="A59" s="558" t="s">
        <v>508</v>
      </c>
      <c r="B59" s="558" t="s">
        <v>593</v>
      </c>
      <c r="C59" s="558" t="s">
        <v>817</v>
      </c>
      <c r="D59" s="559" t="s">
        <v>300</v>
      </c>
      <c r="E59" s="559" t="s">
        <v>300</v>
      </c>
      <c r="F59" s="559" t="s">
        <v>300</v>
      </c>
      <c r="G59" s="559" t="s">
        <v>614</v>
      </c>
      <c r="H59" s="558" t="s">
        <v>817</v>
      </c>
      <c r="I59" s="558" t="str">
        <f>IF(G59="COMPUTED",D59,IF(G59="MANUAL",E59,F59))</f>
        <v>-</v>
      </c>
      <c r="J59" s="558" t="s">
        <v>7</v>
      </c>
      <c r="K59" s="558" t="s">
        <v>508</v>
      </c>
      <c r="L59" s="558" t="s">
        <v>641</v>
      </c>
      <c r="M59" s="558"/>
      <c r="N59" s="558"/>
      <c r="O59" s="558"/>
      <c r="P59" s="558" t="s">
        <v>818</v>
      </c>
      <c r="Q59" s="558" t="s">
        <v>617</v>
      </c>
      <c r="R59" s="560" t="s">
        <v>300</v>
      </c>
      <c r="S59" s="560" t="s">
        <v>300</v>
      </c>
      <c r="T59" s="559" t="s">
        <v>819</v>
      </c>
    </row>
    <row r="60" spans="1:20">
      <c r="A60" s="558" t="s">
        <v>508</v>
      </c>
      <c r="B60" s="558" t="s">
        <v>593</v>
      </c>
      <c r="C60" s="558" t="s">
        <v>820</v>
      </c>
      <c r="D60" s="559" t="s">
        <v>300</v>
      </c>
      <c r="E60" s="559" t="s">
        <v>300</v>
      </c>
      <c r="F60" s="559" t="s">
        <v>300</v>
      </c>
      <c r="G60" s="559" t="s">
        <v>614</v>
      </c>
      <c r="H60" s="558" t="s">
        <v>820</v>
      </c>
      <c r="I60" s="558" t="str">
        <f>IF(G60="COMPUTED",D60,IF(G60="MANUAL",E60,F60))</f>
        <v>-</v>
      </c>
      <c r="J60" s="558" t="s">
        <v>7</v>
      </c>
      <c r="K60" s="558" t="s">
        <v>508</v>
      </c>
      <c r="L60" s="558" t="s">
        <v>645</v>
      </c>
      <c r="M60" s="558"/>
      <c r="N60" s="558"/>
      <c r="O60" s="558"/>
      <c r="P60" s="558" t="s">
        <v>821</v>
      </c>
      <c r="Q60" s="558" t="s">
        <v>617</v>
      </c>
      <c r="R60" s="560" t="s">
        <v>300</v>
      </c>
      <c r="S60" s="560" t="s">
        <v>300</v>
      </c>
      <c r="T60" s="559" t="s">
        <v>822</v>
      </c>
    </row>
    <row r="61" spans="1:20">
      <c r="A61" s="558" t="s">
        <v>508</v>
      </c>
      <c r="B61" s="558" t="s">
        <v>593</v>
      </c>
      <c r="C61" s="558" t="s">
        <v>823</v>
      </c>
      <c r="D61" s="559" t="s">
        <v>300</v>
      </c>
      <c r="E61" s="559" t="s">
        <v>300</v>
      </c>
      <c r="F61" s="559" t="s">
        <v>300</v>
      </c>
      <c r="G61" s="559" t="s">
        <v>614</v>
      </c>
      <c r="H61" s="558" t="s">
        <v>823</v>
      </c>
      <c r="I61" s="558" t="str">
        <f>IF(G61="COMPUTED",D61,IF(G61="MANUAL",E61,F61))</f>
        <v>-</v>
      </c>
      <c r="J61" s="558" t="s">
        <v>7</v>
      </c>
      <c r="K61" s="558" t="s">
        <v>508</v>
      </c>
      <c r="L61" s="558" t="s">
        <v>649</v>
      </c>
      <c r="M61" s="558"/>
      <c r="N61" s="558"/>
      <c r="O61" s="558"/>
      <c r="P61" s="558" t="s">
        <v>824</v>
      </c>
      <c r="Q61" s="558" t="s">
        <v>617</v>
      </c>
      <c r="R61" s="560" t="s">
        <v>300</v>
      </c>
      <c r="S61" s="560" t="s">
        <v>300</v>
      </c>
      <c r="T61" s="559" t="s">
        <v>825</v>
      </c>
    </row>
    <row r="62" spans="1:20">
      <c r="A62" s="558" t="s">
        <v>508</v>
      </c>
      <c r="B62" s="558" t="s">
        <v>593</v>
      </c>
      <c r="C62" s="558" t="s">
        <v>826</v>
      </c>
      <c r="D62" s="559" t="s">
        <v>300</v>
      </c>
      <c r="E62" s="559" t="s">
        <v>300</v>
      </c>
      <c r="F62" s="559" t="s">
        <v>300</v>
      </c>
      <c r="G62" s="559" t="s">
        <v>614</v>
      </c>
      <c r="H62" s="558" t="s">
        <v>826</v>
      </c>
      <c r="I62" s="558" t="str">
        <f>IF(G62="COMPUTED",D62,IF(G62="MANUAL",E62,F62))</f>
        <v>-</v>
      </c>
      <c r="J62" s="558" t="s">
        <v>7</v>
      </c>
      <c r="K62" s="558" t="s">
        <v>508</v>
      </c>
      <c r="L62" s="558" t="s">
        <v>653</v>
      </c>
      <c r="M62" s="558"/>
      <c r="N62" s="558"/>
      <c r="O62" s="558"/>
      <c r="P62" s="558" t="s">
        <v>827</v>
      </c>
      <c r="Q62" s="558" t="s">
        <v>617</v>
      </c>
      <c r="R62" s="560" t="s">
        <v>300</v>
      </c>
      <c r="S62" s="560" t="s">
        <v>300</v>
      </c>
      <c r="T62" s="559" t="s">
        <v>828</v>
      </c>
    </row>
    <row r="63" spans="1:20">
      <c r="A63" s="558" t="s">
        <v>508</v>
      </c>
      <c r="B63" s="558" t="s">
        <v>593</v>
      </c>
      <c r="C63" s="558" t="s">
        <v>829</v>
      </c>
      <c r="D63" s="559" t="s">
        <v>300</v>
      </c>
      <c r="E63" s="559" t="s">
        <v>300</v>
      </c>
      <c r="F63" s="559" t="s">
        <v>300</v>
      </c>
      <c r="G63" s="559" t="s">
        <v>614</v>
      </c>
      <c r="H63" s="558" t="s">
        <v>829</v>
      </c>
      <c r="I63" s="558" t="str">
        <f>IF(G63="COMPUTED",D63,IF(G63="MANUAL",E63,F63))</f>
        <v>-</v>
      </c>
      <c r="J63" s="558" t="s">
        <v>7</v>
      </c>
      <c r="K63" s="558" t="s">
        <v>508</v>
      </c>
      <c r="L63" s="558" t="s">
        <v>657</v>
      </c>
      <c r="M63" s="558"/>
      <c r="N63" s="558"/>
      <c r="O63" s="558"/>
      <c r="P63" s="558" t="s">
        <v>830</v>
      </c>
      <c r="Q63" s="558" t="s">
        <v>617</v>
      </c>
      <c r="R63" s="560" t="s">
        <v>300</v>
      </c>
      <c r="S63" s="560" t="s">
        <v>300</v>
      </c>
      <c r="T63" s="559" t="s">
        <v>831</v>
      </c>
    </row>
    <row r="64" spans="1:20">
      <c r="A64" s="558" t="s">
        <v>508</v>
      </c>
      <c r="B64" s="558" t="s">
        <v>593</v>
      </c>
      <c r="C64" s="558" t="s">
        <v>832</v>
      </c>
      <c r="D64" s="559" t="s">
        <v>300</v>
      </c>
      <c r="E64" s="559" t="s">
        <v>300</v>
      </c>
      <c r="F64" s="559" t="s">
        <v>300</v>
      </c>
      <c r="G64" s="559" t="s">
        <v>614</v>
      </c>
      <c r="H64" s="558" t="s">
        <v>832</v>
      </c>
      <c r="I64" s="558" t="str">
        <f>IF(G64="COMPUTED",D64,IF(G64="MANUAL",E64,F64))</f>
        <v>-</v>
      </c>
      <c r="J64" s="558" t="s">
        <v>7</v>
      </c>
      <c r="K64" s="558" t="s">
        <v>508</v>
      </c>
      <c r="L64" s="558" t="s">
        <v>661</v>
      </c>
      <c r="M64" s="558"/>
      <c r="N64" s="558"/>
      <c r="O64" s="558"/>
      <c r="P64" s="558" t="s">
        <v>833</v>
      </c>
      <c r="Q64" s="558" t="s">
        <v>617</v>
      </c>
      <c r="R64" s="560" t="s">
        <v>300</v>
      </c>
      <c r="S64" s="560" t="s">
        <v>300</v>
      </c>
      <c r="T64" s="559" t="s">
        <v>834</v>
      </c>
    </row>
    <row r="65" spans="1:20">
      <c r="A65" s="558" t="s">
        <v>508</v>
      </c>
      <c r="B65" s="558" t="s">
        <v>593</v>
      </c>
      <c r="C65" s="558" t="s">
        <v>835</v>
      </c>
      <c r="D65" s="559" t="s">
        <v>300</v>
      </c>
      <c r="E65" s="559" t="s">
        <v>300</v>
      </c>
      <c r="F65" s="559" t="s">
        <v>300</v>
      </c>
      <c r="G65" s="559" t="s">
        <v>614</v>
      </c>
      <c r="H65" s="558" t="s">
        <v>835</v>
      </c>
      <c r="I65" s="558" t="str">
        <f>IF(G65="COMPUTED",D65,IF(G65="MANUAL",E65,F65))</f>
        <v>-</v>
      </c>
      <c r="J65" s="558" t="s">
        <v>7</v>
      </c>
      <c r="K65" s="558" t="s">
        <v>508</v>
      </c>
      <c r="L65" s="558" t="s">
        <v>665</v>
      </c>
      <c r="M65" s="558"/>
      <c r="N65" s="558"/>
      <c r="O65" s="558"/>
      <c r="P65" s="558" t="s">
        <v>836</v>
      </c>
      <c r="Q65" s="558" t="s">
        <v>617</v>
      </c>
      <c r="R65" s="560" t="s">
        <v>300</v>
      </c>
      <c r="S65" s="560" t="s">
        <v>300</v>
      </c>
      <c r="T65" s="559" t="s">
        <v>837</v>
      </c>
    </row>
    <row r="66" spans="1:20">
      <c r="A66" s="558" t="s">
        <v>508</v>
      </c>
      <c r="B66" s="558" t="s">
        <v>593</v>
      </c>
      <c r="C66" s="558" t="s">
        <v>838</v>
      </c>
      <c r="D66" s="559" t="s">
        <v>300</v>
      </c>
      <c r="E66" s="559" t="s">
        <v>300</v>
      </c>
      <c r="F66" s="559" t="s">
        <v>300</v>
      </c>
      <c r="G66" s="559" t="s">
        <v>614</v>
      </c>
      <c r="H66" s="558" t="s">
        <v>838</v>
      </c>
      <c r="I66" s="558" t="str">
        <f>IF(G66="COMPUTED",D66,IF(G66="MANUAL",E66,F66))</f>
        <v>-</v>
      </c>
      <c r="J66" s="558" t="s">
        <v>7</v>
      </c>
      <c r="K66" s="558" t="s">
        <v>508</v>
      </c>
      <c r="L66" s="558" t="s">
        <v>669</v>
      </c>
      <c r="M66" s="558"/>
      <c r="N66" s="558"/>
      <c r="O66" s="558"/>
      <c r="P66" s="558" t="s">
        <v>839</v>
      </c>
      <c r="Q66" s="558" t="s">
        <v>617</v>
      </c>
      <c r="R66" s="560" t="s">
        <v>300</v>
      </c>
      <c r="S66" s="560" t="s">
        <v>300</v>
      </c>
      <c r="T66" s="559" t="s">
        <v>840</v>
      </c>
    </row>
    <row r="67" spans="1:20">
      <c r="A67" s="558" t="s">
        <v>508</v>
      </c>
      <c r="B67" s="558" t="s">
        <v>593</v>
      </c>
      <c r="C67" s="558" t="s">
        <v>841</v>
      </c>
      <c r="D67" s="559" t="s">
        <v>300</v>
      </c>
      <c r="E67" s="559" t="s">
        <v>300</v>
      </c>
      <c r="F67" s="559" t="s">
        <v>300</v>
      </c>
      <c r="G67" s="559" t="s">
        <v>614</v>
      </c>
      <c r="H67" s="558" t="s">
        <v>841</v>
      </c>
      <c r="I67" s="558" t="str">
        <f>IF(G67="COMPUTED",D67,IF(G67="MANUAL",E67,F67))</f>
        <v>-</v>
      </c>
      <c r="J67" s="558"/>
      <c r="K67" s="558" t="s">
        <v>673</v>
      </c>
      <c r="L67" s="558"/>
      <c r="M67" s="558"/>
      <c r="N67" s="558"/>
      <c r="O67" s="558"/>
      <c r="P67" s="558" t="s">
        <v>842</v>
      </c>
      <c r="Q67" s="558" t="s">
        <v>617</v>
      </c>
      <c r="R67" s="560" t="s">
        <v>300</v>
      </c>
      <c r="S67" s="560" t="s">
        <v>300</v>
      </c>
      <c r="T67" s="559" t="s">
        <v>843</v>
      </c>
    </row>
    <row r="68" spans="1:20">
      <c r="A68" s="558" t="s">
        <v>508</v>
      </c>
      <c r="B68" s="558" t="s">
        <v>593</v>
      </c>
      <c r="C68" s="558" t="s">
        <v>844</v>
      </c>
      <c r="D68" s="559" t="s">
        <v>300</v>
      </c>
      <c r="E68" s="559" t="s">
        <v>300</v>
      </c>
      <c r="F68" s="559" t="s">
        <v>300</v>
      </c>
      <c r="G68" s="558" t="str">
        <f>G67</f>
        <v>MANUAL</v>
      </c>
      <c r="H68" s="558" t="s">
        <v>844</v>
      </c>
      <c r="I68" s="558" t="str">
        <f>IF(G68="COMPUTED",D68,IF(G68="MANUAL",E68,F68))</f>
        <v>-</v>
      </c>
      <c r="J68" s="558"/>
      <c r="K68" s="558" t="s">
        <v>677</v>
      </c>
      <c r="L68" s="558"/>
      <c r="M68" s="558"/>
      <c r="N68" s="558"/>
      <c r="O68" s="558"/>
      <c r="P68" s="558" t="s">
        <v>845</v>
      </c>
      <c r="Q68" s="558" t="s">
        <v>617</v>
      </c>
      <c r="R68" s="560" t="s">
        <v>300</v>
      </c>
      <c r="S68" s="560" t="s">
        <v>300</v>
      </c>
      <c r="T68" s="559" t="s">
        <v>846</v>
      </c>
    </row>
    <row r="69" spans="1:20">
      <c r="A69" s="558" t="s">
        <v>508</v>
      </c>
      <c r="B69" s="558" t="s">
        <v>593</v>
      </c>
      <c r="C69" s="558" t="s">
        <v>847</v>
      </c>
      <c r="D69" s="559" t="s">
        <v>300</v>
      </c>
      <c r="E69" s="559" t="s">
        <v>300</v>
      </c>
      <c r="F69" s="559" t="s">
        <v>300</v>
      </c>
      <c r="G69" s="558" t="str">
        <f>G67</f>
        <v>MANUAL</v>
      </c>
      <c r="H69" s="558" t="s">
        <v>847</v>
      </c>
      <c r="I69" s="558" t="str">
        <f>IF(G69="COMPUTED",D69,IF(G69="MANUAL",E69,F69))</f>
        <v>-</v>
      </c>
      <c r="J69" s="558" t="s">
        <v>300</v>
      </c>
      <c r="K69" s="558" t="s">
        <v>681</v>
      </c>
      <c r="L69" s="558"/>
      <c r="M69" s="558"/>
      <c r="N69" s="558"/>
      <c r="O69" s="558"/>
      <c r="P69" s="558" t="s">
        <v>848</v>
      </c>
      <c r="Q69" s="558" t="s">
        <v>617</v>
      </c>
      <c r="R69" s="560" t="s">
        <v>300</v>
      </c>
      <c r="S69" s="560" t="s">
        <v>300</v>
      </c>
      <c r="T69" s="559" t="s">
        <v>849</v>
      </c>
    </row>
    <row r="70" spans="1:20">
      <c r="A70" s="558" t="s">
        <v>508</v>
      </c>
      <c r="B70" s="558" t="s">
        <v>593</v>
      </c>
      <c r="C70" s="558" t="s">
        <v>850</v>
      </c>
      <c r="D70" s="559" t="s">
        <v>300</v>
      </c>
      <c r="E70" s="559" t="s">
        <v>300</v>
      </c>
      <c r="F70" s="559" t="s">
        <v>300</v>
      </c>
      <c r="G70" s="558" t="str">
        <f>G67</f>
        <v>MANUAL</v>
      </c>
      <c r="H70" s="558" t="s">
        <v>850</v>
      </c>
      <c r="I70" s="558" t="str">
        <f>IF(G70="COMPUTED",D70,IF(G70="MANUAL",E70,F70))</f>
        <v>-</v>
      </c>
      <c r="J70" s="558" t="s">
        <v>300</v>
      </c>
      <c r="K70" s="558" t="s">
        <v>685</v>
      </c>
      <c r="L70" s="558"/>
      <c r="M70" s="558"/>
      <c r="N70" s="558"/>
      <c r="O70" s="558"/>
      <c r="P70" s="558" t="s">
        <v>851</v>
      </c>
      <c r="Q70" s="558" t="s">
        <v>617</v>
      </c>
      <c r="R70" s="560" t="s">
        <v>300</v>
      </c>
      <c r="S70" s="560" t="s">
        <v>300</v>
      </c>
      <c r="T70" s="559" t="s">
        <v>852</v>
      </c>
    </row>
    <row r="71" spans="1:20">
      <c r="A71" s="558" t="s">
        <v>508</v>
      </c>
      <c r="B71" s="558" t="s">
        <v>593</v>
      </c>
      <c r="C71" s="558" t="s">
        <v>853</v>
      </c>
      <c r="D71" s="559" t="s">
        <v>300</v>
      </c>
      <c r="E71" s="559" t="s">
        <v>300</v>
      </c>
      <c r="F71" s="559" t="s">
        <v>300</v>
      </c>
      <c r="G71" s="559" t="s">
        <v>614</v>
      </c>
      <c r="H71" s="558" t="s">
        <v>853</v>
      </c>
      <c r="I71" s="558" t="str">
        <f>IF(G71="COMPUTED",D71,IF(G71="MANUAL",E71,F71))</f>
        <v>-</v>
      </c>
      <c r="J71" s="558" t="s">
        <v>597</v>
      </c>
      <c r="K71" s="558" t="s">
        <v>689</v>
      </c>
      <c r="L71" s="558"/>
      <c r="M71" s="558"/>
      <c r="N71" s="558"/>
      <c r="O71" s="558"/>
      <c r="P71" s="558" t="s">
        <v>854</v>
      </c>
      <c r="Q71" s="558" t="s">
        <v>617</v>
      </c>
      <c r="R71" s="560" t="s">
        <v>300</v>
      </c>
      <c r="S71" s="560" t="s">
        <v>300</v>
      </c>
      <c r="T71" s="559" t="s">
        <v>855</v>
      </c>
    </row>
    <row r="72" spans="1:20">
      <c r="A72" s="558" t="s">
        <v>508</v>
      </c>
      <c r="B72" s="558" t="s">
        <v>593</v>
      </c>
      <c r="C72" s="558" t="s">
        <v>856</v>
      </c>
      <c r="D72" s="559" t="s">
        <v>300</v>
      </c>
      <c r="E72" s="559" t="s">
        <v>300</v>
      </c>
      <c r="F72" s="559" t="s">
        <v>300</v>
      </c>
      <c r="G72" s="559" t="s">
        <v>614</v>
      </c>
      <c r="H72" s="558" t="s">
        <v>856</v>
      </c>
      <c r="I72" s="558" t="str">
        <f>IF(G72="COMPUTED",D72,IF(G72="MANUAL",E72,F72))</f>
        <v>-</v>
      </c>
      <c r="J72" s="558" t="s">
        <v>597</v>
      </c>
      <c r="K72" s="558" t="s">
        <v>694</v>
      </c>
      <c r="L72" s="558"/>
      <c r="M72" s="558"/>
      <c r="N72" s="558"/>
      <c r="O72" s="558"/>
      <c r="P72" s="558" t="s">
        <v>857</v>
      </c>
      <c r="Q72" s="558" t="s">
        <v>617</v>
      </c>
      <c r="R72" s="560" t="s">
        <v>300</v>
      </c>
      <c r="S72" s="560" t="s">
        <v>300</v>
      </c>
      <c r="T72" s="559" t="s">
        <v>858</v>
      </c>
    </row>
    <row r="73" spans="1:20">
      <c r="A73" s="558" t="s">
        <v>508</v>
      </c>
      <c r="B73" s="558" t="s">
        <v>593</v>
      </c>
      <c r="C73" s="558" t="s">
        <v>859</v>
      </c>
      <c r="D73" s="559" t="s">
        <v>300</v>
      </c>
      <c r="E73" s="559" t="s">
        <v>300</v>
      </c>
      <c r="F73" s="559" t="s">
        <v>300</v>
      </c>
      <c r="G73" s="559" t="s">
        <v>614</v>
      </c>
      <c r="H73" s="558" t="s">
        <v>859</v>
      </c>
      <c r="I73" s="558" t="str">
        <f>IF(G73="COMPUTED",D73,IF(G73="MANUAL",E73,F73))</f>
        <v>-</v>
      </c>
      <c r="J73" s="558"/>
      <c r="K73" s="558" t="s">
        <v>598</v>
      </c>
      <c r="L73" s="558"/>
      <c r="M73" s="558"/>
      <c r="N73" s="558"/>
      <c r="O73" s="558"/>
      <c r="P73" s="558" t="s">
        <v>860</v>
      </c>
      <c r="Q73" s="558" t="s">
        <v>617</v>
      </c>
      <c r="R73" s="560" t="s">
        <v>300</v>
      </c>
      <c r="S73" s="560" t="s">
        <v>300</v>
      </c>
      <c r="T73" s="559" t="s">
        <v>861</v>
      </c>
    </row>
    <row r="74" spans="1:20">
      <c r="A74" s="558" t="s">
        <v>508</v>
      </c>
      <c r="B74" s="558" t="s">
        <v>593</v>
      </c>
      <c r="C74" s="558" t="s">
        <v>862</v>
      </c>
      <c r="D74" s="559" t="s">
        <v>300</v>
      </c>
      <c r="E74" s="559" t="s">
        <v>300</v>
      </c>
      <c r="F74" s="559" t="s">
        <v>300</v>
      </c>
      <c r="G74" s="559" t="s">
        <v>614</v>
      </c>
      <c r="H74" s="558" t="s">
        <v>862</v>
      </c>
      <c r="I74" s="558" t="str">
        <f>IF(G74="COMPUTED",D74,IF(G74="MANUAL",E74,F74))</f>
        <v>-</v>
      </c>
      <c r="J74" s="558" t="s">
        <v>707</v>
      </c>
      <c r="K74" s="558" t="s">
        <v>708</v>
      </c>
      <c r="L74" s="558"/>
      <c r="M74" s="558"/>
      <c r="N74" s="558" t="s">
        <v>594</v>
      </c>
      <c r="O74" s="558"/>
      <c r="P74" s="558" t="s">
        <v>863</v>
      </c>
      <c r="Q74" s="558" t="s">
        <v>617</v>
      </c>
      <c r="R74" s="560" t="s">
        <v>300</v>
      </c>
      <c r="S74" s="560" t="s">
        <v>300</v>
      </c>
      <c r="T74" s="559" t="s">
        <v>864</v>
      </c>
    </row>
    <row r="75" spans="1:20">
      <c r="A75" s="558" t="s">
        <v>508</v>
      </c>
      <c r="B75" s="558" t="s">
        <v>593</v>
      </c>
      <c r="C75" s="558" t="s">
        <v>865</v>
      </c>
      <c r="D75" s="559" t="s">
        <v>300</v>
      </c>
      <c r="E75" s="559" t="s">
        <v>300</v>
      </c>
      <c r="F75" s="559" t="s">
        <v>300</v>
      </c>
      <c r="G75" s="559" t="s">
        <v>614</v>
      </c>
      <c r="H75" s="558" t="s">
        <v>865</v>
      </c>
      <c r="I75" s="558" t="str">
        <f>IF(G75="COMPUTED",D75,IF(G75="MANUAL",E75,F75))</f>
        <v>-</v>
      </c>
      <c r="J75" s="558" t="s">
        <v>707</v>
      </c>
      <c r="K75" s="558" t="s">
        <v>712</v>
      </c>
      <c r="L75" s="558"/>
      <c r="M75" s="558"/>
      <c r="N75" s="558" t="s">
        <v>594</v>
      </c>
      <c r="O75" s="558"/>
      <c r="P75" s="558" t="s">
        <v>866</v>
      </c>
      <c r="Q75" s="558" t="s">
        <v>617</v>
      </c>
      <c r="R75" s="560" t="s">
        <v>300</v>
      </c>
      <c r="S75" s="560" t="s">
        <v>300</v>
      </c>
      <c r="T75" s="559" t="s">
        <v>867</v>
      </c>
    </row>
    <row r="76" spans="1:20">
      <c r="A76" s="558" t="s">
        <v>508</v>
      </c>
      <c r="B76" s="558" t="s">
        <v>593</v>
      </c>
      <c r="C76" s="558" t="s">
        <v>868</v>
      </c>
      <c r="D76" s="559" t="s">
        <v>300</v>
      </c>
      <c r="E76" s="559" t="s">
        <v>300</v>
      </c>
      <c r="F76" s="559" t="s">
        <v>300</v>
      </c>
      <c r="G76" s="559" t="s">
        <v>614</v>
      </c>
      <c r="H76" s="558" t="s">
        <v>868</v>
      </c>
      <c r="I76" s="558" t="str">
        <f>IF(G76="COMPUTED",D76,IF(G76="MANUAL",E76,F76))</f>
        <v>-</v>
      </c>
      <c r="J76" s="558" t="s">
        <v>707</v>
      </c>
      <c r="K76" s="558" t="s">
        <v>716</v>
      </c>
      <c r="L76" s="558"/>
      <c r="M76" s="558"/>
      <c r="N76" s="558" t="s">
        <v>594</v>
      </c>
      <c r="O76" s="558"/>
      <c r="P76" s="558" t="s">
        <v>869</v>
      </c>
      <c r="Q76" s="558" t="s">
        <v>617</v>
      </c>
      <c r="R76" s="560" t="s">
        <v>300</v>
      </c>
      <c r="S76" s="560" t="s">
        <v>300</v>
      </c>
      <c r="T76" s="559" t="s">
        <v>870</v>
      </c>
    </row>
    <row r="77" spans="1:20">
      <c r="A77" s="558" t="s">
        <v>508</v>
      </c>
      <c r="B77" s="558" t="s">
        <v>593</v>
      </c>
      <c r="C77" s="558" t="s">
        <v>871</v>
      </c>
      <c r="D77" s="559" t="s">
        <v>300</v>
      </c>
      <c r="E77" s="559" t="s">
        <v>300</v>
      </c>
      <c r="F77" s="559" t="s">
        <v>300</v>
      </c>
      <c r="G77" s="559" t="s">
        <v>614</v>
      </c>
      <c r="H77" s="558" t="s">
        <v>871</v>
      </c>
      <c r="I77" s="558" t="str">
        <f>IF(G77="COMPUTED",D77,IF(G77="MANUAL",E77,F77))</f>
        <v>-</v>
      </c>
      <c r="J77" s="558" t="s">
        <v>707</v>
      </c>
      <c r="K77" s="558" t="s">
        <v>599</v>
      </c>
      <c r="L77" s="558"/>
      <c r="M77" s="558"/>
      <c r="N77" s="558" t="s">
        <v>594</v>
      </c>
      <c r="O77" s="558"/>
      <c r="P77" s="558" t="s">
        <v>872</v>
      </c>
      <c r="Q77" s="558" t="s">
        <v>617</v>
      </c>
      <c r="R77" s="560" t="s">
        <v>300</v>
      </c>
      <c r="S77" s="560" t="s">
        <v>300</v>
      </c>
      <c r="T77" s="559" t="s">
        <v>873</v>
      </c>
    </row>
    <row r="78" spans="1:20">
      <c r="A78" s="558" t="s">
        <v>508</v>
      </c>
      <c r="B78" s="558" t="s">
        <v>593</v>
      </c>
      <c r="C78" s="558" t="s">
        <v>874</v>
      </c>
      <c r="D78" s="559" t="s">
        <v>300</v>
      </c>
      <c r="E78" s="559" t="s">
        <v>300</v>
      </c>
      <c r="F78" s="559" t="s">
        <v>300</v>
      </c>
      <c r="G78" s="559" t="s">
        <v>614</v>
      </c>
      <c r="H78" s="558" t="s">
        <v>874</v>
      </c>
      <c r="I78" s="558" t="str">
        <f>IF(G78="COMPUTED",D78,IF(G78="MANUAL",E78,F78))</f>
        <v>-</v>
      </c>
      <c r="J78" s="558"/>
      <c r="K78" s="558" t="s">
        <v>615</v>
      </c>
      <c r="L78" s="558"/>
      <c r="M78" s="558"/>
      <c r="N78" s="558"/>
      <c r="O78" s="558"/>
      <c r="P78" s="558" t="s">
        <v>875</v>
      </c>
      <c r="Q78" s="558" t="s">
        <v>617</v>
      </c>
      <c r="R78" s="560" t="s">
        <v>300</v>
      </c>
      <c r="S78" s="560" t="s">
        <v>300</v>
      </c>
      <c r="T78" s="559" t="s">
        <v>876</v>
      </c>
    </row>
    <row r="79" spans="1:20">
      <c r="A79" s="558" t="s">
        <v>508</v>
      </c>
      <c r="B79" s="558" t="s">
        <v>593</v>
      </c>
      <c r="C79" s="558" t="s">
        <v>877</v>
      </c>
      <c r="D79" s="559" t="s">
        <v>300</v>
      </c>
      <c r="E79" s="559">
        <v>20</v>
      </c>
      <c r="F79" s="559" t="s">
        <v>300</v>
      </c>
      <c r="G79" s="559" t="s">
        <v>614</v>
      </c>
      <c r="H79" s="558" t="s">
        <v>877</v>
      </c>
      <c r="I79" s="558">
        <f>IF(G79="COMPUTED",D79,IF(G79="MANUAL",E79,F79))</f>
        <v>20</v>
      </c>
      <c r="J79" s="558" t="s">
        <v>43</v>
      </c>
      <c r="K79" s="558" t="s">
        <v>87</v>
      </c>
      <c r="L79" s="558"/>
      <c r="M79" s="558"/>
      <c r="N79" s="558"/>
      <c r="O79" s="558"/>
      <c r="P79" s="558" t="s">
        <v>878</v>
      </c>
      <c r="Q79" s="558" t="s">
        <v>617</v>
      </c>
      <c r="R79" s="560" t="s">
        <v>300</v>
      </c>
      <c r="S79" s="560" t="s">
        <v>879</v>
      </c>
      <c r="T79" s="559" t="s">
        <v>880</v>
      </c>
    </row>
    <row r="80" spans="1:20">
      <c r="A80" s="558" t="s">
        <v>508</v>
      </c>
      <c r="B80" s="558" t="s">
        <v>593</v>
      </c>
      <c r="C80" s="558" t="s">
        <v>881</v>
      </c>
      <c r="D80" s="559" t="s">
        <v>300</v>
      </c>
      <c r="E80" s="559">
        <v>20</v>
      </c>
      <c r="F80" s="559" t="s">
        <v>300</v>
      </c>
      <c r="G80" s="559" t="s">
        <v>614</v>
      </c>
      <c r="H80" s="558" t="s">
        <v>881</v>
      </c>
      <c r="I80" s="558">
        <f>IF(G80="COMPUTED",D80,IF(G80="MANUAL",E80,F80))</f>
        <v>20</v>
      </c>
      <c r="J80" s="558" t="s">
        <v>169</v>
      </c>
      <c r="K80" s="558" t="s">
        <v>624</v>
      </c>
      <c r="L80" s="558"/>
      <c r="M80" s="558"/>
      <c r="N80" s="558"/>
      <c r="O80" s="558"/>
      <c r="P80" s="558" t="s">
        <v>882</v>
      </c>
      <c r="Q80" s="558" t="s">
        <v>617</v>
      </c>
      <c r="R80" s="560" t="s">
        <v>300</v>
      </c>
      <c r="S80" s="560" t="s">
        <v>879</v>
      </c>
      <c r="T80" s="559" t="s">
        <v>883</v>
      </c>
    </row>
    <row r="81" spans="1:20">
      <c r="A81" s="558" t="s">
        <v>508</v>
      </c>
      <c r="B81" s="558" t="s">
        <v>593</v>
      </c>
      <c r="C81" s="558" t="s">
        <v>884</v>
      </c>
      <c r="D81" s="559" t="s">
        <v>300</v>
      </c>
      <c r="E81" s="559">
        <v>20</v>
      </c>
      <c r="F81" s="559" t="s">
        <v>300</v>
      </c>
      <c r="G81" s="559" t="s">
        <v>614</v>
      </c>
      <c r="H81" s="558" t="s">
        <v>884</v>
      </c>
      <c r="I81" s="558">
        <f>IF(G81="COMPUTED",D81,IF(G81="MANUAL",E81,F81))</f>
        <v>20</v>
      </c>
      <c r="J81" s="558" t="s">
        <v>7</v>
      </c>
      <c r="K81" s="558" t="s">
        <v>508</v>
      </c>
      <c r="L81" s="558" t="s">
        <v>629</v>
      </c>
      <c r="M81" s="558"/>
      <c r="N81" s="558"/>
      <c r="O81" s="558"/>
      <c r="P81" s="558" t="s">
        <v>885</v>
      </c>
      <c r="Q81" s="558" t="s">
        <v>617</v>
      </c>
      <c r="R81" s="560" t="s">
        <v>300</v>
      </c>
      <c r="S81" s="560" t="s">
        <v>879</v>
      </c>
      <c r="T81" s="559" t="s">
        <v>886</v>
      </c>
    </row>
    <row r="82" spans="1:20">
      <c r="A82" s="558" t="s">
        <v>508</v>
      </c>
      <c r="B82" s="558" t="s">
        <v>593</v>
      </c>
      <c r="C82" s="558" t="s">
        <v>887</v>
      </c>
      <c r="D82" s="559" t="s">
        <v>300</v>
      </c>
      <c r="E82" s="559">
        <v>20</v>
      </c>
      <c r="F82" s="559" t="s">
        <v>300</v>
      </c>
      <c r="G82" s="559" t="s">
        <v>614</v>
      </c>
      <c r="H82" s="558" t="s">
        <v>887</v>
      </c>
      <c r="I82" s="558">
        <f>IF(G82="COMPUTED",D82,IF(G82="MANUAL",E82,F82))</f>
        <v>20</v>
      </c>
      <c r="J82" s="558" t="s">
        <v>7</v>
      </c>
      <c r="K82" s="558" t="s">
        <v>508</v>
      </c>
      <c r="L82" s="558" t="s">
        <v>633</v>
      </c>
      <c r="M82" s="558"/>
      <c r="N82" s="558"/>
      <c r="O82" s="558"/>
      <c r="P82" s="558" t="s">
        <v>888</v>
      </c>
      <c r="Q82" s="558" t="s">
        <v>617</v>
      </c>
      <c r="R82" s="560" t="s">
        <v>300</v>
      </c>
      <c r="S82" s="560" t="s">
        <v>879</v>
      </c>
      <c r="T82" s="559" t="s">
        <v>889</v>
      </c>
    </row>
    <row r="83" spans="1:20">
      <c r="A83" s="558" t="s">
        <v>508</v>
      </c>
      <c r="B83" s="558" t="s">
        <v>593</v>
      </c>
      <c r="C83" s="558" t="s">
        <v>890</v>
      </c>
      <c r="D83" s="559" t="s">
        <v>300</v>
      </c>
      <c r="E83" s="559">
        <v>20</v>
      </c>
      <c r="F83" s="559" t="s">
        <v>300</v>
      </c>
      <c r="G83" s="559" t="s">
        <v>614</v>
      </c>
      <c r="H83" s="558" t="s">
        <v>890</v>
      </c>
      <c r="I83" s="558">
        <f>IF(G83="COMPUTED",D83,IF(G83="MANUAL",E83,F83))</f>
        <v>20</v>
      </c>
      <c r="J83" s="558" t="s">
        <v>7</v>
      </c>
      <c r="K83" s="558" t="s">
        <v>508</v>
      </c>
      <c r="L83" s="558" t="s">
        <v>637</v>
      </c>
      <c r="M83" s="558"/>
      <c r="N83" s="558"/>
      <c r="O83" s="558"/>
      <c r="P83" s="558" t="s">
        <v>891</v>
      </c>
      <c r="Q83" s="558" t="s">
        <v>617</v>
      </c>
      <c r="R83" s="560" t="s">
        <v>300</v>
      </c>
      <c r="S83" s="560" t="s">
        <v>879</v>
      </c>
      <c r="T83" s="559" t="s">
        <v>892</v>
      </c>
    </row>
    <row r="84" spans="1:20">
      <c r="A84" s="558" t="s">
        <v>508</v>
      </c>
      <c r="B84" s="558" t="s">
        <v>593</v>
      </c>
      <c r="C84" s="558" t="s">
        <v>893</v>
      </c>
      <c r="D84" s="559" t="s">
        <v>300</v>
      </c>
      <c r="E84" s="559">
        <v>20</v>
      </c>
      <c r="F84" s="559" t="s">
        <v>300</v>
      </c>
      <c r="G84" s="559" t="s">
        <v>614</v>
      </c>
      <c r="H84" s="558" t="s">
        <v>893</v>
      </c>
      <c r="I84" s="558">
        <f>IF(G84="COMPUTED",D84,IF(G84="MANUAL",E84,F84))</f>
        <v>20</v>
      </c>
      <c r="J84" s="558" t="s">
        <v>7</v>
      </c>
      <c r="K84" s="558" t="s">
        <v>508</v>
      </c>
      <c r="L84" s="558" t="s">
        <v>641</v>
      </c>
      <c r="M84" s="558"/>
      <c r="N84" s="558"/>
      <c r="O84" s="558"/>
      <c r="P84" s="558" t="s">
        <v>894</v>
      </c>
      <c r="Q84" s="558" t="s">
        <v>617</v>
      </c>
      <c r="R84" s="560" t="s">
        <v>300</v>
      </c>
      <c r="S84" s="560" t="s">
        <v>879</v>
      </c>
      <c r="T84" s="559" t="s">
        <v>895</v>
      </c>
    </row>
    <row r="85" spans="1:20">
      <c r="A85" s="558" t="s">
        <v>508</v>
      </c>
      <c r="B85" s="558" t="s">
        <v>593</v>
      </c>
      <c r="C85" s="558" t="s">
        <v>896</v>
      </c>
      <c r="D85" s="559" t="s">
        <v>300</v>
      </c>
      <c r="E85" s="559">
        <v>20</v>
      </c>
      <c r="F85" s="559" t="s">
        <v>300</v>
      </c>
      <c r="G85" s="559" t="s">
        <v>614</v>
      </c>
      <c r="H85" s="558" t="s">
        <v>896</v>
      </c>
      <c r="I85" s="558">
        <f>IF(G85="COMPUTED",D85,IF(G85="MANUAL",E85,F85))</f>
        <v>20</v>
      </c>
      <c r="J85" s="558" t="s">
        <v>7</v>
      </c>
      <c r="K85" s="558" t="s">
        <v>508</v>
      </c>
      <c r="L85" s="558" t="s">
        <v>645</v>
      </c>
      <c r="M85" s="558"/>
      <c r="N85" s="558"/>
      <c r="O85" s="558"/>
      <c r="P85" s="558" t="s">
        <v>897</v>
      </c>
      <c r="Q85" s="558" t="s">
        <v>617</v>
      </c>
      <c r="R85" s="560" t="s">
        <v>300</v>
      </c>
      <c r="S85" s="560" t="s">
        <v>879</v>
      </c>
      <c r="T85" s="559" t="s">
        <v>898</v>
      </c>
    </row>
    <row r="86" spans="1:20">
      <c r="A86" s="558" t="s">
        <v>508</v>
      </c>
      <c r="B86" s="558" t="s">
        <v>593</v>
      </c>
      <c r="C86" s="558" t="s">
        <v>899</v>
      </c>
      <c r="D86" s="559" t="s">
        <v>300</v>
      </c>
      <c r="E86" s="559">
        <v>20</v>
      </c>
      <c r="F86" s="559" t="s">
        <v>300</v>
      </c>
      <c r="G86" s="559" t="s">
        <v>614</v>
      </c>
      <c r="H86" s="558" t="s">
        <v>899</v>
      </c>
      <c r="I86" s="558">
        <f>IF(G86="COMPUTED",D86,IF(G86="MANUAL",E86,F86))</f>
        <v>20</v>
      </c>
      <c r="J86" s="558" t="s">
        <v>7</v>
      </c>
      <c r="K86" s="558" t="s">
        <v>508</v>
      </c>
      <c r="L86" s="558" t="s">
        <v>649</v>
      </c>
      <c r="M86" s="558"/>
      <c r="N86" s="558"/>
      <c r="O86" s="558"/>
      <c r="P86" s="558" t="s">
        <v>900</v>
      </c>
      <c r="Q86" s="558" t="s">
        <v>617</v>
      </c>
      <c r="R86" s="560" t="s">
        <v>300</v>
      </c>
      <c r="S86" s="560" t="s">
        <v>879</v>
      </c>
      <c r="T86" s="559" t="s">
        <v>901</v>
      </c>
    </row>
    <row r="87" spans="1:20">
      <c r="A87" s="558" t="s">
        <v>508</v>
      </c>
      <c r="B87" s="558" t="s">
        <v>593</v>
      </c>
      <c r="C87" s="558" t="s">
        <v>902</v>
      </c>
      <c r="D87" s="559" t="s">
        <v>300</v>
      </c>
      <c r="E87" s="559">
        <v>20</v>
      </c>
      <c r="F87" s="559" t="s">
        <v>300</v>
      </c>
      <c r="G87" s="559" t="s">
        <v>614</v>
      </c>
      <c r="H87" s="558" t="s">
        <v>902</v>
      </c>
      <c r="I87" s="558">
        <f>IF(G87="COMPUTED",D87,IF(G87="MANUAL",E87,F87))</f>
        <v>20</v>
      </c>
      <c r="J87" s="558" t="s">
        <v>7</v>
      </c>
      <c r="K87" s="558" t="s">
        <v>508</v>
      </c>
      <c r="L87" s="558" t="s">
        <v>653</v>
      </c>
      <c r="M87" s="558"/>
      <c r="N87" s="558"/>
      <c r="O87" s="558"/>
      <c r="P87" s="558" t="s">
        <v>903</v>
      </c>
      <c r="Q87" s="558" t="s">
        <v>617</v>
      </c>
      <c r="R87" s="560" t="s">
        <v>300</v>
      </c>
      <c r="S87" s="560" t="s">
        <v>879</v>
      </c>
      <c r="T87" s="559" t="s">
        <v>904</v>
      </c>
    </row>
    <row r="88" spans="1:20">
      <c r="A88" s="558" t="s">
        <v>508</v>
      </c>
      <c r="B88" s="558" t="s">
        <v>593</v>
      </c>
      <c r="C88" s="558" t="s">
        <v>905</v>
      </c>
      <c r="D88" s="559" t="s">
        <v>300</v>
      </c>
      <c r="E88" s="559">
        <v>20</v>
      </c>
      <c r="F88" s="559" t="s">
        <v>300</v>
      </c>
      <c r="G88" s="559" t="s">
        <v>614</v>
      </c>
      <c r="H88" s="558" t="s">
        <v>905</v>
      </c>
      <c r="I88" s="558">
        <f>IF(G88="COMPUTED",D88,IF(G88="MANUAL",E88,F88))</f>
        <v>20</v>
      </c>
      <c r="J88" s="558" t="s">
        <v>7</v>
      </c>
      <c r="K88" s="558" t="s">
        <v>508</v>
      </c>
      <c r="L88" s="558" t="s">
        <v>657</v>
      </c>
      <c r="M88" s="558"/>
      <c r="N88" s="558"/>
      <c r="O88" s="558"/>
      <c r="P88" s="558" t="s">
        <v>906</v>
      </c>
      <c r="Q88" s="558" t="s">
        <v>617</v>
      </c>
      <c r="R88" s="560" t="s">
        <v>300</v>
      </c>
      <c r="S88" s="560" t="s">
        <v>879</v>
      </c>
      <c r="T88" s="559" t="s">
        <v>907</v>
      </c>
    </row>
    <row r="89" spans="1:20">
      <c r="A89" s="558" t="s">
        <v>508</v>
      </c>
      <c r="B89" s="558" t="s">
        <v>593</v>
      </c>
      <c r="C89" s="558" t="s">
        <v>908</v>
      </c>
      <c r="D89" s="559" t="s">
        <v>300</v>
      </c>
      <c r="E89" s="559">
        <v>20</v>
      </c>
      <c r="F89" s="559" t="s">
        <v>300</v>
      </c>
      <c r="G89" s="559" t="s">
        <v>614</v>
      </c>
      <c r="H89" s="558" t="s">
        <v>908</v>
      </c>
      <c r="I89" s="558">
        <f>IF(G89="COMPUTED",D89,IF(G89="MANUAL",E89,F89))</f>
        <v>20</v>
      </c>
      <c r="J89" s="558" t="s">
        <v>7</v>
      </c>
      <c r="K89" s="558" t="s">
        <v>508</v>
      </c>
      <c r="L89" s="558" t="s">
        <v>661</v>
      </c>
      <c r="M89" s="558"/>
      <c r="N89" s="558"/>
      <c r="O89" s="558"/>
      <c r="P89" s="558" t="s">
        <v>909</v>
      </c>
      <c r="Q89" s="558" t="s">
        <v>617</v>
      </c>
      <c r="R89" s="560" t="s">
        <v>300</v>
      </c>
      <c r="S89" s="560" t="s">
        <v>879</v>
      </c>
      <c r="T89" s="559" t="s">
        <v>910</v>
      </c>
    </row>
    <row r="90" spans="1:20">
      <c r="A90" s="558" t="s">
        <v>508</v>
      </c>
      <c r="B90" s="558" t="s">
        <v>593</v>
      </c>
      <c r="C90" s="558" t="s">
        <v>911</v>
      </c>
      <c r="D90" s="559" t="s">
        <v>300</v>
      </c>
      <c r="E90" s="559">
        <v>20</v>
      </c>
      <c r="F90" s="559" t="s">
        <v>300</v>
      </c>
      <c r="G90" s="559" t="s">
        <v>614</v>
      </c>
      <c r="H90" s="558" t="s">
        <v>911</v>
      </c>
      <c r="I90" s="558">
        <f>IF(G90="COMPUTED",D90,IF(G90="MANUAL",E90,F90))</f>
        <v>20</v>
      </c>
      <c r="J90" s="558" t="s">
        <v>7</v>
      </c>
      <c r="K90" s="558" t="s">
        <v>508</v>
      </c>
      <c r="L90" s="558" t="s">
        <v>665</v>
      </c>
      <c r="M90" s="558"/>
      <c r="N90" s="558"/>
      <c r="O90" s="558"/>
      <c r="P90" s="558" t="s">
        <v>912</v>
      </c>
      <c r="Q90" s="558" t="s">
        <v>617</v>
      </c>
      <c r="R90" s="560" t="s">
        <v>300</v>
      </c>
      <c r="S90" s="560" t="s">
        <v>879</v>
      </c>
      <c r="T90" s="559" t="s">
        <v>913</v>
      </c>
    </row>
    <row r="91" spans="1:20">
      <c r="A91" s="558" t="s">
        <v>508</v>
      </c>
      <c r="B91" s="558" t="s">
        <v>593</v>
      </c>
      <c r="C91" s="558" t="s">
        <v>914</v>
      </c>
      <c r="D91" s="559" t="s">
        <v>300</v>
      </c>
      <c r="E91" s="559">
        <v>20</v>
      </c>
      <c r="F91" s="559" t="s">
        <v>300</v>
      </c>
      <c r="G91" s="559" t="s">
        <v>614</v>
      </c>
      <c r="H91" s="558" t="s">
        <v>914</v>
      </c>
      <c r="I91" s="558">
        <f>IF(G91="COMPUTED",D91,IF(G91="MANUAL",E91,F91))</f>
        <v>20</v>
      </c>
      <c r="J91" s="558" t="s">
        <v>7</v>
      </c>
      <c r="K91" s="558" t="s">
        <v>508</v>
      </c>
      <c r="L91" s="558" t="s">
        <v>669</v>
      </c>
      <c r="M91" s="558"/>
      <c r="N91" s="558"/>
      <c r="O91" s="558"/>
      <c r="P91" s="558" t="s">
        <v>915</v>
      </c>
      <c r="Q91" s="558" t="s">
        <v>617</v>
      </c>
      <c r="R91" s="560" t="s">
        <v>300</v>
      </c>
      <c r="S91" s="560" t="s">
        <v>879</v>
      </c>
      <c r="T91" s="559" t="s">
        <v>916</v>
      </c>
    </row>
    <row r="92" spans="1:20">
      <c r="A92" s="558" t="s">
        <v>508</v>
      </c>
      <c r="B92" s="558" t="s">
        <v>593</v>
      </c>
      <c r="C92" s="558" t="s">
        <v>917</v>
      </c>
      <c r="D92" s="559" t="s">
        <v>300</v>
      </c>
      <c r="E92" s="559" t="s">
        <v>300</v>
      </c>
      <c r="F92" s="559" t="s">
        <v>300</v>
      </c>
      <c r="G92" s="559" t="s">
        <v>614</v>
      </c>
      <c r="H92" s="558" t="s">
        <v>917</v>
      </c>
      <c r="I92" s="558" t="str">
        <f>IF(G92="COMPUTED",D92,IF(G92="MANUAL",E92,F92))</f>
        <v>-</v>
      </c>
      <c r="J92" s="558"/>
      <c r="K92" s="558" t="s">
        <v>673</v>
      </c>
      <c r="L92" s="558"/>
      <c r="M92" s="558"/>
      <c r="N92" s="558"/>
      <c r="O92" s="558"/>
      <c r="P92" s="558" t="s">
        <v>918</v>
      </c>
      <c r="Q92" s="558" t="s">
        <v>617</v>
      </c>
      <c r="R92" s="560" t="s">
        <v>300</v>
      </c>
      <c r="S92" s="560" t="s">
        <v>300</v>
      </c>
      <c r="T92" s="559" t="s">
        <v>919</v>
      </c>
    </row>
    <row r="93" spans="1:20">
      <c r="A93" s="558" t="s">
        <v>508</v>
      </c>
      <c r="B93" s="558" t="s">
        <v>593</v>
      </c>
      <c r="C93" s="558" t="s">
        <v>920</v>
      </c>
      <c r="D93" s="559" t="s">
        <v>300</v>
      </c>
      <c r="E93" s="559" t="s">
        <v>300</v>
      </c>
      <c r="F93" s="559" t="s">
        <v>300</v>
      </c>
      <c r="G93" s="558" t="str">
        <f>G92</f>
        <v>MANUAL</v>
      </c>
      <c r="H93" s="558" t="s">
        <v>920</v>
      </c>
      <c r="I93" s="558" t="str">
        <f>IF(G93="COMPUTED",D93,IF(G93="MANUAL",E93,F93))</f>
        <v>-</v>
      </c>
      <c r="J93" s="558"/>
      <c r="K93" s="558" t="s">
        <v>677</v>
      </c>
      <c r="L93" s="558"/>
      <c r="M93" s="558"/>
      <c r="N93" s="558"/>
      <c r="O93" s="558"/>
      <c r="P93" s="558" t="s">
        <v>921</v>
      </c>
      <c r="Q93" s="558" t="s">
        <v>617</v>
      </c>
      <c r="R93" s="560" t="s">
        <v>300</v>
      </c>
      <c r="S93" s="560" t="s">
        <v>300</v>
      </c>
      <c r="T93" s="559" t="s">
        <v>922</v>
      </c>
    </row>
    <row r="94" spans="1:20">
      <c r="A94" s="558" t="s">
        <v>508</v>
      </c>
      <c r="B94" s="558" t="s">
        <v>593</v>
      </c>
      <c r="C94" s="558" t="s">
        <v>923</v>
      </c>
      <c r="D94" s="559" t="s">
        <v>300</v>
      </c>
      <c r="E94" s="559" t="s">
        <v>300</v>
      </c>
      <c r="F94" s="559" t="s">
        <v>300</v>
      </c>
      <c r="G94" s="558" t="str">
        <f>G92</f>
        <v>MANUAL</v>
      </c>
      <c r="H94" s="558" t="s">
        <v>923</v>
      </c>
      <c r="I94" s="558" t="str">
        <f>IF(G94="COMPUTED",D94,IF(G94="MANUAL",E94,F94))</f>
        <v>-</v>
      </c>
      <c r="J94" s="558" t="s">
        <v>300</v>
      </c>
      <c r="K94" s="558" t="s">
        <v>681</v>
      </c>
      <c r="L94" s="558"/>
      <c r="M94" s="558"/>
      <c r="N94" s="558"/>
      <c r="O94" s="558"/>
      <c r="P94" s="558" t="s">
        <v>924</v>
      </c>
      <c r="Q94" s="558" t="s">
        <v>617</v>
      </c>
      <c r="R94" s="560" t="s">
        <v>300</v>
      </c>
      <c r="S94" s="560" t="s">
        <v>300</v>
      </c>
      <c r="T94" s="559" t="s">
        <v>925</v>
      </c>
    </row>
    <row r="95" spans="1:20">
      <c r="A95" s="558" t="s">
        <v>508</v>
      </c>
      <c r="B95" s="558" t="s">
        <v>593</v>
      </c>
      <c r="C95" s="558" t="s">
        <v>926</v>
      </c>
      <c r="D95" s="559" t="s">
        <v>300</v>
      </c>
      <c r="E95" s="559" t="s">
        <v>300</v>
      </c>
      <c r="F95" s="559" t="s">
        <v>300</v>
      </c>
      <c r="G95" s="558" t="str">
        <f>G92</f>
        <v>MANUAL</v>
      </c>
      <c r="H95" s="558" t="s">
        <v>926</v>
      </c>
      <c r="I95" s="558" t="str">
        <f>IF(G95="COMPUTED",D95,IF(G95="MANUAL",E95,F95))</f>
        <v>-</v>
      </c>
      <c r="J95" s="558" t="s">
        <v>300</v>
      </c>
      <c r="K95" s="558" t="s">
        <v>685</v>
      </c>
      <c r="L95" s="558"/>
      <c r="M95" s="558"/>
      <c r="N95" s="558"/>
      <c r="O95" s="558"/>
      <c r="P95" s="558" t="s">
        <v>927</v>
      </c>
      <c r="Q95" s="558" t="s">
        <v>617</v>
      </c>
      <c r="R95" s="560" t="s">
        <v>300</v>
      </c>
      <c r="S95" s="560" t="s">
        <v>300</v>
      </c>
      <c r="T95" s="559" t="s">
        <v>928</v>
      </c>
    </row>
    <row r="96" spans="1:20">
      <c r="A96" s="558" t="s">
        <v>508</v>
      </c>
      <c r="B96" s="558" t="s">
        <v>593</v>
      </c>
      <c r="C96" s="558" t="s">
        <v>929</v>
      </c>
      <c r="D96" s="559" t="s">
        <v>300</v>
      </c>
      <c r="E96" s="559">
        <v>40</v>
      </c>
      <c r="F96" s="559" t="s">
        <v>300</v>
      </c>
      <c r="G96" s="559" t="s">
        <v>614</v>
      </c>
      <c r="H96" s="558" t="s">
        <v>929</v>
      </c>
      <c r="I96" s="558">
        <f>IF(G96="COMPUTED",D96,IF(G96="MANUAL",E96,F96))</f>
        <v>40</v>
      </c>
      <c r="J96" s="558" t="s">
        <v>597</v>
      </c>
      <c r="K96" s="558" t="s">
        <v>689</v>
      </c>
      <c r="L96" s="558"/>
      <c r="M96" s="558"/>
      <c r="N96" s="558"/>
      <c r="O96" s="558"/>
      <c r="P96" s="558" t="s">
        <v>930</v>
      </c>
      <c r="Q96" s="558" t="s">
        <v>617</v>
      </c>
      <c r="R96" s="560" t="s">
        <v>300</v>
      </c>
      <c r="S96" s="560" t="s">
        <v>931</v>
      </c>
      <c r="T96" s="559" t="s">
        <v>932</v>
      </c>
    </row>
    <row r="97" spans="1:20">
      <c r="A97" s="558" t="s">
        <v>508</v>
      </c>
      <c r="B97" s="558" t="s">
        <v>593</v>
      </c>
      <c r="C97" s="558" t="s">
        <v>933</v>
      </c>
      <c r="D97" s="559" t="s">
        <v>300</v>
      </c>
      <c r="E97" s="559">
        <v>10</v>
      </c>
      <c r="F97" s="559" t="s">
        <v>300</v>
      </c>
      <c r="G97" s="559" t="s">
        <v>614</v>
      </c>
      <c r="H97" s="558" t="s">
        <v>933</v>
      </c>
      <c r="I97" s="558">
        <f>IF(G97="COMPUTED",D97,IF(G97="MANUAL",E97,F97))</f>
        <v>10</v>
      </c>
      <c r="J97" s="558" t="s">
        <v>597</v>
      </c>
      <c r="K97" s="558" t="s">
        <v>694</v>
      </c>
      <c r="L97" s="558"/>
      <c r="M97" s="558"/>
      <c r="N97" s="558"/>
      <c r="O97" s="558"/>
      <c r="P97" s="558" t="s">
        <v>934</v>
      </c>
      <c r="Q97" s="558" t="s">
        <v>617</v>
      </c>
      <c r="R97" s="560" t="s">
        <v>300</v>
      </c>
      <c r="S97" s="560" t="s">
        <v>626</v>
      </c>
      <c r="T97" s="559" t="s">
        <v>935</v>
      </c>
    </row>
    <row r="98" spans="1:20">
      <c r="A98" s="558" t="s">
        <v>508</v>
      </c>
      <c r="B98" s="558" t="s">
        <v>593</v>
      </c>
      <c r="C98" s="558" t="s">
        <v>936</v>
      </c>
      <c r="D98" s="559" t="s">
        <v>300</v>
      </c>
      <c r="E98" s="559" t="s">
        <v>300</v>
      </c>
      <c r="F98" s="559" t="s">
        <v>300</v>
      </c>
      <c r="G98" s="559" t="s">
        <v>614</v>
      </c>
      <c r="H98" s="558" t="s">
        <v>936</v>
      </c>
      <c r="I98" s="558" t="str">
        <f>IF(G98="COMPUTED",D98,IF(G98="MANUAL",E98,F98))</f>
        <v>-</v>
      </c>
      <c r="J98" s="558"/>
      <c r="K98" s="558" t="s">
        <v>598</v>
      </c>
      <c r="L98" s="558"/>
      <c r="M98" s="558"/>
      <c r="N98" s="558"/>
      <c r="O98" s="558"/>
      <c r="P98" s="558" t="s">
        <v>937</v>
      </c>
      <c r="Q98" s="558" t="s">
        <v>617</v>
      </c>
      <c r="R98" s="560" t="s">
        <v>300</v>
      </c>
      <c r="S98" s="560" t="s">
        <v>300</v>
      </c>
      <c r="T98" s="559" t="s">
        <v>938</v>
      </c>
    </row>
    <row r="99" spans="1:20">
      <c r="A99" s="558" t="s">
        <v>508</v>
      </c>
      <c r="B99" s="558" t="s">
        <v>593</v>
      </c>
      <c r="C99" s="558" t="s">
        <v>939</v>
      </c>
      <c r="D99" s="559" t="s">
        <v>300</v>
      </c>
      <c r="E99" s="559" t="s">
        <v>300</v>
      </c>
      <c r="F99" s="559" t="s">
        <v>300</v>
      </c>
      <c r="G99" s="559" t="s">
        <v>614</v>
      </c>
      <c r="H99" s="558" t="s">
        <v>939</v>
      </c>
      <c r="I99" s="558" t="str">
        <f>IF(G99="COMPUTED",D99,IF(G99="MANUAL",E99,F99))</f>
        <v>-</v>
      </c>
      <c r="J99" s="558" t="s">
        <v>707</v>
      </c>
      <c r="K99" s="558" t="s">
        <v>708</v>
      </c>
      <c r="L99" s="558"/>
      <c r="M99" s="558"/>
      <c r="N99" s="558" t="s">
        <v>594</v>
      </c>
      <c r="O99" s="558"/>
      <c r="P99" s="558" t="s">
        <v>940</v>
      </c>
      <c r="Q99" s="558" t="s">
        <v>617</v>
      </c>
      <c r="R99" s="560" t="s">
        <v>300</v>
      </c>
      <c r="S99" s="560" t="s">
        <v>300</v>
      </c>
      <c r="T99" s="559" t="s">
        <v>941</v>
      </c>
    </row>
    <row r="100" spans="1:20">
      <c r="A100" s="558" t="s">
        <v>508</v>
      </c>
      <c r="B100" s="558" t="s">
        <v>593</v>
      </c>
      <c r="C100" s="558" t="s">
        <v>942</v>
      </c>
      <c r="D100" s="559" t="s">
        <v>300</v>
      </c>
      <c r="E100" s="559" t="s">
        <v>300</v>
      </c>
      <c r="F100" s="559" t="s">
        <v>300</v>
      </c>
      <c r="G100" s="559" t="s">
        <v>614</v>
      </c>
      <c r="H100" s="558" t="s">
        <v>942</v>
      </c>
      <c r="I100" s="558" t="str">
        <f>IF(G100="COMPUTED",D100,IF(G100="MANUAL",E100,F100))</f>
        <v>-</v>
      </c>
      <c r="J100" s="558" t="s">
        <v>707</v>
      </c>
      <c r="K100" s="558" t="s">
        <v>712</v>
      </c>
      <c r="L100" s="558"/>
      <c r="M100" s="558"/>
      <c r="N100" s="558" t="s">
        <v>594</v>
      </c>
      <c r="O100" s="558"/>
      <c r="P100" s="558" t="s">
        <v>943</v>
      </c>
      <c r="Q100" s="558" t="s">
        <v>617</v>
      </c>
      <c r="R100" s="560" t="s">
        <v>300</v>
      </c>
      <c r="S100" s="560" t="s">
        <v>300</v>
      </c>
      <c r="T100" s="559" t="s">
        <v>944</v>
      </c>
    </row>
    <row r="101" spans="1:20">
      <c r="A101" s="558" t="s">
        <v>508</v>
      </c>
      <c r="B101" s="558" t="s">
        <v>593</v>
      </c>
      <c r="C101" s="558" t="s">
        <v>945</v>
      </c>
      <c r="D101" s="559" t="s">
        <v>300</v>
      </c>
      <c r="E101" s="559" t="s">
        <v>300</v>
      </c>
      <c r="F101" s="559" t="s">
        <v>300</v>
      </c>
      <c r="G101" s="559" t="s">
        <v>614</v>
      </c>
      <c r="H101" s="558" t="s">
        <v>945</v>
      </c>
      <c r="I101" s="558" t="str">
        <f>IF(G101="COMPUTED",D101,IF(G101="MANUAL",E101,F101))</f>
        <v>-</v>
      </c>
      <c r="J101" s="558" t="s">
        <v>707</v>
      </c>
      <c r="K101" s="558" t="s">
        <v>716</v>
      </c>
      <c r="L101" s="558"/>
      <c r="M101" s="558"/>
      <c r="N101" s="558" t="s">
        <v>594</v>
      </c>
      <c r="O101" s="558"/>
      <c r="P101" s="558" t="s">
        <v>946</v>
      </c>
      <c r="Q101" s="558" t="s">
        <v>617</v>
      </c>
      <c r="R101" s="560" t="s">
        <v>300</v>
      </c>
      <c r="S101" s="560" t="s">
        <v>300</v>
      </c>
      <c r="T101" s="559" t="s">
        <v>947</v>
      </c>
    </row>
    <row r="102" spans="1:20">
      <c r="A102" s="558" t="s">
        <v>508</v>
      </c>
      <c r="B102" s="558" t="s">
        <v>593</v>
      </c>
      <c r="C102" s="558" t="s">
        <v>948</v>
      </c>
      <c r="D102" s="559" t="s">
        <v>300</v>
      </c>
      <c r="E102" s="559" t="s">
        <v>300</v>
      </c>
      <c r="F102" s="559" t="s">
        <v>300</v>
      </c>
      <c r="G102" s="559" t="s">
        <v>614</v>
      </c>
      <c r="H102" s="558" t="s">
        <v>948</v>
      </c>
      <c r="I102" s="558" t="str">
        <f>IF(G102="COMPUTED",D102,IF(G102="MANUAL",E102,F102))</f>
        <v>-</v>
      </c>
      <c r="J102" s="558" t="s">
        <v>707</v>
      </c>
      <c r="K102" s="558" t="s">
        <v>599</v>
      </c>
      <c r="L102" s="558"/>
      <c r="M102" s="558"/>
      <c r="N102" s="558" t="s">
        <v>594</v>
      </c>
      <c r="O102" s="558"/>
      <c r="P102" s="558" t="s">
        <v>949</v>
      </c>
      <c r="Q102" s="558" t="s">
        <v>617</v>
      </c>
      <c r="R102" s="560" t="s">
        <v>300</v>
      </c>
      <c r="S102" s="560" t="s">
        <v>300</v>
      </c>
      <c r="T102" s="559" t="s">
        <v>950</v>
      </c>
    </row>
    <row r="103" spans="1:20">
      <c r="A103" s="558" t="s">
        <v>508</v>
      </c>
      <c r="B103" s="558" t="s">
        <v>593</v>
      </c>
      <c r="C103" s="558" t="s">
        <v>951</v>
      </c>
      <c r="D103" s="559" t="s">
        <v>300</v>
      </c>
      <c r="E103" s="559">
        <v>340</v>
      </c>
      <c r="F103" s="559" t="s">
        <v>300</v>
      </c>
      <c r="G103" s="559" t="s">
        <v>614</v>
      </c>
      <c r="H103" s="558" t="s">
        <v>951</v>
      </c>
      <c r="I103" s="558">
        <f>IF(G103="COMPUTED",D103,IF(G103="MANUAL",E103,F103))</f>
        <v>340</v>
      </c>
      <c r="J103" s="558" t="s">
        <v>43</v>
      </c>
      <c r="K103" s="558" t="s">
        <v>87</v>
      </c>
      <c r="L103" s="558"/>
      <c r="M103" s="558"/>
      <c r="N103" s="558"/>
      <c r="O103" s="558"/>
      <c r="P103" s="558" t="s">
        <v>952</v>
      </c>
      <c r="Q103" s="558" t="s">
        <v>617</v>
      </c>
      <c r="R103" s="560" t="s">
        <v>300</v>
      </c>
      <c r="S103" s="560" t="s">
        <v>953</v>
      </c>
      <c r="T103" s="559" t="s">
        <v>954</v>
      </c>
    </row>
    <row r="104" spans="1:20">
      <c r="A104" s="558" t="s">
        <v>508</v>
      </c>
      <c r="B104" s="558" t="s">
        <v>593</v>
      </c>
      <c r="C104" s="558" t="s">
        <v>955</v>
      </c>
      <c r="D104" s="559" t="s">
        <v>300</v>
      </c>
      <c r="E104" s="559">
        <v>20</v>
      </c>
      <c r="F104" s="559" t="s">
        <v>300</v>
      </c>
      <c r="G104" s="559" t="s">
        <v>614</v>
      </c>
      <c r="H104" s="558" t="s">
        <v>955</v>
      </c>
      <c r="I104" s="558">
        <f>IF(G104="COMPUTED",D104,IF(G104="MANUAL",E104,F104))</f>
        <v>20</v>
      </c>
      <c r="J104" s="558" t="s">
        <v>169</v>
      </c>
      <c r="K104" s="558" t="s">
        <v>624</v>
      </c>
      <c r="L104" s="558"/>
      <c r="M104" s="558"/>
      <c r="N104" s="558"/>
      <c r="O104" s="558"/>
      <c r="P104" s="558" t="s">
        <v>956</v>
      </c>
      <c r="Q104" s="558" t="s">
        <v>617</v>
      </c>
      <c r="R104" s="560" t="s">
        <v>300</v>
      </c>
      <c r="S104" s="560" t="s">
        <v>879</v>
      </c>
      <c r="T104" s="559" t="s">
        <v>957</v>
      </c>
    </row>
    <row r="105" spans="1:20">
      <c r="A105" s="558" t="s">
        <v>508</v>
      </c>
      <c r="B105" s="558" t="s">
        <v>593</v>
      </c>
      <c r="C105" s="558" t="s">
        <v>958</v>
      </c>
      <c r="D105" s="559" t="s">
        <v>300</v>
      </c>
      <c r="E105" s="559" t="s">
        <v>300</v>
      </c>
      <c r="F105" s="559" t="s">
        <v>300</v>
      </c>
      <c r="G105" s="559" t="s">
        <v>614</v>
      </c>
      <c r="H105" s="558" t="s">
        <v>958</v>
      </c>
      <c r="I105" s="558" t="str">
        <f>IF(G105="COMPUTED",D105,IF(G105="MANUAL",E105,F105))</f>
        <v>-</v>
      </c>
      <c r="J105" s="558" t="s">
        <v>7</v>
      </c>
      <c r="K105" s="558" t="s">
        <v>508</v>
      </c>
      <c r="L105" s="558" t="s">
        <v>629</v>
      </c>
      <c r="M105" s="558"/>
      <c r="N105" s="558"/>
      <c r="O105" s="558"/>
      <c r="P105" s="558" t="s">
        <v>959</v>
      </c>
      <c r="Q105" s="558" t="s">
        <v>617</v>
      </c>
      <c r="R105" s="560" t="s">
        <v>300</v>
      </c>
      <c r="S105" s="560" t="s">
        <v>300</v>
      </c>
      <c r="T105" s="559" t="s">
        <v>960</v>
      </c>
    </row>
    <row r="106" spans="1:20">
      <c r="A106" s="558" t="s">
        <v>508</v>
      </c>
      <c r="B106" s="558" t="s">
        <v>593</v>
      </c>
      <c r="C106" s="558" t="s">
        <v>961</v>
      </c>
      <c r="D106" s="559" t="s">
        <v>300</v>
      </c>
      <c r="E106" s="559" t="s">
        <v>300</v>
      </c>
      <c r="F106" s="559" t="s">
        <v>300</v>
      </c>
      <c r="G106" s="559" t="s">
        <v>614</v>
      </c>
      <c r="H106" s="558" t="s">
        <v>961</v>
      </c>
      <c r="I106" s="558" t="str">
        <f>IF(G106="COMPUTED",D106,IF(G106="MANUAL",E106,F106))</f>
        <v>-</v>
      </c>
      <c r="J106" s="558" t="s">
        <v>7</v>
      </c>
      <c r="K106" s="558" t="s">
        <v>508</v>
      </c>
      <c r="L106" s="558" t="s">
        <v>633</v>
      </c>
      <c r="M106" s="558"/>
      <c r="N106" s="558"/>
      <c r="O106" s="558"/>
      <c r="P106" s="558" t="s">
        <v>962</v>
      </c>
      <c r="Q106" s="558" t="s">
        <v>617</v>
      </c>
      <c r="R106" s="560" t="s">
        <v>300</v>
      </c>
      <c r="S106" s="560" t="s">
        <v>300</v>
      </c>
      <c r="T106" s="559" t="s">
        <v>963</v>
      </c>
    </row>
    <row r="107" spans="1:20">
      <c r="A107" s="558" t="s">
        <v>508</v>
      </c>
      <c r="B107" s="558" t="s">
        <v>593</v>
      </c>
      <c r="C107" s="558" t="s">
        <v>964</v>
      </c>
      <c r="D107" s="559" t="s">
        <v>300</v>
      </c>
      <c r="E107" s="559" t="s">
        <v>300</v>
      </c>
      <c r="F107" s="559" t="s">
        <v>300</v>
      </c>
      <c r="G107" s="559" t="s">
        <v>614</v>
      </c>
      <c r="H107" s="558" t="s">
        <v>964</v>
      </c>
      <c r="I107" s="558" t="str">
        <f>IF(G107="COMPUTED",D107,IF(G107="MANUAL",E107,F107))</f>
        <v>-</v>
      </c>
      <c r="J107" s="558" t="s">
        <v>7</v>
      </c>
      <c r="K107" s="558" t="s">
        <v>508</v>
      </c>
      <c r="L107" s="558" t="s">
        <v>637</v>
      </c>
      <c r="M107" s="558"/>
      <c r="N107" s="558"/>
      <c r="O107" s="558"/>
      <c r="P107" s="558" t="s">
        <v>965</v>
      </c>
      <c r="Q107" s="558" t="s">
        <v>617</v>
      </c>
      <c r="R107" s="560" t="s">
        <v>300</v>
      </c>
      <c r="S107" s="560" t="s">
        <v>300</v>
      </c>
      <c r="T107" s="559" t="s">
        <v>966</v>
      </c>
    </row>
    <row r="108" spans="1:20">
      <c r="A108" s="558" t="s">
        <v>508</v>
      </c>
      <c r="B108" s="558" t="s">
        <v>593</v>
      </c>
      <c r="C108" s="558" t="s">
        <v>967</v>
      </c>
      <c r="D108" s="559" t="s">
        <v>300</v>
      </c>
      <c r="E108" s="559" t="s">
        <v>300</v>
      </c>
      <c r="F108" s="559" t="s">
        <v>300</v>
      </c>
      <c r="G108" s="559" t="s">
        <v>614</v>
      </c>
      <c r="H108" s="558" t="s">
        <v>967</v>
      </c>
      <c r="I108" s="558" t="str">
        <f>IF(G108="COMPUTED",D108,IF(G108="MANUAL",E108,F108))</f>
        <v>-</v>
      </c>
      <c r="J108" s="558" t="s">
        <v>7</v>
      </c>
      <c r="K108" s="558" t="s">
        <v>508</v>
      </c>
      <c r="L108" s="558" t="s">
        <v>641</v>
      </c>
      <c r="M108" s="558"/>
      <c r="N108" s="558"/>
      <c r="O108" s="558"/>
      <c r="P108" s="558" t="s">
        <v>968</v>
      </c>
      <c r="Q108" s="558" t="s">
        <v>617</v>
      </c>
      <c r="R108" s="560" t="s">
        <v>300</v>
      </c>
      <c r="S108" s="560" t="s">
        <v>300</v>
      </c>
      <c r="T108" s="559" t="s">
        <v>969</v>
      </c>
    </row>
    <row r="109" spans="1:20">
      <c r="A109" s="558" t="s">
        <v>508</v>
      </c>
      <c r="B109" s="558" t="s">
        <v>593</v>
      </c>
      <c r="C109" s="558" t="s">
        <v>970</v>
      </c>
      <c r="D109" s="559" t="s">
        <v>300</v>
      </c>
      <c r="E109" s="559" t="s">
        <v>300</v>
      </c>
      <c r="F109" s="559" t="s">
        <v>300</v>
      </c>
      <c r="G109" s="559" t="s">
        <v>614</v>
      </c>
      <c r="H109" s="558" t="s">
        <v>970</v>
      </c>
      <c r="I109" s="558" t="str">
        <f>IF(G109="COMPUTED",D109,IF(G109="MANUAL",E109,F109))</f>
        <v>-</v>
      </c>
      <c r="J109" s="558" t="s">
        <v>7</v>
      </c>
      <c r="K109" s="558" t="s">
        <v>508</v>
      </c>
      <c r="L109" s="558" t="s">
        <v>645</v>
      </c>
      <c r="M109" s="558"/>
      <c r="N109" s="558"/>
      <c r="O109" s="558"/>
      <c r="P109" s="558" t="s">
        <v>971</v>
      </c>
      <c r="Q109" s="558" t="s">
        <v>617</v>
      </c>
      <c r="R109" s="560" t="s">
        <v>300</v>
      </c>
      <c r="S109" s="560" t="s">
        <v>300</v>
      </c>
      <c r="T109" s="559" t="s">
        <v>972</v>
      </c>
    </row>
    <row r="110" spans="1:20">
      <c r="A110" s="558" t="s">
        <v>508</v>
      </c>
      <c r="B110" s="558" t="s">
        <v>593</v>
      </c>
      <c r="C110" s="558" t="s">
        <v>973</v>
      </c>
      <c r="D110" s="559" t="s">
        <v>300</v>
      </c>
      <c r="E110" s="559" t="s">
        <v>300</v>
      </c>
      <c r="F110" s="559" t="s">
        <v>300</v>
      </c>
      <c r="G110" s="559" t="s">
        <v>614</v>
      </c>
      <c r="H110" s="558" t="s">
        <v>973</v>
      </c>
      <c r="I110" s="558" t="str">
        <f>IF(G110="COMPUTED",D110,IF(G110="MANUAL",E110,F110))</f>
        <v>-</v>
      </c>
      <c r="J110" s="558" t="s">
        <v>7</v>
      </c>
      <c r="K110" s="558" t="s">
        <v>508</v>
      </c>
      <c r="L110" s="558" t="s">
        <v>649</v>
      </c>
      <c r="M110" s="558"/>
      <c r="N110" s="558"/>
      <c r="O110" s="558"/>
      <c r="P110" s="558" t="s">
        <v>974</v>
      </c>
      <c r="Q110" s="558" t="s">
        <v>617</v>
      </c>
      <c r="R110" s="560" t="s">
        <v>300</v>
      </c>
      <c r="S110" s="560" t="s">
        <v>300</v>
      </c>
      <c r="T110" s="559" t="s">
        <v>975</v>
      </c>
    </row>
    <row r="111" spans="1:20">
      <c r="A111" s="558" t="s">
        <v>508</v>
      </c>
      <c r="B111" s="558" t="s">
        <v>593</v>
      </c>
      <c r="C111" s="558" t="s">
        <v>976</v>
      </c>
      <c r="D111" s="559" t="s">
        <v>300</v>
      </c>
      <c r="E111" s="559" t="s">
        <v>300</v>
      </c>
      <c r="F111" s="559" t="s">
        <v>300</v>
      </c>
      <c r="G111" s="559" t="s">
        <v>614</v>
      </c>
      <c r="H111" s="558" t="s">
        <v>976</v>
      </c>
      <c r="I111" s="558" t="str">
        <f>IF(G111="COMPUTED",D111,IF(G111="MANUAL",E111,F111))</f>
        <v>-</v>
      </c>
      <c r="J111" s="558" t="s">
        <v>7</v>
      </c>
      <c r="K111" s="558" t="s">
        <v>508</v>
      </c>
      <c r="L111" s="558" t="s">
        <v>653</v>
      </c>
      <c r="M111" s="558"/>
      <c r="N111" s="558"/>
      <c r="O111" s="558"/>
      <c r="P111" s="558" t="s">
        <v>977</v>
      </c>
      <c r="Q111" s="558" t="s">
        <v>617</v>
      </c>
      <c r="R111" s="560" t="s">
        <v>300</v>
      </c>
      <c r="S111" s="560" t="s">
        <v>300</v>
      </c>
      <c r="T111" s="559" t="s">
        <v>978</v>
      </c>
    </row>
    <row r="112" spans="1:20">
      <c r="A112" s="558" t="s">
        <v>508</v>
      </c>
      <c r="B112" s="558" t="s">
        <v>593</v>
      </c>
      <c r="C112" s="558" t="s">
        <v>979</v>
      </c>
      <c r="D112" s="559" t="s">
        <v>300</v>
      </c>
      <c r="E112" s="559" t="s">
        <v>300</v>
      </c>
      <c r="F112" s="559" t="s">
        <v>300</v>
      </c>
      <c r="G112" s="559" t="s">
        <v>614</v>
      </c>
      <c r="H112" s="558" t="s">
        <v>979</v>
      </c>
      <c r="I112" s="558" t="str">
        <f>IF(G112="COMPUTED",D112,IF(G112="MANUAL",E112,F112))</f>
        <v>-</v>
      </c>
      <c r="J112" s="558" t="s">
        <v>7</v>
      </c>
      <c r="K112" s="558" t="s">
        <v>508</v>
      </c>
      <c r="L112" s="558" t="s">
        <v>657</v>
      </c>
      <c r="M112" s="558"/>
      <c r="N112" s="558"/>
      <c r="O112" s="558"/>
      <c r="P112" s="558" t="s">
        <v>980</v>
      </c>
      <c r="Q112" s="558" t="s">
        <v>617</v>
      </c>
      <c r="R112" s="560" t="s">
        <v>300</v>
      </c>
      <c r="S112" s="560" t="s">
        <v>300</v>
      </c>
      <c r="T112" s="559" t="s">
        <v>981</v>
      </c>
    </row>
    <row r="113" spans="1:20">
      <c r="A113" s="558" t="s">
        <v>508</v>
      </c>
      <c r="B113" s="558" t="s">
        <v>593</v>
      </c>
      <c r="C113" s="558" t="s">
        <v>982</v>
      </c>
      <c r="D113" s="559" t="s">
        <v>300</v>
      </c>
      <c r="E113" s="559" t="s">
        <v>300</v>
      </c>
      <c r="F113" s="559" t="s">
        <v>300</v>
      </c>
      <c r="G113" s="559" t="s">
        <v>614</v>
      </c>
      <c r="H113" s="558" t="s">
        <v>982</v>
      </c>
      <c r="I113" s="558" t="str">
        <f>IF(G113="COMPUTED",D113,IF(G113="MANUAL",E113,F113))</f>
        <v>-</v>
      </c>
      <c r="J113" s="558" t="s">
        <v>7</v>
      </c>
      <c r="K113" s="558" t="s">
        <v>508</v>
      </c>
      <c r="L113" s="558" t="s">
        <v>661</v>
      </c>
      <c r="M113" s="558"/>
      <c r="N113" s="558"/>
      <c r="O113" s="558"/>
      <c r="P113" s="558" t="s">
        <v>983</v>
      </c>
      <c r="Q113" s="558" t="s">
        <v>617</v>
      </c>
      <c r="R113" s="560" t="s">
        <v>300</v>
      </c>
      <c r="S113" s="560" t="s">
        <v>300</v>
      </c>
      <c r="T113" s="559" t="s">
        <v>984</v>
      </c>
    </row>
    <row r="114" spans="1:20">
      <c r="A114" s="558" t="s">
        <v>508</v>
      </c>
      <c r="B114" s="558" t="s">
        <v>593</v>
      </c>
      <c r="C114" s="558" t="s">
        <v>985</v>
      </c>
      <c r="D114" s="559" t="s">
        <v>300</v>
      </c>
      <c r="E114" s="559" t="s">
        <v>300</v>
      </c>
      <c r="F114" s="559" t="s">
        <v>300</v>
      </c>
      <c r="G114" s="559" t="s">
        <v>614</v>
      </c>
      <c r="H114" s="558" t="s">
        <v>985</v>
      </c>
      <c r="I114" s="558" t="str">
        <f>IF(G114="COMPUTED",D114,IF(G114="MANUAL",E114,F114))</f>
        <v>-</v>
      </c>
      <c r="J114" s="558" t="s">
        <v>7</v>
      </c>
      <c r="K114" s="558" t="s">
        <v>508</v>
      </c>
      <c r="L114" s="558" t="s">
        <v>665</v>
      </c>
      <c r="M114" s="558"/>
      <c r="N114" s="558"/>
      <c r="O114" s="558"/>
      <c r="P114" s="558" t="s">
        <v>986</v>
      </c>
      <c r="Q114" s="558" t="s">
        <v>617</v>
      </c>
      <c r="R114" s="560" t="s">
        <v>300</v>
      </c>
      <c r="S114" s="560" t="s">
        <v>300</v>
      </c>
      <c r="T114" s="559" t="s">
        <v>987</v>
      </c>
    </row>
    <row r="115" spans="1:20">
      <c r="A115" s="558" t="s">
        <v>508</v>
      </c>
      <c r="B115" s="558" t="s">
        <v>593</v>
      </c>
      <c r="C115" s="558" t="s">
        <v>988</v>
      </c>
      <c r="D115" s="559" t="s">
        <v>300</v>
      </c>
      <c r="E115" s="559" t="s">
        <v>300</v>
      </c>
      <c r="F115" s="559" t="s">
        <v>300</v>
      </c>
      <c r="G115" s="559" t="s">
        <v>614</v>
      </c>
      <c r="H115" s="558" t="s">
        <v>988</v>
      </c>
      <c r="I115" s="558" t="str">
        <f>IF(G115="COMPUTED",D115,IF(G115="MANUAL",E115,F115))</f>
        <v>-</v>
      </c>
      <c r="J115" s="558" t="s">
        <v>7</v>
      </c>
      <c r="K115" s="558" t="s">
        <v>508</v>
      </c>
      <c r="L115" s="558" t="s">
        <v>669</v>
      </c>
      <c r="M115" s="558"/>
      <c r="N115" s="558"/>
      <c r="O115" s="558"/>
      <c r="P115" s="558" t="s">
        <v>989</v>
      </c>
      <c r="Q115" s="558" t="s">
        <v>617</v>
      </c>
      <c r="R115" s="560" t="s">
        <v>300</v>
      </c>
      <c r="S115" s="560" t="s">
        <v>300</v>
      </c>
      <c r="T115" s="559" t="s">
        <v>990</v>
      </c>
    </row>
    <row r="116" spans="1:20">
      <c r="A116" s="558" t="s">
        <v>508</v>
      </c>
      <c r="B116" s="558" t="s">
        <v>593</v>
      </c>
      <c r="C116" s="558" t="s">
        <v>991</v>
      </c>
      <c r="D116" s="559" t="s">
        <v>300</v>
      </c>
      <c r="E116" s="559" t="s">
        <v>300</v>
      </c>
      <c r="F116" s="559" t="s">
        <v>300</v>
      </c>
      <c r="G116" s="559" t="s">
        <v>614</v>
      </c>
      <c r="H116" s="558" t="s">
        <v>991</v>
      </c>
      <c r="I116" s="558" t="str">
        <f>IF(G116="COMPUTED",D116,IF(G116="MANUAL",E116,F116))</f>
        <v>-</v>
      </c>
      <c r="J116" s="558"/>
      <c r="K116" s="558" t="s">
        <v>615</v>
      </c>
      <c r="L116" s="558"/>
      <c r="M116" s="558"/>
      <c r="N116" s="558"/>
      <c r="O116" s="558"/>
      <c r="P116" s="558" t="s">
        <v>992</v>
      </c>
      <c r="Q116" s="558" t="s">
        <v>617</v>
      </c>
      <c r="R116" s="560" t="s">
        <v>300</v>
      </c>
      <c r="S116" s="560" t="s">
        <v>300</v>
      </c>
      <c r="T116" s="559" t="s">
        <v>993</v>
      </c>
    </row>
    <row r="117" spans="1:20">
      <c r="A117" s="558" t="s">
        <v>508</v>
      </c>
      <c r="B117" s="558" t="s">
        <v>593</v>
      </c>
      <c r="C117" s="558" t="s">
        <v>994</v>
      </c>
      <c r="D117" s="559" t="s">
        <v>300</v>
      </c>
      <c r="E117" s="559">
        <v>50</v>
      </c>
      <c r="F117" s="559" t="s">
        <v>300</v>
      </c>
      <c r="G117" s="559" t="s">
        <v>614</v>
      </c>
      <c r="H117" s="558" t="s">
        <v>994</v>
      </c>
      <c r="I117" s="558">
        <f>IF(G117="COMPUTED",D117,IF(G117="MANUAL",E117,F117))</f>
        <v>50</v>
      </c>
      <c r="J117" s="558" t="s">
        <v>43</v>
      </c>
      <c r="K117" s="558" t="s">
        <v>87</v>
      </c>
      <c r="L117" s="558"/>
      <c r="M117" s="558"/>
      <c r="N117" s="558"/>
      <c r="O117" s="558"/>
      <c r="P117" s="558" t="s">
        <v>995</v>
      </c>
      <c r="Q117" s="558" t="s">
        <v>617</v>
      </c>
      <c r="R117" s="560" t="s">
        <v>300</v>
      </c>
      <c r="S117" s="560" t="s">
        <v>996</v>
      </c>
      <c r="T117" s="559" t="s">
        <v>997</v>
      </c>
    </row>
    <row r="118" spans="1:20">
      <c r="A118" s="558" t="s">
        <v>508</v>
      </c>
      <c r="B118" s="558" t="s">
        <v>593</v>
      </c>
      <c r="C118" s="558" t="s">
        <v>998</v>
      </c>
      <c r="D118" s="559" t="s">
        <v>300</v>
      </c>
      <c r="E118" s="559">
        <v>20</v>
      </c>
      <c r="F118" s="559" t="s">
        <v>300</v>
      </c>
      <c r="G118" s="559" t="s">
        <v>614</v>
      </c>
      <c r="H118" s="558" t="s">
        <v>998</v>
      </c>
      <c r="I118" s="558">
        <f>IF(G118="COMPUTED",D118,IF(G118="MANUAL",E118,F118))</f>
        <v>20</v>
      </c>
      <c r="J118" s="558" t="s">
        <v>169</v>
      </c>
      <c r="K118" s="558" t="s">
        <v>624</v>
      </c>
      <c r="L118" s="558"/>
      <c r="M118" s="558"/>
      <c r="N118" s="558"/>
      <c r="O118" s="558"/>
      <c r="P118" s="558" t="s">
        <v>999</v>
      </c>
      <c r="Q118" s="558" t="s">
        <v>617</v>
      </c>
      <c r="R118" s="560" t="s">
        <v>300</v>
      </c>
      <c r="S118" s="560" t="s">
        <v>879</v>
      </c>
      <c r="T118" s="559" t="s">
        <v>1000</v>
      </c>
    </row>
    <row r="119" spans="1:20">
      <c r="A119" s="558" t="s">
        <v>508</v>
      </c>
      <c r="B119" s="558" t="s">
        <v>593</v>
      </c>
      <c r="C119" s="558" t="s">
        <v>1001</v>
      </c>
      <c r="D119" s="559" t="s">
        <v>300</v>
      </c>
      <c r="E119" s="559" t="s">
        <v>300</v>
      </c>
      <c r="F119" s="559" t="s">
        <v>300</v>
      </c>
      <c r="G119" s="559" t="s">
        <v>614</v>
      </c>
      <c r="H119" s="558" t="s">
        <v>1001</v>
      </c>
      <c r="I119" s="558" t="str">
        <f>IF(G119="COMPUTED",D119,IF(G119="MANUAL",E119,F119))</f>
        <v>-</v>
      </c>
      <c r="J119" s="558" t="s">
        <v>7</v>
      </c>
      <c r="K119" s="558" t="s">
        <v>508</v>
      </c>
      <c r="L119" s="558" t="s">
        <v>629</v>
      </c>
      <c r="M119" s="558"/>
      <c r="N119" s="558"/>
      <c r="O119" s="558"/>
      <c r="P119" s="558" t="s">
        <v>1002</v>
      </c>
      <c r="Q119" s="558" t="s">
        <v>617</v>
      </c>
      <c r="R119" s="560" t="s">
        <v>300</v>
      </c>
      <c r="S119" s="560" t="s">
        <v>300</v>
      </c>
      <c r="T119" s="559" t="s">
        <v>1003</v>
      </c>
    </row>
    <row r="120" spans="1:20">
      <c r="A120" s="558" t="s">
        <v>508</v>
      </c>
      <c r="B120" s="558" t="s">
        <v>593</v>
      </c>
      <c r="C120" s="558" t="s">
        <v>1004</v>
      </c>
      <c r="D120" s="559" t="s">
        <v>300</v>
      </c>
      <c r="E120" s="559" t="s">
        <v>300</v>
      </c>
      <c r="F120" s="559" t="s">
        <v>300</v>
      </c>
      <c r="G120" s="559" t="s">
        <v>614</v>
      </c>
      <c r="H120" s="558" t="s">
        <v>1004</v>
      </c>
      <c r="I120" s="558" t="str">
        <f>IF(G120="COMPUTED",D120,IF(G120="MANUAL",E120,F120))</f>
        <v>-</v>
      </c>
      <c r="J120" s="558" t="s">
        <v>7</v>
      </c>
      <c r="K120" s="558" t="s">
        <v>508</v>
      </c>
      <c r="L120" s="558" t="s">
        <v>633</v>
      </c>
      <c r="M120" s="558"/>
      <c r="N120" s="558"/>
      <c r="O120" s="558"/>
      <c r="P120" s="558" t="s">
        <v>1005</v>
      </c>
      <c r="Q120" s="558" t="s">
        <v>617</v>
      </c>
      <c r="R120" s="560" t="s">
        <v>300</v>
      </c>
      <c r="S120" s="560" t="s">
        <v>300</v>
      </c>
      <c r="T120" s="559" t="s">
        <v>1006</v>
      </c>
    </row>
    <row r="121" spans="1:20">
      <c r="A121" s="558" t="s">
        <v>508</v>
      </c>
      <c r="B121" s="558" t="s">
        <v>593</v>
      </c>
      <c r="C121" s="558" t="s">
        <v>1007</v>
      </c>
      <c r="D121" s="559" t="s">
        <v>300</v>
      </c>
      <c r="E121" s="559" t="s">
        <v>300</v>
      </c>
      <c r="F121" s="559" t="s">
        <v>300</v>
      </c>
      <c r="G121" s="559" t="s">
        <v>614</v>
      </c>
      <c r="H121" s="558" t="s">
        <v>1007</v>
      </c>
      <c r="I121" s="558" t="str">
        <f>IF(G121="COMPUTED",D121,IF(G121="MANUAL",E121,F121))</f>
        <v>-</v>
      </c>
      <c r="J121" s="558" t="s">
        <v>7</v>
      </c>
      <c r="K121" s="558" t="s">
        <v>508</v>
      </c>
      <c r="L121" s="558" t="s">
        <v>637</v>
      </c>
      <c r="M121" s="558"/>
      <c r="N121" s="558"/>
      <c r="O121" s="558"/>
      <c r="P121" s="558" t="s">
        <v>1008</v>
      </c>
      <c r="Q121" s="558" t="s">
        <v>617</v>
      </c>
      <c r="R121" s="560" t="s">
        <v>300</v>
      </c>
      <c r="S121" s="560" t="s">
        <v>300</v>
      </c>
      <c r="T121" s="559" t="s">
        <v>1009</v>
      </c>
    </row>
    <row r="122" spans="1:20">
      <c r="A122" s="558" t="s">
        <v>508</v>
      </c>
      <c r="B122" s="558" t="s">
        <v>593</v>
      </c>
      <c r="C122" s="558" t="s">
        <v>1010</v>
      </c>
      <c r="D122" s="559" t="s">
        <v>300</v>
      </c>
      <c r="E122" s="559" t="s">
        <v>300</v>
      </c>
      <c r="F122" s="559" t="s">
        <v>300</v>
      </c>
      <c r="G122" s="559" t="s">
        <v>614</v>
      </c>
      <c r="H122" s="558" t="s">
        <v>1010</v>
      </c>
      <c r="I122" s="558" t="str">
        <f>IF(G122="COMPUTED",D122,IF(G122="MANUAL",E122,F122))</f>
        <v>-</v>
      </c>
      <c r="J122" s="558" t="s">
        <v>7</v>
      </c>
      <c r="K122" s="558" t="s">
        <v>508</v>
      </c>
      <c r="L122" s="558" t="s">
        <v>641</v>
      </c>
      <c r="M122" s="558"/>
      <c r="N122" s="558"/>
      <c r="O122" s="558"/>
      <c r="P122" s="558" t="s">
        <v>1011</v>
      </c>
      <c r="Q122" s="558" t="s">
        <v>617</v>
      </c>
      <c r="R122" s="560" t="s">
        <v>300</v>
      </c>
      <c r="S122" s="560" t="s">
        <v>300</v>
      </c>
      <c r="T122" s="559" t="s">
        <v>1012</v>
      </c>
    </row>
    <row r="123" spans="1:20">
      <c r="A123" s="558" t="s">
        <v>508</v>
      </c>
      <c r="B123" s="558" t="s">
        <v>593</v>
      </c>
      <c r="C123" s="558" t="s">
        <v>1013</v>
      </c>
      <c r="D123" s="559" t="s">
        <v>300</v>
      </c>
      <c r="E123" s="559" t="s">
        <v>300</v>
      </c>
      <c r="F123" s="559" t="s">
        <v>300</v>
      </c>
      <c r="G123" s="559" t="s">
        <v>614</v>
      </c>
      <c r="H123" s="558" t="s">
        <v>1013</v>
      </c>
      <c r="I123" s="558" t="str">
        <f>IF(G123="COMPUTED",D123,IF(G123="MANUAL",E123,F123))</f>
        <v>-</v>
      </c>
      <c r="J123" s="558" t="s">
        <v>7</v>
      </c>
      <c r="K123" s="558" t="s">
        <v>508</v>
      </c>
      <c r="L123" s="558" t="s">
        <v>645</v>
      </c>
      <c r="M123" s="558"/>
      <c r="N123" s="558"/>
      <c r="O123" s="558"/>
      <c r="P123" s="558" t="s">
        <v>1014</v>
      </c>
      <c r="Q123" s="558" t="s">
        <v>617</v>
      </c>
      <c r="R123" s="560" t="s">
        <v>300</v>
      </c>
      <c r="S123" s="560" t="s">
        <v>300</v>
      </c>
      <c r="T123" s="559" t="s">
        <v>1015</v>
      </c>
    </row>
    <row r="124" spans="1:20">
      <c r="A124" s="558" t="s">
        <v>508</v>
      </c>
      <c r="B124" s="558" t="s">
        <v>593</v>
      </c>
      <c r="C124" s="558" t="s">
        <v>1016</v>
      </c>
      <c r="D124" s="559" t="s">
        <v>300</v>
      </c>
      <c r="E124" s="559" t="s">
        <v>300</v>
      </c>
      <c r="F124" s="559" t="s">
        <v>300</v>
      </c>
      <c r="G124" s="559" t="s">
        <v>614</v>
      </c>
      <c r="H124" s="558" t="s">
        <v>1016</v>
      </c>
      <c r="I124" s="558" t="str">
        <f>IF(G124="COMPUTED",D124,IF(G124="MANUAL",E124,F124))</f>
        <v>-</v>
      </c>
      <c r="J124" s="558" t="s">
        <v>7</v>
      </c>
      <c r="K124" s="558" t="s">
        <v>508</v>
      </c>
      <c r="L124" s="558" t="s">
        <v>649</v>
      </c>
      <c r="M124" s="558"/>
      <c r="N124" s="558"/>
      <c r="O124" s="558"/>
      <c r="P124" s="558" t="s">
        <v>1017</v>
      </c>
      <c r="Q124" s="558" t="s">
        <v>617</v>
      </c>
      <c r="R124" s="560" t="s">
        <v>300</v>
      </c>
      <c r="S124" s="560" t="s">
        <v>300</v>
      </c>
      <c r="T124" s="559" t="s">
        <v>1018</v>
      </c>
    </row>
    <row r="125" spans="1:20">
      <c r="A125" s="558" t="s">
        <v>508</v>
      </c>
      <c r="B125" s="558" t="s">
        <v>593</v>
      </c>
      <c r="C125" s="558" t="s">
        <v>1019</v>
      </c>
      <c r="D125" s="559" t="s">
        <v>300</v>
      </c>
      <c r="E125" s="559" t="s">
        <v>300</v>
      </c>
      <c r="F125" s="559" t="s">
        <v>300</v>
      </c>
      <c r="G125" s="559" t="s">
        <v>614</v>
      </c>
      <c r="H125" s="558" t="s">
        <v>1019</v>
      </c>
      <c r="I125" s="558" t="str">
        <f>IF(G125="COMPUTED",D125,IF(G125="MANUAL",E125,F125))</f>
        <v>-</v>
      </c>
      <c r="J125" s="558" t="s">
        <v>7</v>
      </c>
      <c r="K125" s="558" t="s">
        <v>508</v>
      </c>
      <c r="L125" s="558" t="s">
        <v>653</v>
      </c>
      <c r="M125" s="558"/>
      <c r="N125" s="558"/>
      <c r="O125" s="558"/>
      <c r="P125" s="558" t="s">
        <v>1020</v>
      </c>
      <c r="Q125" s="558" t="s">
        <v>617</v>
      </c>
      <c r="R125" s="560" t="s">
        <v>300</v>
      </c>
      <c r="S125" s="560" t="s">
        <v>300</v>
      </c>
      <c r="T125" s="559" t="s">
        <v>1021</v>
      </c>
    </row>
    <row r="126" spans="1:20">
      <c r="A126" s="558" t="s">
        <v>508</v>
      </c>
      <c r="B126" s="558" t="s">
        <v>593</v>
      </c>
      <c r="C126" s="558" t="s">
        <v>1022</v>
      </c>
      <c r="D126" s="559" t="s">
        <v>300</v>
      </c>
      <c r="E126" s="559" t="s">
        <v>300</v>
      </c>
      <c r="F126" s="559" t="s">
        <v>300</v>
      </c>
      <c r="G126" s="559" t="s">
        <v>614</v>
      </c>
      <c r="H126" s="558" t="s">
        <v>1022</v>
      </c>
      <c r="I126" s="558" t="str">
        <f>IF(G126="COMPUTED",D126,IF(G126="MANUAL",E126,F126))</f>
        <v>-</v>
      </c>
      <c r="J126" s="558" t="s">
        <v>7</v>
      </c>
      <c r="K126" s="558" t="s">
        <v>508</v>
      </c>
      <c r="L126" s="558" t="s">
        <v>657</v>
      </c>
      <c r="M126" s="558"/>
      <c r="N126" s="558"/>
      <c r="O126" s="558"/>
      <c r="P126" s="558" t="s">
        <v>1023</v>
      </c>
      <c r="Q126" s="558" t="s">
        <v>617</v>
      </c>
      <c r="R126" s="560" t="s">
        <v>300</v>
      </c>
      <c r="S126" s="560" t="s">
        <v>300</v>
      </c>
      <c r="T126" s="559" t="s">
        <v>1024</v>
      </c>
    </row>
    <row r="127" spans="1:20">
      <c r="A127" s="558" t="s">
        <v>508</v>
      </c>
      <c r="B127" s="558" t="s">
        <v>593</v>
      </c>
      <c r="C127" s="558" t="s">
        <v>1025</v>
      </c>
      <c r="D127" s="559" t="s">
        <v>300</v>
      </c>
      <c r="E127" s="559" t="s">
        <v>300</v>
      </c>
      <c r="F127" s="559" t="s">
        <v>300</v>
      </c>
      <c r="G127" s="559" t="s">
        <v>614</v>
      </c>
      <c r="H127" s="558" t="s">
        <v>1025</v>
      </c>
      <c r="I127" s="558" t="str">
        <f>IF(G127="COMPUTED",D127,IF(G127="MANUAL",E127,F127))</f>
        <v>-</v>
      </c>
      <c r="J127" s="558" t="s">
        <v>7</v>
      </c>
      <c r="K127" s="558" t="s">
        <v>508</v>
      </c>
      <c r="L127" s="558" t="s">
        <v>661</v>
      </c>
      <c r="M127" s="558"/>
      <c r="N127" s="558"/>
      <c r="O127" s="558"/>
      <c r="P127" s="558" t="s">
        <v>1026</v>
      </c>
      <c r="Q127" s="558" t="s">
        <v>617</v>
      </c>
      <c r="R127" s="560" t="s">
        <v>300</v>
      </c>
      <c r="S127" s="560" t="s">
        <v>300</v>
      </c>
      <c r="T127" s="559" t="s">
        <v>1027</v>
      </c>
    </row>
    <row r="128" spans="1:20">
      <c r="A128" s="558" t="s">
        <v>508</v>
      </c>
      <c r="B128" s="558" t="s">
        <v>593</v>
      </c>
      <c r="C128" s="558" t="s">
        <v>1028</v>
      </c>
      <c r="D128" s="559" t="s">
        <v>300</v>
      </c>
      <c r="E128" s="559" t="s">
        <v>300</v>
      </c>
      <c r="F128" s="559" t="s">
        <v>300</v>
      </c>
      <c r="G128" s="559" t="s">
        <v>614</v>
      </c>
      <c r="H128" s="558" t="s">
        <v>1028</v>
      </c>
      <c r="I128" s="558" t="str">
        <f>IF(G128="COMPUTED",D128,IF(G128="MANUAL",E128,F128))</f>
        <v>-</v>
      </c>
      <c r="J128" s="558" t="s">
        <v>7</v>
      </c>
      <c r="K128" s="558" t="s">
        <v>508</v>
      </c>
      <c r="L128" s="558" t="s">
        <v>665</v>
      </c>
      <c r="M128" s="558"/>
      <c r="N128" s="558"/>
      <c r="O128" s="558"/>
      <c r="P128" s="558" t="s">
        <v>1029</v>
      </c>
      <c r="Q128" s="558" t="s">
        <v>617</v>
      </c>
      <c r="R128" s="560" t="s">
        <v>300</v>
      </c>
      <c r="S128" s="560" t="s">
        <v>300</v>
      </c>
      <c r="T128" s="559" t="s">
        <v>1030</v>
      </c>
    </row>
    <row r="129" spans="1:20">
      <c r="A129" s="558" t="s">
        <v>508</v>
      </c>
      <c r="B129" s="558" t="s">
        <v>593</v>
      </c>
      <c r="C129" s="558" t="s">
        <v>1031</v>
      </c>
      <c r="D129" s="559" t="s">
        <v>300</v>
      </c>
      <c r="E129" s="559" t="s">
        <v>300</v>
      </c>
      <c r="F129" s="559" t="s">
        <v>300</v>
      </c>
      <c r="G129" s="559" t="s">
        <v>614</v>
      </c>
      <c r="H129" s="558" t="s">
        <v>1031</v>
      </c>
      <c r="I129" s="558" t="str">
        <f>IF(G129="COMPUTED",D129,IF(G129="MANUAL",E129,F129))</f>
        <v>-</v>
      </c>
      <c r="J129" s="558" t="s">
        <v>7</v>
      </c>
      <c r="K129" s="558" t="s">
        <v>508</v>
      </c>
      <c r="L129" s="558" t="s">
        <v>669</v>
      </c>
      <c r="M129" s="558"/>
      <c r="N129" s="558"/>
      <c r="O129" s="558"/>
      <c r="P129" s="558" t="s">
        <v>1032</v>
      </c>
      <c r="Q129" s="558" t="s">
        <v>617</v>
      </c>
      <c r="R129" s="560" t="s">
        <v>300</v>
      </c>
      <c r="S129" s="560" t="s">
        <v>300</v>
      </c>
      <c r="T129" s="559" t="s">
        <v>1033</v>
      </c>
    </row>
    <row r="130" spans="1:20">
      <c r="A130" s="558" t="s">
        <v>508</v>
      </c>
      <c r="B130" s="558" t="s">
        <v>593</v>
      </c>
      <c r="C130" s="558" t="s">
        <v>1034</v>
      </c>
      <c r="D130" s="559" t="s">
        <v>300</v>
      </c>
      <c r="E130" s="559" t="s">
        <v>300</v>
      </c>
      <c r="F130" s="559" t="s">
        <v>300</v>
      </c>
      <c r="G130" s="559" t="s">
        <v>614</v>
      </c>
      <c r="H130" s="558" t="s">
        <v>1034</v>
      </c>
      <c r="I130" s="558" t="str">
        <f>IF(G130="COMPUTED",D130,IF(G130="MANUAL",E130,F130))</f>
        <v>-</v>
      </c>
      <c r="J130" s="558"/>
      <c r="K130" s="558" t="s">
        <v>673</v>
      </c>
      <c r="L130" s="558"/>
      <c r="M130" s="558"/>
      <c r="N130" s="558"/>
      <c r="O130" s="558"/>
      <c r="P130" s="558" t="s">
        <v>1035</v>
      </c>
      <c r="Q130" s="558" t="s">
        <v>617</v>
      </c>
      <c r="R130" s="560" t="s">
        <v>300</v>
      </c>
      <c r="S130" s="560" t="s">
        <v>300</v>
      </c>
      <c r="T130" s="559" t="s">
        <v>1036</v>
      </c>
    </row>
    <row r="131" spans="1:20">
      <c r="A131" s="558" t="s">
        <v>508</v>
      </c>
      <c r="B131" s="558" t="s">
        <v>593</v>
      </c>
      <c r="C131" s="558" t="s">
        <v>1037</v>
      </c>
      <c r="D131" s="559" t="s">
        <v>300</v>
      </c>
      <c r="E131" s="559" t="s">
        <v>300</v>
      </c>
      <c r="F131" s="559" t="s">
        <v>300</v>
      </c>
      <c r="G131" s="558" t="str">
        <f>G130</f>
        <v>MANUAL</v>
      </c>
      <c r="H131" s="558" t="s">
        <v>1037</v>
      </c>
      <c r="I131" s="558" t="str">
        <f>IF(G131="COMPUTED",D131,IF(G131="MANUAL",E131,F131))</f>
        <v>-</v>
      </c>
      <c r="J131" s="558"/>
      <c r="K131" s="558" t="s">
        <v>677</v>
      </c>
      <c r="L131" s="558"/>
      <c r="M131" s="558"/>
      <c r="N131" s="558"/>
      <c r="O131" s="558"/>
      <c r="P131" s="558" t="s">
        <v>1038</v>
      </c>
      <c r="Q131" s="558" t="s">
        <v>617</v>
      </c>
      <c r="R131" s="560" t="s">
        <v>300</v>
      </c>
      <c r="S131" s="560" t="s">
        <v>300</v>
      </c>
      <c r="T131" s="559" t="s">
        <v>1039</v>
      </c>
    </row>
    <row r="132" spans="1:20">
      <c r="A132" s="558" t="s">
        <v>508</v>
      </c>
      <c r="B132" s="558" t="s">
        <v>593</v>
      </c>
      <c r="C132" s="558" t="s">
        <v>1040</v>
      </c>
      <c r="D132" s="559" t="s">
        <v>300</v>
      </c>
      <c r="E132" s="559" t="s">
        <v>300</v>
      </c>
      <c r="F132" s="559" t="s">
        <v>300</v>
      </c>
      <c r="G132" s="558" t="str">
        <f>G130</f>
        <v>MANUAL</v>
      </c>
      <c r="H132" s="558" t="s">
        <v>1040</v>
      </c>
      <c r="I132" s="558" t="str">
        <f>IF(G132="COMPUTED",D132,IF(G132="MANUAL",E132,F132))</f>
        <v>-</v>
      </c>
      <c r="J132" s="558" t="s">
        <v>300</v>
      </c>
      <c r="K132" s="558" t="s">
        <v>681</v>
      </c>
      <c r="L132" s="558"/>
      <c r="M132" s="558"/>
      <c r="N132" s="558"/>
      <c r="O132" s="558"/>
      <c r="P132" s="558" t="s">
        <v>1041</v>
      </c>
      <c r="Q132" s="558" t="s">
        <v>617</v>
      </c>
      <c r="R132" s="560" t="s">
        <v>300</v>
      </c>
      <c r="S132" s="560" t="s">
        <v>300</v>
      </c>
      <c r="T132" s="559" t="s">
        <v>1042</v>
      </c>
    </row>
    <row r="133" spans="1:20">
      <c r="A133" s="558" t="s">
        <v>508</v>
      </c>
      <c r="B133" s="558" t="s">
        <v>593</v>
      </c>
      <c r="C133" s="558" t="s">
        <v>1043</v>
      </c>
      <c r="D133" s="559" t="s">
        <v>300</v>
      </c>
      <c r="E133" s="559" t="s">
        <v>300</v>
      </c>
      <c r="F133" s="559" t="s">
        <v>300</v>
      </c>
      <c r="G133" s="558" t="str">
        <f>G130</f>
        <v>MANUAL</v>
      </c>
      <c r="H133" s="558" t="s">
        <v>1043</v>
      </c>
      <c r="I133" s="558" t="str">
        <f>IF(G133="COMPUTED",D133,IF(G133="MANUAL",E133,F133))</f>
        <v>-</v>
      </c>
      <c r="J133" s="558" t="s">
        <v>300</v>
      </c>
      <c r="K133" s="558" t="s">
        <v>685</v>
      </c>
      <c r="L133" s="558"/>
      <c r="M133" s="558"/>
      <c r="N133" s="558"/>
      <c r="O133" s="558"/>
      <c r="P133" s="558" t="s">
        <v>1044</v>
      </c>
      <c r="Q133" s="558" t="s">
        <v>617</v>
      </c>
      <c r="R133" s="560" t="s">
        <v>300</v>
      </c>
      <c r="S133" s="560" t="s">
        <v>300</v>
      </c>
      <c r="T133" s="559" t="s">
        <v>1045</v>
      </c>
    </row>
    <row r="134" spans="1:20">
      <c r="A134" s="558" t="s">
        <v>508</v>
      </c>
      <c r="B134" s="558" t="s">
        <v>593</v>
      </c>
      <c r="C134" s="558" t="s">
        <v>1046</v>
      </c>
      <c r="D134" s="559" t="s">
        <v>300</v>
      </c>
      <c r="E134" s="559" t="s">
        <v>300</v>
      </c>
      <c r="F134" s="559" t="s">
        <v>300</v>
      </c>
      <c r="G134" s="559" t="s">
        <v>614</v>
      </c>
      <c r="H134" s="558" t="s">
        <v>1046</v>
      </c>
      <c r="I134" s="558" t="str">
        <f>IF(G134="COMPUTED",D134,IF(G134="MANUAL",E134,F134))</f>
        <v>-</v>
      </c>
      <c r="J134" s="558" t="s">
        <v>597</v>
      </c>
      <c r="K134" s="558" t="s">
        <v>689</v>
      </c>
      <c r="L134" s="558"/>
      <c r="M134" s="558"/>
      <c r="N134" s="558"/>
      <c r="O134" s="558"/>
      <c r="P134" s="558" t="s">
        <v>1047</v>
      </c>
      <c r="Q134" s="558" t="s">
        <v>617</v>
      </c>
      <c r="R134" s="560" t="s">
        <v>300</v>
      </c>
      <c r="S134" s="560" t="s">
        <v>300</v>
      </c>
      <c r="T134" s="559" t="s">
        <v>1048</v>
      </c>
    </row>
    <row r="135" spans="1:20">
      <c r="A135" s="558" t="s">
        <v>508</v>
      </c>
      <c r="B135" s="558" t="s">
        <v>593</v>
      </c>
      <c r="C135" s="558" t="s">
        <v>1049</v>
      </c>
      <c r="D135" s="559" t="s">
        <v>300</v>
      </c>
      <c r="E135" s="559" t="s">
        <v>300</v>
      </c>
      <c r="F135" s="559" t="s">
        <v>300</v>
      </c>
      <c r="G135" s="559" t="s">
        <v>614</v>
      </c>
      <c r="H135" s="558" t="s">
        <v>1049</v>
      </c>
      <c r="I135" s="558" t="str">
        <f>IF(G135="COMPUTED",D135,IF(G135="MANUAL",E135,F135))</f>
        <v>-</v>
      </c>
      <c r="J135" s="558" t="s">
        <v>597</v>
      </c>
      <c r="K135" s="558" t="s">
        <v>694</v>
      </c>
      <c r="L135" s="558"/>
      <c r="M135" s="558"/>
      <c r="N135" s="558"/>
      <c r="O135" s="558"/>
      <c r="P135" s="558" t="s">
        <v>1050</v>
      </c>
      <c r="Q135" s="558" t="s">
        <v>617</v>
      </c>
      <c r="R135" s="560" t="s">
        <v>300</v>
      </c>
      <c r="S135" s="560" t="s">
        <v>300</v>
      </c>
      <c r="T135" s="559" t="s">
        <v>1051</v>
      </c>
    </row>
    <row r="136" spans="1:20">
      <c r="A136" s="558" t="s">
        <v>508</v>
      </c>
      <c r="B136" s="558" t="s">
        <v>593</v>
      </c>
      <c r="C136" s="558" t="s">
        <v>1052</v>
      </c>
      <c r="D136" s="559" t="s">
        <v>300</v>
      </c>
      <c r="E136" s="559">
        <v>3</v>
      </c>
      <c r="F136" s="559" t="s">
        <v>300</v>
      </c>
      <c r="G136" s="559" t="s">
        <v>614</v>
      </c>
      <c r="H136" s="558" t="s">
        <v>1052</v>
      </c>
      <c r="I136" s="558">
        <f>IF(G136="COMPUTED",D136,IF(G136="MANUAL",E136,F136))</f>
        <v>3</v>
      </c>
      <c r="J136" s="558"/>
      <c r="K136" s="558" t="s">
        <v>598</v>
      </c>
      <c r="L136" s="558"/>
      <c r="M136" s="558"/>
      <c r="N136" s="558"/>
      <c r="O136" s="558"/>
      <c r="P136" s="558" t="s">
        <v>1053</v>
      </c>
      <c r="Q136" s="558" t="s">
        <v>617</v>
      </c>
      <c r="R136" s="560" t="s">
        <v>300</v>
      </c>
      <c r="S136" s="560" t="s">
        <v>1054</v>
      </c>
      <c r="T136" s="559" t="s">
        <v>1055</v>
      </c>
    </row>
    <row r="137" spans="1:20">
      <c r="A137" s="558" t="s">
        <v>508</v>
      </c>
      <c r="B137" s="558" t="s">
        <v>593</v>
      </c>
      <c r="C137" s="558" t="s">
        <v>1056</v>
      </c>
      <c r="D137" s="559" t="s">
        <v>300</v>
      </c>
      <c r="E137" s="559">
        <v>500</v>
      </c>
      <c r="F137" s="559" t="s">
        <v>300</v>
      </c>
      <c r="G137" s="559" t="s">
        <v>614</v>
      </c>
      <c r="H137" s="558" t="s">
        <v>1056</v>
      </c>
      <c r="I137" s="558">
        <f>IF(G137="COMPUTED",D137,IF(G137="MANUAL",E137,F137))</f>
        <v>500</v>
      </c>
      <c r="J137" s="558" t="s">
        <v>707</v>
      </c>
      <c r="K137" s="558" t="s">
        <v>708</v>
      </c>
      <c r="L137" s="558"/>
      <c r="M137" s="558"/>
      <c r="N137" s="558" t="s">
        <v>594</v>
      </c>
      <c r="O137" s="558"/>
      <c r="P137" s="558" t="s">
        <v>1057</v>
      </c>
      <c r="Q137" s="558" t="s">
        <v>617</v>
      </c>
      <c r="R137" s="560" t="s">
        <v>300</v>
      </c>
      <c r="S137" s="560" t="s">
        <v>1058</v>
      </c>
      <c r="T137" s="559" t="s">
        <v>1059</v>
      </c>
    </row>
    <row r="138" spans="1:20">
      <c r="A138" s="558" t="s">
        <v>508</v>
      </c>
      <c r="B138" s="558" t="s">
        <v>593</v>
      </c>
      <c r="C138" s="558" t="s">
        <v>1060</v>
      </c>
      <c r="D138" s="559" t="s">
        <v>300</v>
      </c>
      <c r="E138" s="559">
        <v>500</v>
      </c>
      <c r="F138" s="559" t="s">
        <v>300</v>
      </c>
      <c r="G138" s="559" t="s">
        <v>614</v>
      </c>
      <c r="H138" s="558" t="s">
        <v>1060</v>
      </c>
      <c r="I138" s="558">
        <f>IF(G138="COMPUTED",D138,IF(G138="MANUAL",E138,F138))</f>
        <v>500</v>
      </c>
      <c r="J138" s="558" t="s">
        <v>707</v>
      </c>
      <c r="K138" s="558" t="s">
        <v>712</v>
      </c>
      <c r="L138" s="558"/>
      <c r="M138" s="558"/>
      <c r="N138" s="558" t="s">
        <v>594</v>
      </c>
      <c r="O138" s="558"/>
      <c r="P138" s="558" t="s">
        <v>1061</v>
      </c>
      <c r="Q138" s="558" t="s">
        <v>617</v>
      </c>
      <c r="R138" s="560" t="s">
        <v>300</v>
      </c>
      <c r="S138" s="560" t="s">
        <v>1058</v>
      </c>
      <c r="T138" s="559" t="s">
        <v>1062</v>
      </c>
    </row>
    <row r="139" spans="1:20">
      <c r="A139" s="558" t="s">
        <v>508</v>
      </c>
      <c r="B139" s="558" t="s">
        <v>593</v>
      </c>
      <c r="C139" s="558" t="s">
        <v>1063</v>
      </c>
      <c r="D139" s="559" t="s">
        <v>300</v>
      </c>
      <c r="E139" s="559" t="s">
        <v>300</v>
      </c>
      <c r="F139" s="559" t="s">
        <v>300</v>
      </c>
      <c r="G139" s="559" t="s">
        <v>614</v>
      </c>
      <c r="H139" s="558" t="s">
        <v>1063</v>
      </c>
      <c r="I139" s="558" t="str">
        <f>IF(G139="COMPUTED",D139,IF(G139="MANUAL",E139,F139))</f>
        <v>-</v>
      </c>
      <c r="J139" s="558" t="s">
        <v>707</v>
      </c>
      <c r="K139" s="558" t="s">
        <v>716</v>
      </c>
      <c r="L139" s="558"/>
      <c r="M139" s="558"/>
      <c r="N139" s="558" t="s">
        <v>594</v>
      </c>
      <c r="O139" s="558"/>
      <c r="P139" s="558" t="s">
        <v>1064</v>
      </c>
      <c r="Q139" s="558" t="s">
        <v>617</v>
      </c>
      <c r="R139" s="560" t="s">
        <v>300</v>
      </c>
      <c r="S139" s="560" t="s">
        <v>300</v>
      </c>
      <c r="T139" s="559" t="s">
        <v>1065</v>
      </c>
    </row>
    <row r="140" spans="1:20">
      <c r="A140" s="558" t="s">
        <v>508</v>
      </c>
      <c r="B140" s="558" t="s">
        <v>593</v>
      </c>
      <c r="C140" s="558" t="s">
        <v>1066</v>
      </c>
      <c r="D140" s="559" t="s">
        <v>300</v>
      </c>
      <c r="E140" s="559" t="s">
        <v>300</v>
      </c>
      <c r="F140" s="559" t="s">
        <v>300</v>
      </c>
      <c r="G140" s="559" t="s">
        <v>614</v>
      </c>
      <c r="H140" s="558" t="s">
        <v>1066</v>
      </c>
      <c r="I140" s="558" t="str">
        <f>IF(G140="COMPUTED",D140,IF(G140="MANUAL",E140,F140))</f>
        <v>-</v>
      </c>
      <c r="J140" s="558" t="s">
        <v>707</v>
      </c>
      <c r="K140" s="558" t="s">
        <v>599</v>
      </c>
      <c r="L140" s="558"/>
      <c r="M140" s="558"/>
      <c r="N140" s="558" t="s">
        <v>594</v>
      </c>
      <c r="O140" s="558"/>
      <c r="P140" s="558" t="s">
        <v>1067</v>
      </c>
      <c r="Q140" s="558" t="s">
        <v>617</v>
      </c>
      <c r="R140" s="560" t="s">
        <v>300</v>
      </c>
      <c r="S140" s="560" t="s">
        <v>300</v>
      </c>
      <c r="T140" s="559" t="s">
        <v>1068</v>
      </c>
    </row>
    <row r="141" spans="1:20">
      <c r="A141" s="558" t="s">
        <v>508</v>
      </c>
      <c r="B141" s="558" t="s">
        <v>593</v>
      </c>
      <c r="C141" s="558" t="s">
        <v>1069</v>
      </c>
      <c r="D141" s="559" t="s">
        <v>300</v>
      </c>
      <c r="E141" s="559">
        <v>16</v>
      </c>
      <c r="F141" s="559" t="s">
        <v>300</v>
      </c>
      <c r="G141" s="559" t="s">
        <v>614</v>
      </c>
      <c r="H141" s="558" t="s">
        <v>1069</v>
      </c>
      <c r="I141" s="558">
        <f>IF(G141="COMPUTED",D141,IF(G141="MANUAL",E141,F141))</f>
        <v>16</v>
      </c>
      <c r="J141" s="558" t="s">
        <v>1070</v>
      </c>
      <c r="K141" s="558" t="s">
        <v>1071</v>
      </c>
      <c r="L141" s="558"/>
      <c r="M141" s="558"/>
      <c r="N141" s="558"/>
      <c r="O141" s="558"/>
      <c r="P141" s="558" t="s">
        <v>1072</v>
      </c>
      <c r="Q141" s="558" t="s">
        <v>617</v>
      </c>
      <c r="R141" s="560" t="s">
        <v>300</v>
      </c>
      <c r="S141" s="560" t="s">
        <v>1073</v>
      </c>
      <c r="T141" s="559" t="s">
        <v>1074</v>
      </c>
    </row>
    <row r="142" spans="1:20">
      <c r="A142" s="558" t="s">
        <v>508</v>
      </c>
      <c r="B142" s="558" t="s">
        <v>593</v>
      </c>
      <c r="C142" s="558" t="s">
        <v>1075</v>
      </c>
      <c r="D142" s="559" t="s">
        <v>300</v>
      </c>
      <c r="E142" s="559" t="s">
        <v>300</v>
      </c>
      <c r="F142" s="559" t="s">
        <v>300</v>
      </c>
      <c r="G142" s="559" t="s">
        <v>614</v>
      </c>
      <c r="H142" s="558" t="s">
        <v>1075</v>
      </c>
      <c r="I142" s="558" t="str">
        <f>IF(G142="COMPUTED",D142,IF(G142="MANUAL",E142,F142))</f>
        <v>-</v>
      </c>
      <c r="J142" s="558"/>
      <c r="K142" s="558" t="s">
        <v>615</v>
      </c>
      <c r="L142" s="558"/>
      <c r="M142" s="558"/>
      <c r="N142" s="558"/>
      <c r="O142" s="558"/>
      <c r="P142" s="558" t="s">
        <v>1076</v>
      </c>
      <c r="Q142" s="558" t="s">
        <v>617</v>
      </c>
      <c r="R142" s="560" t="s">
        <v>300</v>
      </c>
      <c r="S142" s="560" t="s">
        <v>300</v>
      </c>
      <c r="T142" s="559" t="s">
        <v>1077</v>
      </c>
    </row>
    <row r="143" spans="1:20">
      <c r="A143" s="558" t="s">
        <v>508</v>
      </c>
      <c r="B143" s="558" t="s">
        <v>593</v>
      </c>
      <c r="C143" s="558" t="s">
        <v>1078</v>
      </c>
      <c r="D143" s="559" t="s">
        <v>300</v>
      </c>
      <c r="E143" s="559">
        <v>57.6</v>
      </c>
      <c r="F143" s="559" t="s">
        <v>300</v>
      </c>
      <c r="G143" s="559" t="s">
        <v>614</v>
      </c>
      <c r="H143" s="558" t="s">
        <v>1078</v>
      </c>
      <c r="I143" s="558">
        <f>IF(G143="COMPUTED",D143,IF(G143="MANUAL",E143,F143))</f>
        <v>57.6</v>
      </c>
      <c r="J143" s="558" t="s">
        <v>43</v>
      </c>
      <c r="K143" s="558" t="s">
        <v>87</v>
      </c>
      <c r="L143" s="558"/>
      <c r="M143" s="558"/>
      <c r="N143" s="558"/>
      <c r="O143" s="558"/>
      <c r="P143" s="558" t="s">
        <v>1079</v>
      </c>
      <c r="Q143" s="558" t="s">
        <v>617</v>
      </c>
      <c r="R143" s="560" t="s">
        <v>300</v>
      </c>
      <c r="S143" s="560" t="s">
        <v>1080</v>
      </c>
      <c r="T143" s="559" t="s">
        <v>1081</v>
      </c>
    </row>
    <row r="144" spans="1:20">
      <c r="A144" s="558" t="s">
        <v>508</v>
      </c>
      <c r="B144" s="558" t="s">
        <v>593</v>
      </c>
      <c r="C144" s="558" t="s">
        <v>1082</v>
      </c>
      <c r="D144" s="559" t="s">
        <v>300</v>
      </c>
      <c r="E144" s="559">
        <v>20</v>
      </c>
      <c r="F144" s="559" t="s">
        <v>300</v>
      </c>
      <c r="G144" s="559" t="s">
        <v>614</v>
      </c>
      <c r="H144" s="558" t="s">
        <v>1082</v>
      </c>
      <c r="I144" s="558">
        <f>IF(G144="COMPUTED",D144,IF(G144="MANUAL",E144,F144))</f>
        <v>20</v>
      </c>
      <c r="J144" s="558" t="s">
        <v>169</v>
      </c>
      <c r="K144" s="558" t="s">
        <v>624</v>
      </c>
      <c r="L144" s="558"/>
      <c r="M144" s="558"/>
      <c r="N144" s="558"/>
      <c r="O144" s="558"/>
      <c r="P144" s="558" t="s">
        <v>1083</v>
      </c>
      <c r="Q144" s="558" t="s">
        <v>617</v>
      </c>
      <c r="R144" s="560" t="s">
        <v>300</v>
      </c>
      <c r="S144" s="560" t="s">
        <v>879</v>
      </c>
      <c r="T144" s="559" t="s">
        <v>1084</v>
      </c>
    </row>
    <row r="145" spans="1:20">
      <c r="A145" s="558" t="s">
        <v>508</v>
      </c>
      <c r="B145" s="558" t="s">
        <v>593</v>
      </c>
      <c r="C145" s="558" t="s">
        <v>1085</v>
      </c>
      <c r="D145" s="559" t="s">
        <v>300</v>
      </c>
      <c r="E145" s="559" t="s">
        <v>300</v>
      </c>
      <c r="F145" s="559" t="s">
        <v>300</v>
      </c>
      <c r="G145" s="559" t="s">
        <v>614</v>
      </c>
      <c r="H145" s="558" t="s">
        <v>1085</v>
      </c>
      <c r="I145" s="558" t="str">
        <f>IF(G145="COMPUTED",D145,IF(G145="MANUAL",E145,F145))</f>
        <v>-</v>
      </c>
      <c r="J145" s="558" t="s">
        <v>7</v>
      </c>
      <c r="K145" s="558" t="s">
        <v>508</v>
      </c>
      <c r="L145" s="558" t="s">
        <v>629</v>
      </c>
      <c r="M145" s="558"/>
      <c r="N145" s="558"/>
      <c r="O145" s="558"/>
      <c r="P145" s="558" t="s">
        <v>1086</v>
      </c>
      <c r="Q145" s="558" t="s">
        <v>617</v>
      </c>
      <c r="R145" s="560" t="s">
        <v>300</v>
      </c>
      <c r="S145" s="560" t="s">
        <v>300</v>
      </c>
      <c r="T145" s="559" t="s">
        <v>1087</v>
      </c>
    </row>
    <row r="146" spans="1:20">
      <c r="A146" s="558" t="s">
        <v>508</v>
      </c>
      <c r="B146" s="558" t="s">
        <v>593</v>
      </c>
      <c r="C146" s="558" t="s">
        <v>1088</v>
      </c>
      <c r="D146" s="559" t="s">
        <v>300</v>
      </c>
      <c r="E146" s="559" t="s">
        <v>300</v>
      </c>
      <c r="F146" s="559" t="s">
        <v>300</v>
      </c>
      <c r="G146" s="559" t="s">
        <v>614</v>
      </c>
      <c r="H146" s="558" t="s">
        <v>1088</v>
      </c>
      <c r="I146" s="558" t="str">
        <f>IF(G146="COMPUTED",D146,IF(G146="MANUAL",E146,F146))</f>
        <v>-</v>
      </c>
      <c r="J146" s="558" t="s">
        <v>7</v>
      </c>
      <c r="K146" s="558" t="s">
        <v>508</v>
      </c>
      <c r="L146" s="558" t="s">
        <v>633</v>
      </c>
      <c r="M146" s="558"/>
      <c r="N146" s="558"/>
      <c r="O146" s="558"/>
      <c r="P146" s="558" t="s">
        <v>1089</v>
      </c>
      <c r="Q146" s="558" t="s">
        <v>617</v>
      </c>
      <c r="R146" s="560" t="s">
        <v>300</v>
      </c>
      <c r="S146" s="560" t="s">
        <v>300</v>
      </c>
      <c r="T146" s="559" t="s">
        <v>1090</v>
      </c>
    </row>
    <row r="147" spans="1:20">
      <c r="A147" s="558" t="s">
        <v>508</v>
      </c>
      <c r="B147" s="558" t="s">
        <v>593</v>
      </c>
      <c r="C147" s="558" t="s">
        <v>1091</v>
      </c>
      <c r="D147" s="559" t="s">
        <v>300</v>
      </c>
      <c r="E147" s="559" t="s">
        <v>300</v>
      </c>
      <c r="F147" s="559" t="s">
        <v>300</v>
      </c>
      <c r="G147" s="559" t="s">
        <v>614</v>
      </c>
      <c r="H147" s="558" t="s">
        <v>1091</v>
      </c>
      <c r="I147" s="558" t="str">
        <f>IF(G147="COMPUTED",D147,IF(G147="MANUAL",E147,F147))</f>
        <v>-</v>
      </c>
      <c r="J147" s="558" t="s">
        <v>7</v>
      </c>
      <c r="K147" s="558" t="s">
        <v>508</v>
      </c>
      <c r="L147" s="558" t="s">
        <v>637</v>
      </c>
      <c r="M147" s="558"/>
      <c r="N147" s="558"/>
      <c r="O147" s="558"/>
      <c r="P147" s="558" t="s">
        <v>1092</v>
      </c>
      <c r="Q147" s="558" t="s">
        <v>617</v>
      </c>
      <c r="R147" s="560" t="s">
        <v>300</v>
      </c>
      <c r="S147" s="560" t="s">
        <v>300</v>
      </c>
      <c r="T147" s="559" t="s">
        <v>1093</v>
      </c>
    </row>
    <row r="148" spans="1:20">
      <c r="A148" s="558" t="s">
        <v>508</v>
      </c>
      <c r="B148" s="558" t="s">
        <v>593</v>
      </c>
      <c r="C148" s="558" t="s">
        <v>1094</v>
      </c>
      <c r="D148" s="559" t="s">
        <v>300</v>
      </c>
      <c r="E148" s="559" t="s">
        <v>300</v>
      </c>
      <c r="F148" s="559" t="s">
        <v>300</v>
      </c>
      <c r="G148" s="559" t="s">
        <v>614</v>
      </c>
      <c r="H148" s="558" t="s">
        <v>1094</v>
      </c>
      <c r="I148" s="558" t="str">
        <f>IF(G148="COMPUTED",D148,IF(G148="MANUAL",E148,F148))</f>
        <v>-</v>
      </c>
      <c r="J148" s="558" t="s">
        <v>7</v>
      </c>
      <c r="K148" s="558" t="s">
        <v>508</v>
      </c>
      <c r="L148" s="558" t="s">
        <v>641</v>
      </c>
      <c r="M148" s="558"/>
      <c r="N148" s="558"/>
      <c r="O148" s="558"/>
      <c r="P148" s="558" t="s">
        <v>1095</v>
      </c>
      <c r="Q148" s="558" t="s">
        <v>617</v>
      </c>
      <c r="R148" s="560" t="s">
        <v>300</v>
      </c>
      <c r="S148" s="560" t="s">
        <v>300</v>
      </c>
      <c r="T148" s="559" t="s">
        <v>1096</v>
      </c>
    </row>
    <row r="149" spans="1:20">
      <c r="A149" s="558" t="s">
        <v>508</v>
      </c>
      <c r="B149" s="558" t="s">
        <v>593</v>
      </c>
      <c r="C149" s="558" t="s">
        <v>1097</v>
      </c>
      <c r="D149" s="559" t="s">
        <v>300</v>
      </c>
      <c r="E149" s="559" t="s">
        <v>300</v>
      </c>
      <c r="F149" s="559" t="s">
        <v>300</v>
      </c>
      <c r="G149" s="559" t="s">
        <v>614</v>
      </c>
      <c r="H149" s="558" t="s">
        <v>1097</v>
      </c>
      <c r="I149" s="558" t="str">
        <f>IF(G149="COMPUTED",D149,IF(G149="MANUAL",E149,F149))</f>
        <v>-</v>
      </c>
      <c r="J149" s="558" t="s">
        <v>7</v>
      </c>
      <c r="K149" s="558" t="s">
        <v>508</v>
      </c>
      <c r="L149" s="558" t="s">
        <v>645</v>
      </c>
      <c r="M149" s="558"/>
      <c r="N149" s="558"/>
      <c r="O149" s="558"/>
      <c r="P149" s="558" t="s">
        <v>1098</v>
      </c>
      <c r="Q149" s="558" t="s">
        <v>617</v>
      </c>
      <c r="R149" s="560" t="s">
        <v>300</v>
      </c>
      <c r="S149" s="560" t="s">
        <v>300</v>
      </c>
      <c r="T149" s="559" t="s">
        <v>1099</v>
      </c>
    </row>
    <row r="150" spans="1:20">
      <c r="A150" s="558" t="s">
        <v>508</v>
      </c>
      <c r="B150" s="558" t="s">
        <v>593</v>
      </c>
      <c r="C150" s="558" t="s">
        <v>1100</v>
      </c>
      <c r="D150" s="559" t="s">
        <v>300</v>
      </c>
      <c r="E150" s="559" t="s">
        <v>300</v>
      </c>
      <c r="F150" s="559" t="s">
        <v>300</v>
      </c>
      <c r="G150" s="559" t="s">
        <v>614</v>
      </c>
      <c r="H150" s="558" t="s">
        <v>1100</v>
      </c>
      <c r="I150" s="558" t="str">
        <f>IF(G150="COMPUTED",D150,IF(G150="MANUAL",E150,F150))</f>
        <v>-</v>
      </c>
      <c r="J150" s="558" t="s">
        <v>7</v>
      </c>
      <c r="K150" s="558" t="s">
        <v>508</v>
      </c>
      <c r="L150" s="558" t="s">
        <v>649</v>
      </c>
      <c r="M150" s="558"/>
      <c r="N150" s="558"/>
      <c r="O150" s="558"/>
      <c r="P150" s="558" t="s">
        <v>1101</v>
      </c>
      <c r="Q150" s="558" t="s">
        <v>617</v>
      </c>
      <c r="R150" s="560" t="s">
        <v>300</v>
      </c>
      <c r="S150" s="560" t="s">
        <v>300</v>
      </c>
      <c r="T150" s="559" t="s">
        <v>1102</v>
      </c>
    </row>
    <row r="151" spans="1:20">
      <c r="A151" s="558" t="s">
        <v>508</v>
      </c>
      <c r="B151" s="558" t="s">
        <v>593</v>
      </c>
      <c r="C151" s="558" t="s">
        <v>1103</v>
      </c>
      <c r="D151" s="559" t="s">
        <v>300</v>
      </c>
      <c r="E151" s="559" t="s">
        <v>300</v>
      </c>
      <c r="F151" s="559" t="s">
        <v>300</v>
      </c>
      <c r="G151" s="559" t="s">
        <v>614</v>
      </c>
      <c r="H151" s="558" t="s">
        <v>1103</v>
      </c>
      <c r="I151" s="558" t="str">
        <f>IF(G151="COMPUTED",D151,IF(G151="MANUAL",E151,F151))</f>
        <v>-</v>
      </c>
      <c r="J151" s="558" t="s">
        <v>7</v>
      </c>
      <c r="K151" s="558" t="s">
        <v>508</v>
      </c>
      <c r="L151" s="558" t="s">
        <v>653</v>
      </c>
      <c r="M151" s="558"/>
      <c r="N151" s="558"/>
      <c r="O151" s="558"/>
      <c r="P151" s="558" t="s">
        <v>1104</v>
      </c>
      <c r="Q151" s="558" t="s">
        <v>617</v>
      </c>
      <c r="R151" s="560" t="s">
        <v>300</v>
      </c>
      <c r="S151" s="560" t="s">
        <v>300</v>
      </c>
      <c r="T151" s="559" t="s">
        <v>1105</v>
      </c>
    </row>
    <row r="152" spans="1:20">
      <c r="A152" s="558" t="s">
        <v>508</v>
      </c>
      <c r="B152" s="558" t="s">
        <v>593</v>
      </c>
      <c r="C152" s="558" t="s">
        <v>1106</v>
      </c>
      <c r="D152" s="559" t="s">
        <v>300</v>
      </c>
      <c r="E152" s="559" t="s">
        <v>300</v>
      </c>
      <c r="F152" s="559" t="s">
        <v>300</v>
      </c>
      <c r="G152" s="559" t="s">
        <v>614</v>
      </c>
      <c r="H152" s="558" t="s">
        <v>1106</v>
      </c>
      <c r="I152" s="558" t="str">
        <f>IF(G152="COMPUTED",D152,IF(G152="MANUAL",E152,F152))</f>
        <v>-</v>
      </c>
      <c r="J152" s="558" t="s">
        <v>7</v>
      </c>
      <c r="K152" s="558" t="s">
        <v>508</v>
      </c>
      <c r="L152" s="558" t="s">
        <v>657</v>
      </c>
      <c r="M152" s="558"/>
      <c r="N152" s="558"/>
      <c r="O152" s="558"/>
      <c r="P152" s="558" t="s">
        <v>1107</v>
      </c>
      <c r="Q152" s="558" t="s">
        <v>617</v>
      </c>
      <c r="R152" s="560" t="s">
        <v>300</v>
      </c>
      <c r="S152" s="560" t="s">
        <v>300</v>
      </c>
      <c r="T152" s="559" t="s">
        <v>1108</v>
      </c>
    </row>
    <row r="153" spans="1:20">
      <c r="A153" s="558" t="s">
        <v>508</v>
      </c>
      <c r="B153" s="558" t="s">
        <v>593</v>
      </c>
      <c r="C153" s="558" t="s">
        <v>1109</v>
      </c>
      <c r="D153" s="559" t="s">
        <v>300</v>
      </c>
      <c r="E153" s="559" t="s">
        <v>300</v>
      </c>
      <c r="F153" s="559" t="s">
        <v>300</v>
      </c>
      <c r="G153" s="559" t="s">
        <v>614</v>
      </c>
      <c r="H153" s="558" t="s">
        <v>1109</v>
      </c>
      <c r="I153" s="558" t="str">
        <f>IF(G153="COMPUTED",D153,IF(G153="MANUAL",E153,F153))</f>
        <v>-</v>
      </c>
      <c r="J153" s="558" t="s">
        <v>7</v>
      </c>
      <c r="K153" s="558" t="s">
        <v>508</v>
      </c>
      <c r="L153" s="558" t="s">
        <v>661</v>
      </c>
      <c r="M153" s="558"/>
      <c r="N153" s="558"/>
      <c r="O153" s="558"/>
      <c r="P153" s="558" t="s">
        <v>1110</v>
      </c>
      <c r="Q153" s="558" t="s">
        <v>617</v>
      </c>
      <c r="R153" s="560" t="s">
        <v>300</v>
      </c>
      <c r="S153" s="560" t="s">
        <v>300</v>
      </c>
      <c r="T153" s="559" t="s">
        <v>1111</v>
      </c>
    </row>
    <row r="154" spans="1:20">
      <c r="A154" s="558" t="s">
        <v>508</v>
      </c>
      <c r="B154" s="558" t="s">
        <v>593</v>
      </c>
      <c r="C154" s="558" t="s">
        <v>1112</v>
      </c>
      <c r="D154" s="559" t="s">
        <v>300</v>
      </c>
      <c r="E154" s="559" t="s">
        <v>300</v>
      </c>
      <c r="F154" s="559" t="s">
        <v>300</v>
      </c>
      <c r="G154" s="559" t="s">
        <v>614</v>
      </c>
      <c r="H154" s="558" t="s">
        <v>1112</v>
      </c>
      <c r="I154" s="558" t="str">
        <f>IF(G154="COMPUTED",D154,IF(G154="MANUAL",E154,F154))</f>
        <v>-</v>
      </c>
      <c r="J154" s="558" t="s">
        <v>7</v>
      </c>
      <c r="K154" s="558" t="s">
        <v>508</v>
      </c>
      <c r="L154" s="558" t="s">
        <v>665</v>
      </c>
      <c r="M154" s="558"/>
      <c r="N154" s="558"/>
      <c r="O154" s="558"/>
      <c r="P154" s="558" t="s">
        <v>1113</v>
      </c>
      <c r="Q154" s="558" t="s">
        <v>617</v>
      </c>
      <c r="R154" s="560" t="s">
        <v>300</v>
      </c>
      <c r="S154" s="560" t="s">
        <v>300</v>
      </c>
      <c r="T154" s="559" t="s">
        <v>1114</v>
      </c>
    </row>
    <row r="155" spans="1:20">
      <c r="A155" s="558" t="s">
        <v>508</v>
      </c>
      <c r="B155" s="558" t="s">
        <v>593</v>
      </c>
      <c r="C155" s="558" t="s">
        <v>1115</v>
      </c>
      <c r="D155" s="559" t="s">
        <v>300</v>
      </c>
      <c r="E155" s="559" t="s">
        <v>300</v>
      </c>
      <c r="F155" s="559" t="s">
        <v>300</v>
      </c>
      <c r="G155" s="559" t="s">
        <v>614</v>
      </c>
      <c r="H155" s="558" t="s">
        <v>1115</v>
      </c>
      <c r="I155" s="558" t="str">
        <f>IF(G155="COMPUTED",D155,IF(G155="MANUAL",E155,F155))</f>
        <v>-</v>
      </c>
      <c r="J155" s="558" t="s">
        <v>7</v>
      </c>
      <c r="K155" s="558" t="s">
        <v>508</v>
      </c>
      <c r="L155" s="558" t="s">
        <v>669</v>
      </c>
      <c r="M155" s="558"/>
      <c r="N155" s="558"/>
      <c r="O155" s="558"/>
      <c r="P155" s="558" t="s">
        <v>1116</v>
      </c>
      <c r="Q155" s="558" t="s">
        <v>617</v>
      </c>
      <c r="R155" s="560" t="s">
        <v>300</v>
      </c>
      <c r="S155" s="560" t="s">
        <v>300</v>
      </c>
      <c r="T155" s="559" t="s">
        <v>1117</v>
      </c>
    </row>
    <row r="156" spans="1:20">
      <c r="A156" s="558" t="s">
        <v>508</v>
      </c>
      <c r="B156" s="558" t="s">
        <v>593</v>
      </c>
      <c r="C156" s="558" t="s">
        <v>1118</v>
      </c>
      <c r="D156" s="559" t="s">
        <v>300</v>
      </c>
      <c r="E156" s="559" t="s">
        <v>300</v>
      </c>
      <c r="F156" s="559" t="s">
        <v>300</v>
      </c>
      <c r="G156" s="559" t="s">
        <v>614</v>
      </c>
      <c r="H156" s="558" t="s">
        <v>1118</v>
      </c>
      <c r="I156" s="558" t="str">
        <f>IF(G156="COMPUTED",D156,IF(G156="MANUAL",E156,F156))</f>
        <v>-</v>
      </c>
      <c r="J156" s="558"/>
      <c r="K156" s="558" t="s">
        <v>673</v>
      </c>
      <c r="L156" s="558"/>
      <c r="M156" s="558"/>
      <c r="N156" s="558"/>
      <c r="O156" s="558"/>
      <c r="P156" s="558" t="s">
        <v>1119</v>
      </c>
      <c r="Q156" s="558" t="s">
        <v>617</v>
      </c>
      <c r="R156" s="560" t="s">
        <v>300</v>
      </c>
      <c r="S156" s="560" t="s">
        <v>300</v>
      </c>
      <c r="T156" s="559" t="s">
        <v>1120</v>
      </c>
    </row>
    <row r="157" spans="1:20">
      <c r="A157" s="558" t="s">
        <v>508</v>
      </c>
      <c r="B157" s="558" t="s">
        <v>593</v>
      </c>
      <c r="C157" s="558" t="s">
        <v>1121</v>
      </c>
      <c r="D157" s="559" t="s">
        <v>300</v>
      </c>
      <c r="E157" s="559" t="s">
        <v>300</v>
      </c>
      <c r="F157" s="559" t="s">
        <v>300</v>
      </c>
      <c r="G157" s="558" t="str">
        <f>G156</f>
        <v>MANUAL</v>
      </c>
      <c r="H157" s="558" t="s">
        <v>1121</v>
      </c>
      <c r="I157" s="558" t="str">
        <f>IF(G157="COMPUTED",D157,IF(G157="MANUAL",E157,F157))</f>
        <v>-</v>
      </c>
      <c r="J157" s="558"/>
      <c r="K157" s="558" t="s">
        <v>677</v>
      </c>
      <c r="L157" s="558"/>
      <c r="M157" s="558"/>
      <c r="N157" s="558"/>
      <c r="O157" s="558"/>
      <c r="P157" s="558" t="s">
        <v>1122</v>
      </c>
      <c r="Q157" s="558" t="s">
        <v>617</v>
      </c>
      <c r="R157" s="560" t="s">
        <v>300</v>
      </c>
      <c r="S157" s="560" t="s">
        <v>300</v>
      </c>
      <c r="T157" s="559" t="s">
        <v>1123</v>
      </c>
    </row>
    <row r="158" spans="1:20">
      <c r="A158" s="558" t="s">
        <v>508</v>
      </c>
      <c r="B158" s="558" t="s">
        <v>593</v>
      </c>
      <c r="C158" s="558" t="s">
        <v>1124</v>
      </c>
      <c r="D158" s="559" t="s">
        <v>300</v>
      </c>
      <c r="E158" s="559" t="s">
        <v>300</v>
      </c>
      <c r="F158" s="559" t="s">
        <v>300</v>
      </c>
      <c r="G158" s="558" t="str">
        <f>G156</f>
        <v>MANUAL</v>
      </c>
      <c r="H158" s="558" t="s">
        <v>1124</v>
      </c>
      <c r="I158" s="558" t="str">
        <f>IF(G158="COMPUTED",D158,IF(G158="MANUAL",E158,F158))</f>
        <v>-</v>
      </c>
      <c r="J158" s="558" t="s">
        <v>300</v>
      </c>
      <c r="K158" s="558" t="s">
        <v>681</v>
      </c>
      <c r="L158" s="558"/>
      <c r="M158" s="558"/>
      <c r="N158" s="558"/>
      <c r="O158" s="558"/>
      <c r="P158" s="558" t="s">
        <v>1125</v>
      </c>
      <c r="Q158" s="558" t="s">
        <v>617</v>
      </c>
      <c r="R158" s="560" t="s">
        <v>300</v>
      </c>
      <c r="S158" s="560" t="s">
        <v>300</v>
      </c>
      <c r="T158" s="559" t="s">
        <v>1126</v>
      </c>
    </row>
    <row r="159" spans="1:20">
      <c r="A159" s="558" t="s">
        <v>508</v>
      </c>
      <c r="B159" s="558" t="s">
        <v>593</v>
      </c>
      <c r="C159" s="558" t="s">
        <v>1127</v>
      </c>
      <c r="D159" s="559" t="s">
        <v>300</v>
      </c>
      <c r="E159" s="559" t="s">
        <v>300</v>
      </c>
      <c r="F159" s="559" t="s">
        <v>300</v>
      </c>
      <c r="G159" s="558" t="str">
        <f>G156</f>
        <v>MANUAL</v>
      </c>
      <c r="H159" s="558" t="s">
        <v>1127</v>
      </c>
      <c r="I159" s="558" t="str">
        <f>IF(G159="COMPUTED",D159,IF(G159="MANUAL",E159,F159))</f>
        <v>-</v>
      </c>
      <c r="J159" s="558" t="s">
        <v>300</v>
      </c>
      <c r="K159" s="558" t="s">
        <v>685</v>
      </c>
      <c r="L159" s="558"/>
      <c r="M159" s="558"/>
      <c r="N159" s="558"/>
      <c r="O159" s="558"/>
      <c r="P159" s="558" t="s">
        <v>1128</v>
      </c>
      <c r="Q159" s="558" t="s">
        <v>617</v>
      </c>
      <c r="R159" s="560" t="s">
        <v>300</v>
      </c>
      <c r="S159" s="560" t="s">
        <v>300</v>
      </c>
      <c r="T159" s="559" t="s">
        <v>1129</v>
      </c>
    </row>
    <row r="160" spans="1:20">
      <c r="A160" s="558" t="s">
        <v>508</v>
      </c>
      <c r="B160" s="558" t="s">
        <v>593</v>
      </c>
      <c r="C160" s="558" t="s">
        <v>1130</v>
      </c>
      <c r="D160" s="559" t="s">
        <v>300</v>
      </c>
      <c r="E160" s="559" t="s">
        <v>300</v>
      </c>
      <c r="F160" s="559" t="s">
        <v>300</v>
      </c>
      <c r="G160" s="559" t="s">
        <v>614</v>
      </c>
      <c r="H160" s="558" t="s">
        <v>1130</v>
      </c>
      <c r="I160" s="558" t="str">
        <f>IF(G160="COMPUTED",D160,IF(G160="MANUAL",E160,F160))</f>
        <v>-</v>
      </c>
      <c r="J160" s="558" t="s">
        <v>597</v>
      </c>
      <c r="K160" s="558" t="s">
        <v>689</v>
      </c>
      <c r="L160" s="558"/>
      <c r="M160" s="558"/>
      <c r="N160" s="558"/>
      <c r="O160" s="558"/>
      <c r="P160" s="558" t="s">
        <v>1131</v>
      </c>
      <c r="Q160" s="558" t="s">
        <v>617</v>
      </c>
      <c r="R160" s="560" t="s">
        <v>300</v>
      </c>
      <c r="S160" s="560" t="s">
        <v>300</v>
      </c>
      <c r="T160" s="559" t="s">
        <v>1132</v>
      </c>
    </row>
    <row r="161" spans="1:20">
      <c r="A161" s="558" t="s">
        <v>508</v>
      </c>
      <c r="B161" s="558" t="s">
        <v>593</v>
      </c>
      <c r="C161" s="558" t="s">
        <v>1133</v>
      </c>
      <c r="D161" s="559" t="s">
        <v>300</v>
      </c>
      <c r="E161" s="559" t="s">
        <v>300</v>
      </c>
      <c r="F161" s="559" t="s">
        <v>300</v>
      </c>
      <c r="G161" s="559" t="s">
        <v>614</v>
      </c>
      <c r="H161" s="558" t="s">
        <v>1133</v>
      </c>
      <c r="I161" s="558" t="str">
        <f>IF(G161="COMPUTED",D161,IF(G161="MANUAL",E161,F161))</f>
        <v>-</v>
      </c>
      <c r="J161" s="558" t="s">
        <v>597</v>
      </c>
      <c r="K161" s="558" t="s">
        <v>694</v>
      </c>
      <c r="L161" s="558"/>
      <c r="M161" s="558"/>
      <c r="N161" s="558"/>
      <c r="O161" s="558"/>
      <c r="P161" s="558" t="s">
        <v>1134</v>
      </c>
      <c r="Q161" s="558" t="s">
        <v>617</v>
      </c>
      <c r="R161" s="560" t="s">
        <v>300</v>
      </c>
      <c r="S161" s="560" t="s">
        <v>300</v>
      </c>
      <c r="T161" s="559" t="s">
        <v>1135</v>
      </c>
    </row>
    <row r="162" spans="1:20">
      <c r="A162" s="558" t="s">
        <v>508</v>
      </c>
      <c r="B162" s="558" t="s">
        <v>593</v>
      </c>
      <c r="C162" s="558" t="s">
        <v>1136</v>
      </c>
      <c r="D162" s="559" t="s">
        <v>300</v>
      </c>
      <c r="E162" s="559" t="s">
        <v>300</v>
      </c>
      <c r="F162" s="559" t="s">
        <v>300</v>
      </c>
      <c r="G162" s="559" t="s">
        <v>614</v>
      </c>
      <c r="H162" s="558" t="s">
        <v>1136</v>
      </c>
      <c r="I162" s="558" t="str">
        <f>IF(G162="COMPUTED",D162,IF(G162="MANUAL",E162,F162))</f>
        <v>-</v>
      </c>
      <c r="J162" s="558"/>
      <c r="K162" s="558" t="s">
        <v>598</v>
      </c>
      <c r="L162" s="558"/>
      <c r="M162" s="558"/>
      <c r="N162" s="558"/>
      <c r="O162" s="558"/>
      <c r="P162" s="558" t="s">
        <v>1137</v>
      </c>
      <c r="Q162" s="558" t="s">
        <v>617</v>
      </c>
      <c r="R162" s="560" t="s">
        <v>300</v>
      </c>
      <c r="S162" s="560" t="s">
        <v>300</v>
      </c>
      <c r="T162" s="559" t="s">
        <v>1138</v>
      </c>
    </row>
    <row r="163" spans="1:20">
      <c r="A163" s="558" t="s">
        <v>508</v>
      </c>
      <c r="B163" s="558" t="s">
        <v>593</v>
      </c>
      <c r="C163" s="558" t="s">
        <v>1139</v>
      </c>
      <c r="D163" s="559" t="s">
        <v>300</v>
      </c>
      <c r="E163" s="559" t="s">
        <v>300</v>
      </c>
      <c r="F163" s="559" t="s">
        <v>300</v>
      </c>
      <c r="G163" s="559" t="s">
        <v>614</v>
      </c>
      <c r="H163" s="558" t="s">
        <v>1139</v>
      </c>
      <c r="I163" s="558" t="str">
        <f>IF(G163="COMPUTED",D163,IF(G163="MANUAL",E163,F163))</f>
        <v>-</v>
      </c>
      <c r="J163" s="558" t="s">
        <v>707</v>
      </c>
      <c r="K163" s="558" t="s">
        <v>708</v>
      </c>
      <c r="L163" s="558"/>
      <c r="M163" s="558"/>
      <c r="N163" s="558" t="s">
        <v>594</v>
      </c>
      <c r="O163" s="558"/>
      <c r="P163" s="558" t="s">
        <v>1140</v>
      </c>
      <c r="Q163" s="558" t="s">
        <v>617</v>
      </c>
      <c r="R163" s="560" t="s">
        <v>300</v>
      </c>
      <c r="S163" s="560" t="s">
        <v>300</v>
      </c>
      <c r="T163" s="559" t="s">
        <v>1141</v>
      </c>
    </row>
    <row r="164" spans="1:20">
      <c r="A164" s="558" t="s">
        <v>508</v>
      </c>
      <c r="B164" s="558" t="s">
        <v>593</v>
      </c>
      <c r="C164" s="558" t="s">
        <v>1142</v>
      </c>
      <c r="D164" s="559" t="s">
        <v>300</v>
      </c>
      <c r="E164" s="559" t="s">
        <v>300</v>
      </c>
      <c r="F164" s="559" t="s">
        <v>300</v>
      </c>
      <c r="G164" s="559" t="s">
        <v>614</v>
      </c>
      <c r="H164" s="558" t="s">
        <v>1142</v>
      </c>
      <c r="I164" s="558" t="str">
        <f>IF(G164="COMPUTED",D164,IF(G164="MANUAL",E164,F164))</f>
        <v>-</v>
      </c>
      <c r="J164" s="558" t="s">
        <v>707</v>
      </c>
      <c r="K164" s="558" t="s">
        <v>712</v>
      </c>
      <c r="L164" s="558"/>
      <c r="M164" s="558"/>
      <c r="N164" s="558" t="s">
        <v>594</v>
      </c>
      <c r="O164" s="558"/>
      <c r="P164" s="558" t="s">
        <v>1143</v>
      </c>
      <c r="Q164" s="558" t="s">
        <v>617</v>
      </c>
      <c r="R164" s="560" t="s">
        <v>300</v>
      </c>
      <c r="S164" s="560" t="s">
        <v>300</v>
      </c>
      <c r="T164" s="559" t="s">
        <v>1144</v>
      </c>
    </row>
    <row r="165" spans="1:20">
      <c r="A165" s="558" t="s">
        <v>508</v>
      </c>
      <c r="B165" s="558" t="s">
        <v>593</v>
      </c>
      <c r="C165" s="558" t="s">
        <v>1145</v>
      </c>
      <c r="D165" s="559" t="s">
        <v>300</v>
      </c>
      <c r="E165" s="559" t="s">
        <v>300</v>
      </c>
      <c r="F165" s="559" t="s">
        <v>300</v>
      </c>
      <c r="G165" s="559" t="s">
        <v>614</v>
      </c>
      <c r="H165" s="558" t="s">
        <v>1145</v>
      </c>
      <c r="I165" s="558" t="str">
        <f>IF(G165="COMPUTED",D165,IF(G165="MANUAL",E165,F165))</f>
        <v>-</v>
      </c>
      <c r="J165" s="558" t="s">
        <v>707</v>
      </c>
      <c r="K165" s="558" t="s">
        <v>716</v>
      </c>
      <c r="L165" s="558"/>
      <c r="M165" s="558"/>
      <c r="N165" s="558" t="s">
        <v>594</v>
      </c>
      <c r="O165" s="558"/>
      <c r="P165" s="558" t="s">
        <v>1146</v>
      </c>
      <c r="Q165" s="558" t="s">
        <v>617</v>
      </c>
      <c r="R165" s="560" t="s">
        <v>300</v>
      </c>
      <c r="S165" s="560" t="s">
        <v>300</v>
      </c>
      <c r="T165" s="559" t="s">
        <v>1147</v>
      </c>
    </row>
    <row r="166" spans="1:20">
      <c r="A166" s="558" t="s">
        <v>508</v>
      </c>
      <c r="B166" s="558" t="s">
        <v>593</v>
      </c>
      <c r="C166" s="558" t="s">
        <v>1148</v>
      </c>
      <c r="D166" s="559" t="s">
        <v>300</v>
      </c>
      <c r="E166" s="559" t="s">
        <v>300</v>
      </c>
      <c r="F166" s="559" t="s">
        <v>300</v>
      </c>
      <c r="G166" s="559" t="s">
        <v>614</v>
      </c>
      <c r="H166" s="558" t="s">
        <v>1148</v>
      </c>
      <c r="I166" s="558" t="str">
        <f>IF(G166="COMPUTED",D166,IF(G166="MANUAL",E166,F166))</f>
        <v>-</v>
      </c>
      <c r="J166" s="558" t="s">
        <v>707</v>
      </c>
      <c r="K166" s="558" t="s">
        <v>599</v>
      </c>
      <c r="L166" s="558"/>
      <c r="M166" s="558"/>
      <c r="N166" s="558" t="s">
        <v>594</v>
      </c>
      <c r="O166" s="558"/>
      <c r="P166" s="558" t="s">
        <v>1149</v>
      </c>
      <c r="Q166" s="558" t="s">
        <v>617</v>
      </c>
      <c r="R166" s="560" t="s">
        <v>300</v>
      </c>
      <c r="S166" s="560" t="s">
        <v>300</v>
      </c>
      <c r="T166" s="559" t="s">
        <v>1150</v>
      </c>
    </row>
    <row r="167" spans="1:20">
      <c r="A167" s="558" t="s">
        <v>508</v>
      </c>
      <c r="B167" s="558" t="s">
        <v>593</v>
      </c>
      <c r="C167" s="558" t="s">
        <v>1151</v>
      </c>
      <c r="D167" s="559" t="s">
        <v>300</v>
      </c>
      <c r="E167" s="559" t="s">
        <v>300</v>
      </c>
      <c r="F167" s="559" t="s">
        <v>300</v>
      </c>
      <c r="G167" s="559" t="s">
        <v>614</v>
      </c>
      <c r="H167" s="558" t="s">
        <v>1151</v>
      </c>
      <c r="I167" s="558" t="str">
        <f>IF(G167="COMPUTED",D167,IF(G167="MANUAL",E167,F167))</f>
        <v>-</v>
      </c>
      <c r="J167" s="558" t="s">
        <v>7</v>
      </c>
      <c r="K167" s="558" t="s">
        <v>1152</v>
      </c>
      <c r="L167" s="558" t="s">
        <v>629</v>
      </c>
      <c r="M167" s="558"/>
      <c r="N167" s="558"/>
      <c r="O167" s="558"/>
      <c r="P167" s="558" t="s">
        <v>1153</v>
      </c>
      <c r="Q167" s="558" t="s">
        <v>617</v>
      </c>
      <c r="R167" s="560" t="s">
        <v>300</v>
      </c>
      <c r="S167" s="560" t="s">
        <v>300</v>
      </c>
      <c r="T167" s="559" t="s">
        <v>1154</v>
      </c>
    </row>
    <row r="168" spans="1:20">
      <c r="A168" s="558" t="s">
        <v>508</v>
      </c>
      <c r="B168" s="558" t="s">
        <v>593</v>
      </c>
      <c r="C168" s="558" t="s">
        <v>1155</v>
      </c>
      <c r="D168" s="559" t="s">
        <v>300</v>
      </c>
      <c r="E168" s="559" t="s">
        <v>300</v>
      </c>
      <c r="F168" s="559" t="s">
        <v>300</v>
      </c>
      <c r="G168" s="559" t="s">
        <v>614</v>
      </c>
      <c r="H168" s="558" t="s">
        <v>1155</v>
      </c>
      <c r="I168" s="558" t="str">
        <f>IF(G168="COMPUTED",D168,IF(G168="MANUAL",E168,F168))</f>
        <v>-</v>
      </c>
      <c r="J168" s="558" t="s">
        <v>7</v>
      </c>
      <c r="K168" s="558" t="s">
        <v>1152</v>
      </c>
      <c r="L168" s="558" t="s">
        <v>633</v>
      </c>
      <c r="M168" s="558"/>
      <c r="N168" s="558"/>
      <c r="O168" s="558"/>
      <c r="P168" s="558" t="s">
        <v>1156</v>
      </c>
      <c r="Q168" s="558" t="s">
        <v>617</v>
      </c>
      <c r="R168" s="560" t="s">
        <v>300</v>
      </c>
      <c r="S168" s="560" t="s">
        <v>300</v>
      </c>
      <c r="T168" s="559" t="s">
        <v>1157</v>
      </c>
    </row>
    <row r="169" spans="1:20">
      <c r="A169" s="558" t="s">
        <v>508</v>
      </c>
      <c r="B169" s="558" t="s">
        <v>593</v>
      </c>
      <c r="C169" s="558" t="s">
        <v>1158</v>
      </c>
      <c r="D169" s="559" t="s">
        <v>300</v>
      </c>
      <c r="E169" s="559" t="s">
        <v>300</v>
      </c>
      <c r="F169" s="559" t="s">
        <v>300</v>
      </c>
      <c r="G169" s="559" t="s">
        <v>614</v>
      </c>
      <c r="H169" s="558" t="s">
        <v>1158</v>
      </c>
      <c r="I169" s="558" t="str">
        <f>IF(G169="COMPUTED",D169,IF(G169="MANUAL",E169,F169))</f>
        <v>-</v>
      </c>
      <c r="J169" s="558" t="s">
        <v>7</v>
      </c>
      <c r="K169" s="558" t="s">
        <v>1152</v>
      </c>
      <c r="L169" s="558" t="s">
        <v>637</v>
      </c>
      <c r="M169" s="558"/>
      <c r="N169" s="558"/>
      <c r="O169" s="558"/>
      <c r="P169" s="558" t="s">
        <v>1159</v>
      </c>
      <c r="Q169" s="558" t="s">
        <v>617</v>
      </c>
      <c r="R169" s="560" t="s">
        <v>300</v>
      </c>
      <c r="S169" s="560" t="s">
        <v>300</v>
      </c>
      <c r="T169" s="559" t="s">
        <v>1160</v>
      </c>
    </row>
    <row r="170" spans="1:20">
      <c r="A170" s="558" t="s">
        <v>508</v>
      </c>
      <c r="B170" s="558" t="s">
        <v>593</v>
      </c>
      <c r="C170" s="558" t="s">
        <v>1161</v>
      </c>
      <c r="D170" s="559" t="s">
        <v>300</v>
      </c>
      <c r="E170" s="559" t="s">
        <v>300</v>
      </c>
      <c r="F170" s="559" t="s">
        <v>300</v>
      </c>
      <c r="G170" s="559" t="s">
        <v>614</v>
      </c>
      <c r="H170" s="558" t="s">
        <v>1161</v>
      </c>
      <c r="I170" s="558" t="str">
        <f>IF(G170="COMPUTED",D170,IF(G170="MANUAL",E170,F170))</f>
        <v>-</v>
      </c>
      <c r="J170" s="558" t="s">
        <v>7</v>
      </c>
      <c r="K170" s="558" t="s">
        <v>1152</v>
      </c>
      <c r="L170" s="558" t="s">
        <v>641</v>
      </c>
      <c r="M170" s="558"/>
      <c r="N170" s="558"/>
      <c r="O170" s="558"/>
      <c r="P170" s="558" t="s">
        <v>1162</v>
      </c>
      <c r="Q170" s="558" t="s">
        <v>617</v>
      </c>
      <c r="R170" s="560" t="s">
        <v>300</v>
      </c>
      <c r="S170" s="560" t="s">
        <v>300</v>
      </c>
      <c r="T170" s="559" t="s">
        <v>1163</v>
      </c>
    </row>
    <row r="171" spans="1:20">
      <c r="A171" s="558" t="s">
        <v>508</v>
      </c>
      <c r="B171" s="558" t="s">
        <v>593</v>
      </c>
      <c r="C171" s="558" t="s">
        <v>1164</v>
      </c>
      <c r="D171" s="559" t="s">
        <v>300</v>
      </c>
      <c r="E171" s="559" t="s">
        <v>300</v>
      </c>
      <c r="F171" s="559" t="s">
        <v>300</v>
      </c>
      <c r="G171" s="559" t="s">
        <v>614</v>
      </c>
      <c r="H171" s="558" t="s">
        <v>1164</v>
      </c>
      <c r="I171" s="558" t="str">
        <f>IF(G171="COMPUTED",D171,IF(G171="MANUAL",E171,F171))</f>
        <v>-</v>
      </c>
      <c r="J171" s="558" t="s">
        <v>7</v>
      </c>
      <c r="K171" s="558" t="s">
        <v>1152</v>
      </c>
      <c r="L171" s="558" t="s">
        <v>645</v>
      </c>
      <c r="M171" s="558"/>
      <c r="N171" s="558"/>
      <c r="O171" s="558"/>
      <c r="P171" s="558" t="s">
        <v>1165</v>
      </c>
      <c r="Q171" s="558" t="s">
        <v>617</v>
      </c>
      <c r="R171" s="560" t="s">
        <v>300</v>
      </c>
      <c r="S171" s="560" t="s">
        <v>300</v>
      </c>
      <c r="T171" s="559" t="s">
        <v>1166</v>
      </c>
    </row>
    <row r="172" spans="1:20">
      <c r="A172" s="558" t="s">
        <v>508</v>
      </c>
      <c r="B172" s="558" t="s">
        <v>593</v>
      </c>
      <c r="C172" s="558" t="s">
        <v>1167</v>
      </c>
      <c r="D172" s="559" t="s">
        <v>300</v>
      </c>
      <c r="E172" s="559" t="s">
        <v>300</v>
      </c>
      <c r="F172" s="559" t="s">
        <v>300</v>
      </c>
      <c r="G172" s="559" t="s">
        <v>614</v>
      </c>
      <c r="H172" s="558" t="s">
        <v>1167</v>
      </c>
      <c r="I172" s="558" t="str">
        <f>IF(G172="COMPUTED",D172,IF(G172="MANUAL",E172,F172))</f>
        <v>-</v>
      </c>
      <c r="J172" s="558" t="s">
        <v>7</v>
      </c>
      <c r="K172" s="558" t="s">
        <v>1152</v>
      </c>
      <c r="L172" s="558" t="s">
        <v>649</v>
      </c>
      <c r="M172" s="558"/>
      <c r="N172" s="558"/>
      <c r="O172" s="558"/>
      <c r="P172" s="558" t="s">
        <v>1168</v>
      </c>
      <c r="Q172" s="558" t="s">
        <v>617</v>
      </c>
      <c r="R172" s="560" t="s">
        <v>300</v>
      </c>
      <c r="S172" s="560" t="s">
        <v>300</v>
      </c>
      <c r="T172" s="559" t="s">
        <v>1169</v>
      </c>
    </row>
    <row r="173" spans="1:20">
      <c r="A173" s="558" t="s">
        <v>508</v>
      </c>
      <c r="B173" s="558" t="s">
        <v>593</v>
      </c>
      <c r="C173" s="558" t="s">
        <v>1170</v>
      </c>
      <c r="D173" s="559" t="s">
        <v>300</v>
      </c>
      <c r="E173" s="559" t="s">
        <v>300</v>
      </c>
      <c r="F173" s="559" t="s">
        <v>300</v>
      </c>
      <c r="G173" s="559" t="s">
        <v>614</v>
      </c>
      <c r="H173" s="558" t="s">
        <v>1170</v>
      </c>
      <c r="I173" s="558" t="str">
        <f>IF(G173="COMPUTED",D173,IF(G173="MANUAL",E173,F173))</f>
        <v>-</v>
      </c>
      <c r="J173" s="558" t="s">
        <v>7</v>
      </c>
      <c r="K173" s="558" t="s">
        <v>1152</v>
      </c>
      <c r="L173" s="558" t="s">
        <v>653</v>
      </c>
      <c r="M173" s="558"/>
      <c r="N173" s="558"/>
      <c r="O173" s="558"/>
      <c r="P173" s="558" t="s">
        <v>1171</v>
      </c>
      <c r="Q173" s="558" t="s">
        <v>617</v>
      </c>
      <c r="R173" s="560" t="s">
        <v>300</v>
      </c>
      <c r="S173" s="560" t="s">
        <v>300</v>
      </c>
      <c r="T173" s="559" t="s">
        <v>1172</v>
      </c>
    </row>
    <row r="174" spans="1:20">
      <c r="A174" s="558" t="s">
        <v>508</v>
      </c>
      <c r="B174" s="558" t="s">
        <v>593</v>
      </c>
      <c r="C174" s="558" t="s">
        <v>1173</v>
      </c>
      <c r="D174" s="559" t="s">
        <v>300</v>
      </c>
      <c r="E174" s="559" t="s">
        <v>300</v>
      </c>
      <c r="F174" s="559" t="s">
        <v>300</v>
      </c>
      <c r="G174" s="559" t="s">
        <v>614</v>
      </c>
      <c r="H174" s="558" t="s">
        <v>1173</v>
      </c>
      <c r="I174" s="558" t="str">
        <f>IF(G174="COMPUTED",D174,IF(G174="MANUAL",E174,F174))</f>
        <v>-</v>
      </c>
      <c r="J174" s="558" t="s">
        <v>7</v>
      </c>
      <c r="K174" s="558" t="s">
        <v>1152</v>
      </c>
      <c r="L174" s="558" t="s">
        <v>657</v>
      </c>
      <c r="M174" s="558"/>
      <c r="N174" s="558"/>
      <c r="O174" s="558"/>
      <c r="P174" s="558" t="s">
        <v>1174</v>
      </c>
      <c r="Q174" s="558" t="s">
        <v>617</v>
      </c>
      <c r="R174" s="560" t="s">
        <v>300</v>
      </c>
      <c r="S174" s="560" t="s">
        <v>300</v>
      </c>
      <c r="T174" s="559" t="s">
        <v>1175</v>
      </c>
    </row>
    <row r="175" spans="1:20">
      <c r="A175" s="558" t="s">
        <v>508</v>
      </c>
      <c r="B175" s="558" t="s">
        <v>593</v>
      </c>
      <c r="C175" s="558" t="s">
        <v>1176</v>
      </c>
      <c r="D175" s="559" t="s">
        <v>300</v>
      </c>
      <c r="E175" s="559" t="s">
        <v>300</v>
      </c>
      <c r="F175" s="559" t="s">
        <v>300</v>
      </c>
      <c r="G175" s="559" t="s">
        <v>614</v>
      </c>
      <c r="H175" s="558" t="s">
        <v>1176</v>
      </c>
      <c r="I175" s="558" t="str">
        <f>IF(G175="COMPUTED",D175,IF(G175="MANUAL",E175,F175))</f>
        <v>-</v>
      </c>
      <c r="J175" s="558" t="s">
        <v>7</v>
      </c>
      <c r="K175" s="558" t="s">
        <v>1152</v>
      </c>
      <c r="L175" s="558" t="s">
        <v>661</v>
      </c>
      <c r="M175" s="558"/>
      <c r="N175" s="558"/>
      <c r="O175" s="558"/>
      <c r="P175" s="561" t="s">
        <v>1177</v>
      </c>
      <c r="Q175" s="558" t="s">
        <v>617</v>
      </c>
      <c r="R175" s="560" t="s">
        <v>300</v>
      </c>
      <c r="S175" s="560" t="s">
        <v>300</v>
      </c>
      <c r="T175" s="559" t="s">
        <v>1178</v>
      </c>
    </row>
    <row r="176" spans="1:20">
      <c r="A176" s="558" t="s">
        <v>508</v>
      </c>
      <c r="B176" s="558" t="s">
        <v>593</v>
      </c>
      <c r="C176" s="558" t="s">
        <v>1179</v>
      </c>
      <c r="D176" s="559" t="s">
        <v>300</v>
      </c>
      <c r="E176" s="559" t="s">
        <v>300</v>
      </c>
      <c r="F176" s="559" t="s">
        <v>300</v>
      </c>
      <c r="G176" s="559" t="s">
        <v>614</v>
      </c>
      <c r="H176" s="558" t="s">
        <v>1179</v>
      </c>
      <c r="I176" s="558" t="str">
        <f>IF(G176="COMPUTED",D176,IF(G176="MANUAL",E176,F176))</f>
        <v>-</v>
      </c>
      <c r="J176" s="558" t="s">
        <v>7</v>
      </c>
      <c r="K176" s="558" t="s">
        <v>1152</v>
      </c>
      <c r="L176" s="558" t="s">
        <v>665</v>
      </c>
      <c r="M176" s="558"/>
      <c r="N176" s="558"/>
      <c r="O176" s="558"/>
      <c r="P176" s="558" t="s">
        <v>1180</v>
      </c>
      <c r="Q176" s="558" t="s">
        <v>617</v>
      </c>
      <c r="R176" s="560" t="s">
        <v>300</v>
      </c>
      <c r="S176" s="560" t="s">
        <v>300</v>
      </c>
      <c r="T176" s="559" t="s">
        <v>1181</v>
      </c>
    </row>
    <row r="177" spans="1:20">
      <c r="A177" s="558" t="s">
        <v>508</v>
      </c>
      <c r="B177" s="558" t="s">
        <v>593</v>
      </c>
      <c r="C177" s="558" t="s">
        <v>1182</v>
      </c>
      <c r="D177" s="559" t="s">
        <v>300</v>
      </c>
      <c r="E177" s="559" t="s">
        <v>300</v>
      </c>
      <c r="F177" s="559" t="s">
        <v>300</v>
      </c>
      <c r="G177" s="559" t="s">
        <v>614</v>
      </c>
      <c r="H177" s="558" t="s">
        <v>1182</v>
      </c>
      <c r="I177" s="558" t="str">
        <f>IF(G177="COMPUTED",D177,IF(G177="MANUAL",E177,F177))</f>
        <v>-</v>
      </c>
      <c r="J177" s="558" t="s">
        <v>7</v>
      </c>
      <c r="K177" s="558" t="s">
        <v>1152</v>
      </c>
      <c r="L177" s="558" t="s">
        <v>669</v>
      </c>
      <c r="M177" s="558"/>
      <c r="N177" s="558"/>
      <c r="O177" s="558"/>
      <c r="P177" s="558" t="s">
        <v>1183</v>
      </c>
      <c r="Q177" s="558" t="s">
        <v>617</v>
      </c>
      <c r="R177" s="560" t="s">
        <v>300</v>
      </c>
      <c r="S177" s="560" t="s">
        <v>300</v>
      </c>
      <c r="T177" s="559" t="s">
        <v>1184</v>
      </c>
    </row>
  </sheetData>
  <sheetProtection sheet="1" objects="1" scenarios="1" formatColumns="0" autoFilter="0" pivotTables="0"/>
  <autoFilter ref="A1:T177"/>
  <dataValidations count="158">
    <dataValidation type="list" allowBlank="1" showInputMessage="1" showErrorMessage="1" errorTitle="ConCORDE" error="This cell may only contain the following values: COMPUTED,MANUAL,REFERENCE" promptTitle="Please select a Parameter Switch" sqref="G2">
      <formula1>"COMPUTED,MANUAL,REFERENCE"</formula1>
    </dataValidation>
    <dataValidation type="list" allowBlank="1" showInputMessage="1" showErrorMessage="1" errorTitle="ConCORDE" error="This cell may only contain the following values: COMPUTED,MANUAL,REFERENCE" promptTitle="Please select a Parameter Switch" sqref="G3">
      <formula1>"COMPUTED,MANUAL,REFERENCE"</formula1>
    </dataValidation>
    <dataValidation type="list" allowBlank="1" showInputMessage="1" showErrorMessage="1" errorTitle="ConCORDE" error="This cell may only contain the following values: COMPUTED,MANUAL,REFERENCE" promptTitle="Please select a Parameter Switch" sqref="G4">
      <formula1>"COMPUTED,MANUAL,REFERENCE"</formula1>
    </dataValidation>
    <dataValidation type="list" allowBlank="1" showInputMessage="1" showErrorMessage="1" errorTitle="ConCORDE" error="This cell may only contain the following values: COMPUTED,MANUAL,REFERENCE" promptTitle="Please select a Parameter Switch" sqref="G5">
      <formula1>"COMPUTED,MANUAL,REFERENCE"</formula1>
    </dataValidation>
    <dataValidation type="list" allowBlank="1" showInputMessage="1" showErrorMessage="1" errorTitle="ConCORDE" error="This cell may only contain the following values: COMPUTED,MANUAL,REFERENCE" promptTitle="Please select a Parameter Switch" sqref="G6">
      <formula1>"COMPUTED,MANUAL,REFERENCE"</formula1>
    </dataValidation>
    <dataValidation type="list" allowBlank="1" showInputMessage="1" showErrorMessage="1" errorTitle="ConCORDE" error="This cell may only contain the following values: COMPUTED,MANUAL,REFERENCE" promptTitle="Please select a Parameter Switch" sqref="G7">
      <formula1>"COMPUTED,MANUAL,REFERENCE"</formula1>
    </dataValidation>
    <dataValidation type="list" allowBlank="1" showInputMessage="1" showErrorMessage="1" errorTitle="ConCORDE" error="This cell may only contain the following values: COMPUTED,MANUAL,REFERENCE" promptTitle="Please select a Parameter Switch" sqref="G8">
      <formula1>"COMPUTED,MANUAL,REFERENCE"</formula1>
    </dataValidation>
    <dataValidation type="list" allowBlank="1" showInputMessage="1" showErrorMessage="1" errorTitle="ConCORDE" error="This cell may only contain the following values: COMPUTED,MANUAL,REFERENCE" promptTitle="Please select a Parameter Switch" sqref="G9">
      <formula1>"COMPUTED,MANUAL,REFERENCE"</formula1>
    </dataValidation>
    <dataValidation type="list" allowBlank="1" showInputMessage="1" showErrorMessage="1" errorTitle="ConCORDE" error="This cell may only contain the following values: COMPUTED,MANUAL,REFERENCE" promptTitle="Please select a Parameter Switch" sqref="G10">
      <formula1>"COMPUTED,MANUAL,REFERENCE"</formula1>
    </dataValidation>
    <dataValidation type="list" allowBlank="1" showInputMessage="1" showErrorMessage="1" errorTitle="ConCORDE" error="This cell may only contain the following values: COMPUTED,MANUAL,REFERENCE" promptTitle="Please select a Parameter Switch" sqref="G11">
      <formula1>"COMPUTED,MANUAL,REFERENCE"</formula1>
    </dataValidation>
    <dataValidation type="list" allowBlank="1" showInputMessage="1" showErrorMessage="1" errorTitle="ConCORDE" error="This cell may only contain the following values: COMPUTED,MANUAL,REFERENCE" promptTitle="Please select a Parameter Switch" sqref="G12">
      <formula1>"COMPUTED,MANUAL,REFERENCE"</formula1>
    </dataValidation>
    <dataValidation type="list" allowBlank="1" showInputMessage="1" showErrorMessage="1" errorTitle="ConCORDE" error="This cell may only contain the following values: COMPUTED,MANUAL,REFERENCE" promptTitle="Please select a Parameter Switch" sqref="G13">
      <formula1>"COMPUTED,MANUAL,REFERENCE"</formula1>
    </dataValidation>
    <dataValidation type="list" allowBlank="1" showInputMessage="1" showErrorMessage="1" errorTitle="ConCORDE" error="This cell may only contain the following values: COMPUTED,MANUAL,REFERENCE" promptTitle="Please select a Parameter Switch" sqref="G14">
      <formula1>"COMPUTED,MANUAL,REFERENCE"</formula1>
    </dataValidation>
    <dataValidation type="list" allowBlank="1" showInputMessage="1" showErrorMessage="1" errorTitle="ConCORDE" error="This cell may only contain the following values: COMPUTED,MANUAL,REFERENCE" promptTitle="Please select a Parameter Switch" sqref="G15">
      <formula1>"COMPUTED,MANUAL,REFERENCE"</formula1>
    </dataValidation>
    <dataValidation type="list" allowBlank="1" showInputMessage="1" showErrorMessage="1" errorTitle="ConCORDE" error="This cell may only contain the following values: COMPUTED,MANUAL,REFERENCE" promptTitle="Please select a Parameter Switch" sqref="G16">
      <formula1>"COMPUTED,MANUAL,REFERENCE"</formula1>
    </dataValidation>
    <dataValidation type="list" allowBlank="1" showInputMessage="1" showErrorMessage="1" errorTitle="ConCORDE" error="This cell may only contain the following values: COMPUTED,MANUAL,REFERENCE" promptTitle="Please select a Parameter Switch" sqref="G20">
      <formula1>"COMPUTED,MANUAL,REFERENCE"</formula1>
    </dataValidation>
    <dataValidation type="list" allowBlank="1" showInputMessage="1" showErrorMessage="1" errorTitle="ConCORDE" error="This cell may only contain the following values: COMPUTED,MANUAL,REFERENCE" promptTitle="Please select a Parameter Switch" sqref="G21">
      <formula1>"COMPUTED,MANUAL,REFERENCE"</formula1>
    </dataValidation>
    <dataValidation type="list" allowBlank="1" showInputMessage="1" showErrorMessage="1" errorTitle="ConCORDE" error="This cell may only contain the following values: COMPUTED,MANUAL,REFERENCE" promptTitle="Please select a Parameter Switch" sqref="G22">
      <formula1>"COMPUTED,MANUAL,REFERENCE"</formula1>
    </dataValidation>
    <dataValidation type="list" allowBlank="1" showInputMessage="1" showErrorMessage="1" errorTitle="ConCORDE" error="This cell may only contain the following values: COMPUTED,MANUAL,REFERENCE" promptTitle="Please select a Parameter Switch" sqref="G23">
      <formula1>"COMPUTED,MANUAL,REFERENCE"</formula1>
    </dataValidation>
    <dataValidation type="list" allowBlank="1" showInputMessage="1" showErrorMessage="1" errorTitle="ConCORDE" error="This cell may only contain the following values: COMPUTED,MANUAL,REFERENCE" promptTitle="Please select a Parameter Switch" sqref="G24">
      <formula1>"COMPUTED,MANUAL,REFERENCE"</formula1>
    </dataValidation>
    <dataValidation type="list" allowBlank="1" showInputMessage="1" showErrorMessage="1" errorTitle="ConCORDE" error="This cell may only contain the following values: COMPUTED,MANUAL,REFERENCE" promptTitle="Please select a Parameter Switch" sqref="G25">
      <formula1>"COMPUTED,MANUAL,REFERENCE"</formula1>
    </dataValidation>
    <dataValidation type="list" allowBlank="1" showInputMessage="1" showErrorMessage="1" errorTitle="ConCORDE" error="This cell may only contain the following values: COMPUTED,MANUAL,REFERENCE" promptTitle="Please select a Parameter Switch" sqref="G26">
      <formula1>"COMPUTED,MANUAL,REFERENCE"</formula1>
    </dataValidation>
    <dataValidation type="list" allowBlank="1" showInputMessage="1" showErrorMessage="1" errorTitle="ConCORDE" error="This cell may only contain the following values: COMPUTED,MANUAL,REFERENCE" promptTitle="Please select a Parameter Switch" sqref="G27">
      <formula1>"COMPUTED,MANUAL,REFERENCE"</formula1>
    </dataValidation>
    <dataValidation type="list" allowBlank="1" showInputMessage="1" showErrorMessage="1" errorTitle="ConCORDE" error="This cell may only contain the following values: COMPUTED,MANUAL,REFERENCE" promptTitle="Please select a Parameter Switch" sqref="G28">
      <formula1>"COMPUTED,MANUAL,REFERENCE"</formula1>
    </dataValidation>
    <dataValidation type="list" allowBlank="1" showInputMessage="1" showErrorMessage="1" errorTitle="ConCORDE" error="This cell may only contain the following values: COMPUTED,MANUAL,REFERENCE" promptTitle="Please select a Parameter Switch" sqref="G29">
      <formula1>"COMPUTED,MANUAL,REFERENCE"</formula1>
    </dataValidation>
    <dataValidation type="list" allowBlank="1" showInputMessage="1" showErrorMessage="1" errorTitle="ConCORDE" error="This cell may only contain the following values: COMPUTED,MANUAL,REFERENCE" promptTitle="Please select a Parameter Switch" sqref="G30">
      <formula1>"COMPUTED,MANUAL,REFERENCE"</formula1>
    </dataValidation>
    <dataValidation type="list" allowBlank="1" showInputMessage="1" showErrorMessage="1" errorTitle="ConCORDE" error="This cell may only contain the following values: COMPUTED,MANUAL,REFERENCE" promptTitle="Please select a Parameter Switch" sqref="G31">
      <formula1>"COMPUTED,MANUAL,REFERENCE"</formula1>
    </dataValidation>
    <dataValidation type="list" allowBlank="1" showInputMessage="1" showErrorMessage="1" errorTitle="ConCORDE" error="This cell may only contain the following values: COMPUTED,MANUAL,REFERENCE" promptTitle="Please select a Parameter Switch" sqref="G32">
      <formula1>"COMPUTED,MANUAL,REFERENCE"</formula1>
    </dataValidation>
    <dataValidation type="list" allowBlank="1" showInputMessage="1" showErrorMessage="1" errorTitle="ConCORDE" error="This cell may only contain the following values: COMPUTED,MANUAL,REFERENCE" promptTitle="Please select a Parameter Switch" sqref="G33">
      <formula1>"COMPUTED,MANUAL,REFERENCE"</formula1>
    </dataValidation>
    <dataValidation type="list" allowBlank="1" showInputMessage="1" showErrorMessage="1" errorTitle="ConCORDE" error="This cell may only contain the following values: COMPUTED,MANUAL,REFERENCE" promptTitle="Please select a Parameter Switch" sqref="G34">
      <formula1>"COMPUTED,MANUAL,REFERENCE"</formula1>
    </dataValidation>
    <dataValidation type="list" allowBlank="1" showInputMessage="1" showErrorMessage="1" errorTitle="ConCORDE" error="This cell may only contain the following values: COMPUTED,MANUAL,REFERENCE" promptTitle="Please select a Parameter Switch" sqref="G35">
      <formula1>"COMPUTED,MANUAL,REFERENCE"</formula1>
    </dataValidation>
    <dataValidation type="list" allowBlank="1" showInputMessage="1" showErrorMessage="1" errorTitle="ConCORDE" error="This cell may only contain the following values: COMPUTED,MANUAL,REFERENCE" promptTitle="Please select a Parameter Switch" sqref="G36">
      <formula1>"COMPUTED,MANUAL,REFERENCE"</formula1>
    </dataValidation>
    <dataValidation type="list" allowBlank="1" showInputMessage="1" showErrorMessage="1" errorTitle="ConCORDE" error="This cell may only contain the following values: COMPUTED,MANUAL,REFERENCE" promptTitle="Please select a Parameter Switch" sqref="G37">
      <formula1>"COMPUTED,MANUAL,REFERENCE"</formula1>
    </dataValidation>
    <dataValidation type="list" allowBlank="1" showInputMessage="1" showErrorMessage="1" errorTitle="ConCORDE" error="This cell may only contain the following values: COMPUTED,MANUAL,REFERENCE" promptTitle="Please select a Parameter Switch" sqref="G38">
      <formula1>"COMPUTED,MANUAL,REFERENCE"</formula1>
    </dataValidation>
    <dataValidation type="list" allowBlank="1" showInputMessage="1" showErrorMessage="1" errorTitle="ConCORDE" error="This cell may only contain the following values: COMPUTED,MANUAL,REFERENCE" promptTitle="Please select a Parameter Switch" sqref="G39">
      <formula1>"COMPUTED,MANUAL,REFERENCE"</formula1>
    </dataValidation>
    <dataValidation type="list" allowBlank="1" showInputMessage="1" showErrorMessage="1" errorTitle="ConCORDE" error="This cell may only contain the following values: COMPUTED,MANUAL,REFERENCE" promptTitle="Please select a Parameter Switch" sqref="G40">
      <formula1>"COMPUTED,MANUAL,REFERENCE"</formula1>
    </dataValidation>
    <dataValidation type="list" allowBlank="1" showInputMessage="1" showErrorMessage="1" errorTitle="ConCORDE" error="This cell may only contain the following values: COMPUTED,MANUAL,REFERENCE" promptTitle="Please select a Parameter Switch" sqref="G41">
      <formula1>"COMPUTED,MANUAL,REFERENCE"</formula1>
    </dataValidation>
    <dataValidation type="list" allowBlank="1" showInputMessage="1" showErrorMessage="1" errorTitle="ConCORDE" error="This cell may only contain the following values: COMPUTED,MANUAL,REFERENCE" promptTitle="Please select a Parameter Switch" sqref="G42">
      <formula1>"COMPUTED,MANUAL,REFERENCE"</formula1>
    </dataValidation>
    <dataValidation type="list" allowBlank="1" showInputMessage="1" showErrorMessage="1" errorTitle="ConCORDE" error="This cell may only contain the following values: COMPUTED,MANUAL,REFERENCE" promptTitle="Please select a Parameter Switch" sqref="G46">
      <formula1>"COMPUTED,MANUAL,REFERENCE"</formula1>
    </dataValidation>
    <dataValidation type="list" allowBlank="1" showInputMessage="1" showErrorMessage="1" errorTitle="ConCORDE" error="This cell may only contain the following values: COMPUTED,MANUAL,REFERENCE" promptTitle="Please select a Parameter Switch" sqref="G47">
      <formula1>"COMPUTED,MANUAL,REFERENCE"</formula1>
    </dataValidation>
    <dataValidation type="list" allowBlank="1" showInputMessage="1" showErrorMessage="1" errorTitle="ConCORDE" error="This cell may only contain the following values: COMPUTED,MANUAL,REFERENCE" promptTitle="Please select a Parameter Switch" sqref="G48">
      <formula1>"COMPUTED,MANUAL,REFERENCE"</formula1>
    </dataValidation>
    <dataValidation type="list" allowBlank="1" showInputMessage="1" showErrorMessage="1" errorTitle="ConCORDE" error="This cell may only contain the following values: COMPUTED,MANUAL,REFERENCE" promptTitle="Please select a Parameter Switch" sqref="G49">
      <formula1>"COMPUTED,MANUAL,REFERENCE"</formula1>
    </dataValidation>
    <dataValidation type="list" allowBlank="1" showInputMessage="1" showErrorMessage="1" errorTitle="ConCORDE" error="This cell may only contain the following values: COMPUTED,MANUAL,REFERENCE" promptTitle="Please select a Parameter Switch" sqref="G50">
      <formula1>"COMPUTED,MANUAL,REFERENCE"</formula1>
    </dataValidation>
    <dataValidation type="list" allowBlank="1" showInputMessage="1" showErrorMessage="1" errorTitle="ConCORDE" error="This cell may only contain the following values: COMPUTED,MANUAL,REFERENCE" promptTitle="Please select a Parameter Switch" sqref="G51">
      <formula1>"COMPUTED,MANUAL,REFERENCE"</formula1>
    </dataValidation>
    <dataValidation type="list" allowBlank="1" showInputMessage="1" showErrorMessage="1" errorTitle="ConCORDE" error="This cell may only contain the following values: COMPUTED,MANUAL,REFERENCE" promptTitle="Please select a Parameter Switch" sqref="G52">
      <formula1>"COMPUTED,MANUAL,REFERENCE"</formula1>
    </dataValidation>
    <dataValidation type="list" allowBlank="1" showInputMessage="1" showErrorMessage="1" errorTitle="ConCORDE" error="This cell may only contain the following values: COMPUTED,MANUAL,REFERENCE" promptTitle="Please select a Parameter Switch" sqref="G53">
      <formula1>"COMPUTED,MANUAL,REFERENCE"</formula1>
    </dataValidation>
    <dataValidation type="list" allowBlank="1" showInputMessage="1" showErrorMessage="1" errorTitle="ConCORDE" error="This cell may only contain the following values: COMPUTED,MANUAL,REFERENCE" promptTitle="Please select a Parameter Switch" sqref="G54">
      <formula1>"COMPUTED,MANUAL,REFERENCE"</formula1>
    </dataValidation>
    <dataValidation type="list" allowBlank="1" showInputMessage="1" showErrorMessage="1" errorTitle="ConCORDE" error="This cell may only contain the following values: COMPUTED,MANUAL,REFERENCE" promptTitle="Please select a Parameter Switch" sqref="G55">
      <formula1>"COMPUTED,MANUAL,REFERENCE"</formula1>
    </dataValidation>
    <dataValidation type="list" allowBlank="1" showInputMessage="1" showErrorMessage="1" errorTitle="ConCORDE" error="This cell may only contain the following values: COMPUTED,MANUAL,REFERENCE" promptTitle="Please select a Parameter Switch" sqref="G56">
      <formula1>"COMPUTED,MANUAL,REFERENCE"</formula1>
    </dataValidation>
    <dataValidation type="list" allowBlank="1" showInputMessage="1" showErrorMessage="1" errorTitle="ConCORDE" error="This cell may only contain the following values: COMPUTED,MANUAL,REFERENCE" promptTitle="Please select a Parameter Switch" sqref="G57">
      <formula1>"COMPUTED,MANUAL,REFERENCE"</formula1>
    </dataValidation>
    <dataValidation type="list" allowBlank="1" showInputMessage="1" showErrorMessage="1" errorTitle="ConCORDE" error="This cell may only contain the following values: COMPUTED,MANUAL,REFERENCE" promptTitle="Please select a Parameter Switch" sqref="G58">
      <formula1>"COMPUTED,MANUAL,REFERENCE"</formula1>
    </dataValidation>
    <dataValidation type="list" allowBlank="1" showInputMessage="1" showErrorMessage="1" errorTitle="ConCORDE" error="This cell may only contain the following values: COMPUTED,MANUAL,REFERENCE" promptTitle="Please select a Parameter Switch" sqref="G59">
      <formula1>"COMPUTED,MANUAL,REFERENCE"</formula1>
    </dataValidation>
    <dataValidation type="list" allowBlank="1" showInputMessage="1" showErrorMessage="1" errorTitle="ConCORDE" error="This cell may only contain the following values: COMPUTED,MANUAL,REFERENCE" promptTitle="Please select a Parameter Switch" sqref="G60">
      <formula1>"COMPUTED,MANUAL,REFERENCE"</formula1>
    </dataValidation>
    <dataValidation type="list" allowBlank="1" showInputMessage="1" showErrorMessage="1" errorTitle="ConCORDE" error="This cell may only contain the following values: COMPUTED,MANUAL,REFERENCE" promptTitle="Please select a Parameter Switch" sqref="G61">
      <formula1>"COMPUTED,MANUAL,REFERENCE"</formula1>
    </dataValidation>
    <dataValidation type="list" allowBlank="1" showInputMessage="1" showErrorMessage="1" errorTitle="ConCORDE" error="This cell may only contain the following values: COMPUTED,MANUAL,REFERENCE" promptTitle="Please select a Parameter Switch" sqref="G62">
      <formula1>"COMPUTED,MANUAL,REFERENCE"</formula1>
    </dataValidation>
    <dataValidation type="list" allowBlank="1" showInputMessage="1" showErrorMessage="1" errorTitle="ConCORDE" error="This cell may only contain the following values: COMPUTED,MANUAL,REFERENCE" promptTitle="Please select a Parameter Switch" sqref="G63">
      <formula1>"COMPUTED,MANUAL,REFERENCE"</formula1>
    </dataValidation>
    <dataValidation type="list" allowBlank="1" showInputMessage="1" showErrorMessage="1" errorTitle="ConCORDE" error="This cell may only contain the following values: COMPUTED,MANUAL,REFERENCE" promptTitle="Please select a Parameter Switch" sqref="G64">
      <formula1>"COMPUTED,MANUAL,REFERENCE"</formula1>
    </dataValidation>
    <dataValidation type="list" allowBlank="1" showInputMessage="1" showErrorMessage="1" errorTitle="ConCORDE" error="This cell may only contain the following values: COMPUTED,MANUAL,REFERENCE" promptTitle="Please select a Parameter Switch" sqref="G65">
      <formula1>"COMPUTED,MANUAL,REFERENCE"</formula1>
    </dataValidation>
    <dataValidation type="list" allowBlank="1" showInputMessage="1" showErrorMessage="1" errorTitle="ConCORDE" error="This cell may only contain the following values: COMPUTED,MANUAL,REFERENCE" promptTitle="Please select a Parameter Switch" sqref="G66">
      <formula1>"COMPUTED,MANUAL,REFERENCE"</formula1>
    </dataValidation>
    <dataValidation type="list" allowBlank="1" showInputMessage="1" showErrorMessage="1" errorTitle="ConCORDE" error="This cell may only contain the following values: COMPUTED,MANUAL,REFERENCE" promptTitle="Please select a Parameter Switch" sqref="G67">
      <formula1>"COMPUTED,MANUAL,REFERENCE"</formula1>
    </dataValidation>
    <dataValidation type="list" allowBlank="1" showInputMessage="1" showErrorMessage="1" errorTitle="ConCORDE" error="This cell may only contain the following values: COMPUTED,MANUAL,REFERENCE" promptTitle="Please select a Parameter Switch" sqref="G71">
      <formula1>"COMPUTED,MANUAL,REFERENCE"</formula1>
    </dataValidation>
    <dataValidation type="list" allowBlank="1" showInputMessage="1" showErrorMessage="1" errorTitle="ConCORDE" error="This cell may only contain the following values: COMPUTED,MANUAL,REFERENCE" promptTitle="Please select a Parameter Switch" sqref="G72">
      <formula1>"COMPUTED,MANUAL,REFERENCE"</formula1>
    </dataValidation>
    <dataValidation type="list" allowBlank="1" showInputMessage="1" showErrorMessage="1" errorTitle="ConCORDE" error="This cell may only contain the following values: COMPUTED,MANUAL,REFERENCE" promptTitle="Please select a Parameter Switch" sqref="G73">
      <formula1>"COMPUTED,MANUAL,REFERENCE"</formula1>
    </dataValidation>
    <dataValidation type="list" allowBlank="1" showInputMessage="1" showErrorMessage="1" errorTitle="ConCORDE" error="This cell may only contain the following values: COMPUTED,MANUAL,REFERENCE" promptTitle="Please select a Parameter Switch" sqref="G74">
      <formula1>"COMPUTED,MANUAL,REFERENCE"</formula1>
    </dataValidation>
    <dataValidation type="list" allowBlank="1" showInputMessage="1" showErrorMessage="1" errorTitle="ConCORDE" error="This cell may only contain the following values: COMPUTED,MANUAL,REFERENCE" promptTitle="Please select a Parameter Switch" sqref="G75">
      <formula1>"COMPUTED,MANUAL,REFERENCE"</formula1>
    </dataValidation>
    <dataValidation type="list" allowBlank="1" showInputMessage="1" showErrorMessage="1" errorTitle="ConCORDE" error="This cell may only contain the following values: COMPUTED,MANUAL,REFERENCE" promptTitle="Please select a Parameter Switch" sqref="G76">
      <formula1>"COMPUTED,MANUAL,REFERENCE"</formula1>
    </dataValidation>
    <dataValidation type="list" allowBlank="1" showInputMessage="1" showErrorMessage="1" errorTitle="ConCORDE" error="This cell may only contain the following values: COMPUTED,MANUAL,REFERENCE" promptTitle="Please select a Parameter Switch" sqref="G77">
      <formula1>"COMPUTED,MANUAL,REFERENCE"</formula1>
    </dataValidation>
    <dataValidation type="list" allowBlank="1" showInputMessage="1" showErrorMessage="1" errorTitle="ConCORDE" error="This cell may only contain the following values: COMPUTED,MANUAL,REFERENCE" promptTitle="Please select a Parameter Switch" sqref="G78">
      <formula1>"COMPUTED,MANUAL,REFERENCE"</formula1>
    </dataValidation>
    <dataValidation type="list" allowBlank="1" showInputMessage="1" showErrorMessage="1" errorTitle="ConCORDE" error="This cell may only contain the following values: COMPUTED,MANUAL,REFERENCE" promptTitle="Please select a Parameter Switch" sqref="G79">
      <formula1>"COMPUTED,MANUAL,REFERENCE"</formula1>
    </dataValidation>
    <dataValidation type="list" allowBlank="1" showInputMessage="1" showErrorMessage="1" errorTitle="ConCORDE" error="This cell may only contain the following values: COMPUTED,MANUAL,REFERENCE" promptTitle="Please select a Parameter Switch" sqref="G80">
      <formula1>"COMPUTED,MANUAL,REFERENCE"</formula1>
    </dataValidation>
    <dataValidation type="list" allowBlank="1" showInputMessage="1" showErrorMessage="1" errorTitle="ConCORDE" error="This cell may only contain the following values: COMPUTED,MANUAL,REFERENCE" promptTitle="Please select a Parameter Switch" sqref="G81">
      <formula1>"COMPUTED,MANUAL,REFERENCE"</formula1>
    </dataValidation>
    <dataValidation type="list" allowBlank="1" showInputMessage="1" showErrorMessage="1" errorTitle="ConCORDE" error="This cell may only contain the following values: COMPUTED,MANUAL,REFERENCE" promptTitle="Please select a Parameter Switch" sqref="G82">
      <formula1>"COMPUTED,MANUAL,REFERENCE"</formula1>
    </dataValidation>
    <dataValidation type="list" allowBlank="1" showInputMessage="1" showErrorMessage="1" errorTitle="ConCORDE" error="This cell may only contain the following values: COMPUTED,MANUAL,REFERENCE" promptTitle="Please select a Parameter Switch" sqref="G83">
      <formula1>"COMPUTED,MANUAL,REFERENCE"</formula1>
    </dataValidation>
    <dataValidation type="list" allowBlank="1" showInputMessage="1" showErrorMessage="1" errorTitle="ConCORDE" error="This cell may only contain the following values: COMPUTED,MANUAL,REFERENCE" promptTitle="Please select a Parameter Switch" sqref="G84">
      <formula1>"COMPUTED,MANUAL,REFERENCE"</formula1>
    </dataValidation>
    <dataValidation type="list" allowBlank="1" showInputMessage="1" showErrorMessage="1" errorTitle="ConCORDE" error="This cell may only contain the following values: COMPUTED,MANUAL,REFERENCE" promptTitle="Please select a Parameter Switch" sqref="G85">
      <formula1>"COMPUTED,MANUAL,REFERENCE"</formula1>
    </dataValidation>
    <dataValidation type="list" allowBlank="1" showInputMessage="1" showErrorMessage="1" errorTitle="ConCORDE" error="This cell may only contain the following values: COMPUTED,MANUAL,REFERENCE" promptTitle="Please select a Parameter Switch" sqref="G86">
      <formula1>"COMPUTED,MANUAL,REFERENCE"</formula1>
    </dataValidation>
    <dataValidation type="list" allowBlank="1" showInputMessage="1" showErrorMessage="1" errorTitle="ConCORDE" error="This cell may only contain the following values: COMPUTED,MANUAL,REFERENCE" promptTitle="Please select a Parameter Switch" sqref="G87">
      <formula1>"COMPUTED,MANUAL,REFERENCE"</formula1>
    </dataValidation>
    <dataValidation type="list" allowBlank="1" showInputMessage="1" showErrorMessage="1" errorTitle="ConCORDE" error="This cell may only contain the following values: COMPUTED,MANUAL,REFERENCE" promptTitle="Please select a Parameter Switch" sqref="G88">
      <formula1>"COMPUTED,MANUAL,REFERENCE"</formula1>
    </dataValidation>
    <dataValidation type="list" allowBlank="1" showInputMessage="1" showErrorMessage="1" errorTitle="ConCORDE" error="This cell may only contain the following values: COMPUTED,MANUAL,REFERENCE" promptTitle="Please select a Parameter Switch" sqref="G89">
      <formula1>"COMPUTED,MANUAL,REFERENCE"</formula1>
    </dataValidation>
    <dataValidation type="list" allowBlank="1" showInputMessage="1" showErrorMessage="1" errorTitle="ConCORDE" error="This cell may only contain the following values: COMPUTED,MANUAL,REFERENCE" promptTitle="Please select a Parameter Switch" sqref="G90">
      <formula1>"COMPUTED,MANUAL,REFERENCE"</formula1>
    </dataValidation>
    <dataValidation type="list" allowBlank="1" showInputMessage="1" showErrorMessage="1" errorTitle="ConCORDE" error="This cell may only contain the following values: COMPUTED,MANUAL,REFERENCE" promptTitle="Please select a Parameter Switch" sqref="G91">
      <formula1>"COMPUTED,MANUAL,REFERENCE"</formula1>
    </dataValidation>
    <dataValidation type="list" allowBlank="1" showInputMessage="1" showErrorMessage="1" errorTitle="ConCORDE" error="This cell may only contain the following values: COMPUTED,MANUAL,REFERENCE" promptTitle="Please select a Parameter Switch" sqref="G92">
      <formula1>"COMPUTED,MANUAL,REFERENCE"</formula1>
    </dataValidation>
    <dataValidation type="list" allowBlank="1" showInputMessage="1" showErrorMessage="1" errorTitle="ConCORDE" error="This cell may only contain the following values: COMPUTED,MANUAL,REFERENCE" promptTitle="Please select a Parameter Switch" sqref="G96">
      <formula1>"COMPUTED,MANUAL,REFERENCE"</formula1>
    </dataValidation>
    <dataValidation type="list" allowBlank="1" showInputMessage="1" showErrorMessage="1" errorTitle="ConCORDE" error="This cell may only contain the following values: COMPUTED,MANUAL,REFERENCE" promptTitle="Please select a Parameter Switch" sqref="G97">
      <formula1>"COMPUTED,MANUAL,REFERENCE"</formula1>
    </dataValidation>
    <dataValidation type="list" allowBlank="1" showInputMessage="1" showErrorMessage="1" errorTitle="ConCORDE" error="This cell may only contain the following values: COMPUTED,MANUAL,REFERENCE" promptTitle="Please select a Parameter Switch" sqref="G98">
      <formula1>"COMPUTED,MANUAL,REFERENCE"</formula1>
    </dataValidation>
    <dataValidation type="list" allowBlank="1" showInputMessage="1" showErrorMessage="1" errorTitle="ConCORDE" error="This cell may only contain the following values: COMPUTED,MANUAL,REFERENCE" promptTitle="Please select a Parameter Switch" sqref="G99">
      <formula1>"COMPUTED,MANUAL,REFERENCE"</formula1>
    </dataValidation>
    <dataValidation type="list" allowBlank="1" showInputMessage="1" showErrorMessage="1" errorTitle="ConCORDE" error="This cell may only contain the following values: COMPUTED,MANUAL,REFERENCE" promptTitle="Please select a Parameter Switch" sqref="G100">
      <formula1>"COMPUTED,MANUAL,REFERENCE"</formula1>
    </dataValidation>
    <dataValidation type="list" allowBlank="1" showInputMessage="1" showErrorMessage="1" errorTitle="ConCORDE" error="This cell may only contain the following values: COMPUTED,MANUAL,REFERENCE" promptTitle="Please select a Parameter Switch" sqref="G101">
      <formula1>"COMPUTED,MANUAL,REFERENCE"</formula1>
    </dataValidation>
    <dataValidation type="list" allowBlank="1" showInputMessage="1" showErrorMessage="1" errorTitle="ConCORDE" error="This cell may only contain the following values: COMPUTED,MANUAL,REFERENCE" promptTitle="Please select a Parameter Switch" sqref="G102">
      <formula1>"COMPUTED,MANUAL,REFERENCE"</formula1>
    </dataValidation>
    <dataValidation type="list" allowBlank="1" showInputMessage="1" showErrorMessage="1" errorTitle="ConCORDE" error="This cell may only contain the following values: COMPUTED,MANUAL,REFERENCE" promptTitle="Please select a Parameter Switch" sqref="G103">
      <formula1>"COMPUTED,MANUAL,REFERENCE"</formula1>
    </dataValidation>
    <dataValidation type="list" allowBlank="1" showInputMessage="1" showErrorMessage="1" errorTitle="ConCORDE" error="This cell may only contain the following values: COMPUTED,MANUAL,REFERENCE" promptTitle="Please select a Parameter Switch" sqref="G104">
      <formula1>"COMPUTED,MANUAL,REFERENCE"</formula1>
    </dataValidation>
    <dataValidation type="list" allowBlank="1" showInputMessage="1" showErrorMessage="1" errorTitle="ConCORDE" error="This cell may only contain the following values: COMPUTED,MANUAL,REFERENCE" promptTitle="Please select a Parameter Switch" sqref="G105">
      <formula1>"COMPUTED,MANUAL,REFERENCE"</formula1>
    </dataValidation>
    <dataValidation type="list" allowBlank="1" showInputMessage="1" showErrorMessage="1" errorTitle="ConCORDE" error="This cell may only contain the following values: COMPUTED,MANUAL,REFERENCE" promptTitle="Please select a Parameter Switch" sqref="G106">
      <formula1>"COMPUTED,MANUAL,REFERENCE"</formula1>
    </dataValidation>
    <dataValidation type="list" allowBlank="1" showInputMessage="1" showErrorMessage="1" errorTitle="ConCORDE" error="This cell may only contain the following values: COMPUTED,MANUAL,REFERENCE" promptTitle="Please select a Parameter Switch" sqref="G107">
      <formula1>"COMPUTED,MANUAL,REFERENCE"</formula1>
    </dataValidation>
    <dataValidation type="list" allowBlank="1" showInputMessage="1" showErrorMessage="1" errorTitle="ConCORDE" error="This cell may only contain the following values: COMPUTED,MANUAL,REFERENCE" promptTitle="Please select a Parameter Switch" sqref="G108">
      <formula1>"COMPUTED,MANUAL,REFERENCE"</formula1>
    </dataValidation>
    <dataValidation type="list" allowBlank="1" showInputMessage="1" showErrorMessage="1" errorTitle="ConCORDE" error="This cell may only contain the following values: COMPUTED,MANUAL,REFERENCE" promptTitle="Please select a Parameter Switch" sqref="G109">
      <formula1>"COMPUTED,MANUAL,REFERENCE"</formula1>
    </dataValidation>
    <dataValidation type="list" allowBlank="1" showInputMessage="1" showErrorMessage="1" errorTitle="ConCORDE" error="This cell may only contain the following values: COMPUTED,MANUAL,REFERENCE" promptTitle="Please select a Parameter Switch" sqref="G110">
      <formula1>"COMPUTED,MANUAL,REFERENCE"</formula1>
    </dataValidation>
    <dataValidation type="list" allowBlank="1" showInputMessage="1" showErrorMessage="1" errorTitle="ConCORDE" error="This cell may only contain the following values: COMPUTED,MANUAL,REFERENCE" promptTitle="Please select a Parameter Switch" sqref="G111">
      <formula1>"COMPUTED,MANUAL,REFERENCE"</formula1>
    </dataValidation>
    <dataValidation type="list" allowBlank="1" showInputMessage="1" showErrorMessage="1" errorTitle="ConCORDE" error="This cell may only contain the following values: COMPUTED,MANUAL,REFERENCE" promptTitle="Please select a Parameter Switch" sqref="G112">
      <formula1>"COMPUTED,MANUAL,REFERENCE"</formula1>
    </dataValidation>
    <dataValidation type="list" allowBlank="1" showInputMessage="1" showErrorMessage="1" errorTitle="ConCORDE" error="This cell may only contain the following values: COMPUTED,MANUAL,REFERENCE" promptTitle="Please select a Parameter Switch" sqref="G113">
      <formula1>"COMPUTED,MANUAL,REFERENCE"</formula1>
    </dataValidation>
    <dataValidation type="list" allowBlank="1" showInputMessage="1" showErrorMessage="1" errorTitle="ConCORDE" error="This cell may only contain the following values: COMPUTED,MANUAL,REFERENCE" promptTitle="Please select a Parameter Switch" sqref="G114">
      <formula1>"COMPUTED,MANUAL,REFERENCE"</formula1>
    </dataValidation>
    <dataValidation type="list" allowBlank="1" showInputMessage="1" showErrorMessage="1" errorTitle="ConCORDE" error="This cell may only contain the following values: COMPUTED,MANUAL,REFERENCE" promptTitle="Please select a Parameter Switch" sqref="G115">
      <formula1>"COMPUTED,MANUAL,REFERENCE"</formula1>
    </dataValidation>
    <dataValidation type="list" allowBlank="1" showInputMessage="1" showErrorMessage="1" errorTitle="ConCORDE" error="This cell may only contain the following values: COMPUTED,MANUAL,REFERENCE" promptTitle="Please select a Parameter Switch" sqref="G116">
      <formula1>"COMPUTED,MANUAL,REFERENCE"</formula1>
    </dataValidation>
    <dataValidation type="list" allowBlank="1" showInputMessage="1" showErrorMessage="1" errorTitle="ConCORDE" error="This cell may only contain the following values: COMPUTED,MANUAL,REFERENCE" promptTitle="Please select a Parameter Switch" sqref="G117">
      <formula1>"COMPUTED,MANUAL,REFERENCE"</formula1>
    </dataValidation>
    <dataValidation type="list" allowBlank="1" showInputMessage="1" showErrorMessage="1" errorTitle="ConCORDE" error="This cell may only contain the following values: COMPUTED,MANUAL,REFERENCE" promptTitle="Please select a Parameter Switch" sqref="G118">
      <formula1>"COMPUTED,MANUAL,REFERENCE"</formula1>
    </dataValidation>
    <dataValidation type="list" allowBlank="1" showInputMessage="1" showErrorMessage="1" errorTitle="ConCORDE" error="This cell may only contain the following values: COMPUTED,MANUAL,REFERENCE" promptTitle="Please select a Parameter Switch" sqref="G119">
      <formula1>"COMPUTED,MANUAL,REFERENCE"</formula1>
    </dataValidation>
    <dataValidation type="list" allowBlank="1" showInputMessage="1" showErrorMessage="1" errorTitle="ConCORDE" error="This cell may only contain the following values: COMPUTED,MANUAL,REFERENCE" promptTitle="Please select a Parameter Switch" sqref="G120">
      <formula1>"COMPUTED,MANUAL,REFERENCE"</formula1>
    </dataValidation>
    <dataValidation type="list" allowBlank="1" showInputMessage="1" showErrorMessage="1" errorTitle="ConCORDE" error="This cell may only contain the following values: COMPUTED,MANUAL,REFERENCE" promptTitle="Please select a Parameter Switch" sqref="G121">
      <formula1>"COMPUTED,MANUAL,REFERENCE"</formula1>
    </dataValidation>
    <dataValidation type="list" allowBlank="1" showInputMessage="1" showErrorMessage="1" errorTitle="ConCORDE" error="This cell may only contain the following values: COMPUTED,MANUAL,REFERENCE" promptTitle="Please select a Parameter Switch" sqref="G122">
      <formula1>"COMPUTED,MANUAL,REFERENCE"</formula1>
    </dataValidation>
    <dataValidation type="list" allowBlank="1" showInputMessage="1" showErrorMessage="1" errorTitle="ConCORDE" error="This cell may only contain the following values: COMPUTED,MANUAL,REFERENCE" promptTitle="Please select a Parameter Switch" sqref="G123">
      <formula1>"COMPUTED,MANUAL,REFERENCE"</formula1>
    </dataValidation>
    <dataValidation type="list" allowBlank="1" showInputMessage="1" showErrorMessage="1" errorTitle="ConCORDE" error="This cell may only contain the following values: COMPUTED,MANUAL,REFERENCE" promptTitle="Please select a Parameter Switch" sqref="G124">
      <formula1>"COMPUTED,MANUAL,REFERENCE"</formula1>
    </dataValidation>
    <dataValidation type="list" allowBlank="1" showInputMessage="1" showErrorMessage="1" errorTitle="ConCORDE" error="This cell may only contain the following values: COMPUTED,MANUAL,REFERENCE" promptTitle="Please select a Parameter Switch" sqref="G125">
      <formula1>"COMPUTED,MANUAL,REFERENCE"</formula1>
    </dataValidation>
    <dataValidation type="list" allowBlank="1" showInputMessage="1" showErrorMessage="1" errorTitle="ConCORDE" error="This cell may only contain the following values: COMPUTED,MANUAL,REFERENCE" promptTitle="Please select a Parameter Switch" sqref="G126">
      <formula1>"COMPUTED,MANUAL,REFERENCE"</formula1>
    </dataValidation>
    <dataValidation type="list" allowBlank="1" showInputMessage="1" showErrorMessage="1" errorTitle="ConCORDE" error="This cell may only contain the following values: COMPUTED,MANUAL,REFERENCE" promptTitle="Please select a Parameter Switch" sqref="G127">
      <formula1>"COMPUTED,MANUAL,REFERENCE"</formula1>
    </dataValidation>
    <dataValidation type="list" allowBlank="1" showInputMessage="1" showErrorMessage="1" errorTitle="ConCORDE" error="This cell may only contain the following values: COMPUTED,MANUAL,REFERENCE" promptTitle="Please select a Parameter Switch" sqref="G128">
      <formula1>"COMPUTED,MANUAL,REFERENCE"</formula1>
    </dataValidation>
    <dataValidation type="list" allowBlank="1" showInputMessage="1" showErrorMessage="1" errorTitle="ConCORDE" error="This cell may only contain the following values: COMPUTED,MANUAL,REFERENCE" promptTitle="Please select a Parameter Switch" sqref="G129">
      <formula1>"COMPUTED,MANUAL,REFERENCE"</formula1>
    </dataValidation>
    <dataValidation type="list" allowBlank="1" showInputMessage="1" showErrorMessage="1" errorTitle="ConCORDE" error="This cell may only contain the following values: COMPUTED,MANUAL,REFERENCE" promptTitle="Please select a Parameter Switch" sqref="G130">
      <formula1>"COMPUTED,MANUAL,REFERENCE"</formula1>
    </dataValidation>
    <dataValidation type="list" allowBlank="1" showInputMessage="1" showErrorMessage="1" errorTitle="ConCORDE" error="This cell may only contain the following values: COMPUTED,MANUAL,REFERENCE" promptTitle="Please select a Parameter Switch" sqref="G134">
      <formula1>"COMPUTED,MANUAL,REFERENCE"</formula1>
    </dataValidation>
    <dataValidation type="list" allowBlank="1" showInputMessage="1" showErrorMessage="1" errorTitle="ConCORDE" error="This cell may only contain the following values: COMPUTED,MANUAL,REFERENCE" promptTitle="Please select a Parameter Switch" sqref="G135">
      <formula1>"COMPUTED,MANUAL,REFERENCE"</formula1>
    </dataValidation>
    <dataValidation type="list" allowBlank="1" showInputMessage="1" showErrorMessage="1" errorTitle="ConCORDE" error="This cell may only contain the following values: COMPUTED,MANUAL,REFERENCE" promptTitle="Please select a Parameter Switch" sqref="G136">
      <formula1>"COMPUTED,MANUAL,REFERENCE"</formula1>
    </dataValidation>
    <dataValidation type="list" allowBlank="1" showInputMessage="1" showErrorMessage="1" errorTitle="ConCORDE" error="This cell may only contain the following values: COMPUTED,MANUAL,REFERENCE" promptTitle="Please select a Parameter Switch" sqref="G137">
      <formula1>"COMPUTED,MANUAL,REFERENCE"</formula1>
    </dataValidation>
    <dataValidation type="list" allowBlank="1" showInputMessage="1" showErrorMessage="1" errorTitle="ConCORDE" error="This cell may only contain the following values: COMPUTED,MANUAL,REFERENCE" promptTitle="Please select a Parameter Switch" sqref="G138">
      <formula1>"COMPUTED,MANUAL,REFERENCE"</formula1>
    </dataValidation>
    <dataValidation type="list" allowBlank="1" showInputMessage="1" showErrorMessage="1" errorTitle="ConCORDE" error="This cell may only contain the following values: COMPUTED,MANUAL,REFERENCE" promptTitle="Please select a Parameter Switch" sqref="G139">
      <formula1>"COMPUTED,MANUAL,REFERENCE"</formula1>
    </dataValidation>
    <dataValidation type="list" allowBlank="1" showInputMessage="1" showErrorMessage="1" errorTitle="ConCORDE" error="This cell may only contain the following values: COMPUTED,MANUAL,REFERENCE" promptTitle="Please select a Parameter Switch" sqref="G140">
      <formula1>"COMPUTED,MANUAL,REFERENCE"</formula1>
    </dataValidation>
    <dataValidation type="list" allowBlank="1" showInputMessage="1" showErrorMessage="1" errorTitle="ConCORDE" error="This cell may only contain the following values: COMPUTED,MANUAL,REFERENCE" promptTitle="Please select a Parameter Switch" sqref="G141">
      <formula1>"COMPUTED,MANUAL,REFERENCE"</formula1>
    </dataValidation>
    <dataValidation type="list" allowBlank="1" showInputMessage="1" showErrorMessage="1" errorTitle="ConCORDE" error="This cell may only contain the following values: COMPUTED,MANUAL,REFERENCE" promptTitle="Please select a Parameter Switch" sqref="G142">
      <formula1>"COMPUTED,MANUAL,REFERENCE"</formula1>
    </dataValidation>
    <dataValidation type="list" allowBlank="1" showInputMessage="1" showErrorMessage="1" errorTitle="ConCORDE" error="This cell may only contain the following values: COMPUTED,MANUAL,REFERENCE" promptTitle="Please select a Parameter Switch" sqref="G143">
      <formula1>"COMPUTED,MANUAL,REFERENCE"</formula1>
    </dataValidation>
    <dataValidation type="list" allowBlank="1" showInputMessage="1" showErrorMessage="1" errorTitle="ConCORDE" error="This cell may only contain the following values: COMPUTED,MANUAL,REFERENCE" promptTitle="Please select a Parameter Switch" sqref="G144">
      <formula1>"COMPUTED,MANUAL,REFERENCE"</formula1>
    </dataValidation>
    <dataValidation type="list" allowBlank="1" showInputMessage="1" showErrorMessage="1" errorTitle="ConCORDE" error="This cell may only contain the following values: COMPUTED,MANUAL,REFERENCE" promptTitle="Please select a Parameter Switch" sqref="G145">
      <formula1>"COMPUTED,MANUAL,REFERENCE"</formula1>
    </dataValidation>
    <dataValidation type="list" allowBlank="1" showInputMessage="1" showErrorMessage="1" errorTitle="ConCORDE" error="This cell may only contain the following values: COMPUTED,MANUAL,REFERENCE" promptTitle="Please select a Parameter Switch" sqref="G146">
      <formula1>"COMPUTED,MANUAL,REFERENCE"</formula1>
    </dataValidation>
    <dataValidation type="list" allowBlank="1" showInputMessage="1" showErrorMessage="1" errorTitle="ConCORDE" error="This cell may only contain the following values: COMPUTED,MANUAL,REFERENCE" promptTitle="Please select a Parameter Switch" sqref="G147">
      <formula1>"COMPUTED,MANUAL,REFERENCE"</formula1>
    </dataValidation>
    <dataValidation type="list" allowBlank="1" showInputMessage="1" showErrorMessage="1" errorTitle="ConCORDE" error="This cell may only contain the following values: COMPUTED,MANUAL,REFERENCE" promptTitle="Please select a Parameter Switch" sqref="G148">
      <formula1>"COMPUTED,MANUAL,REFERENCE"</formula1>
    </dataValidation>
    <dataValidation type="list" allowBlank="1" showInputMessage="1" showErrorMessage="1" errorTitle="ConCORDE" error="This cell may only contain the following values: COMPUTED,MANUAL,REFERENCE" promptTitle="Please select a Parameter Switch" sqref="G149">
      <formula1>"COMPUTED,MANUAL,REFERENCE"</formula1>
    </dataValidation>
    <dataValidation type="list" allowBlank="1" showInputMessage="1" showErrorMessage="1" errorTitle="ConCORDE" error="This cell may only contain the following values: COMPUTED,MANUAL,REFERENCE" promptTitle="Please select a Parameter Switch" sqref="G150">
      <formula1>"COMPUTED,MANUAL,REFERENCE"</formula1>
    </dataValidation>
    <dataValidation type="list" allowBlank="1" showInputMessage="1" showErrorMessage="1" errorTitle="ConCORDE" error="This cell may only contain the following values: COMPUTED,MANUAL,REFERENCE" promptTitle="Please select a Parameter Switch" sqref="G151">
      <formula1>"COMPUTED,MANUAL,REFERENCE"</formula1>
    </dataValidation>
    <dataValidation type="list" allowBlank="1" showInputMessage="1" showErrorMessage="1" errorTitle="ConCORDE" error="This cell may only contain the following values: COMPUTED,MANUAL,REFERENCE" promptTitle="Please select a Parameter Switch" sqref="G152">
      <formula1>"COMPUTED,MANUAL,REFERENCE"</formula1>
    </dataValidation>
    <dataValidation type="list" allowBlank="1" showInputMessage="1" showErrorMessage="1" errorTitle="ConCORDE" error="This cell may only contain the following values: COMPUTED,MANUAL,REFERENCE" promptTitle="Please select a Parameter Switch" sqref="G153">
      <formula1>"COMPUTED,MANUAL,REFERENCE"</formula1>
    </dataValidation>
    <dataValidation type="list" allowBlank="1" showInputMessage="1" showErrorMessage="1" errorTitle="ConCORDE" error="This cell may only contain the following values: COMPUTED,MANUAL,REFERENCE" promptTitle="Please select a Parameter Switch" sqref="G154">
      <formula1>"COMPUTED,MANUAL,REFERENCE"</formula1>
    </dataValidation>
    <dataValidation type="list" allowBlank="1" showInputMessage="1" showErrorMessage="1" errorTitle="ConCORDE" error="This cell may only contain the following values: COMPUTED,MANUAL,REFERENCE" promptTitle="Please select a Parameter Switch" sqref="G155">
      <formula1>"COMPUTED,MANUAL,REFERENCE"</formula1>
    </dataValidation>
    <dataValidation type="list" allowBlank="1" showInputMessage="1" showErrorMessage="1" errorTitle="ConCORDE" error="This cell may only contain the following values: COMPUTED,MANUAL,REFERENCE" promptTitle="Please select a Parameter Switch" sqref="G156">
      <formula1>"COMPUTED,MANUAL,REFERENCE"</formula1>
    </dataValidation>
    <dataValidation type="list" allowBlank="1" showInputMessage="1" showErrorMessage="1" errorTitle="ConCORDE" error="This cell may only contain the following values: COMPUTED,MANUAL,REFERENCE" promptTitle="Please select a Parameter Switch" sqref="G160">
      <formula1>"COMPUTED,MANUAL,REFERENCE"</formula1>
    </dataValidation>
    <dataValidation type="list" allowBlank="1" showInputMessage="1" showErrorMessage="1" errorTitle="ConCORDE" error="This cell may only contain the following values: COMPUTED,MANUAL,REFERENCE" promptTitle="Please select a Parameter Switch" sqref="G161">
      <formula1>"COMPUTED,MANUAL,REFERENCE"</formula1>
    </dataValidation>
    <dataValidation type="list" allowBlank="1" showInputMessage="1" showErrorMessage="1" errorTitle="ConCORDE" error="This cell may only contain the following values: COMPUTED,MANUAL,REFERENCE" promptTitle="Please select a Parameter Switch" sqref="G162">
      <formula1>"COMPUTED,MANUAL,REFERENCE"</formula1>
    </dataValidation>
    <dataValidation type="list" allowBlank="1" showInputMessage="1" showErrorMessage="1" errorTitle="ConCORDE" error="This cell may only contain the following values: COMPUTED,MANUAL,REFERENCE" promptTitle="Please select a Parameter Switch" sqref="G163">
      <formula1>"COMPUTED,MANUAL,REFERENCE"</formula1>
    </dataValidation>
    <dataValidation type="list" allowBlank="1" showInputMessage="1" showErrorMessage="1" errorTitle="ConCORDE" error="This cell may only contain the following values: COMPUTED,MANUAL,REFERENCE" promptTitle="Please select a Parameter Switch" sqref="G164">
      <formula1>"COMPUTED,MANUAL,REFERENCE"</formula1>
    </dataValidation>
    <dataValidation type="list" allowBlank="1" showInputMessage="1" showErrorMessage="1" errorTitle="ConCORDE" error="This cell may only contain the following values: COMPUTED,MANUAL,REFERENCE" promptTitle="Please select a Parameter Switch" sqref="G165">
      <formula1>"COMPUTED,MANUAL,REFERENCE"</formula1>
    </dataValidation>
    <dataValidation type="list" allowBlank="1" showInputMessage="1" showErrorMessage="1" errorTitle="ConCORDE" error="This cell may only contain the following values: COMPUTED,MANUAL,REFERENCE" promptTitle="Please select a Parameter Switch" sqref="G166">
      <formula1>"COMPUTED,MANUAL,REFERENCE"</formula1>
    </dataValidation>
    <dataValidation type="list" allowBlank="1" showInputMessage="1" showErrorMessage="1" errorTitle="ConCORDE" error="This cell may only contain the following values: COMPUTED,MANUAL,REFERENCE" promptTitle="Please select a Parameter Switch" sqref="G167">
      <formula1>"COMPUTED,MANUAL,REFERENCE"</formula1>
    </dataValidation>
    <dataValidation type="list" allowBlank="1" showInputMessage="1" showErrorMessage="1" errorTitle="ConCORDE" error="This cell may only contain the following values: COMPUTED,MANUAL,REFERENCE" promptTitle="Please select a Parameter Switch" sqref="G168">
      <formula1>"COMPUTED,MANUAL,REFERENCE"</formula1>
    </dataValidation>
    <dataValidation type="list" allowBlank="1" showInputMessage="1" showErrorMessage="1" errorTitle="ConCORDE" error="This cell may only contain the following values: COMPUTED,MANUAL,REFERENCE" promptTitle="Please select a Parameter Switch" sqref="G169">
      <formula1>"COMPUTED,MANUAL,REFERENCE"</formula1>
    </dataValidation>
    <dataValidation type="list" allowBlank="1" showInputMessage="1" showErrorMessage="1" errorTitle="ConCORDE" error="This cell may only contain the following values: COMPUTED,MANUAL,REFERENCE" promptTitle="Please select a Parameter Switch" sqref="G170">
      <formula1>"COMPUTED,MANUAL,REFERENCE"</formula1>
    </dataValidation>
    <dataValidation type="list" allowBlank="1" showInputMessage="1" showErrorMessage="1" errorTitle="ConCORDE" error="This cell may only contain the following values: COMPUTED,MANUAL,REFERENCE" promptTitle="Please select a Parameter Switch" sqref="G171">
      <formula1>"COMPUTED,MANUAL,REFERENCE"</formula1>
    </dataValidation>
    <dataValidation type="list" allowBlank="1" showInputMessage="1" showErrorMessage="1" errorTitle="ConCORDE" error="This cell may only contain the following values: COMPUTED,MANUAL,REFERENCE" promptTitle="Please select a Parameter Switch" sqref="G172">
      <formula1>"COMPUTED,MANUAL,REFERENCE"</formula1>
    </dataValidation>
    <dataValidation type="list" allowBlank="1" showInputMessage="1" showErrorMessage="1" errorTitle="ConCORDE" error="This cell may only contain the following values: COMPUTED,MANUAL,REFERENCE" promptTitle="Please select a Parameter Switch" sqref="G173">
      <formula1>"COMPUTED,MANUAL,REFERENCE"</formula1>
    </dataValidation>
    <dataValidation type="list" allowBlank="1" showInputMessage="1" showErrorMessage="1" errorTitle="ConCORDE" error="This cell may only contain the following values: COMPUTED,MANUAL,REFERENCE" promptTitle="Please select a Parameter Switch" sqref="G174">
      <formula1>"COMPUTED,MANUAL,REFERENCE"</formula1>
    </dataValidation>
    <dataValidation type="list" allowBlank="1" showInputMessage="1" showErrorMessage="1" errorTitle="ConCORDE" error="This cell may only contain the following values: COMPUTED,MANUAL,REFERENCE" promptTitle="Please select a Parameter Switch" sqref="G175">
      <formula1>"COMPUTED,MANUAL,REFERENCE"</formula1>
    </dataValidation>
    <dataValidation type="list" allowBlank="1" showInputMessage="1" showErrorMessage="1" errorTitle="ConCORDE" error="This cell may only contain the following values: COMPUTED,MANUAL,REFERENCE" promptTitle="Please select a Parameter Switch" sqref="G176">
      <formula1>"COMPUTED,MANUAL,REFERENCE"</formula1>
    </dataValidation>
    <dataValidation type="list" allowBlank="1" showInputMessage="1" showErrorMessage="1" errorTitle="ConCORDE" error="This cell may only contain the following values: COMPUTED,MANUAL,REFERENCE" promptTitle="Please select a Parameter Switch" sqref="G177">
      <formula1>"COMPUTED,MANUAL,REFERENCE"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13"/>
  <sheetViews>
    <sheetView workbookViewId="0">
      <pane ySplit="1" topLeftCell="A2" activePane="bottomLeft" state="frozenSplit"/>
      <selection pane="bottomLeft"/>
    </sheetView>
  </sheetViews>
  <sheetFormatPr defaultRowHeight="12.75" outlineLevelRow="1" outlineLevelCol="1"/>
  <cols>
    <col min="1" max="1" width="6.33203125" bestFit="1" customWidth="1"/>
    <col min="2" max="2" width="33.1640625" bestFit="1" customWidth="1"/>
    <col min="3" max="3" width="11.5" bestFit="1" customWidth="1"/>
    <col min="4" max="4" width="15.1640625" bestFit="1" customWidth="1"/>
    <col min="5" max="5" width="38.33203125" hidden="1" customWidth="1" outlineLevel="1"/>
    <col min="6" max="6" width="15.1640625" hidden="1" customWidth="1" outlineLevel="1"/>
    <col min="7" max="7" width="193.1640625" hidden="1" customWidth="1" outlineLevel="1"/>
    <col min="8" max="8" width="9.33203125" collapsed="1"/>
  </cols>
  <sheetData>
    <row r="1" spans="1:7">
      <c r="A1" t="s">
        <v>543</v>
      </c>
      <c r="B1" t="s">
        <v>211</v>
      </c>
      <c r="C1" t="s">
        <v>563</v>
      </c>
      <c r="D1" t="s">
        <v>564</v>
      </c>
      <c r="E1" t="s">
        <v>558</v>
      </c>
      <c r="F1" t="s">
        <v>565</v>
      </c>
      <c r="G1" t="s">
        <v>562</v>
      </c>
    </row>
    <row r="2" spans="1:7">
      <c r="A2" t="s">
        <v>566</v>
      </c>
      <c r="B2" t="s">
        <v>1185</v>
      </c>
      <c r="C2" t="s">
        <v>1186</v>
      </c>
      <c r="E2" t="s">
        <v>1187</v>
      </c>
      <c r="G2" t="s">
        <v>1188</v>
      </c>
    </row>
    <row r="3" spans="1:7" outlineLevel="1">
      <c r="A3" t="s">
        <v>567</v>
      </c>
      <c r="B3" t="s">
        <v>1189</v>
      </c>
      <c r="C3" t="s">
        <v>629</v>
      </c>
      <c r="D3" t="s">
        <v>568</v>
      </c>
      <c r="E3" t="s">
        <v>1190</v>
      </c>
      <c r="F3" t="s">
        <v>568</v>
      </c>
      <c r="G3" t="s">
        <v>1191</v>
      </c>
    </row>
    <row r="4" spans="1:7" outlineLevel="1">
      <c r="A4" t="s">
        <v>567</v>
      </c>
      <c r="B4" t="s">
        <v>1192</v>
      </c>
      <c r="C4" t="s">
        <v>633</v>
      </c>
      <c r="D4" t="s">
        <v>568</v>
      </c>
      <c r="E4" t="s">
        <v>1193</v>
      </c>
      <c r="F4" t="s">
        <v>568</v>
      </c>
      <c r="G4" t="s">
        <v>1194</v>
      </c>
    </row>
    <row r="5" spans="1:7" outlineLevel="1">
      <c r="A5" t="s">
        <v>567</v>
      </c>
      <c r="B5" t="s">
        <v>1195</v>
      </c>
      <c r="C5" t="s">
        <v>637</v>
      </c>
      <c r="D5" t="s">
        <v>568</v>
      </c>
      <c r="E5" t="s">
        <v>1196</v>
      </c>
      <c r="F5" t="s">
        <v>568</v>
      </c>
      <c r="G5" t="s">
        <v>1197</v>
      </c>
    </row>
    <row r="6" spans="1:7" outlineLevel="1">
      <c r="A6" t="s">
        <v>567</v>
      </c>
      <c r="B6" t="s">
        <v>1198</v>
      </c>
      <c r="C6" t="s">
        <v>641</v>
      </c>
      <c r="D6" t="s">
        <v>568</v>
      </c>
      <c r="E6" t="s">
        <v>1199</v>
      </c>
      <c r="F6" t="s">
        <v>568</v>
      </c>
      <c r="G6" t="s">
        <v>1200</v>
      </c>
    </row>
    <row r="7" spans="1:7" outlineLevel="1">
      <c r="A7" t="s">
        <v>567</v>
      </c>
      <c r="B7" t="s">
        <v>1201</v>
      </c>
      <c r="C7" t="s">
        <v>645</v>
      </c>
      <c r="D7" t="s">
        <v>568</v>
      </c>
      <c r="E7" t="s">
        <v>1202</v>
      </c>
      <c r="F7" t="s">
        <v>568</v>
      </c>
      <c r="G7" t="s">
        <v>1203</v>
      </c>
    </row>
    <row r="8" spans="1:7" outlineLevel="1">
      <c r="A8" t="s">
        <v>567</v>
      </c>
      <c r="B8" t="s">
        <v>1204</v>
      </c>
      <c r="C8" t="s">
        <v>649</v>
      </c>
      <c r="D8" t="s">
        <v>568</v>
      </c>
      <c r="E8" t="s">
        <v>1205</v>
      </c>
      <c r="F8" t="s">
        <v>568</v>
      </c>
      <c r="G8" t="s">
        <v>1206</v>
      </c>
    </row>
    <row r="9" spans="1:7" outlineLevel="1">
      <c r="A9" t="s">
        <v>567</v>
      </c>
      <c r="B9" t="s">
        <v>1207</v>
      </c>
      <c r="C9" t="s">
        <v>653</v>
      </c>
      <c r="D9" t="s">
        <v>568</v>
      </c>
      <c r="E9" t="s">
        <v>1208</v>
      </c>
      <c r="F9" t="s">
        <v>568</v>
      </c>
      <c r="G9" t="s">
        <v>1209</v>
      </c>
    </row>
    <row r="10" spans="1:7" outlineLevel="1">
      <c r="A10" t="s">
        <v>567</v>
      </c>
      <c r="B10" t="s">
        <v>1210</v>
      </c>
      <c r="C10" t="s">
        <v>657</v>
      </c>
      <c r="D10" t="s">
        <v>568</v>
      </c>
      <c r="E10" t="s">
        <v>1211</v>
      </c>
      <c r="F10" t="s">
        <v>568</v>
      </c>
      <c r="G10" t="s">
        <v>1212</v>
      </c>
    </row>
    <row r="11" spans="1:7" outlineLevel="1">
      <c r="A11" t="s">
        <v>567</v>
      </c>
      <c r="B11" t="s">
        <v>1213</v>
      </c>
      <c r="C11" t="s">
        <v>661</v>
      </c>
      <c r="D11" t="s">
        <v>568</v>
      </c>
      <c r="E11" t="s">
        <v>1214</v>
      </c>
      <c r="F11" t="s">
        <v>568</v>
      </c>
      <c r="G11" t="s">
        <v>1215</v>
      </c>
    </row>
    <row r="12" spans="1:7" outlineLevel="1">
      <c r="A12" t="s">
        <v>567</v>
      </c>
      <c r="B12" t="s">
        <v>1216</v>
      </c>
      <c r="C12" t="s">
        <v>665</v>
      </c>
      <c r="D12" t="s">
        <v>568</v>
      </c>
      <c r="E12" t="s">
        <v>1217</v>
      </c>
      <c r="F12" t="s">
        <v>568</v>
      </c>
      <c r="G12" t="s">
        <v>1218</v>
      </c>
    </row>
    <row r="13" spans="1:7" outlineLevel="1">
      <c r="A13" t="s">
        <v>567</v>
      </c>
      <c r="B13" t="s">
        <v>1219</v>
      </c>
      <c r="C13" t="s">
        <v>669</v>
      </c>
      <c r="D13" t="s">
        <v>568</v>
      </c>
      <c r="E13" t="s">
        <v>1220</v>
      </c>
      <c r="F13" t="s">
        <v>568</v>
      </c>
      <c r="G13" t="s">
        <v>1221</v>
      </c>
    </row>
  </sheetData>
  <sheetProtection sheet="1" objects="1" scenarios="1" sort="0" autoFilter="0" pivotTables="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81"/>
  <sheetViews>
    <sheetView topLeftCell="O1" workbookViewId="0">
      <pane ySplit="1" topLeftCell="A2314" activePane="bottomLeft" state="frozenSplit"/>
      <selection pane="bottomLeft"/>
    </sheetView>
  </sheetViews>
  <sheetFormatPr defaultRowHeight="12.75"/>
  <cols>
    <col min="1" max="1" width="54" bestFit="1" customWidth="1"/>
    <col min="2" max="2" width="16" bestFit="1" customWidth="1"/>
    <col min="3" max="3" width="19.33203125" bestFit="1" customWidth="1"/>
    <col min="4" max="4" width="6.83203125" bestFit="1" customWidth="1"/>
    <col min="5" max="5" width="73.33203125" bestFit="1" customWidth="1"/>
    <col min="6" max="6" width="53.5" bestFit="1" customWidth="1"/>
    <col min="7" max="7" width="11.33203125" bestFit="1" customWidth="1"/>
    <col min="8" max="8" width="12.1640625" bestFit="1" customWidth="1"/>
    <col min="9" max="9" width="6.1640625" bestFit="1" customWidth="1"/>
    <col min="10" max="10" width="16.33203125" bestFit="1" customWidth="1"/>
    <col min="11" max="11" width="10.6640625" bestFit="1" customWidth="1"/>
    <col min="12" max="12" width="14.6640625" bestFit="1" customWidth="1"/>
    <col min="13" max="13" width="17" bestFit="1" customWidth="1"/>
    <col min="14" max="14" width="20.33203125" bestFit="1" customWidth="1"/>
    <col min="15" max="15" width="18" bestFit="1" customWidth="1"/>
    <col min="16" max="16" width="30.5" bestFit="1" customWidth="1"/>
    <col min="17" max="17" width="30.1640625" bestFit="1" customWidth="1"/>
    <col min="18" max="18" width="64.33203125" bestFit="1" customWidth="1"/>
    <col min="19" max="19" width="53.1640625" bestFit="1" customWidth="1"/>
  </cols>
  <sheetData>
    <row r="1" spans="1:19">
      <c r="A1" t="s">
        <v>569</v>
      </c>
      <c r="B1" t="s">
        <v>570</v>
      </c>
      <c r="C1" t="s">
        <v>571</v>
      </c>
      <c r="D1" t="s">
        <v>554</v>
      </c>
      <c r="E1" t="s">
        <v>572</v>
      </c>
      <c r="F1" t="s">
        <v>536</v>
      </c>
      <c r="G1" t="s">
        <v>573</v>
      </c>
      <c r="H1" t="s">
        <v>574</v>
      </c>
      <c r="I1" t="s">
        <v>552</v>
      </c>
      <c r="J1" t="s">
        <v>575</v>
      </c>
      <c r="K1" t="s">
        <v>576</v>
      </c>
      <c r="L1" t="s">
        <v>577</v>
      </c>
      <c r="M1" t="s">
        <v>578</v>
      </c>
      <c r="N1" t="s">
        <v>579</v>
      </c>
      <c r="O1" t="s">
        <v>580</v>
      </c>
      <c r="P1" t="s">
        <v>581</v>
      </c>
      <c r="Q1" t="s">
        <v>582</v>
      </c>
      <c r="R1" t="s">
        <v>583</v>
      </c>
      <c r="S1" t="s">
        <v>584</v>
      </c>
    </row>
    <row r="2" spans="1:19">
      <c r="A2" t="s">
        <v>586</v>
      </c>
      <c r="C2" t="s">
        <v>585</v>
      </c>
      <c r="E2" t="s">
        <v>1222</v>
      </c>
      <c r="F2" t="s">
        <v>586</v>
      </c>
      <c r="J2" t="s">
        <v>1223</v>
      </c>
      <c r="L2" t="s">
        <v>1223</v>
      </c>
      <c r="N2">
        <v>1</v>
      </c>
      <c r="O2" t="s">
        <v>1224</v>
      </c>
    </row>
    <row r="3" spans="1:19">
      <c r="A3" t="s">
        <v>1225</v>
      </c>
      <c r="C3" t="s">
        <v>585</v>
      </c>
      <c r="E3" t="s">
        <v>1226</v>
      </c>
      <c r="F3" t="s">
        <v>587</v>
      </c>
      <c r="J3" t="s">
        <v>1223</v>
      </c>
      <c r="L3" t="s">
        <v>1223</v>
      </c>
      <c r="N3">
        <v>2</v>
      </c>
      <c r="O3" t="s">
        <v>1224</v>
      </c>
      <c r="P3" t="s">
        <v>588</v>
      </c>
    </row>
    <row r="4" spans="1:19">
      <c r="A4" t="s">
        <v>1227</v>
      </c>
      <c r="C4" t="s">
        <v>585</v>
      </c>
      <c r="E4" t="s">
        <v>1228</v>
      </c>
      <c r="F4" t="s">
        <v>589</v>
      </c>
      <c r="J4" t="s">
        <v>1223</v>
      </c>
      <c r="L4" t="s">
        <v>1223</v>
      </c>
      <c r="N4">
        <v>2</v>
      </c>
      <c r="O4" t="s">
        <v>1224</v>
      </c>
      <c r="P4" t="s">
        <v>1229</v>
      </c>
    </row>
    <row r="5" spans="1:19">
      <c r="A5" t="s">
        <v>1230</v>
      </c>
      <c r="C5" t="s">
        <v>585</v>
      </c>
      <c r="E5" t="s">
        <v>1231</v>
      </c>
      <c r="F5" t="s">
        <v>1232</v>
      </c>
      <c r="J5" t="s">
        <v>1223</v>
      </c>
      <c r="L5" t="s">
        <v>1223</v>
      </c>
      <c r="N5">
        <v>3</v>
      </c>
      <c r="O5" t="s">
        <v>1224</v>
      </c>
      <c r="P5" t="s">
        <v>1229</v>
      </c>
      <c r="Q5" t="s">
        <v>1233</v>
      </c>
    </row>
    <row r="6" spans="1:19">
      <c r="A6" t="s">
        <v>1230</v>
      </c>
      <c r="C6" t="s">
        <v>87</v>
      </c>
      <c r="E6" t="s">
        <v>1234</v>
      </c>
      <c r="F6">
        <v>90</v>
      </c>
      <c r="I6" t="s">
        <v>43</v>
      </c>
      <c r="J6" t="s">
        <v>602</v>
      </c>
      <c r="L6" t="s">
        <v>602</v>
      </c>
      <c r="M6" t="s">
        <v>509</v>
      </c>
      <c r="N6">
        <v>3</v>
      </c>
      <c r="O6" t="s">
        <v>1224</v>
      </c>
      <c r="P6" t="s">
        <v>1229</v>
      </c>
      <c r="Q6" t="s">
        <v>1233</v>
      </c>
    </row>
    <row r="7" spans="1:19">
      <c r="A7" t="s">
        <v>1235</v>
      </c>
      <c r="C7" t="s">
        <v>585</v>
      </c>
      <c r="E7" t="s">
        <v>1236</v>
      </c>
      <c r="F7" t="s">
        <v>1237</v>
      </c>
      <c r="J7" t="s">
        <v>1223</v>
      </c>
      <c r="L7" t="s">
        <v>1223</v>
      </c>
      <c r="N7">
        <v>2</v>
      </c>
      <c r="O7" t="s">
        <v>1224</v>
      </c>
      <c r="P7" t="s">
        <v>1238</v>
      </c>
    </row>
    <row r="8" spans="1:19">
      <c r="A8" t="s">
        <v>1239</v>
      </c>
      <c r="C8" t="s">
        <v>585</v>
      </c>
      <c r="E8" t="s">
        <v>1240</v>
      </c>
      <c r="F8" t="s">
        <v>590</v>
      </c>
      <c r="J8" t="s">
        <v>1223</v>
      </c>
      <c r="L8" t="s">
        <v>1223</v>
      </c>
      <c r="N8">
        <v>3</v>
      </c>
      <c r="O8" t="s">
        <v>1224</v>
      </c>
      <c r="P8" t="s">
        <v>1238</v>
      </c>
      <c r="Q8" t="s">
        <v>1241</v>
      </c>
    </row>
    <row r="9" spans="1:19">
      <c r="A9" t="s">
        <v>1239</v>
      </c>
      <c r="C9" t="s">
        <v>1242</v>
      </c>
      <c r="E9" t="s">
        <v>1243</v>
      </c>
      <c r="F9">
        <v>3849.7849999999999</v>
      </c>
      <c r="I9" t="s">
        <v>67</v>
      </c>
      <c r="J9" t="s">
        <v>1244</v>
      </c>
      <c r="L9" t="s">
        <v>1223</v>
      </c>
      <c r="M9" t="s">
        <v>592</v>
      </c>
      <c r="N9">
        <v>3</v>
      </c>
      <c r="O9" t="s">
        <v>1224</v>
      </c>
      <c r="P9" t="s">
        <v>1238</v>
      </c>
      <c r="Q9" t="s">
        <v>1241</v>
      </c>
    </row>
    <row r="10" spans="1:19">
      <c r="A10" t="s">
        <v>1239</v>
      </c>
      <c r="C10" t="s">
        <v>1245</v>
      </c>
      <c r="E10" t="s">
        <v>1246</v>
      </c>
      <c r="F10">
        <v>1363.85514505487</v>
      </c>
      <c r="I10" t="s">
        <v>43</v>
      </c>
      <c r="J10" t="s">
        <v>1223</v>
      </c>
      <c r="L10" t="s">
        <v>1223</v>
      </c>
      <c r="M10" t="s">
        <v>592</v>
      </c>
      <c r="N10">
        <v>3</v>
      </c>
      <c r="O10" t="s">
        <v>1224</v>
      </c>
      <c r="P10" t="s">
        <v>1238</v>
      </c>
      <c r="Q10" t="s">
        <v>1241</v>
      </c>
    </row>
    <row r="11" spans="1:19">
      <c r="A11" t="s">
        <v>1239</v>
      </c>
      <c r="C11" t="s">
        <v>1247</v>
      </c>
      <c r="E11" t="s">
        <v>1248</v>
      </c>
      <c r="F11">
        <v>5084.25584798622</v>
      </c>
      <c r="I11" t="s">
        <v>43</v>
      </c>
      <c r="J11" t="s">
        <v>1223</v>
      </c>
      <c r="L11" t="s">
        <v>1223</v>
      </c>
      <c r="M11" t="s">
        <v>592</v>
      </c>
      <c r="N11">
        <v>3</v>
      </c>
      <c r="O11" t="s">
        <v>1224</v>
      </c>
      <c r="P11" t="s">
        <v>1238</v>
      </c>
      <c r="Q11" t="s">
        <v>1241</v>
      </c>
    </row>
    <row r="12" spans="1:19">
      <c r="A12" t="s">
        <v>1239</v>
      </c>
      <c r="C12" t="s">
        <v>1249</v>
      </c>
      <c r="E12" t="s">
        <v>1250</v>
      </c>
      <c r="F12">
        <v>4994.25584798622</v>
      </c>
      <c r="I12" t="s">
        <v>43</v>
      </c>
      <c r="J12" t="s">
        <v>1223</v>
      </c>
      <c r="L12" t="s">
        <v>1223</v>
      </c>
      <c r="M12" t="s">
        <v>592</v>
      </c>
      <c r="N12">
        <v>3</v>
      </c>
      <c r="O12" t="s">
        <v>1224</v>
      </c>
      <c r="P12" t="s">
        <v>1238</v>
      </c>
      <c r="Q12" t="s">
        <v>1241</v>
      </c>
    </row>
    <row r="13" spans="1:19">
      <c r="A13" t="s">
        <v>1239</v>
      </c>
      <c r="C13" t="s">
        <v>1152</v>
      </c>
      <c r="D13" t="s">
        <v>629</v>
      </c>
      <c r="E13" t="s">
        <v>1251</v>
      </c>
      <c r="F13" t="str">
        <f>SC\P_consumed\LEM\</f>
        <v>-</v>
      </c>
      <c r="I13" t="s">
        <v>7</v>
      </c>
      <c r="J13" t="s">
        <v>593</v>
      </c>
      <c r="L13" t="s">
        <v>1223</v>
      </c>
      <c r="M13" t="s">
        <v>592</v>
      </c>
      <c r="N13">
        <v>3</v>
      </c>
      <c r="O13" t="s">
        <v>1224</v>
      </c>
      <c r="P13" t="s">
        <v>1238</v>
      </c>
      <c r="Q13" t="s">
        <v>1241</v>
      </c>
    </row>
    <row r="14" spans="1:19">
      <c r="A14" t="s">
        <v>1239</v>
      </c>
      <c r="C14" t="s">
        <v>1152</v>
      </c>
      <c r="D14" t="s">
        <v>633</v>
      </c>
      <c r="E14" t="s">
        <v>1252</v>
      </c>
      <c r="F14" t="str">
        <f>SC\P_consumed\CRM\</f>
        <v>-</v>
      </c>
      <c r="I14" t="s">
        <v>7</v>
      </c>
      <c r="J14" t="s">
        <v>593</v>
      </c>
      <c r="L14" t="s">
        <v>1223</v>
      </c>
      <c r="M14" t="s">
        <v>592</v>
      </c>
      <c r="N14">
        <v>3</v>
      </c>
      <c r="O14" t="s">
        <v>1224</v>
      </c>
      <c r="P14" t="s">
        <v>1238</v>
      </c>
      <c r="Q14" t="s">
        <v>1241</v>
      </c>
    </row>
    <row r="15" spans="1:19">
      <c r="A15" t="s">
        <v>1239</v>
      </c>
      <c r="C15" t="s">
        <v>1152</v>
      </c>
      <c r="D15" t="s">
        <v>637</v>
      </c>
      <c r="E15" t="s">
        <v>1253</v>
      </c>
      <c r="F15" t="str">
        <f>SC\P_consumed\CCM\</f>
        <v>-</v>
      </c>
      <c r="I15" t="s">
        <v>7</v>
      </c>
      <c r="J15" t="s">
        <v>593</v>
      </c>
      <c r="L15" t="s">
        <v>1223</v>
      </c>
      <c r="M15" t="s">
        <v>592</v>
      </c>
      <c r="N15">
        <v>3</v>
      </c>
      <c r="O15" t="s">
        <v>1224</v>
      </c>
      <c r="P15" t="s">
        <v>1238</v>
      </c>
      <c r="Q15" t="s">
        <v>1241</v>
      </c>
    </row>
    <row r="16" spans="1:19">
      <c r="A16" t="s">
        <v>1239</v>
      </c>
      <c r="C16" t="s">
        <v>1152</v>
      </c>
      <c r="D16" t="s">
        <v>641</v>
      </c>
      <c r="E16" t="s">
        <v>1254</v>
      </c>
      <c r="F16" t="str">
        <f>SC\P_consumed\NVM\</f>
        <v>-</v>
      </c>
      <c r="I16" t="s">
        <v>7</v>
      </c>
      <c r="J16" t="s">
        <v>593</v>
      </c>
      <c r="L16" t="s">
        <v>1223</v>
      </c>
      <c r="M16" t="s">
        <v>592</v>
      </c>
      <c r="N16">
        <v>3</v>
      </c>
      <c r="O16" t="s">
        <v>1224</v>
      </c>
      <c r="P16" t="s">
        <v>1238</v>
      </c>
      <c r="Q16" t="s">
        <v>1241</v>
      </c>
    </row>
    <row r="17" spans="1:18">
      <c r="A17" t="s">
        <v>1239</v>
      </c>
      <c r="C17" t="s">
        <v>1152</v>
      </c>
      <c r="D17" t="s">
        <v>645</v>
      </c>
      <c r="E17" t="s">
        <v>1255</v>
      </c>
      <c r="F17" t="str">
        <f>SC\P_consumed\MAM\</f>
        <v>-</v>
      </c>
      <c r="I17" t="s">
        <v>7</v>
      </c>
      <c r="J17" t="s">
        <v>593</v>
      </c>
      <c r="L17" t="s">
        <v>1223</v>
      </c>
      <c r="M17" t="s">
        <v>592</v>
      </c>
      <c r="N17">
        <v>3</v>
      </c>
      <c r="O17" t="s">
        <v>1224</v>
      </c>
      <c r="P17" t="s">
        <v>1238</v>
      </c>
      <c r="Q17" t="s">
        <v>1241</v>
      </c>
    </row>
    <row r="18" spans="1:18">
      <c r="A18" t="s">
        <v>1239</v>
      </c>
      <c r="C18" t="s">
        <v>1152</v>
      </c>
      <c r="D18" t="s">
        <v>649</v>
      </c>
      <c r="E18" t="s">
        <v>1256</v>
      </c>
      <c r="F18" t="str">
        <f>SC\P_consumed\RSM\</f>
        <v>-</v>
      </c>
      <c r="I18" t="s">
        <v>7</v>
      </c>
      <c r="J18" t="s">
        <v>593</v>
      </c>
      <c r="L18" t="s">
        <v>1223</v>
      </c>
      <c r="M18" t="s">
        <v>592</v>
      </c>
      <c r="N18">
        <v>3</v>
      </c>
      <c r="O18" t="s">
        <v>1224</v>
      </c>
      <c r="P18" t="s">
        <v>1238</v>
      </c>
      <c r="Q18" t="s">
        <v>1241</v>
      </c>
    </row>
    <row r="19" spans="1:18">
      <c r="A19" t="s">
        <v>1239</v>
      </c>
      <c r="C19" t="s">
        <v>1152</v>
      </c>
      <c r="D19" t="s">
        <v>653</v>
      </c>
      <c r="E19" t="s">
        <v>1257</v>
      </c>
      <c r="F19" t="str">
        <f>SC\P_consumed\ISM\</f>
        <v>-</v>
      </c>
      <c r="I19" t="s">
        <v>7</v>
      </c>
      <c r="J19" t="s">
        <v>593</v>
      </c>
      <c r="L19" t="s">
        <v>1223</v>
      </c>
      <c r="M19" t="s">
        <v>592</v>
      </c>
      <c r="N19">
        <v>3</v>
      </c>
      <c r="O19" t="s">
        <v>1224</v>
      </c>
      <c r="P19" t="s">
        <v>1238</v>
      </c>
      <c r="Q19" t="s">
        <v>1241</v>
      </c>
    </row>
    <row r="20" spans="1:18">
      <c r="A20" t="s">
        <v>1239</v>
      </c>
      <c r="C20" t="s">
        <v>1152</v>
      </c>
      <c r="D20" t="s">
        <v>657</v>
      </c>
      <c r="E20" t="s">
        <v>1258</v>
      </c>
      <c r="F20" t="str">
        <f>SC\P_consumed\SCM\</f>
        <v>-</v>
      </c>
      <c r="I20" t="s">
        <v>7</v>
      </c>
      <c r="J20" t="s">
        <v>593</v>
      </c>
      <c r="L20" t="s">
        <v>1223</v>
      </c>
      <c r="M20" t="s">
        <v>592</v>
      </c>
      <c r="N20">
        <v>3</v>
      </c>
      <c r="O20" t="s">
        <v>1224</v>
      </c>
      <c r="P20" t="s">
        <v>1238</v>
      </c>
      <c r="Q20" t="s">
        <v>1241</v>
      </c>
    </row>
    <row r="21" spans="1:18">
      <c r="A21" t="s">
        <v>1239</v>
      </c>
      <c r="C21" t="s">
        <v>1152</v>
      </c>
      <c r="D21" t="s">
        <v>661</v>
      </c>
      <c r="E21" t="s">
        <v>1259</v>
      </c>
      <c r="F21" t="str">
        <f>SC\P_consumed\ECM\</f>
        <v>-</v>
      </c>
      <c r="I21" t="s">
        <v>7</v>
      </c>
      <c r="J21" t="s">
        <v>593</v>
      </c>
      <c r="L21" t="s">
        <v>1223</v>
      </c>
      <c r="M21" t="s">
        <v>592</v>
      </c>
      <c r="N21">
        <v>3</v>
      </c>
      <c r="O21" t="s">
        <v>1224</v>
      </c>
      <c r="P21" t="s">
        <v>1238</v>
      </c>
      <c r="Q21" t="s">
        <v>1241</v>
      </c>
    </row>
    <row r="22" spans="1:18">
      <c r="A22" t="s">
        <v>1239</v>
      </c>
      <c r="C22" t="s">
        <v>1152</v>
      </c>
      <c r="D22" t="s">
        <v>665</v>
      </c>
      <c r="E22" t="s">
        <v>1260</v>
      </c>
      <c r="F22" t="str">
        <f>SC\P_consumed\SAM\</f>
        <v>-</v>
      </c>
      <c r="I22" t="s">
        <v>7</v>
      </c>
      <c r="J22" t="s">
        <v>593</v>
      </c>
      <c r="L22" t="s">
        <v>1223</v>
      </c>
      <c r="M22" t="s">
        <v>592</v>
      </c>
      <c r="N22">
        <v>3</v>
      </c>
      <c r="O22" t="s">
        <v>1224</v>
      </c>
      <c r="P22" t="s">
        <v>1238</v>
      </c>
      <c r="Q22" t="s">
        <v>1241</v>
      </c>
    </row>
    <row r="23" spans="1:18">
      <c r="A23" t="s">
        <v>1239</v>
      </c>
      <c r="C23" t="s">
        <v>1152</v>
      </c>
      <c r="D23" t="s">
        <v>669</v>
      </c>
      <c r="E23" t="s">
        <v>1261</v>
      </c>
      <c r="F23" t="str">
        <f>SC\P_consumed\SBM\</f>
        <v>-</v>
      </c>
      <c r="I23" t="s">
        <v>7</v>
      </c>
      <c r="J23" t="s">
        <v>593</v>
      </c>
      <c r="L23" t="s">
        <v>1223</v>
      </c>
      <c r="M23" t="s">
        <v>592</v>
      </c>
      <c r="N23">
        <v>3</v>
      </c>
      <c r="O23" t="s">
        <v>1224</v>
      </c>
      <c r="P23" t="s">
        <v>1238</v>
      </c>
      <c r="Q23" t="s">
        <v>1241</v>
      </c>
    </row>
    <row r="24" spans="1:18">
      <c r="A24" t="s">
        <v>1239</v>
      </c>
      <c r="C24" t="s">
        <v>1262</v>
      </c>
      <c r="E24" t="s">
        <v>1263</v>
      </c>
      <c r="F24">
        <v>5500</v>
      </c>
      <c r="I24" t="s">
        <v>43</v>
      </c>
      <c r="J24" t="s">
        <v>1244</v>
      </c>
      <c r="L24" t="s">
        <v>1223</v>
      </c>
      <c r="M24" t="s">
        <v>592</v>
      </c>
      <c r="N24">
        <v>3</v>
      </c>
      <c r="O24" t="s">
        <v>1224</v>
      </c>
      <c r="P24" t="s">
        <v>1238</v>
      </c>
      <c r="Q24" t="s">
        <v>1241</v>
      </c>
    </row>
    <row r="25" spans="1:18">
      <c r="A25" t="s">
        <v>1264</v>
      </c>
      <c r="C25" t="s">
        <v>585</v>
      </c>
      <c r="E25" t="s">
        <v>1265</v>
      </c>
      <c r="F25" t="s">
        <v>1266</v>
      </c>
      <c r="J25" t="s">
        <v>591</v>
      </c>
      <c r="L25" t="s">
        <v>591</v>
      </c>
      <c r="N25">
        <v>4</v>
      </c>
      <c r="O25" t="s">
        <v>1224</v>
      </c>
      <c r="P25" t="s">
        <v>1238</v>
      </c>
      <c r="Q25" t="s">
        <v>1241</v>
      </c>
      <c r="R25" t="s">
        <v>1267</v>
      </c>
    </row>
    <row r="26" spans="1:18">
      <c r="A26" t="s">
        <v>1264</v>
      </c>
      <c r="B26" t="s">
        <v>594</v>
      </c>
      <c r="C26" t="s">
        <v>708</v>
      </c>
      <c r="E26" t="s">
        <v>1268</v>
      </c>
      <c r="F26" t="s">
        <v>300</v>
      </c>
      <c r="I26" t="s">
        <v>87</v>
      </c>
      <c r="J26" t="s">
        <v>591</v>
      </c>
      <c r="L26" t="s">
        <v>591</v>
      </c>
      <c r="M26" t="s">
        <v>509</v>
      </c>
      <c r="N26">
        <v>4</v>
      </c>
      <c r="O26" t="s">
        <v>1224</v>
      </c>
      <c r="P26" t="s">
        <v>1238</v>
      </c>
      <c r="Q26" t="s">
        <v>1241</v>
      </c>
      <c r="R26" t="s">
        <v>1267</v>
      </c>
    </row>
    <row r="27" spans="1:18">
      <c r="A27" t="s">
        <v>1264</v>
      </c>
      <c r="B27" t="s">
        <v>594</v>
      </c>
      <c r="C27" t="s">
        <v>712</v>
      </c>
      <c r="E27" t="s">
        <v>1269</v>
      </c>
      <c r="F27">
        <v>9.7000000000000003E-3</v>
      </c>
      <c r="I27" t="s">
        <v>87</v>
      </c>
      <c r="J27" t="s">
        <v>591</v>
      </c>
      <c r="L27" t="s">
        <v>591</v>
      </c>
      <c r="M27" t="s">
        <v>509</v>
      </c>
      <c r="N27">
        <v>4</v>
      </c>
      <c r="O27" t="s">
        <v>1224</v>
      </c>
      <c r="P27" t="s">
        <v>1238</v>
      </c>
      <c r="Q27" t="s">
        <v>1241</v>
      </c>
      <c r="R27" t="s">
        <v>1267</v>
      </c>
    </row>
    <row r="28" spans="1:18">
      <c r="A28" t="s">
        <v>1264</v>
      </c>
      <c r="B28" t="s">
        <v>594</v>
      </c>
      <c r="C28" t="s">
        <v>716</v>
      </c>
      <c r="E28" t="s">
        <v>1270</v>
      </c>
      <c r="F28">
        <v>2.5700000000000001E-2</v>
      </c>
      <c r="I28" t="s">
        <v>87</v>
      </c>
      <c r="J28" t="s">
        <v>591</v>
      </c>
      <c r="L28" t="s">
        <v>591</v>
      </c>
      <c r="M28" t="s">
        <v>509</v>
      </c>
      <c r="N28">
        <v>4</v>
      </c>
      <c r="O28" t="s">
        <v>1224</v>
      </c>
      <c r="P28" t="s">
        <v>1238</v>
      </c>
      <c r="Q28" t="s">
        <v>1241</v>
      </c>
      <c r="R28" t="s">
        <v>1267</v>
      </c>
    </row>
    <row r="29" spans="1:18">
      <c r="A29" t="s">
        <v>1264</v>
      </c>
      <c r="C29" t="s">
        <v>87</v>
      </c>
      <c r="E29" t="s">
        <v>1271</v>
      </c>
      <c r="F29">
        <v>1.0999999999999999E-2</v>
      </c>
      <c r="G29">
        <v>10</v>
      </c>
      <c r="H29">
        <v>1.0999999999999998E-3</v>
      </c>
      <c r="I29" t="s">
        <v>43</v>
      </c>
      <c r="J29" t="s">
        <v>591</v>
      </c>
      <c r="L29" t="s">
        <v>591</v>
      </c>
      <c r="M29" t="s">
        <v>509</v>
      </c>
      <c r="N29">
        <v>4</v>
      </c>
      <c r="O29" t="s">
        <v>1224</v>
      </c>
      <c r="P29" t="s">
        <v>1238</v>
      </c>
      <c r="Q29" t="s">
        <v>1241</v>
      </c>
      <c r="R29" t="s">
        <v>1267</v>
      </c>
    </row>
    <row r="30" spans="1:18">
      <c r="A30" t="s">
        <v>1264</v>
      </c>
      <c r="C30" t="s">
        <v>508</v>
      </c>
      <c r="D30" t="s">
        <v>629</v>
      </c>
      <c r="E30" t="s">
        <v>1272</v>
      </c>
      <c r="F30">
        <v>1.62</v>
      </c>
      <c r="I30" t="s">
        <v>7</v>
      </c>
      <c r="J30" t="s">
        <v>591</v>
      </c>
      <c r="L30" t="s">
        <v>591</v>
      </c>
      <c r="M30" t="s">
        <v>509</v>
      </c>
      <c r="N30">
        <v>4</v>
      </c>
      <c r="O30" t="s">
        <v>1224</v>
      </c>
      <c r="P30" t="s">
        <v>1238</v>
      </c>
      <c r="Q30" t="s">
        <v>1241</v>
      </c>
      <c r="R30" t="s">
        <v>1267</v>
      </c>
    </row>
    <row r="31" spans="1:18">
      <c r="A31" t="s">
        <v>1264</v>
      </c>
      <c r="C31" t="s">
        <v>508</v>
      </c>
      <c r="D31" t="s">
        <v>633</v>
      </c>
      <c r="E31" t="s">
        <v>1273</v>
      </c>
      <c r="F31">
        <v>1.62</v>
      </c>
      <c r="I31" t="s">
        <v>7</v>
      </c>
      <c r="J31" t="s">
        <v>591</v>
      </c>
      <c r="L31" t="s">
        <v>591</v>
      </c>
      <c r="M31" t="s">
        <v>509</v>
      </c>
      <c r="N31">
        <v>4</v>
      </c>
      <c r="O31" t="s">
        <v>1224</v>
      </c>
      <c r="P31" t="s">
        <v>1238</v>
      </c>
      <c r="Q31" t="s">
        <v>1241</v>
      </c>
      <c r="R31" t="s">
        <v>1267</v>
      </c>
    </row>
    <row r="32" spans="1:18">
      <c r="A32" t="s">
        <v>1264</v>
      </c>
      <c r="C32" t="s">
        <v>508</v>
      </c>
      <c r="D32" t="s">
        <v>637</v>
      </c>
      <c r="E32" t="s">
        <v>1274</v>
      </c>
      <c r="F32">
        <v>1.62</v>
      </c>
      <c r="I32" t="s">
        <v>7</v>
      </c>
      <c r="J32" t="s">
        <v>591</v>
      </c>
      <c r="L32" t="s">
        <v>591</v>
      </c>
      <c r="M32" t="s">
        <v>509</v>
      </c>
      <c r="N32">
        <v>4</v>
      </c>
      <c r="O32" t="s">
        <v>1224</v>
      </c>
      <c r="P32" t="s">
        <v>1238</v>
      </c>
      <c r="Q32" t="s">
        <v>1241</v>
      </c>
      <c r="R32" t="s">
        <v>1267</v>
      </c>
    </row>
    <row r="33" spans="1:18">
      <c r="A33" t="s">
        <v>1264</v>
      </c>
      <c r="C33" t="s">
        <v>508</v>
      </c>
      <c r="D33" t="s">
        <v>641</v>
      </c>
      <c r="E33" t="s">
        <v>1275</v>
      </c>
      <c r="F33">
        <v>1.62</v>
      </c>
      <c r="I33" t="s">
        <v>7</v>
      </c>
      <c r="J33" t="s">
        <v>591</v>
      </c>
      <c r="L33" t="s">
        <v>591</v>
      </c>
      <c r="M33" t="s">
        <v>509</v>
      </c>
      <c r="N33">
        <v>4</v>
      </c>
      <c r="O33" t="s">
        <v>1224</v>
      </c>
      <c r="P33" t="s">
        <v>1238</v>
      </c>
      <c r="Q33" t="s">
        <v>1241</v>
      </c>
      <c r="R33" t="s">
        <v>1267</v>
      </c>
    </row>
    <row r="34" spans="1:18">
      <c r="A34" t="s">
        <v>1264</v>
      </c>
      <c r="C34" t="s">
        <v>508</v>
      </c>
      <c r="D34" t="s">
        <v>645</v>
      </c>
      <c r="E34" t="s">
        <v>1276</v>
      </c>
      <c r="F34">
        <v>1.62</v>
      </c>
      <c r="I34" t="s">
        <v>7</v>
      </c>
      <c r="J34" t="s">
        <v>591</v>
      </c>
      <c r="L34" t="s">
        <v>591</v>
      </c>
      <c r="M34" t="s">
        <v>509</v>
      </c>
      <c r="N34">
        <v>4</v>
      </c>
      <c r="O34" t="s">
        <v>1224</v>
      </c>
      <c r="P34" t="s">
        <v>1238</v>
      </c>
      <c r="Q34" t="s">
        <v>1241</v>
      </c>
      <c r="R34" t="s">
        <v>1267</v>
      </c>
    </row>
    <row r="35" spans="1:18">
      <c r="A35" t="s">
        <v>1264</v>
      </c>
      <c r="C35" t="s">
        <v>508</v>
      </c>
      <c r="D35" t="s">
        <v>649</v>
      </c>
      <c r="E35" t="s">
        <v>1277</v>
      </c>
      <c r="F35">
        <v>1.62</v>
      </c>
      <c r="I35" t="s">
        <v>7</v>
      </c>
      <c r="J35" t="s">
        <v>591</v>
      </c>
      <c r="L35" t="s">
        <v>591</v>
      </c>
      <c r="M35" t="s">
        <v>509</v>
      </c>
      <c r="N35">
        <v>4</v>
      </c>
      <c r="O35" t="s">
        <v>1224</v>
      </c>
      <c r="P35" t="s">
        <v>1238</v>
      </c>
      <c r="Q35" t="s">
        <v>1241</v>
      </c>
      <c r="R35" t="s">
        <v>1267</v>
      </c>
    </row>
    <row r="36" spans="1:18">
      <c r="A36" t="s">
        <v>1264</v>
      </c>
      <c r="C36" t="s">
        <v>508</v>
      </c>
      <c r="D36" t="s">
        <v>653</v>
      </c>
      <c r="E36" t="s">
        <v>1278</v>
      </c>
      <c r="F36">
        <v>1.62</v>
      </c>
      <c r="I36" t="s">
        <v>7</v>
      </c>
      <c r="J36" t="s">
        <v>591</v>
      </c>
      <c r="L36" t="s">
        <v>591</v>
      </c>
      <c r="M36" t="s">
        <v>509</v>
      </c>
      <c r="N36">
        <v>4</v>
      </c>
      <c r="O36" t="s">
        <v>1224</v>
      </c>
      <c r="P36" t="s">
        <v>1238</v>
      </c>
      <c r="Q36" t="s">
        <v>1241</v>
      </c>
      <c r="R36" t="s">
        <v>1267</v>
      </c>
    </row>
    <row r="37" spans="1:18">
      <c r="A37" t="s">
        <v>1264</v>
      </c>
      <c r="C37" t="s">
        <v>508</v>
      </c>
      <c r="D37" t="s">
        <v>657</v>
      </c>
      <c r="E37" t="s">
        <v>1279</v>
      </c>
      <c r="F37">
        <v>1.62</v>
      </c>
      <c r="I37" t="s">
        <v>7</v>
      </c>
      <c r="J37" t="s">
        <v>591</v>
      </c>
      <c r="L37" t="s">
        <v>591</v>
      </c>
      <c r="M37" t="s">
        <v>509</v>
      </c>
      <c r="N37">
        <v>4</v>
      </c>
      <c r="O37" t="s">
        <v>1224</v>
      </c>
      <c r="P37" t="s">
        <v>1238</v>
      </c>
      <c r="Q37" t="s">
        <v>1241</v>
      </c>
      <c r="R37" t="s">
        <v>1267</v>
      </c>
    </row>
    <row r="38" spans="1:18">
      <c r="A38" t="s">
        <v>1264</v>
      </c>
      <c r="C38" t="s">
        <v>508</v>
      </c>
      <c r="D38" t="s">
        <v>661</v>
      </c>
      <c r="E38" t="s">
        <v>1280</v>
      </c>
      <c r="F38">
        <v>1.62</v>
      </c>
      <c r="I38" t="s">
        <v>7</v>
      </c>
      <c r="J38" t="s">
        <v>591</v>
      </c>
      <c r="L38" t="s">
        <v>591</v>
      </c>
      <c r="M38" t="s">
        <v>509</v>
      </c>
      <c r="N38">
        <v>4</v>
      </c>
      <c r="O38" t="s">
        <v>1224</v>
      </c>
      <c r="P38" t="s">
        <v>1238</v>
      </c>
      <c r="Q38" t="s">
        <v>1241</v>
      </c>
      <c r="R38" t="s">
        <v>1267</v>
      </c>
    </row>
    <row r="39" spans="1:18">
      <c r="A39" t="s">
        <v>1264</v>
      </c>
      <c r="C39" t="s">
        <v>508</v>
      </c>
      <c r="D39" t="s">
        <v>665</v>
      </c>
      <c r="E39" t="s">
        <v>1281</v>
      </c>
      <c r="F39">
        <v>1.62</v>
      </c>
      <c r="I39" t="s">
        <v>7</v>
      </c>
      <c r="J39" t="s">
        <v>591</v>
      </c>
      <c r="L39" t="s">
        <v>591</v>
      </c>
      <c r="M39" t="s">
        <v>509</v>
      </c>
      <c r="N39">
        <v>4</v>
      </c>
      <c r="O39" t="s">
        <v>1224</v>
      </c>
      <c r="P39" t="s">
        <v>1238</v>
      </c>
      <c r="Q39" t="s">
        <v>1241</v>
      </c>
      <c r="R39" t="s">
        <v>1267</v>
      </c>
    </row>
    <row r="40" spans="1:18">
      <c r="A40" t="s">
        <v>1264</v>
      </c>
      <c r="C40" t="s">
        <v>508</v>
      </c>
      <c r="D40" t="s">
        <v>669</v>
      </c>
      <c r="E40" t="s">
        <v>1282</v>
      </c>
      <c r="F40">
        <v>1.62</v>
      </c>
      <c r="I40" t="s">
        <v>7</v>
      </c>
      <c r="J40" t="s">
        <v>591</v>
      </c>
      <c r="L40" t="s">
        <v>591</v>
      </c>
      <c r="M40" t="s">
        <v>509</v>
      </c>
      <c r="N40">
        <v>4</v>
      </c>
      <c r="O40" t="s">
        <v>1224</v>
      </c>
      <c r="P40" t="s">
        <v>1238</v>
      </c>
      <c r="Q40" t="s">
        <v>1241</v>
      </c>
      <c r="R40" t="s">
        <v>1267</v>
      </c>
    </row>
    <row r="41" spans="1:18">
      <c r="A41" t="s">
        <v>1264</v>
      </c>
      <c r="C41" t="s">
        <v>510</v>
      </c>
      <c r="E41" t="s">
        <v>1283</v>
      </c>
      <c r="F41">
        <v>1</v>
      </c>
      <c r="I41" t="s">
        <v>300</v>
      </c>
      <c r="J41" t="s">
        <v>591</v>
      </c>
      <c r="L41" t="s">
        <v>591</v>
      </c>
      <c r="M41" t="s">
        <v>509</v>
      </c>
      <c r="N41">
        <v>4</v>
      </c>
      <c r="O41" t="s">
        <v>1224</v>
      </c>
      <c r="P41" t="s">
        <v>1238</v>
      </c>
      <c r="Q41" t="s">
        <v>1241</v>
      </c>
      <c r="R41" t="s">
        <v>1267</v>
      </c>
    </row>
    <row r="42" spans="1:18">
      <c r="A42" t="s">
        <v>1264</v>
      </c>
      <c r="C42" t="s">
        <v>595</v>
      </c>
      <c r="E42" t="s">
        <v>1284</v>
      </c>
      <c r="F42" t="s">
        <v>1285</v>
      </c>
      <c r="J42" t="s">
        <v>591</v>
      </c>
      <c r="L42" t="s">
        <v>591</v>
      </c>
      <c r="M42" t="s">
        <v>509</v>
      </c>
      <c r="N42">
        <v>4</v>
      </c>
      <c r="O42" t="s">
        <v>1224</v>
      </c>
      <c r="P42" t="s">
        <v>1238</v>
      </c>
      <c r="Q42" t="s">
        <v>1241</v>
      </c>
      <c r="R42" t="s">
        <v>1267</v>
      </c>
    </row>
    <row r="43" spans="1:18">
      <c r="A43" t="s">
        <v>1264</v>
      </c>
      <c r="C43" t="s">
        <v>596</v>
      </c>
      <c r="E43" t="s">
        <v>1286</v>
      </c>
      <c r="F43" t="s">
        <v>1287</v>
      </c>
      <c r="J43" t="s">
        <v>591</v>
      </c>
      <c r="L43" t="s">
        <v>591</v>
      </c>
      <c r="M43" t="s">
        <v>509</v>
      </c>
      <c r="N43">
        <v>4</v>
      </c>
      <c r="O43" t="s">
        <v>1224</v>
      </c>
      <c r="P43" t="s">
        <v>1238</v>
      </c>
      <c r="Q43" t="s">
        <v>1241</v>
      </c>
      <c r="R43" t="s">
        <v>1267</v>
      </c>
    </row>
    <row r="44" spans="1:18">
      <c r="A44" t="s">
        <v>1264</v>
      </c>
      <c r="C44" t="s">
        <v>515</v>
      </c>
      <c r="E44" t="s">
        <v>1288</v>
      </c>
      <c r="F44">
        <v>3</v>
      </c>
      <c r="J44" t="s">
        <v>591</v>
      </c>
      <c r="L44" t="s">
        <v>591</v>
      </c>
      <c r="M44" t="s">
        <v>509</v>
      </c>
      <c r="N44">
        <v>4</v>
      </c>
      <c r="O44" t="s">
        <v>1224</v>
      </c>
      <c r="P44" t="s">
        <v>1238</v>
      </c>
      <c r="Q44" t="s">
        <v>1241</v>
      </c>
      <c r="R44" t="s">
        <v>1267</v>
      </c>
    </row>
    <row r="45" spans="1:18">
      <c r="A45" t="s">
        <v>1264</v>
      </c>
      <c r="C45" t="s">
        <v>516</v>
      </c>
      <c r="E45" t="s">
        <v>1289</v>
      </c>
      <c r="F45">
        <v>3</v>
      </c>
      <c r="J45" t="s">
        <v>591</v>
      </c>
      <c r="L45" t="s">
        <v>591</v>
      </c>
      <c r="M45" t="s">
        <v>509</v>
      </c>
      <c r="N45">
        <v>4</v>
      </c>
      <c r="O45" t="s">
        <v>1224</v>
      </c>
      <c r="P45" t="s">
        <v>1238</v>
      </c>
      <c r="Q45" t="s">
        <v>1241</v>
      </c>
      <c r="R45" t="s">
        <v>1267</v>
      </c>
    </row>
    <row r="46" spans="1:18">
      <c r="A46" t="s">
        <v>1264</v>
      </c>
      <c r="C46" t="s">
        <v>689</v>
      </c>
      <c r="E46" t="s">
        <v>1290</v>
      </c>
      <c r="F46">
        <v>121</v>
      </c>
      <c r="I46" t="s">
        <v>597</v>
      </c>
      <c r="J46" t="s">
        <v>591</v>
      </c>
      <c r="L46" t="s">
        <v>591</v>
      </c>
      <c r="M46" t="s">
        <v>509</v>
      </c>
      <c r="N46">
        <v>4</v>
      </c>
      <c r="O46" t="s">
        <v>1224</v>
      </c>
      <c r="P46" t="s">
        <v>1238</v>
      </c>
      <c r="Q46" t="s">
        <v>1241</v>
      </c>
      <c r="R46" t="s">
        <v>1267</v>
      </c>
    </row>
    <row r="47" spans="1:18">
      <c r="A47" t="s">
        <v>1264</v>
      </c>
      <c r="C47" t="s">
        <v>694</v>
      </c>
      <c r="E47" t="s">
        <v>1291</v>
      </c>
      <c r="F47">
        <v>-54</v>
      </c>
      <c r="I47" t="s">
        <v>597</v>
      </c>
      <c r="J47" t="s">
        <v>591</v>
      </c>
      <c r="L47" t="s">
        <v>591</v>
      </c>
      <c r="M47" t="s">
        <v>509</v>
      </c>
      <c r="N47">
        <v>4</v>
      </c>
      <c r="O47" t="s">
        <v>1224</v>
      </c>
      <c r="P47" t="s">
        <v>1238</v>
      </c>
      <c r="Q47" t="s">
        <v>1241</v>
      </c>
      <c r="R47" t="s">
        <v>1267</v>
      </c>
    </row>
    <row r="48" spans="1:18">
      <c r="A48" t="s">
        <v>1264</v>
      </c>
      <c r="C48" t="s">
        <v>598</v>
      </c>
      <c r="E48" t="s">
        <v>1292</v>
      </c>
      <c r="F48">
        <v>7</v>
      </c>
      <c r="J48" t="s">
        <v>591</v>
      </c>
      <c r="L48" t="s">
        <v>591</v>
      </c>
      <c r="M48" t="s">
        <v>509</v>
      </c>
      <c r="N48">
        <v>4</v>
      </c>
      <c r="O48" t="s">
        <v>1224</v>
      </c>
      <c r="P48" t="s">
        <v>1238</v>
      </c>
      <c r="Q48" t="s">
        <v>1241</v>
      </c>
      <c r="R48" t="s">
        <v>1267</v>
      </c>
    </row>
    <row r="49" spans="1:18">
      <c r="A49" t="s">
        <v>1264</v>
      </c>
      <c r="B49" t="s">
        <v>594</v>
      </c>
      <c r="C49" t="s">
        <v>599</v>
      </c>
      <c r="E49" t="s">
        <v>1293</v>
      </c>
      <c r="F49">
        <v>1.5800000000000002E-2</v>
      </c>
      <c r="I49" t="s">
        <v>87</v>
      </c>
      <c r="J49" t="s">
        <v>591</v>
      </c>
      <c r="L49" t="s">
        <v>591</v>
      </c>
      <c r="M49" t="s">
        <v>509</v>
      </c>
      <c r="N49">
        <v>4</v>
      </c>
      <c r="O49" t="s">
        <v>1224</v>
      </c>
      <c r="P49" t="s">
        <v>1238</v>
      </c>
      <c r="Q49" t="s">
        <v>1241</v>
      </c>
      <c r="R49" t="s">
        <v>1267</v>
      </c>
    </row>
    <row r="50" spans="1:18">
      <c r="A50" t="s">
        <v>1294</v>
      </c>
      <c r="C50" t="s">
        <v>585</v>
      </c>
      <c r="E50" t="s">
        <v>1295</v>
      </c>
      <c r="F50" t="s">
        <v>1296</v>
      </c>
      <c r="J50" t="s">
        <v>602</v>
      </c>
      <c r="L50" t="s">
        <v>602</v>
      </c>
      <c r="N50">
        <v>4</v>
      </c>
      <c r="O50" t="s">
        <v>1224</v>
      </c>
      <c r="P50" t="s">
        <v>1238</v>
      </c>
      <c r="Q50" t="s">
        <v>1241</v>
      </c>
      <c r="R50" t="s">
        <v>1297</v>
      </c>
    </row>
    <row r="51" spans="1:18">
      <c r="A51" t="s">
        <v>1294</v>
      </c>
      <c r="C51" t="s">
        <v>615</v>
      </c>
      <c r="E51" t="s">
        <v>1298</v>
      </c>
      <c r="F51" t="s">
        <v>300</v>
      </c>
      <c r="J51" t="s">
        <v>602</v>
      </c>
      <c r="L51" t="s">
        <v>602</v>
      </c>
      <c r="M51" t="s">
        <v>509</v>
      </c>
      <c r="N51">
        <v>4</v>
      </c>
      <c r="O51" t="s">
        <v>1224</v>
      </c>
      <c r="P51" t="s">
        <v>1238</v>
      </c>
      <c r="Q51" t="s">
        <v>1241</v>
      </c>
      <c r="R51" t="s">
        <v>1297</v>
      </c>
    </row>
    <row r="52" spans="1:18">
      <c r="A52" t="s">
        <v>1294</v>
      </c>
      <c r="B52" t="s">
        <v>594</v>
      </c>
      <c r="C52" t="s">
        <v>708</v>
      </c>
      <c r="E52" t="s">
        <v>1299</v>
      </c>
      <c r="F52" t="s">
        <v>300</v>
      </c>
      <c r="I52" t="s">
        <v>707</v>
      </c>
      <c r="J52" t="s">
        <v>602</v>
      </c>
      <c r="L52" t="s">
        <v>602</v>
      </c>
      <c r="M52" t="s">
        <v>509</v>
      </c>
      <c r="N52">
        <v>4</v>
      </c>
      <c r="O52" t="s">
        <v>1224</v>
      </c>
      <c r="P52" t="s">
        <v>1238</v>
      </c>
      <c r="Q52" t="s">
        <v>1241</v>
      </c>
      <c r="R52" t="s">
        <v>1297</v>
      </c>
    </row>
    <row r="53" spans="1:18">
      <c r="A53" t="s">
        <v>1294</v>
      </c>
      <c r="B53" t="s">
        <v>594</v>
      </c>
      <c r="C53" t="s">
        <v>716</v>
      </c>
      <c r="E53" t="s">
        <v>1300</v>
      </c>
      <c r="F53" t="s">
        <v>300</v>
      </c>
      <c r="I53" t="s">
        <v>707</v>
      </c>
      <c r="J53" t="s">
        <v>602</v>
      </c>
      <c r="L53" t="s">
        <v>602</v>
      </c>
      <c r="M53" t="s">
        <v>509</v>
      </c>
      <c r="N53">
        <v>4</v>
      </c>
      <c r="O53" t="s">
        <v>1224</v>
      </c>
      <c r="P53" t="s">
        <v>1238</v>
      </c>
      <c r="Q53" t="s">
        <v>1241</v>
      </c>
      <c r="R53" t="s">
        <v>1297</v>
      </c>
    </row>
    <row r="54" spans="1:18">
      <c r="A54" t="s">
        <v>1294</v>
      </c>
      <c r="C54" t="s">
        <v>87</v>
      </c>
      <c r="E54" t="s">
        <v>1301</v>
      </c>
      <c r="F54">
        <v>5</v>
      </c>
      <c r="G54">
        <v>20</v>
      </c>
      <c r="H54">
        <v>1</v>
      </c>
      <c r="I54" t="s">
        <v>43</v>
      </c>
      <c r="J54" t="s">
        <v>602</v>
      </c>
      <c r="L54" t="s">
        <v>602</v>
      </c>
      <c r="M54" t="s">
        <v>509</v>
      </c>
      <c r="N54">
        <v>4</v>
      </c>
      <c r="O54" t="s">
        <v>1224</v>
      </c>
      <c r="P54" t="s">
        <v>1238</v>
      </c>
      <c r="Q54" t="s">
        <v>1241</v>
      </c>
      <c r="R54" t="s">
        <v>1297</v>
      </c>
    </row>
    <row r="55" spans="1:18">
      <c r="A55" t="s">
        <v>1294</v>
      </c>
      <c r="C55" t="s">
        <v>508</v>
      </c>
      <c r="D55" t="s">
        <v>629</v>
      </c>
      <c r="E55" t="s">
        <v>1302</v>
      </c>
      <c r="F55" t="s">
        <v>300</v>
      </c>
      <c r="I55" t="s">
        <v>7</v>
      </c>
      <c r="J55" t="s">
        <v>602</v>
      </c>
      <c r="L55" t="s">
        <v>602</v>
      </c>
      <c r="M55" t="s">
        <v>509</v>
      </c>
      <c r="N55">
        <v>4</v>
      </c>
      <c r="O55" t="s">
        <v>1224</v>
      </c>
      <c r="P55" t="s">
        <v>1238</v>
      </c>
      <c r="Q55" t="s">
        <v>1241</v>
      </c>
      <c r="R55" t="s">
        <v>1297</v>
      </c>
    </row>
    <row r="56" spans="1:18">
      <c r="A56" t="s">
        <v>1294</v>
      </c>
      <c r="C56" t="s">
        <v>508</v>
      </c>
      <c r="D56" t="s">
        <v>633</v>
      </c>
      <c r="E56" t="s">
        <v>1303</v>
      </c>
      <c r="F56" t="s">
        <v>300</v>
      </c>
      <c r="I56" t="s">
        <v>7</v>
      </c>
      <c r="J56" t="s">
        <v>602</v>
      </c>
      <c r="L56" t="s">
        <v>602</v>
      </c>
      <c r="M56" t="s">
        <v>509</v>
      </c>
      <c r="N56">
        <v>4</v>
      </c>
      <c r="O56" t="s">
        <v>1224</v>
      </c>
      <c r="P56" t="s">
        <v>1238</v>
      </c>
      <c r="Q56" t="s">
        <v>1241</v>
      </c>
      <c r="R56" t="s">
        <v>1297</v>
      </c>
    </row>
    <row r="57" spans="1:18">
      <c r="A57" t="s">
        <v>1294</v>
      </c>
      <c r="C57" t="s">
        <v>508</v>
      </c>
      <c r="D57" t="s">
        <v>637</v>
      </c>
      <c r="E57" t="s">
        <v>1304</v>
      </c>
      <c r="F57" t="s">
        <v>300</v>
      </c>
      <c r="I57" t="s">
        <v>7</v>
      </c>
      <c r="J57" t="s">
        <v>602</v>
      </c>
      <c r="L57" t="s">
        <v>602</v>
      </c>
      <c r="M57" t="s">
        <v>509</v>
      </c>
      <c r="N57">
        <v>4</v>
      </c>
      <c r="O57" t="s">
        <v>1224</v>
      </c>
      <c r="P57" t="s">
        <v>1238</v>
      </c>
      <c r="Q57" t="s">
        <v>1241</v>
      </c>
      <c r="R57" t="s">
        <v>1297</v>
      </c>
    </row>
    <row r="58" spans="1:18">
      <c r="A58" t="s">
        <v>1294</v>
      </c>
      <c r="C58" t="s">
        <v>508</v>
      </c>
      <c r="D58" t="s">
        <v>641</v>
      </c>
      <c r="E58" t="s">
        <v>1305</v>
      </c>
      <c r="F58" t="s">
        <v>300</v>
      </c>
      <c r="I58" t="s">
        <v>7</v>
      </c>
      <c r="J58" t="s">
        <v>602</v>
      </c>
      <c r="L58" t="s">
        <v>602</v>
      </c>
      <c r="M58" t="s">
        <v>509</v>
      </c>
      <c r="N58">
        <v>4</v>
      </c>
      <c r="O58" t="s">
        <v>1224</v>
      </c>
      <c r="P58" t="s">
        <v>1238</v>
      </c>
      <c r="Q58" t="s">
        <v>1241</v>
      </c>
      <c r="R58" t="s">
        <v>1297</v>
      </c>
    </row>
    <row r="59" spans="1:18">
      <c r="A59" t="s">
        <v>1294</v>
      </c>
      <c r="C59" t="s">
        <v>508</v>
      </c>
      <c r="D59" t="s">
        <v>645</v>
      </c>
      <c r="E59" t="s">
        <v>1306</v>
      </c>
      <c r="F59" t="s">
        <v>300</v>
      </c>
      <c r="I59" t="s">
        <v>7</v>
      </c>
      <c r="J59" t="s">
        <v>602</v>
      </c>
      <c r="L59" t="s">
        <v>602</v>
      </c>
      <c r="M59" t="s">
        <v>509</v>
      </c>
      <c r="N59">
        <v>4</v>
      </c>
      <c r="O59" t="s">
        <v>1224</v>
      </c>
      <c r="P59" t="s">
        <v>1238</v>
      </c>
      <c r="Q59" t="s">
        <v>1241</v>
      </c>
      <c r="R59" t="s">
        <v>1297</v>
      </c>
    </row>
    <row r="60" spans="1:18">
      <c r="A60" t="s">
        <v>1294</v>
      </c>
      <c r="C60" t="s">
        <v>508</v>
      </c>
      <c r="D60" t="s">
        <v>649</v>
      </c>
      <c r="E60" t="s">
        <v>1307</v>
      </c>
      <c r="F60" t="s">
        <v>300</v>
      </c>
      <c r="I60" t="s">
        <v>7</v>
      </c>
      <c r="J60" t="s">
        <v>602</v>
      </c>
      <c r="L60" t="s">
        <v>602</v>
      </c>
      <c r="M60" t="s">
        <v>509</v>
      </c>
      <c r="N60">
        <v>4</v>
      </c>
      <c r="O60" t="s">
        <v>1224</v>
      </c>
      <c r="P60" t="s">
        <v>1238</v>
      </c>
      <c r="Q60" t="s">
        <v>1241</v>
      </c>
      <c r="R60" t="s">
        <v>1297</v>
      </c>
    </row>
    <row r="61" spans="1:18">
      <c r="A61" t="s">
        <v>1294</v>
      </c>
      <c r="C61" t="s">
        <v>508</v>
      </c>
      <c r="D61" t="s">
        <v>653</v>
      </c>
      <c r="E61" t="s">
        <v>1308</v>
      </c>
      <c r="F61" t="s">
        <v>300</v>
      </c>
      <c r="I61" t="s">
        <v>7</v>
      </c>
      <c r="J61" t="s">
        <v>602</v>
      </c>
      <c r="L61" t="s">
        <v>602</v>
      </c>
      <c r="M61" t="s">
        <v>509</v>
      </c>
      <c r="N61">
        <v>4</v>
      </c>
      <c r="O61" t="s">
        <v>1224</v>
      </c>
      <c r="P61" t="s">
        <v>1238</v>
      </c>
      <c r="Q61" t="s">
        <v>1241</v>
      </c>
      <c r="R61" t="s">
        <v>1297</v>
      </c>
    </row>
    <row r="62" spans="1:18">
      <c r="A62" t="s">
        <v>1294</v>
      </c>
      <c r="C62" t="s">
        <v>508</v>
      </c>
      <c r="D62" t="s">
        <v>657</v>
      </c>
      <c r="E62" t="s">
        <v>1309</v>
      </c>
      <c r="F62" t="s">
        <v>300</v>
      </c>
      <c r="I62" t="s">
        <v>7</v>
      </c>
      <c r="J62" t="s">
        <v>602</v>
      </c>
      <c r="L62" t="s">
        <v>602</v>
      </c>
      <c r="M62" t="s">
        <v>509</v>
      </c>
      <c r="N62">
        <v>4</v>
      </c>
      <c r="O62" t="s">
        <v>1224</v>
      </c>
      <c r="P62" t="s">
        <v>1238</v>
      </c>
      <c r="Q62" t="s">
        <v>1241</v>
      </c>
      <c r="R62" t="s">
        <v>1297</v>
      </c>
    </row>
    <row r="63" spans="1:18">
      <c r="A63" t="s">
        <v>1294</v>
      </c>
      <c r="C63" t="s">
        <v>508</v>
      </c>
      <c r="D63" t="s">
        <v>661</v>
      </c>
      <c r="E63" t="s">
        <v>1310</v>
      </c>
      <c r="F63" t="s">
        <v>300</v>
      </c>
      <c r="I63" t="s">
        <v>7</v>
      </c>
      <c r="J63" t="s">
        <v>602</v>
      </c>
      <c r="L63" t="s">
        <v>602</v>
      </c>
      <c r="M63" t="s">
        <v>509</v>
      </c>
      <c r="N63">
        <v>4</v>
      </c>
      <c r="O63" t="s">
        <v>1224</v>
      </c>
      <c r="P63" t="s">
        <v>1238</v>
      </c>
      <c r="Q63" t="s">
        <v>1241</v>
      </c>
      <c r="R63" t="s">
        <v>1297</v>
      </c>
    </row>
    <row r="64" spans="1:18">
      <c r="A64" t="s">
        <v>1294</v>
      </c>
      <c r="C64" t="s">
        <v>508</v>
      </c>
      <c r="D64" t="s">
        <v>665</v>
      </c>
      <c r="E64" t="s">
        <v>1311</v>
      </c>
      <c r="F64" t="s">
        <v>300</v>
      </c>
      <c r="I64" t="s">
        <v>7</v>
      </c>
      <c r="J64" t="s">
        <v>602</v>
      </c>
      <c r="L64" t="s">
        <v>602</v>
      </c>
      <c r="M64" t="s">
        <v>509</v>
      </c>
      <c r="N64">
        <v>4</v>
      </c>
      <c r="O64" t="s">
        <v>1224</v>
      </c>
      <c r="P64" t="s">
        <v>1238</v>
      </c>
      <c r="Q64" t="s">
        <v>1241</v>
      </c>
      <c r="R64" t="s">
        <v>1297</v>
      </c>
    </row>
    <row r="65" spans="1:18">
      <c r="A65" t="s">
        <v>1294</v>
      </c>
      <c r="C65" t="s">
        <v>508</v>
      </c>
      <c r="D65" t="s">
        <v>669</v>
      </c>
      <c r="E65" t="s">
        <v>1312</v>
      </c>
      <c r="F65" t="s">
        <v>300</v>
      </c>
      <c r="I65" t="s">
        <v>7</v>
      </c>
      <c r="J65" t="s">
        <v>602</v>
      </c>
      <c r="L65" t="s">
        <v>602</v>
      </c>
      <c r="M65" t="s">
        <v>509</v>
      </c>
      <c r="N65">
        <v>4</v>
      </c>
      <c r="O65" t="s">
        <v>1224</v>
      </c>
      <c r="P65" t="s">
        <v>1238</v>
      </c>
      <c r="Q65" t="s">
        <v>1241</v>
      </c>
      <c r="R65" t="s">
        <v>1297</v>
      </c>
    </row>
    <row r="66" spans="1:18">
      <c r="A66" t="s">
        <v>1294</v>
      </c>
      <c r="C66" t="s">
        <v>595</v>
      </c>
      <c r="E66" t="s">
        <v>1313</v>
      </c>
      <c r="F66" t="s">
        <v>300</v>
      </c>
      <c r="J66" t="s">
        <v>602</v>
      </c>
      <c r="L66" t="s">
        <v>602</v>
      </c>
      <c r="M66" t="s">
        <v>509</v>
      </c>
      <c r="N66">
        <v>4</v>
      </c>
      <c r="O66" t="s">
        <v>1224</v>
      </c>
      <c r="P66" t="s">
        <v>1238</v>
      </c>
      <c r="Q66" t="s">
        <v>1241</v>
      </c>
      <c r="R66" t="s">
        <v>1297</v>
      </c>
    </row>
    <row r="67" spans="1:18">
      <c r="A67" t="s">
        <v>1294</v>
      </c>
      <c r="C67" t="s">
        <v>596</v>
      </c>
      <c r="E67" t="s">
        <v>1314</v>
      </c>
      <c r="F67" t="s">
        <v>300</v>
      </c>
      <c r="J67" t="s">
        <v>602</v>
      </c>
      <c r="L67" t="s">
        <v>602</v>
      </c>
      <c r="M67" t="s">
        <v>509</v>
      </c>
      <c r="N67">
        <v>4</v>
      </c>
      <c r="O67" t="s">
        <v>1224</v>
      </c>
      <c r="P67" t="s">
        <v>1238</v>
      </c>
      <c r="Q67" t="s">
        <v>1241</v>
      </c>
      <c r="R67" t="s">
        <v>1297</v>
      </c>
    </row>
    <row r="68" spans="1:18">
      <c r="A68" t="s">
        <v>1294</v>
      </c>
      <c r="C68" t="s">
        <v>515</v>
      </c>
      <c r="E68" t="s">
        <v>1315</v>
      </c>
      <c r="F68" t="s">
        <v>300</v>
      </c>
      <c r="J68" t="s">
        <v>602</v>
      </c>
      <c r="L68" t="s">
        <v>602</v>
      </c>
      <c r="M68" t="s">
        <v>509</v>
      </c>
      <c r="N68">
        <v>4</v>
      </c>
      <c r="O68" t="s">
        <v>1224</v>
      </c>
      <c r="P68" t="s">
        <v>1238</v>
      </c>
      <c r="Q68" t="s">
        <v>1241</v>
      </c>
      <c r="R68" t="s">
        <v>1297</v>
      </c>
    </row>
    <row r="69" spans="1:18">
      <c r="A69" t="s">
        <v>1294</v>
      </c>
      <c r="C69" t="s">
        <v>516</v>
      </c>
      <c r="E69" t="s">
        <v>1316</v>
      </c>
      <c r="F69" t="s">
        <v>300</v>
      </c>
      <c r="J69" t="s">
        <v>602</v>
      </c>
      <c r="L69" t="s">
        <v>602</v>
      </c>
      <c r="M69" t="s">
        <v>509</v>
      </c>
      <c r="N69">
        <v>4</v>
      </c>
      <c r="O69" t="s">
        <v>1224</v>
      </c>
      <c r="P69" t="s">
        <v>1238</v>
      </c>
      <c r="Q69" t="s">
        <v>1241</v>
      </c>
      <c r="R69" t="s">
        <v>1297</v>
      </c>
    </row>
    <row r="70" spans="1:18">
      <c r="A70" t="s">
        <v>1294</v>
      </c>
      <c r="C70" t="s">
        <v>689</v>
      </c>
      <c r="E70" t="s">
        <v>1317</v>
      </c>
      <c r="F70" t="s">
        <v>300</v>
      </c>
      <c r="I70" t="s">
        <v>597</v>
      </c>
      <c r="J70" t="s">
        <v>602</v>
      </c>
      <c r="L70" t="s">
        <v>602</v>
      </c>
      <c r="M70" t="s">
        <v>509</v>
      </c>
      <c r="N70">
        <v>4</v>
      </c>
      <c r="O70" t="s">
        <v>1224</v>
      </c>
      <c r="P70" t="s">
        <v>1238</v>
      </c>
      <c r="Q70" t="s">
        <v>1241</v>
      </c>
      <c r="R70" t="s">
        <v>1297</v>
      </c>
    </row>
    <row r="71" spans="1:18">
      <c r="A71" t="s">
        <v>1294</v>
      </c>
      <c r="C71" t="s">
        <v>694</v>
      </c>
      <c r="E71" t="s">
        <v>1318</v>
      </c>
      <c r="F71" t="s">
        <v>300</v>
      </c>
      <c r="I71" t="s">
        <v>597</v>
      </c>
      <c r="J71" t="s">
        <v>602</v>
      </c>
      <c r="L71" t="s">
        <v>602</v>
      </c>
      <c r="M71" t="s">
        <v>509</v>
      </c>
      <c r="N71">
        <v>4</v>
      </c>
      <c r="O71" t="s">
        <v>1224</v>
      </c>
      <c r="P71" t="s">
        <v>1238</v>
      </c>
      <c r="Q71" t="s">
        <v>1241</v>
      </c>
      <c r="R71" t="s">
        <v>1297</v>
      </c>
    </row>
    <row r="72" spans="1:18">
      <c r="A72" t="s">
        <v>1294</v>
      </c>
      <c r="B72" t="s">
        <v>594</v>
      </c>
      <c r="C72" t="s">
        <v>1319</v>
      </c>
      <c r="E72" t="s">
        <v>1320</v>
      </c>
      <c r="F72" t="s">
        <v>300</v>
      </c>
      <c r="I72" t="s">
        <v>707</v>
      </c>
      <c r="J72" t="s">
        <v>602</v>
      </c>
      <c r="L72" t="s">
        <v>602</v>
      </c>
      <c r="M72" t="s">
        <v>509</v>
      </c>
      <c r="N72">
        <v>4</v>
      </c>
      <c r="O72" t="s">
        <v>1224</v>
      </c>
      <c r="P72" t="s">
        <v>1238</v>
      </c>
      <c r="Q72" t="s">
        <v>1241</v>
      </c>
      <c r="R72" t="s">
        <v>1297</v>
      </c>
    </row>
    <row r="73" spans="1:18">
      <c r="A73" t="s">
        <v>1294</v>
      </c>
      <c r="C73" t="s">
        <v>598</v>
      </c>
      <c r="E73" t="s">
        <v>1321</v>
      </c>
      <c r="F73" t="s">
        <v>300</v>
      </c>
      <c r="J73" t="s">
        <v>602</v>
      </c>
      <c r="L73" t="s">
        <v>602</v>
      </c>
      <c r="M73" t="s">
        <v>509</v>
      </c>
      <c r="N73">
        <v>4</v>
      </c>
      <c r="O73" t="s">
        <v>1224</v>
      </c>
      <c r="P73" t="s">
        <v>1238</v>
      </c>
      <c r="Q73" t="s">
        <v>1241</v>
      </c>
      <c r="R73" t="s">
        <v>1297</v>
      </c>
    </row>
    <row r="74" spans="1:18">
      <c r="A74" t="s">
        <v>1322</v>
      </c>
      <c r="C74" t="s">
        <v>585</v>
      </c>
      <c r="E74" t="s">
        <v>1323</v>
      </c>
      <c r="F74" t="s">
        <v>1324</v>
      </c>
      <c r="J74" t="s">
        <v>1223</v>
      </c>
      <c r="L74" t="s">
        <v>1223</v>
      </c>
      <c r="N74">
        <v>4</v>
      </c>
      <c r="O74" t="s">
        <v>1224</v>
      </c>
      <c r="P74" t="s">
        <v>1238</v>
      </c>
      <c r="Q74" t="s">
        <v>1241</v>
      </c>
      <c r="R74" t="s">
        <v>1325</v>
      </c>
    </row>
    <row r="75" spans="1:18">
      <c r="A75" t="s">
        <v>1322</v>
      </c>
      <c r="C75" t="s">
        <v>87</v>
      </c>
      <c r="E75" t="s">
        <v>1326</v>
      </c>
      <c r="F75">
        <v>23.922999999999998</v>
      </c>
      <c r="G75">
        <v>5</v>
      </c>
      <c r="H75">
        <v>1.19615</v>
      </c>
      <c r="I75" t="s">
        <v>43</v>
      </c>
      <c r="J75" t="s">
        <v>591</v>
      </c>
      <c r="L75" t="s">
        <v>591</v>
      </c>
      <c r="M75" t="s">
        <v>592</v>
      </c>
      <c r="N75">
        <v>4</v>
      </c>
      <c r="O75" t="s">
        <v>1224</v>
      </c>
      <c r="P75" t="s">
        <v>1238</v>
      </c>
      <c r="Q75" t="s">
        <v>1241</v>
      </c>
      <c r="R75" t="s">
        <v>1325</v>
      </c>
    </row>
    <row r="76" spans="1:18">
      <c r="A76" t="s">
        <v>1322</v>
      </c>
      <c r="C76" t="s">
        <v>508</v>
      </c>
      <c r="D76" t="s">
        <v>629</v>
      </c>
      <c r="E76" t="s">
        <v>1327</v>
      </c>
      <c r="F76">
        <v>113.02</v>
      </c>
      <c r="I76" t="s">
        <v>7</v>
      </c>
      <c r="J76" t="s">
        <v>591</v>
      </c>
      <c r="L76" t="s">
        <v>591</v>
      </c>
      <c r="M76" t="s">
        <v>592</v>
      </c>
      <c r="N76">
        <v>4</v>
      </c>
      <c r="O76" t="s">
        <v>1224</v>
      </c>
      <c r="P76" t="s">
        <v>1238</v>
      </c>
      <c r="Q76" t="s">
        <v>1241</v>
      </c>
      <c r="R76" t="s">
        <v>1325</v>
      </c>
    </row>
    <row r="77" spans="1:18">
      <c r="A77" t="s">
        <v>1322</v>
      </c>
      <c r="C77" t="s">
        <v>508</v>
      </c>
      <c r="D77" t="s">
        <v>633</v>
      </c>
      <c r="E77" t="s">
        <v>1328</v>
      </c>
      <c r="F77">
        <v>113.02</v>
      </c>
      <c r="I77" t="s">
        <v>7</v>
      </c>
      <c r="J77" t="s">
        <v>591</v>
      </c>
      <c r="L77" t="s">
        <v>591</v>
      </c>
      <c r="M77" t="s">
        <v>592</v>
      </c>
      <c r="N77">
        <v>4</v>
      </c>
      <c r="O77" t="s">
        <v>1224</v>
      </c>
      <c r="P77" t="s">
        <v>1238</v>
      </c>
      <c r="Q77" t="s">
        <v>1241</v>
      </c>
      <c r="R77" t="s">
        <v>1325</v>
      </c>
    </row>
    <row r="78" spans="1:18">
      <c r="A78" t="s">
        <v>1322</v>
      </c>
      <c r="C78" t="s">
        <v>508</v>
      </c>
      <c r="D78" t="s">
        <v>637</v>
      </c>
      <c r="E78" t="s">
        <v>1329</v>
      </c>
      <c r="F78">
        <v>113.02</v>
      </c>
      <c r="I78" t="s">
        <v>7</v>
      </c>
      <c r="J78" t="s">
        <v>591</v>
      </c>
      <c r="L78" t="s">
        <v>591</v>
      </c>
      <c r="M78" t="s">
        <v>592</v>
      </c>
      <c r="N78">
        <v>4</v>
      </c>
      <c r="O78" t="s">
        <v>1224</v>
      </c>
      <c r="P78" t="s">
        <v>1238</v>
      </c>
      <c r="Q78" t="s">
        <v>1241</v>
      </c>
      <c r="R78" t="s">
        <v>1325</v>
      </c>
    </row>
    <row r="79" spans="1:18">
      <c r="A79" t="s">
        <v>1322</v>
      </c>
      <c r="C79" t="s">
        <v>508</v>
      </c>
      <c r="D79" t="s">
        <v>641</v>
      </c>
      <c r="E79" t="s">
        <v>1330</v>
      </c>
      <c r="F79">
        <v>113.02</v>
      </c>
      <c r="I79" t="s">
        <v>7</v>
      </c>
      <c r="J79" t="s">
        <v>591</v>
      </c>
      <c r="L79" t="s">
        <v>591</v>
      </c>
      <c r="M79" t="s">
        <v>592</v>
      </c>
      <c r="N79">
        <v>4</v>
      </c>
      <c r="O79" t="s">
        <v>1224</v>
      </c>
      <c r="P79" t="s">
        <v>1238</v>
      </c>
      <c r="Q79" t="s">
        <v>1241</v>
      </c>
      <c r="R79" t="s">
        <v>1325</v>
      </c>
    </row>
    <row r="80" spans="1:18">
      <c r="A80" t="s">
        <v>1322</v>
      </c>
      <c r="C80" t="s">
        <v>508</v>
      </c>
      <c r="D80" t="s">
        <v>645</v>
      </c>
      <c r="E80" t="s">
        <v>1331</v>
      </c>
      <c r="F80">
        <v>113.02</v>
      </c>
      <c r="I80" t="s">
        <v>7</v>
      </c>
      <c r="J80" t="s">
        <v>591</v>
      </c>
      <c r="L80" t="s">
        <v>591</v>
      </c>
      <c r="M80" t="s">
        <v>592</v>
      </c>
      <c r="N80">
        <v>4</v>
      </c>
      <c r="O80" t="s">
        <v>1224</v>
      </c>
      <c r="P80" t="s">
        <v>1238</v>
      </c>
      <c r="Q80" t="s">
        <v>1241</v>
      </c>
      <c r="R80" t="s">
        <v>1325</v>
      </c>
    </row>
    <row r="81" spans="1:18">
      <c r="A81" t="s">
        <v>1322</v>
      </c>
      <c r="C81" t="s">
        <v>508</v>
      </c>
      <c r="D81" t="s">
        <v>649</v>
      </c>
      <c r="E81" t="s">
        <v>1332</v>
      </c>
      <c r="F81">
        <v>113.02</v>
      </c>
      <c r="I81" t="s">
        <v>7</v>
      </c>
      <c r="J81" t="s">
        <v>591</v>
      </c>
      <c r="L81" t="s">
        <v>591</v>
      </c>
      <c r="M81" t="s">
        <v>592</v>
      </c>
      <c r="N81">
        <v>4</v>
      </c>
      <c r="O81" t="s">
        <v>1224</v>
      </c>
      <c r="P81" t="s">
        <v>1238</v>
      </c>
      <c r="Q81" t="s">
        <v>1241</v>
      </c>
      <c r="R81" t="s">
        <v>1325</v>
      </c>
    </row>
    <row r="82" spans="1:18">
      <c r="A82" t="s">
        <v>1322</v>
      </c>
      <c r="C82" t="s">
        <v>508</v>
      </c>
      <c r="D82" t="s">
        <v>653</v>
      </c>
      <c r="E82" t="s">
        <v>1333</v>
      </c>
      <c r="F82">
        <v>113.02</v>
      </c>
      <c r="I82" t="s">
        <v>7</v>
      </c>
      <c r="J82" t="s">
        <v>591</v>
      </c>
      <c r="L82" t="s">
        <v>591</v>
      </c>
      <c r="M82" t="s">
        <v>592</v>
      </c>
      <c r="N82">
        <v>4</v>
      </c>
      <c r="O82" t="s">
        <v>1224</v>
      </c>
      <c r="P82" t="s">
        <v>1238</v>
      </c>
      <c r="Q82" t="s">
        <v>1241</v>
      </c>
      <c r="R82" t="s">
        <v>1325</v>
      </c>
    </row>
    <row r="83" spans="1:18">
      <c r="A83" t="s">
        <v>1322</v>
      </c>
      <c r="C83" t="s">
        <v>508</v>
      </c>
      <c r="D83" t="s">
        <v>657</v>
      </c>
      <c r="E83" t="s">
        <v>1334</v>
      </c>
      <c r="F83">
        <v>113.02</v>
      </c>
      <c r="I83" t="s">
        <v>7</v>
      </c>
      <c r="J83" t="s">
        <v>591</v>
      </c>
      <c r="L83" t="s">
        <v>591</v>
      </c>
      <c r="M83" t="s">
        <v>592</v>
      </c>
      <c r="N83">
        <v>4</v>
      </c>
      <c r="O83" t="s">
        <v>1224</v>
      </c>
      <c r="P83" t="s">
        <v>1238</v>
      </c>
      <c r="Q83" t="s">
        <v>1241</v>
      </c>
      <c r="R83" t="s">
        <v>1325</v>
      </c>
    </row>
    <row r="84" spans="1:18">
      <c r="A84" t="s">
        <v>1322</v>
      </c>
      <c r="C84" t="s">
        <v>508</v>
      </c>
      <c r="D84" t="s">
        <v>661</v>
      </c>
      <c r="E84" t="s">
        <v>1335</v>
      </c>
      <c r="F84">
        <v>113.02</v>
      </c>
      <c r="I84" t="s">
        <v>7</v>
      </c>
      <c r="J84" t="s">
        <v>591</v>
      </c>
      <c r="L84" t="s">
        <v>591</v>
      </c>
      <c r="M84" t="s">
        <v>592</v>
      </c>
      <c r="N84">
        <v>4</v>
      </c>
      <c r="O84" t="s">
        <v>1224</v>
      </c>
      <c r="P84" t="s">
        <v>1238</v>
      </c>
      <c r="Q84" t="s">
        <v>1241</v>
      </c>
      <c r="R84" t="s">
        <v>1325</v>
      </c>
    </row>
    <row r="85" spans="1:18">
      <c r="A85" t="s">
        <v>1322</v>
      </c>
      <c r="C85" t="s">
        <v>508</v>
      </c>
      <c r="D85" t="s">
        <v>665</v>
      </c>
      <c r="E85" t="s">
        <v>1336</v>
      </c>
      <c r="F85">
        <v>113.02</v>
      </c>
      <c r="I85" t="s">
        <v>7</v>
      </c>
      <c r="J85" t="s">
        <v>591</v>
      </c>
      <c r="L85" t="s">
        <v>591</v>
      </c>
      <c r="M85" t="s">
        <v>592</v>
      </c>
      <c r="N85">
        <v>4</v>
      </c>
      <c r="O85" t="s">
        <v>1224</v>
      </c>
      <c r="P85" t="s">
        <v>1238</v>
      </c>
      <c r="Q85" t="s">
        <v>1241</v>
      </c>
      <c r="R85" t="s">
        <v>1325</v>
      </c>
    </row>
    <row r="86" spans="1:18">
      <c r="A86" t="s">
        <v>1322</v>
      </c>
      <c r="C86" t="s">
        <v>508</v>
      </c>
      <c r="D86" t="s">
        <v>669</v>
      </c>
      <c r="E86" t="s">
        <v>1337</v>
      </c>
      <c r="F86">
        <v>113.02</v>
      </c>
      <c r="I86" t="s">
        <v>7</v>
      </c>
      <c r="J86" t="s">
        <v>591</v>
      </c>
      <c r="L86" t="s">
        <v>591</v>
      </c>
      <c r="M86" t="s">
        <v>592</v>
      </c>
      <c r="N86">
        <v>4</v>
      </c>
      <c r="O86" t="s">
        <v>1224</v>
      </c>
      <c r="P86" t="s">
        <v>1238</v>
      </c>
      <c r="Q86" t="s">
        <v>1241</v>
      </c>
      <c r="R86" t="s">
        <v>1325</v>
      </c>
    </row>
    <row r="87" spans="1:18">
      <c r="A87" t="s">
        <v>1338</v>
      </c>
      <c r="C87" t="s">
        <v>585</v>
      </c>
      <c r="E87" t="s">
        <v>1339</v>
      </c>
      <c r="F87" t="s">
        <v>1340</v>
      </c>
      <c r="J87" t="s">
        <v>593</v>
      </c>
      <c r="L87" t="s">
        <v>593</v>
      </c>
      <c r="N87">
        <v>4</v>
      </c>
      <c r="O87" t="s">
        <v>1224</v>
      </c>
      <c r="P87" t="s">
        <v>1238</v>
      </c>
      <c r="Q87" t="s">
        <v>1241</v>
      </c>
      <c r="R87" t="s">
        <v>1341</v>
      </c>
    </row>
    <row r="88" spans="1:18">
      <c r="A88" t="s">
        <v>1338</v>
      </c>
      <c r="C88" t="s">
        <v>615</v>
      </c>
      <c r="E88" t="s">
        <v>1342</v>
      </c>
      <c r="F88" t="str">
        <f>BAT\assump\\</f>
        <v>-</v>
      </c>
      <c r="J88" t="s">
        <v>593</v>
      </c>
      <c r="L88" t="s">
        <v>593</v>
      </c>
      <c r="M88" t="s">
        <v>509</v>
      </c>
      <c r="N88">
        <v>4</v>
      </c>
      <c r="O88" t="s">
        <v>1224</v>
      </c>
      <c r="P88" t="s">
        <v>1238</v>
      </c>
      <c r="Q88" t="s">
        <v>1241</v>
      </c>
      <c r="R88" t="s">
        <v>1341</v>
      </c>
    </row>
    <row r="89" spans="1:18">
      <c r="A89" t="s">
        <v>1338</v>
      </c>
      <c r="B89" t="s">
        <v>594</v>
      </c>
      <c r="C89" t="s">
        <v>708</v>
      </c>
      <c r="E89" t="s">
        <v>1343</v>
      </c>
      <c r="F89" t="str">
        <f>BAT\diam\\</f>
        <v>-</v>
      </c>
      <c r="I89" t="s">
        <v>707</v>
      </c>
      <c r="J89" t="s">
        <v>593</v>
      </c>
      <c r="L89" t="s">
        <v>593</v>
      </c>
      <c r="M89" t="s">
        <v>509</v>
      </c>
      <c r="N89">
        <v>4</v>
      </c>
      <c r="O89" t="s">
        <v>1224</v>
      </c>
      <c r="P89" t="s">
        <v>1238</v>
      </c>
      <c r="Q89" t="s">
        <v>1241</v>
      </c>
      <c r="R89" t="s">
        <v>1341</v>
      </c>
    </row>
    <row r="90" spans="1:18">
      <c r="A90" t="s">
        <v>1338</v>
      </c>
      <c r="B90" t="s">
        <v>594</v>
      </c>
      <c r="C90" t="s">
        <v>712</v>
      </c>
      <c r="E90" t="s">
        <v>1344</v>
      </c>
      <c r="F90" t="str">
        <f>BAT\height\\</f>
        <v>-</v>
      </c>
      <c r="I90" t="s">
        <v>707</v>
      </c>
      <c r="J90" t="s">
        <v>593</v>
      </c>
      <c r="L90" t="s">
        <v>593</v>
      </c>
      <c r="M90" t="s">
        <v>509</v>
      </c>
      <c r="N90">
        <v>4</v>
      </c>
      <c r="O90" t="s">
        <v>1224</v>
      </c>
      <c r="P90" t="s">
        <v>1238</v>
      </c>
      <c r="Q90" t="s">
        <v>1241</v>
      </c>
      <c r="R90" t="s">
        <v>1341</v>
      </c>
    </row>
    <row r="91" spans="1:18">
      <c r="A91" t="s">
        <v>1338</v>
      </c>
      <c r="B91" t="s">
        <v>594</v>
      </c>
      <c r="C91" t="s">
        <v>716</v>
      </c>
      <c r="E91" t="s">
        <v>1345</v>
      </c>
      <c r="F91" t="str">
        <f>BAT\len\\</f>
        <v>-</v>
      </c>
      <c r="I91" t="s">
        <v>707</v>
      </c>
      <c r="J91" t="s">
        <v>593</v>
      </c>
      <c r="L91" t="s">
        <v>593</v>
      </c>
      <c r="M91" t="s">
        <v>509</v>
      </c>
      <c r="N91">
        <v>4</v>
      </c>
      <c r="O91" t="s">
        <v>1224</v>
      </c>
      <c r="P91" t="s">
        <v>1238</v>
      </c>
      <c r="Q91" t="s">
        <v>1241</v>
      </c>
      <c r="R91" t="s">
        <v>1341</v>
      </c>
    </row>
    <row r="92" spans="1:18">
      <c r="A92" t="s">
        <v>1338</v>
      </c>
      <c r="C92" t="s">
        <v>87</v>
      </c>
      <c r="E92" t="s">
        <v>1346</v>
      </c>
      <c r="F92">
        <f>BAT\m\\</f>
        <v>8.6</v>
      </c>
      <c r="G92">
        <v>10</v>
      </c>
      <c r="H92">
        <v>0.86</v>
      </c>
      <c r="I92" t="s">
        <v>43</v>
      </c>
      <c r="J92" t="s">
        <v>593</v>
      </c>
      <c r="L92" t="s">
        <v>593</v>
      </c>
      <c r="M92" t="s">
        <v>509</v>
      </c>
      <c r="N92">
        <v>4</v>
      </c>
      <c r="O92" t="s">
        <v>1224</v>
      </c>
      <c r="P92" t="s">
        <v>1238</v>
      </c>
      <c r="Q92" t="s">
        <v>1241</v>
      </c>
      <c r="R92" t="s">
        <v>1341</v>
      </c>
    </row>
    <row r="93" spans="1:18">
      <c r="A93" t="s">
        <v>1338</v>
      </c>
      <c r="C93" t="s">
        <v>508</v>
      </c>
      <c r="D93" t="s">
        <v>629</v>
      </c>
      <c r="E93" t="s">
        <v>1347</v>
      </c>
      <c r="F93" t="str">
        <f>BAT\P\LEM\</f>
        <v>-</v>
      </c>
      <c r="I93" t="s">
        <v>7</v>
      </c>
      <c r="J93" t="s">
        <v>593</v>
      </c>
      <c r="L93" t="s">
        <v>593</v>
      </c>
      <c r="M93" t="s">
        <v>509</v>
      </c>
      <c r="N93">
        <v>4</v>
      </c>
      <c r="O93" t="s">
        <v>1224</v>
      </c>
      <c r="P93" t="s">
        <v>1238</v>
      </c>
      <c r="Q93" t="s">
        <v>1241</v>
      </c>
      <c r="R93" t="s">
        <v>1341</v>
      </c>
    </row>
    <row r="94" spans="1:18">
      <c r="A94" t="s">
        <v>1338</v>
      </c>
      <c r="C94" t="s">
        <v>508</v>
      </c>
      <c r="D94" t="s">
        <v>633</v>
      </c>
      <c r="E94" t="s">
        <v>1348</v>
      </c>
      <c r="F94" t="str">
        <f>BAT\P\CRM\</f>
        <v>-</v>
      </c>
      <c r="I94" t="s">
        <v>7</v>
      </c>
      <c r="J94" t="s">
        <v>593</v>
      </c>
      <c r="L94" t="s">
        <v>593</v>
      </c>
      <c r="M94" t="s">
        <v>509</v>
      </c>
      <c r="N94">
        <v>4</v>
      </c>
      <c r="O94" t="s">
        <v>1224</v>
      </c>
      <c r="P94" t="s">
        <v>1238</v>
      </c>
      <c r="Q94" t="s">
        <v>1241</v>
      </c>
      <c r="R94" t="s">
        <v>1341</v>
      </c>
    </row>
    <row r="95" spans="1:18">
      <c r="A95" t="s">
        <v>1338</v>
      </c>
      <c r="C95" t="s">
        <v>508</v>
      </c>
      <c r="D95" t="s">
        <v>637</v>
      </c>
      <c r="E95" t="s">
        <v>1349</v>
      </c>
      <c r="F95" t="str">
        <f>BAT\P\CCM\</f>
        <v>-</v>
      </c>
      <c r="I95" t="s">
        <v>7</v>
      </c>
      <c r="J95" t="s">
        <v>593</v>
      </c>
      <c r="L95" t="s">
        <v>593</v>
      </c>
      <c r="M95" t="s">
        <v>509</v>
      </c>
      <c r="N95">
        <v>4</v>
      </c>
      <c r="O95" t="s">
        <v>1224</v>
      </c>
      <c r="P95" t="s">
        <v>1238</v>
      </c>
      <c r="Q95" t="s">
        <v>1241</v>
      </c>
      <c r="R95" t="s">
        <v>1341</v>
      </c>
    </row>
    <row r="96" spans="1:18">
      <c r="A96" t="s">
        <v>1338</v>
      </c>
      <c r="C96" t="s">
        <v>508</v>
      </c>
      <c r="D96" t="s">
        <v>641</v>
      </c>
      <c r="E96" t="s">
        <v>1350</v>
      </c>
      <c r="F96" t="str">
        <f>BAT\P\NVM\</f>
        <v>-</v>
      </c>
      <c r="I96" t="s">
        <v>7</v>
      </c>
      <c r="J96" t="s">
        <v>593</v>
      </c>
      <c r="L96" t="s">
        <v>593</v>
      </c>
      <c r="M96" t="s">
        <v>509</v>
      </c>
      <c r="N96">
        <v>4</v>
      </c>
      <c r="O96" t="s">
        <v>1224</v>
      </c>
      <c r="P96" t="s">
        <v>1238</v>
      </c>
      <c r="Q96" t="s">
        <v>1241</v>
      </c>
      <c r="R96" t="s">
        <v>1341</v>
      </c>
    </row>
    <row r="97" spans="1:18">
      <c r="A97" t="s">
        <v>1338</v>
      </c>
      <c r="C97" t="s">
        <v>508</v>
      </c>
      <c r="D97" t="s">
        <v>645</v>
      </c>
      <c r="E97" t="s">
        <v>1351</v>
      </c>
      <c r="F97" t="str">
        <f>BAT\P\MAM\</f>
        <v>-</v>
      </c>
      <c r="I97" t="s">
        <v>7</v>
      </c>
      <c r="J97" t="s">
        <v>593</v>
      </c>
      <c r="L97" t="s">
        <v>593</v>
      </c>
      <c r="M97" t="s">
        <v>509</v>
      </c>
      <c r="N97">
        <v>4</v>
      </c>
      <c r="O97" t="s">
        <v>1224</v>
      </c>
      <c r="P97" t="s">
        <v>1238</v>
      </c>
      <c r="Q97" t="s">
        <v>1241</v>
      </c>
      <c r="R97" t="s">
        <v>1341</v>
      </c>
    </row>
    <row r="98" spans="1:18">
      <c r="A98" t="s">
        <v>1338</v>
      </c>
      <c r="C98" t="s">
        <v>508</v>
      </c>
      <c r="D98" t="s">
        <v>649</v>
      </c>
      <c r="E98" t="s">
        <v>1352</v>
      </c>
      <c r="F98" t="str">
        <f>BAT\P\RSM\</f>
        <v>-</v>
      </c>
      <c r="I98" t="s">
        <v>7</v>
      </c>
      <c r="J98" t="s">
        <v>593</v>
      </c>
      <c r="L98" t="s">
        <v>593</v>
      </c>
      <c r="M98" t="s">
        <v>509</v>
      </c>
      <c r="N98">
        <v>4</v>
      </c>
      <c r="O98" t="s">
        <v>1224</v>
      </c>
      <c r="P98" t="s">
        <v>1238</v>
      </c>
      <c r="Q98" t="s">
        <v>1241</v>
      </c>
      <c r="R98" t="s">
        <v>1341</v>
      </c>
    </row>
    <row r="99" spans="1:18">
      <c r="A99" t="s">
        <v>1338</v>
      </c>
      <c r="C99" t="s">
        <v>508</v>
      </c>
      <c r="D99" t="s">
        <v>653</v>
      </c>
      <c r="E99" t="s">
        <v>1353</v>
      </c>
      <c r="F99" t="str">
        <f>BAT\P\ISM\</f>
        <v>-</v>
      </c>
      <c r="I99" t="s">
        <v>7</v>
      </c>
      <c r="J99" t="s">
        <v>593</v>
      </c>
      <c r="L99" t="s">
        <v>593</v>
      </c>
      <c r="M99" t="s">
        <v>509</v>
      </c>
      <c r="N99">
        <v>4</v>
      </c>
      <c r="O99" t="s">
        <v>1224</v>
      </c>
      <c r="P99" t="s">
        <v>1238</v>
      </c>
      <c r="Q99" t="s">
        <v>1241</v>
      </c>
      <c r="R99" t="s">
        <v>1341</v>
      </c>
    </row>
    <row r="100" spans="1:18">
      <c r="A100" t="s">
        <v>1338</v>
      </c>
      <c r="C100" t="s">
        <v>508</v>
      </c>
      <c r="D100" t="s">
        <v>657</v>
      </c>
      <c r="E100" t="s">
        <v>1354</v>
      </c>
      <c r="F100" t="str">
        <f>BAT\P\SCM\</f>
        <v>-</v>
      </c>
      <c r="I100" t="s">
        <v>7</v>
      </c>
      <c r="J100" t="s">
        <v>593</v>
      </c>
      <c r="L100" t="s">
        <v>593</v>
      </c>
      <c r="M100" t="s">
        <v>509</v>
      </c>
      <c r="N100">
        <v>4</v>
      </c>
      <c r="O100" t="s">
        <v>1224</v>
      </c>
      <c r="P100" t="s">
        <v>1238</v>
      </c>
      <c r="Q100" t="s">
        <v>1241</v>
      </c>
      <c r="R100" t="s">
        <v>1341</v>
      </c>
    </row>
    <row r="101" spans="1:18">
      <c r="A101" t="s">
        <v>1338</v>
      </c>
      <c r="C101" t="s">
        <v>508</v>
      </c>
      <c r="D101" t="s">
        <v>661</v>
      </c>
      <c r="E101" t="s">
        <v>1355</v>
      </c>
      <c r="F101" t="str">
        <f>BAT\P\ECM\</f>
        <v>-</v>
      </c>
      <c r="I101" t="s">
        <v>7</v>
      </c>
      <c r="J101" t="s">
        <v>593</v>
      </c>
      <c r="L101" t="s">
        <v>593</v>
      </c>
      <c r="M101" t="s">
        <v>509</v>
      </c>
      <c r="N101">
        <v>4</v>
      </c>
      <c r="O101" t="s">
        <v>1224</v>
      </c>
      <c r="P101" t="s">
        <v>1238</v>
      </c>
      <c r="Q101" t="s">
        <v>1241</v>
      </c>
      <c r="R101" t="s">
        <v>1341</v>
      </c>
    </row>
    <row r="102" spans="1:18">
      <c r="A102" t="s">
        <v>1338</v>
      </c>
      <c r="C102" t="s">
        <v>508</v>
      </c>
      <c r="D102" t="s">
        <v>665</v>
      </c>
      <c r="E102" t="s">
        <v>1356</v>
      </c>
      <c r="F102" t="str">
        <f>BAT\P\SAM\</f>
        <v>-</v>
      </c>
      <c r="I102" t="s">
        <v>7</v>
      </c>
      <c r="J102" t="s">
        <v>593</v>
      </c>
      <c r="L102" t="s">
        <v>593</v>
      </c>
      <c r="M102" t="s">
        <v>509</v>
      </c>
      <c r="N102">
        <v>4</v>
      </c>
      <c r="O102" t="s">
        <v>1224</v>
      </c>
      <c r="P102" t="s">
        <v>1238</v>
      </c>
      <c r="Q102" t="s">
        <v>1241</v>
      </c>
      <c r="R102" t="s">
        <v>1341</v>
      </c>
    </row>
    <row r="103" spans="1:18">
      <c r="A103" t="s">
        <v>1338</v>
      </c>
      <c r="C103" t="s">
        <v>508</v>
      </c>
      <c r="D103" t="s">
        <v>669</v>
      </c>
      <c r="E103" t="s">
        <v>1357</v>
      </c>
      <c r="F103" t="str">
        <f>BAT\P\SBM\</f>
        <v>-</v>
      </c>
      <c r="I103" t="s">
        <v>7</v>
      </c>
      <c r="J103" t="s">
        <v>593</v>
      </c>
      <c r="L103" t="s">
        <v>593</v>
      </c>
      <c r="M103" t="s">
        <v>509</v>
      </c>
      <c r="N103">
        <v>4</v>
      </c>
      <c r="O103" t="s">
        <v>1224</v>
      </c>
      <c r="P103" t="s">
        <v>1238</v>
      </c>
      <c r="Q103" t="s">
        <v>1241</v>
      </c>
      <c r="R103" t="s">
        <v>1341</v>
      </c>
    </row>
    <row r="104" spans="1:18">
      <c r="A104" t="s">
        <v>1338</v>
      </c>
      <c r="C104" t="s">
        <v>595</v>
      </c>
      <c r="E104" t="s">
        <v>1358</v>
      </c>
      <c r="F104" t="str">
        <f>BAT\redundancy.scheme\\</f>
        <v>-</v>
      </c>
      <c r="J104" t="s">
        <v>593</v>
      </c>
      <c r="L104" t="s">
        <v>593</v>
      </c>
      <c r="M104" t="s">
        <v>509</v>
      </c>
      <c r="N104">
        <v>4</v>
      </c>
      <c r="O104" t="s">
        <v>1224</v>
      </c>
      <c r="P104" t="s">
        <v>1238</v>
      </c>
      <c r="Q104" t="s">
        <v>1241</v>
      </c>
      <c r="R104" t="s">
        <v>1341</v>
      </c>
    </row>
    <row r="105" spans="1:18">
      <c r="A105" t="s">
        <v>1338</v>
      </c>
      <c r="C105" t="s">
        <v>596</v>
      </c>
      <c r="E105" t="s">
        <v>1359</v>
      </c>
      <c r="F105" t="str">
        <f>BAT\redundancy.type\\</f>
        <v>-</v>
      </c>
      <c r="J105" t="s">
        <v>593</v>
      </c>
      <c r="L105" t="s">
        <v>593</v>
      </c>
      <c r="M105" t="s">
        <v>509</v>
      </c>
      <c r="N105">
        <v>4</v>
      </c>
      <c r="O105" t="s">
        <v>1224</v>
      </c>
      <c r="P105" t="s">
        <v>1238</v>
      </c>
      <c r="Q105" t="s">
        <v>1241</v>
      </c>
      <c r="R105" t="s">
        <v>1341</v>
      </c>
    </row>
    <row r="106" spans="1:18">
      <c r="A106" t="s">
        <v>1338</v>
      </c>
      <c r="C106" t="s">
        <v>515</v>
      </c>
      <c r="E106" t="s">
        <v>1360</v>
      </c>
      <c r="F106" t="str">
        <f>BAT\redundancy.k\\</f>
        <v>-</v>
      </c>
      <c r="J106" t="s">
        <v>593</v>
      </c>
      <c r="L106" t="s">
        <v>593</v>
      </c>
      <c r="M106" t="s">
        <v>509</v>
      </c>
      <c r="N106">
        <v>4</v>
      </c>
      <c r="O106" t="s">
        <v>1224</v>
      </c>
      <c r="P106" t="s">
        <v>1238</v>
      </c>
      <c r="Q106" t="s">
        <v>1241</v>
      </c>
      <c r="R106" t="s">
        <v>1341</v>
      </c>
    </row>
    <row r="107" spans="1:18">
      <c r="A107" t="s">
        <v>1338</v>
      </c>
      <c r="C107" t="s">
        <v>516</v>
      </c>
      <c r="E107" t="s">
        <v>1361</v>
      </c>
      <c r="F107" t="str">
        <f>BAT\redundancy.n\\</f>
        <v>-</v>
      </c>
      <c r="J107" t="s">
        <v>593</v>
      </c>
      <c r="L107" t="s">
        <v>593</v>
      </c>
      <c r="M107" t="s">
        <v>509</v>
      </c>
      <c r="N107">
        <v>4</v>
      </c>
      <c r="O107" t="s">
        <v>1224</v>
      </c>
      <c r="P107" t="s">
        <v>1238</v>
      </c>
      <c r="Q107" t="s">
        <v>1241</v>
      </c>
      <c r="R107" t="s">
        <v>1341</v>
      </c>
    </row>
    <row r="108" spans="1:18">
      <c r="A108" t="s">
        <v>1338</v>
      </c>
      <c r="C108" t="s">
        <v>689</v>
      </c>
      <c r="E108" t="s">
        <v>1362</v>
      </c>
      <c r="F108">
        <f>BAT\Temp_oper_max\\</f>
        <v>30</v>
      </c>
      <c r="I108" t="s">
        <v>597</v>
      </c>
      <c r="J108" t="s">
        <v>593</v>
      </c>
      <c r="L108" t="s">
        <v>593</v>
      </c>
      <c r="M108" t="s">
        <v>509</v>
      </c>
      <c r="N108">
        <v>4</v>
      </c>
      <c r="O108" t="s">
        <v>1224</v>
      </c>
      <c r="P108" t="s">
        <v>1238</v>
      </c>
      <c r="Q108" t="s">
        <v>1241</v>
      </c>
      <c r="R108" t="s">
        <v>1341</v>
      </c>
    </row>
    <row r="109" spans="1:18">
      <c r="A109" t="s">
        <v>1338</v>
      </c>
      <c r="C109" t="s">
        <v>694</v>
      </c>
      <c r="E109" t="s">
        <v>1363</v>
      </c>
      <c r="F109">
        <f>BAT\Temp_oper_min\\</f>
        <v>10</v>
      </c>
      <c r="I109" t="s">
        <v>597</v>
      </c>
      <c r="J109" t="s">
        <v>593</v>
      </c>
      <c r="L109" t="s">
        <v>593</v>
      </c>
      <c r="M109" t="s">
        <v>509</v>
      </c>
      <c r="N109">
        <v>4</v>
      </c>
      <c r="O109" t="s">
        <v>1224</v>
      </c>
      <c r="P109" t="s">
        <v>1238</v>
      </c>
      <c r="Q109" t="s">
        <v>1241</v>
      </c>
      <c r="R109" t="s">
        <v>1341</v>
      </c>
    </row>
    <row r="110" spans="1:18">
      <c r="A110" t="s">
        <v>1338</v>
      </c>
      <c r="C110" t="s">
        <v>598</v>
      </c>
      <c r="E110" t="s">
        <v>1364</v>
      </c>
      <c r="F110" t="str">
        <f>BAT\TRL\\</f>
        <v>-</v>
      </c>
      <c r="J110" t="s">
        <v>593</v>
      </c>
      <c r="L110" t="s">
        <v>593</v>
      </c>
      <c r="M110" t="s">
        <v>509</v>
      </c>
      <c r="N110">
        <v>4</v>
      </c>
      <c r="O110" t="s">
        <v>1224</v>
      </c>
      <c r="P110" t="s">
        <v>1238</v>
      </c>
      <c r="Q110" t="s">
        <v>1241</v>
      </c>
      <c r="R110" t="s">
        <v>1341</v>
      </c>
    </row>
    <row r="111" spans="1:18">
      <c r="A111" t="s">
        <v>1338</v>
      </c>
      <c r="C111" t="s">
        <v>702</v>
      </c>
      <c r="E111" t="s">
        <v>1365</v>
      </c>
      <c r="F111">
        <f>BAT\Vol\\</f>
        <v>1.0999999999999999E-2</v>
      </c>
      <c r="I111" t="s">
        <v>701</v>
      </c>
      <c r="J111" t="s">
        <v>593</v>
      </c>
      <c r="L111" t="s">
        <v>593</v>
      </c>
      <c r="M111" t="s">
        <v>509</v>
      </c>
      <c r="N111">
        <v>4</v>
      </c>
      <c r="O111" t="s">
        <v>1224</v>
      </c>
      <c r="P111" t="s">
        <v>1238</v>
      </c>
      <c r="Q111" t="s">
        <v>1241</v>
      </c>
      <c r="R111" t="s">
        <v>1341</v>
      </c>
    </row>
    <row r="112" spans="1:18">
      <c r="A112" t="s">
        <v>1338</v>
      </c>
      <c r="B112" t="s">
        <v>594</v>
      </c>
      <c r="C112" t="s">
        <v>599</v>
      </c>
      <c r="E112" t="s">
        <v>1366</v>
      </c>
      <c r="F112" t="str">
        <f>BAT\wid\\</f>
        <v>-</v>
      </c>
      <c r="I112" t="s">
        <v>707</v>
      </c>
      <c r="J112" t="s">
        <v>593</v>
      </c>
      <c r="L112" t="s">
        <v>593</v>
      </c>
      <c r="M112" t="s">
        <v>509</v>
      </c>
      <c r="N112">
        <v>4</v>
      </c>
      <c r="O112" t="s">
        <v>1224</v>
      </c>
      <c r="P112" t="s">
        <v>1238</v>
      </c>
      <c r="Q112" t="s">
        <v>1241</v>
      </c>
      <c r="R112" t="s">
        <v>1341</v>
      </c>
    </row>
    <row r="113" spans="1:19">
      <c r="A113" t="s">
        <v>1367</v>
      </c>
      <c r="C113" t="s">
        <v>585</v>
      </c>
      <c r="E113" t="s">
        <v>1368</v>
      </c>
      <c r="F113" t="s">
        <v>1369</v>
      </c>
      <c r="J113" t="s">
        <v>1223</v>
      </c>
      <c r="L113" t="s">
        <v>1223</v>
      </c>
      <c r="N113">
        <v>4</v>
      </c>
      <c r="O113" t="s">
        <v>1224</v>
      </c>
      <c r="P113" t="s">
        <v>1238</v>
      </c>
      <c r="Q113" t="s">
        <v>1241</v>
      </c>
      <c r="R113" t="s">
        <v>1370</v>
      </c>
    </row>
    <row r="114" spans="1:19">
      <c r="A114" t="s">
        <v>1367</v>
      </c>
      <c r="C114" t="s">
        <v>87</v>
      </c>
      <c r="E114" t="s">
        <v>1371</v>
      </c>
      <c r="F114">
        <v>50</v>
      </c>
      <c r="G114">
        <v>10</v>
      </c>
      <c r="H114">
        <v>5</v>
      </c>
      <c r="I114" t="s">
        <v>43</v>
      </c>
      <c r="J114" t="s">
        <v>511</v>
      </c>
      <c r="L114" t="s">
        <v>511</v>
      </c>
      <c r="M114" t="s">
        <v>592</v>
      </c>
      <c r="N114">
        <v>4</v>
      </c>
      <c r="O114" t="s">
        <v>1224</v>
      </c>
      <c r="P114" t="s">
        <v>1238</v>
      </c>
      <c r="Q114" t="s">
        <v>1241</v>
      </c>
      <c r="R114" t="s">
        <v>1370</v>
      </c>
    </row>
    <row r="115" spans="1:19">
      <c r="A115" t="s">
        <v>1367</v>
      </c>
      <c r="C115" t="s">
        <v>508</v>
      </c>
      <c r="D115" t="s">
        <v>629</v>
      </c>
      <c r="E115" t="s">
        <v>1372</v>
      </c>
      <c r="F115">
        <v>165</v>
      </c>
      <c r="I115" t="s">
        <v>7</v>
      </c>
      <c r="J115" t="s">
        <v>511</v>
      </c>
      <c r="L115" t="s">
        <v>511</v>
      </c>
      <c r="M115" t="s">
        <v>592</v>
      </c>
      <c r="N115">
        <v>4</v>
      </c>
      <c r="O115" t="s">
        <v>1224</v>
      </c>
      <c r="P115" t="s">
        <v>1238</v>
      </c>
      <c r="Q115" t="s">
        <v>1241</v>
      </c>
      <c r="R115" t="s">
        <v>1370</v>
      </c>
    </row>
    <row r="116" spans="1:19">
      <c r="A116" t="s">
        <v>1367</v>
      </c>
      <c r="C116" t="s">
        <v>508</v>
      </c>
      <c r="D116" t="s">
        <v>633</v>
      </c>
      <c r="E116" t="s">
        <v>1373</v>
      </c>
      <c r="F116">
        <v>165</v>
      </c>
      <c r="I116" t="s">
        <v>7</v>
      </c>
      <c r="J116" t="s">
        <v>511</v>
      </c>
      <c r="L116" t="s">
        <v>511</v>
      </c>
      <c r="M116" t="s">
        <v>592</v>
      </c>
      <c r="N116">
        <v>4</v>
      </c>
      <c r="O116" t="s">
        <v>1224</v>
      </c>
      <c r="P116" t="s">
        <v>1238</v>
      </c>
      <c r="Q116" t="s">
        <v>1241</v>
      </c>
      <c r="R116" t="s">
        <v>1370</v>
      </c>
    </row>
    <row r="117" spans="1:19">
      <c r="A117" t="s">
        <v>1367</v>
      </c>
      <c r="C117" t="s">
        <v>508</v>
      </c>
      <c r="D117" t="s">
        <v>637</v>
      </c>
      <c r="E117" t="s">
        <v>1374</v>
      </c>
      <c r="F117">
        <v>165</v>
      </c>
      <c r="I117" t="s">
        <v>7</v>
      </c>
      <c r="J117" t="s">
        <v>511</v>
      </c>
      <c r="L117" t="s">
        <v>511</v>
      </c>
      <c r="M117" t="s">
        <v>592</v>
      </c>
      <c r="N117">
        <v>4</v>
      </c>
      <c r="O117" t="s">
        <v>1224</v>
      </c>
      <c r="P117" t="s">
        <v>1238</v>
      </c>
      <c r="Q117" t="s">
        <v>1241</v>
      </c>
      <c r="R117" t="s">
        <v>1370</v>
      </c>
    </row>
    <row r="118" spans="1:19">
      <c r="A118" t="s">
        <v>1367</v>
      </c>
      <c r="C118" t="s">
        <v>508</v>
      </c>
      <c r="D118" t="s">
        <v>641</v>
      </c>
      <c r="E118" t="s">
        <v>1375</v>
      </c>
      <c r="F118">
        <v>165</v>
      </c>
      <c r="I118" t="s">
        <v>7</v>
      </c>
      <c r="J118" t="s">
        <v>511</v>
      </c>
      <c r="L118" t="s">
        <v>511</v>
      </c>
      <c r="M118" t="s">
        <v>592</v>
      </c>
      <c r="N118">
        <v>4</v>
      </c>
      <c r="O118" t="s">
        <v>1224</v>
      </c>
      <c r="P118" t="s">
        <v>1238</v>
      </c>
      <c r="Q118" t="s">
        <v>1241</v>
      </c>
      <c r="R118" t="s">
        <v>1370</v>
      </c>
    </row>
    <row r="119" spans="1:19">
      <c r="A119" t="s">
        <v>1367</v>
      </c>
      <c r="C119" t="s">
        <v>508</v>
      </c>
      <c r="D119" t="s">
        <v>645</v>
      </c>
      <c r="E119" t="s">
        <v>1376</v>
      </c>
      <c r="F119">
        <v>165</v>
      </c>
      <c r="I119" t="s">
        <v>7</v>
      </c>
      <c r="J119" t="s">
        <v>511</v>
      </c>
      <c r="L119" t="s">
        <v>511</v>
      </c>
      <c r="M119" t="s">
        <v>592</v>
      </c>
      <c r="N119">
        <v>4</v>
      </c>
      <c r="O119" t="s">
        <v>1224</v>
      </c>
      <c r="P119" t="s">
        <v>1238</v>
      </c>
      <c r="Q119" t="s">
        <v>1241</v>
      </c>
      <c r="R119" t="s">
        <v>1370</v>
      </c>
    </row>
    <row r="120" spans="1:19">
      <c r="A120" t="s">
        <v>1367</v>
      </c>
      <c r="C120" t="s">
        <v>508</v>
      </c>
      <c r="D120" t="s">
        <v>649</v>
      </c>
      <c r="E120" t="s">
        <v>1377</v>
      </c>
      <c r="F120">
        <v>165</v>
      </c>
      <c r="I120" t="s">
        <v>7</v>
      </c>
      <c r="J120" t="s">
        <v>511</v>
      </c>
      <c r="L120" t="s">
        <v>511</v>
      </c>
      <c r="M120" t="s">
        <v>592</v>
      </c>
      <c r="N120">
        <v>4</v>
      </c>
      <c r="O120" t="s">
        <v>1224</v>
      </c>
      <c r="P120" t="s">
        <v>1238</v>
      </c>
      <c r="Q120" t="s">
        <v>1241</v>
      </c>
      <c r="R120" t="s">
        <v>1370</v>
      </c>
    </row>
    <row r="121" spans="1:19">
      <c r="A121" t="s">
        <v>1367</v>
      </c>
      <c r="C121" t="s">
        <v>508</v>
      </c>
      <c r="D121" t="s">
        <v>653</v>
      </c>
      <c r="E121" t="s">
        <v>1378</v>
      </c>
      <c r="F121">
        <v>165</v>
      </c>
      <c r="I121" t="s">
        <v>7</v>
      </c>
      <c r="J121" t="s">
        <v>511</v>
      </c>
      <c r="L121" t="s">
        <v>511</v>
      </c>
      <c r="M121" t="s">
        <v>592</v>
      </c>
      <c r="N121">
        <v>4</v>
      </c>
      <c r="O121" t="s">
        <v>1224</v>
      </c>
      <c r="P121" t="s">
        <v>1238</v>
      </c>
      <c r="Q121" t="s">
        <v>1241</v>
      </c>
      <c r="R121" t="s">
        <v>1370</v>
      </c>
    </row>
    <row r="122" spans="1:19">
      <c r="A122" t="s">
        <v>1367</v>
      </c>
      <c r="C122" t="s">
        <v>508</v>
      </c>
      <c r="D122" t="s">
        <v>657</v>
      </c>
      <c r="E122" t="s">
        <v>1379</v>
      </c>
      <c r="F122">
        <v>165</v>
      </c>
      <c r="I122" t="s">
        <v>7</v>
      </c>
      <c r="J122" t="s">
        <v>511</v>
      </c>
      <c r="L122" t="s">
        <v>511</v>
      </c>
      <c r="M122" t="s">
        <v>592</v>
      </c>
      <c r="N122">
        <v>4</v>
      </c>
      <c r="O122" t="s">
        <v>1224</v>
      </c>
      <c r="P122" t="s">
        <v>1238</v>
      </c>
      <c r="Q122" t="s">
        <v>1241</v>
      </c>
      <c r="R122" t="s">
        <v>1370</v>
      </c>
    </row>
    <row r="123" spans="1:19">
      <c r="A123" t="s">
        <v>1367</v>
      </c>
      <c r="C123" t="s">
        <v>508</v>
      </c>
      <c r="D123" t="s">
        <v>661</v>
      </c>
      <c r="E123" t="s">
        <v>1380</v>
      </c>
      <c r="F123">
        <v>165</v>
      </c>
      <c r="I123" t="s">
        <v>7</v>
      </c>
      <c r="J123" t="s">
        <v>511</v>
      </c>
      <c r="L123" t="s">
        <v>511</v>
      </c>
      <c r="M123" t="s">
        <v>592</v>
      </c>
      <c r="N123">
        <v>4</v>
      </c>
      <c r="O123" t="s">
        <v>1224</v>
      </c>
      <c r="P123" t="s">
        <v>1238</v>
      </c>
      <c r="Q123" t="s">
        <v>1241</v>
      </c>
      <c r="R123" t="s">
        <v>1370</v>
      </c>
    </row>
    <row r="124" spans="1:19">
      <c r="A124" t="s">
        <v>1367</v>
      </c>
      <c r="C124" t="s">
        <v>508</v>
      </c>
      <c r="D124" t="s">
        <v>665</v>
      </c>
      <c r="E124" t="s">
        <v>1381</v>
      </c>
      <c r="F124">
        <v>165</v>
      </c>
      <c r="I124" t="s">
        <v>7</v>
      </c>
      <c r="J124" t="s">
        <v>511</v>
      </c>
      <c r="L124" t="s">
        <v>511</v>
      </c>
      <c r="M124" t="s">
        <v>592</v>
      </c>
      <c r="N124">
        <v>4</v>
      </c>
      <c r="O124" t="s">
        <v>1224</v>
      </c>
      <c r="P124" t="s">
        <v>1238</v>
      </c>
      <c r="Q124" t="s">
        <v>1241</v>
      </c>
      <c r="R124" t="s">
        <v>1370</v>
      </c>
    </row>
    <row r="125" spans="1:19">
      <c r="A125" t="s">
        <v>1367</v>
      </c>
      <c r="C125" t="s">
        <v>508</v>
      </c>
      <c r="D125" t="s">
        <v>669</v>
      </c>
      <c r="E125" t="s">
        <v>1382</v>
      </c>
      <c r="F125">
        <v>165</v>
      </c>
      <c r="I125" t="s">
        <v>7</v>
      </c>
      <c r="J125" t="s">
        <v>511</v>
      </c>
      <c r="L125" t="s">
        <v>511</v>
      </c>
      <c r="M125" t="s">
        <v>592</v>
      </c>
      <c r="N125">
        <v>4</v>
      </c>
      <c r="O125" t="s">
        <v>1224</v>
      </c>
      <c r="P125" t="s">
        <v>1238</v>
      </c>
      <c r="Q125" t="s">
        <v>1241</v>
      </c>
      <c r="R125" t="s">
        <v>1370</v>
      </c>
    </row>
    <row r="126" spans="1:19">
      <c r="A126" t="s">
        <v>1383</v>
      </c>
      <c r="C126" t="s">
        <v>585</v>
      </c>
      <c r="E126" t="s">
        <v>1384</v>
      </c>
      <c r="F126" t="s">
        <v>1385</v>
      </c>
      <c r="J126" t="s">
        <v>1386</v>
      </c>
      <c r="L126" t="s">
        <v>1386</v>
      </c>
      <c r="N126">
        <v>4</v>
      </c>
      <c r="O126" t="s">
        <v>1224</v>
      </c>
      <c r="P126" t="s">
        <v>1238</v>
      </c>
      <c r="Q126" t="s">
        <v>1241</v>
      </c>
      <c r="R126" t="s">
        <v>1387</v>
      </c>
    </row>
    <row r="127" spans="1:19">
      <c r="A127" t="s">
        <v>1388</v>
      </c>
      <c r="C127" t="s">
        <v>585</v>
      </c>
      <c r="E127" t="s">
        <v>1389</v>
      </c>
      <c r="F127" t="s">
        <v>1390</v>
      </c>
      <c r="J127" t="s">
        <v>1386</v>
      </c>
      <c r="L127" t="s">
        <v>1386</v>
      </c>
      <c r="N127">
        <v>5</v>
      </c>
      <c r="O127" t="s">
        <v>1224</v>
      </c>
      <c r="P127" t="s">
        <v>1238</v>
      </c>
      <c r="Q127" t="s">
        <v>1241</v>
      </c>
      <c r="R127" t="s">
        <v>1387</v>
      </c>
      <c r="S127" t="s">
        <v>1391</v>
      </c>
    </row>
    <row r="128" spans="1:19">
      <c r="A128" t="s">
        <v>1388</v>
      </c>
      <c r="C128" t="s">
        <v>87</v>
      </c>
      <c r="E128" t="s">
        <v>1392</v>
      </c>
      <c r="F128">
        <v>0.65</v>
      </c>
      <c r="G128">
        <v>5</v>
      </c>
      <c r="H128">
        <v>3.2500000000000001E-2</v>
      </c>
      <c r="I128" t="s">
        <v>43</v>
      </c>
      <c r="J128" t="s">
        <v>1386</v>
      </c>
      <c r="L128" t="s">
        <v>1386</v>
      </c>
      <c r="M128" t="s">
        <v>509</v>
      </c>
      <c r="N128">
        <v>5</v>
      </c>
      <c r="O128" t="s">
        <v>1224</v>
      </c>
      <c r="P128" t="s">
        <v>1238</v>
      </c>
      <c r="Q128" t="s">
        <v>1241</v>
      </c>
      <c r="R128" t="s">
        <v>1387</v>
      </c>
      <c r="S128" t="s">
        <v>1391</v>
      </c>
    </row>
    <row r="129" spans="1:19">
      <c r="A129" t="s">
        <v>1388</v>
      </c>
      <c r="C129" t="s">
        <v>508</v>
      </c>
      <c r="D129" t="s">
        <v>629</v>
      </c>
      <c r="E129" t="s">
        <v>1393</v>
      </c>
      <c r="F129" t="s">
        <v>300</v>
      </c>
      <c r="I129" t="s">
        <v>7</v>
      </c>
      <c r="J129" t="s">
        <v>1386</v>
      </c>
      <c r="L129" t="s">
        <v>1386</v>
      </c>
      <c r="M129" t="s">
        <v>509</v>
      </c>
      <c r="N129">
        <v>5</v>
      </c>
      <c r="O129" t="s">
        <v>1224</v>
      </c>
      <c r="P129" t="s">
        <v>1238</v>
      </c>
      <c r="Q129" t="s">
        <v>1241</v>
      </c>
      <c r="R129" t="s">
        <v>1387</v>
      </c>
      <c r="S129" t="s">
        <v>1391</v>
      </c>
    </row>
    <row r="130" spans="1:19">
      <c r="A130" t="s">
        <v>1388</v>
      </c>
      <c r="C130" t="s">
        <v>508</v>
      </c>
      <c r="D130" t="s">
        <v>633</v>
      </c>
      <c r="E130" t="s">
        <v>1394</v>
      </c>
      <c r="F130" t="s">
        <v>300</v>
      </c>
      <c r="I130" t="s">
        <v>7</v>
      </c>
      <c r="J130" t="s">
        <v>1386</v>
      </c>
      <c r="L130" t="s">
        <v>1386</v>
      </c>
      <c r="M130" t="s">
        <v>509</v>
      </c>
      <c r="N130">
        <v>5</v>
      </c>
      <c r="O130" t="s">
        <v>1224</v>
      </c>
      <c r="P130" t="s">
        <v>1238</v>
      </c>
      <c r="Q130" t="s">
        <v>1241</v>
      </c>
      <c r="R130" t="s">
        <v>1387</v>
      </c>
      <c r="S130" t="s">
        <v>1391</v>
      </c>
    </row>
    <row r="131" spans="1:19">
      <c r="A131" t="s">
        <v>1388</v>
      </c>
      <c r="C131" t="s">
        <v>508</v>
      </c>
      <c r="D131" t="s">
        <v>637</v>
      </c>
      <c r="E131" t="s">
        <v>1395</v>
      </c>
      <c r="F131">
        <v>3.7499999999999999E-2</v>
      </c>
      <c r="I131" t="s">
        <v>7</v>
      </c>
      <c r="J131" t="s">
        <v>1386</v>
      </c>
      <c r="L131" t="s">
        <v>1386</v>
      </c>
      <c r="M131" t="s">
        <v>509</v>
      </c>
      <c r="N131">
        <v>5</v>
      </c>
      <c r="O131" t="s">
        <v>1224</v>
      </c>
      <c r="P131" t="s">
        <v>1238</v>
      </c>
      <c r="Q131" t="s">
        <v>1241</v>
      </c>
      <c r="R131" t="s">
        <v>1387</v>
      </c>
      <c r="S131" t="s">
        <v>1391</v>
      </c>
    </row>
    <row r="132" spans="1:19">
      <c r="A132" t="s">
        <v>1388</v>
      </c>
      <c r="C132" t="s">
        <v>508</v>
      </c>
      <c r="D132" t="s">
        <v>641</v>
      </c>
      <c r="E132" t="s">
        <v>1396</v>
      </c>
      <c r="F132">
        <v>3.7499999999999999E-2</v>
      </c>
      <c r="I132" t="s">
        <v>7</v>
      </c>
      <c r="J132" t="s">
        <v>1386</v>
      </c>
      <c r="L132" t="s">
        <v>1386</v>
      </c>
      <c r="M132" t="s">
        <v>509</v>
      </c>
      <c r="N132">
        <v>5</v>
      </c>
      <c r="O132" t="s">
        <v>1224</v>
      </c>
      <c r="P132" t="s">
        <v>1238</v>
      </c>
      <c r="Q132" t="s">
        <v>1241</v>
      </c>
      <c r="R132" t="s">
        <v>1387</v>
      </c>
      <c r="S132" t="s">
        <v>1391</v>
      </c>
    </row>
    <row r="133" spans="1:19">
      <c r="A133" t="s">
        <v>1388</v>
      </c>
      <c r="C133" t="s">
        <v>508</v>
      </c>
      <c r="D133" t="s">
        <v>645</v>
      </c>
      <c r="E133" t="s">
        <v>1397</v>
      </c>
      <c r="F133">
        <v>3.7499999999999999E-2</v>
      </c>
      <c r="I133" t="s">
        <v>7</v>
      </c>
      <c r="J133" t="s">
        <v>1386</v>
      </c>
      <c r="L133" t="s">
        <v>1386</v>
      </c>
      <c r="M133" t="s">
        <v>509</v>
      </c>
      <c r="N133">
        <v>5</v>
      </c>
      <c r="O133" t="s">
        <v>1224</v>
      </c>
      <c r="P133" t="s">
        <v>1238</v>
      </c>
      <c r="Q133" t="s">
        <v>1241</v>
      </c>
      <c r="R133" t="s">
        <v>1387</v>
      </c>
      <c r="S133" t="s">
        <v>1391</v>
      </c>
    </row>
    <row r="134" spans="1:19">
      <c r="A134" t="s">
        <v>1388</v>
      </c>
      <c r="C134" t="s">
        <v>508</v>
      </c>
      <c r="D134" t="s">
        <v>649</v>
      </c>
      <c r="E134" t="s">
        <v>1398</v>
      </c>
      <c r="F134">
        <v>3.7499999999999999E-2</v>
      </c>
      <c r="I134" t="s">
        <v>7</v>
      </c>
      <c r="J134" t="s">
        <v>1386</v>
      </c>
      <c r="L134" t="s">
        <v>1386</v>
      </c>
      <c r="M134" t="s">
        <v>509</v>
      </c>
      <c r="N134">
        <v>5</v>
      </c>
      <c r="O134" t="s">
        <v>1224</v>
      </c>
      <c r="P134" t="s">
        <v>1238</v>
      </c>
      <c r="Q134" t="s">
        <v>1241</v>
      </c>
      <c r="R134" t="s">
        <v>1387</v>
      </c>
      <c r="S134" t="s">
        <v>1391</v>
      </c>
    </row>
    <row r="135" spans="1:19">
      <c r="A135" t="s">
        <v>1388</v>
      </c>
      <c r="C135" t="s">
        <v>508</v>
      </c>
      <c r="D135" t="s">
        <v>653</v>
      </c>
      <c r="E135" t="s">
        <v>1399</v>
      </c>
      <c r="F135">
        <v>3.7499999999999999E-2</v>
      </c>
      <c r="I135" t="s">
        <v>7</v>
      </c>
      <c r="J135" t="s">
        <v>1386</v>
      </c>
      <c r="L135" t="s">
        <v>1386</v>
      </c>
      <c r="M135" t="s">
        <v>509</v>
      </c>
      <c r="N135">
        <v>5</v>
      </c>
      <c r="O135" t="s">
        <v>1224</v>
      </c>
      <c r="P135" t="s">
        <v>1238</v>
      </c>
      <c r="Q135" t="s">
        <v>1241</v>
      </c>
      <c r="R135" t="s">
        <v>1387</v>
      </c>
      <c r="S135" t="s">
        <v>1391</v>
      </c>
    </row>
    <row r="136" spans="1:19">
      <c r="A136" t="s">
        <v>1388</v>
      </c>
      <c r="C136" t="s">
        <v>508</v>
      </c>
      <c r="D136" t="s">
        <v>657</v>
      </c>
      <c r="E136" t="s">
        <v>1400</v>
      </c>
      <c r="F136">
        <v>3.7499999999999999E-2</v>
      </c>
      <c r="I136" t="s">
        <v>7</v>
      </c>
      <c r="J136" t="s">
        <v>1386</v>
      </c>
      <c r="L136" t="s">
        <v>1386</v>
      </c>
      <c r="M136" t="s">
        <v>509</v>
      </c>
      <c r="N136">
        <v>5</v>
      </c>
      <c r="O136" t="s">
        <v>1224</v>
      </c>
      <c r="P136" t="s">
        <v>1238</v>
      </c>
      <c r="Q136" t="s">
        <v>1241</v>
      </c>
      <c r="R136" t="s">
        <v>1387</v>
      </c>
      <c r="S136" t="s">
        <v>1391</v>
      </c>
    </row>
    <row r="137" spans="1:19">
      <c r="A137" t="s">
        <v>1388</v>
      </c>
      <c r="C137" t="s">
        <v>508</v>
      </c>
      <c r="D137" t="s">
        <v>661</v>
      </c>
      <c r="E137" t="s">
        <v>1401</v>
      </c>
      <c r="F137" t="s">
        <v>300</v>
      </c>
      <c r="I137" t="s">
        <v>7</v>
      </c>
      <c r="J137" t="s">
        <v>1386</v>
      </c>
      <c r="L137" t="s">
        <v>1386</v>
      </c>
      <c r="M137" t="s">
        <v>509</v>
      </c>
      <c r="N137">
        <v>5</v>
      </c>
      <c r="O137" t="s">
        <v>1224</v>
      </c>
      <c r="P137" t="s">
        <v>1238</v>
      </c>
      <c r="Q137" t="s">
        <v>1241</v>
      </c>
      <c r="R137" t="s">
        <v>1387</v>
      </c>
      <c r="S137" t="s">
        <v>1391</v>
      </c>
    </row>
    <row r="138" spans="1:19">
      <c r="A138" t="s">
        <v>1388</v>
      </c>
      <c r="C138" t="s">
        <v>508</v>
      </c>
      <c r="D138" t="s">
        <v>665</v>
      </c>
      <c r="E138" t="s">
        <v>1402</v>
      </c>
      <c r="F138" t="s">
        <v>300</v>
      </c>
      <c r="I138" t="s">
        <v>7</v>
      </c>
      <c r="J138" t="s">
        <v>1386</v>
      </c>
      <c r="L138" t="s">
        <v>1386</v>
      </c>
      <c r="M138" t="s">
        <v>509</v>
      </c>
      <c r="N138">
        <v>5</v>
      </c>
      <c r="O138" t="s">
        <v>1224</v>
      </c>
      <c r="P138" t="s">
        <v>1238</v>
      </c>
      <c r="Q138" t="s">
        <v>1241</v>
      </c>
      <c r="R138" t="s">
        <v>1387</v>
      </c>
      <c r="S138" t="s">
        <v>1391</v>
      </c>
    </row>
    <row r="139" spans="1:19">
      <c r="A139" t="s">
        <v>1388</v>
      </c>
      <c r="C139" t="s">
        <v>508</v>
      </c>
      <c r="D139" t="s">
        <v>669</v>
      </c>
      <c r="E139" t="s">
        <v>1403</v>
      </c>
      <c r="F139">
        <v>3.7499999999999999E-2</v>
      </c>
      <c r="I139" t="s">
        <v>7</v>
      </c>
      <c r="J139" t="s">
        <v>1386</v>
      </c>
      <c r="L139" t="s">
        <v>1386</v>
      </c>
      <c r="M139" t="s">
        <v>509</v>
      </c>
      <c r="N139">
        <v>5</v>
      </c>
      <c r="O139" t="s">
        <v>1224</v>
      </c>
      <c r="P139" t="s">
        <v>1238</v>
      </c>
      <c r="Q139" t="s">
        <v>1241</v>
      </c>
      <c r="R139" t="s">
        <v>1387</v>
      </c>
      <c r="S139" t="s">
        <v>1391</v>
      </c>
    </row>
    <row r="140" spans="1:19">
      <c r="A140" t="s">
        <v>1404</v>
      </c>
      <c r="C140" t="s">
        <v>585</v>
      </c>
      <c r="E140" t="s">
        <v>1405</v>
      </c>
      <c r="F140" t="s">
        <v>1390</v>
      </c>
      <c r="J140" t="s">
        <v>1386</v>
      </c>
      <c r="L140" t="s">
        <v>1386</v>
      </c>
      <c r="N140">
        <v>5</v>
      </c>
      <c r="O140" t="s">
        <v>1224</v>
      </c>
      <c r="P140" t="s">
        <v>1238</v>
      </c>
      <c r="Q140" t="s">
        <v>1241</v>
      </c>
      <c r="R140" t="s">
        <v>1387</v>
      </c>
      <c r="S140" t="s">
        <v>1406</v>
      </c>
    </row>
    <row r="141" spans="1:19">
      <c r="A141" t="s">
        <v>1404</v>
      </c>
      <c r="C141" t="s">
        <v>87</v>
      </c>
      <c r="E141" t="s">
        <v>1407</v>
      </c>
      <c r="F141">
        <v>0.65</v>
      </c>
      <c r="G141">
        <v>5</v>
      </c>
      <c r="H141">
        <v>3.2500000000000001E-2</v>
      </c>
      <c r="I141" t="s">
        <v>43</v>
      </c>
      <c r="J141" t="s">
        <v>1386</v>
      </c>
      <c r="L141" t="s">
        <v>1386</v>
      </c>
      <c r="M141" t="s">
        <v>509</v>
      </c>
      <c r="N141">
        <v>5</v>
      </c>
      <c r="O141" t="s">
        <v>1224</v>
      </c>
      <c r="P141" t="s">
        <v>1238</v>
      </c>
      <c r="Q141" t="s">
        <v>1241</v>
      </c>
      <c r="R141" t="s">
        <v>1387</v>
      </c>
      <c r="S141" t="s">
        <v>1406</v>
      </c>
    </row>
    <row r="142" spans="1:19">
      <c r="A142" t="s">
        <v>1404</v>
      </c>
      <c r="C142" t="s">
        <v>508</v>
      </c>
      <c r="D142" t="s">
        <v>629</v>
      </c>
      <c r="E142" t="s">
        <v>1408</v>
      </c>
      <c r="F142" t="s">
        <v>300</v>
      </c>
      <c r="I142" t="s">
        <v>7</v>
      </c>
      <c r="J142" t="s">
        <v>1386</v>
      </c>
      <c r="L142" t="s">
        <v>1386</v>
      </c>
      <c r="M142" t="s">
        <v>509</v>
      </c>
      <c r="N142">
        <v>5</v>
      </c>
      <c r="O142" t="s">
        <v>1224</v>
      </c>
      <c r="P142" t="s">
        <v>1238</v>
      </c>
      <c r="Q142" t="s">
        <v>1241</v>
      </c>
      <c r="R142" t="s">
        <v>1387</v>
      </c>
      <c r="S142" t="s">
        <v>1406</v>
      </c>
    </row>
    <row r="143" spans="1:19">
      <c r="A143" t="s">
        <v>1404</v>
      </c>
      <c r="C143" t="s">
        <v>508</v>
      </c>
      <c r="D143" t="s">
        <v>633</v>
      </c>
      <c r="E143" t="s">
        <v>1409</v>
      </c>
      <c r="F143" t="s">
        <v>300</v>
      </c>
      <c r="I143" t="s">
        <v>7</v>
      </c>
      <c r="J143" t="s">
        <v>1386</v>
      </c>
      <c r="L143" t="s">
        <v>1386</v>
      </c>
      <c r="M143" t="s">
        <v>509</v>
      </c>
      <c r="N143">
        <v>5</v>
      </c>
      <c r="O143" t="s">
        <v>1224</v>
      </c>
      <c r="P143" t="s">
        <v>1238</v>
      </c>
      <c r="Q143" t="s">
        <v>1241</v>
      </c>
      <c r="R143" t="s">
        <v>1387</v>
      </c>
      <c r="S143" t="s">
        <v>1406</v>
      </c>
    </row>
    <row r="144" spans="1:19">
      <c r="A144" t="s">
        <v>1404</v>
      </c>
      <c r="C144" t="s">
        <v>508</v>
      </c>
      <c r="D144" t="s">
        <v>637</v>
      </c>
      <c r="E144" t="s">
        <v>1410</v>
      </c>
      <c r="F144">
        <v>3.7499999999999999E-2</v>
      </c>
      <c r="I144" t="s">
        <v>7</v>
      </c>
      <c r="J144" t="s">
        <v>1386</v>
      </c>
      <c r="L144" t="s">
        <v>1386</v>
      </c>
      <c r="M144" t="s">
        <v>509</v>
      </c>
      <c r="N144">
        <v>5</v>
      </c>
      <c r="O144" t="s">
        <v>1224</v>
      </c>
      <c r="P144" t="s">
        <v>1238</v>
      </c>
      <c r="Q144" t="s">
        <v>1241</v>
      </c>
      <c r="R144" t="s">
        <v>1387</v>
      </c>
      <c r="S144" t="s">
        <v>1406</v>
      </c>
    </row>
    <row r="145" spans="1:19">
      <c r="A145" t="s">
        <v>1404</v>
      </c>
      <c r="C145" t="s">
        <v>508</v>
      </c>
      <c r="D145" t="s">
        <v>641</v>
      </c>
      <c r="E145" t="s">
        <v>1411</v>
      </c>
      <c r="F145">
        <v>3.7499999999999999E-2</v>
      </c>
      <c r="I145" t="s">
        <v>7</v>
      </c>
      <c r="J145" t="s">
        <v>1386</v>
      </c>
      <c r="L145" t="s">
        <v>1386</v>
      </c>
      <c r="M145" t="s">
        <v>509</v>
      </c>
      <c r="N145">
        <v>5</v>
      </c>
      <c r="O145" t="s">
        <v>1224</v>
      </c>
      <c r="P145" t="s">
        <v>1238</v>
      </c>
      <c r="Q145" t="s">
        <v>1241</v>
      </c>
      <c r="R145" t="s">
        <v>1387</v>
      </c>
      <c r="S145" t="s">
        <v>1406</v>
      </c>
    </row>
    <row r="146" spans="1:19">
      <c r="A146" t="s">
        <v>1404</v>
      </c>
      <c r="C146" t="s">
        <v>508</v>
      </c>
      <c r="D146" t="s">
        <v>645</v>
      </c>
      <c r="E146" t="s">
        <v>1412</v>
      </c>
      <c r="F146">
        <v>3.7499999999999999E-2</v>
      </c>
      <c r="I146" t="s">
        <v>7</v>
      </c>
      <c r="J146" t="s">
        <v>1386</v>
      </c>
      <c r="L146" t="s">
        <v>1386</v>
      </c>
      <c r="M146" t="s">
        <v>509</v>
      </c>
      <c r="N146">
        <v>5</v>
      </c>
      <c r="O146" t="s">
        <v>1224</v>
      </c>
      <c r="P146" t="s">
        <v>1238</v>
      </c>
      <c r="Q146" t="s">
        <v>1241</v>
      </c>
      <c r="R146" t="s">
        <v>1387</v>
      </c>
      <c r="S146" t="s">
        <v>1406</v>
      </c>
    </row>
    <row r="147" spans="1:19">
      <c r="A147" t="s">
        <v>1404</v>
      </c>
      <c r="C147" t="s">
        <v>508</v>
      </c>
      <c r="D147" t="s">
        <v>649</v>
      </c>
      <c r="E147" t="s">
        <v>1413</v>
      </c>
      <c r="F147">
        <v>3.7499999999999999E-2</v>
      </c>
      <c r="I147" t="s">
        <v>7</v>
      </c>
      <c r="J147" t="s">
        <v>1386</v>
      </c>
      <c r="L147" t="s">
        <v>1386</v>
      </c>
      <c r="M147" t="s">
        <v>509</v>
      </c>
      <c r="N147">
        <v>5</v>
      </c>
      <c r="O147" t="s">
        <v>1224</v>
      </c>
      <c r="P147" t="s">
        <v>1238</v>
      </c>
      <c r="Q147" t="s">
        <v>1241</v>
      </c>
      <c r="R147" t="s">
        <v>1387</v>
      </c>
      <c r="S147" t="s">
        <v>1406</v>
      </c>
    </row>
    <row r="148" spans="1:19">
      <c r="A148" t="s">
        <v>1404</v>
      </c>
      <c r="C148" t="s">
        <v>508</v>
      </c>
      <c r="D148" t="s">
        <v>653</v>
      </c>
      <c r="E148" t="s">
        <v>1414</v>
      </c>
      <c r="F148">
        <v>3.7499999999999999E-2</v>
      </c>
      <c r="I148" t="s">
        <v>7</v>
      </c>
      <c r="J148" t="s">
        <v>1386</v>
      </c>
      <c r="L148" t="s">
        <v>1386</v>
      </c>
      <c r="M148" t="s">
        <v>509</v>
      </c>
      <c r="N148">
        <v>5</v>
      </c>
      <c r="O148" t="s">
        <v>1224</v>
      </c>
      <c r="P148" t="s">
        <v>1238</v>
      </c>
      <c r="Q148" t="s">
        <v>1241</v>
      </c>
      <c r="R148" t="s">
        <v>1387</v>
      </c>
      <c r="S148" t="s">
        <v>1406</v>
      </c>
    </row>
    <row r="149" spans="1:19">
      <c r="A149" t="s">
        <v>1404</v>
      </c>
      <c r="C149" t="s">
        <v>508</v>
      </c>
      <c r="D149" t="s">
        <v>657</v>
      </c>
      <c r="E149" t="s">
        <v>1415</v>
      </c>
      <c r="F149">
        <v>3.7499999999999999E-2</v>
      </c>
      <c r="I149" t="s">
        <v>7</v>
      </c>
      <c r="J149" t="s">
        <v>1386</v>
      </c>
      <c r="L149" t="s">
        <v>1386</v>
      </c>
      <c r="M149" t="s">
        <v>509</v>
      </c>
      <c r="N149">
        <v>5</v>
      </c>
      <c r="O149" t="s">
        <v>1224</v>
      </c>
      <c r="P149" t="s">
        <v>1238</v>
      </c>
      <c r="Q149" t="s">
        <v>1241</v>
      </c>
      <c r="R149" t="s">
        <v>1387</v>
      </c>
      <c r="S149" t="s">
        <v>1406</v>
      </c>
    </row>
    <row r="150" spans="1:19">
      <c r="A150" t="s">
        <v>1404</v>
      </c>
      <c r="C150" t="s">
        <v>508</v>
      </c>
      <c r="D150" t="s">
        <v>661</v>
      </c>
      <c r="E150" t="s">
        <v>1416</v>
      </c>
      <c r="F150" t="s">
        <v>300</v>
      </c>
      <c r="I150" t="s">
        <v>7</v>
      </c>
      <c r="J150" t="s">
        <v>1386</v>
      </c>
      <c r="L150" t="s">
        <v>1386</v>
      </c>
      <c r="M150" t="s">
        <v>509</v>
      </c>
      <c r="N150">
        <v>5</v>
      </c>
      <c r="O150" t="s">
        <v>1224</v>
      </c>
      <c r="P150" t="s">
        <v>1238</v>
      </c>
      <c r="Q150" t="s">
        <v>1241</v>
      </c>
      <c r="R150" t="s">
        <v>1387</v>
      </c>
      <c r="S150" t="s">
        <v>1406</v>
      </c>
    </row>
    <row r="151" spans="1:19">
      <c r="A151" t="s">
        <v>1404</v>
      </c>
      <c r="C151" t="s">
        <v>508</v>
      </c>
      <c r="D151" t="s">
        <v>665</v>
      </c>
      <c r="E151" t="s">
        <v>1417</v>
      </c>
      <c r="F151" t="s">
        <v>300</v>
      </c>
      <c r="I151" t="s">
        <v>7</v>
      </c>
      <c r="J151" t="s">
        <v>1386</v>
      </c>
      <c r="L151" t="s">
        <v>1386</v>
      </c>
      <c r="M151" t="s">
        <v>509</v>
      </c>
      <c r="N151">
        <v>5</v>
      </c>
      <c r="O151" t="s">
        <v>1224</v>
      </c>
      <c r="P151" t="s">
        <v>1238</v>
      </c>
      <c r="Q151" t="s">
        <v>1241</v>
      </c>
      <c r="R151" t="s">
        <v>1387</v>
      </c>
      <c r="S151" t="s">
        <v>1406</v>
      </c>
    </row>
    <row r="152" spans="1:19">
      <c r="A152" t="s">
        <v>1404</v>
      </c>
      <c r="C152" t="s">
        <v>508</v>
      </c>
      <c r="D152" t="s">
        <v>669</v>
      </c>
      <c r="E152" t="s">
        <v>1418</v>
      </c>
      <c r="F152">
        <v>3.7499999999999999E-2</v>
      </c>
      <c r="I152" t="s">
        <v>7</v>
      </c>
      <c r="J152" t="s">
        <v>1386</v>
      </c>
      <c r="L152" t="s">
        <v>1386</v>
      </c>
      <c r="M152" t="s">
        <v>509</v>
      </c>
      <c r="N152">
        <v>5</v>
      </c>
      <c r="O152" t="s">
        <v>1224</v>
      </c>
      <c r="P152" t="s">
        <v>1238</v>
      </c>
      <c r="Q152" t="s">
        <v>1241</v>
      </c>
      <c r="R152" t="s">
        <v>1387</v>
      </c>
      <c r="S152" t="s">
        <v>1406</v>
      </c>
    </row>
    <row r="153" spans="1:19">
      <c r="A153" t="s">
        <v>1419</v>
      </c>
      <c r="C153" t="s">
        <v>585</v>
      </c>
      <c r="E153" t="s">
        <v>1420</v>
      </c>
      <c r="F153" t="s">
        <v>1390</v>
      </c>
      <c r="J153" t="s">
        <v>1386</v>
      </c>
      <c r="L153" t="s">
        <v>1386</v>
      </c>
      <c r="N153">
        <v>5</v>
      </c>
      <c r="O153" t="s">
        <v>1224</v>
      </c>
      <c r="P153" t="s">
        <v>1238</v>
      </c>
      <c r="Q153" t="s">
        <v>1241</v>
      </c>
      <c r="R153" t="s">
        <v>1387</v>
      </c>
      <c r="S153" t="s">
        <v>1421</v>
      </c>
    </row>
    <row r="154" spans="1:19">
      <c r="A154" t="s">
        <v>1419</v>
      </c>
      <c r="C154" t="s">
        <v>87</v>
      </c>
      <c r="E154" t="s">
        <v>1422</v>
      </c>
      <c r="F154">
        <v>0.65</v>
      </c>
      <c r="G154">
        <v>5</v>
      </c>
      <c r="H154">
        <v>3.2500000000000001E-2</v>
      </c>
      <c r="I154" t="s">
        <v>43</v>
      </c>
      <c r="J154" t="s">
        <v>1386</v>
      </c>
      <c r="L154" t="s">
        <v>1386</v>
      </c>
      <c r="M154" t="s">
        <v>509</v>
      </c>
      <c r="N154">
        <v>5</v>
      </c>
      <c r="O154" t="s">
        <v>1224</v>
      </c>
      <c r="P154" t="s">
        <v>1238</v>
      </c>
      <c r="Q154" t="s">
        <v>1241</v>
      </c>
      <c r="R154" t="s">
        <v>1387</v>
      </c>
      <c r="S154" t="s">
        <v>1421</v>
      </c>
    </row>
    <row r="155" spans="1:19">
      <c r="A155" t="s">
        <v>1419</v>
      </c>
      <c r="C155" t="s">
        <v>508</v>
      </c>
      <c r="D155" t="s">
        <v>629</v>
      </c>
      <c r="E155" t="s">
        <v>1423</v>
      </c>
      <c r="F155" t="s">
        <v>300</v>
      </c>
      <c r="I155" t="s">
        <v>7</v>
      </c>
      <c r="J155" t="s">
        <v>1386</v>
      </c>
      <c r="L155" t="s">
        <v>1386</v>
      </c>
      <c r="M155" t="s">
        <v>509</v>
      </c>
      <c r="N155">
        <v>5</v>
      </c>
      <c r="O155" t="s">
        <v>1224</v>
      </c>
      <c r="P155" t="s">
        <v>1238</v>
      </c>
      <c r="Q155" t="s">
        <v>1241</v>
      </c>
      <c r="R155" t="s">
        <v>1387</v>
      </c>
      <c r="S155" t="s">
        <v>1421</v>
      </c>
    </row>
    <row r="156" spans="1:19">
      <c r="A156" t="s">
        <v>1419</v>
      </c>
      <c r="C156" t="s">
        <v>508</v>
      </c>
      <c r="D156" t="s">
        <v>633</v>
      </c>
      <c r="E156" t="s">
        <v>1424</v>
      </c>
      <c r="F156" t="s">
        <v>300</v>
      </c>
      <c r="I156" t="s">
        <v>7</v>
      </c>
      <c r="J156" t="s">
        <v>1386</v>
      </c>
      <c r="L156" t="s">
        <v>1386</v>
      </c>
      <c r="M156" t="s">
        <v>509</v>
      </c>
      <c r="N156">
        <v>5</v>
      </c>
      <c r="O156" t="s">
        <v>1224</v>
      </c>
      <c r="P156" t="s">
        <v>1238</v>
      </c>
      <c r="Q156" t="s">
        <v>1241</v>
      </c>
      <c r="R156" t="s">
        <v>1387</v>
      </c>
      <c r="S156" t="s">
        <v>1421</v>
      </c>
    </row>
    <row r="157" spans="1:19">
      <c r="A157" t="s">
        <v>1419</v>
      </c>
      <c r="C157" t="s">
        <v>508</v>
      </c>
      <c r="D157" t="s">
        <v>637</v>
      </c>
      <c r="E157" t="s">
        <v>1425</v>
      </c>
      <c r="F157">
        <v>3.7499999999999999E-2</v>
      </c>
      <c r="I157" t="s">
        <v>7</v>
      </c>
      <c r="J157" t="s">
        <v>1386</v>
      </c>
      <c r="L157" t="s">
        <v>1386</v>
      </c>
      <c r="M157" t="s">
        <v>509</v>
      </c>
      <c r="N157">
        <v>5</v>
      </c>
      <c r="O157" t="s">
        <v>1224</v>
      </c>
      <c r="P157" t="s">
        <v>1238</v>
      </c>
      <c r="Q157" t="s">
        <v>1241</v>
      </c>
      <c r="R157" t="s">
        <v>1387</v>
      </c>
      <c r="S157" t="s">
        <v>1421</v>
      </c>
    </row>
    <row r="158" spans="1:19">
      <c r="A158" t="s">
        <v>1419</v>
      </c>
      <c r="C158" t="s">
        <v>508</v>
      </c>
      <c r="D158" t="s">
        <v>641</v>
      </c>
      <c r="E158" t="s">
        <v>1426</v>
      </c>
      <c r="F158">
        <v>3.7499999999999999E-2</v>
      </c>
      <c r="I158" t="s">
        <v>7</v>
      </c>
      <c r="J158" t="s">
        <v>1386</v>
      </c>
      <c r="L158" t="s">
        <v>1386</v>
      </c>
      <c r="M158" t="s">
        <v>509</v>
      </c>
      <c r="N158">
        <v>5</v>
      </c>
      <c r="O158" t="s">
        <v>1224</v>
      </c>
      <c r="P158" t="s">
        <v>1238</v>
      </c>
      <c r="Q158" t="s">
        <v>1241</v>
      </c>
      <c r="R158" t="s">
        <v>1387</v>
      </c>
      <c r="S158" t="s">
        <v>1421</v>
      </c>
    </row>
    <row r="159" spans="1:19">
      <c r="A159" t="s">
        <v>1419</v>
      </c>
      <c r="C159" t="s">
        <v>508</v>
      </c>
      <c r="D159" t="s">
        <v>645</v>
      </c>
      <c r="E159" t="s">
        <v>1427</v>
      </c>
      <c r="F159">
        <v>3.7499999999999999E-2</v>
      </c>
      <c r="I159" t="s">
        <v>7</v>
      </c>
      <c r="J159" t="s">
        <v>1386</v>
      </c>
      <c r="L159" t="s">
        <v>1386</v>
      </c>
      <c r="M159" t="s">
        <v>509</v>
      </c>
      <c r="N159">
        <v>5</v>
      </c>
      <c r="O159" t="s">
        <v>1224</v>
      </c>
      <c r="P159" t="s">
        <v>1238</v>
      </c>
      <c r="Q159" t="s">
        <v>1241</v>
      </c>
      <c r="R159" t="s">
        <v>1387</v>
      </c>
      <c r="S159" t="s">
        <v>1421</v>
      </c>
    </row>
    <row r="160" spans="1:19">
      <c r="A160" t="s">
        <v>1419</v>
      </c>
      <c r="C160" t="s">
        <v>508</v>
      </c>
      <c r="D160" t="s">
        <v>649</v>
      </c>
      <c r="E160" t="s">
        <v>1428</v>
      </c>
      <c r="F160">
        <v>3.7499999999999999E-2</v>
      </c>
      <c r="I160" t="s">
        <v>7</v>
      </c>
      <c r="J160" t="s">
        <v>1386</v>
      </c>
      <c r="L160" t="s">
        <v>1386</v>
      </c>
      <c r="M160" t="s">
        <v>509</v>
      </c>
      <c r="N160">
        <v>5</v>
      </c>
      <c r="O160" t="s">
        <v>1224</v>
      </c>
      <c r="P160" t="s">
        <v>1238</v>
      </c>
      <c r="Q160" t="s">
        <v>1241</v>
      </c>
      <c r="R160" t="s">
        <v>1387</v>
      </c>
      <c r="S160" t="s">
        <v>1421</v>
      </c>
    </row>
    <row r="161" spans="1:19">
      <c r="A161" t="s">
        <v>1419</v>
      </c>
      <c r="C161" t="s">
        <v>508</v>
      </c>
      <c r="D161" t="s">
        <v>653</v>
      </c>
      <c r="E161" t="s">
        <v>1429</v>
      </c>
      <c r="F161">
        <v>3.7499999999999999E-2</v>
      </c>
      <c r="I161" t="s">
        <v>7</v>
      </c>
      <c r="J161" t="s">
        <v>1386</v>
      </c>
      <c r="L161" t="s">
        <v>1386</v>
      </c>
      <c r="M161" t="s">
        <v>509</v>
      </c>
      <c r="N161">
        <v>5</v>
      </c>
      <c r="O161" t="s">
        <v>1224</v>
      </c>
      <c r="P161" t="s">
        <v>1238</v>
      </c>
      <c r="Q161" t="s">
        <v>1241</v>
      </c>
      <c r="R161" t="s">
        <v>1387</v>
      </c>
      <c r="S161" t="s">
        <v>1421</v>
      </c>
    </row>
    <row r="162" spans="1:19">
      <c r="A162" t="s">
        <v>1419</v>
      </c>
      <c r="C162" t="s">
        <v>508</v>
      </c>
      <c r="D162" t="s">
        <v>657</v>
      </c>
      <c r="E162" t="s">
        <v>1430</v>
      </c>
      <c r="F162">
        <v>3.7499999999999999E-2</v>
      </c>
      <c r="I162" t="s">
        <v>7</v>
      </c>
      <c r="J162" t="s">
        <v>1386</v>
      </c>
      <c r="L162" t="s">
        <v>1386</v>
      </c>
      <c r="M162" t="s">
        <v>509</v>
      </c>
      <c r="N162">
        <v>5</v>
      </c>
      <c r="O162" t="s">
        <v>1224</v>
      </c>
      <c r="P162" t="s">
        <v>1238</v>
      </c>
      <c r="Q162" t="s">
        <v>1241</v>
      </c>
      <c r="R162" t="s">
        <v>1387</v>
      </c>
      <c r="S162" t="s">
        <v>1421</v>
      </c>
    </row>
    <row r="163" spans="1:19">
      <c r="A163" t="s">
        <v>1419</v>
      </c>
      <c r="C163" t="s">
        <v>508</v>
      </c>
      <c r="D163" t="s">
        <v>661</v>
      </c>
      <c r="E163" t="s">
        <v>1431</v>
      </c>
      <c r="F163" t="s">
        <v>300</v>
      </c>
      <c r="I163" t="s">
        <v>7</v>
      </c>
      <c r="J163" t="s">
        <v>1386</v>
      </c>
      <c r="L163" t="s">
        <v>1386</v>
      </c>
      <c r="M163" t="s">
        <v>509</v>
      </c>
      <c r="N163">
        <v>5</v>
      </c>
      <c r="O163" t="s">
        <v>1224</v>
      </c>
      <c r="P163" t="s">
        <v>1238</v>
      </c>
      <c r="Q163" t="s">
        <v>1241</v>
      </c>
      <c r="R163" t="s">
        <v>1387</v>
      </c>
      <c r="S163" t="s">
        <v>1421</v>
      </c>
    </row>
    <row r="164" spans="1:19">
      <c r="A164" t="s">
        <v>1419</v>
      </c>
      <c r="C164" t="s">
        <v>508</v>
      </c>
      <c r="D164" t="s">
        <v>665</v>
      </c>
      <c r="E164" t="s">
        <v>1432</v>
      </c>
      <c r="F164" t="s">
        <v>300</v>
      </c>
      <c r="I164" t="s">
        <v>7</v>
      </c>
      <c r="J164" t="s">
        <v>1386</v>
      </c>
      <c r="L164" t="s">
        <v>1386</v>
      </c>
      <c r="M164" t="s">
        <v>509</v>
      </c>
      <c r="N164">
        <v>5</v>
      </c>
      <c r="O164" t="s">
        <v>1224</v>
      </c>
      <c r="P164" t="s">
        <v>1238</v>
      </c>
      <c r="Q164" t="s">
        <v>1241</v>
      </c>
      <c r="R164" t="s">
        <v>1387</v>
      </c>
      <c r="S164" t="s">
        <v>1421</v>
      </c>
    </row>
    <row r="165" spans="1:19">
      <c r="A165" t="s">
        <v>1419</v>
      </c>
      <c r="C165" t="s">
        <v>508</v>
      </c>
      <c r="D165" t="s">
        <v>669</v>
      </c>
      <c r="E165" t="s">
        <v>1433</v>
      </c>
      <c r="F165">
        <v>3.7499999999999999E-2</v>
      </c>
      <c r="I165" t="s">
        <v>7</v>
      </c>
      <c r="J165" t="s">
        <v>1386</v>
      </c>
      <c r="L165" t="s">
        <v>1386</v>
      </c>
      <c r="M165" t="s">
        <v>509</v>
      </c>
      <c r="N165">
        <v>5</v>
      </c>
      <c r="O165" t="s">
        <v>1224</v>
      </c>
      <c r="P165" t="s">
        <v>1238</v>
      </c>
      <c r="Q165" t="s">
        <v>1241</v>
      </c>
      <c r="R165" t="s">
        <v>1387</v>
      </c>
      <c r="S165" t="s">
        <v>1421</v>
      </c>
    </row>
    <row r="166" spans="1:19">
      <c r="A166" t="s">
        <v>1434</v>
      </c>
      <c r="C166" t="s">
        <v>585</v>
      </c>
      <c r="E166" t="s">
        <v>1435</v>
      </c>
      <c r="F166" t="s">
        <v>1390</v>
      </c>
      <c r="J166" t="s">
        <v>1386</v>
      </c>
      <c r="L166" t="s">
        <v>1386</v>
      </c>
      <c r="N166">
        <v>5</v>
      </c>
      <c r="O166" t="s">
        <v>1224</v>
      </c>
      <c r="P166" t="s">
        <v>1238</v>
      </c>
      <c r="Q166" t="s">
        <v>1241</v>
      </c>
      <c r="R166" t="s">
        <v>1387</v>
      </c>
      <c r="S166" t="s">
        <v>1436</v>
      </c>
    </row>
    <row r="167" spans="1:19">
      <c r="A167" t="s">
        <v>1434</v>
      </c>
      <c r="C167" t="s">
        <v>87</v>
      </c>
      <c r="E167" t="s">
        <v>1437</v>
      </c>
      <c r="F167">
        <v>0.65</v>
      </c>
      <c r="G167">
        <v>5</v>
      </c>
      <c r="H167">
        <v>3.2500000000000001E-2</v>
      </c>
      <c r="I167" t="s">
        <v>43</v>
      </c>
      <c r="J167" t="s">
        <v>1386</v>
      </c>
      <c r="L167" t="s">
        <v>1386</v>
      </c>
      <c r="M167" t="s">
        <v>509</v>
      </c>
      <c r="N167">
        <v>5</v>
      </c>
      <c r="O167" t="s">
        <v>1224</v>
      </c>
      <c r="P167" t="s">
        <v>1238</v>
      </c>
      <c r="Q167" t="s">
        <v>1241</v>
      </c>
      <c r="R167" t="s">
        <v>1387</v>
      </c>
      <c r="S167" t="s">
        <v>1436</v>
      </c>
    </row>
    <row r="168" spans="1:19">
      <c r="A168" t="s">
        <v>1434</v>
      </c>
      <c r="C168" t="s">
        <v>508</v>
      </c>
      <c r="D168" t="s">
        <v>629</v>
      </c>
      <c r="E168" t="s">
        <v>1438</v>
      </c>
      <c r="F168" t="s">
        <v>300</v>
      </c>
      <c r="I168" t="s">
        <v>7</v>
      </c>
      <c r="J168" t="s">
        <v>1386</v>
      </c>
      <c r="L168" t="s">
        <v>1386</v>
      </c>
      <c r="M168" t="s">
        <v>509</v>
      </c>
      <c r="N168">
        <v>5</v>
      </c>
      <c r="O168" t="s">
        <v>1224</v>
      </c>
      <c r="P168" t="s">
        <v>1238</v>
      </c>
      <c r="Q168" t="s">
        <v>1241</v>
      </c>
      <c r="R168" t="s">
        <v>1387</v>
      </c>
      <c r="S168" t="s">
        <v>1436</v>
      </c>
    </row>
    <row r="169" spans="1:19">
      <c r="A169" t="s">
        <v>1434</v>
      </c>
      <c r="C169" t="s">
        <v>508</v>
      </c>
      <c r="D169" t="s">
        <v>633</v>
      </c>
      <c r="E169" t="s">
        <v>1439</v>
      </c>
      <c r="F169" t="s">
        <v>300</v>
      </c>
      <c r="I169" t="s">
        <v>7</v>
      </c>
      <c r="J169" t="s">
        <v>1386</v>
      </c>
      <c r="L169" t="s">
        <v>1386</v>
      </c>
      <c r="M169" t="s">
        <v>509</v>
      </c>
      <c r="N169">
        <v>5</v>
      </c>
      <c r="O169" t="s">
        <v>1224</v>
      </c>
      <c r="P169" t="s">
        <v>1238</v>
      </c>
      <c r="Q169" t="s">
        <v>1241</v>
      </c>
      <c r="R169" t="s">
        <v>1387</v>
      </c>
      <c r="S169" t="s">
        <v>1436</v>
      </c>
    </row>
    <row r="170" spans="1:19">
      <c r="A170" t="s">
        <v>1434</v>
      </c>
      <c r="C170" t="s">
        <v>508</v>
      </c>
      <c r="D170" t="s">
        <v>637</v>
      </c>
      <c r="E170" t="s">
        <v>1440</v>
      </c>
      <c r="F170">
        <v>3.7499999999999999E-2</v>
      </c>
      <c r="I170" t="s">
        <v>7</v>
      </c>
      <c r="J170" t="s">
        <v>1386</v>
      </c>
      <c r="L170" t="s">
        <v>1386</v>
      </c>
      <c r="M170" t="s">
        <v>509</v>
      </c>
      <c r="N170">
        <v>5</v>
      </c>
      <c r="O170" t="s">
        <v>1224</v>
      </c>
      <c r="P170" t="s">
        <v>1238</v>
      </c>
      <c r="Q170" t="s">
        <v>1241</v>
      </c>
      <c r="R170" t="s">
        <v>1387</v>
      </c>
      <c r="S170" t="s">
        <v>1436</v>
      </c>
    </row>
    <row r="171" spans="1:19">
      <c r="A171" t="s">
        <v>1434</v>
      </c>
      <c r="C171" t="s">
        <v>508</v>
      </c>
      <c r="D171" t="s">
        <v>641</v>
      </c>
      <c r="E171" t="s">
        <v>1441</v>
      </c>
      <c r="F171">
        <v>3.7499999999999999E-2</v>
      </c>
      <c r="I171" t="s">
        <v>7</v>
      </c>
      <c r="J171" t="s">
        <v>1386</v>
      </c>
      <c r="L171" t="s">
        <v>1386</v>
      </c>
      <c r="M171" t="s">
        <v>509</v>
      </c>
      <c r="N171">
        <v>5</v>
      </c>
      <c r="O171" t="s">
        <v>1224</v>
      </c>
      <c r="P171" t="s">
        <v>1238</v>
      </c>
      <c r="Q171" t="s">
        <v>1241</v>
      </c>
      <c r="R171" t="s">
        <v>1387</v>
      </c>
      <c r="S171" t="s">
        <v>1436</v>
      </c>
    </row>
    <row r="172" spans="1:19">
      <c r="A172" t="s">
        <v>1434</v>
      </c>
      <c r="C172" t="s">
        <v>508</v>
      </c>
      <c r="D172" t="s">
        <v>645</v>
      </c>
      <c r="E172" t="s">
        <v>1442</v>
      </c>
      <c r="F172">
        <v>3.7499999999999999E-2</v>
      </c>
      <c r="I172" t="s">
        <v>7</v>
      </c>
      <c r="J172" t="s">
        <v>1386</v>
      </c>
      <c r="L172" t="s">
        <v>1386</v>
      </c>
      <c r="M172" t="s">
        <v>509</v>
      </c>
      <c r="N172">
        <v>5</v>
      </c>
      <c r="O172" t="s">
        <v>1224</v>
      </c>
      <c r="P172" t="s">
        <v>1238</v>
      </c>
      <c r="Q172" t="s">
        <v>1241</v>
      </c>
      <c r="R172" t="s">
        <v>1387</v>
      </c>
      <c r="S172" t="s">
        <v>1436</v>
      </c>
    </row>
    <row r="173" spans="1:19">
      <c r="A173" t="s">
        <v>1434</v>
      </c>
      <c r="C173" t="s">
        <v>508</v>
      </c>
      <c r="D173" t="s">
        <v>649</v>
      </c>
      <c r="E173" t="s">
        <v>1443</v>
      </c>
      <c r="F173">
        <v>3.7499999999999999E-2</v>
      </c>
      <c r="I173" t="s">
        <v>7</v>
      </c>
      <c r="J173" t="s">
        <v>1386</v>
      </c>
      <c r="L173" t="s">
        <v>1386</v>
      </c>
      <c r="M173" t="s">
        <v>509</v>
      </c>
      <c r="N173">
        <v>5</v>
      </c>
      <c r="O173" t="s">
        <v>1224</v>
      </c>
      <c r="P173" t="s">
        <v>1238</v>
      </c>
      <c r="Q173" t="s">
        <v>1241</v>
      </c>
      <c r="R173" t="s">
        <v>1387</v>
      </c>
      <c r="S173" t="s">
        <v>1436</v>
      </c>
    </row>
    <row r="174" spans="1:19">
      <c r="A174" t="s">
        <v>1434</v>
      </c>
      <c r="C174" t="s">
        <v>508</v>
      </c>
      <c r="D174" t="s">
        <v>653</v>
      </c>
      <c r="E174" t="s">
        <v>1444</v>
      </c>
      <c r="F174">
        <v>3.7499999999999999E-2</v>
      </c>
      <c r="I174" t="s">
        <v>7</v>
      </c>
      <c r="J174" t="s">
        <v>1386</v>
      </c>
      <c r="L174" t="s">
        <v>1386</v>
      </c>
      <c r="M174" t="s">
        <v>509</v>
      </c>
      <c r="N174">
        <v>5</v>
      </c>
      <c r="O174" t="s">
        <v>1224</v>
      </c>
      <c r="P174" t="s">
        <v>1238</v>
      </c>
      <c r="Q174" t="s">
        <v>1241</v>
      </c>
      <c r="R174" t="s">
        <v>1387</v>
      </c>
      <c r="S174" t="s">
        <v>1436</v>
      </c>
    </row>
    <row r="175" spans="1:19">
      <c r="A175" t="s">
        <v>1434</v>
      </c>
      <c r="C175" t="s">
        <v>508</v>
      </c>
      <c r="D175" t="s">
        <v>657</v>
      </c>
      <c r="E175" t="s">
        <v>1445</v>
      </c>
      <c r="F175">
        <v>3.7499999999999999E-2</v>
      </c>
      <c r="I175" t="s">
        <v>7</v>
      </c>
      <c r="J175" t="s">
        <v>1386</v>
      </c>
      <c r="L175" t="s">
        <v>1386</v>
      </c>
      <c r="M175" t="s">
        <v>509</v>
      </c>
      <c r="N175">
        <v>5</v>
      </c>
      <c r="O175" t="s">
        <v>1224</v>
      </c>
      <c r="P175" t="s">
        <v>1238</v>
      </c>
      <c r="Q175" t="s">
        <v>1241</v>
      </c>
      <c r="R175" t="s">
        <v>1387</v>
      </c>
      <c r="S175" t="s">
        <v>1436</v>
      </c>
    </row>
    <row r="176" spans="1:19">
      <c r="A176" t="s">
        <v>1434</v>
      </c>
      <c r="C176" t="s">
        <v>508</v>
      </c>
      <c r="D176" t="s">
        <v>661</v>
      </c>
      <c r="E176" t="s">
        <v>1446</v>
      </c>
      <c r="F176" t="s">
        <v>300</v>
      </c>
      <c r="I176" t="s">
        <v>7</v>
      </c>
      <c r="J176" t="s">
        <v>1386</v>
      </c>
      <c r="L176" t="s">
        <v>1386</v>
      </c>
      <c r="M176" t="s">
        <v>509</v>
      </c>
      <c r="N176">
        <v>5</v>
      </c>
      <c r="O176" t="s">
        <v>1224</v>
      </c>
      <c r="P176" t="s">
        <v>1238</v>
      </c>
      <c r="Q176" t="s">
        <v>1241</v>
      </c>
      <c r="R176" t="s">
        <v>1387</v>
      </c>
      <c r="S176" t="s">
        <v>1436</v>
      </c>
    </row>
    <row r="177" spans="1:19">
      <c r="A177" t="s">
        <v>1434</v>
      </c>
      <c r="C177" t="s">
        <v>508</v>
      </c>
      <c r="D177" t="s">
        <v>665</v>
      </c>
      <c r="E177" t="s">
        <v>1447</v>
      </c>
      <c r="F177" t="s">
        <v>300</v>
      </c>
      <c r="I177" t="s">
        <v>7</v>
      </c>
      <c r="J177" t="s">
        <v>1386</v>
      </c>
      <c r="L177" t="s">
        <v>1386</v>
      </c>
      <c r="M177" t="s">
        <v>509</v>
      </c>
      <c r="N177">
        <v>5</v>
      </c>
      <c r="O177" t="s">
        <v>1224</v>
      </c>
      <c r="P177" t="s">
        <v>1238</v>
      </c>
      <c r="Q177" t="s">
        <v>1241</v>
      </c>
      <c r="R177" t="s">
        <v>1387</v>
      </c>
      <c r="S177" t="s">
        <v>1436</v>
      </c>
    </row>
    <row r="178" spans="1:19">
      <c r="A178" t="s">
        <v>1434</v>
      </c>
      <c r="C178" t="s">
        <v>508</v>
      </c>
      <c r="D178" t="s">
        <v>669</v>
      </c>
      <c r="E178" t="s">
        <v>1448</v>
      </c>
      <c r="F178">
        <v>3.7499999999999999E-2</v>
      </c>
      <c r="I178" t="s">
        <v>7</v>
      </c>
      <c r="J178" t="s">
        <v>1386</v>
      </c>
      <c r="L178" t="s">
        <v>1386</v>
      </c>
      <c r="M178" t="s">
        <v>509</v>
      </c>
      <c r="N178">
        <v>5</v>
      </c>
      <c r="O178" t="s">
        <v>1224</v>
      </c>
      <c r="P178" t="s">
        <v>1238</v>
      </c>
      <c r="Q178" t="s">
        <v>1241</v>
      </c>
      <c r="R178" t="s">
        <v>1387</v>
      </c>
      <c r="S178" t="s">
        <v>1436</v>
      </c>
    </row>
    <row r="179" spans="1:19">
      <c r="A179" t="s">
        <v>1449</v>
      </c>
      <c r="C179" t="s">
        <v>585</v>
      </c>
      <c r="E179" t="s">
        <v>1450</v>
      </c>
      <c r="F179" t="s">
        <v>1390</v>
      </c>
      <c r="J179" t="s">
        <v>1386</v>
      </c>
      <c r="L179" t="s">
        <v>1386</v>
      </c>
      <c r="N179">
        <v>5</v>
      </c>
      <c r="O179" t="s">
        <v>1224</v>
      </c>
      <c r="P179" t="s">
        <v>1238</v>
      </c>
      <c r="Q179" t="s">
        <v>1241</v>
      </c>
      <c r="R179" t="s">
        <v>1387</v>
      </c>
      <c r="S179" t="s">
        <v>1451</v>
      </c>
    </row>
    <row r="180" spans="1:19">
      <c r="A180" t="s">
        <v>1449</v>
      </c>
      <c r="C180" t="s">
        <v>87</v>
      </c>
      <c r="E180" t="s">
        <v>1452</v>
      </c>
      <c r="F180">
        <v>0.65</v>
      </c>
      <c r="G180">
        <v>5</v>
      </c>
      <c r="H180">
        <v>3.2500000000000001E-2</v>
      </c>
      <c r="I180" t="s">
        <v>43</v>
      </c>
      <c r="J180" t="s">
        <v>1386</v>
      </c>
      <c r="L180" t="s">
        <v>1386</v>
      </c>
      <c r="M180" t="s">
        <v>509</v>
      </c>
      <c r="N180">
        <v>5</v>
      </c>
      <c r="O180" t="s">
        <v>1224</v>
      </c>
      <c r="P180" t="s">
        <v>1238</v>
      </c>
      <c r="Q180" t="s">
        <v>1241</v>
      </c>
      <c r="R180" t="s">
        <v>1387</v>
      </c>
      <c r="S180" t="s">
        <v>1451</v>
      </c>
    </row>
    <row r="181" spans="1:19">
      <c r="A181" t="s">
        <v>1449</v>
      </c>
      <c r="C181" t="s">
        <v>508</v>
      </c>
      <c r="D181" t="s">
        <v>629</v>
      </c>
      <c r="E181" t="s">
        <v>1453</v>
      </c>
      <c r="F181" t="s">
        <v>300</v>
      </c>
      <c r="I181" t="s">
        <v>7</v>
      </c>
      <c r="J181" t="s">
        <v>1386</v>
      </c>
      <c r="L181" t="s">
        <v>1386</v>
      </c>
      <c r="M181" t="s">
        <v>509</v>
      </c>
      <c r="N181">
        <v>5</v>
      </c>
      <c r="O181" t="s">
        <v>1224</v>
      </c>
      <c r="P181" t="s">
        <v>1238</v>
      </c>
      <c r="Q181" t="s">
        <v>1241</v>
      </c>
      <c r="R181" t="s">
        <v>1387</v>
      </c>
      <c r="S181" t="s">
        <v>1451</v>
      </c>
    </row>
    <row r="182" spans="1:19">
      <c r="A182" t="s">
        <v>1449</v>
      </c>
      <c r="C182" t="s">
        <v>508</v>
      </c>
      <c r="D182" t="s">
        <v>633</v>
      </c>
      <c r="E182" t="s">
        <v>1454</v>
      </c>
      <c r="F182" t="s">
        <v>300</v>
      </c>
      <c r="I182" t="s">
        <v>7</v>
      </c>
      <c r="J182" t="s">
        <v>1386</v>
      </c>
      <c r="L182" t="s">
        <v>1386</v>
      </c>
      <c r="M182" t="s">
        <v>509</v>
      </c>
      <c r="N182">
        <v>5</v>
      </c>
      <c r="O182" t="s">
        <v>1224</v>
      </c>
      <c r="P182" t="s">
        <v>1238</v>
      </c>
      <c r="Q182" t="s">
        <v>1241</v>
      </c>
      <c r="R182" t="s">
        <v>1387</v>
      </c>
      <c r="S182" t="s">
        <v>1451</v>
      </c>
    </row>
    <row r="183" spans="1:19">
      <c r="A183" t="s">
        <v>1449</v>
      </c>
      <c r="C183" t="s">
        <v>508</v>
      </c>
      <c r="D183" t="s">
        <v>637</v>
      </c>
      <c r="E183" t="s">
        <v>1455</v>
      </c>
      <c r="F183">
        <v>3.7499999999999999E-2</v>
      </c>
      <c r="I183" t="s">
        <v>7</v>
      </c>
      <c r="J183" t="s">
        <v>1386</v>
      </c>
      <c r="L183" t="s">
        <v>1386</v>
      </c>
      <c r="M183" t="s">
        <v>509</v>
      </c>
      <c r="N183">
        <v>5</v>
      </c>
      <c r="O183" t="s">
        <v>1224</v>
      </c>
      <c r="P183" t="s">
        <v>1238</v>
      </c>
      <c r="Q183" t="s">
        <v>1241</v>
      </c>
      <c r="R183" t="s">
        <v>1387</v>
      </c>
      <c r="S183" t="s">
        <v>1451</v>
      </c>
    </row>
    <row r="184" spans="1:19">
      <c r="A184" t="s">
        <v>1449</v>
      </c>
      <c r="C184" t="s">
        <v>508</v>
      </c>
      <c r="D184" t="s">
        <v>641</v>
      </c>
      <c r="E184" t="s">
        <v>1456</v>
      </c>
      <c r="F184">
        <v>3.7499999999999999E-2</v>
      </c>
      <c r="I184" t="s">
        <v>7</v>
      </c>
      <c r="J184" t="s">
        <v>1386</v>
      </c>
      <c r="L184" t="s">
        <v>1386</v>
      </c>
      <c r="M184" t="s">
        <v>509</v>
      </c>
      <c r="N184">
        <v>5</v>
      </c>
      <c r="O184" t="s">
        <v>1224</v>
      </c>
      <c r="P184" t="s">
        <v>1238</v>
      </c>
      <c r="Q184" t="s">
        <v>1241</v>
      </c>
      <c r="R184" t="s">
        <v>1387</v>
      </c>
      <c r="S184" t="s">
        <v>1451</v>
      </c>
    </row>
    <row r="185" spans="1:19">
      <c r="A185" t="s">
        <v>1449</v>
      </c>
      <c r="C185" t="s">
        <v>508</v>
      </c>
      <c r="D185" t="s">
        <v>645</v>
      </c>
      <c r="E185" t="s">
        <v>1457</v>
      </c>
      <c r="F185">
        <v>3.7499999999999999E-2</v>
      </c>
      <c r="I185" t="s">
        <v>7</v>
      </c>
      <c r="J185" t="s">
        <v>1386</v>
      </c>
      <c r="L185" t="s">
        <v>1386</v>
      </c>
      <c r="M185" t="s">
        <v>509</v>
      </c>
      <c r="N185">
        <v>5</v>
      </c>
      <c r="O185" t="s">
        <v>1224</v>
      </c>
      <c r="P185" t="s">
        <v>1238</v>
      </c>
      <c r="Q185" t="s">
        <v>1241</v>
      </c>
      <c r="R185" t="s">
        <v>1387</v>
      </c>
      <c r="S185" t="s">
        <v>1451</v>
      </c>
    </row>
    <row r="186" spans="1:19">
      <c r="A186" t="s">
        <v>1449</v>
      </c>
      <c r="C186" t="s">
        <v>508</v>
      </c>
      <c r="D186" t="s">
        <v>649</v>
      </c>
      <c r="E186" t="s">
        <v>1458</v>
      </c>
      <c r="F186">
        <v>3.7499999999999999E-2</v>
      </c>
      <c r="I186" t="s">
        <v>7</v>
      </c>
      <c r="J186" t="s">
        <v>1386</v>
      </c>
      <c r="L186" t="s">
        <v>1386</v>
      </c>
      <c r="M186" t="s">
        <v>509</v>
      </c>
      <c r="N186">
        <v>5</v>
      </c>
      <c r="O186" t="s">
        <v>1224</v>
      </c>
      <c r="P186" t="s">
        <v>1238</v>
      </c>
      <c r="Q186" t="s">
        <v>1241</v>
      </c>
      <c r="R186" t="s">
        <v>1387</v>
      </c>
      <c r="S186" t="s">
        <v>1451</v>
      </c>
    </row>
    <row r="187" spans="1:19">
      <c r="A187" t="s">
        <v>1449</v>
      </c>
      <c r="C187" t="s">
        <v>508</v>
      </c>
      <c r="D187" t="s">
        <v>653</v>
      </c>
      <c r="E187" t="s">
        <v>1459</v>
      </c>
      <c r="F187">
        <v>3.7499999999999999E-2</v>
      </c>
      <c r="I187" t="s">
        <v>7</v>
      </c>
      <c r="J187" t="s">
        <v>1386</v>
      </c>
      <c r="L187" t="s">
        <v>1386</v>
      </c>
      <c r="M187" t="s">
        <v>509</v>
      </c>
      <c r="N187">
        <v>5</v>
      </c>
      <c r="O187" t="s">
        <v>1224</v>
      </c>
      <c r="P187" t="s">
        <v>1238</v>
      </c>
      <c r="Q187" t="s">
        <v>1241</v>
      </c>
      <c r="R187" t="s">
        <v>1387</v>
      </c>
      <c r="S187" t="s">
        <v>1451</v>
      </c>
    </row>
    <row r="188" spans="1:19">
      <c r="A188" t="s">
        <v>1449</v>
      </c>
      <c r="C188" t="s">
        <v>508</v>
      </c>
      <c r="D188" t="s">
        <v>657</v>
      </c>
      <c r="E188" t="s">
        <v>1460</v>
      </c>
      <c r="F188">
        <v>3.7499999999999999E-2</v>
      </c>
      <c r="I188" t="s">
        <v>7</v>
      </c>
      <c r="J188" t="s">
        <v>1386</v>
      </c>
      <c r="L188" t="s">
        <v>1386</v>
      </c>
      <c r="M188" t="s">
        <v>509</v>
      </c>
      <c r="N188">
        <v>5</v>
      </c>
      <c r="O188" t="s">
        <v>1224</v>
      </c>
      <c r="P188" t="s">
        <v>1238</v>
      </c>
      <c r="Q188" t="s">
        <v>1241</v>
      </c>
      <c r="R188" t="s">
        <v>1387</v>
      </c>
      <c r="S188" t="s">
        <v>1451</v>
      </c>
    </row>
    <row r="189" spans="1:19">
      <c r="A189" t="s">
        <v>1449</v>
      </c>
      <c r="C189" t="s">
        <v>508</v>
      </c>
      <c r="D189" t="s">
        <v>661</v>
      </c>
      <c r="E189" t="s">
        <v>1461</v>
      </c>
      <c r="F189" t="s">
        <v>300</v>
      </c>
      <c r="I189" t="s">
        <v>7</v>
      </c>
      <c r="J189" t="s">
        <v>1386</v>
      </c>
      <c r="L189" t="s">
        <v>1386</v>
      </c>
      <c r="M189" t="s">
        <v>509</v>
      </c>
      <c r="N189">
        <v>5</v>
      </c>
      <c r="O189" t="s">
        <v>1224</v>
      </c>
      <c r="P189" t="s">
        <v>1238</v>
      </c>
      <c r="Q189" t="s">
        <v>1241</v>
      </c>
      <c r="R189" t="s">
        <v>1387</v>
      </c>
      <c r="S189" t="s">
        <v>1451</v>
      </c>
    </row>
    <row r="190" spans="1:19">
      <c r="A190" t="s">
        <v>1449</v>
      </c>
      <c r="C190" t="s">
        <v>508</v>
      </c>
      <c r="D190" t="s">
        <v>665</v>
      </c>
      <c r="E190" t="s">
        <v>1462</v>
      </c>
      <c r="F190" t="s">
        <v>300</v>
      </c>
      <c r="I190" t="s">
        <v>7</v>
      </c>
      <c r="J190" t="s">
        <v>1386</v>
      </c>
      <c r="L190" t="s">
        <v>1386</v>
      </c>
      <c r="M190" t="s">
        <v>509</v>
      </c>
      <c r="N190">
        <v>5</v>
      </c>
      <c r="O190" t="s">
        <v>1224</v>
      </c>
      <c r="P190" t="s">
        <v>1238</v>
      </c>
      <c r="Q190" t="s">
        <v>1241</v>
      </c>
      <c r="R190" t="s">
        <v>1387</v>
      </c>
      <c r="S190" t="s">
        <v>1451</v>
      </c>
    </row>
    <row r="191" spans="1:19">
      <c r="A191" t="s">
        <v>1449</v>
      </c>
      <c r="C191" t="s">
        <v>508</v>
      </c>
      <c r="D191" t="s">
        <v>669</v>
      </c>
      <c r="E191" t="s">
        <v>1463</v>
      </c>
      <c r="F191">
        <v>3.7499999999999999E-2</v>
      </c>
      <c r="I191" t="s">
        <v>7</v>
      </c>
      <c r="J191" t="s">
        <v>1386</v>
      </c>
      <c r="L191" t="s">
        <v>1386</v>
      </c>
      <c r="M191" t="s">
        <v>509</v>
      </c>
      <c r="N191">
        <v>5</v>
      </c>
      <c r="O191" t="s">
        <v>1224</v>
      </c>
      <c r="P191" t="s">
        <v>1238</v>
      </c>
      <c r="Q191" t="s">
        <v>1241</v>
      </c>
      <c r="R191" t="s">
        <v>1387</v>
      </c>
      <c r="S191" t="s">
        <v>1451</v>
      </c>
    </row>
    <row r="192" spans="1:19">
      <c r="A192" t="s">
        <v>1464</v>
      </c>
      <c r="C192" t="s">
        <v>585</v>
      </c>
      <c r="E192" t="s">
        <v>1465</v>
      </c>
      <c r="F192" t="s">
        <v>1390</v>
      </c>
      <c r="J192" t="s">
        <v>1386</v>
      </c>
      <c r="L192" t="s">
        <v>1386</v>
      </c>
      <c r="N192">
        <v>5</v>
      </c>
      <c r="O192" t="s">
        <v>1224</v>
      </c>
      <c r="P192" t="s">
        <v>1238</v>
      </c>
      <c r="Q192" t="s">
        <v>1241</v>
      </c>
      <c r="R192" t="s">
        <v>1387</v>
      </c>
      <c r="S192" t="s">
        <v>1466</v>
      </c>
    </row>
    <row r="193" spans="1:19">
      <c r="A193" t="s">
        <v>1464</v>
      </c>
      <c r="C193" t="s">
        <v>87</v>
      </c>
      <c r="E193" t="s">
        <v>1467</v>
      </c>
      <c r="F193">
        <v>0.65</v>
      </c>
      <c r="G193">
        <v>5</v>
      </c>
      <c r="H193">
        <v>3.2500000000000001E-2</v>
      </c>
      <c r="I193" t="s">
        <v>43</v>
      </c>
      <c r="J193" t="s">
        <v>1386</v>
      </c>
      <c r="L193" t="s">
        <v>1386</v>
      </c>
      <c r="M193" t="s">
        <v>509</v>
      </c>
      <c r="N193">
        <v>5</v>
      </c>
      <c r="O193" t="s">
        <v>1224</v>
      </c>
      <c r="P193" t="s">
        <v>1238</v>
      </c>
      <c r="Q193" t="s">
        <v>1241</v>
      </c>
      <c r="R193" t="s">
        <v>1387</v>
      </c>
      <c r="S193" t="s">
        <v>1466</v>
      </c>
    </row>
    <row r="194" spans="1:19">
      <c r="A194" t="s">
        <v>1464</v>
      </c>
      <c r="C194" t="s">
        <v>508</v>
      </c>
      <c r="D194" t="s">
        <v>629</v>
      </c>
      <c r="E194" t="s">
        <v>1468</v>
      </c>
      <c r="F194" t="s">
        <v>300</v>
      </c>
      <c r="I194" t="s">
        <v>7</v>
      </c>
      <c r="J194" t="s">
        <v>1386</v>
      </c>
      <c r="L194" t="s">
        <v>1386</v>
      </c>
      <c r="M194" t="s">
        <v>509</v>
      </c>
      <c r="N194">
        <v>5</v>
      </c>
      <c r="O194" t="s">
        <v>1224</v>
      </c>
      <c r="P194" t="s">
        <v>1238</v>
      </c>
      <c r="Q194" t="s">
        <v>1241</v>
      </c>
      <c r="R194" t="s">
        <v>1387</v>
      </c>
      <c r="S194" t="s">
        <v>1466</v>
      </c>
    </row>
    <row r="195" spans="1:19">
      <c r="A195" t="s">
        <v>1464</v>
      </c>
      <c r="C195" t="s">
        <v>508</v>
      </c>
      <c r="D195" t="s">
        <v>633</v>
      </c>
      <c r="E195" t="s">
        <v>1469</v>
      </c>
      <c r="F195" t="s">
        <v>300</v>
      </c>
      <c r="I195" t="s">
        <v>7</v>
      </c>
      <c r="J195" t="s">
        <v>1386</v>
      </c>
      <c r="L195" t="s">
        <v>1386</v>
      </c>
      <c r="M195" t="s">
        <v>509</v>
      </c>
      <c r="N195">
        <v>5</v>
      </c>
      <c r="O195" t="s">
        <v>1224</v>
      </c>
      <c r="P195" t="s">
        <v>1238</v>
      </c>
      <c r="Q195" t="s">
        <v>1241</v>
      </c>
      <c r="R195" t="s">
        <v>1387</v>
      </c>
      <c r="S195" t="s">
        <v>1466</v>
      </c>
    </row>
    <row r="196" spans="1:19">
      <c r="A196" t="s">
        <v>1464</v>
      </c>
      <c r="C196" t="s">
        <v>508</v>
      </c>
      <c r="D196" t="s">
        <v>637</v>
      </c>
      <c r="E196" t="s">
        <v>1470</v>
      </c>
      <c r="F196">
        <v>3.7499999999999999E-2</v>
      </c>
      <c r="I196" t="s">
        <v>7</v>
      </c>
      <c r="J196" t="s">
        <v>1386</v>
      </c>
      <c r="L196" t="s">
        <v>1386</v>
      </c>
      <c r="M196" t="s">
        <v>509</v>
      </c>
      <c r="N196">
        <v>5</v>
      </c>
      <c r="O196" t="s">
        <v>1224</v>
      </c>
      <c r="P196" t="s">
        <v>1238</v>
      </c>
      <c r="Q196" t="s">
        <v>1241</v>
      </c>
      <c r="R196" t="s">
        <v>1387</v>
      </c>
      <c r="S196" t="s">
        <v>1466</v>
      </c>
    </row>
    <row r="197" spans="1:19">
      <c r="A197" t="s">
        <v>1464</v>
      </c>
      <c r="C197" t="s">
        <v>508</v>
      </c>
      <c r="D197" t="s">
        <v>641</v>
      </c>
      <c r="E197" t="s">
        <v>1471</v>
      </c>
      <c r="F197">
        <v>3.7499999999999999E-2</v>
      </c>
      <c r="I197" t="s">
        <v>7</v>
      </c>
      <c r="J197" t="s">
        <v>1386</v>
      </c>
      <c r="L197" t="s">
        <v>1386</v>
      </c>
      <c r="M197" t="s">
        <v>509</v>
      </c>
      <c r="N197">
        <v>5</v>
      </c>
      <c r="O197" t="s">
        <v>1224</v>
      </c>
      <c r="P197" t="s">
        <v>1238</v>
      </c>
      <c r="Q197" t="s">
        <v>1241</v>
      </c>
      <c r="R197" t="s">
        <v>1387</v>
      </c>
      <c r="S197" t="s">
        <v>1466</v>
      </c>
    </row>
    <row r="198" spans="1:19">
      <c r="A198" t="s">
        <v>1464</v>
      </c>
      <c r="C198" t="s">
        <v>508</v>
      </c>
      <c r="D198" t="s">
        <v>645</v>
      </c>
      <c r="E198" t="s">
        <v>1472</v>
      </c>
      <c r="F198">
        <v>3.7499999999999999E-2</v>
      </c>
      <c r="I198" t="s">
        <v>7</v>
      </c>
      <c r="J198" t="s">
        <v>1386</v>
      </c>
      <c r="L198" t="s">
        <v>1386</v>
      </c>
      <c r="M198" t="s">
        <v>509</v>
      </c>
      <c r="N198">
        <v>5</v>
      </c>
      <c r="O198" t="s">
        <v>1224</v>
      </c>
      <c r="P198" t="s">
        <v>1238</v>
      </c>
      <c r="Q198" t="s">
        <v>1241</v>
      </c>
      <c r="R198" t="s">
        <v>1387</v>
      </c>
      <c r="S198" t="s">
        <v>1466</v>
      </c>
    </row>
    <row r="199" spans="1:19">
      <c r="A199" t="s">
        <v>1464</v>
      </c>
      <c r="C199" t="s">
        <v>508</v>
      </c>
      <c r="D199" t="s">
        <v>649</v>
      </c>
      <c r="E199" t="s">
        <v>1473</v>
      </c>
      <c r="F199">
        <v>3.7499999999999999E-2</v>
      </c>
      <c r="I199" t="s">
        <v>7</v>
      </c>
      <c r="J199" t="s">
        <v>1386</v>
      </c>
      <c r="L199" t="s">
        <v>1386</v>
      </c>
      <c r="M199" t="s">
        <v>509</v>
      </c>
      <c r="N199">
        <v>5</v>
      </c>
      <c r="O199" t="s">
        <v>1224</v>
      </c>
      <c r="P199" t="s">
        <v>1238</v>
      </c>
      <c r="Q199" t="s">
        <v>1241</v>
      </c>
      <c r="R199" t="s">
        <v>1387</v>
      </c>
      <c r="S199" t="s">
        <v>1466</v>
      </c>
    </row>
    <row r="200" spans="1:19">
      <c r="A200" t="s">
        <v>1464</v>
      </c>
      <c r="C200" t="s">
        <v>508</v>
      </c>
      <c r="D200" t="s">
        <v>653</v>
      </c>
      <c r="E200" t="s">
        <v>1474</v>
      </c>
      <c r="F200">
        <v>3.7499999999999999E-2</v>
      </c>
      <c r="I200" t="s">
        <v>7</v>
      </c>
      <c r="J200" t="s">
        <v>1386</v>
      </c>
      <c r="L200" t="s">
        <v>1386</v>
      </c>
      <c r="M200" t="s">
        <v>509</v>
      </c>
      <c r="N200">
        <v>5</v>
      </c>
      <c r="O200" t="s">
        <v>1224</v>
      </c>
      <c r="P200" t="s">
        <v>1238</v>
      </c>
      <c r="Q200" t="s">
        <v>1241</v>
      </c>
      <c r="R200" t="s">
        <v>1387</v>
      </c>
      <c r="S200" t="s">
        <v>1466</v>
      </c>
    </row>
    <row r="201" spans="1:19">
      <c r="A201" t="s">
        <v>1464</v>
      </c>
      <c r="C201" t="s">
        <v>508</v>
      </c>
      <c r="D201" t="s">
        <v>657</v>
      </c>
      <c r="E201" t="s">
        <v>1475</v>
      </c>
      <c r="F201">
        <v>3.7499999999999999E-2</v>
      </c>
      <c r="I201" t="s">
        <v>7</v>
      </c>
      <c r="J201" t="s">
        <v>1386</v>
      </c>
      <c r="L201" t="s">
        <v>1386</v>
      </c>
      <c r="M201" t="s">
        <v>509</v>
      </c>
      <c r="N201">
        <v>5</v>
      </c>
      <c r="O201" t="s">
        <v>1224</v>
      </c>
      <c r="P201" t="s">
        <v>1238</v>
      </c>
      <c r="Q201" t="s">
        <v>1241</v>
      </c>
      <c r="R201" t="s">
        <v>1387</v>
      </c>
      <c r="S201" t="s">
        <v>1466</v>
      </c>
    </row>
    <row r="202" spans="1:19">
      <c r="A202" t="s">
        <v>1464</v>
      </c>
      <c r="C202" t="s">
        <v>508</v>
      </c>
      <c r="D202" t="s">
        <v>661</v>
      </c>
      <c r="E202" t="s">
        <v>1476</v>
      </c>
      <c r="F202" t="s">
        <v>300</v>
      </c>
      <c r="I202" t="s">
        <v>7</v>
      </c>
      <c r="J202" t="s">
        <v>1386</v>
      </c>
      <c r="L202" t="s">
        <v>1386</v>
      </c>
      <c r="M202" t="s">
        <v>509</v>
      </c>
      <c r="N202">
        <v>5</v>
      </c>
      <c r="O202" t="s">
        <v>1224</v>
      </c>
      <c r="P202" t="s">
        <v>1238</v>
      </c>
      <c r="Q202" t="s">
        <v>1241</v>
      </c>
      <c r="R202" t="s">
        <v>1387</v>
      </c>
      <c r="S202" t="s">
        <v>1466</v>
      </c>
    </row>
    <row r="203" spans="1:19">
      <c r="A203" t="s">
        <v>1464</v>
      </c>
      <c r="C203" t="s">
        <v>508</v>
      </c>
      <c r="D203" t="s">
        <v>665</v>
      </c>
      <c r="E203" t="s">
        <v>1477</v>
      </c>
      <c r="F203" t="s">
        <v>300</v>
      </c>
      <c r="I203" t="s">
        <v>7</v>
      </c>
      <c r="J203" t="s">
        <v>1386</v>
      </c>
      <c r="L203" t="s">
        <v>1386</v>
      </c>
      <c r="M203" t="s">
        <v>509</v>
      </c>
      <c r="N203">
        <v>5</v>
      </c>
      <c r="O203" t="s">
        <v>1224</v>
      </c>
      <c r="P203" t="s">
        <v>1238</v>
      </c>
      <c r="Q203" t="s">
        <v>1241</v>
      </c>
      <c r="R203" t="s">
        <v>1387</v>
      </c>
      <c r="S203" t="s">
        <v>1466</v>
      </c>
    </row>
    <row r="204" spans="1:19">
      <c r="A204" t="s">
        <v>1464</v>
      </c>
      <c r="C204" t="s">
        <v>508</v>
      </c>
      <c r="D204" t="s">
        <v>669</v>
      </c>
      <c r="E204" t="s">
        <v>1478</v>
      </c>
      <c r="F204">
        <v>3.7499999999999999E-2</v>
      </c>
      <c r="I204" t="s">
        <v>7</v>
      </c>
      <c r="J204" t="s">
        <v>1386</v>
      </c>
      <c r="L204" t="s">
        <v>1386</v>
      </c>
      <c r="M204" t="s">
        <v>509</v>
      </c>
      <c r="N204">
        <v>5</v>
      </c>
      <c r="O204" t="s">
        <v>1224</v>
      </c>
      <c r="P204" t="s">
        <v>1238</v>
      </c>
      <c r="Q204" t="s">
        <v>1241</v>
      </c>
      <c r="R204" t="s">
        <v>1387</v>
      </c>
      <c r="S204" t="s">
        <v>1466</v>
      </c>
    </row>
    <row r="205" spans="1:19">
      <c r="A205" t="s">
        <v>1479</v>
      </c>
      <c r="C205" t="s">
        <v>585</v>
      </c>
      <c r="E205" t="s">
        <v>1480</v>
      </c>
      <c r="F205" t="s">
        <v>1390</v>
      </c>
      <c r="J205" t="s">
        <v>1386</v>
      </c>
      <c r="L205" t="s">
        <v>1386</v>
      </c>
      <c r="N205">
        <v>5</v>
      </c>
      <c r="O205" t="s">
        <v>1224</v>
      </c>
      <c r="P205" t="s">
        <v>1238</v>
      </c>
      <c r="Q205" t="s">
        <v>1241</v>
      </c>
      <c r="R205" t="s">
        <v>1387</v>
      </c>
      <c r="S205" t="s">
        <v>1481</v>
      </c>
    </row>
    <row r="206" spans="1:19">
      <c r="A206" t="s">
        <v>1479</v>
      </c>
      <c r="C206" t="s">
        <v>87</v>
      </c>
      <c r="E206" t="s">
        <v>1482</v>
      </c>
      <c r="F206">
        <v>0.65</v>
      </c>
      <c r="G206">
        <v>5</v>
      </c>
      <c r="H206">
        <v>3.2500000000000001E-2</v>
      </c>
      <c r="I206" t="s">
        <v>43</v>
      </c>
      <c r="J206" t="s">
        <v>1386</v>
      </c>
      <c r="L206" t="s">
        <v>1386</v>
      </c>
      <c r="M206" t="s">
        <v>509</v>
      </c>
      <c r="N206">
        <v>5</v>
      </c>
      <c r="O206" t="s">
        <v>1224</v>
      </c>
      <c r="P206" t="s">
        <v>1238</v>
      </c>
      <c r="Q206" t="s">
        <v>1241</v>
      </c>
      <c r="R206" t="s">
        <v>1387</v>
      </c>
      <c r="S206" t="s">
        <v>1481</v>
      </c>
    </row>
    <row r="207" spans="1:19">
      <c r="A207" t="s">
        <v>1479</v>
      </c>
      <c r="C207" t="s">
        <v>508</v>
      </c>
      <c r="D207" t="s">
        <v>629</v>
      </c>
      <c r="E207" t="s">
        <v>1483</v>
      </c>
      <c r="F207" t="s">
        <v>300</v>
      </c>
      <c r="I207" t="s">
        <v>7</v>
      </c>
      <c r="J207" t="s">
        <v>1386</v>
      </c>
      <c r="L207" t="s">
        <v>1386</v>
      </c>
      <c r="M207" t="s">
        <v>509</v>
      </c>
      <c r="N207">
        <v>5</v>
      </c>
      <c r="O207" t="s">
        <v>1224</v>
      </c>
      <c r="P207" t="s">
        <v>1238</v>
      </c>
      <c r="Q207" t="s">
        <v>1241</v>
      </c>
      <c r="R207" t="s">
        <v>1387</v>
      </c>
      <c r="S207" t="s">
        <v>1481</v>
      </c>
    </row>
    <row r="208" spans="1:19">
      <c r="A208" t="s">
        <v>1479</v>
      </c>
      <c r="C208" t="s">
        <v>508</v>
      </c>
      <c r="D208" t="s">
        <v>633</v>
      </c>
      <c r="E208" t="s">
        <v>1484</v>
      </c>
      <c r="F208" t="s">
        <v>300</v>
      </c>
      <c r="I208" t="s">
        <v>7</v>
      </c>
      <c r="J208" t="s">
        <v>1386</v>
      </c>
      <c r="L208" t="s">
        <v>1386</v>
      </c>
      <c r="M208" t="s">
        <v>509</v>
      </c>
      <c r="N208">
        <v>5</v>
      </c>
      <c r="O208" t="s">
        <v>1224</v>
      </c>
      <c r="P208" t="s">
        <v>1238</v>
      </c>
      <c r="Q208" t="s">
        <v>1241</v>
      </c>
      <c r="R208" t="s">
        <v>1387</v>
      </c>
      <c r="S208" t="s">
        <v>1481</v>
      </c>
    </row>
    <row r="209" spans="1:19">
      <c r="A209" t="s">
        <v>1479</v>
      </c>
      <c r="C209" t="s">
        <v>508</v>
      </c>
      <c r="D209" t="s">
        <v>637</v>
      </c>
      <c r="E209" t="s">
        <v>1485</v>
      </c>
      <c r="F209">
        <v>3.7499999999999999E-2</v>
      </c>
      <c r="I209" t="s">
        <v>7</v>
      </c>
      <c r="J209" t="s">
        <v>1386</v>
      </c>
      <c r="L209" t="s">
        <v>1386</v>
      </c>
      <c r="M209" t="s">
        <v>509</v>
      </c>
      <c r="N209">
        <v>5</v>
      </c>
      <c r="O209" t="s">
        <v>1224</v>
      </c>
      <c r="P209" t="s">
        <v>1238</v>
      </c>
      <c r="Q209" t="s">
        <v>1241</v>
      </c>
      <c r="R209" t="s">
        <v>1387</v>
      </c>
      <c r="S209" t="s">
        <v>1481</v>
      </c>
    </row>
    <row r="210" spans="1:19">
      <c r="A210" t="s">
        <v>1479</v>
      </c>
      <c r="C210" t="s">
        <v>508</v>
      </c>
      <c r="D210" t="s">
        <v>641</v>
      </c>
      <c r="E210" t="s">
        <v>1486</v>
      </c>
      <c r="F210">
        <v>3.7499999999999999E-2</v>
      </c>
      <c r="I210" t="s">
        <v>7</v>
      </c>
      <c r="J210" t="s">
        <v>1386</v>
      </c>
      <c r="L210" t="s">
        <v>1386</v>
      </c>
      <c r="M210" t="s">
        <v>509</v>
      </c>
      <c r="N210">
        <v>5</v>
      </c>
      <c r="O210" t="s">
        <v>1224</v>
      </c>
      <c r="P210" t="s">
        <v>1238</v>
      </c>
      <c r="Q210" t="s">
        <v>1241</v>
      </c>
      <c r="R210" t="s">
        <v>1387</v>
      </c>
      <c r="S210" t="s">
        <v>1481</v>
      </c>
    </row>
    <row r="211" spans="1:19">
      <c r="A211" t="s">
        <v>1479</v>
      </c>
      <c r="C211" t="s">
        <v>508</v>
      </c>
      <c r="D211" t="s">
        <v>645</v>
      </c>
      <c r="E211" t="s">
        <v>1487</v>
      </c>
      <c r="F211">
        <v>3.7499999999999999E-2</v>
      </c>
      <c r="I211" t="s">
        <v>7</v>
      </c>
      <c r="J211" t="s">
        <v>1386</v>
      </c>
      <c r="L211" t="s">
        <v>1386</v>
      </c>
      <c r="M211" t="s">
        <v>509</v>
      </c>
      <c r="N211">
        <v>5</v>
      </c>
      <c r="O211" t="s">
        <v>1224</v>
      </c>
      <c r="P211" t="s">
        <v>1238</v>
      </c>
      <c r="Q211" t="s">
        <v>1241</v>
      </c>
      <c r="R211" t="s">
        <v>1387</v>
      </c>
      <c r="S211" t="s">
        <v>1481</v>
      </c>
    </row>
    <row r="212" spans="1:19">
      <c r="A212" t="s">
        <v>1479</v>
      </c>
      <c r="C212" t="s">
        <v>508</v>
      </c>
      <c r="D212" t="s">
        <v>649</v>
      </c>
      <c r="E212" t="s">
        <v>1488</v>
      </c>
      <c r="F212">
        <v>3.7499999999999999E-2</v>
      </c>
      <c r="I212" t="s">
        <v>7</v>
      </c>
      <c r="J212" t="s">
        <v>1386</v>
      </c>
      <c r="L212" t="s">
        <v>1386</v>
      </c>
      <c r="M212" t="s">
        <v>509</v>
      </c>
      <c r="N212">
        <v>5</v>
      </c>
      <c r="O212" t="s">
        <v>1224</v>
      </c>
      <c r="P212" t="s">
        <v>1238</v>
      </c>
      <c r="Q212" t="s">
        <v>1241</v>
      </c>
      <c r="R212" t="s">
        <v>1387</v>
      </c>
      <c r="S212" t="s">
        <v>1481</v>
      </c>
    </row>
    <row r="213" spans="1:19">
      <c r="A213" t="s">
        <v>1479</v>
      </c>
      <c r="C213" t="s">
        <v>508</v>
      </c>
      <c r="D213" t="s">
        <v>653</v>
      </c>
      <c r="E213" t="s">
        <v>1489</v>
      </c>
      <c r="F213">
        <v>3.7499999999999999E-2</v>
      </c>
      <c r="I213" t="s">
        <v>7</v>
      </c>
      <c r="J213" t="s">
        <v>1386</v>
      </c>
      <c r="L213" t="s">
        <v>1386</v>
      </c>
      <c r="M213" t="s">
        <v>509</v>
      </c>
      <c r="N213">
        <v>5</v>
      </c>
      <c r="O213" t="s">
        <v>1224</v>
      </c>
      <c r="P213" t="s">
        <v>1238</v>
      </c>
      <c r="Q213" t="s">
        <v>1241</v>
      </c>
      <c r="R213" t="s">
        <v>1387</v>
      </c>
      <c r="S213" t="s">
        <v>1481</v>
      </c>
    </row>
    <row r="214" spans="1:19">
      <c r="A214" t="s">
        <v>1479</v>
      </c>
      <c r="C214" t="s">
        <v>508</v>
      </c>
      <c r="D214" t="s">
        <v>657</v>
      </c>
      <c r="E214" t="s">
        <v>1490</v>
      </c>
      <c r="F214">
        <v>3.7499999999999999E-2</v>
      </c>
      <c r="I214" t="s">
        <v>7</v>
      </c>
      <c r="J214" t="s">
        <v>1386</v>
      </c>
      <c r="L214" t="s">
        <v>1386</v>
      </c>
      <c r="M214" t="s">
        <v>509</v>
      </c>
      <c r="N214">
        <v>5</v>
      </c>
      <c r="O214" t="s">
        <v>1224</v>
      </c>
      <c r="P214" t="s">
        <v>1238</v>
      </c>
      <c r="Q214" t="s">
        <v>1241</v>
      </c>
      <c r="R214" t="s">
        <v>1387</v>
      </c>
      <c r="S214" t="s">
        <v>1481</v>
      </c>
    </row>
    <row r="215" spans="1:19">
      <c r="A215" t="s">
        <v>1479</v>
      </c>
      <c r="C215" t="s">
        <v>508</v>
      </c>
      <c r="D215" t="s">
        <v>661</v>
      </c>
      <c r="E215" t="s">
        <v>1491</v>
      </c>
      <c r="F215" t="s">
        <v>300</v>
      </c>
      <c r="I215" t="s">
        <v>7</v>
      </c>
      <c r="J215" t="s">
        <v>1386</v>
      </c>
      <c r="L215" t="s">
        <v>1386</v>
      </c>
      <c r="M215" t="s">
        <v>509</v>
      </c>
      <c r="N215">
        <v>5</v>
      </c>
      <c r="O215" t="s">
        <v>1224</v>
      </c>
      <c r="P215" t="s">
        <v>1238</v>
      </c>
      <c r="Q215" t="s">
        <v>1241</v>
      </c>
      <c r="R215" t="s">
        <v>1387</v>
      </c>
      <c r="S215" t="s">
        <v>1481</v>
      </c>
    </row>
    <row r="216" spans="1:19">
      <c r="A216" t="s">
        <v>1479</v>
      </c>
      <c r="C216" t="s">
        <v>508</v>
      </c>
      <c r="D216" t="s">
        <v>665</v>
      </c>
      <c r="E216" t="s">
        <v>1492</v>
      </c>
      <c r="F216" t="s">
        <v>300</v>
      </c>
      <c r="I216" t="s">
        <v>7</v>
      </c>
      <c r="J216" t="s">
        <v>1386</v>
      </c>
      <c r="L216" t="s">
        <v>1386</v>
      </c>
      <c r="M216" t="s">
        <v>509</v>
      </c>
      <c r="N216">
        <v>5</v>
      </c>
      <c r="O216" t="s">
        <v>1224</v>
      </c>
      <c r="P216" t="s">
        <v>1238</v>
      </c>
      <c r="Q216" t="s">
        <v>1241</v>
      </c>
      <c r="R216" t="s">
        <v>1387</v>
      </c>
      <c r="S216" t="s">
        <v>1481</v>
      </c>
    </row>
    <row r="217" spans="1:19">
      <c r="A217" t="s">
        <v>1479</v>
      </c>
      <c r="C217" t="s">
        <v>508</v>
      </c>
      <c r="D217" t="s">
        <v>669</v>
      </c>
      <c r="E217" t="s">
        <v>1493</v>
      </c>
      <c r="F217">
        <v>3.7499999999999999E-2</v>
      </c>
      <c r="I217" t="s">
        <v>7</v>
      </c>
      <c r="J217" t="s">
        <v>1386</v>
      </c>
      <c r="L217" t="s">
        <v>1386</v>
      </c>
      <c r="M217" t="s">
        <v>509</v>
      </c>
      <c r="N217">
        <v>5</v>
      </c>
      <c r="O217" t="s">
        <v>1224</v>
      </c>
      <c r="P217" t="s">
        <v>1238</v>
      </c>
      <c r="Q217" t="s">
        <v>1241</v>
      </c>
      <c r="R217" t="s">
        <v>1387</v>
      </c>
      <c r="S217" t="s">
        <v>1481</v>
      </c>
    </row>
    <row r="218" spans="1:19">
      <c r="A218" t="s">
        <v>1494</v>
      </c>
      <c r="C218" t="s">
        <v>585</v>
      </c>
      <c r="E218" t="s">
        <v>1495</v>
      </c>
      <c r="F218" t="s">
        <v>1390</v>
      </c>
      <c r="J218" t="s">
        <v>1386</v>
      </c>
      <c r="L218" t="s">
        <v>1386</v>
      </c>
      <c r="N218">
        <v>5</v>
      </c>
      <c r="O218" t="s">
        <v>1224</v>
      </c>
      <c r="P218" t="s">
        <v>1238</v>
      </c>
      <c r="Q218" t="s">
        <v>1241</v>
      </c>
      <c r="R218" t="s">
        <v>1387</v>
      </c>
      <c r="S218" t="s">
        <v>1496</v>
      </c>
    </row>
    <row r="219" spans="1:19">
      <c r="A219" t="s">
        <v>1494</v>
      </c>
      <c r="C219" t="s">
        <v>87</v>
      </c>
      <c r="E219" t="s">
        <v>1497</v>
      </c>
      <c r="F219">
        <v>0.65</v>
      </c>
      <c r="G219">
        <v>5</v>
      </c>
      <c r="H219">
        <v>3.2500000000000001E-2</v>
      </c>
      <c r="I219" t="s">
        <v>43</v>
      </c>
      <c r="J219" t="s">
        <v>1386</v>
      </c>
      <c r="L219" t="s">
        <v>1386</v>
      </c>
      <c r="M219" t="s">
        <v>509</v>
      </c>
      <c r="N219">
        <v>5</v>
      </c>
      <c r="O219" t="s">
        <v>1224</v>
      </c>
      <c r="P219" t="s">
        <v>1238</v>
      </c>
      <c r="Q219" t="s">
        <v>1241</v>
      </c>
      <c r="R219" t="s">
        <v>1387</v>
      </c>
      <c r="S219" t="s">
        <v>1496</v>
      </c>
    </row>
    <row r="220" spans="1:19">
      <c r="A220" t="s">
        <v>1494</v>
      </c>
      <c r="C220" t="s">
        <v>508</v>
      </c>
      <c r="D220" t="s">
        <v>629</v>
      </c>
      <c r="E220" t="s">
        <v>1498</v>
      </c>
      <c r="F220" t="s">
        <v>300</v>
      </c>
      <c r="I220" t="s">
        <v>7</v>
      </c>
      <c r="J220" t="s">
        <v>1386</v>
      </c>
      <c r="L220" t="s">
        <v>1386</v>
      </c>
      <c r="M220" t="s">
        <v>509</v>
      </c>
      <c r="N220">
        <v>5</v>
      </c>
      <c r="O220" t="s">
        <v>1224</v>
      </c>
      <c r="P220" t="s">
        <v>1238</v>
      </c>
      <c r="Q220" t="s">
        <v>1241</v>
      </c>
      <c r="R220" t="s">
        <v>1387</v>
      </c>
      <c r="S220" t="s">
        <v>1496</v>
      </c>
    </row>
    <row r="221" spans="1:19">
      <c r="A221" t="s">
        <v>1494</v>
      </c>
      <c r="C221" t="s">
        <v>508</v>
      </c>
      <c r="D221" t="s">
        <v>633</v>
      </c>
      <c r="E221" t="s">
        <v>1499</v>
      </c>
      <c r="F221" t="s">
        <v>300</v>
      </c>
      <c r="I221" t="s">
        <v>7</v>
      </c>
      <c r="J221" t="s">
        <v>1386</v>
      </c>
      <c r="L221" t="s">
        <v>1386</v>
      </c>
      <c r="M221" t="s">
        <v>509</v>
      </c>
      <c r="N221">
        <v>5</v>
      </c>
      <c r="O221" t="s">
        <v>1224</v>
      </c>
      <c r="P221" t="s">
        <v>1238</v>
      </c>
      <c r="Q221" t="s">
        <v>1241</v>
      </c>
      <c r="R221" t="s">
        <v>1387</v>
      </c>
      <c r="S221" t="s">
        <v>1496</v>
      </c>
    </row>
    <row r="222" spans="1:19">
      <c r="A222" t="s">
        <v>1494</v>
      </c>
      <c r="C222" t="s">
        <v>508</v>
      </c>
      <c r="D222" t="s">
        <v>637</v>
      </c>
      <c r="E222" t="s">
        <v>1500</v>
      </c>
      <c r="F222">
        <v>3.7499999999999999E-2</v>
      </c>
      <c r="I222" t="s">
        <v>7</v>
      </c>
      <c r="J222" t="s">
        <v>1386</v>
      </c>
      <c r="L222" t="s">
        <v>1386</v>
      </c>
      <c r="M222" t="s">
        <v>509</v>
      </c>
      <c r="N222">
        <v>5</v>
      </c>
      <c r="O222" t="s">
        <v>1224</v>
      </c>
      <c r="P222" t="s">
        <v>1238</v>
      </c>
      <c r="Q222" t="s">
        <v>1241</v>
      </c>
      <c r="R222" t="s">
        <v>1387</v>
      </c>
      <c r="S222" t="s">
        <v>1496</v>
      </c>
    </row>
    <row r="223" spans="1:19">
      <c r="A223" t="s">
        <v>1494</v>
      </c>
      <c r="C223" t="s">
        <v>508</v>
      </c>
      <c r="D223" t="s">
        <v>641</v>
      </c>
      <c r="E223" t="s">
        <v>1501</v>
      </c>
      <c r="F223">
        <v>3.7499999999999999E-2</v>
      </c>
      <c r="I223" t="s">
        <v>7</v>
      </c>
      <c r="J223" t="s">
        <v>1386</v>
      </c>
      <c r="L223" t="s">
        <v>1386</v>
      </c>
      <c r="M223" t="s">
        <v>509</v>
      </c>
      <c r="N223">
        <v>5</v>
      </c>
      <c r="O223" t="s">
        <v>1224</v>
      </c>
      <c r="P223" t="s">
        <v>1238</v>
      </c>
      <c r="Q223" t="s">
        <v>1241</v>
      </c>
      <c r="R223" t="s">
        <v>1387</v>
      </c>
      <c r="S223" t="s">
        <v>1496</v>
      </c>
    </row>
    <row r="224" spans="1:19">
      <c r="A224" t="s">
        <v>1494</v>
      </c>
      <c r="C224" t="s">
        <v>508</v>
      </c>
      <c r="D224" t="s">
        <v>645</v>
      </c>
      <c r="E224" t="s">
        <v>1502</v>
      </c>
      <c r="F224">
        <v>3.7499999999999999E-2</v>
      </c>
      <c r="I224" t="s">
        <v>7</v>
      </c>
      <c r="J224" t="s">
        <v>1386</v>
      </c>
      <c r="L224" t="s">
        <v>1386</v>
      </c>
      <c r="M224" t="s">
        <v>509</v>
      </c>
      <c r="N224">
        <v>5</v>
      </c>
      <c r="O224" t="s">
        <v>1224</v>
      </c>
      <c r="P224" t="s">
        <v>1238</v>
      </c>
      <c r="Q224" t="s">
        <v>1241</v>
      </c>
      <c r="R224" t="s">
        <v>1387</v>
      </c>
      <c r="S224" t="s">
        <v>1496</v>
      </c>
    </row>
    <row r="225" spans="1:19">
      <c r="A225" t="s">
        <v>1494</v>
      </c>
      <c r="C225" t="s">
        <v>508</v>
      </c>
      <c r="D225" t="s">
        <v>649</v>
      </c>
      <c r="E225" t="s">
        <v>1503</v>
      </c>
      <c r="F225">
        <v>3.7499999999999999E-2</v>
      </c>
      <c r="I225" t="s">
        <v>7</v>
      </c>
      <c r="J225" t="s">
        <v>1386</v>
      </c>
      <c r="L225" t="s">
        <v>1386</v>
      </c>
      <c r="M225" t="s">
        <v>509</v>
      </c>
      <c r="N225">
        <v>5</v>
      </c>
      <c r="O225" t="s">
        <v>1224</v>
      </c>
      <c r="P225" t="s">
        <v>1238</v>
      </c>
      <c r="Q225" t="s">
        <v>1241</v>
      </c>
      <c r="R225" t="s">
        <v>1387</v>
      </c>
      <c r="S225" t="s">
        <v>1496</v>
      </c>
    </row>
    <row r="226" spans="1:19">
      <c r="A226" t="s">
        <v>1494</v>
      </c>
      <c r="C226" t="s">
        <v>508</v>
      </c>
      <c r="D226" t="s">
        <v>653</v>
      </c>
      <c r="E226" t="s">
        <v>1504</v>
      </c>
      <c r="F226">
        <v>3.7499999999999999E-2</v>
      </c>
      <c r="I226" t="s">
        <v>7</v>
      </c>
      <c r="J226" t="s">
        <v>1386</v>
      </c>
      <c r="L226" t="s">
        <v>1386</v>
      </c>
      <c r="M226" t="s">
        <v>509</v>
      </c>
      <c r="N226">
        <v>5</v>
      </c>
      <c r="O226" t="s">
        <v>1224</v>
      </c>
      <c r="P226" t="s">
        <v>1238</v>
      </c>
      <c r="Q226" t="s">
        <v>1241</v>
      </c>
      <c r="R226" t="s">
        <v>1387</v>
      </c>
      <c r="S226" t="s">
        <v>1496</v>
      </c>
    </row>
    <row r="227" spans="1:19">
      <c r="A227" t="s">
        <v>1494</v>
      </c>
      <c r="C227" t="s">
        <v>508</v>
      </c>
      <c r="D227" t="s">
        <v>657</v>
      </c>
      <c r="E227" t="s">
        <v>1505</v>
      </c>
      <c r="F227">
        <v>3.7499999999999999E-2</v>
      </c>
      <c r="I227" t="s">
        <v>7</v>
      </c>
      <c r="J227" t="s">
        <v>1386</v>
      </c>
      <c r="L227" t="s">
        <v>1386</v>
      </c>
      <c r="M227" t="s">
        <v>509</v>
      </c>
      <c r="N227">
        <v>5</v>
      </c>
      <c r="O227" t="s">
        <v>1224</v>
      </c>
      <c r="P227" t="s">
        <v>1238</v>
      </c>
      <c r="Q227" t="s">
        <v>1241</v>
      </c>
      <c r="R227" t="s">
        <v>1387</v>
      </c>
      <c r="S227" t="s">
        <v>1496</v>
      </c>
    </row>
    <row r="228" spans="1:19">
      <c r="A228" t="s">
        <v>1494</v>
      </c>
      <c r="C228" t="s">
        <v>508</v>
      </c>
      <c r="D228" t="s">
        <v>661</v>
      </c>
      <c r="E228" t="s">
        <v>1506</v>
      </c>
      <c r="F228" t="s">
        <v>300</v>
      </c>
      <c r="I228" t="s">
        <v>7</v>
      </c>
      <c r="J228" t="s">
        <v>1386</v>
      </c>
      <c r="L228" t="s">
        <v>1386</v>
      </c>
      <c r="M228" t="s">
        <v>509</v>
      </c>
      <c r="N228">
        <v>5</v>
      </c>
      <c r="O228" t="s">
        <v>1224</v>
      </c>
      <c r="P228" t="s">
        <v>1238</v>
      </c>
      <c r="Q228" t="s">
        <v>1241</v>
      </c>
      <c r="R228" t="s">
        <v>1387</v>
      </c>
      <c r="S228" t="s">
        <v>1496</v>
      </c>
    </row>
    <row r="229" spans="1:19">
      <c r="A229" t="s">
        <v>1494</v>
      </c>
      <c r="C229" t="s">
        <v>508</v>
      </c>
      <c r="D229" t="s">
        <v>665</v>
      </c>
      <c r="E229" t="s">
        <v>1507</v>
      </c>
      <c r="F229" t="s">
        <v>300</v>
      </c>
      <c r="I229" t="s">
        <v>7</v>
      </c>
      <c r="J229" t="s">
        <v>1386</v>
      </c>
      <c r="L229" t="s">
        <v>1386</v>
      </c>
      <c r="M229" t="s">
        <v>509</v>
      </c>
      <c r="N229">
        <v>5</v>
      </c>
      <c r="O229" t="s">
        <v>1224</v>
      </c>
      <c r="P229" t="s">
        <v>1238</v>
      </c>
      <c r="Q229" t="s">
        <v>1241</v>
      </c>
      <c r="R229" t="s">
        <v>1387</v>
      </c>
      <c r="S229" t="s">
        <v>1496</v>
      </c>
    </row>
    <row r="230" spans="1:19">
      <c r="A230" t="s">
        <v>1494</v>
      </c>
      <c r="C230" t="s">
        <v>508</v>
      </c>
      <c r="D230" t="s">
        <v>669</v>
      </c>
      <c r="E230" t="s">
        <v>1508</v>
      </c>
      <c r="F230">
        <v>3.7499999999999999E-2</v>
      </c>
      <c r="I230" t="s">
        <v>7</v>
      </c>
      <c r="J230" t="s">
        <v>1386</v>
      </c>
      <c r="L230" t="s">
        <v>1386</v>
      </c>
      <c r="M230" t="s">
        <v>509</v>
      </c>
      <c r="N230">
        <v>5</v>
      </c>
      <c r="O230" t="s">
        <v>1224</v>
      </c>
      <c r="P230" t="s">
        <v>1238</v>
      </c>
      <c r="Q230" t="s">
        <v>1241</v>
      </c>
      <c r="R230" t="s">
        <v>1387</v>
      </c>
      <c r="S230" t="s">
        <v>1496</v>
      </c>
    </row>
    <row r="231" spans="1:19">
      <c r="A231" t="s">
        <v>1509</v>
      </c>
      <c r="C231" t="s">
        <v>585</v>
      </c>
      <c r="E231" t="s">
        <v>1510</v>
      </c>
      <c r="F231" t="s">
        <v>1390</v>
      </c>
      <c r="J231" t="s">
        <v>1386</v>
      </c>
      <c r="L231" t="s">
        <v>1386</v>
      </c>
      <c r="N231">
        <v>5</v>
      </c>
      <c r="O231" t="s">
        <v>1224</v>
      </c>
      <c r="P231" t="s">
        <v>1238</v>
      </c>
      <c r="Q231" t="s">
        <v>1241</v>
      </c>
      <c r="R231" t="s">
        <v>1387</v>
      </c>
      <c r="S231" t="s">
        <v>1511</v>
      </c>
    </row>
    <row r="232" spans="1:19">
      <c r="A232" t="s">
        <v>1509</v>
      </c>
      <c r="C232" t="s">
        <v>87</v>
      </c>
      <c r="E232" t="s">
        <v>1512</v>
      </c>
      <c r="F232">
        <v>0.65</v>
      </c>
      <c r="G232">
        <v>5</v>
      </c>
      <c r="H232">
        <v>3.2500000000000001E-2</v>
      </c>
      <c r="I232" t="s">
        <v>43</v>
      </c>
      <c r="J232" t="s">
        <v>1386</v>
      </c>
      <c r="L232" t="s">
        <v>1386</v>
      </c>
      <c r="M232" t="s">
        <v>509</v>
      </c>
      <c r="N232">
        <v>5</v>
      </c>
      <c r="O232" t="s">
        <v>1224</v>
      </c>
      <c r="P232" t="s">
        <v>1238</v>
      </c>
      <c r="Q232" t="s">
        <v>1241</v>
      </c>
      <c r="R232" t="s">
        <v>1387</v>
      </c>
      <c r="S232" t="s">
        <v>1511</v>
      </c>
    </row>
    <row r="233" spans="1:19">
      <c r="A233" t="s">
        <v>1509</v>
      </c>
      <c r="C233" t="s">
        <v>508</v>
      </c>
      <c r="D233" t="s">
        <v>629</v>
      </c>
      <c r="E233" t="s">
        <v>1513</v>
      </c>
      <c r="F233" t="s">
        <v>300</v>
      </c>
      <c r="I233" t="s">
        <v>7</v>
      </c>
      <c r="J233" t="s">
        <v>1386</v>
      </c>
      <c r="L233" t="s">
        <v>1386</v>
      </c>
      <c r="M233" t="s">
        <v>509</v>
      </c>
      <c r="N233">
        <v>5</v>
      </c>
      <c r="O233" t="s">
        <v>1224</v>
      </c>
      <c r="P233" t="s">
        <v>1238</v>
      </c>
      <c r="Q233" t="s">
        <v>1241</v>
      </c>
      <c r="R233" t="s">
        <v>1387</v>
      </c>
      <c r="S233" t="s">
        <v>1511</v>
      </c>
    </row>
    <row r="234" spans="1:19">
      <c r="A234" t="s">
        <v>1509</v>
      </c>
      <c r="C234" t="s">
        <v>508</v>
      </c>
      <c r="D234" t="s">
        <v>633</v>
      </c>
      <c r="E234" t="s">
        <v>1514</v>
      </c>
      <c r="F234" t="s">
        <v>300</v>
      </c>
      <c r="I234" t="s">
        <v>7</v>
      </c>
      <c r="J234" t="s">
        <v>1386</v>
      </c>
      <c r="L234" t="s">
        <v>1386</v>
      </c>
      <c r="M234" t="s">
        <v>509</v>
      </c>
      <c r="N234">
        <v>5</v>
      </c>
      <c r="O234" t="s">
        <v>1224</v>
      </c>
      <c r="P234" t="s">
        <v>1238</v>
      </c>
      <c r="Q234" t="s">
        <v>1241</v>
      </c>
      <c r="R234" t="s">
        <v>1387</v>
      </c>
      <c r="S234" t="s">
        <v>1511</v>
      </c>
    </row>
    <row r="235" spans="1:19">
      <c r="A235" t="s">
        <v>1509</v>
      </c>
      <c r="C235" t="s">
        <v>508</v>
      </c>
      <c r="D235" t="s">
        <v>637</v>
      </c>
      <c r="E235" t="s">
        <v>1515</v>
      </c>
      <c r="F235">
        <v>3.7499999999999999E-2</v>
      </c>
      <c r="I235" t="s">
        <v>7</v>
      </c>
      <c r="J235" t="s">
        <v>1386</v>
      </c>
      <c r="L235" t="s">
        <v>1386</v>
      </c>
      <c r="M235" t="s">
        <v>509</v>
      </c>
      <c r="N235">
        <v>5</v>
      </c>
      <c r="O235" t="s">
        <v>1224</v>
      </c>
      <c r="P235" t="s">
        <v>1238</v>
      </c>
      <c r="Q235" t="s">
        <v>1241</v>
      </c>
      <c r="R235" t="s">
        <v>1387</v>
      </c>
      <c r="S235" t="s">
        <v>1511</v>
      </c>
    </row>
    <row r="236" spans="1:19">
      <c r="A236" t="s">
        <v>1509</v>
      </c>
      <c r="C236" t="s">
        <v>508</v>
      </c>
      <c r="D236" t="s">
        <v>641</v>
      </c>
      <c r="E236" t="s">
        <v>1516</v>
      </c>
      <c r="F236">
        <v>3.7499999999999999E-2</v>
      </c>
      <c r="I236" t="s">
        <v>7</v>
      </c>
      <c r="J236" t="s">
        <v>1386</v>
      </c>
      <c r="L236" t="s">
        <v>1386</v>
      </c>
      <c r="M236" t="s">
        <v>509</v>
      </c>
      <c r="N236">
        <v>5</v>
      </c>
      <c r="O236" t="s">
        <v>1224</v>
      </c>
      <c r="P236" t="s">
        <v>1238</v>
      </c>
      <c r="Q236" t="s">
        <v>1241</v>
      </c>
      <c r="R236" t="s">
        <v>1387</v>
      </c>
      <c r="S236" t="s">
        <v>1511</v>
      </c>
    </row>
    <row r="237" spans="1:19">
      <c r="A237" t="s">
        <v>1509</v>
      </c>
      <c r="C237" t="s">
        <v>508</v>
      </c>
      <c r="D237" t="s">
        <v>645</v>
      </c>
      <c r="E237" t="s">
        <v>1517</v>
      </c>
      <c r="F237">
        <v>3.7499999999999999E-2</v>
      </c>
      <c r="I237" t="s">
        <v>7</v>
      </c>
      <c r="J237" t="s">
        <v>1386</v>
      </c>
      <c r="L237" t="s">
        <v>1386</v>
      </c>
      <c r="M237" t="s">
        <v>509</v>
      </c>
      <c r="N237">
        <v>5</v>
      </c>
      <c r="O237" t="s">
        <v>1224</v>
      </c>
      <c r="P237" t="s">
        <v>1238</v>
      </c>
      <c r="Q237" t="s">
        <v>1241</v>
      </c>
      <c r="R237" t="s">
        <v>1387</v>
      </c>
      <c r="S237" t="s">
        <v>1511</v>
      </c>
    </row>
    <row r="238" spans="1:19">
      <c r="A238" t="s">
        <v>1509</v>
      </c>
      <c r="C238" t="s">
        <v>508</v>
      </c>
      <c r="D238" t="s">
        <v>649</v>
      </c>
      <c r="E238" t="s">
        <v>1518</v>
      </c>
      <c r="F238">
        <v>3.7499999999999999E-2</v>
      </c>
      <c r="I238" t="s">
        <v>7</v>
      </c>
      <c r="J238" t="s">
        <v>1386</v>
      </c>
      <c r="L238" t="s">
        <v>1386</v>
      </c>
      <c r="M238" t="s">
        <v>509</v>
      </c>
      <c r="N238">
        <v>5</v>
      </c>
      <c r="O238" t="s">
        <v>1224</v>
      </c>
      <c r="P238" t="s">
        <v>1238</v>
      </c>
      <c r="Q238" t="s">
        <v>1241</v>
      </c>
      <c r="R238" t="s">
        <v>1387</v>
      </c>
      <c r="S238" t="s">
        <v>1511</v>
      </c>
    </row>
    <row r="239" spans="1:19">
      <c r="A239" t="s">
        <v>1509</v>
      </c>
      <c r="C239" t="s">
        <v>508</v>
      </c>
      <c r="D239" t="s">
        <v>653</v>
      </c>
      <c r="E239" t="s">
        <v>1519</v>
      </c>
      <c r="F239">
        <v>3.7499999999999999E-2</v>
      </c>
      <c r="I239" t="s">
        <v>7</v>
      </c>
      <c r="J239" t="s">
        <v>1386</v>
      </c>
      <c r="L239" t="s">
        <v>1386</v>
      </c>
      <c r="M239" t="s">
        <v>509</v>
      </c>
      <c r="N239">
        <v>5</v>
      </c>
      <c r="O239" t="s">
        <v>1224</v>
      </c>
      <c r="P239" t="s">
        <v>1238</v>
      </c>
      <c r="Q239" t="s">
        <v>1241</v>
      </c>
      <c r="R239" t="s">
        <v>1387</v>
      </c>
      <c r="S239" t="s">
        <v>1511</v>
      </c>
    </row>
    <row r="240" spans="1:19">
      <c r="A240" t="s">
        <v>1509</v>
      </c>
      <c r="C240" t="s">
        <v>508</v>
      </c>
      <c r="D240" t="s">
        <v>657</v>
      </c>
      <c r="E240" t="s">
        <v>1520</v>
      </c>
      <c r="F240">
        <v>3.7499999999999999E-2</v>
      </c>
      <c r="I240" t="s">
        <v>7</v>
      </c>
      <c r="J240" t="s">
        <v>1386</v>
      </c>
      <c r="L240" t="s">
        <v>1386</v>
      </c>
      <c r="M240" t="s">
        <v>509</v>
      </c>
      <c r="N240">
        <v>5</v>
      </c>
      <c r="O240" t="s">
        <v>1224</v>
      </c>
      <c r="P240" t="s">
        <v>1238</v>
      </c>
      <c r="Q240" t="s">
        <v>1241</v>
      </c>
      <c r="R240" t="s">
        <v>1387</v>
      </c>
      <c r="S240" t="s">
        <v>1511</v>
      </c>
    </row>
    <row r="241" spans="1:19">
      <c r="A241" t="s">
        <v>1509</v>
      </c>
      <c r="C241" t="s">
        <v>508</v>
      </c>
      <c r="D241" t="s">
        <v>661</v>
      </c>
      <c r="E241" t="s">
        <v>1521</v>
      </c>
      <c r="F241" t="s">
        <v>300</v>
      </c>
      <c r="I241" t="s">
        <v>7</v>
      </c>
      <c r="J241" t="s">
        <v>1386</v>
      </c>
      <c r="L241" t="s">
        <v>1386</v>
      </c>
      <c r="M241" t="s">
        <v>509</v>
      </c>
      <c r="N241">
        <v>5</v>
      </c>
      <c r="O241" t="s">
        <v>1224</v>
      </c>
      <c r="P241" t="s">
        <v>1238</v>
      </c>
      <c r="Q241" t="s">
        <v>1241</v>
      </c>
      <c r="R241" t="s">
        <v>1387</v>
      </c>
      <c r="S241" t="s">
        <v>1511</v>
      </c>
    </row>
    <row r="242" spans="1:19">
      <c r="A242" t="s">
        <v>1509</v>
      </c>
      <c r="C242" t="s">
        <v>508</v>
      </c>
      <c r="D242" t="s">
        <v>665</v>
      </c>
      <c r="E242" t="s">
        <v>1522</v>
      </c>
      <c r="F242" t="s">
        <v>300</v>
      </c>
      <c r="I242" t="s">
        <v>7</v>
      </c>
      <c r="J242" t="s">
        <v>1386</v>
      </c>
      <c r="L242" t="s">
        <v>1386</v>
      </c>
      <c r="M242" t="s">
        <v>509</v>
      </c>
      <c r="N242">
        <v>5</v>
      </c>
      <c r="O242" t="s">
        <v>1224</v>
      </c>
      <c r="P242" t="s">
        <v>1238</v>
      </c>
      <c r="Q242" t="s">
        <v>1241</v>
      </c>
      <c r="R242" t="s">
        <v>1387</v>
      </c>
      <c r="S242" t="s">
        <v>1511</v>
      </c>
    </row>
    <row r="243" spans="1:19">
      <c r="A243" t="s">
        <v>1509</v>
      </c>
      <c r="C243" t="s">
        <v>508</v>
      </c>
      <c r="D243" t="s">
        <v>669</v>
      </c>
      <c r="E243" t="s">
        <v>1523</v>
      </c>
      <c r="F243">
        <v>3.7499999999999999E-2</v>
      </c>
      <c r="I243" t="s">
        <v>7</v>
      </c>
      <c r="J243" t="s">
        <v>1386</v>
      </c>
      <c r="L243" t="s">
        <v>1386</v>
      </c>
      <c r="M243" t="s">
        <v>509</v>
      </c>
      <c r="N243">
        <v>5</v>
      </c>
      <c r="O243" t="s">
        <v>1224</v>
      </c>
      <c r="P243" t="s">
        <v>1238</v>
      </c>
      <c r="Q243" t="s">
        <v>1241</v>
      </c>
      <c r="R243" t="s">
        <v>1387</v>
      </c>
      <c r="S243" t="s">
        <v>1511</v>
      </c>
    </row>
    <row r="244" spans="1:19">
      <c r="A244" t="s">
        <v>1524</v>
      </c>
      <c r="C244" t="s">
        <v>585</v>
      </c>
      <c r="E244" t="s">
        <v>1525</v>
      </c>
      <c r="F244" t="s">
        <v>1390</v>
      </c>
      <c r="J244" t="s">
        <v>1386</v>
      </c>
      <c r="L244" t="s">
        <v>1386</v>
      </c>
      <c r="N244">
        <v>5</v>
      </c>
      <c r="O244" t="s">
        <v>1224</v>
      </c>
      <c r="P244" t="s">
        <v>1238</v>
      </c>
      <c r="Q244" t="s">
        <v>1241</v>
      </c>
      <c r="R244" t="s">
        <v>1387</v>
      </c>
      <c r="S244" t="s">
        <v>1526</v>
      </c>
    </row>
    <row r="245" spans="1:19">
      <c r="A245" t="s">
        <v>1524</v>
      </c>
      <c r="C245" t="s">
        <v>87</v>
      </c>
      <c r="E245" t="s">
        <v>1527</v>
      </c>
      <c r="F245">
        <v>0.65</v>
      </c>
      <c r="G245">
        <v>5</v>
      </c>
      <c r="H245">
        <v>3.2500000000000001E-2</v>
      </c>
      <c r="I245" t="s">
        <v>43</v>
      </c>
      <c r="J245" t="s">
        <v>1386</v>
      </c>
      <c r="L245" t="s">
        <v>1386</v>
      </c>
      <c r="M245" t="s">
        <v>509</v>
      </c>
      <c r="N245">
        <v>5</v>
      </c>
      <c r="O245" t="s">
        <v>1224</v>
      </c>
      <c r="P245" t="s">
        <v>1238</v>
      </c>
      <c r="Q245" t="s">
        <v>1241</v>
      </c>
      <c r="R245" t="s">
        <v>1387</v>
      </c>
      <c r="S245" t="s">
        <v>1526</v>
      </c>
    </row>
    <row r="246" spans="1:19">
      <c r="A246" t="s">
        <v>1524</v>
      </c>
      <c r="C246" t="s">
        <v>508</v>
      </c>
      <c r="D246" t="s">
        <v>629</v>
      </c>
      <c r="E246" t="s">
        <v>1528</v>
      </c>
      <c r="F246" t="s">
        <v>300</v>
      </c>
      <c r="I246" t="s">
        <v>7</v>
      </c>
      <c r="J246" t="s">
        <v>1386</v>
      </c>
      <c r="L246" t="s">
        <v>1386</v>
      </c>
      <c r="M246" t="s">
        <v>509</v>
      </c>
      <c r="N246">
        <v>5</v>
      </c>
      <c r="O246" t="s">
        <v>1224</v>
      </c>
      <c r="P246" t="s">
        <v>1238</v>
      </c>
      <c r="Q246" t="s">
        <v>1241</v>
      </c>
      <c r="R246" t="s">
        <v>1387</v>
      </c>
      <c r="S246" t="s">
        <v>1526</v>
      </c>
    </row>
    <row r="247" spans="1:19">
      <c r="A247" t="s">
        <v>1524</v>
      </c>
      <c r="C247" t="s">
        <v>508</v>
      </c>
      <c r="D247" t="s">
        <v>633</v>
      </c>
      <c r="E247" t="s">
        <v>1529</v>
      </c>
      <c r="F247" t="s">
        <v>300</v>
      </c>
      <c r="I247" t="s">
        <v>7</v>
      </c>
      <c r="J247" t="s">
        <v>1386</v>
      </c>
      <c r="L247" t="s">
        <v>1386</v>
      </c>
      <c r="M247" t="s">
        <v>509</v>
      </c>
      <c r="N247">
        <v>5</v>
      </c>
      <c r="O247" t="s">
        <v>1224</v>
      </c>
      <c r="P247" t="s">
        <v>1238</v>
      </c>
      <c r="Q247" t="s">
        <v>1241</v>
      </c>
      <c r="R247" t="s">
        <v>1387</v>
      </c>
      <c r="S247" t="s">
        <v>1526</v>
      </c>
    </row>
    <row r="248" spans="1:19">
      <c r="A248" t="s">
        <v>1524</v>
      </c>
      <c r="C248" t="s">
        <v>508</v>
      </c>
      <c r="D248" t="s">
        <v>637</v>
      </c>
      <c r="E248" t="s">
        <v>1530</v>
      </c>
      <c r="F248">
        <v>3.7499999999999999E-2</v>
      </c>
      <c r="I248" t="s">
        <v>7</v>
      </c>
      <c r="J248" t="s">
        <v>1386</v>
      </c>
      <c r="L248" t="s">
        <v>1386</v>
      </c>
      <c r="M248" t="s">
        <v>509</v>
      </c>
      <c r="N248">
        <v>5</v>
      </c>
      <c r="O248" t="s">
        <v>1224</v>
      </c>
      <c r="P248" t="s">
        <v>1238</v>
      </c>
      <c r="Q248" t="s">
        <v>1241</v>
      </c>
      <c r="R248" t="s">
        <v>1387</v>
      </c>
      <c r="S248" t="s">
        <v>1526</v>
      </c>
    </row>
    <row r="249" spans="1:19">
      <c r="A249" t="s">
        <v>1524</v>
      </c>
      <c r="C249" t="s">
        <v>508</v>
      </c>
      <c r="D249" t="s">
        <v>641</v>
      </c>
      <c r="E249" t="s">
        <v>1531</v>
      </c>
      <c r="F249">
        <v>3.7499999999999999E-2</v>
      </c>
      <c r="I249" t="s">
        <v>7</v>
      </c>
      <c r="J249" t="s">
        <v>1386</v>
      </c>
      <c r="L249" t="s">
        <v>1386</v>
      </c>
      <c r="M249" t="s">
        <v>509</v>
      </c>
      <c r="N249">
        <v>5</v>
      </c>
      <c r="O249" t="s">
        <v>1224</v>
      </c>
      <c r="P249" t="s">
        <v>1238</v>
      </c>
      <c r="Q249" t="s">
        <v>1241</v>
      </c>
      <c r="R249" t="s">
        <v>1387</v>
      </c>
      <c r="S249" t="s">
        <v>1526</v>
      </c>
    </row>
    <row r="250" spans="1:19">
      <c r="A250" t="s">
        <v>1524</v>
      </c>
      <c r="C250" t="s">
        <v>508</v>
      </c>
      <c r="D250" t="s">
        <v>645</v>
      </c>
      <c r="E250" t="s">
        <v>1532</v>
      </c>
      <c r="F250">
        <v>3.7499999999999999E-2</v>
      </c>
      <c r="I250" t="s">
        <v>7</v>
      </c>
      <c r="J250" t="s">
        <v>1386</v>
      </c>
      <c r="L250" t="s">
        <v>1386</v>
      </c>
      <c r="M250" t="s">
        <v>509</v>
      </c>
      <c r="N250">
        <v>5</v>
      </c>
      <c r="O250" t="s">
        <v>1224</v>
      </c>
      <c r="P250" t="s">
        <v>1238</v>
      </c>
      <c r="Q250" t="s">
        <v>1241</v>
      </c>
      <c r="R250" t="s">
        <v>1387</v>
      </c>
      <c r="S250" t="s">
        <v>1526</v>
      </c>
    </row>
    <row r="251" spans="1:19">
      <c r="A251" t="s">
        <v>1524</v>
      </c>
      <c r="C251" t="s">
        <v>508</v>
      </c>
      <c r="D251" t="s">
        <v>649</v>
      </c>
      <c r="E251" t="s">
        <v>1533</v>
      </c>
      <c r="F251">
        <v>3.7499999999999999E-2</v>
      </c>
      <c r="I251" t="s">
        <v>7</v>
      </c>
      <c r="J251" t="s">
        <v>1386</v>
      </c>
      <c r="L251" t="s">
        <v>1386</v>
      </c>
      <c r="M251" t="s">
        <v>509</v>
      </c>
      <c r="N251">
        <v>5</v>
      </c>
      <c r="O251" t="s">
        <v>1224</v>
      </c>
      <c r="P251" t="s">
        <v>1238</v>
      </c>
      <c r="Q251" t="s">
        <v>1241</v>
      </c>
      <c r="R251" t="s">
        <v>1387</v>
      </c>
      <c r="S251" t="s">
        <v>1526</v>
      </c>
    </row>
    <row r="252" spans="1:19">
      <c r="A252" t="s">
        <v>1524</v>
      </c>
      <c r="C252" t="s">
        <v>508</v>
      </c>
      <c r="D252" t="s">
        <v>653</v>
      </c>
      <c r="E252" t="s">
        <v>1534</v>
      </c>
      <c r="F252">
        <v>3.7499999999999999E-2</v>
      </c>
      <c r="I252" t="s">
        <v>7</v>
      </c>
      <c r="J252" t="s">
        <v>1386</v>
      </c>
      <c r="L252" t="s">
        <v>1386</v>
      </c>
      <c r="M252" t="s">
        <v>509</v>
      </c>
      <c r="N252">
        <v>5</v>
      </c>
      <c r="O252" t="s">
        <v>1224</v>
      </c>
      <c r="P252" t="s">
        <v>1238</v>
      </c>
      <c r="Q252" t="s">
        <v>1241</v>
      </c>
      <c r="R252" t="s">
        <v>1387</v>
      </c>
      <c r="S252" t="s">
        <v>1526</v>
      </c>
    </row>
    <row r="253" spans="1:19">
      <c r="A253" t="s">
        <v>1524</v>
      </c>
      <c r="C253" t="s">
        <v>508</v>
      </c>
      <c r="D253" t="s">
        <v>657</v>
      </c>
      <c r="E253" t="s">
        <v>1535</v>
      </c>
      <c r="F253">
        <v>3.7499999999999999E-2</v>
      </c>
      <c r="I253" t="s">
        <v>7</v>
      </c>
      <c r="J253" t="s">
        <v>1386</v>
      </c>
      <c r="L253" t="s">
        <v>1386</v>
      </c>
      <c r="M253" t="s">
        <v>509</v>
      </c>
      <c r="N253">
        <v>5</v>
      </c>
      <c r="O253" t="s">
        <v>1224</v>
      </c>
      <c r="P253" t="s">
        <v>1238</v>
      </c>
      <c r="Q253" t="s">
        <v>1241</v>
      </c>
      <c r="R253" t="s">
        <v>1387</v>
      </c>
      <c r="S253" t="s">
        <v>1526</v>
      </c>
    </row>
    <row r="254" spans="1:19">
      <c r="A254" t="s">
        <v>1524</v>
      </c>
      <c r="C254" t="s">
        <v>508</v>
      </c>
      <c r="D254" t="s">
        <v>661</v>
      </c>
      <c r="E254" t="s">
        <v>1536</v>
      </c>
      <c r="F254" t="s">
        <v>300</v>
      </c>
      <c r="I254" t="s">
        <v>7</v>
      </c>
      <c r="J254" t="s">
        <v>1386</v>
      </c>
      <c r="L254" t="s">
        <v>1386</v>
      </c>
      <c r="M254" t="s">
        <v>509</v>
      </c>
      <c r="N254">
        <v>5</v>
      </c>
      <c r="O254" t="s">
        <v>1224</v>
      </c>
      <c r="P254" t="s">
        <v>1238</v>
      </c>
      <c r="Q254" t="s">
        <v>1241</v>
      </c>
      <c r="R254" t="s">
        <v>1387</v>
      </c>
      <c r="S254" t="s">
        <v>1526</v>
      </c>
    </row>
    <row r="255" spans="1:19">
      <c r="A255" t="s">
        <v>1524</v>
      </c>
      <c r="C255" t="s">
        <v>508</v>
      </c>
      <c r="D255" t="s">
        <v>665</v>
      </c>
      <c r="E255" t="s">
        <v>1537</v>
      </c>
      <c r="F255" t="s">
        <v>300</v>
      </c>
      <c r="I255" t="s">
        <v>7</v>
      </c>
      <c r="J255" t="s">
        <v>1386</v>
      </c>
      <c r="L255" t="s">
        <v>1386</v>
      </c>
      <c r="M255" t="s">
        <v>509</v>
      </c>
      <c r="N255">
        <v>5</v>
      </c>
      <c r="O255" t="s">
        <v>1224</v>
      </c>
      <c r="P255" t="s">
        <v>1238</v>
      </c>
      <c r="Q255" t="s">
        <v>1241</v>
      </c>
      <c r="R255" t="s">
        <v>1387</v>
      </c>
      <c r="S255" t="s">
        <v>1526</v>
      </c>
    </row>
    <row r="256" spans="1:19">
      <c r="A256" t="s">
        <v>1524</v>
      </c>
      <c r="C256" t="s">
        <v>508</v>
      </c>
      <c r="D256" t="s">
        <v>669</v>
      </c>
      <c r="E256" t="s">
        <v>1538</v>
      </c>
      <c r="F256">
        <v>3.7499999999999999E-2</v>
      </c>
      <c r="I256" t="s">
        <v>7</v>
      </c>
      <c r="J256" t="s">
        <v>1386</v>
      </c>
      <c r="L256" t="s">
        <v>1386</v>
      </c>
      <c r="M256" t="s">
        <v>509</v>
      </c>
      <c r="N256">
        <v>5</v>
      </c>
      <c r="O256" t="s">
        <v>1224</v>
      </c>
      <c r="P256" t="s">
        <v>1238</v>
      </c>
      <c r="Q256" t="s">
        <v>1241</v>
      </c>
      <c r="R256" t="s">
        <v>1387</v>
      </c>
      <c r="S256" t="s">
        <v>1526</v>
      </c>
    </row>
    <row r="257" spans="1:19">
      <c r="A257" t="s">
        <v>1539</v>
      </c>
      <c r="C257" t="s">
        <v>585</v>
      </c>
      <c r="E257" t="s">
        <v>1540</v>
      </c>
      <c r="F257" t="s">
        <v>1390</v>
      </c>
      <c r="J257" t="s">
        <v>1386</v>
      </c>
      <c r="L257" t="s">
        <v>1386</v>
      </c>
      <c r="N257">
        <v>5</v>
      </c>
      <c r="O257" t="s">
        <v>1224</v>
      </c>
      <c r="P257" t="s">
        <v>1238</v>
      </c>
      <c r="Q257" t="s">
        <v>1241</v>
      </c>
      <c r="R257" t="s">
        <v>1387</v>
      </c>
      <c r="S257" t="s">
        <v>1541</v>
      </c>
    </row>
    <row r="258" spans="1:19">
      <c r="A258" t="s">
        <v>1539</v>
      </c>
      <c r="C258" t="s">
        <v>87</v>
      </c>
      <c r="E258" t="s">
        <v>1542</v>
      </c>
      <c r="F258">
        <v>0.65</v>
      </c>
      <c r="G258">
        <v>5</v>
      </c>
      <c r="H258">
        <v>3.2500000000000001E-2</v>
      </c>
      <c r="I258" t="s">
        <v>43</v>
      </c>
      <c r="J258" t="s">
        <v>1386</v>
      </c>
      <c r="L258" t="s">
        <v>1386</v>
      </c>
      <c r="M258" t="s">
        <v>509</v>
      </c>
      <c r="N258">
        <v>5</v>
      </c>
      <c r="O258" t="s">
        <v>1224</v>
      </c>
      <c r="P258" t="s">
        <v>1238</v>
      </c>
      <c r="Q258" t="s">
        <v>1241</v>
      </c>
      <c r="R258" t="s">
        <v>1387</v>
      </c>
      <c r="S258" t="s">
        <v>1541</v>
      </c>
    </row>
    <row r="259" spans="1:19">
      <c r="A259" t="s">
        <v>1539</v>
      </c>
      <c r="C259" t="s">
        <v>508</v>
      </c>
      <c r="D259" t="s">
        <v>629</v>
      </c>
      <c r="E259" t="s">
        <v>1543</v>
      </c>
      <c r="F259" t="s">
        <v>300</v>
      </c>
      <c r="I259" t="s">
        <v>7</v>
      </c>
      <c r="J259" t="s">
        <v>1386</v>
      </c>
      <c r="L259" t="s">
        <v>1386</v>
      </c>
      <c r="M259" t="s">
        <v>509</v>
      </c>
      <c r="N259">
        <v>5</v>
      </c>
      <c r="O259" t="s">
        <v>1224</v>
      </c>
      <c r="P259" t="s">
        <v>1238</v>
      </c>
      <c r="Q259" t="s">
        <v>1241</v>
      </c>
      <c r="R259" t="s">
        <v>1387</v>
      </c>
      <c r="S259" t="s">
        <v>1541</v>
      </c>
    </row>
    <row r="260" spans="1:19">
      <c r="A260" t="s">
        <v>1539</v>
      </c>
      <c r="C260" t="s">
        <v>508</v>
      </c>
      <c r="D260" t="s">
        <v>633</v>
      </c>
      <c r="E260" t="s">
        <v>1544</v>
      </c>
      <c r="F260" t="s">
        <v>300</v>
      </c>
      <c r="I260" t="s">
        <v>7</v>
      </c>
      <c r="J260" t="s">
        <v>1386</v>
      </c>
      <c r="L260" t="s">
        <v>1386</v>
      </c>
      <c r="M260" t="s">
        <v>509</v>
      </c>
      <c r="N260">
        <v>5</v>
      </c>
      <c r="O260" t="s">
        <v>1224</v>
      </c>
      <c r="P260" t="s">
        <v>1238</v>
      </c>
      <c r="Q260" t="s">
        <v>1241</v>
      </c>
      <c r="R260" t="s">
        <v>1387</v>
      </c>
      <c r="S260" t="s">
        <v>1541</v>
      </c>
    </row>
    <row r="261" spans="1:19">
      <c r="A261" t="s">
        <v>1539</v>
      </c>
      <c r="C261" t="s">
        <v>508</v>
      </c>
      <c r="D261" t="s">
        <v>637</v>
      </c>
      <c r="E261" t="s">
        <v>1545</v>
      </c>
      <c r="F261">
        <v>3.7499999999999999E-2</v>
      </c>
      <c r="I261" t="s">
        <v>7</v>
      </c>
      <c r="J261" t="s">
        <v>1386</v>
      </c>
      <c r="L261" t="s">
        <v>1386</v>
      </c>
      <c r="M261" t="s">
        <v>509</v>
      </c>
      <c r="N261">
        <v>5</v>
      </c>
      <c r="O261" t="s">
        <v>1224</v>
      </c>
      <c r="P261" t="s">
        <v>1238</v>
      </c>
      <c r="Q261" t="s">
        <v>1241</v>
      </c>
      <c r="R261" t="s">
        <v>1387</v>
      </c>
      <c r="S261" t="s">
        <v>1541</v>
      </c>
    </row>
    <row r="262" spans="1:19">
      <c r="A262" t="s">
        <v>1539</v>
      </c>
      <c r="C262" t="s">
        <v>508</v>
      </c>
      <c r="D262" t="s">
        <v>641</v>
      </c>
      <c r="E262" t="s">
        <v>1546</v>
      </c>
      <c r="F262">
        <v>3.7499999999999999E-2</v>
      </c>
      <c r="I262" t="s">
        <v>7</v>
      </c>
      <c r="J262" t="s">
        <v>1386</v>
      </c>
      <c r="L262" t="s">
        <v>1386</v>
      </c>
      <c r="M262" t="s">
        <v>509</v>
      </c>
      <c r="N262">
        <v>5</v>
      </c>
      <c r="O262" t="s">
        <v>1224</v>
      </c>
      <c r="P262" t="s">
        <v>1238</v>
      </c>
      <c r="Q262" t="s">
        <v>1241</v>
      </c>
      <c r="R262" t="s">
        <v>1387</v>
      </c>
      <c r="S262" t="s">
        <v>1541</v>
      </c>
    </row>
    <row r="263" spans="1:19">
      <c r="A263" t="s">
        <v>1539</v>
      </c>
      <c r="C263" t="s">
        <v>508</v>
      </c>
      <c r="D263" t="s">
        <v>645</v>
      </c>
      <c r="E263" t="s">
        <v>1547</v>
      </c>
      <c r="F263">
        <v>3.7499999999999999E-2</v>
      </c>
      <c r="I263" t="s">
        <v>7</v>
      </c>
      <c r="J263" t="s">
        <v>1386</v>
      </c>
      <c r="L263" t="s">
        <v>1386</v>
      </c>
      <c r="M263" t="s">
        <v>509</v>
      </c>
      <c r="N263">
        <v>5</v>
      </c>
      <c r="O263" t="s">
        <v>1224</v>
      </c>
      <c r="P263" t="s">
        <v>1238</v>
      </c>
      <c r="Q263" t="s">
        <v>1241</v>
      </c>
      <c r="R263" t="s">
        <v>1387</v>
      </c>
      <c r="S263" t="s">
        <v>1541</v>
      </c>
    </row>
    <row r="264" spans="1:19">
      <c r="A264" t="s">
        <v>1539</v>
      </c>
      <c r="C264" t="s">
        <v>508</v>
      </c>
      <c r="D264" t="s">
        <v>649</v>
      </c>
      <c r="E264" t="s">
        <v>1548</v>
      </c>
      <c r="F264">
        <v>3.7499999999999999E-2</v>
      </c>
      <c r="I264" t="s">
        <v>7</v>
      </c>
      <c r="J264" t="s">
        <v>1386</v>
      </c>
      <c r="L264" t="s">
        <v>1386</v>
      </c>
      <c r="M264" t="s">
        <v>509</v>
      </c>
      <c r="N264">
        <v>5</v>
      </c>
      <c r="O264" t="s">
        <v>1224</v>
      </c>
      <c r="P264" t="s">
        <v>1238</v>
      </c>
      <c r="Q264" t="s">
        <v>1241</v>
      </c>
      <c r="R264" t="s">
        <v>1387</v>
      </c>
      <c r="S264" t="s">
        <v>1541</v>
      </c>
    </row>
    <row r="265" spans="1:19">
      <c r="A265" t="s">
        <v>1539</v>
      </c>
      <c r="C265" t="s">
        <v>508</v>
      </c>
      <c r="D265" t="s">
        <v>653</v>
      </c>
      <c r="E265" t="s">
        <v>1549</v>
      </c>
      <c r="F265">
        <v>3.7499999999999999E-2</v>
      </c>
      <c r="I265" t="s">
        <v>7</v>
      </c>
      <c r="J265" t="s">
        <v>1386</v>
      </c>
      <c r="L265" t="s">
        <v>1386</v>
      </c>
      <c r="M265" t="s">
        <v>509</v>
      </c>
      <c r="N265">
        <v>5</v>
      </c>
      <c r="O265" t="s">
        <v>1224</v>
      </c>
      <c r="P265" t="s">
        <v>1238</v>
      </c>
      <c r="Q265" t="s">
        <v>1241</v>
      </c>
      <c r="R265" t="s">
        <v>1387</v>
      </c>
      <c r="S265" t="s">
        <v>1541</v>
      </c>
    </row>
    <row r="266" spans="1:19">
      <c r="A266" t="s">
        <v>1539</v>
      </c>
      <c r="C266" t="s">
        <v>508</v>
      </c>
      <c r="D266" t="s">
        <v>657</v>
      </c>
      <c r="E266" t="s">
        <v>1550</v>
      </c>
      <c r="F266">
        <v>3.7499999999999999E-2</v>
      </c>
      <c r="I266" t="s">
        <v>7</v>
      </c>
      <c r="J266" t="s">
        <v>1386</v>
      </c>
      <c r="L266" t="s">
        <v>1386</v>
      </c>
      <c r="M266" t="s">
        <v>509</v>
      </c>
      <c r="N266">
        <v>5</v>
      </c>
      <c r="O266" t="s">
        <v>1224</v>
      </c>
      <c r="P266" t="s">
        <v>1238</v>
      </c>
      <c r="Q266" t="s">
        <v>1241</v>
      </c>
      <c r="R266" t="s">
        <v>1387</v>
      </c>
      <c r="S266" t="s">
        <v>1541</v>
      </c>
    </row>
    <row r="267" spans="1:19">
      <c r="A267" t="s">
        <v>1539</v>
      </c>
      <c r="C267" t="s">
        <v>508</v>
      </c>
      <c r="D267" t="s">
        <v>661</v>
      </c>
      <c r="E267" t="s">
        <v>1551</v>
      </c>
      <c r="F267" t="s">
        <v>300</v>
      </c>
      <c r="I267" t="s">
        <v>7</v>
      </c>
      <c r="J267" t="s">
        <v>1386</v>
      </c>
      <c r="L267" t="s">
        <v>1386</v>
      </c>
      <c r="M267" t="s">
        <v>509</v>
      </c>
      <c r="N267">
        <v>5</v>
      </c>
      <c r="O267" t="s">
        <v>1224</v>
      </c>
      <c r="P267" t="s">
        <v>1238</v>
      </c>
      <c r="Q267" t="s">
        <v>1241</v>
      </c>
      <c r="R267" t="s">
        <v>1387</v>
      </c>
      <c r="S267" t="s">
        <v>1541</v>
      </c>
    </row>
    <row r="268" spans="1:19">
      <c r="A268" t="s">
        <v>1539</v>
      </c>
      <c r="C268" t="s">
        <v>508</v>
      </c>
      <c r="D268" t="s">
        <v>665</v>
      </c>
      <c r="E268" t="s">
        <v>1552</v>
      </c>
      <c r="F268" t="s">
        <v>300</v>
      </c>
      <c r="I268" t="s">
        <v>7</v>
      </c>
      <c r="J268" t="s">
        <v>1386</v>
      </c>
      <c r="L268" t="s">
        <v>1386</v>
      </c>
      <c r="M268" t="s">
        <v>509</v>
      </c>
      <c r="N268">
        <v>5</v>
      </c>
      <c r="O268" t="s">
        <v>1224</v>
      </c>
      <c r="P268" t="s">
        <v>1238</v>
      </c>
      <c r="Q268" t="s">
        <v>1241</v>
      </c>
      <c r="R268" t="s">
        <v>1387</v>
      </c>
      <c r="S268" t="s">
        <v>1541</v>
      </c>
    </row>
    <row r="269" spans="1:19">
      <c r="A269" t="s">
        <v>1539</v>
      </c>
      <c r="C269" t="s">
        <v>508</v>
      </c>
      <c r="D269" t="s">
        <v>669</v>
      </c>
      <c r="E269" t="s">
        <v>1553</v>
      </c>
      <c r="F269">
        <v>3.7499999999999999E-2</v>
      </c>
      <c r="I269" t="s">
        <v>7</v>
      </c>
      <c r="J269" t="s">
        <v>1386</v>
      </c>
      <c r="L269" t="s">
        <v>1386</v>
      </c>
      <c r="M269" t="s">
        <v>509</v>
      </c>
      <c r="N269">
        <v>5</v>
      </c>
      <c r="O269" t="s">
        <v>1224</v>
      </c>
      <c r="P269" t="s">
        <v>1238</v>
      </c>
      <c r="Q269" t="s">
        <v>1241</v>
      </c>
      <c r="R269" t="s">
        <v>1387</v>
      </c>
      <c r="S269" t="s">
        <v>1541</v>
      </c>
    </row>
    <row r="270" spans="1:19">
      <c r="A270" t="s">
        <v>1554</v>
      </c>
      <c r="C270" t="s">
        <v>585</v>
      </c>
      <c r="E270" t="s">
        <v>1555</v>
      </c>
      <c r="F270" t="s">
        <v>1390</v>
      </c>
      <c r="J270" t="s">
        <v>1386</v>
      </c>
      <c r="L270" t="s">
        <v>1386</v>
      </c>
      <c r="N270">
        <v>5</v>
      </c>
      <c r="O270" t="s">
        <v>1224</v>
      </c>
      <c r="P270" t="s">
        <v>1238</v>
      </c>
      <c r="Q270" t="s">
        <v>1241</v>
      </c>
      <c r="R270" t="s">
        <v>1387</v>
      </c>
      <c r="S270" t="s">
        <v>1556</v>
      </c>
    </row>
    <row r="271" spans="1:19">
      <c r="A271" t="s">
        <v>1554</v>
      </c>
      <c r="C271" t="s">
        <v>87</v>
      </c>
      <c r="E271" t="s">
        <v>1557</v>
      </c>
      <c r="F271">
        <v>0.65</v>
      </c>
      <c r="G271">
        <v>5</v>
      </c>
      <c r="H271">
        <v>3.2500000000000001E-2</v>
      </c>
      <c r="I271" t="s">
        <v>43</v>
      </c>
      <c r="J271" t="s">
        <v>1386</v>
      </c>
      <c r="L271" t="s">
        <v>1386</v>
      </c>
      <c r="M271" t="s">
        <v>509</v>
      </c>
      <c r="N271">
        <v>5</v>
      </c>
      <c r="O271" t="s">
        <v>1224</v>
      </c>
      <c r="P271" t="s">
        <v>1238</v>
      </c>
      <c r="Q271" t="s">
        <v>1241</v>
      </c>
      <c r="R271" t="s">
        <v>1387</v>
      </c>
      <c r="S271" t="s">
        <v>1556</v>
      </c>
    </row>
    <row r="272" spans="1:19">
      <c r="A272" t="s">
        <v>1554</v>
      </c>
      <c r="C272" t="s">
        <v>508</v>
      </c>
      <c r="D272" t="s">
        <v>629</v>
      </c>
      <c r="E272" t="s">
        <v>1558</v>
      </c>
      <c r="F272" t="s">
        <v>300</v>
      </c>
      <c r="I272" t="s">
        <v>7</v>
      </c>
      <c r="J272" t="s">
        <v>1386</v>
      </c>
      <c r="L272" t="s">
        <v>1386</v>
      </c>
      <c r="M272" t="s">
        <v>509</v>
      </c>
      <c r="N272">
        <v>5</v>
      </c>
      <c r="O272" t="s">
        <v>1224</v>
      </c>
      <c r="P272" t="s">
        <v>1238</v>
      </c>
      <c r="Q272" t="s">
        <v>1241</v>
      </c>
      <c r="R272" t="s">
        <v>1387</v>
      </c>
      <c r="S272" t="s">
        <v>1556</v>
      </c>
    </row>
    <row r="273" spans="1:19">
      <c r="A273" t="s">
        <v>1554</v>
      </c>
      <c r="C273" t="s">
        <v>508</v>
      </c>
      <c r="D273" t="s">
        <v>633</v>
      </c>
      <c r="E273" t="s">
        <v>1559</v>
      </c>
      <c r="F273" t="s">
        <v>300</v>
      </c>
      <c r="I273" t="s">
        <v>7</v>
      </c>
      <c r="J273" t="s">
        <v>1386</v>
      </c>
      <c r="L273" t="s">
        <v>1386</v>
      </c>
      <c r="M273" t="s">
        <v>509</v>
      </c>
      <c r="N273">
        <v>5</v>
      </c>
      <c r="O273" t="s">
        <v>1224</v>
      </c>
      <c r="P273" t="s">
        <v>1238</v>
      </c>
      <c r="Q273" t="s">
        <v>1241</v>
      </c>
      <c r="R273" t="s">
        <v>1387</v>
      </c>
      <c r="S273" t="s">
        <v>1556</v>
      </c>
    </row>
    <row r="274" spans="1:19">
      <c r="A274" t="s">
        <v>1554</v>
      </c>
      <c r="C274" t="s">
        <v>508</v>
      </c>
      <c r="D274" t="s">
        <v>637</v>
      </c>
      <c r="E274" t="s">
        <v>1560</v>
      </c>
      <c r="F274">
        <v>3.7499999999999999E-2</v>
      </c>
      <c r="I274" t="s">
        <v>7</v>
      </c>
      <c r="J274" t="s">
        <v>1386</v>
      </c>
      <c r="L274" t="s">
        <v>1386</v>
      </c>
      <c r="M274" t="s">
        <v>509</v>
      </c>
      <c r="N274">
        <v>5</v>
      </c>
      <c r="O274" t="s">
        <v>1224</v>
      </c>
      <c r="P274" t="s">
        <v>1238</v>
      </c>
      <c r="Q274" t="s">
        <v>1241</v>
      </c>
      <c r="R274" t="s">
        <v>1387</v>
      </c>
      <c r="S274" t="s">
        <v>1556</v>
      </c>
    </row>
    <row r="275" spans="1:19">
      <c r="A275" t="s">
        <v>1554</v>
      </c>
      <c r="C275" t="s">
        <v>508</v>
      </c>
      <c r="D275" t="s">
        <v>641</v>
      </c>
      <c r="E275" t="s">
        <v>1561</v>
      </c>
      <c r="F275">
        <v>3.7499999999999999E-2</v>
      </c>
      <c r="I275" t="s">
        <v>7</v>
      </c>
      <c r="J275" t="s">
        <v>1386</v>
      </c>
      <c r="L275" t="s">
        <v>1386</v>
      </c>
      <c r="M275" t="s">
        <v>509</v>
      </c>
      <c r="N275">
        <v>5</v>
      </c>
      <c r="O275" t="s">
        <v>1224</v>
      </c>
      <c r="P275" t="s">
        <v>1238</v>
      </c>
      <c r="Q275" t="s">
        <v>1241</v>
      </c>
      <c r="R275" t="s">
        <v>1387</v>
      </c>
      <c r="S275" t="s">
        <v>1556</v>
      </c>
    </row>
    <row r="276" spans="1:19">
      <c r="A276" t="s">
        <v>1554</v>
      </c>
      <c r="C276" t="s">
        <v>508</v>
      </c>
      <c r="D276" t="s">
        <v>645</v>
      </c>
      <c r="E276" t="s">
        <v>1562</v>
      </c>
      <c r="F276">
        <v>3.7499999999999999E-2</v>
      </c>
      <c r="I276" t="s">
        <v>7</v>
      </c>
      <c r="J276" t="s">
        <v>1386</v>
      </c>
      <c r="L276" t="s">
        <v>1386</v>
      </c>
      <c r="M276" t="s">
        <v>509</v>
      </c>
      <c r="N276">
        <v>5</v>
      </c>
      <c r="O276" t="s">
        <v>1224</v>
      </c>
      <c r="P276" t="s">
        <v>1238</v>
      </c>
      <c r="Q276" t="s">
        <v>1241</v>
      </c>
      <c r="R276" t="s">
        <v>1387</v>
      </c>
      <c r="S276" t="s">
        <v>1556</v>
      </c>
    </row>
    <row r="277" spans="1:19">
      <c r="A277" t="s">
        <v>1554</v>
      </c>
      <c r="C277" t="s">
        <v>508</v>
      </c>
      <c r="D277" t="s">
        <v>649</v>
      </c>
      <c r="E277" t="s">
        <v>1563</v>
      </c>
      <c r="F277">
        <v>3.7499999999999999E-2</v>
      </c>
      <c r="I277" t="s">
        <v>7</v>
      </c>
      <c r="J277" t="s">
        <v>1386</v>
      </c>
      <c r="L277" t="s">
        <v>1386</v>
      </c>
      <c r="M277" t="s">
        <v>509</v>
      </c>
      <c r="N277">
        <v>5</v>
      </c>
      <c r="O277" t="s">
        <v>1224</v>
      </c>
      <c r="P277" t="s">
        <v>1238</v>
      </c>
      <c r="Q277" t="s">
        <v>1241</v>
      </c>
      <c r="R277" t="s">
        <v>1387</v>
      </c>
      <c r="S277" t="s">
        <v>1556</v>
      </c>
    </row>
    <row r="278" spans="1:19">
      <c r="A278" t="s">
        <v>1554</v>
      </c>
      <c r="C278" t="s">
        <v>508</v>
      </c>
      <c r="D278" t="s">
        <v>653</v>
      </c>
      <c r="E278" t="s">
        <v>1564</v>
      </c>
      <c r="F278">
        <v>3.7499999999999999E-2</v>
      </c>
      <c r="I278" t="s">
        <v>7</v>
      </c>
      <c r="J278" t="s">
        <v>1386</v>
      </c>
      <c r="L278" t="s">
        <v>1386</v>
      </c>
      <c r="M278" t="s">
        <v>509</v>
      </c>
      <c r="N278">
        <v>5</v>
      </c>
      <c r="O278" t="s">
        <v>1224</v>
      </c>
      <c r="P278" t="s">
        <v>1238</v>
      </c>
      <c r="Q278" t="s">
        <v>1241</v>
      </c>
      <c r="R278" t="s">
        <v>1387</v>
      </c>
      <c r="S278" t="s">
        <v>1556</v>
      </c>
    </row>
    <row r="279" spans="1:19">
      <c r="A279" t="s">
        <v>1554</v>
      </c>
      <c r="C279" t="s">
        <v>508</v>
      </c>
      <c r="D279" t="s">
        <v>657</v>
      </c>
      <c r="E279" t="s">
        <v>1565</v>
      </c>
      <c r="F279">
        <v>3.7499999999999999E-2</v>
      </c>
      <c r="I279" t="s">
        <v>7</v>
      </c>
      <c r="J279" t="s">
        <v>1386</v>
      </c>
      <c r="L279" t="s">
        <v>1386</v>
      </c>
      <c r="M279" t="s">
        <v>509</v>
      </c>
      <c r="N279">
        <v>5</v>
      </c>
      <c r="O279" t="s">
        <v>1224</v>
      </c>
      <c r="P279" t="s">
        <v>1238</v>
      </c>
      <c r="Q279" t="s">
        <v>1241</v>
      </c>
      <c r="R279" t="s">
        <v>1387</v>
      </c>
      <c r="S279" t="s">
        <v>1556</v>
      </c>
    </row>
    <row r="280" spans="1:19">
      <c r="A280" t="s">
        <v>1554</v>
      </c>
      <c r="C280" t="s">
        <v>508</v>
      </c>
      <c r="D280" t="s">
        <v>661</v>
      </c>
      <c r="E280" t="s">
        <v>1566</v>
      </c>
      <c r="F280" t="s">
        <v>300</v>
      </c>
      <c r="I280" t="s">
        <v>7</v>
      </c>
      <c r="J280" t="s">
        <v>1386</v>
      </c>
      <c r="L280" t="s">
        <v>1386</v>
      </c>
      <c r="M280" t="s">
        <v>509</v>
      </c>
      <c r="N280">
        <v>5</v>
      </c>
      <c r="O280" t="s">
        <v>1224</v>
      </c>
      <c r="P280" t="s">
        <v>1238</v>
      </c>
      <c r="Q280" t="s">
        <v>1241</v>
      </c>
      <c r="R280" t="s">
        <v>1387</v>
      </c>
      <c r="S280" t="s">
        <v>1556</v>
      </c>
    </row>
    <row r="281" spans="1:19">
      <c r="A281" t="s">
        <v>1554</v>
      </c>
      <c r="C281" t="s">
        <v>508</v>
      </c>
      <c r="D281" t="s">
        <v>665</v>
      </c>
      <c r="E281" t="s">
        <v>1567</v>
      </c>
      <c r="F281" t="s">
        <v>300</v>
      </c>
      <c r="I281" t="s">
        <v>7</v>
      </c>
      <c r="J281" t="s">
        <v>1386</v>
      </c>
      <c r="L281" t="s">
        <v>1386</v>
      </c>
      <c r="M281" t="s">
        <v>509</v>
      </c>
      <c r="N281">
        <v>5</v>
      </c>
      <c r="O281" t="s">
        <v>1224</v>
      </c>
      <c r="P281" t="s">
        <v>1238</v>
      </c>
      <c r="Q281" t="s">
        <v>1241</v>
      </c>
      <c r="R281" t="s">
        <v>1387</v>
      </c>
      <c r="S281" t="s">
        <v>1556</v>
      </c>
    </row>
    <row r="282" spans="1:19">
      <c r="A282" t="s">
        <v>1554</v>
      </c>
      <c r="C282" t="s">
        <v>508</v>
      </c>
      <c r="D282" t="s">
        <v>669</v>
      </c>
      <c r="E282" t="s">
        <v>1568</v>
      </c>
      <c r="F282">
        <v>3.7499999999999999E-2</v>
      </c>
      <c r="I282" t="s">
        <v>7</v>
      </c>
      <c r="J282" t="s">
        <v>1386</v>
      </c>
      <c r="L282" t="s">
        <v>1386</v>
      </c>
      <c r="M282" t="s">
        <v>509</v>
      </c>
      <c r="N282">
        <v>5</v>
      </c>
      <c r="O282" t="s">
        <v>1224</v>
      </c>
      <c r="P282" t="s">
        <v>1238</v>
      </c>
      <c r="Q282" t="s">
        <v>1241</v>
      </c>
      <c r="R282" t="s">
        <v>1387</v>
      </c>
      <c r="S282" t="s">
        <v>1556</v>
      </c>
    </row>
    <row r="283" spans="1:19">
      <c r="A283" t="s">
        <v>1569</v>
      </c>
      <c r="C283" t="s">
        <v>585</v>
      </c>
      <c r="E283" t="s">
        <v>1570</v>
      </c>
      <c r="F283" t="s">
        <v>1390</v>
      </c>
      <c r="J283" t="s">
        <v>1386</v>
      </c>
      <c r="L283" t="s">
        <v>1386</v>
      </c>
      <c r="N283">
        <v>5</v>
      </c>
      <c r="O283" t="s">
        <v>1224</v>
      </c>
      <c r="P283" t="s">
        <v>1238</v>
      </c>
      <c r="Q283" t="s">
        <v>1241</v>
      </c>
      <c r="R283" t="s">
        <v>1387</v>
      </c>
      <c r="S283" t="s">
        <v>1571</v>
      </c>
    </row>
    <row r="284" spans="1:19">
      <c r="A284" t="s">
        <v>1569</v>
      </c>
      <c r="C284" t="s">
        <v>87</v>
      </c>
      <c r="E284" t="s">
        <v>1572</v>
      </c>
      <c r="F284">
        <v>0.65</v>
      </c>
      <c r="G284">
        <v>5</v>
      </c>
      <c r="H284">
        <v>3.2500000000000001E-2</v>
      </c>
      <c r="I284" t="s">
        <v>43</v>
      </c>
      <c r="J284" t="s">
        <v>1386</v>
      </c>
      <c r="L284" t="s">
        <v>1386</v>
      </c>
      <c r="M284" t="s">
        <v>509</v>
      </c>
      <c r="N284">
        <v>5</v>
      </c>
      <c r="O284" t="s">
        <v>1224</v>
      </c>
      <c r="P284" t="s">
        <v>1238</v>
      </c>
      <c r="Q284" t="s">
        <v>1241</v>
      </c>
      <c r="R284" t="s">
        <v>1387</v>
      </c>
      <c r="S284" t="s">
        <v>1571</v>
      </c>
    </row>
    <row r="285" spans="1:19">
      <c r="A285" t="s">
        <v>1569</v>
      </c>
      <c r="C285" t="s">
        <v>508</v>
      </c>
      <c r="D285" t="s">
        <v>629</v>
      </c>
      <c r="E285" t="s">
        <v>1573</v>
      </c>
      <c r="F285" t="s">
        <v>300</v>
      </c>
      <c r="I285" t="s">
        <v>7</v>
      </c>
      <c r="J285" t="s">
        <v>1386</v>
      </c>
      <c r="L285" t="s">
        <v>1386</v>
      </c>
      <c r="M285" t="s">
        <v>509</v>
      </c>
      <c r="N285">
        <v>5</v>
      </c>
      <c r="O285" t="s">
        <v>1224</v>
      </c>
      <c r="P285" t="s">
        <v>1238</v>
      </c>
      <c r="Q285" t="s">
        <v>1241</v>
      </c>
      <c r="R285" t="s">
        <v>1387</v>
      </c>
      <c r="S285" t="s">
        <v>1571</v>
      </c>
    </row>
    <row r="286" spans="1:19">
      <c r="A286" t="s">
        <v>1569</v>
      </c>
      <c r="C286" t="s">
        <v>508</v>
      </c>
      <c r="D286" t="s">
        <v>633</v>
      </c>
      <c r="E286" t="s">
        <v>1574</v>
      </c>
      <c r="F286" t="s">
        <v>300</v>
      </c>
      <c r="I286" t="s">
        <v>7</v>
      </c>
      <c r="J286" t="s">
        <v>1386</v>
      </c>
      <c r="L286" t="s">
        <v>1386</v>
      </c>
      <c r="M286" t="s">
        <v>509</v>
      </c>
      <c r="N286">
        <v>5</v>
      </c>
      <c r="O286" t="s">
        <v>1224</v>
      </c>
      <c r="P286" t="s">
        <v>1238</v>
      </c>
      <c r="Q286" t="s">
        <v>1241</v>
      </c>
      <c r="R286" t="s">
        <v>1387</v>
      </c>
      <c r="S286" t="s">
        <v>1571</v>
      </c>
    </row>
    <row r="287" spans="1:19">
      <c r="A287" t="s">
        <v>1569</v>
      </c>
      <c r="C287" t="s">
        <v>508</v>
      </c>
      <c r="D287" t="s">
        <v>637</v>
      </c>
      <c r="E287" t="s">
        <v>1575</v>
      </c>
      <c r="F287">
        <v>3.7499999999999999E-2</v>
      </c>
      <c r="I287" t="s">
        <v>7</v>
      </c>
      <c r="J287" t="s">
        <v>1386</v>
      </c>
      <c r="L287" t="s">
        <v>1386</v>
      </c>
      <c r="M287" t="s">
        <v>509</v>
      </c>
      <c r="N287">
        <v>5</v>
      </c>
      <c r="O287" t="s">
        <v>1224</v>
      </c>
      <c r="P287" t="s">
        <v>1238</v>
      </c>
      <c r="Q287" t="s">
        <v>1241</v>
      </c>
      <c r="R287" t="s">
        <v>1387</v>
      </c>
      <c r="S287" t="s">
        <v>1571</v>
      </c>
    </row>
    <row r="288" spans="1:19">
      <c r="A288" t="s">
        <v>1569</v>
      </c>
      <c r="C288" t="s">
        <v>508</v>
      </c>
      <c r="D288" t="s">
        <v>641</v>
      </c>
      <c r="E288" t="s">
        <v>1576</v>
      </c>
      <c r="F288">
        <v>3.7499999999999999E-2</v>
      </c>
      <c r="I288" t="s">
        <v>7</v>
      </c>
      <c r="J288" t="s">
        <v>1386</v>
      </c>
      <c r="L288" t="s">
        <v>1386</v>
      </c>
      <c r="M288" t="s">
        <v>509</v>
      </c>
      <c r="N288">
        <v>5</v>
      </c>
      <c r="O288" t="s">
        <v>1224</v>
      </c>
      <c r="P288" t="s">
        <v>1238</v>
      </c>
      <c r="Q288" t="s">
        <v>1241</v>
      </c>
      <c r="R288" t="s">
        <v>1387</v>
      </c>
      <c r="S288" t="s">
        <v>1571</v>
      </c>
    </row>
    <row r="289" spans="1:19">
      <c r="A289" t="s">
        <v>1569</v>
      </c>
      <c r="C289" t="s">
        <v>508</v>
      </c>
      <c r="D289" t="s">
        <v>645</v>
      </c>
      <c r="E289" t="s">
        <v>1577</v>
      </c>
      <c r="F289">
        <v>3.7499999999999999E-2</v>
      </c>
      <c r="I289" t="s">
        <v>7</v>
      </c>
      <c r="J289" t="s">
        <v>1386</v>
      </c>
      <c r="L289" t="s">
        <v>1386</v>
      </c>
      <c r="M289" t="s">
        <v>509</v>
      </c>
      <c r="N289">
        <v>5</v>
      </c>
      <c r="O289" t="s">
        <v>1224</v>
      </c>
      <c r="P289" t="s">
        <v>1238</v>
      </c>
      <c r="Q289" t="s">
        <v>1241</v>
      </c>
      <c r="R289" t="s">
        <v>1387</v>
      </c>
      <c r="S289" t="s">
        <v>1571</v>
      </c>
    </row>
    <row r="290" spans="1:19">
      <c r="A290" t="s">
        <v>1569</v>
      </c>
      <c r="C290" t="s">
        <v>508</v>
      </c>
      <c r="D290" t="s">
        <v>649</v>
      </c>
      <c r="E290" t="s">
        <v>1578</v>
      </c>
      <c r="F290">
        <v>3.7499999999999999E-2</v>
      </c>
      <c r="I290" t="s">
        <v>7</v>
      </c>
      <c r="J290" t="s">
        <v>1386</v>
      </c>
      <c r="L290" t="s">
        <v>1386</v>
      </c>
      <c r="M290" t="s">
        <v>509</v>
      </c>
      <c r="N290">
        <v>5</v>
      </c>
      <c r="O290" t="s">
        <v>1224</v>
      </c>
      <c r="P290" t="s">
        <v>1238</v>
      </c>
      <c r="Q290" t="s">
        <v>1241</v>
      </c>
      <c r="R290" t="s">
        <v>1387</v>
      </c>
      <c r="S290" t="s">
        <v>1571</v>
      </c>
    </row>
    <row r="291" spans="1:19">
      <c r="A291" t="s">
        <v>1569</v>
      </c>
      <c r="C291" t="s">
        <v>508</v>
      </c>
      <c r="D291" t="s">
        <v>653</v>
      </c>
      <c r="E291" t="s">
        <v>1579</v>
      </c>
      <c r="F291">
        <v>3.7499999999999999E-2</v>
      </c>
      <c r="I291" t="s">
        <v>7</v>
      </c>
      <c r="J291" t="s">
        <v>1386</v>
      </c>
      <c r="L291" t="s">
        <v>1386</v>
      </c>
      <c r="M291" t="s">
        <v>509</v>
      </c>
      <c r="N291">
        <v>5</v>
      </c>
      <c r="O291" t="s">
        <v>1224</v>
      </c>
      <c r="P291" t="s">
        <v>1238</v>
      </c>
      <c r="Q291" t="s">
        <v>1241</v>
      </c>
      <c r="R291" t="s">
        <v>1387</v>
      </c>
      <c r="S291" t="s">
        <v>1571</v>
      </c>
    </row>
    <row r="292" spans="1:19">
      <c r="A292" t="s">
        <v>1569</v>
      </c>
      <c r="C292" t="s">
        <v>508</v>
      </c>
      <c r="D292" t="s">
        <v>657</v>
      </c>
      <c r="E292" t="s">
        <v>1580</v>
      </c>
      <c r="F292">
        <v>3.7499999999999999E-2</v>
      </c>
      <c r="I292" t="s">
        <v>7</v>
      </c>
      <c r="J292" t="s">
        <v>1386</v>
      </c>
      <c r="L292" t="s">
        <v>1386</v>
      </c>
      <c r="M292" t="s">
        <v>509</v>
      </c>
      <c r="N292">
        <v>5</v>
      </c>
      <c r="O292" t="s">
        <v>1224</v>
      </c>
      <c r="P292" t="s">
        <v>1238</v>
      </c>
      <c r="Q292" t="s">
        <v>1241</v>
      </c>
      <c r="R292" t="s">
        <v>1387</v>
      </c>
      <c r="S292" t="s">
        <v>1571</v>
      </c>
    </row>
    <row r="293" spans="1:19">
      <c r="A293" t="s">
        <v>1569</v>
      </c>
      <c r="C293" t="s">
        <v>508</v>
      </c>
      <c r="D293" t="s">
        <v>661</v>
      </c>
      <c r="E293" t="s">
        <v>1581</v>
      </c>
      <c r="F293" t="s">
        <v>300</v>
      </c>
      <c r="I293" t="s">
        <v>7</v>
      </c>
      <c r="J293" t="s">
        <v>1386</v>
      </c>
      <c r="L293" t="s">
        <v>1386</v>
      </c>
      <c r="M293" t="s">
        <v>509</v>
      </c>
      <c r="N293">
        <v>5</v>
      </c>
      <c r="O293" t="s">
        <v>1224</v>
      </c>
      <c r="P293" t="s">
        <v>1238</v>
      </c>
      <c r="Q293" t="s">
        <v>1241</v>
      </c>
      <c r="R293" t="s">
        <v>1387</v>
      </c>
      <c r="S293" t="s">
        <v>1571</v>
      </c>
    </row>
    <row r="294" spans="1:19">
      <c r="A294" t="s">
        <v>1569</v>
      </c>
      <c r="C294" t="s">
        <v>508</v>
      </c>
      <c r="D294" t="s">
        <v>665</v>
      </c>
      <c r="E294" t="s">
        <v>1582</v>
      </c>
      <c r="F294" t="s">
        <v>300</v>
      </c>
      <c r="I294" t="s">
        <v>7</v>
      </c>
      <c r="J294" t="s">
        <v>1386</v>
      </c>
      <c r="L294" t="s">
        <v>1386</v>
      </c>
      <c r="M294" t="s">
        <v>509</v>
      </c>
      <c r="N294">
        <v>5</v>
      </c>
      <c r="O294" t="s">
        <v>1224</v>
      </c>
      <c r="P294" t="s">
        <v>1238</v>
      </c>
      <c r="Q294" t="s">
        <v>1241</v>
      </c>
      <c r="R294" t="s">
        <v>1387</v>
      </c>
      <c r="S294" t="s">
        <v>1571</v>
      </c>
    </row>
    <row r="295" spans="1:19">
      <c r="A295" t="s">
        <v>1569</v>
      </c>
      <c r="C295" t="s">
        <v>508</v>
      </c>
      <c r="D295" t="s">
        <v>669</v>
      </c>
      <c r="E295" t="s">
        <v>1583</v>
      </c>
      <c r="F295">
        <v>3.7499999999999999E-2</v>
      </c>
      <c r="I295" t="s">
        <v>7</v>
      </c>
      <c r="J295" t="s">
        <v>1386</v>
      </c>
      <c r="L295" t="s">
        <v>1386</v>
      </c>
      <c r="M295" t="s">
        <v>509</v>
      </c>
      <c r="N295">
        <v>5</v>
      </c>
      <c r="O295" t="s">
        <v>1224</v>
      </c>
      <c r="P295" t="s">
        <v>1238</v>
      </c>
      <c r="Q295" t="s">
        <v>1241</v>
      </c>
      <c r="R295" t="s">
        <v>1387</v>
      </c>
      <c r="S295" t="s">
        <v>1571</v>
      </c>
    </row>
    <row r="296" spans="1:19">
      <c r="A296" t="s">
        <v>1584</v>
      </c>
      <c r="C296" t="s">
        <v>585</v>
      </c>
      <c r="E296" t="s">
        <v>1585</v>
      </c>
      <c r="F296" t="s">
        <v>1390</v>
      </c>
      <c r="J296" t="s">
        <v>1386</v>
      </c>
      <c r="L296" t="s">
        <v>1386</v>
      </c>
      <c r="N296">
        <v>5</v>
      </c>
      <c r="O296" t="s">
        <v>1224</v>
      </c>
      <c r="P296" t="s">
        <v>1238</v>
      </c>
      <c r="Q296" t="s">
        <v>1241</v>
      </c>
      <c r="R296" t="s">
        <v>1387</v>
      </c>
      <c r="S296" t="s">
        <v>1586</v>
      </c>
    </row>
    <row r="297" spans="1:19">
      <c r="A297" t="s">
        <v>1584</v>
      </c>
      <c r="C297" t="s">
        <v>87</v>
      </c>
      <c r="E297" t="s">
        <v>1587</v>
      </c>
      <c r="F297">
        <v>0.65</v>
      </c>
      <c r="G297">
        <v>5</v>
      </c>
      <c r="H297">
        <v>3.2500000000000001E-2</v>
      </c>
      <c r="I297" t="s">
        <v>43</v>
      </c>
      <c r="J297" t="s">
        <v>1386</v>
      </c>
      <c r="L297" t="s">
        <v>1386</v>
      </c>
      <c r="M297" t="s">
        <v>509</v>
      </c>
      <c r="N297">
        <v>5</v>
      </c>
      <c r="O297" t="s">
        <v>1224</v>
      </c>
      <c r="P297" t="s">
        <v>1238</v>
      </c>
      <c r="Q297" t="s">
        <v>1241</v>
      </c>
      <c r="R297" t="s">
        <v>1387</v>
      </c>
      <c r="S297" t="s">
        <v>1586</v>
      </c>
    </row>
    <row r="298" spans="1:19">
      <c r="A298" t="s">
        <v>1584</v>
      </c>
      <c r="C298" t="s">
        <v>508</v>
      </c>
      <c r="D298" t="s">
        <v>629</v>
      </c>
      <c r="E298" t="s">
        <v>1588</v>
      </c>
      <c r="F298" t="s">
        <v>300</v>
      </c>
      <c r="I298" t="s">
        <v>7</v>
      </c>
      <c r="J298" t="s">
        <v>1386</v>
      </c>
      <c r="L298" t="s">
        <v>1386</v>
      </c>
      <c r="M298" t="s">
        <v>509</v>
      </c>
      <c r="N298">
        <v>5</v>
      </c>
      <c r="O298" t="s">
        <v>1224</v>
      </c>
      <c r="P298" t="s">
        <v>1238</v>
      </c>
      <c r="Q298" t="s">
        <v>1241</v>
      </c>
      <c r="R298" t="s">
        <v>1387</v>
      </c>
      <c r="S298" t="s">
        <v>1586</v>
      </c>
    </row>
    <row r="299" spans="1:19">
      <c r="A299" t="s">
        <v>1584</v>
      </c>
      <c r="C299" t="s">
        <v>508</v>
      </c>
      <c r="D299" t="s">
        <v>633</v>
      </c>
      <c r="E299" t="s">
        <v>1589</v>
      </c>
      <c r="F299" t="s">
        <v>300</v>
      </c>
      <c r="I299" t="s">
        <v>7</v>
      </c>
      <c r="J299" t="s">
        <v>1386</v>
      </c>
      <c r="L299" t="s">
        <v>1386</v>
      </c>
      <c r="M299" t="s">
        <v>509</v>
      </c>
      <c r="N299">
        <v>5</v>
      </c>
      <c r="O299" t="s">
        <v>1224</v>
      </c>
      <c r="P299" t="s">
        <v>1238</v>
      </c>
      <c r="Q299" t="s">
        <v>1241</v>
      </c>
      <c r="R299" t="s">
        <v>1387</v>
      </c>
      <c r="S299" t="s">
        <v>1586</v>
      </c>
    </row>
    <row r="300" spans="1:19">
      <c r="A300" t="s">
        <v>1584</v>
      </c>
      <c r="C300" t="s">
        <v>508</v>
      </c>
      <c r="D300" t="s">
        <v>637</v>
      </c>
      <c r="E300" t="s">
        <v>1590</v>
      </c>
      <c r="F300">
        <v>3.7499999999999999E-2</v>
      </c>
      <c r="I300" t="s">
        <v>7</v>
      </c>
      <c r="J300" t="s">
        <v>1386</v>
      </c>
      <c r="L300" t="s">
        <v>1386</v>
      </c>
      <c r="M300" t="s">
        <v>509</v>
      </c>
      <c r="N300">
        <v>5</v>
      </c>
      <c r="O300" t="s">
        <v>1224</v>
      </c>
      <c r="P300" t="s">
        <v>1238</v>
      </c>
      <c r="Q300" t="s">
        <v>1241</v>
      </c>
      <c r="R300" t="s">
        <v>1387</v>
      </c>
      <c r="S300" t="s">
        <v>1586</v>
      </c>
    </row>
    <row r="301" spans="1:19">
      <c r="A301" t="s">
        <v>1584</v>
      </c>
      <c r="C301" t="s">
        <v>508</v>
      </c>
      <c r="D301" t="s">
        <v>641</v>
      </c>
      <c r="E301" t="s">
        <v>1591</v>
      </c>
      <c r="F301">
        <v>3.7499999999999999E-2</v>
      </c>
      <c r="I301" t="s">
        <v>7</v>
      </c>
      <c r="J301" t="s">
        <v>1386</v>
      </c>
      <c r="L301" t="s">
        <v>1386</v>
      </c>
      <c r="M301" t="s">
        <v>509</v>
      </c>
      <c r="N301">
        <v>5</v>
      </c>
      <c r="O301" t="s">
        <v>1224</v>
      </c>
      <c r="P301" t="s">
        <v>1238</v>
      </c>
      <c r="Q301" t="s">
        <v>1241</v>
      </c>
      <c r="R301" t="s">
        <v>1387</v>
      </c>
      <c r="S301" t="s">
        <v>1586</v>
      </c>
    </row>
    <row r="302" spans="1:19">
      <c r="A302" t="s">
        <v>1584</v>
      </c>
      <c r="C302" t="s">
        <v>508</v>
      </c>
      <c r="D302" t="s">
        <v>645</v>
      </c>
      <c r="E302" t="s">
        <v>1592</v>
      </c>
      <c r="F302">
        <v>3.7499999999999999E-2</v>
      </c>
      <c r="I302" t="s">
        <v>7</v>
      </c>
      <c r="J302" t="s">
        <v>1386</v>
      </c>
      <c r="L302" t="s">
        <v>1386</v>
      </c>
      <c r="M302" t="s">
        <v>509</v>
      </c>
      <c r="N302">
        <v>5</v>
      </c>
      <c r="O302" t="s">
        <v>1224</v>
      </c>
      <c r="P302" t="s">
        <v>1238</v>
      </c>
      <c r="Q302" t="s">
        <v>1241</v>
      </c>
      <c r="R302" t="s">
        <v>1387</v>
      </c>
      <c r="S302" t="s">
        <v>1586</v>
      </c>
    </row>
    <row r="303" spans="1:19">
      <c r="A303" t="s">
        <v>1584</v>
      </c>
      <c r="C303" t="s">
        <v>508</v>
      </c>
      <c r="D303" t="s">
        <v>649</v>
      </c>
      <c r="E303" t="s">
        <v>1593</v>
      </c>
      <c r="F303">
        <v>3.7499999999999999E-2</v>
      </c>
      <c r="I303" t="s">
        <v>7</v>
      </c>
      <c r="J303" t="s">
        <v>1386</v>
      </c>
      <c r="L303" t="s">
        <v>1386</v>
      </c>
      <c r="M303" t="s">
        <v>509</v>
      </c>
      <c r="N303">
        <v>5</v>
      </c>
      <c r="O303" t="s">
        <v>1224</v>
      </c>
      <c r="P303" t="s">
        <v>1238</v>
      </c>
      <c r="Q303" t="s">
        <v>1241</v>
      </c>
      <c r="R303" t="s">
        <v>1387</v>
      </c>
      <c r="S303" t="s">
        <v>1586</v>
      </c>
    </row>
    <row r="304" spans="1:19">
      <c r="A304" t="s">
        <v>1584</v>
      </c>
      <c r="C304" t="s">
        <v>508</v>
      </c>
      <c r="D304" t="s">
        <v>653</v>
      </c>
      <c r="E304" t="s">
        <v>1594</v>
      </c>
      <c r="F304">
        <v>3.7499999999999999E-2</v>
      </c>
      <c r="I304" t="s">
        <v>7</v>
      </c>
      <c r="J304" t="s">
        <v>1386</v>
      </c>
      <c r="L304" t="s">
        <v>1386</v>
      </c>
      <c r="M304" t="s">
        <v>509</v>
      </c>
      <c r="N304">
        <v>5</v>
      </c>
      <c r="O304" t="s">
        <v>1224</v>
      </c>
      <c r="P304" t="s">
        <v>1238</v>
      </c>
      <c r="Q304" t="s">
        <v>1241</v>
      </c>
      <c r="R304" t="s">
        <v>1387</v>
      </c>
      <c r="S304" t="s">
        <v>1586</v>
      </c>
    </row>
    <row r="305" spans="1:19">
      <c r="A305" t="s">
        <v>1584</v>
      </c>
      <c r="C305" t="s">
        <v>508</v>
      </c>
      <c r="D305" t="s">
        <v>657</v>
      </c>
      <c r="E305" t="s">
        <v>1595</v>
      </c>
      <c r="F305">
        <v>3.7499999999999999E-2</v>
      </c>
      <c r="I305" t="s">
        <v>7</v>
      </c>
      <c r="J305" t="s">
        <v>1386</v>
      </c>
      <c r="L305" t="s">
        <v>1386</v>
      </c>
      <c r="M305" t="s">
        <v>509</v>
      </c>
      <c r="N305">
        <v>5</v>
      </c>
      <c r="O305" t="s">
        <v>1224</v>
      </c>
      <c r="P305" t="s">
        <v>1238</v>
      </c>
      <c r="Q305" t="s">
        <v>1241</v>
      </c>
      <c r="R305" t="s">
        <v>1387</v>
      </c>
      <c r="S305" t="s">
        <v>1586</v>
      </c>
    </row>
    <row r="306" spans="1:19">
      <c r="A306" t="s">
        <v>1584</v>
      </c>
      <c r="C306" t="s">
        <v>508</v>
      </c>
      <c r="D306" t="s">
        <v>661</v>
      </c>
      <c r="E306" t="s">
        <v>1596</v>
      </c>
      <c r="F306" t="s">
        <v>300</v>
      </c>
      <c r="I306" t="s">
        <v>7</v>
      </c>
      <c r="J306" t="s">
        <v>1386</v>
      </c>
      <c r="L306" t="s">
        <v>1386</v>
      </c>
      <c r="M306" t="s">
        <v>509</v>
      </c>
      <c r="N306">
        <v>5</v>
      </c>
      <c r="O306" t="s">
        <v>1224</v>
      </c>
      <c r="P306" t="s">
        <v>1238</v>
      </c>
      <c r="Q306" t="s">
        <v>1241</v>
      </c>
      <c r="R306" t="s">
        <v>1387</v>
      </c>
      <c r="S306" t="s">
        <v>1586</v>
      </c>
    </row>
    <row r="307" spans="1:19">
      <c r="A307" t="s">
        <v>1584</v>
      </c>
      <c r="C307" t="s">
        <v>508</v>
      </c>
      <c r="D307" t="s">
        <v>665</v>
      </c>
      <c r="E307" t="s">
        <v>1597</v>
      </c>
      <c r="F307" t="s">
        <v>300</v>
      </c>
      <c r="I307" t="s">
        <v>7</v>
      </c>
      <c r="J307" t="s">
        <v>1386</v>
      </c>
      <c r="L307" t="s">
        <v>1386</v>
      </c>
      <c r="M307" t="s">
        <v>509</v>
      </c>
      <c r="N307">
        <v>5</v>
      </c>
      <c r="O307" t="s">
        <v>1224</v>
      </c>
      <c r="P307" t="s">
        <v>1238</v>
      </c>
      <c r="Q307" t="s">
        <v>1241</v>
      </c>
      <c r="R307" t="s">
        <v>1387</v>
      </c>
      <c r="S307" t="s">
        <v>1586</v>
      </c>
    </row>
    <row r="308" spans="1:19">
      <c r="A308" t="s">
        <v>1584</v>
      </c>
      <c r="C308" t="s">
        <v>508</v>
      </c>
      <c r="D308" t="s">
        <v>669</v>
      </c>
      <c r="E308" t="s">
        <v>1598</v>
      </c>
      <c r="F308">
        <v>3.7499999999999999E-2</v>
      </c>
      <c r="I308" t="s">
        <v>7</v>
      </c>
      <c r="J308" t="s">
        <v>1386</v>
      </c>
      <c r="L308" t="s">
        <v>1386</v>
      </c>
      <c r="M308" t="s">
        <v>509</v>
      </c>
      <c r="N308">
        <v>5</v>
      </c>
      <c r="O308" t="s">
        <v>1224</v>
      </c>
      <c r="P308" t="s">
        <v>1238</v>
      </c>
      <c r="Q308" t="s">
        <v>1241</v>
      </c>
      <c r="R308" t="s">
        <v>1387</v>
      </c>
      <c r="S308" t="s">
        <v>1586</v>
      </c>
    </row>
    <row r="309" spans="1:19">
      <c r="A309" t="s">
        <v>1599</v>
      </c>
      <c r="C309" t="s">
        <v>585</v>
      </c>
      <c r="E309" t="s">
        <v>1600</v>
      </c>
      <c r="F309" t="s">
        <v>1390</v>
      </c>
      <c r="J309" t="s">
        <v>1386</v>
      </c>
      <c r="L309" t="s">
        <v>1386</v>
      </c>
      <c r="N309">
        <v>5</v>
      </c>
      <c r="O309" t="s">
        <v>1224</v>
      </c>
      <c r="P309" t="s">
        <v>1238</v>
      </c>
      <c r="Q309" t="s">
        <v>1241</v>
      </c>
      <c r="R309" t="s">
        <v>1387</v>
      </c>
      <c r="S309" t="s">
        <v>1601</v>
      </c>
    </row>
    <row r="310" spans="1:19">
      <c r="A310" t="s">
        <v>1599</v>
      </c>
      <c r="C310" t="s">
        <v>87</v>
      </c>
      <c r="E310" t="s">
        <v>1602</v>
      </c>
      <c r="F310">
        <v>0.65</v>
      </c>
      <c r="G310">
        <v>5</v>
      </c>
      <c r="H310">
        <v>3.2500000000000001E-2</v>
      </c>
      <c r="I310" t="s">
        <v>43</v>
      </c>
      <c r="J310" t="s">
        <v>1386</v>
      </c>
      <c r="L310" t="s">
        <v>1386</v>
      </c>
      <c r="M310" t="s">
        <v>509</v>
      </c>
      <c r="N310">
        <v>5</v>
      </c>
      <c r="O310" t="s">
        <v>1224</v>
      </c>
      <c r="P310" t="s">
        <v>1238</v>
      </c>
      <c r="Q310" t="s">
        <v>1241</v>
      </c>
      <c r="R310" t="s">
        <v>1387</v>
      </c>
      <c r="S310" t="s">
        <v>1601</v>
      </c>
    </row>
    <row r="311" spans="1:19">
      <c r="A311" t="s">
        <v>1599</v>
      </c>
      <c r="C311" t="s">
        <v>508</v>
      </c>
      <c r="D311" t="s">
        <v>629</v>
      </c>
      <c r="E311" t="s">
        <v>1603</v>
      </c>
      <c r="F311" t="s">
        <v>300</v>
      </c>
      <c r="I311" t="s">
        <v>7</v>
      </c>
      <c r="J311" t="s">
        <v>1386</v>
      </c>
      <c r="L311" t="s">
        <v>1386</v>
      </c>
      <c r="M311" t="s">
        <v>509</v>
      </c>
      <c r="N311">
        <v>5</v>
      </c>
      <c r="O311" t="s">
        <v>1224</v>
      </c>
      <c r="P311" t="s">
        <v>1238</v>
      </c>
      <c r="Q311" t="s">
        <v>1241</v>
      </c>
      <c r="R311" t="s">
        <v>1387</v>
      </c>
      <c r="S311" t="s">
        <v>1601</v>
      </c>
    </row>
    <row r="312" spans="1:19">
      <c r="A312" t="s">
        <v>1599</v>
      </c>
      <c r="C312" t="s">
        <v>508</v>
      </c>
      <c r="D312" t="s">
        <v>633</v>
      </c>
      <c r="E312" t="s">
        <v>1604</v>
      </c>
      <c r="F312" t="s">
        <v>300</v>
      </c>
      <c r="I312" t="s">
        <v>7</v>
      </c>
      <c r="J312" t="s">
        <v>1386</v>
      </c>
      <c r="L312" t="s">
        <v>1386</v>
      </c>
      <c r="M312" t="s">
        <v>509</v>
      </c>
      <c r="N312">
        <v>5</v>
      </c>
      <c r="O312" t="s">
        <v>1224</v>
      </c>
      <c r="P312" t="s">
        <v>1238</v>
      </c>
      <c r="Q312" t="s">
        <v>1241</v>
      </c>
      <c r="R312" t="s">
        <v>1387</v>
      </c>
      <c r="S312" t="s">
        <v>1601</v>
      </c>
    </row>
    <row r="313" spans="1:19">
      <c r="A313" t="s">
        <v>1599</v>
      </c>
      <c r="C313" t="s">
        <v>508</v>
      </c>
      <c r="D313" t="s">
        <v>637</v>
      </c>
      <c r="E313" t="s">
        <v>1605</v>
      </c>
      <c r="F313">
        <v>3.7499999999999999E-2</v>
      </c>
      <c r="I313" t="s">
        <v>7</v>
      </c>
      <c r="J313" t="s">
        <v>1386</v>
      </c>
      <c r="L313" t="s">
        <v>1386</v>
      </c>
      <c r="M313" t="s">
        <v>509</v>
      </c>
      <c r="N313">
        <v>5</v>
      </c>
      <c r="O313" t="s">
        <v>1224</v>
      </c>
      <c r="P313" t="s">
        <v>1238</v>
      </c>
      <c r="Q313" t="s">
        <v>1241</v>
      </c>
      <c r="R313" t="s">
        <v>1387</v>
      </c>
      <c r="S313" t="s">
        <v>1601</v>
      </c>
    </row>
    <row r="314" spans="1:19">
      <c r="A314" t="s">
        <v>1599</v>
      </c>
      <c r="C314" t="s">
        <v>508</v>
      </c>
      <c r="D314" t="s">
        <v>641</v>
      </c>
      <c r="E314" t="s">
        <v>1606</v>
      </c>
      <c r="F314">
        <v>3.7499999999999999E-2</v>
      </c>
      <c r="I314" t="s">
        <v>7</v>
      </c>
      <c r="J314" t="s">
        <v>1386</v>
      </c>
      <c r="L314" t="s">
        <v>1386</v>
      </c>
      <c r="M314" t="s">
        <v>509</v>
      </c>
      <c r="N314">
        <v>5</v>
      </c>
      <c r="O314" t="s">
        <v>1224</v>
      </c>
      <c r="P314" t="s">
        <v>1238</v>
      </c>
      <c r="Q314" t="s">
        <v>1241</v>
      </c>
      <c r="R314" t="s">
        <v>1387</v>
      </c>
      <c r="S314" t="s">
        <v>1601</v>
      </c>
    </row>
    <row r="315" spans="1:19">
      <c r="A315" t="s">
        <v>1599</v>
      </c>
      <c r="C315" t="s">
        <v>508</v>
      </c>
      <c r="D315" t="s">
        <v>645</v>
      </c>
      <c r="E315" t="s">
        <v>1607</v>
      </c>
      <c r="F315">
        <v>3.7499999999999999E-2</v>
      </c>
      <c r="I315" t="s">
        <v>7</v>
      </c>
      <c r="J315" t="s">
        <v>1386</v>
      </c>
      <c r="L315" t="s">
        <v>1386</v>
      </c>
      <c r="M315" t="s">
        <v>509</v>
      </c>
      <c r="N315">
        <v>5</v>
      </c>
      <c r="O315" t="s">
        <v>1224</v>
      </c>
      <c r="P315" t="s">
        <v>1238</v>
      </c>
      <c r="Q315" t="s">
        <v>1241</v>
      </c>
      <c r="R315" t="s">
        <v>1387</v>
      </c>
      <c r="S315" t="s">
        <v>1601</v>
      </c>
    </row>
    <row r="316" spans="1:19">
      <c r="A316" t="s">
        <v>1599</v>
      </c>
      <c r="C316" t="s">
        <v>508</v>
      </c>
      <c r="D316" t="s">
        <v>649</v>
      </c>
      <c r="E316" t="s">
        <v>1608</v>
      </c>
      <c r="F316">
        <v>3.7499999999999999E-2</v>
      </c>
      <c r="I316" t="s">
        <v>7</v>
      </c>
      <c r="J316" t="s">
        <v>1386</v>
      </c>
      <c r="L316" t="s">
        <v>1386</v>
      </c>
      <c r="M316" t="s">
        <v>509</v>
      </c>
      <c r="N316">
        <v>5</v>
      </c>
      <c r="O316" t="s">
        <v>1224</v>
      </c>
      <c r="P316" t="s">
        <v>1238</v>
      </c>
      <c r="Q316" t="s">
        <v>1241</v>
      </c>
      <c r="R316" t="s">
        <v>1387</v>
      </c>
      <c r="S316" t="s">
        <v>1601</v>
      </c>
    </row>
    <row r="317" spans="1:19">
      <c r="A317" t="s">
        <v>1599</v>
      </c>
      <c r="C317" t="s">
        <v>508</v>
      </c>
      <c r="D317" t="s">
        <v>653</v>
      </c>
      <c r="E317" t="s">
        <v>1609</v>
      </c>
      <c r="F317">
        <v>3.7499999999999999E-2</v>
      </c>
      <c r="I317" t="s">
        <v>7</v>
      </c>
      <c r="J317" t="s">
        <v>1386</v>
      </c>
      <c r="L317" t="s">
        <v>1386</v>
      </c>
      <c r="M317" t="s">
        <v>509</v>
      </c>
      <c r="N317">
        <v>5</v>
      </c>
      <c r="O317" t="s">
        <v>1224</v>
      </c>
      <c r="P317" t="s">
        <v>1238</v>
      </c>
      <c r="Q317" t="s">
        <v>1241</v>
      </c>
      <c r="R317" t="s">
        <v>1387</v>
      </c>
      <c r="S317" t="s">
        <v>1601</v>
      </c>
    </row>
    <row r="318" spans="1:19">
      <c r="A318" t="s">
        <v>1599</v>
      </c>
      <c r="C318" t="s">
        <v>508</v>
      </c>
      <c r="D318" t="s">
        <v>657</v>
      </c>
      <c r="E318" t="s">
        <v>1610</v>
      </c>
      <c r="F318">
        <v>3.7499999999999999E-2</v>
      </c>
      <c r="I318" t="s">
        <v>7</v>
      </c>
      <c r="J318" t="s">
        <v>1386</v>
      </c>
      <c r="L318" t="s">
        <v>1386</v>
      </c>
      <c r="M318" t="s">
        <v>509</v>
      </c>
      <c r="N318">
        <v>5</v>
      </c>
      <c r="O318" t="s">
        <v>1224</v>
      </c>
      <c r="P318" t="s">
        <v>1238</v>
      </c>
      <c r="Q318" t="s">
        <v>1241</v>
      </c>
      <c r="R318" t="s">
        <v>1387</v>
      </c>
      <c r="S318" t="s">
        <v>1601</v>
      </c>
    </row>
    <row r="319" spans="1:19">
      <c r="A319" t="s">
        <v>1599</v>
      </c>
      <c r="C319" t="s">
        <v>508</v>
      </c>
      <c r="D319" t="s">
        <v>661</v>
      </c>
      <c r="E319" t="s">
        <v>1611</v>
      </c>
      <c r="F319" t="s">
        <v>300</v>
      </c>
      <c r="I319" t="s">
        <v>7</v>
      </c>
      <c r="J319" t="s">
        <v>1386</v>
      </c>
      <c r="L319" t="s">
        <v>1386</v>
      </c>
      <c r="M319" t="s">
        <v>509</v>
      </c>
      <c r="N319">
        <v>5</v>
      </c>
      <c r="O319" t="s">
        <v>1224</v>
      </c>
      <c r="P319" t="s">
        <v>1238</v>
      </c>
      <c r="Q319" t="s">
        <v>1241</v>
      </c>
      <c r="R319" t="s">
        <v>1387</v>
      </c>
      <c r="S319" t="s">
        <v>1601</v>
      </c>
    </row>
    <row r="320" spans="1:19">
      <c r="A320" t="s">
        <v>1599</v>
      </c>
      <c r="C320" t="s">
        <v>508</v>
      </c>
      <c r="D320" t="s">
        <v>665</v>
      </c>
      <c r="E320" t="s">
        <v>1612</v>
      </c>
      <c r="F320" t="s">
        <v>300</v>
      </c>
      <c r="I320" t="s">
        <v>7</v>
      </c>
      <c r="J320" t="s">
        <v>1386</v>
      </c>
      <c r="L320" t="s">
        <v>1386</v>
      </c>
      <c r="M320" t="s">
        <v>509</v>
      </c>
      <c r="N320">
        <v>5</v>
      </c>
      <c r="O320" t="s">
        <v>1224</v>
      </c>
      <c r="P320" t="s">
        <v>1238</v>
      </c>
      <c r="Q320" t="s">
        <v>1241</v>
      </c>
      <c r="R320" t="s">
        <v>1387</v>
      </c>
      <c r="S320" t="s">
        <v>1601</v>
      </c>
    </row>
    <row r="321" spans="1:19">
      <c r="A321" t="s">
        <v>1599</v>
      </c>
      <c r="C321" t="s">
        <v>508</v>
      </c>
      <c r="D321" t="s">
        <v>669</v>
      </c>
      <c r="E321" t="s">
        <v>1613</v>
      </c>
      <c r="F321">
        <v>3.7499999999999999E-2</v>
      </c>
      <c r="I321" t="s">
        <v>7</v>
      </c>
      <c r="J321" t="s">
        <v>1386</v>
      </c>
      <c r="L321" t="s">
        <v>1386</v>
      </c>
      <c r="M321" t="s">
        <v>509</v>
      </c>
      <c r="N321">
        <v>5</v>
      </c>
      <c r="O321" t="s">
        <v>1224</v>
      </c>
      <c r="P321" t="s">
        <v>1238</v>
      </c>
      <c r="Q321" t="s">
        <v>1241</v>
      </c>
      <c r="R321" t="s">
        <v>1387</v>
      </c>
      <c r="S321" t="s">
        <v>1601</v>
      </c>
    </row>
    <row r="322" spans="1:19">
      <c r="A322" t="s">
        <v>1614</v>
      </c>
      <c r="C322" t="s">
        <v>585</v>
      </c>
      <c r="E322" t="s">
        <v>1615</v>
      </c>
      <c r="F322" t="s">
        <v>1390</v>
      </c>
      <c r="J322" t="s">
        <v>1386</v>
      </c>
      <c r="L322" t="s">
        <v>1386</v>
      </c>
      <c r="N322">
        <v>5</v>
      </c>
      <c r="O322" t="s">
        <v>1224</v>
      </c>
      <c r="P322" t="s">
        <v>1238</v>
      </c>
      <c r="Q322" t="s">
        <v>1241</v>
      </c>
      <c r="R322" t="s">
        <v>1387</v>
      </c>
      <c r="S322" t="s">
        <v>1616</v>
      </c>
    </row>
    <row r="323" spans="1:19">
      <c r="A323" t="s">
        <v>1614</v>
      </c>
      <c r="C323" t="s">
        <v>87</v>
      </c>
      <c r="E323" t="s">
        <v>1617</v>
      </c>
      <c r="F323">
        <v>0.65</v>
      </c>
      <c r="G323">
        <v>5</v>
      </c>
      <c r="H323">
        <v>3.2500000000000001E-2</v>
      </c>
      <c r="I323" t="s">
        <v>43</v>
      </c>
      <c r="J323" t="s">
        <v>1386</v>
      </c>
      <c r="L323" t="s">
        <v>1386</v>
      </c>
      <c r="M323" t="s">
        <v>509</v>
      </c>
      <c r="N323">
        <v>5</v>
      </c>
      <c r="O323" t="s">
        <v>1224</v>
      </c>
      <c r="P323" t="s">
        <v>1238</v>
      </c>
      <c r="Q323" t="s">
        <v>1241</v>
      </c>
      <c r="R323" t="s">
        <v>1387</v>
      </c>
      <c r="S323" t="s">
        <v>1616</v>
      </c>
    </row>
    <row r="324" spans="1:19">
      <c r="A324" t="s">
        <v>1614</v>
      </c>
      <c r="C324" t="s">
        <v>508</v>
      </c>
      <c r="D324" t="s">
        <v>629</v>
      </c>
      <c r="E324" t="s">
        <v>1618</v>
      </c>
      <c r="F324" t="s">
        <v>300</v>
      </c>
      <c r="I324" t="s">
        <v>7</v>
      </c>
      <c r="J324" t="s">
        <v>1386</v>
      </c>
      <c r="L324" t="s">
        <v>1386</v>
      </c>
      <c r="M324" t="s">
        <v>509</v>
      </c>
      <c r="N324">
        <v>5</v>
      </c>
      <c r="O324" t="s">
        <v>1224</v>
      </c>
      <c r="P324" t="s">
        <v>1238</v>
      </c>
      <c r="Q324" t="s">
        <v>1241</v>
      </c>
      <c r="R324" t="s">
        <v>1387</v>
      </c>
      <c r="S324" t="s">
        <v>1616</v>
      </c>
    </row>
    <row r="325" spans="1:19">
      <c r="A325" t="s">
        <v>1614</v>
      </c>
      <c r="C325" t="s">
        <v>508</v>
      </c>
      <c r="D325" t="s">
        <v>633</v>
      </c>
      <c r="E325" t="s">
        <v>1619</v>
      </c>
      <c r="F325" t="s">
        <v>300</v>
      </c>
      <c r="I325" t="s">
        <v>7</v>
      </c>
      <c r="J325" t="s">
        <v>1386</v>
      </c>
      <c r="L325" t="s">
        <v>1386</v>
      </c>
      <c r="M325" t="s">
        <v>509</v>
      </c>
      <c r="N325">
        <v>5</v>
      </c>
      <c r="O325" t="s">
        <v>1224</v>
      </c>
      <c r="P325" t="s">
        <v>1238</v>
      </c>
      <c r="Q325" t="s">
        <v>1241</v>
      </c>
      <c r="R325" t="s">
        <v>1387</v>
      </c>
      <c r="S325" t="s">
        <v>1616</v>
      </c>
    </row>
    <row r="326" spans="1:19">
      <c r="A326" t="s">
        <v>1614</v>
      </c>
      <c r="C326" t="s">
        <v>508</v>
      </c>
      <c r="D326" t="s">
        <v>637</v>
      </c>
      <c r="E326" t="s">
        <v>1620</v>
      </c>
      <c r="F326">
        <v>3.7499999999999999E-2</v>
      </c>
      <c r="I326" t="s">
        <v>7</v>
      </c>
      <c r="J326" t="s">
        <v>1386</v>
      </c>
      <c r="L326" t="s">
        <v>1386</v>
      </c>
      <c r="M326" t="s">
        <v>509</v>
      </c>
      <c r="N326">
        <v>5</v>
      </c>
      <c r="O326" t="s">
        <v>1224</v>
      </c>
      <c r="P326" t="s">
        <v>1238</v>
      </c>
      <c r="Q326" t="s">
        <v>1241</v>
      </c>
      <c r="R326" t="s">
        <v>1387</v>
      </c>
      <c r="S326" t="s">
        <v>1616</v>
      </c>
    </row>
    <row r="327" spans="1:19">
      <c r="A327" t="s">
        <v>1614</v>
      </c>
      <c r="C327" t="s">
        <v>508</v>
      </c>
      <c r="D327" t="s">
        <v>641</v>
      </c>
      <c r="E327" t="s">
        <v>1621</v>
      </c>
      <c r="F327">
        <v>3.7499999999999999E-2</v>
      </c>
      <c r="I327" t="s">
        <v>7</v>
      </c>
      <c r="J327" t="s">
        <v>1386</v>
      </c>
      <c r="L327" t="s">
        <v>1386</v>
      </c>
      <c r="M327" t="s">
        <v>509</v>
      </c>
      <c r="N327">
        <v>5</v>
      </c>
      <c r="O327" t="s">
        <v>1224</v>
      </c>
      <c r="P327" t="s">
        <v>1238</v>
      </c>
      <c r="Q327" t="s">
        <v>1241</v>
      </c>
      <c r="R327" t="s">
        <v>1387</v>
      </c>
      <c r="S327" t="s">
        <v>1616</v>
      </c>
    </row>
    <row r="328" spans="1:19">
      <c r="A328" t="s">
        <v>1614</v>
      </c>
      <c r="C328" t="s">
        <v>508</v>
      </c>
      <c r="D328" t="s">
        <v>645</v>
      </c>
      <c r="E328" t="s">
        <v>1622</v>
      </c>
      <c r="F328">
        <v>3.7499999999999999E-2</v>
      </c>
      <c r="I328" t="s">
        <v>7</v>
      </c>
      <c r="J328" t="s">
        <v>1386</v>
      </c>
      <c r="L328" t="s">
        <v>1386</v>
      </c>
      <c r="M328" t="s">
        <v>509</v>
      </c>
      <c r="N328">
        <v>5</v>
      </c>
      <c r="O328" t="s">
        <v>1224</v>
      </c>
      <c r="P328" t="s">
        <v>1238</v>
      </c>
      <c r="Q328" t="s">
        <v>1241</v>
      </c>
      <c r="R328" t="s">
        <v>1387</v>
      </c>
      <c r="S328" t="s">
        <v>1616</v>
      </c>
    </row>
    <row r="329" spans="1:19">
      <c r="A329" t="s">
        <v>1614</v>
      </c>
      <c r="C329" t="s">
        <v>508</v>
      </c>
      <c r="D329" t="s">
        <v>649</v>
      </c>
      <c r="E329" t="s">
        <v>1623</v>
      </c>
      <c r="F329">
        <v>3.7499999999999999E-2</v>
      </c>
      <c r="I329" t="s">
        <v>7</v>
      </c>
      <c r="J329" t="s">
        <v>1386</v>
      </c>
      <c r="L329" t="s">
        <v>1386</v>
      </c>
      <c r="M329" t="s">
        <v>509</v>
      </c>
      <c r="N329">
        <v>5</v>
      </c>
      <c r="O329" t="s">
        <v>1224</v>
      </c>
      <c r="P329" t="s">
        <v>1238</v>
      </c>
      <c r="Q329" t="s">
        <v>1241</v>
      </c>
      <c r="R329" t="s">
        <v>1387</v>
      </c>
      <c r="S329" t="s">
        <v>1616</v>
      </c>
    </row>
    <row r="330" spans="1:19">
      <c r="A330" t="s">
        <v>1614</v>
      </c>
      <c r="C330" t="s">
        <v>508</v>
      </c>
      <c r="D330" t="s">
        <v>653</v>
      </c>
      <c r="E330" t="s">
        <v>1624</v>
      </c>
      <c r="F330">
        <v>3.7499999999999999E-2</v>
      </c>
      <c r="I330" t="s">
        <v>7</v>
      </c>
      <c r="J330" t="s">
        <v>1386</v>
      </c>
      <c r="L330" t="s">
        <v>1386</v>
      </c>
      <c r="M330" t="s">
        <v>509</v>
      </c>
      <c r="N330">
        <v>5</v>
      </c>
      <c r="O330" t="s">
        <v>1224</v>
      </c>
      <c r="P330" t="s">
        <v>1238</v>
      </c>
      <c r="Q330" t="s">
        <v>1241</v>
      </c>
      <c r="R330" t="s">
        <v>1387</v>
      </c>
      <c r="S330" t="s">
        <v>1616</v>
      </c>
    </row>
    <row r="331" spans="1:19">
      <c r="A331" t="s">
        <v>1614</v>
      </c>
      <c r="C331" t="s">
        <v>508</v>
      </c>
      <c r="D331" t="s">
        <v>657</v>
      </c>
      <c r="E331" t="s">
        <v>1625</v>
      </c>
      <c r="F331">
        <v>3.7499999999999999E-2</v>
      </c>
      <c r="I331" t="s">
        <v>7</v>
      </c>
      <c r="J331" t="s">
        <v>1386</v>
      </c>
      <c r="L331" t="s">
        <v>1386</v>
      </c>
      <c r="M331" t="s">
        <v>509</v>
      </c>
      <c r="N331">
        <v>5</v>
      </c>
      <c r="O331" t="s">
        <v>1224</v>
      </c>
      <c r="P331" t="s">
        <v>1238</v>
      </c>
      <c r="Q331" t="s">
        <v>1241</v>
      </c>
      <c r="R331" t="s">
        <v>1387</v>
      </c>
      <c r="S331" t="s">
        <v>1616</v>
      </c>
    </row>
    <row r="332" spans="1:19">
      <c r="A332" t="s">
        <v>1614</v>
      </c>
      <c r="C332" t="s">
        <v>508</v>
      </c>
      <c r="D332" t="s">
        <v>661</v>
      </c>
      <c r="E332" t="s">
        <v>1626</v>
      </c>
      <c r="F332" t="s">
        <v>300</v>
      </c>
      <c r="I332" t="s">
        <v>7</v>
      </c>
      <c r="J332" t="s">
        <v>1386</v>
      </c>
      <c r="L332" t="s">
        <v>1386</v>
      </c>
      <c r="M332" t="s">
        <v>509</v>
      </c>
      <c r="N332">
        <v>5</v>
      </c>
      <c r="O332" t="s">
        <v>1224</v>
      </c>
      <c r="P332" t="s">
        <v>1238</v>
      </c>
      <c r="Q332" t="s">
        <v>1241</v>
      </c>
      <c r="R332" t="s">
        <v>1387</v>
      </c>
      <c r="S332" t="s">
        <v>1616</v>
      </c>
    </row>
    <row r="333" spans="1:19">
      <c r="A333" t="s">
        <v>1614</v>
      </c>
      <c r="C333" t="s">
        <v>508</v>
      </c>
      <c r="D333" t="s">
        <v>665</v>
      </c>
      <c r="E333" t="s">
        <v>1627</v>
      </c>
      <c r="F333" t="s">
        <v>300</v>
      </c>
      <c r="I333" t="s">
        <v>7</v>
      </c>
      <c r="J333" t="s">
        <v>1386</v>
      </c>
      <c r="L333" t="s">
        <v>1386</v>
      </c>
      <c r="M333" t="s">
        <v>509</v>
      </c>
      <c r="N333">
        <v>5</v>
      </c>
      <c r="O333" t="s">
        <v>1224</v>
      </c>
      <c r="P333" t="s">
        <v>1238</v>
      </c>
      <c r="Q333" t="s">
        <v>1241</v>
      </c>
      <c r="R333" t="s">
        <v>1387</v>
      </c>
      <c r="S333" t="s">
        <v>1616</v>
      </c>
    </row>
    <row r="334" spans="1:19">
      <c r="A334" t="s">
        <v>1614</v>
      </c>
      <c r="C334" t="s">
        <v>508</v>
      </c>
      <c r="D334" t="s">
        <v>669</v>
      </c>
      <c r="E334" t="s">
        <v>1628</v>
      </c>
      <c r="F334">
        <v>3.7499999999999999E-2</v>
      </c>
      <c r="I334" t="s">
        <v>7</v>
      </c>
      <c r="J334" t="s">
        <v>1386</v>
      </c>
      <c r="L334" t="s">
        <v>1386</v>
      </c>
      <c r="M334" t="s">
        <v>509</v>
      </c>
      <c r="N334">
        <v>5</v>
      </c>
      <c r="O334" t="s">
        <v>1224</v>
      </c>
      <c r="P334" t="s">
        <v>1238</v>
      </c>
      <c r="Q334" t="s">
        <v>1241</v>
      </c>
      <c r="R334" t="s">
        <v>1387</v>
      </c>
      <c r="S334" t="s">
        <v>1616</v>
      </c>
    </row>
    <row r="335" spans="1:19">
      <c r="A335" t="s">
        <v>1629</v>
      </c>
      <c r="C335" t="s">
        <v>585</v>
      </c>
      <c r="E335" t="s">
        <v>1630</v>
      </c>
      <c r="F335" t="s">
        <v>1631</v>
      </c>
      <c r="J335" t="s">
        <v>511</v>
      </c>
      <c r="L335" t="s">
        <v>511</v>
      </c>
      <c r="N335">
        <v>4</v>
      </c>
      <c r="O335" t="s">
        <v>1224</v>
      </c>
      <c r="P335" t="s">
        <v>1238</v>
      </c>
      <c r="Q335" t="s">
        <v>1241</v>
      </c>
      <c r="R335" t="s">
        <v>1632</v>
      </c>
    </row>
    <row r="336" spans="1:19">
      <c r="A336" t="s">
        <v>1629</v>
      </c>
      <c r="B336" t="s">
        <v>594</v>
      </c>
      <c r="C336" t="s">
        <v>708</v>
      </c>
      <c r="E336" t="s">
        <v>1633</v>
      </c>
      <c r="F336" t="s">
        <v>300</v>
      </c>
      <c r="I336" t="s">
        <v>707</v>
      </c>
      <c r="J336" t="s">
        <v>511</v>
      </c>
      <c r="L336" t="s">
        <v>511</v>
      </c>
      <c r="M336" t="s">
        <v>509</v>
      </c>
      <c r="N336">
        <v>4</v>
      </c>
      <c r="O336" t="s">
        <v>1224</v>
      </c>
      <c r="P336" t="s">
        <v>1238</v>
      </c>
      <c r="Q336" t="s">
        <v>1241</v>
      </c>
      <c r="R336" t="s">
        <v>1632</v>
      </c>
    </row>
    <row r="337" spans="1:18">
      <c r="A337" t="s">
        <v>1629</v>
      </c>
      <c r="B337" t="s">
        <v>594</v>
      </c>
      <c r="C337" t="s">
        <v>712</v>
      </c>
      <c r="E337" t="s">
        <v>1634</v>
      </c>
      <c r="F337">
        <v>22.8</v>
      </c>
      <c r="I337" t="s">
        <v>707</v>
      </c>
      <c r="J337" t="s">
        <v>511</v>
      </c>
      <c r="L337" t="s">
        <v>511</v>
      </c>
      <c r="M337" t="s">
        <v>509</v>
      </c>
      <c r="N337">
        <v>4</v>
      </c>
      <c r="O337" t="s">
        <v>1224</v>
      </c>
      <c r="P337" t="s">
        <v>1238</v>
      </c>
      <c r="Q337" t="s">
        <v>1241</v>
      </c>
      <c r="R337" t="s">
        <v>1632</v>
      </c>
    </row>
    <row r="338" spans="1:18">
      <c r="A338" t="s">
        <v>1629</v>
      </c>
      <c r="B338" t="s">
        <v>594</v>
      </c>
      <c r="C338" t="s">
        <v>716</v>
      </c>
      <c r="E338" t="s">
        <v>1635</v>
      </c>
      <c r="F338">
        <v>12.5</v>
      </c>
      <c r="I338" t="s">
        <v>707</v>
      </c>
      <c r="J338" t="s">
        <v>511</v>
      </c>
      <c r="L338" t="s">
        <v>511</v>
      </c>
      <c r="M338" t="s">
        <v>509</v>
      </c>
      <c r="N338">
        <v>4</v>
      </c>
      <c r="O338" t="s">
        <v>1224</v>
      </c>
      <c r="P338" t="s">
        <v>1238</v>
      </c>
      <c r="Q338" t="s">
        <v>1241</v>
      </c>
      <c r="R338" t="s">
        <v>1632</v>
      </c>
    </row>
    <row r="339" spans="1:18">
      <c r="A339" t="s">
        <v>1629</v>
      </c>
      <c r="C339" t="s">
        <v>87</v>
      </c>
      <c r="E339" t="s">
        <v>1636</v>
      </c>
      <c r="F339">
        <v>0.1</v>
      </c>
      <c r="G339">
        <v>20</v>
      </c>
      <c r="H339">
        <v>0.02</v>
      </c>
      <c r="I339" t="s">
        <v>43</v>
      </c>
      <c r="J339" t="s">
        <v>511</v>
      </c>
      <c r="L339" t="s">
        <v>511</v>
      </c>
      <c r="M339" t="s">
        <v>509</v>
      </c>
      <c r="N339">
        <v>4</v>
      </c>
      <c r="O339" t="s">
        <v>1224</v>
      </c>
      <c r="P339" t="s">
        <v>1238</v>
      </c>
      <c r="Q339" t="s">
        <v>1241</v>
      </c>
      <c r="R339" t="s">
        <v>1632</v>
      </c>
    </row>
    <row r="340" spans="1:18">
      <c r="A340" t="s">
        <v>1629</v>
      </c>
      <c r="C340" t="s">
        <v>508</v>
      </c>
      <c r="D340" t="s">
        <v>629</v>
      </c>
      <c r="E340" t="s">
        <v>1637</v>
      </c>
      <c r="F340">
        <v>1</v>
      </c>
      <c r="I340" t="s">
        <v>7</v>
      </c>
      <c r="J340" t="s">
        <v>511</v>
      </c>
      <c r="L340" t="s">
        <v>511</v>
      </c>
      <c r="M340" t="s">
        <v>509</v>
      </c>
      <c r="N340">
        <v>4</v>
      </c>
      <c r="O340" t="s">
        <v>1224</v>
      </c>
      <c r="P340" t="s">
        <v>1238</v>
      </c>
      <c r="Q340" t="s">
        <v>1241</v>
      </c>
      <c r="R340" t="s">
        <v>1632</v>
      </c>
    </row>
    <row r="341" spans="1:18">
      <c r="A341" t="s">
        <v>1629</v>
      </c>
      <c r="C341" t="s">
        <v>508</v>
      </c>
      <c r="D341" t="s">
        <v>633</v>
      </c>
      <c r="E341" t="s">
        <v>1638</v>
      </c>
      <c r="F341">
        <v>1</v>
      </c>
      <c r="I341" t="s">
        <v>7</v>
      </c>
      <c r="J341" t="s">
        <v>511</v>
      </c>
      <c r="L341" t="s">
        <v>511</v>
      </c>
      <c r="M341" t="s">
        <v>509</v>
      </c>
      <c r="N341">
        <v>4</v>
      </c>
      <c r="O341" t="s">
        <v>1224</v>
      </c>
      <c r="P341" t="s">
        <v>1238</v>
      </c>
      <c r="Q341" t="s">
        <v>1241</v>
      </c>
      <c r="R341" t="s">
        <v>1632</v>
      </c>
    </row>
    <row r="342" spans="1:18">
      <c r="A342" t="s">
        <v>1629</v>
      </c>
      <c r="C342" t="s">
        <v>508</v>
      </c>
      <c r="D342" t="s">
        <v>637</v>
      </c>
      <c r="E342" t="s">
        <v>1639</v>
      </c>
      <c r="F342">
        <v>1</v>
      </c>
      <c r="I342" t="s">
        <v>7</v>
      </c>
      <c r="J342" t="s">
        <v>511</v>
      </c>
      <c r="L342" t="s">
        <v>511</v>
      </c>
      <c r="M342" t="s">
        <v>509</v>
      </c>
      <c r="N342">
        <v>4</v>
      </c>
      <c r="O342" t="s">
        <v>1224</v>
      </c>
      <c r="P342" t="s">
        <v>1238</v>
      </c>
      <c r="Q342" t="s">
        <v>1241</v>
      </c>
      <c r="R342" t="s">
        <v>1632</v>
      </c>
    </row>
    <row r="343" spans="1:18">
      <c r="A343" t="s">
        <v>1629</v>
      </c>
      <c r="C343" t="s">
        <v>508</v>
      </c>
      <c r="D343" t="s">
        <v>641</v>
      </c>
      <c r="E343" t="s">
        <v>1640</v>
      </c>
      <c r="F343">
        <v>1</v>
      </c>
      <c r="I343" t="s">
        <v>7</v>
      </c>
      <c r="J343" t="s">
        <v>511</v>
      </c>
      <c r="L343" t="s">
        <v>511</v>
      </c>
      <c r="M343" t="s">
        <v>509</v>
      </c>
      <c r="N343">
        <v>4</v>
      </c>
      <c r="O343" t="s">
        <v>1224</v>
      </c>
      <c r="P343" t="s">
        <v>1238</v>
      </c>
      <c r="Q343" t="s">
        <v>1241</v>
      </c>
      <c r="R343" t="s">
        <v>1632</v>
      </c>
    </row>
    <row r="344" spans="1:18">
      <c r="A344" t="s">
        <v>1629</v>
      </c>
      <c r="C344" t="s">
        <v>508</v>
      </c>
      <c r="D344" t="s">
        <v>645</v>
      </c>
      <c r="E344" t="s">
        <v>1641</v>
      </c>
      <c r="F344">
        <v>1</v>
      </c>
      <c r="I344" t="s">
        <v>7</v>
      </c>
      <c r="J344" t="s">
        <v>511</v>
      </c>
      <c r="L344" t="s">
        <v>511</v>
      </c>
      <c r="M344" t="s">
        <v>509</v>
      </c>
      <c r="N344">
        <v>4</v>
      </c>
      <c r="O344" t="s">
        <v>1224</v>
      </c>
      <c r="P344" t="s">
        <v>1238</v>
      </c>
      <c r="Q344" t="s">
        <v>1241</v>
      </c>
      <c r="R344" t="s">
        <v>1632</v>
      </c>
    </row>
    <row r="345" spans="1:18">
      <c r="A345" t="s">
        <v>1629</v>
      </c>
      <c r="C345" t="s">
        <v>508</v>
      </c>
      <c r="D345" t="s">
        <v>649</v>
      </c>
      <c r="E345" t="s">
        <v>1642</v>
      </c>
      <c r="F345">
        <v>1</v>
      </c>
      <c r="I345" t="s">
        <v>7</v>
      </c>
      <c r="J345" t="s">
        <v>511</v>
      </c>
      <c r="L345" t="s">
        <v>511</v>
      </c>
      <c r="M345" t="s">
        <v>509</v>
      </c>
      <c r="N345">
        <v>4</v>
      </c>
      <c r="O345" t="s">
        <v>1224</v>
      </c>
      <c r="P345" t="s">
        <v>1238</v>
      </c>
      <c r="Q345" t="s">
        <v>1241</v>
      </c>
      <c r="R345" t="s">
        <v>1632</v>
      </c>
    </row>
    <row r="346" spans="1:18">
      <c r="A346" t="s">
        <v>1629</v>
      </c>
      <c r="C346" t="s">
        <v>508</v>
      </c>
      <c r="D346" t="s">
        <v>653</v>
      </c>
      <c r="E346" t="s">
        <v>1643</v>
      </c>
      <c r="F346">
        <v>1</v>
      </c>
      <c r="I346" t="s">
        <v>7</v>
      </c>
      <c r="J346" t="s">
        <v>511</v>
      </c>
      <c r="L346" t="s">
        <v>511</v>
      </c>
      <c r="M346" t="s">
        <v>509</v>
      </c>
      <c r="N346">
        <v>4</v>
      </c>
      <c r="O346" t="s">
        <v>1224</v>
      </c>
      <c r="P346" t="s">
        <v>1238</v>
      </c>
      <c r="Q346" t="s">
        <v>1241</v>
      </c>
      <c r="R346" t="s">
        <v>1632</v>
      </c>
    </row>
    <row r="347" spans="1:18">
      <c r="A347" t="s">
        <v>1629</v>
      </c>
      <c r="C347" t="s">
        <v>508</v>
      </c>
      <c r="D347" t="s">
        <v>657</v>
      </c>
      <c r="E347" t="s">
        <v>1644</v>
      </c>
      <c r="F347">
        <v>1</v>
      </c>
      <c r="I347" t="s">
        <v>7</v>
      </c>
      <c r="J347" t="s">
        <v>511</v>
      </c>
      <c r="L347" t="s">
        <v>511</v>
      </c>
      <c r="M347" t="s">
        <v>509</v>
      </c>
      <c r="N347">
        <v>4</v>
      </c>
      <c r="O347" t="s">
        <v>1224</v>
      </c>
      <c r="P347" t="s">
        <v>1238</v>
      </c>
      <c r="Q347" t="s">
        <v>1241</v>
      </c>
      <c r="R347" t="s">
        <v>1632</v>
      </c>
    </row>
    <row r="348" spans="1:18">
      <c r="A348" t="s">
        <v>1629</v>
      </c>
      <c r="C348" t="s">
        <v>508</v>
      </c>
      <c r="D348" t="s">
        <v>661</v>
      </c>
      <c r="E348" t="s">
        <v>1645</v>
      </c>
      <c r="F348">
        <v>1</v>
      </c>
      <c r="I348" t="s">
        <v>7</v>
      </c>
      <c r="J348" t="s">
        <v>511</v>
      </c>
      <c r="L348" t="s">
        <v>511</v>
      </c>
      <c r="M348" t="s">
        <v>509</v>
      </c>
      <c r="N348">
        <v>4</v>
      </c>
      <c r="O348" t="s">
        <v>1224</v>
      </c>
      <c r="P348" t="s">
        <v>1238</v>
      </c>
      <c r="Q348" t="s">
        <v>1241</v>
      </c>
      <c r="R348" t="s">
        <v>1632</v>
      </c>
    </row>
    <row r="349" spans="1:18">
      <c r="A349" t="s">
        <v>1629</v>
      </c>
      <c r="C349" t="s">
        <v>508</v>
      </c>
      <c r="D349" t="s">
        <v>665</v>
      </c>
      <c r="E349" t="s">
        <v>1646</v>
      </c>
      <c r="F349">
        <v>1</v>
      </c>
      <c r="I349" t="s">
        <v>7</v>
      </c>
      <c r="J349" t="s">
        <v>511</v>
      </c>
      <c r="L349" t="s">
        <v>511</v>
      </c>
      <c r="M349" t="s">
        <v>509</v>
      </c>
      <c r="N349">
        <v>4</v>
      </c>
      <c r="O349" t="s">
        <v>1224</v>
      </c>
      <c r="P349" t="s">
        <v>1238</v>
      </c>
      <c r="Q349" t="s">
        <v>1241</v>
      </c>
      <c r="R349" t="s">
        <v>1632</v>
      </c>
    </row>
    <row r="350" spans="1:18">
      <c r="A350" t="s">
        <v>1629</v>
      </c>
      <c r="C350" t="s">
        <v>508</v>
      </c>
      <c r="D350" t="s">
        <v>669</v>
      </c>
      <c r="E350" t="s">
        <v>1647</v>
      </c>
      <c r="F350">
        <v>1</v>
      </c>
      <c r="I350" t="s">
        <v>7</v>
      </c>
      <c r="J350" t="s">
        <v>511</v>
      </c>
      <c r="L350" t="s">
        <v>511</v>
      </c>
      <c r="M350" t="s">
        <v>509</v>
      </c>
      <c r="N350">
        <v>4</v>
      </c>
      <c r="O350" t="s">
        <v>1224</v>
      </c>
      <c r="P350" t="s">
        <v>1238</v>
      </c>
      <c r="Q350" t="s">
        <v>1241</v>
      </c>
      <c r="R350" t="s">
        <v>1632</v>
      </c>
    </row>
    <row r="351" spans="1:18">
      <c r="A351" t="s">
        <v>1629</v>
      </c>
      <c r="C351" t="s">
        <v>510</v>
      </c>
      <c r="E351" t="s">
        <v>1648</v>
      </c>
      <c r="F351" t="s">
        <v>300</v>
      </c>
      <c r="I351" t="s">
        <v>300</v>
      </c>
      <c r="J351" t="s">
        <v>511</v>
      </c>
      <c r="L351" t="s">
        <v>511</v>
      </c>
      <c r="M351" t="s">
        <v>509</v>
      </c>
      <c r="N351">
        <v>4</v>
      </c>
      <c r="O351" t="s">
        <v>1224</v>
      </c>
      <c r="P351" t="s">
        <v>1238</v>
      </c>
      <c r="Q351" t="s">
        <v>1241</v>
      </c>
      <c r="R351" t="s">
        <v>1632</v>
      </c>
    </row>
    <row r="352" spans="1:18">
      <c r="A352" t="s">
        <v>1629</v>
      </c>
      <c r="C352" t="s">
        <v>595</v>
      </c>
      <c r="E352" t="s">
        <v>1649</v>
      </c>
      <c r="F352" t="s">
        <v>300</v>
      </c>
      <c r="J352" t="s">
        <v>511</v>
      </c>
      <c r="L352" t="s">
        <v>511</v>
      </c>
      <c r="M352" t="s">
        <v>509</v>
      </c>
      <c r="N352">
        <v>4</v>
      </c>
      <c r="O352" t="s">
        <v>1224</v>
      </c>
      <c r="P352" t="s">
        <v>1238</v>
      </c>
      <c r="Q352" t="s">
        <v>1241</v>
      </c>
      <c r="R352" t="s">
        <v>1632</v>
      </c>
    </row>
    <row r="353" spans="1:18">
      <c r="A353" t="s">
        <v>1629</v>
      </c>
      <c r="C353" t="s">
        <v>596</v>
      </c>
      <c r="E353" t="s">
        <v>1650</v>
      </c>
      <c r="F353" t="s">
        <v>300</v>
      </c>
      <c r="J353" t="s">
        <v>511</v>
      </c>
      <c r="L353" t="s">
        <v>511</v>
      </c>
      <c r="M353" t="s">
        <v>509</v>
      </c>
      <c r="N353">
        <v>4</v>
      </c>
      <c r="O353" t="s">
        <v>1224</v>
      </c>
      <c r="P353" t="s">
        <v>1238</v>
      </c>
      <c r="Q353" t="s">
        <v>1241</v>
      </c>
      <c r="R353" t="s">
        <v>1632</v>
      </c>
    </row>
    <row r="354" spans="1:18">
      <c r="A354" t="s">
        <v>1629</v>
      </c>
      <c r="C354" t="s">
        <v>515</v>
      </c>
      <c r="E354" t="s">
        <v>1651</v>
      </c>
      <c r="F354" t="s">
        <v>300</v>
      </c>
      <c r="J354" t="s">
        <v>511</v>
      </c>
      <c r="L354" t="s">
        <v>511</v>
      </c>
      <c r="M354" t="s">
        <v>509</v>
      </c>
      <c r="N354">
        <v>4</v>
      </c>
      <c r="O354" t="s">
        <v>1224</v>
      </c>
      <c r="P354" t="s">
        <v>1238</v>
      </c>
      <c r="Q354" t="s">
        <v>1241</v>
      </c>
      <c r="R354" t="s">
        <v>1632</v>
      </c>
    </row>
    <row r="355" spans="1:18">
      <c r="A355" t="s">
        <v>1629</v>
      </c>
      <c r="C355" t="s">
        <v>516</v>
      </c>
      <c r="E355" t="s">
        <v>1652</v>
      </c>
      <c r="F355" t="s">
        <v>300</v>
      </c>
      <c r="J355" t="s">
        <v>511</v>
      </c>
      <c r="L355" t="s">
        <v>511</v>
      </c>
      <c r="M355" t="s">
        <v>509</v>
      </c>
      <c r="N355">
        <v>4</v>
      </c>
      <c r="O355" t="s">
        <v>1224</v>
      </c>
      <c r="P355" t="s">
        <v>1238</v>
      </c>
      <c r="Q355" t="s">
        <v>1241</v>
      </c>
      <c r="R355" t="s">
        <v>1632</v>
      </c>
    </row>
    <row r="356" spans="1:18">
      <c r="A356" t="s">
        <v>1629</v>
      </c>
      <c r="C356" t="s">
        <v>689</v>
      </c>
      <c r="E356" t="s">
        <v>1653</v>
      </c>
      <c r="F356">
        <v>125</v>
      </c>
      <c r="I356" t="s">
        <v>597</v>
      </c>
      <c r="J356" t="s">
        <v>511</v>
      </c>
      <c r="L356" t="s">
        <v>511</v>
      </c>
      <c r="M356" t="s">
        <v>509</v>
      </c>
      <c r="N356">
        <v>4</v>
      </c>
      <c r="O356" t="s">
        <v>1224</v>
      </c>
      <c r="P356" t="s">
        <v>1238</v>
      </c>
      <c r="Q356" t="s">
        <v>1241</v>
      </c>
      <c r="R356" t="s">
        <v>1632</v>
      </c>
    </row>
    <row r="357" spans="1:18">
      <c r="A357" t="s">
        <v>1629</v>
      </c>
      <c r="C357" t="s">
        <v>694</v>
      </c>
      <c r="E357" t="s">
        <v>1654</v>
      </c>
      <c r="F357">
        <v>-65</v>
      </c>
      <c r="I357" t="s">
        <v>597</v>
      </c>
      <c r="J357" t="s">
        <v>511</v>
      </c>
      <c r="L357" t="s">
        <v>511</v>
      </c>
      <c r="M357" t="s">
        <v>509</v>
      </c>
      <c r="N357">
        <v>4</v>
      </c>
      <c r="O357" t="s">
        <v>1224</v>
      </c>
      <c r="P357" t="s">
        <v>1238</v>
      </c>
      <c r="Q357" t="s">
        <v>1241</v>
      </c>
      <c r="R357" t="s">
        <v>1632</v>
      </c>
    </row>
    <row r="358" spans="1:18">
      <c r="A358" t="s">
        <v>1629</v>
      </c>
      <c r="C358" t="s">
        <v>598</v>
      </c>
      <c r="E358" t="s">
        <v>1655</v>
      </c>
      <c r="F358" t="s">
        <v>300</v>
      </c>
      <c r="J358" t="s">
        <v>511</v>
      </c>
      <c r="L358" t="s">
        <v>511</v>
      </c>
      <c r="M358" t="s">
        <v>509</v>
      </c>
      <c r="N358">
        <v>4</v>
      </c>
      <c r="O358" t="s">
        <v>1224</v>
      </c>
      <c r="P358" t="s">
        <v>1238</v>
      </c>
      <c r="Q358" t="s">
        <v>1241</v>
      </c>
      <c r="R358" t="s">
        <v>1632</v>
      </c>
    </row>
    <row r="359" spans="1:18">
      <c r="A359" t="s">
        <v>1629</v>
      </c>
      <c r="B359" t="s">
        <v>594</v>
      </c>
      <c r="C359" t="s">
        <v>599</v>
      </c>
      <c r="E359" t="s">
        <v>1656</v>
      </c>
      <c r="F359">
        <v>1.3</v>
      </c>
      <c r="I359" t="s">
        <v>707</v>
      </c>
      <c r="J359" t="s">
        <v>511</v>
      </c>
      <c r="L359" t="s">
        <v>511</v>
      </c>
      <c r="M359" t="s">
        <v>509</v>
      </c>
      <c r="N359">
        <v>4</v>
      </c>
      <c r="O359" t="s">
        <v>1224</v>
      </c>
      <c r="P359" t="s">
        <v>1238</v>
      </c>
      <c r="Q359" t="s">
        <v>1241</v>
      </c>
      <c r="R359" t="s">
        <v>1632</v>
      </c>
    </row>
    <row r="360" spans="1:18">
      <c r="A360" t="s">
        <v>1657</v>
      </c>
      <c r="C360" t="s">
        <v>585</v>
      </c>
      <c r="E360" t="s">
        <v>1658</v>
      </c>
      <c r="F360" t="s">
        <v>1659</v>
      </c>
      <c r="J360" t="s">
        <v>1660</v>
      </c>
      <c r="L360" t="s">
        <v>1660</v>
      </c>
      <c r="N360">
        <v>4</v>
      </c>
      <c r="O360" t="s">
        <v>1224</v>
      </c>
      <c r="P360" t="s">
        <v>1238</v>
      </c>
      <c r="Q360" t="s">
        <v>1241</v>
      </c>
      <c r="R360" t="s">
        <v>1661</v>
      </c>
    </row>
    <row r="361" spans="1:18">
      <c r="A361" t="s">
        <v>1657</v>
      </c>
      <c r="C361" t="s">
        <v>1071</v>
      </c>
      <c r="E361" t="s">
        <v>1662</v>
      </c>
      <c r="F361">
        <v>3.2258E-3</v>
      </c>
      <c r="I361" t="s">
        <v>1070</v>
      </c>
      <c r="J361" t="s">
        <v>1660</v>
      </c>
      <c r="L361" t="s">
        <v>1660</v>
      </c>
      <c r="M361" t="s">
        <v>509</v>
      </c>
      <c r="N361">
        <v>4</v>
      </c>
      <c r="O361" t="s">
        <v>1224</v>
      </c>
      <c r="P361" t="s">
        <v>1238</v>
      </c>
      <c r="Q361" t="s">
        <v>1241</v>
      </c>
      <c r="R361" t="s">
        <v>1661</v>
      </c>
    </row>
    <row r="362" spans="1:18">
      <c r="A362" t="s">
        <v>1657</v>
      </c>
      <c r="C362" t="s">
        <v>615</v>
      </c>
      <c r="E362" t="s">
        <v>1663</v>
      </c>
      <c r="F362" t="s">
        <v>300</v>
      </c>
      <c r="J362" t="s">
        <v>1660</v>
      </c>
      <c r="L362" t="s">
        <v>1660</v>
      </c>
      <c r="M362" t="s">
        <v>509</v>
      </c>
      <c r="N362">
        <v>4</v>
      </c>
      <c r="O362" t="s">
        <v>1224</v>
      </c>
      <c r="P362" t="s">
        <v>1238</v>
      </c>
      <c r="Q362" t="s">
        <v>1241</v>
      </c>
      <c r="R362" t="s">
        <v>1661</v>
      </c>
    </row>
    <row r="363" spans="1:18">
      <c r="A363" t="s">
        <v>1657</v>
      </c>
      <c r="B363" t="s">
        <v>594</v>
      </c>
      <c r="C363" t="s">
        <v>708</v>
      </c>
      <c r="E363" t="s">
        <v>1664</v>
      </c>
      <c r="F363" t="s">
        <v>300</v>
      </c>
      <c r="I363" t="s">
        <v>707</v>
      </c>
      <c r="J363" t="s">
        <v>1660</v>
      </c>
      <c r="L363" t="s">
        <v>1660</v>
      </c>
      <c r="M363" t="s">
        <v>509</v>
      </c>
      <c r="N363">
        <v>4</v>
      </c>
      <c r="O363" t="s">
        <v>1224</v>
      </c>
      <c r="P363" t="s">
        <v>1238</v>
      </c>
      <c r="Q363" t="s">
        <v>1241</v>
      </c>
      <c r="R363" t="s">
        <v>1661</v>
      </c>
    </row>
    <row r="364" spans="1:18">
      <c r="A364" t="s">
        <v>1657</v>
      </c>
      <c r="B364" t="s">
        <v>594</v>
      </c>
      <c r="C364" t="s">
        <v>712</v>
      </c>
      <c r="E364" t="s">
        <v>1665</v>
      </c>
      <c r="F364" t="s">
        <v>300</v>
      </c>
      <c r="I364" t="s">
        <v>707</v>
      </c>
      <c r="J364" t="s">
        <v>1660</v>
      </c>
      <c r="L364" t="s">
        <v>1660</v>
      </c>
      <c r="M364" t="s">
        <v>509</v>
      </c>
      <c r="N364">
        <v>4</v>
      </c>
      <c r="O364" t="s">
        <v>1224</v>
      </c>
      <c r="P364" t="s">
        <v>1238</v>
      </c>
      <c r="Q364" t="s">
        <v>1241</v>
      </c>
      <c r="R364" t="s">
        <v>1661</v>
      </c>
    </row>
    <row r="365" spans="1:18">
      <c r="A365" t="s">
        <v>1657</v>
      </c>
      <c r="B365" t="s">
        <v>594</v>
      </c>
      <c r="C365" t="s">
        <v>716</v>
      </c>
      <c r="E365" t="s">
        <v>1666</v>
      </c>
      <c r="F365" t="s">
        <v>300</v>
      </c>
      <c r="I365" t="s">
        <v>707</v>
      </c>
      <c r="J365" t="s">
        <v>1660</v>
      </c>
      <c r="L365" t="s">
        <v>1660</v>
      </c>
      <c r="M365" t="s">
        <v>509</v>
      </c>
      <c r="N365">
        <v>4</v>
      </c>
      <c r="O365" t="s">
        <v>1224</v>
      </c>
      <c r="P365" t="s">
        <v>1238</v>
      </c>
      <c r="Q365" t="s">
        <v>1241</v>
      </c>
      <c r="R365" t="s">
        <v>1661</v>
      </c>
    </row>
    <row r="366" spans="1:18">
      <c r="A366" t="s">
        <v>1657</v>
      </c>
      <c r="C366" t="s">
        <v>87</v>
      </c>
      <c r="E366" t="s">
        <v>1667</v>
      </c>
      <c r="F366">
        <v>2.4045680000000002E-3</v>
      </c>
      <c r="G366">
        <v>20</v>
      </c>
      <c r="H366">
        <v>4.8091360000000001E-4</v>
      </c>
      <c r="I366" t="s">
        <v>43</v>
      </c>
      <c r="J366" t="s">
        <v>1660</v>
      </c>
      <c r="L366" t="s">
        <v>1660</v>
      </c>
      <c r="M366" t="s">
        <v>509</v>
      </c>
      <c r="N366">
        <v>4</v>
      </c>
      <c r="O366" t="s">
        <v>1224</v>
      </c>
      <c r="P366" t="s">
        <v>1238</v>
      </c>
      <c r="Q366" t="s">
        <v>1241</v>
      </c>
      <c r="R366" t="s">
        <v>1661</v>
      </c>
    </row>
    <row r="367" spans="1:18">
      <c r="A367" t="s">
        <v>1657</v>
      </c>
      <c r="C367" t="s">
        <v>508</v>
      </c>
      <c r="D367" t="s">
        <v>629</v>
      </c>
      <c r="E367" t="s">
        <v>1668</v>
      </c>
      <c r="F367">
        <v>0</v>
      </c>
      <c r="I367" t="s">
        <v>7</v>
      </c>
      <c r="J367" t="s">
        <v>1660</v>
      </c>
      <c r="L367" t="s">
        <v>1660</v>
      </c>
      <c r="M367" t="s">
        <v>509</v>
      </c>
      <c r="N367">
        <v>4</v>
      </c>
      <c r="O367" t="s">
        <v>1224</v>
      </c>
      <c r="P367" t="s">
        <v>1238</v>
      </c>
      <c r="Q367" t="s">
        <v>1241</v>
      </c>
      <c r="R367" t="s">
        <v>1661</v>
      </c>
    </row>
    <row r="368" spans="1:18">
      <c r="A368" t="s">
        <v>1657</v>
      </c>
      <c r="C368" t="s">
        <v>508</v>
      </c>
      <c r="D368" t="s">
        <v>633</v>
      </c>
      <c r="E368" t="s">
        <v>1669</v>
      </c>
      <c r="F368">
        <v>0</v>
      </c>
      <c r="I368" t="s">
        <v>7</v>
      </c>
      <c r="J368" t="s">
        <v>1660</v>
      </c>
      <c r="L368" t="s">
        <v>1660</v>
      </c>
      <c r="M368" t="s">
        <v>509</v>
      </c>
      <c r="N368">
        <v>4</v>
      </c>
      <c r="O368" t="s">
        <v>1224</v>
      </c>
      <c r="P368" t="s">
        <v>1238</v>
      </c>
      <c r="Q368" t="s">
        <v>1241</v>
      </c>
      <c r="R368" t="s">
        <v>1661</v>
      </c>
    </row>
    <row r="369" spans="1:18">
      <c r="A369" t="s">
        <v>1657</v>
      </c>
      <c r="C369" t="s">
        <v>508</v>
      </c>
      <c r="D369" t="s">
        <v>637</v>
      </c>
      <c r="E369" t="s">
        <v>1670</v>
      </c>
      <c r="F369">
        <v>0</v>
      </c>
      <c r="I369" t="s">
        <v>7</v>
      </c>
      <c r="J369" t="s">
        <v>1660</v>
      </c>
      <c r="L369" t="s">
        <v>1660</v>
      </c>
      <c r="M369" t="s">
        <v>509</v>
      </c>
      <c r="N369">
        <v>4</v>
      </c>
      <c r="O369" t="s">
        <v>1224</v>
      </c>
      <c r="P369" t="s">
        <v>1238</v>
      </c>
      <c r="Q369" t="s">
        <v>1241</v>
      </c>
      <c r="R369" t="s">
        <v>1661</v>
      </c>
    </row>
    <row r="370" spans="1:18">
      <c r="A370" t="s">
        <v>1657</v>
      </c>
      <c r="C370" t="s">
        <v>508</v>
      </c>
      <c r="D370" t="s">
        <v>641</v>
      </c>
      <c r="E370" t="s">
        <v>1671</v>
      </c>
      <c r="F370">
        <v>0</v>
      </c>
      <c r="I370" t="s">
        <v>7</v>
      </c>
      <c r="J370" t="s">
        <v>1660</v>
      </c>
      <c r="L370" t="s">
        <v>1660</v>
      </c>
      <c r="M370" t="s">
        <v>509</v>
      </c>
      <c r="N370">
        <v>4</v>
      </c>
      <c r="O370" t="s">
        <v>1224</v>
      </c>
      <c r="P370" t="s">
        <v>1238</v>
      </c>
      <c r="Q370" t="s">
        <v>1241</v>
      </c>
      <c r="R370" t="s">
        <v>1661</v>
      </c>
    </row>
    <row r="371" spans="1:18">
      <c r="A371" t="s">
        <v>1657</v>
      </c>
      <c r="C371" t="s">
        <v>508</v>
      </c>
      <c r="D371" t="s">
        <v>645</v>
      </c>
      <c r="E371" t="s">
        <v>1672</v>
      </c>
      <c r="F371">
        <v>0</v>
      </c>
      <c r="I371" t="s">
        <v>7</v>
      </c>
      <c r="J371" t="s">
        <v>1660</v>
      </c>
      <c r="L371" t="s">
        <v>1660</v>
      </c>
      <c r="M371" t="s">
        <v>509</v>
      </c>
      <c r="N371">
        <v>4</v>
      </c>
      <c r="O371" t="s">
        <v>1224</v>
      </c>
      <c r="P371" t="s">
        <v>1238</v>
      </c>
      <c r="Q371" t="s">
        <v>1241</v>
      </c>
      <c r="R371" t="s">
        <v>1661</v>
      </c>
    </row>
    <row r="372" spans="1:18">
      <c r="A372" t="s">
        <v>1657</v>
      </c>
      <c r="C372" t="s">
        <v>508</v>
      </c>
      <c r="D372" t="s">
        <v>649</v>
      </c>
      <c r="E372" t="s">
        <v>1673</v>
      </c>
      <c r="F372">
        <v>0</v>
      </c>
      <c r="I372" t="s">
        <v>7</v>
      </c>
      <c r="J372" t="s">
        <v>1660</v>
      </c>
      <c r="L372" t="s">
        <v>1660</v>
      </c>
      <c r="M372" t="s">
        <v>509</v>
      </c>
      <c r="N372">
        <v>4</v>
      </c>
      <c r="O372" t="s">
        <v>1224</v>
      </c>
      <c r="P372" t="s">
        <v>1238</v>
      </c>
      <c r="Q372" t="s">
        <v>1241</v>
      </c>
      <c r="R372" t="s">
        <v>1661</v>
      </c>
    </row>
    <row r="373" spans="1:18">
      <c r="A373" t="s">
        <v>1657</v>
      </c>
      <c r="C373" t="s">
        <v>508</v>
      </c>
      <c r="D373" t="s">
        <v>653</v>
      </c>
      <c r="E373" t="s">
        <v>1674</v>
      </c>
      <c r="F373">
        <v>0</v>
      </c>
      <c r="I373" t="s">
        <v>7</v>
      </c>
      <c r="J373" t="s">
        <v>1660</v>
      </c>
      <c r="L373" t="s">
        <v>1660</v>
      </c>
      <c r="M373" t="s">
        <v>509</v>
      </c>
      <c r="N373">
        <v>4</v>
      </c>
      <c r="O373" t="s">
        <v>1224</v>
      </c>
      <c r="P373" t="s">
        <v>1238</v>
      </c>
      <c r="Q373" t="s">
        <v>1241</v>
      </c>
      <c r="R373" t="s">
        <v>1661</v>
      </c>
    </row>
    <row r="374" spans="1:18">
      <c r="A374" t="s">
        <v>1657</v>
      </c>
      <c r="C374" t="s">
        <v>508</v>
      </c>
      <c r="D374" t="s">
        <v>657</v>
      </c>
      <c r="E374" t="s">
        <v>1675</v>
      </c>
      <c r="F374">
        <v>0</v>
      </c>
      <c r="I374" t="s">
        <v>7</v>
      </c>
      <c r="J374" t="s">
        <v>1660</v>
      </c>
      <c r="L374" t="s">
        <v>1660</v>
      </c>
      <c r="M374" t="s">
        <v>509</v>
      </c>
      <c r="N374">
        <v>4</v>
      </c>
      <c r="O374" t="s">
        <v>1224</v>
      </c>
      <c r="P374" t="s">
        <v>1238</v>
      </c>
      <c r="Q374" t="s">
        <v>1241</v>
      </c>
      <c r="R374" t="s">
        <v>1661</v>
      </c>
    </row>
    <row r="375" spans="1:18">
      <c r="A375" t="s">
        <v>1657</v>
      </c>
      <c r="C375" t="s">
        <v>508</v>
      </c>
      <c r="D375" t="s">
        <v>661</v>
      </c>
      <c r="E375" t="s">
        <v>1676</v>
      </c>
      <c r="F375">
        <v>0</v>
      </c>
      <c r="I375" t="s">
        <v>7</v>
      </c>
      <c r="J375" t="s">
        <v>1660</v>
      </c>
      <c r="L375" t="s">
        <v>1660</v>
      </c>
      <c r="M375" t="s">
        <v>509</v>
      </c>
      <c r="N375">
        <v>4</v>
      </c>
      <c r="O375" t="s">
        <v>1224</v>
      </c>
      <c r="P375" t="s">
        <v>1238</v>
      </c>
      <c r="Q375" t="s">
        <v>1241</v>
      </c>
      <c r="R375" t="s">
        <v>1661</v>
      </c>
    </row>
    <row r="376" spans="1:18">
      <c r="A376" t="s">
        <v>1657</v>
      </c>
      <c r="C376" t="s">
        <v>508</v>
      </c>
      <c r="D376" t="s">
        <v>665</v>
      </c>
      <c r="E376" t="s">
        <v>1677</v>
      </c>
      <c r="F376">
        <v>0</v>
      </c>
      <c r="I376" t="s">
        <v>7</v>
      </c>
      <c r="J376" t="s">
        <v>1660</v>
      </c>
      <c r="L376" t="s">
        <v>1660</v>
      </c>
      <c r="M376" t="s">
        <v>509</v>
      </c>
      <c r="N376">
        <v>4</v>
      </c>
      <c r="O376" t="s">
        <v>1224</v>
      </c>
      <c r="P376" t="s">
        <v>1238</v>
      </c>
      <c r="Q376" t="s">
        <v>1241</v>
      </c>
      <c r="R376" t="s">
        <v>1661</v>
      </c>
    </row>
    <row r="377" spans="1:18">
      <c r="A377" t="s">
        <v>1657</v>
      </c>
      <c r="C377" t="s">
        <v>508</v>
      </c>
      <c r="D377" t="s">
        <v>669</v>
      </c>
      <c r="E377" t="s">
        <v>1678</v>
      </c>
      <c r="F377">
        <v>0</v>
      </c>
      <c r="I377" t="s">
        <v>7</v>
      </c>
      <c r="J377" t="s">
        <v>1660</v>
      </c>
      <c r="L377" t="s">
        <v>1660</v>
      </c>
      <c r="M377" t="s">
        <v>509</v>
      </c>
      <c r="N377">
        <v>4</v>
      </c>
      <c r="O377" t="s">
        <v>1224</v>
      </c>
      <c r="P377" t="s">
        <v>1238</v>
      </c>
      <c r="Q377" t="s">
        <v>1241</v>
      </c>
      <c r="R377" t="s">
        <v>1661</v>
      </c>
    </row>
    <row r="378" spans="1:18">
      <c r="A378" t="s">
        <v>1657</v>
      </c>
      <c r="C378" t="s">
        <v>595</v>
      </c>
      <c r="E378" t="s">
        <v>1679</v>
      </c>
      <c r="F378" t="s">
        <v>300</v>
      </c>
      <c r="J378" t="s">
        <v>1660</v>
      </c>
      <c r="L378" t="s">
        <v>1660</v>
      </c>
      <c r="M378" t="s">
        <v>509</v>
      </c>
      <c r="N378">
        <v>4</v>
      </c>
      <c r="O378" t="s">
        <v>1224</v>
      </c>
      <c r="P378" t="s">
        <v>1238</v>
      </c>
      <c r="Q378" t="s">
        <v>1241</v>
      </c>
      <c r="R378" t="s">
        <v>1661</v>
      </c>
    </row>
    <row r="379" spans="1:18">
      <c r="A379" t="s">
        <v>1657</v>
      </c>
      <c r="C379" t="s">
        <v>596</v>
      </c>
      <c r="E379" t="s">
        <v>1680</v>
      </c>
      <c r="F379" t="s">
        <v>300</v>
      </c>
      <c r="J379" t="s">
        <v>1660</v>
      </c>
      <c r="L379" t="s">
        <v>1660</v>
      </c>
      <c r="M379" t="s">
        <v>509</v>
      </c>
      <c r="N379">
        <v>4</v>
      </c>
      <c r="O379" t="s">
        <v>1224</v>
      </c>
      <c r="P379" t="s">
        <v>1238</v>
      </c>
      <c r="Q379" t="s">
        <v>1241</v>
      </c>
      <c r="R379" t="s">
        <v>1661</v>
      </c>
    </row>
    <row r="380" spans="1:18">
      <c r="A380" t="s">
        <v>1657</v>
      </c>
      <c r="C380" t="s">
        <v>515</v>
      </c>
      <c r="E380" t="s">
        <v>1681</v>
      </c>
      <c r="F380" t="s">
        <v>300</v>
      </c>
      <c r="J380" t="s">
        <v>1660</v>
      </c>
      <c r="L380" t="s">
        <v>1660</v>
      </c>
      <c r="M380" t="s">
        <v>509</v>
      </c>
      <c r="N380">
        <v>4</v>
      </c>
      <c r="O380" t="s">
        <v>1224</v>
      </c>
      <c r="P380" t="s">
        <v>1238</v>
      </c>
      <c r="Q380" t="s">
        <v>1241</v>
      </c>
      <c r="R380" t="s">
        <v>1661</v>
      </c>
    </row>
    <row r="381" spans="1:18">
      <c r="A381" t="s">
        <v>1657</v>
      </c>
      <c r="C381" t="s">
        <v>516</v>
      </c>
      <c r="E381" t="s">
        <v>1682</v>
      </c>
      <c r="F381" t="s">
        <v>300</v>
      </c>
      <c r="J381" t="s">
        <v>1660</v>
      </c>
      <c r="L381" t="s">
        <v>1660</v>
      </c>
      <c r="M381" t="s">
        <v>509</v>
      </c>
      <c r="N381">
        <v>4</v>
      </c>
      <c r="O381" t="s">
        <v>1224</v>
      </c>
      <c r="P381" t="s">
        <v>1238</v>
      </c>
      <c r="Q381" t="s">
        <v>1241</v>
      </c>
      <c r="R381" t="s">
        <v>1661</v>
      </c>
    </row>
    <row r="382" spans="1:18">
      <c r="A382" t="s">
        <v>1657</v>
      </c>
      <c r="C382" t="s">
        <v>689</v>
      </c>
      <c r="E382" t="s">
        <v>1683</v>
      </c>
      <c r="F382">
        <v>0</v>
      </c>
      <c r="I382" t="s">
        <v>597</v>
      </c>
      <c r="J382" t="s">
        <v>1660</v>
      </c>
      <c r="L382" t="s">
        <v>1660</v>
      </c>
      <c r="M382" t="s">
        <v>509</v>
      </c>
      <c r="N382">
        <v>4</v>
      </c>
      <c r="O382" t="s">
        <v>1224</v>
      </c>
      <c r="P382" t="s">
        <v>1238</v>
      </c>
      <c r="Q382" t="s">
        <v>1241</v>
      </c>
      <c r="R382" t="s">
        <v>1661</v>
      </c>
    </row>
    <row r="383" spans="1:18">
      <c r="A383" t="s">
        <v>1657</v>
      </c>
      <c r="C383" t="s">
        <v>694</v>
      </c>
      <c r="E383" t="s">
        <v>1684</v>
      </c>
      <c r="F383">
        <v>0</v>
      </c>
      <c r="I383" t="s">
        <v>597</v>
      </c>
      <c r="J383" t="s">
        <v>1660</v>
      </c>
      <c r="L383" t="s">
        <v>1660</v>
      </c>
      <c r="M383" t="s">
        <v>509</v>
      </c>
      <c r="N383">
        <v>4</v>
      </c>
      <c r="O383" t="s">
        <v>1224</v>
      </c>
      <c r="P383" t="s">
        <v>1238</v>
      </c>
      <c r="Q383" t="s">
        <v>1241</v>
      </c>
      <c r="R383" t="s">
        <v>1661</v>
      </c>
    </row>
    <row r="384" spans="1:18">
      <c r="A384" t="s">
        <v>1657</v>
      </c>
      <c r="C384" t="s">
        <v>598</v>
      </c>
      <c r="E384" t="s">
        <v>1685</v>
      </c>
      <c r="F384" t="s">
        <v>300</v>
      </c>
      <c r="J384" t="s">
        <v>1660</v>
      </c>
      <c r="L384" t="s">
        <v>1660</v>
      </c>
      <c r="M384" t="s">
        <v>509</v>
      </c>
      <c r="N384">
        <v>4</v>
      </c>
      <c r="O384" t="s">
        <v>1224</v>
      </c>
      <c r="P384" t="s">
        <v>1238</v>
      </c>
      <c r="Q384" t="s">
        <v>1241</v>
      </c>
      <c r="R384" t="s">
        <v>1661</v>
      </c>
    </row>
    <row r="385" spans="1:18">
      <c r="A385" t="s">
        <v>1657</v>
      </c>
      <c r="B385" t="s">
        <v>594</v>
      </c>
      <c r="C385" t="s">
        <v>599</v>
      </c>
      <c r="E385" t="s">
        <v>1686</v>
      </c>
      <c r="F385" t="s">
        <v>300</v>
      </c>
      <c r="I385" t="s">
        <v>707</v>
      </c>
      <c r="J385" t="s">
        <v>1660</v>
      </c>
      <c r="L385" t="s">
        <v>1660</v>
      </c>
      <c r="M385" t="s">
        <v>509</v>
      </c>
      <c r="N385">
        <v>4</v>
      </c>
      <c r="O385" t="s">
        <v>1224</v>
      </c>
      <c r="P385" t="s">
        <v>1238</v>
      </c>
      <c r="Q385" t="s">
        <v>1241</v>
      </c>
      <c r="R385" t="s">
        <v>1661</v>
      </c>
    </row>
    <row r="386" spans="1:18">
      <c r="A386" t="s">
        <v>1687</v>
      </c>
      <c r="C386" t="s">
        <v>585</v>
      </c>
      <c r="E386" t="s">
        <v>1688</v>
      </c>
      <c r="F386" t="s">
        <v>1689</v>
      </c>
      <c r="J386" t="s">
        <v>591</v>
      </c>
      <c r="L386" t="s">
        <v>591</v>
      </c>
      <c r="N386">
        <v>4</v>
      </c>
      <c r="O386" t="s">
        <v>1224</v>
      </c>
      <c r="P386" t="s">
        <v>1238</v>
      </c>
      <c r="Q386" t="s">
        <v>1241</v>
      </c>
      <c r="R386" t="s">
        <v>1690</v>
      </c>
    </row>
    <row r="387" spans="1:18">
      <c r="A387" t="s">
        <v>1687</v>
      </c>
      <c r="B387" t="s">
        <v>594</v>
      </c>
      <c r="C387" t="s">
        <v>708</v>
      </c>
      <c r="E387" t="s">
        <v>1691</v>
      </c>
      <c r="F387" t="s">
        <v>300</v>
      </c>
      <c r="I387" t="s">
        <v>87</v>
      </c>
      <c r="J387" t="s">
        <v>591</v>
      </c>
      <c r="L387" t="s">
        <v>591</v>
      </c>
      <c r="M387" t="s">
        <v>509</v>
      </c>
      <c r="N387">
        <v>4</v>
      </c>
      <c r="O387" t="s">
        <v>1224</v>
      </c>
      <c r="P387" t="s">
        <v>1238</v>
      </c>
      <c r="Q387" t="s">
        <v>1241</v>
      </c>
      <c r="R387" t="s">
        <v>1690</v>
      </c>
    </row>
    <row r="388" spans="1:18">
      <c r="A388" t="s">
        <v>1687</v>
      </c>
      <c r="B388" t="s">
        <v>594</v>
      </c>
      <c r="C388" t="s">
        <v>712</v>
      </c>
      <c r="E388" t="s">
        <v>1692</v>
      </c>
      <c r="F388">
        <v>0.156</v>
      </c>
      <c r="I388" t="s">
        <v>87</v>
      </c>
      <c r="J388" t="s">
        <v>591</v>
      </c>
      <c r="L388" t="s">
        <v>591</v>
      </c>
      <c r="M388" t="s">
        <v>509</v>
      </c>
      <c r="N388">
        <v>4</v>
      </c>
      <c r="O388" t="s">
        <v>1224</v>
      </c>
      <c r="P388" t="s">
        <v>1238</v>
      </c>
      <c r="Q388" t="s">
        <v>1241</v>
      </c>
      <c r="R388" t="s">
        <v>1690</v>
      </c>
    </row>
    <row r="389" spans="1:18">
      <c r="A389" t="s">
        <v>1687</v>
      </c>
      <c r="B389" t="s">
        <v>594</v>
      </c>
      <c r="C389" t="s">
        <v>716</v>
      </c>
      <c r="E389" t="s">
        <v>1693</v>
      </c>
      <c r="F389">
        <v>0.1699</v>
      </c>
      <c r="I389" t="s">
        <v>87</v>
      </c>
      <c r="J389" t="s">
        <v>591</v>
      </c>
      <c r="L389" t="s">
        <v>591</v>
      </c>
      <c r="M389" t="s">
        <v>509</v>
      </c>
      <c r="N389">
        <v>4</v>
      </c>
      <c r="O389" t="s">
        <v>1224</v>
      </c>
      <c r="P389" t="s">
        <v>1238</v>
      </c>
      <c r="Q389" t="s">
        <v>1241</v>
      </c>
      <c r="R389" t="s">
        <v>1690</v>
      </c>
    </row>
    <row r="390" spans="1:18">
      <c r="A390" t="s">
        <v>1687</v>
      </c>
      <c r="C390" t="s">
        <v>87</v>
      </c>
      <c r="E390" t="s">
        <v>1694</v>
      </c>
      <c r="F390">
        <v>2.5</v>
      </c>
      <c r="G390">
        <v>10</v>
      </c>
      <c r="H390">
        <v>0.25</v>
      </c>
      <c r="I390" t="s">
        <v>43</v>
      </c>
      <c r="J390" t="s">
        <v>591</v>
      </c>
      <c r="L390" t="s">
        <v>591</v>
      </c>
      <c r="M390" t="s">
        <v>509</v>
      </c>
      <c r="N390">
        <v>4</v>
      </c>
      <c r="O390" t="s">
        <v>1224</v>
      </c>
      <c r="P390" t="s">
        <v>1238</v>
      </c>
      <c r="Q390" t="s">
        <v>1241</v>
      </c>
      <c r="R390" t="s">
        <v>1690</v>
      </c>
    </row>
    <row r="391" spans="1:18">
      <c r="A391" t="s">
        <v>1687</v>
      </c>
      <c r="C391" t="s">
        <v>508</v>
      </c>
      <c r="D391" t="s">
        <v>629</v>
      </c>
      <c r="E391" t="s">
        <v>1695</v>
      </c>
      <c r="F391">
        <v>0</v>
      </c>
      <c r="I391" t="s">
        <v>7</v>
      </c>
      <c r="J391" t="s">
        <v>591</v>
      </c>
      <c r="L391" t="s">
        <v>591</v>
      </c>
      <c r="M391" t="s">
        <v>509</v>
      </c>
      <c r="N391">
        <v>4</v>
      </c>
      <c r="O391" t="s">
        <v>1224</v>
      </c>
      <c r="P391" t="s">
        <v>1238</v>
      </c>
      <c r="Q391" t="s">
        <v>1241</v>
      </c>
      <c r="R391" t="s">
        <v>1690</v>
      </c>
    </row>
    <row r="392" spans="1:18">
      <c r="A392" t="s">
        <v>1687</v>
      </c>
      <c r="C392" t="s">
        <v>508</v>
      </c>
      <c r="D392" t="s">
        <v>633</v>
      </c>
      <c r="E392" t="s">
        <v>1696</v>
      </c>
      <c r="F392">
        <v>0</v>
      </c>
      <c r="I392" t="s">
        <v>7</v>
      </c>
      <c r="J392" t="s">
        <v>591</v>
      </c>
      <c r="L392" t="s">
        <v>591</v>
      </c>
      <c r="M392" t="s">
        <v>509</v>
      </c>
      <c r="N392">
        <v>4</v>
      </c>
      <c r="O392" t="s">
        <v>1224</v>
      </c>
      <c r="P392" t="s">
        <v>1238</v>
      </c>
      <c r="Q392" t="s">
        <v>1241</v>
      </c>
      <c r="R392" t="s">
        <v>1690</v>
      </c>
    </row>
    <row r="393" spans="1:18">
      <c r="A393" t="s">
        <v>1687</v>
      </c>
      <c r="C393" t="s">
        <v>508</v>
      </c>
      <c r="D393" t="s">
        <v>637</v>
      </c>
      <c r="E393" t="s">
        <v>1697</v>
      </c>
      <c r="F393">
        <v>0</v>
      </c>
      <c r="I393" t="s">
        <v>7</v>
      </c>
      <c r="J393" t="s">
        <v>591</v>
      </c>
      <c r="L393" t="s">
        <v>591</v>
      </c>
      <c r="M393" t="s">
        <v>509</v>
      </c>
      <c r="N393">
        <v>4</v>
      </c>
      <c r="O393" t="s">
        <v>1224</v>
      </c>
      <c r="P393" t="s">
        <v>1238</v>
      </c>
      <c r="Q393" t="s">
        <v>1241</v>
      </c>
      <c r="R393" t="s">
        <v>1690</v>
      </c>
    </row>
    <row r="394" spans="1:18">
      <c r="A394" t="s">
        <v>1687</v>
      </c>
      <c r="C394" t="s">
        <v>508</v>
      </c>
      <c r="D394" t="s">
        <v>641</v>
      </c>
      <c r="E394" t="s">
        <v>1698</v>
      </c>
      <c r="F394">
        <v>0</v>
      </c>
      <c r="I394" t="s">
        <v>7</v>
      </c>
      <c r="J394" t="s">
        <v>591</v>
      </c>
      <c r="L394" t="s">
        <v>591</v>
      </c>
      <c r="M394" t="s">
        <v>509</v>
      </c>
      <c r="N394">
        <v>4</v>
      </c>
      <c r="O394" t="s">
        <v>1224</v>
      </c>
      <c r="P394" t="s">
        <v>1238</v>
      </c>
      <c r="Q394" t="s">
        <v>1241</v>
      </c>
      <c r="R394" t="s">
        <v>1690</v>
      </c>
    </row>
    <row r="395" spans="1:18">
      <c r="A395" t="s">
        <v>1687</v>
      </c>
      <c r="C395" t="s">
        <v>508</v>
      </c>
      <c r="D395" t="s">
        <v>645</v>
      </c>
      <c r="E395" t="s">
        <v>1699</v>
      </c>
      <c r="F395">
        <v>0</v>
      </c>
      <c r="I395" t="s">
        <v>7</v>
      </c>
      <c r="J395" t="s">
        <v>591</v>
      </c>
      <c r="L395" t="s">
        <v>591</v>
      </c>
      <c r="M395" t="s">
        <v>509</v>
      </c>
      <c r="N395">
        <v>4</v>
      </c>
      <c r="O395" t="s">
        <v>1224</v>
      </c>
      <c r="P395" t="s">
        <v>1238</v>
      </c>
      <c r="Q395" t="s">
        <v>1241</v>
      </c>
      <c r="R395" t="s">
        <v>1690</v>
      </c>
    </row>
    <row r="396" spans="1:18">
      <c r="A396" t="s">
        <v>1687</v>
      </c>
      <c r="C396" t="s">
        <v>508</v>
      </c>
      <c r="D396" t="s">
        <v>649</v>
      </c>
      <c r="E396" t="s">
        <v>1700</v>
      </c>
      <c r="F396">
        <v>0</v>
      </c>
      <c r="I396" t="s">
        <v>7</v>
      </c>
      <c r="J396" t="s">
        <v>591</v>
      </c>
      <c r="L396" t="s">
        <v>591</v>
      </c>
      <c r="M396" t="s">
        <v>509</v>
      </c>
      <c r="N396">
        <v>4</v>
      </c>
      <c r="O396" t="s">
        <v>1224</v>
      </c>
      <c r="P396" t="s">
        <v>1238</v>
      </c>
      <c r="Q396" t="s">
        <v>1241</v>
      </c>
      <c r="R396" t="s">
        <v>1690</v>
      </c>
    </row>
    <row r="397" spans="1:18">
      <c r="A397" t="s">
        <v>1687</v>
      </c>
      <c r="C397" t="s">
        <v>508</v>
      </c>
      <c r="D397" t="s">
        <v>653</v>
      </c>
      <c r="E397" t="s">
        <v>1701</v>
      </c>
      <c r="F397">
        <v>0</v>
      </c>
      <c r="I397" t="s">
        <v>7</v>
      </c>
      <c r="J397" t="s">
        <v>591</v>
      </c>
      <c r="L397" t="s">
        <v>591</v>
      </c>
      <c r="M397" t="s">
        <v>509</v>
      </c>
      <c r="N397">
        <v>4</v>
      </c>
      <c r="O397" t="s">
        <v>1224</v>
      </c>
      <c r="P397" t="s">
        <v>1238</v>
      </c>
      <c r="Q397" t="s">
        <v>1241</v>
      </c>
      <c r="R397" t="s">
        <v>1690</v>
      </c>
    </row>
    <row r="398" spans="1:18">
      <c r="A398" t="s">
        <v>1687</v>
      </c>
      <c r="C398" t="s">
        <v>508</v>
      </c>
      <c r="D398" t="s">
        <v>657</v>
      </c>
      <c r="E398" t="s">
        <v>1702</v>
      </c>
      <c r="F398">
        <v>0</v>
      </c>
      <c r="I398" t="s">
        <v>7</v>
      </c>
      <c r="J398" t="s">
        <v>591</v>
      </c>
      <c r="L398" t="s">
        <v>591</v>
      </c>
      <c r="M398" t="s">
        <v>509</v>
      </c>
      <c r="N398">
        <v>4</v>
      </c>
      <c r="O398" t="s">
        <v>1224</v>
      </c>
      <c r="P398" t="s">
        <v>1238</v>
      </c>
      <c r="Q398" t="s">
        <v>1241</v>
      </c>
      <c r="R398" t="s">
        <v>1690</v>
      </c>
    </row>
    <row r="399" spans="1:18">
      <c r="A399" t="s">
        <v>1687</v>
      </c>
      <c r="C399" t="s">
        <v>508</v>
      </c>
      <c r="D399" t="s">
        <v>661</v>
      </c>
      <c r="E399" t="s">
        <v>1703</v>
      </c>
      <c r="F399">
        <v>0</v>
      </c>
      <c r="I399" t="s">
        <v>7</v>
      </c>
      <c r="J399" t="s">
        <v>591</v>
      </c>
      <c r="L399" t="s">
        <v>591</v>
      </c>
      <c r="M399" t="s">
        <v>509</v>
      </c>
      <c r="N399">
        <v>4</v>
      </c>
      <c r="O399" t="s">
        <v>1224</v>
      </c>
      <c r="P399" t="s">
        <v>1238</v>
      </c>
      <c r="Q399" t="s">
        <v>1241</v>
      </c>
      <c r="R399" t="s">
        <v>1690</v>
      </c>
    </row>
    <row r="400" spans="1:18">
      <c r="A400" t="s">
        <v>1687</v>
      </c>
      <c r="C400" t="s">
        <v>508</v>
      </c>
      <c r="D400" t="s">
        <v>665</v>
      </c>
      <c r="E400" t="s">
        <v>1704</v>
      </c>
      <c r="F400">
        <v>4</v>
      </c>
      <c r="I400" t="s">
        <v>7</v>
      </c>
      <c r="J400" t="s">
        <v>591</v>
      </c>
      <c r="L400" t="s">
        <v>591</v>
      </c>
      <c r="M400" t="s">
        <v>509</v>
      </c>
      <c r="N400">
        <v>4</v>
      </c>
      <c r="O400" t="s">
        <v>1224</v>
      </c>
      <c r="P400" t="s">
        <v>1238</v>
      </c>
      <c r="Q400" t="s">
        <v>1241</v>
      </c>
      <c r="R400" t="s">
        <v>1690</v>
      </c>
    </row>
    <row r="401" spans="1:18">
      <c r="A401" t="s">
        <v>1687</v>
      </c>
      <c r="C401" t="s">
        <v>508</v>
      </c>
      <c r="D401" t="s">
        <v>669</v>
      </c>
      <c r="E401" t="s">
        <v>1705</v>
      </c>
      <c r="F401">
        <v>0</v>
      </c>
      <c r="I401" t="s">
        <v>7</v>
      </c>
      <c r="J401" t="s">
        <v>591</v>
      </c>
      <c r="L401" t="s">
        <v>591</v>
      </c>
      <c r="M401" t="s">
        <v>509</v>
      </c>
      <c r="N401">
        <v>4</v>
      </c>
      <c r="O401" t="s">
        <v>1224</v>
      </c>
      <c r="P401" t="s">
        <v>1238</v>
      </c>
      <c r="Q401" t="s">
        <v>1241</v>
      </c>
      <c r="R401" t="s">
        <v>1690</v>
      </c>
    </row>
    <row r="402" spans="1:18">
      <c r="A402" t="s">
        <v>1687</v>
      </c>
      <c r="C402" t="s">
        <v>510</v>
      </c>
      <c r="E402" t="s">
        <v>1706</v>
      </c>
      <c r="F402">
        <v>1</v>
      </c>
      <c r="I402" t="s">
        <v>300</v>
      </c>
      <c r="J402" t="s">
        <v>591</v>
      </c>
      <c r="L402" t="s">
        <v>591</v>
      </c>
      <c r="M402" t="s">
        <v>509</v>
      </c>
      <c r="N402">
        <v>4</v>
      </c>
      <c r="O402" t="s">
        <v>1224</v>
      </c>
      <c r="P402" t="s">
        <v>1238</v>
      </c>
      <c r="Q402" t="s">
        <v>1241</v>
      </c>
      <c r="R402" t="s">
        <v>1690</v>
      </c>
    </row>
    <row r="403" spans="1:18">
      <c r="A403" t="s">
        <v>1687</v>
      </c>
      <c r="C403" t="s">
        <v>595</v>
      </c>
      <c r="E403" t="s">
        <v>1707</v>
      </c>
      <c r="F403" t="s">
        <v>1285</v>
      </c>
      <c r="J403" t="s">
        <v>591</v>
      </c>
      <c r="L403" t="s">
        <v>591</v>
      </c>
      <c r="M403" t="s">
        <v>509</v>
      </c>
      <c r="N403">
        <v>4</v>
      </c>
      <c r="O403" t="s">
        <v>1224</v>
      </c>
      <c r="P403" t="s">
        <v>1238</v>
      </c>
      <c r="Q403" t="s">
        <v>1241</v>
      </c>
      <c r="R403" t="s">
        <v>1690</v>
      </c>
    </row>
    <row r="404" spans="1:18">
      <c r="A404" t="s">
        <v>1687</v>
      </c>
      <c r="C404" t="s">
        <v>596</v>
      </c>
      <c r="E404" t="s">
        <v>1708</v>
      </c>
      <c r="F404" t="s">
        <v>1287</v>
      </c>
      <c r="J404" t="s">
        <v>591</v>
      </c>
      <c r="L404" t="s">
        <v>591</v>
      </c>
      <c r="M404" t="s">
        <v>509</v>
      </c>
      <c r="N404">
        <v>4</v>
      </c>
      <c r="O404" t="s">
        <v>1224</v>
      </c>
      <c r="P404" t="s">
        <v>1238</v>
      </c>
      <c r="Q404" t="s">
        <v>1241</v>
      </c>
      <c r="R404" t="s">
        <v>1690</v>
      </c>
    </row>
    <row r="405" spans="1:18">
      <c r="A405" t="s">
        <v>1687</v>
      </c>
      <c r="C405" t="s">
        <v>515</v>
      </c>
      <c r="E405" t="s">
        <v>1709</v>
      </c>
      <c r="F405">
        <v>1</v>
      </c>
      <c r="J405" t="s">
        <v>591</v>
      </c>
      <c r="L405" t="s">
        <v>591</v>
      </c>
      <c r="M405" t="s">
        <v>509</v>
      </c>
      <c r="N405">
        <v>4</v>
      </c>
      <c r="O405" t="s">
        <v>1224</v>
      </c>
      <c r="P405" t="s">
        <v>1238</v>
      </c>
      <c r="Q405" t="s">
        <v>1241</v>
      </c>
      <c r="R405" t="s">
        <v>1690</v>
      </c>
    </row>
    <row r="406" spans="1:18">
      <c r="A406" t="s">
        <v>1687</v>
      </c>
      <c r="C406" t="s">
        <v>516</v>
      </c>
      <c r="E406" t="s">
        <v>1710</v>
      </c>
      <c r="F406">
        <v>1</v>
      </c>
      <c r="J406" t="s">
        <v>591</v>
      </c>
      <c r="L406" t="s">
        <v>591</v>
      </c>
      <c r="M406" t="s">
        <v>509</v>
      </c>
      <c r="N406">
        <v>4</v>
      </c>
      <c r="O406" t="s">
        <v>1224</v>
      </c>
      <c r="P406" t="s">
        <v>1238</v>
      </c>
      <c r="Q406" t="s">
        <v>1241</v>
      </c>
      <c r="R406" t="s">
        <v>1690</v>
      </c>
    </row>
    <row r="407" spans="1:18">
      <c r="A407" t="s">
        <v>1687</v>
      </c>
      <c r="C407" t="s">
        <v>689</v>
      </c>
      <c r="E407" t="s">
        <v>1711</v>
      </c>
      <c r="F407">
        <v>60</v>
      </c>
      <c r="I407" t="s">
        <v>597</v>
      </c>
      <c r="J407" t="s">
        <v>591</v>
      </c>
      <c r="L407" t="s">
        <v>591</v>
      </c>
      <c r="M407" t="s">
        <v>509</v>
      </c>
      <c r="N407">
        <v>4</v>
      </c>
      <c r="O407" t="s">
        <v>1224</v>
      </c>
      <c r="P407" t="s">
        <v>1238</v>
      </c>
      <c r="Q407" t="s">
        <v>1241</v>
      </c>
      <c r="R407" t="s">
        <v>1690</v>
      </c>
    </row>
    <row r="408" spans="1:18">
      <c r="A408" t="s">
        <v>1687</v>
      </c>
      <c r="C408" t="s">
        <v>694</v>
      </c>
      <c r="E408" t="s">
        <v>1712</v>
      </c>
      <c r="F408">
        <v>-30</v>
      </c>
      <c r="I408" t="s">
        <v>597</v>
      </c>
      <c r="J408" t="s">
        <v>591</v>
      </c>
      <c r="L408" t="s">
        <v>591</v>
      </c>
      <c r="M408" t="s">
        <v>509</v>
      </c>
      <c r="N408">
        <v>4</v>
      </c>
      <c r="O408" t="s">
        <v>1224</v>
      </c>
      <c r="P408" t="s">
        <v>1238</v>
      </c>
      <c r="Q408" t="s">
        <v>1241</v>
      </c>
      <c r="R408" t="s">
        <v>1690</v>
      </c>
    </row>
    <row r="409" spans="1:18">
      <c r="A409" t="s">
        <v>1687</v>
      </c>
      <c r="C409" t="s">
        <v>598</v>
      </c>
      <c r="E409" t="s">
        <v>1713</v>
      </c>
      <c r="F409">
        <v>9</v>
      </c>
      <c r="J409" t="s">
        <v>591</v>
      </c>
      <c r="L409" t="s">
        <v>591</v>
      </c>
      <c r="M409" t="s">
        <v>509</v>
      </c>
      <c r="N409">
        <v>4</v>
      </c>
      <c r="O409" t="s">
        <v>1224</v>
      </c>
      <c r="P409" t="s">
        <v>1238</v>
      </c>
      <c r="Q409" t="s">
        <v>1241</v>
      </c>
      <c r="R409" t="s">
        <v>1690</v>
      </c>
    </row>
    <row r="410" spans="1:18">
      <c r="A410" t="s">
        <v>1687</v>
      </c>
      <c r="B410" t="s">
        <v>594</v>
      </c>
      <c r="C410" t="s">
        <v>599</v>
      </c>
      <c r="E410" t="s">
        <v>1714</v>
      </c>
      <c r="F410">
        <v>0.1638</v>
      </c>
      <c r="I410" t="s">
        <v>87</v>
      </c>
      <c r="J410" t="s">
        <v>591</v>
      </c>
      <c r="L410" t="s">
        <v>591</v>
      </c>
      <c r="M410" t="s">
        <v>509</v>
      </c>
      <c r="N410">
        <v>4</v>
      </c>
      <c r="O410" t="s">
        <v>1224</v>
      </c>
      <c r="P410" t="s">
        <v>1238</v>
      </c>
      <c r="Q410" t="s">
        <v>1241</v>
      </c>
      <c r="R410" t="s">
        <v>1690</v>
      </c>
    </row>
    <row r="411" spans="1:18">
      <c r="A411" t="s">
        <v>1715</v>
      </c>
      <c r="C411" t="s">
        <v>585</v>
      </c>
      <c r="E411" t="s">
        <v>1716</v>
      </c>
      <c r="F411" t="s">
        <v>1717</v>
      </c>
      <c r="J411" t="s">
        <v>601</v>
      </c>
      <c r="L411" t="s">
        <v>601</v>
      </c>
      <c r="N411">
        <v>4</v>
      </c>
      <c r="O411" t="s">
        <v>1224</v>
      </c>
      <c r="P411" t="s">
        <v>1238</v>
      </c>
      <c r="Q411" t="s">
        <v>1241</v>
      </c>
      <c r="R411" t="s">
        <v>1718</v>
      </c>
    </row>
    <row r="412" spans="1:18">
      <c r="A412" t="s">
        <v>1715</v>
      </c>
      <c r="C412" t="s">
        <v>615</v>
      </c>
      <c r="E412" t="s">
        <v>1719</v>
      </c>
      <c r="F412" t="s">
        <v>300</v>
      </c>
      <c r="J412" t="s">
        <v>601</v>
      </c>
      <c r="L412" t="s">
        <v>601</v>
      </c>
      <c r="M412" t="s">
        <v>509</v>
      </c>
      <c r="N412">
        <v>4</v>
      </c>
      <c r="O412" t="s">
        <v>1224</v>
      </c>
      <c r="P412" t="s">
        <v>1238</v>
      </c>
      <c r="Q412" t="s">
        <v>1241</v>
      </c>
      <c r="R412" t="s">
        <v>1718</v>
      </c>
    </row>
    <row r="413" spans="1:18">
      <c r="A413" t="s">
        <v>1715</v>
      </c>
      <c r="B413" t="s">
        <v>594</v>
      </c>
      <c r="C413" t="s">
        <v>708</v>
      </c>
      <c r="E413" t="s">
        <v>1720</v>
      </c>
      <c r="F413" t="s">
        <v>300</v>
      </c>
      <c r="I413" t="s">
        <v>707</v>
      </c>
      <c r="J413" t="s">
        <v>601</v>
      </c>
      <c r="L413" t="s">
        <v>601</v>
      </c>
      <c r="M413" t="s">
        <v>509</v>
      </c>
      <c r="N413">
        <v>4</v>
      </c>
      <c r="O413" t="s">
        <v>1224</v>
      </c>
      <c r="P413" t="s">
        <v>1238</v>
      </c>
      <c r="Q413" t="s">
        <v>1241</v>
      </c>
      <c r="R413" t="s">
        <v>1718</v>
      </c>
    </row>
    <row r="414" spans="1:18">
      <c r="A414" t="s">
        <v>1715</v>
      </c>
      <c r="B414" t="s">
        <v>594</v>
      </c>
      <c r="C414" t="s">
        <v>712</v>
      </c>
      <c r="E414" t="s">
        <v>1721</v>
      </c>
      <c r="F414">
        <v>20</v>
      </c>
      <c r="I414" t="s">
        <v>707</v>
      </c>
      <c r="J414" t="s">
        <v>601</v>
      </c>
      <c r="L414" t="s">
        <v>601</v>
      </c>
      <c r="M414" t="s">
        <v>509</v>
      </c>
      <c r="N414">
        <v>4</v>
      </c>
      <c r="O414" t="s">
        <v>1224</v>
      </c>
      <c r="P414" t="s">
        <v>1238</v>
      </c>
      <c r="Q414" t="s">
        <v>1241</v>
      </c>
      <c r="R414" t="s">
        <v>1718</v>
      </c>
    </row>
    <row r="415" spans="1:18">
      <c r="A415" t="s">
        <v>1715</v>
      </c>
      <c r="B415" t="s">
        <v>594</v>
      </c>
      <c r="C415" t="s">
        <v>716</v>
      </c>
      <c r="E415" t="s">
        <v>1722</v>
      </c>
      <c r="F415">
        <v>20</v>
      </c>
      <c r="I415" t="s">
        <v>707</v>
      </c>
      <c r="J415" t="s">
        <v>601</v>
      </c>
      <c r="L415" t="s">
        <v>601</v>
      </c>
      <c r="M415" t="s">
        <v>509</v>
      </c>
      <c r="N415">
        <v>4</v>
      </c>
      <c r="O415" t="s">
        <v>1224</v>
      </c>
      <c r="P415" t="s">
        <v>1238</v>
      </c>
      <c r="Q415" t="s">
        <v>1241</v>
      </c>
      <c r="R415" t="s">
        <v>1718</v>
      </c>
    </row>
    <row r="416" spans="1:18">
      <c r="A416" t="s">
        <v>1715</v>
      </c>
      <c r="C416" t="s">
        <v>87</v>
      </c>
      <c r="E416" t="s">
        <v>1723</v>
      </c>
      <c r="F416">
        <v>3.9230638261702602E-2</v>
      </c>
      <c r="G416">
        <v>20</v>
      </c>
      <c r="H416">
        <v>7.8461276523405198E-3</v>
      </c>
      <c r="I416" t="s">
        <v>43</v>
      </c>
      <c r="J416" t="s">
        <v>601</v>
      </c>
      <c r="L416" t="s">
        <v>601</v>
      </c>
      <c r="M416" t="s">
        <v>509</v>
      </c>
      <c r="N416">
        <v>4</v>
      </c>
      <c r="O416" t="s">
        <v>1224</v>
      </c>
      <c r="P416" t="s">
        <v>1238</v>
      </c>
      <c r="Q416" t="s">
        <v>1241</v>
      </c>
      <c r="R416" t="s">
        <v>1718</v>
      </c>
    </row>
    <row r="417" spans="1:18">
      <c r="A417" t="s">
        <v>1715</v>
      </c>
      <c r="C417" t="s">
        <v>508</v>
      </c>
      <c r="D417" t="s">
        <v>629</v>
      </c>
      <c r="E417" t="s">
        <v>1724</v>
      </c>
      <c r="F417" t="s">
        <v>300</v>
      </c>
      <c r="I417" t="s">
        <v>7</v>
      </c>
      <c r="J417" t="s">
        <v>601</v>
      </c>
      <c r="L417" t="s">
        <v>601</v>
      </c>
      <c r="M417" t="s">
        <v>509</v>
      </c>
      <c r="N417">
        <v>4</v>
      </c>
      <c r="O417" t="s">
        <v>1224</v>
      </c>
      <c r="P417" t="s">
        <v>1238</v>
      </c>
      <c r="Q417" t="s">
        <v>1241</v>
      </c>
      <c r="R417" t="s">
        <v>1718</v>
      </c>
    </row>
    <row r="418" spans="1:18">
      <c r="A418" t="s">
        <v>1715</v>
      </c>
      <c r="C418" t="s">
        <v>508</v>
      </c>
      <c r="D418" t="s">
        <v>633</v>
      </c>
      <c r="E418" t="s">
        <v>1725</v>
      </c>
      <c r="F418" t="s">
        <v>300</v>
      </c>
      <c r="I418" t="s">
        <v>7</v>
      </c>
      <c r="J418" t="s">
        <v>601</v>
      </c>
      <c r="L418" t="s">
        <v>601</v>
      </c>
      <c r="M418" t="s">
        <v>509</v>
      </c>
      <c r="N418">
        <v>4</v>
      </c>
      <c r="O418" t="s">
        <v>1224</v>
      </c>
      <c r="P418" t="s">
        <v>1238</v>
      </c>
      <c r="Q418" t="s">
        <v>1241</v>
      </c>
      <c r="R418" t="s">
        <v>1718</v>
      </c>
    </row>
    <row r="419" spans="1:18">
      <c r="A419" t="s">
        <v>1715</v>
      </c>
      <c r="C419" t="s">
        <v>508</v>
      </c>
      <c r="D419" t="s">
        <v>637</v>
      </c>
      <c r="E419" t="s">
        <v>1726</v>
      </c>
      <c r="F419" t="s">
        <v>300</v>
      </c>
      <c r="I419" t="s">
        <v>7</v>
      </c>
      <c r="J419" t="s">
        <v>601</v>
      </c>
      <c r="L419" t="s">
        <v>601</v>
      </c>
      <c r="M419" t="s">
        <v>509</v>
      </c>
      <c r="N419">
        <v>4</v>
      </c>
      <c r="O419" t="s">
        <v>1224</v>
      </c>
      <c r="P419" t="s">
        <v>1238</v>
      </c>
      <c r="Q419" t="s">
        <v>1241</v>
      </c>
      <c r="R419" t="s">
        <v>1718</v>
      </c>
    </row>
    <row r="420" spans="1:18">
      <c r="A420" t="s">
        <v>1715</v>
      </c>
      <c r="C420" t="s">
        <v>508</v>
      </c>
      <c r="D420" t="s">
        <v>641</v>
      </c>
      <c r="E420" t="s">
        <v>1727</v>
      </c>
      <c r="F420" t="s">
        <v>300</v>
      </c>
      <c r="I420" t="s">
        <v>7</v>
      </c>
      <c r="J420" t="s">
        <v>601</v>
      </c>
      <c r="L420" t="s">
        <v>601</v>
      </c>
      <c r="M420" t="s">
        <v>509</v>
      </c>
      <c r="N420">
        <v>4</v>
      </c>
      <c r="O420" t="s">
        <v>1224</v>
      </c>
      <c r="P420" t="s">
        <v>1238</v>
      </c>
      <c r="Q420" t="s">
        <v>1241</v>
      </c>
      <c r="R420" t="s">
        <v>1718</v>
      </c>
    </row>
    <row r="421" spans="1:18">
      <c r="A421" t="s">
        <v>1715</v>
      </c>
      <c r="C421" t="s">
        <v>508</v>
      </c>
      <c r="D421" t="s">
        <v>645</v>
      </c>
      <c r="E421" t="s">
        <v>1728</v>
      </c>
      <c r="F421" t="s">
        <v>300</v>
      </c>
      <c r="I421" t="s">
        <v>7</v>
      </c>
      <c r="J421" t="s">
        <v>601</v>
      </c>
      <c r="L421" t="s">
        <v>601</v>
      </c>
      <c r="M421" t="s">
        <v>509</v>
      </c>
      <c r="N421">
        <v>4</v>
      </c>
      <c r="O421" t="s">
        <v>1224</v>
      </c>
      <c r="P421" t="s">
        <v>1238</v>
      </c>
      <c r="Q421" t="s">
        <v>1241</v>
      </c>
      <c r="R421" t="s">
        <v>1718</v>
      </c>
    </row>
    <row r="422" spans="1:18">
      <c r="A422" t="s">
        <v>1715</v>
      </c>
      <c r="C422" t="s">
        <v>508</v>
      </c>
      <c r="D422" t="s">
        <v>649</v>
      </c>
      <c r="E422" t="s">
        <v>1729</v>
      </c>
      <c r="F422" t="s">
        <v>300</v>
      </c>
      <c r="I422" t="s">
        <v>7</v>
      </c>
      <c r="J422" t="s">
        <v>601</v>
      </c>
      <c r="L422" t="s">
        <v>601</v>
      </c>
      <c r="M422" t="s">
        <v>509</v>
      </c>
      <c r="N422">
        <v>4</v>
      </c>
      <c r="O422" t="s">
        <v>1224</v>
      </c>
      <c r="P422" t="s">
        <v>1238</v>
      </c>
      <c r="Q422" t="s">
        <v>1241</v>
      </c>
      <c r="R422" t="s">
        <v>1718</v>
      </c>
    </row>
    <row r="423" spans="1:18">
      <c r="A423" t="s">
        <v>1715</v>
      </c>
      <c r="C423" t="s">
        <v>508</v>
      </c>
      <c r="D423" t="s">
        <v>653</v>
      </c>
      <c r="E423" t="s">
        <v>1730</v>
      </c>
      <c r="F423" t="s">
        <v>300</v>
      </c>
      <c r="I423" t="s">
        <v>7</v>
      </c>
      <c r="J423" t="s">
        <v>601</v>
      </c>
      <c r="L423" t="s">
        <v>601</v>
      </c>
      <c r="M423" t="s">
        <v>509</v>
      </c>
      <c r="N423">
        <v>4</v>
      </c>
      <c r="O423" t="s">
        <v>1224</v>
      </c>
      <c r="P423" t="s">
        <v>1238</v>
      </c>
      <c r="Q423" t="s">
        <v>1241</v>
      </c>
      <c r="R423" t="s">
        <v>1718</v>
      </c>
    </row>
    <row r="424" spans="1:18">
      <c r="A424" t="s">
        <v>1715</v>
      </c>
      <c r="C424" t="s">
        <v>508</v>
      </c>
      <c r="D424" t="s">
        <v>657</v>
      </c>
      <c r="E424" t="s">
        <v>1731</v>
      </c>
      <c r="F424" t="s">
        <v>300</v>
      </c>
      <c r="I424" t="s">
        <v>7</v>
      </c>
      <c r="J424" t="s">
        <v>601</v>
      </c>
      <c r="L424" t="s">
        <v>601</v>
      </c>
      <c r="M424" t="s">
        <v>509</v>
      </c>
      <c r="N424">
        <v>4</v>
      </c>
      <c r="O424" t="s">
        <v>1224</v>
      </c>
      <c r="P424" t="s">
        <v>1238</v>
      </c>
      <c r="Q424" t="s">
        <v>1241</v>
      </c>
      <c r="R424" t="s">
        <v>1718</v>
      </c>
    </row>
    <row r="425" spans="1:18">
      <c r="A425" t="s">
        <v>1715</v>
      </c>
      <c r="C425" t="s">
        <v>508</v>
      </c>
      <c r="D425" t="s">
        <v>661</v>
      </c>
      <c r="E425" t="s">
        <v>1732</v>
      </c>
      <c r="F425" t="s">
        <v>300</v>
      </c>
      <c r="I425" t="s">
        <v>7</v>
      </c>
      <c r="J425" t="s">
        <v>601</v>
      </c>
      <c r="L425" t="s">
        <v>601</v>
      </c>
      <c r="M425" t="s">
        <v>509</v>
      </c>
      <c r="N425">
        <v>4</v>
      </c>
      <c r="O425" t="s">
        <v>1224</v>
      </c>
      <c r="P425" t="s">
        <v>1238</v>
      </c>
      <c r="Q425" t="s">
        <v>1241</v>
      </c>
      <c r="R425" t="s">
        <v>1718</v>
      </c>
    </row>
    <row r="426" spans="1:18">
      <c r="A426" t="s">
        <v>1715</v>
      </c>
      <c r="C426" t="s">
        <v>508</v>
      </c>
      <c r="D426" t="s">
        <v>665</v>
      </c>
      <c r="E426" t="s">
        <v>1733</v>
      </c>
      <c r="F426" t="s">
        <v>300</v>
      </c>
      <c r="I426" t="s">
        <v>7</v>
      </c>
      <c r="J426" t="s">
        <v>601</v>
      </c>
      <c r="L426" t="s">
        <v>601</v>
      </c>
      <c r="M426" t="s">
        <v>509</v>
      </c>
      <c r="N426">
        <v>4</v>
      </c>
      <c r="O426" t="s">
        <v>1224</v>
      </c>
      <c r="P426" t="s">
        <v>1238</v>
      </c>
      <c r="Q426" t="s">
        <v>1241</v>
      </c>
      <c r="R426" t="s">
        <v>1718</v>
      </c>
    </row>
    <row r="427" spans="1:18">
      <c r="A427" t="s">
        <v>1715</v>
      </c>
      <c r="C427" t="s">
        <v>508</v>
      </c>
      <c r="D427" t="s">
        <v>669</v>
      </c>
      <c r="E427" t="s">
        <v>1734</v>
      </c>
      <c r="F427" t="s">
        <v>300</v>
      </c>
      <c r="I427" t="s">
        <v>7</v>
      </c>
      <c r="J427" t="s">
        <v>601</v>
      </c>
      <c r="L427" t="s">
        <v>601</v>
      </c>
      <c r="M427" t="s">
        <v>509</v>
      </c>
      <c r="N427">
        <v>4</v>
      </c>
      <c r="O427" t="s">
        <v>1224</v>
      </c>
      <c r="P427" t="s">
        <v>1238</v>
      </c>
      <c r="Q427" t="s">
        <v>1241</v>
      </c>
      <c r="R427" t="s">
        <v>1718</v>
      </c>
    </row>
    <row r="428" spans="1:18">
      <c r="A428" t="s">
        <v>1715</v>
      </c>
      <c r="C428" t="s">
        <v>595</v>
      </c>
      <c r="E428" t="s">
        <v>1735</v>
      </c>
      <c r="F428" t="s">
        <v>300</v>
      </c>
      <c r="J428" t="s">
        <v>601</v>
      </c>
      <c r="L428" t="s">
        <v>601</v>
      </c>
      <c r="M428" t="s">
        <v>509</v>
      </c>
      <c r="N428">
        <v>4</v>
      </c>
      <c r="O428" t="s">
        <v>1224</v>
      </c>
      <c r="P428" t="s">
        <v>1238</v>
      </c>
      <c r="Q428" t="s">
        <v>1241</v>
      </c>
      <c r="R428" t="s">
        <v>1718</v>
      </c>
    </row>
    <row r="429" spans="1:18">
      <c r="A429" t="s">
        <v>1715</v>
      </c>
      <c r="C429" t="s">
        <v>596</v>
      </c>
      <c r="E429" t="s">
        <v>1736</v>
      </c>
      <c r="F429" t="s">
        <v>300</v>
      </c>
      <c r="J429" t="s">
        <v>601</v>
      </c>
      <c r="L429" t="s">
        <v>601</v>
      </c>
      <c r="M429" t="s">
        <v>509</v>
      </c>
      <c r="N429">
        <v>4</v>
      </c>
      <c r="O429" t="s">
        <v>1224</v>
      </c>
      <c r="P429" t="s">
        <v>1238</v>
      </c>
      <c r="Q429" t="s">
        <v>1241</v>
      </c>
      <c r="R429" t="s">
        <v>1718</v>
      </c>
    </row>
    <row r="430" spans="1:18">
      <c r="A430" t="s">
        <v>1715</v>
      </c>
      <c r="C430" t="s">
        <v>515</v>
      </c>
      <c r="E430" t="s">
        <v>1737</v>
      </c>
      <c r="F430" t="s">
        <v>300</v>
      </c>
      <c r="J430" t="s">
        <v>601</v>
      </c>
      <c r="L430" t="s">
        <v>601</v>
      </c>
      <c r="M430" t="s">
        <v>509</v>
      </c>
      <c r="N430">
        <v>4</v>
      </c>
      <c r="O430" t="s">
        <v>1224</v>
      </c>
      <c r="P430" t="s">
        <v>1238</v>
      </c>
      <c r="Q430" t="s">
        <v>1241</v>
      </c>
      <c r="R430" t="s">
        <v>1718</v>
      </c>
    </row>
    <row r="431" spans="1:18">
      <c r="A431" t="s">
        <v>1715</v>
      </c>
      <c r="C431" t="s">
        <v>516</v>
      </c>
      <c r="E431" t="s">
        <v>1738</v>
      </c>
      <c r="F431" t="s">
        <v>300</v>
      </c>
      <c r="J431" t="s">
        <v>601</v>
      </c>
      <c r="L431" t="s">
        <v>601</v>
      </c>
      <c r="M431" t="s">
        <v>509</v>
      </c>
      <c r="N431">
        <v>4</v>
      </c>
      <c r="O431" t="s">
        <v>1224</v>
      </c>
      <c r="P431" t="s">
        <v>1238</v>
      </c>
      <c r="Q431" t="s">
        <v>1241</v>
      </c>
      <c r="R431" t="s">
        <v>1718</v>
      </c>
    </row>
    <row r="432" spans="1:18">
      <c r="A432" t="s">
        <v>1715</v>
      </c>
      <c r="C432" t="s">
        <v>689</v>
      </c>
      <c r="E432" t="s">
        <v>1739</v>
      </c>
      <c r="F432" t="s">
        <v>300</v>
      </c>
      <c r="I432" t="s">
        <v>597</v>
      </c>
      <c r="J432" t="s">
        <v>601</v>
      </c>
      <c r="L432" t="s">
        <v>601</v>
      </c>
      <c r="M432" t="s">
        <v>509</v>
      </c>
      <c r="N432">
        <v>4</v>
      </c>
      <c r="O432" t="s">
        <v>1224</v>
      </c>
      <c r="P432" t="s">
        <v>1238</v>
      </c>
      <c r="Q432" t="s">
        <v>1241</v>
      </c>
      <c r="R432" t="s">
        <v>1718</v>
      </c>
    </row>
    <row r="433" spans="1:18">
      <c r="A433" t="s">
        <v>1715</v>
      </c>
      <c r="C433" t="s">
        <v>694</v>
      </c>
      <c r="E433" t="s">
        <v>1740</v>
      </c>
      <c r="F433" t="s">
        <v>300</v>
      </c>
      <c r="I433" t="s">
        <v>597</v>
      </c>
      <c r="J433" t="s">
        <v>601</v>
      </c>
      <c r="L433" t="s">
        <v>601</v>
      </c>
      <c r="M433" t="s">
        <v>509</v>
      </c>
      <c r="N433">
        <v>4</v>
      </c>
      <c r="O433" t="s">
        <v>1224</v>
      </c>
      <c r="P433" t="s">
        <v>1238</v>
      </c>
      <c r="Q433" t="s">
        <v>1241</v>
      </c>
      <c r="R433" t="s">
        <v>1718</v>
      </c>
    </row>
    <row r="434" spans="1:18">
      <c r="A434" t="s">
        <v>1715</v>
      </c>
      <c r="C434" t="s">
        <v>598</v>
      </c>
      <c r="E434" t="s">
        <v>1741</v>
      </c>
      <c r="F434">
        <v>4</v>
      </c>
      <c r="J434" t="s">
        <v>601</v>
      </c>
      <c r="L434" t="s">
        <v>601</v>
      </c>
      <c r="M434" t="s">
        <v>509</v>
      </c>
      <c r="N434">
        <v>4</v>
      </c>
      <c r="O434" t="s">
        <v>1224</v>
      </c>
      <c r="P434" t="s">
        <v>1238</v>
      </c>
      <c r="Q434" t="s">
        <v>1241</v>
      </c>
      <c r="R434" t="s">
        <v>1718</v>
      </c>
    </row>
    <row r="435" spans="1:18">
      <c r="A435" t="s">
        <v>1715</v>
      </c>
      <c r="B435" t="s">
        <v>594</v>
      </c>
      <c r="C435" t="s">
        <v>599</v>
      </c>
      <c r="E435" t="s">
        <v>1742</v>
      </c>
      <c r="F435">
        <v>20</v>
      </c>
      <c r="I435" t="s">
        <v>707</v>
      </c>
      <c r="J435" t="s">
        <v>601</v>
      </c>
      <c r="L435" t="s">
        <v>601</v>
      </c>
      <c r="M435" t="s">
        <v>509</v>
      </c>
      <c r="N435">
        <v>4</v>
      </c>
      <c r="O435" t="s">
        <v>1224</v>
      </c>
      <c r="P435" t="s">
        <v>1238</v>
      </c>
      <c r="Q435" t="s">
        <v>1241</v>
      </c>
      <c r="R435" t="s">
        <v>1718</v>
      </c>
    </row>
    <row r="436" spans="1:18">
      <c r="A436" t="s">
        <v>1743</v>
      </c>
      <c r="C436" t="s">
        <v>585</v>
      </c>
      <c r="E436" t="s">
        <v>1744</v>
      </c>
      <c r="F436" t="s">
        <v>1745</v>
      </c>
      <c r="J436" t="s">
        <v>591</v>
      </c>
      <c r="L436" t="s">
        <v>591</v>
      </c>
      <c r="N436">
        <v>4</v>
      </c>
      <c r="O436" t="s">
        <v>1224</v>
      </c>
      <c r="P436" t="s">
        <v>1238</v>
      </c>
      <c r="Q436" t="s">
        <v>1241</v>
      </c>
      <c r="R436" t="s">
        <v>1746</v>
      </c>
    </row>
    <row r="437" spans="1:18">
      <c r="A437" t="s">
        <v>1743</v>
      </c>
      <c r="B437" t="s">
        <v>594</v>
      </c>
      <c r="C437" t="s">
        <v>708</v>
      </c>
      <c r="E437" t="s">
        <v>1747</v>
      </c>
      <c r="F437">
        <v>0</v>
      </c>
      <c r="I437" t="s">
        <v>87</v>
      </c>
      <c r="J437" t="s">
        <v>591</v>
      </c>
      <c r="L437" t="s">
        <v>591</v>
      </c>
      <c r="M437" t="s">
        <v>509</v>
      </c>
      <c r="N437">
        <v>4</v>
      </c>
      <c r="O437" t="s">
        <v>1224</v>
      </c>
      <c r="P437" t="s">
        <v>1238</v>
      </c>
      <c r="Q437" t="s">
        <v>1241</v>
      </c>
      <c r="R437" t="s">
        <v>1746</v>
      </c>
    </row>
    <row r="438" spans="1:18">
      <c r="A438" t="s">
        <v>1743</v>
      </c>
      <c r="B438" t="s">
        <v>594</v>
      </c>
      <c r="C438" t="s">
        <v>712</v>
      </c>
      <c r="E438" t="s">
        <v>1748</v>
      </c>
      <c r="F438">
        <v>0.02</v>
      </c>
      <c r="I438" t="s">
        <v>87</v>
      </c>
      <c r="J438" t="s">
        <v>591</v>
      </c>
      <c r="L438" t="s">
        <v>591</v>
      </c>
      <c r="M438" t="s">
        <v>509</v>
      </c>
      <c r="N438">
        <v>4</v>
      </c>
      <c r="O438" t="s">
        <v>1224</v>
      </c>
      <c r="P438" t="s">
        <v>1238</v>
      </c>
      <c r="Q438" t="s">
        <v>1241</v>
      </c>
      <c r="R438" t="s">
        <v>1746</v>
      </c>
    </row>
    <row r="439" spans="1:18">
      <c r="A439" t="s">
        <v>1743</v>
      </c>
      <c r="B439" t="s">
        <v>594</v>
      </c>
      <c r="C439" t="s">
        <v>716</v>
      </c>
      <c r="E439" t="s">
        <v>1749</v>
      </c>
      <c r="F439">
        <v>3.8600000000000002E-2</v>
      </c>
      <c r="I439" t="s">
        <v>87</v>
      </c>
      <c r="J439" t="s">
        <v>591</v>
      </c>
      <c r="L439" t="s">
        <v>591</v>
      </c>
      <c r="M439" t="s">
        <v>509</v>
      </c>
      <c r="N439">
        <v>4</v>
      </c>
      <c r="O439" t="s">
        <v>1224</v>
      </c>
      <c r="P439" t="s">
        <v>1238</v>
      </c>
      <c r="Q439" t="s">
        <v>1241</v>
      </c>
      <c r="R439" t="s">
        <v>1746</v>
      </c>
    </row>
    <row r="440" spans="1:18">
      <c r="A440" t="s">
        <v>1743</v>
      </c>
      <c r="C440" t="s">
        <v>87</v>
      </c>
      <c r="E440" t="s">
        <v>1750</v>
      </c>
      <c r="F440">
        <v>0.16500000000000001</v>
      </c>
      <c r="G440">
        <v>10</v>
      </c>
      <c r="H440">
        <v>1.6500000000000001E-2</v>
      </c>
      <c r="I440" t="s">
        <v>43</v>
      </c>
      <c r="J440" t="s">
        <v>591</v>
      </c>
      <c r="L440" t="s">
        <v>591</v>
      </c>
      <c r="M440" t="s">
        <v>509</v>
      </c>
      <c r="N440">
        <v>4</v>
      </c>
      <c r="O440" t="s">
        <v>1224</v>
      </c>
      <c r="P440" t="s">
        <v>1238</v>
      </c>
      <c r="Q440" t="s">
        <v>1241</v>
      </c>
      <c r="R440" t="s">
        <v>1746</v>
      </c>
    </row>
    <row r="441" spans="1:18">
      <c r="A441" t="s">
        <v>1743</v>
      </c>
      <c r="C441" t="s">
        <v>508</v>
      </c>
      <c r="D441" t="s">
        <v>629</v>
      </c>
      <c r="E441" t="s">
        <v>1751</v>
      </c>
      <c r="F441">
        <v>4.5</v>
      </c>
      <c r="I441" t="s">
        <v>7</v>
      </c>
      <c r="J441" t="s">
        <v>591</v>
      </c>
      <c r="L441" t="s">
        <v>591</v>
      </c>
      <c r="M441" t="s">
        <v>509</v>
      </c>
      <c r="N441">
        <v>4</v>
      </c>
      <c r="O441" t="s">
        <v>1224</v>
      </c>
      <c r="P441" t="s">
        <v>1238</v>
      </c>
      <c r="Q441" t="s">
        <v>1241</v>
      </c>
      <c r="R441" t="s">
        <v>1746</v>
      </c>
    </row>
    <row r="442" spans="1:18">
      <c r="A442" t="s">
        <v>1743</v>
      </c>
      <c r="C442" t="s">
        <v>508</v>
      </c>
      <c r="D442" t="s">
        <v>633</v>
      </c>
      <c r="E442" t="s">
        <v>1752</v>
      </c>
      <c r="F442">
        <v>4.5</v>
      </c>
      <c r="I442" t="s">
        <v>7</v>
      </c>
      <c r="J442" t="s">
        <v>591</v>
      </c>
      <c r="L442" t="s">
        <v>591</v>
      </c>
      <c r="M442" t="s">
        <v>509</v>
      </c>
      <c r="N442">
        <v>4</v>
      </c>
      <c r="O442" t="s">
        <v>1224</v>
      </c>
      <c r="P442" t="s">
        <v>1238</v>
      </c>
      <c r="Q442" t="s">
        <v>1241</v>
      </c>
      <c r="R442" t="s">
        <v>1746</v>
      </c>
    </row>
    <row r="443" spans="1:18">
      <c r="A443" t="s">
        <v>1743</v>
      </c>
      <c r="C443" t="s">
        <v>508</v>
      </c>
      <c r="D443" t="s">
        <v>637</v>
      </c>
      <c r="E443" t="s">
        <v>1753</v>
      </c>
      <c r="F443">
        <v>4.5</v>
      </c>
      <c r="I443" t="s">
        <v>7</v>
      </c>
      <c r="J443" t="s">
        <v>591</v>
      </c>
      <c r="L443" t="s">
        <v>591</v>
      </c>
      <c r="M443" t="s">
        <v>509</v>
      </c>
      <c r="N443">
        <v>4</v>
      </c>
      <c r="O443" t="s">
        <v>1224</v>
      </c>
      <c r="P443" t="s">
        <v>1238</v>
      </c>
      <c r="Q443" t="s">
        <v>1241</v>
      </c>
      <c r="R443" t="s">
        <v>1746</v>
      </c>
    </row>
    <row r="444" spans="1:18">
      <c r="A444" t="s">
        <v>1743</v>
      </c>
      <c r="C444" t="s">
        <v>508</v>
      </c>
      <c r="D444" t="s">
        <v>641</v>
      </c>
      <c r="E444" t="s">
        <v>1754</v>
      </c>
      <c r="F444">
        <v>4.5</v>
      </c>
      <c r="I444" t="s">
        <v>7</v>
      </c>
      <c r="J444" t="s">
        <v>591</v>
      </c>
      <c r="L444" t="s">
        <v>591</v>
      </c>
      <c r="M444" t="s">
        <v>509</v>
      </c>
      <c r="N444">
        <v>4</v>
      </c>
      <c r="O444" t="s">
        <v>1224</v>
      </c>
      <c r="P444" t="s">
        <v>1238</v>
      </c>
      <c r="Q444" t="s">
        <v>1241</v>
      </c>
      <c r="R444" t="s">
        <v>1746</v>
      </c>
    </row>
    <row r="445" spans="1:18">
      <c r="A445" t="s">
        <v>1743</v>
      </c>
      <c r="C445" t="s">
        <v>508</v>
      </c>
      <c r="D445" t="s">
        <v>645</v>
      </c>
      <c r="E445" t="s">
        <v>1755</v>
      </c>
      <c r="F445">
        <v>4.5</v>
      </c>
      <c r="I445" t="s">
        <v>7</v>
      </c>
      <c r="J445" t="s">
        <v>591</v>
      </c>
      <c r="L445" t="s">
        <v>591</v>
      </c>
      <c r="M445" t="s">
        <v>509</v>
      </c>
      <c r="N445">
        <v>4</v>
      </c>
      <c r="O445" t="s">
        <v>1224</v>
      </c>
      <c r="P445" t="s">
        <v>1238</v>
      </c>
      <c r="Q445" t="s">
        <v>1241</v>
      </c>
      <c r="R445" t="s">
        <v>1746</v>
      </c>
    </row>
    <row r="446" spans="1:18">
      <c r="A446" t="s">
        <v>1743</v>
      </c>
      <c r="C446" t="s">
        <v>508</v>
      </c>
      <c r="D446" t="s">
        <v>649</v>
      </c>
      <c r="E446" t="s">
        <v>1756</v>
      </c>
      <c r="F446">
        <v>4.5</v>
      </c>
      <c r="I446" t="s">
        <v>7</v>
      </c>
      <c r="J446" t="s">
        <v>591</v>
      </c>
      <c r="L446" t="s">
        <v>591</v>
      </c>
      <c r="M446" t="s">
        <v>509</v>
      </c>
      <c r="N446">
        <v>4</v>
      </c>
      <c r="O446" t="s">
        <v>1224</v>
      </c>
      <c r="P446" t="s">
        <v>1238</v>
      </c>
      <c r="Q446" t="s">
        <v>1241</v>
      </c>
      <c r="R446" t="s">
        <v>1746</v>
      </c>
    </row>
    <row r="447" spans="1:18">
      <c r="A447" t="s">
        <v>1743</v>
      </c>
      <c r="C447" t="s">
        <v>508</v>
      </c>
      <c r="D447" t="s">
        <v>653</v>
      </c>
      <c r="E447" t="s">
        <v>1757</v>
      </c>
      <c r="F447">
        <v>4.5</v>
      </c>
      <c r="I447" t="s">
        <v>7</v>
      </c>
      <c r="J447" t="s">
        <v>591</v>
      </c>
      <c r="L447" t="s">
        <v>591</v>
      </c>
      <c r="M447" t="s">
        <v>509</v>
      </c>
      <c r="N447">
        <v>4</v>
      </c>
      <c r="O447" t="s">
        <v>1224</v>
      </c>
      <c r="P447" t="s">
        <v>1238</v>
      </c>
      <c r="Q447" t="s">
        <v>1241</v>
      </c>
      <c r="R447" t="s">
        <v>1746</v>
      </c>
    </row>
    <row r="448" spans="1:18">
      <c r="A448" t="s">
        <v>1743</v>
      </c>
      <c r="C448" t="s">
        <v>508</v>
      </c>
      <c r="D448" t="s">
        <v>657</v>
      </c>
      <c r="E448" t="s">
        <v>1758</v>
      </c>
      <c r="F448">
        <v>4.5</v>
      </c>
      <c r="I448" t="s">
        <v>7</v>
      </c>
      <c r="J448" t="s">
        <v>591</v>
      </c>
      <c r="L448" t="s">
        <v>591</v>
      </c>
      <c r="M448" t="s">
        <v>509</v>
      </c>
      <c r="N448">
        <v>4</v>
      </c>
      <c r="O448" t="s">
        <v>1224</v>
      </c>
      <c r="P448" t="s">
        <v>1238</v>
      </c>
      <c r="Q448" t="s">
        <v>1241</v>
      </c>
      <c r="R448" t="s">
        <v>1746</v>
      </c>
    </row>
    <row r="449" spans="1:18">
      <c r="A449" t="s">
        <v>1743</v>
      </c>
      <c r="C449" t="s">
        <v>508</v>
      </c>
      <c r="D449" t="s">
        <v>661</v>
      </c>
      <c r="E449" t="s">
        <v>1759</v>
      </c>
      <c r="F449">
        <v>4.5</v>
      </c>
      <c r="I449" t="s">
        <v>7</v>
      </c>
      <c r="J449" t="s">
        <v>591</v>
      </c>
      <c r="L449" t="s">
        <v>591</v>
      </c>
      <c r="M449" t="s">
        <v>509</v>
      </c>
      <c r="N449">
        <v>4</v>
      </c>
      <c r="O449" t="s">
        <v>1224</v>
      </c>
      <c r="P449" t="s">
        <v>1238</v>
      </c>
      <c r="Q449" t="s">
        <v>1241</v>
      </c>
      <c r="R449" t="s">
        <v>1746</v>
      </c>
    </row>
    <row r="450" spans="1:18">
      <c r="A450" t="s">
        <v>1743</v>
      </c>
      <c r="C450" t="s">
        <v>508</v>
      </c>
      <c r="D450" t="s">
        <v>665</v>
      </c>
      <c r="E450" t="s">
        <v>1760</v>
      </c>
      <c r="F450">
        <v>4.5</v>
      </c>
      <c r="I450" t="s">
        <v>7</v>
      </c>
      <c r="J450" t="s">
        <v>591</v>
      </c>
      <c r="L450" t="s">
        <v>591</v>
      </c>
      <c r="M450" t="s">
        <v>509</v>
      </c>
      <c r="N450">
        <v>4</v>
      </c>
      <c r="O450" t="s">
        <v>1224</v>
      </c>
      <c r="P450" t="s">
        <v>1238</v>
      </c>
      <c r="Q450" t="s">
        <v>1241</v>
      </c>
      <c r="R450" t="s">
        <v>1746</v>
      </c>
    </row>
    <row r="451" spans="1:18">
      <c r="A451" t="s">
        <v>1743</v>
      </c>
      <c r="C451" t="s">
        <v>508</v>
      </c>
      <c r="D451" t="s">
        <v>669</v>
      </c>
      <c r="E451" t="s">
        <v>1761</v>
      </c>
      <c r="F451">
        <v>4.5</v>
      </c>
      <c r="I451" t="s">
        <v>7</v>
      </c>
      <c r="J451" t="s">
        <v>591</v>
      </c>
      <c r="L451" t="s">
        <v>591</v>
      </c>
      <c r="M451" t="s">
        <v>509</v>
      </c>
      <c r="N451">
        <v>4</v>
      </c>
      <c r="O451" t="s">
        <v>1224</v>
      </c>
      <c r="P451" t="s">
        <v>1238</v>
      </c>
      <c r="Q451" t="s">
        <v>1241</v>
      </c>
      <c r="R451" t="s">
        <v>1746</v>
      </c>
    </row>
    <row r="452" spans="1:18">
      <c r="A452" t="s">
        <v>1743</v>
      </c>
      <c r="C452" t="s">
        <v>510</v>
      </c>
      <c r="E452" t="s">
        <v>1762</v>
      </c>
      <c r="F452">
        <v>1</v>
      </c>
      <c r="I452" t="s">
        <v>300</v>
      </c>
      <c r="J452" t="s">
        <v>591</v>
      </c>
      <c r="L452" t="s">
        <v>591</v>
      </c>
      <c r="M452" t="s">
        <v>509</v>
      </c>
      <c r="N452">
        <v>4</v>
      </c>
      <c r="O452" t="s">
        <v>1224</v>
      </c>
      <c r="P452" t="s">
        <v>1238</v>
      </c>
      <c r="Q452" t="s">
        <v>1241</v>
      </c>
      <c r="R452" t="s">
        <v>1746</v>
      </c>
    </row>
    <row r="453" spans="1:18">
      <c r="A453" t="s">
        <v>1743</v>
      </c>
      <c r="C453" t="s">
        <v>595</v>
      </c>
      <c r="E453" t="s">
        <v>1763</v>
      </c>
      <c r="F453" t="s">
        <v>1285</v>
      </c>
      <c r="J453" t="s">
        <v>591</v>
      </c>
      <c r="L453" t="s">
        <v>591</v>
      </c>
      <c r="M453" t="s">
        <v>509</v>
      </c>
      <c r="N453">
        <v>4</v>
      </c>
      <c r="O453" t="s">
        <v>1224</v>
      </c>
      <c r="P453" t="s">
        <v>1238</v>
      </c>
      <c r="Q453" t="s">
        <v>1241</v>
      </c>
      <c r="R453" t="s">
        <v>1746</v>
      </c>
    </row>
    <row r="454" spans="1:18">
      <c r="A454" t="s">
        <v>1743</v>
      </c>
      <c r="C454" t="s">
        <v>596</v>
      </c>
      <c r="E454" t="s">
        <v>1764</v>
      </c>
      <c r="F454" t="s">
        <v>1287</v>
      </c>
      <c r="J454" t="s">
        <v>591</v>
      </c>
      <c r="L454" t="s">
        <v>591</v>
      </c>
      <c r="M454" t="s">
        <v>509</v>
      </c>
      <c r="N454">
        <v>4</v>
      </c>
      <c r="O454" t="s">
        <v>1224</v>
      </c>
      <c r="P454" t="s">
        <v>1238</v>
      </c>
      <c r="Q454" t="s">
        <v>1241</v>
      </c>
      <c r="R454" t="s">
        <v>1746</v>
      </c>
    </row>
    <row r="455" spans="1:18">
      <c r="A455" t="s">
        <v>1743</v>
      </c>
      <c r="C455" t="s">
        <v>515</v>
      </c>
      <c r="E455" t="s">
        <v>1765</v>
      </c>
      <c r="F455">
        <v>3</v>
      </c>
      <c r="J455" t="s">
        <v>591</v>
      </c>
      <c r="L455" t="s">
        <v>591</v>
      </c>
      <c r="M455" t="s">
        <v>509</v>
      </c>
      <c r="N455">
        <v>4</v>
      </c>
      <c r="O455" t="s">
        <v>1224</v>
      </c>
      <c r="P455" t="s">
        <v>1238</v>
      </c>
      <c r="Q455" t="s">
        <v>1241</v>
      </c>
      <c r="R455" t="s">
        <v>1746</v>
      </c>
    </row>
    <row r="456" spans="1:18">
      <c r="A456" t="s">
        <v>1743</v>
      </c>
      <c r="C456" t="s">
        <v>516</v>
      </c>
      <c r="E456" t="s">
        <v>1766</v>
      </c>
      <c r="F456">
        <v>3</v>
      </c>
      <c r="J456" t="s">
        <v>591</v>
      </c>
      <c r="L456" t="s">
        <v>591</v>
      </c>
      <c r="M456" t="s">
        <v>509</v>
      </c>
      <c r="N456">
        <v>4</v>
      </c>
      <c r="O456" t="s">
        <v>1224</v>
      </c>
      <c r="P456" t="s">
        <v>1238</v>
      </c>
      <c r="Q456" t="s">
        <v>1241</v>
      </c>
      <c r="R456" t="s">
        <v>1746</v>
      </c>
    </row>
    <row r="457" spans="1:18">
      <c r="A457" t="s">
        <v>1743</v>
      </c>
      <c r="C457" t="s">
        <v>689</v>
      </c>
      <c r="E457" t="s">
        <v>1767</v>
      </c>
      <c r="F457">
        <v>85</v>
      </c>
      <c r="I457" t="s">
        <v>597</v>
      </c>
      <c r="J457" t="s">
        <v>591</v>
      </c>
      <c r="L457" t="s">
        <v>591</v>
      </c>
      <c r="M457" t="s">
        <v>509</v>
      </c>
      <c r="N457">
        <v>4</v>
      </c>
      <c r="O457" t="s">
        <v>1224</v>
      </c>
      <c r="P457" t="s">
        <v>1238</v>
      </c>
      <c r="Q457" t="s">
        <v>1241</v>
      </c>
      <c r="R457" t="s">
        <v>1746</v>
      </c>
    </row>
    <row r="458" spans="1:18">
      <c r="A458" t="s">
        <v>1743</v>
      </c>
      <c r="C458" t="s">
        <v>694</v>
      </c>
      <c r="E458" t="s">
        <v>1768</v>
      </c>
      <c r="F458">
        <v>-40</v>
      </c>
      <c r="I458" t="s">
        <v>597</v>
      </c>
      <c r="J458" t="s">
        <v>591</v>
      </c>
      <c r="L458" t="s">
        <v>591</v>
      </c>
      <c r="M458" t="s">
        <v>509</v>
      </c>
      <c r="N458">
        <v>4</v>
      </c>
      <c r="O458" t="s">
        <v>1224</v>
      </c>
      <c r="P458" t="s">
        <v>1238</v>
      </c>
      <c r="Q458" t="s">
        <v>1241</v>
      </c>
      <c r="R458" t="s">
        <v>1746</v>
      </c>
    </row>
    <row r="459" spans="1:18">
      <c r="A459" t="s">
        <v>1743</v>
      </c>
      <c r="C459" t="s">
        <v>598</v>
      </c>
      <c r="E459" t="s">
        <v>1769</v>
      </c>
      <c r="F459">
        <v>8</v>
      </c>
      <c r="J459" t="s">
        <v>591</v>
      </c>
      <c r="L459" t="s">
        <v>591</v>
      </c>
      <c r="M459" t="s">
        <v>509</v>
      </c>
      <c r="N459">
        <v>4</v>
      </c>
      <c r="O459" t="s">
        <v>1224</v>
      </c>
      <c r="P459" t="s">
        <v>1238</v>
      </c>
      <c r="Q459" t="s">
        <v>1241</v>
      </c>
      <c r="R459" t="s">
        <v>1746</v>
      </c>
    </row>
    <row r="460" spans="1:18">
      <c r="A460" t="s">
        <v>1743</v>
      </c>
      <c r="B460" t="s">
        <v>594</v>
      </c>
      <c r="C460" t="s">
        <v>599</v>
      </c>
      <c r="E460" t="s">
        <v>1770</v>
      </c>
      <c r="F460">
        <v>4.48E-2</v>
      </c>
      <c r="I460" t="s">
        <v>87</v>
      </c>
      <c r="J460" t="s">
        <v>591</v>
      </c>
      <c r="L460" t="s">
        <v>591</v>
      </c>
      <c r="M460" t="s">
        <v>509</v>
      </c>
      <c r="N460">
        <v>4</v>
      </c>
      <c r="O460" t="s">
        <v>1224</v>
      </c>
      <c r="P460" t="s">
        <v>1238</v>
      </c>
      <c r="Q460" t="s">
        <v>1241</v>
      </c>
      <c r="R460" t="s">
        <v>1746</v>
      </c>
    </row>
    <row r="461" spans="1:18">
      <c r="A461" t="s">
        <v>1771</v>
      </c>
      <c r="C461" t="s">
        <v>585</v>
      </c>
      <c r="E461" t="s">
        <v>1772</v>
      </c>
      <c r="F461" t="s">
        <v>1773</v>
      </c>
      <c r="J461" t="s">
        <v>511</v>
      </c>
      <c r="L461" t="s">
        <v>511</v>
      </c>
      <c r="N461">
        <v>4</v>
      </c>
      <c r="O461" t="s">
        <v>1224</v>
      </c>
      <c r="P461" t="s">
        <v>1238</v>
      </c>
      <c r="Q461" t="s">
        <v>1241</v>
      </c>
      <c r="R461" t="s">
        <v>1774</v>
      </c>
    </row>
    <row r="462" spans="1:18">
      <c r="A462" t="s">
        <v>1771</v>
      </c>
      <c r="B462" t="s">
        <v>594</v>
      </c>
      <c r="C462" t="s">
        <v>708</v>
      </c>
      <c r="E462" t="s">
        <v>1775</v>
      </c>
      <c r="F462">
        <v>2500</v>
      </c>
      <c r="I462" t="s">
        <v>707</v>
      </c>
      <c r="J462" t="s">
        <v>511</v>
      </c>
      <c r="L462" t="s">
        <v>511</v>
      </c>
      <c r="M462" t="s">
        <v>509</v>
      </c>
      <c r="N462">
        <v>4</v>
      </c>
      <c r="O462" t="s">
        <v>1224</v>
      </c>
      <c r="P462" t="s">
        <v>1238</v>
      </c>
      <c r="Q462" t="s">
        <v>1241</v>
      </c>
      <c r="R462" t="s">
        <v>1774</v>
      </c>
    </row>
    <row r="463" spans="1:18">
      <c r="A463" t="s">
        <v>1771</v>
      </c>
      <c r="B463" t="s">
        <v>594</v>
      </c>
      <c r="C463" t="s">
        <v>712</v>
      </c>
      <c r="E463" t="s">
        <v>1776</v>
      </c>
      <c r="F463">
        <v>868.06</v>
      </c>
      <c r="I463" t="s">
        <v>707</v>
      </c>
      <c r="J463" t="s">
        <v>511</v>
      </c>
      <c r="L463" t="s">
        <v>511</v>
      </c>
      <c r="M463" t="s">
        <v>509</v>
      </c>
      <c r="N463">
        <v>4</v>
      </c>
      <c r="O463" t="s">
        <v>1224</v>
      </c>
      <c r="P463" t="s">
        <v>1238</v>
      </c>
      <c r="Q463" t="s">
        <v>1241</v>
      </c>
      <c r="R463" t="s">
        <v>1774</v>
      </c>
    </row>
    <row r="464" spans="1:18">
      <c r="A464" t="s">
        <v>1771</v>
      </c>
      <c r="B464" t="s">
        <v>594</v>
      </c>
      <c r="C464" t="s">
        <v>716</v>
      </c>
      <c r="E464" t="s">
        <v>1777</v>
      </c>
      <c r="F464" t="s">
        <v>300</v>
      </c>
      <c r="I464" t="s">
        <v>707</v>
      </c>
      <c r="J464" t="s">
        <v>511</v>
      </c>
      <c r="L464" t="s">
        <v>511</v>
      </c>
      <c r="M464" t="s">
        <v>509</v>
      </c>
      <c r="N464">
        <v>4</v>
      </c>
      <c r="O464" t="s">
        <v>1224</v>
      </c>
      <c r="P464" t="s">
        <v>1238</v>
      </c>
      <c r="Q464" t="s">
        <v>1241</v>
      </c>
      <c r="R464" t="s">
        <v>1774</v>
      </c>
    </row>
    <row r="465" spans="1:18">
      <c r="A465" t="s">
        <v>1771</v>
      </c>
      <c r="C465" t="s">
        <v>87</v>
      </c>
      <c r="E465" t="s">
        <v>1778</v>
      </c>
      <c r="F465">
        <v>50.3</v>
      </c>
      <c r="G465">
        <v>20</v>
      </c>
      <c r="H465">
        <v>10.06</v>
      </c>
      <c r="I465" t="s">
        <v>43</v>
      </c>
      <c r="J465" t="s">
        <v>511</v>
      </c>
      <c r="L465" t="s">
        <v>511</v>
      </c>
      <c r="M465" t="s">
        <v>509</v>
      </c>
      <c r="N465">
        <v>4</v>
      </c>
      <c r="O465" t="s">
        <v>1224</v>
      </c>
      <c r="P465" t="s">
        <v>1238</v>
      </c>
      <c r="Q465" t="s">
        <v>1241</v>
      </c>
      <c r="R465" t="s">
        <v>1774</v>
      </c>
    </row>
    <row r="466" spans="1:18">
      <c r="A466" t="s">
        <v>1771</v>
      </c>
      <c r="C466" t="s">
        <v>508</v>
      </c>
      <c r="D466" t="s">
        <v>629</v>
      </c>
      <c r="E466" t="s">
        <v>1779</v>
      </c>
      <c r="F466" t="s">
        <v>300</v>
      </c>
      <c r="I466" t="s">
        <v>7</v>
      </c>
      <c r="J466" t="s">
        <v>511</v>
      </c>
      <c r="L466" t="s">
        <v>511</v>
      </c>
      <c r="M466" t="s">
        <v>509</v>
      </c>
      <c r="N466">
        <v>4</v>
      </c>
      <c r="O466" t="s">
        <v>1224</v>
      </c>
      <c r="P466" t="s">
        <v>1238</v>
      </c>
      <c r="Q466" t="s">
        <v>1241</v>
      </c>
      <c r="R466" t="s">
        <v>1774</v>
      </c>
    </row>
    <row r="467" spans="1:18">
      <c r="A467" t="s">
        <v>1771</v>
      </c>
      <c r="C467" t="s">
        <v>508</v>
      </c>
      <c r="D467" t="s">
        <v>633</v>
      </c>
      <c r="E467" t="s">
        <v>1780</v>
      </c>
      <c r="F467" t="s">
        <v>300</v>
      </c>
      <c r="I467" t="s">
        <v>7</v>
      </c>
      <c r="J467" t="s">
        <v>511</v>
      </c>
      <c r="L467" t="s">
        <v>511</v>
      </c>
      <c r="M467" t="s">
        <v>509</v>
      </c>
      <c r="N467">
        <v>4</v>
      </c>
      <c r="O467" t="s">
        <v>1224</v>
      </c>
      <c r="P467" t="s">
        <v>1238</v>
      </c>
      <c r="Q467" t="s">
        <v>1241</v>
      </c>
      <c r="R467" t="s">
        <v>1774</v>
      </c>
    </row>
    <row r="468" spans="1:18">
      <c r="A468" t="s">
        <v>1771</v>
      </c>
      <c r="C468" t="s">
        <v>508</v>
      </c>
      <c r="D468" t="s">
        <v>637</v>
      </c>
      <c r="E468" t="s">
        <v>1781</v>
      </c>
      <c r="F468" t="s">
        <v>300</v>
      </c>
      <c r="I468" t="s">
        <v>7</v>
      </c>
      <c r="J468" t="s">
        <v>511</v>
      </c>
      <c r="L468" t="s">
        <v>511</v>
      </c>
      <c r="M468" t="s">
        <v>509</v>
      </c>
      <c r="N468">
        <v>4</v>
      </c>
      <c r="O468" t="s">
        <v>1224</v>
      </c>
      <c r="P468" t="s">
        <v>1238</v>
      </c>
      <c r="Q468" t="s">
        <v>1241</v>
      </c>
      <c r="R468" t="s">
        <v>1774</v>
      </c>
    </row>
    <row r="469" spans="1:18">
      <c r="A469" t="s">
        <v>1771</v>
      </c>
      <c r="C469" t="s">
        <v>508</v>
      </c>
      <c r="D469" t="s">
        <v>641</v>
      </c>
      <c r="E469" t="s">
        <v>1782</v>
      </c>
      <c r="F469" t="s">
        <v>300</v>
      </c>
      <c r="I469" t="s">
        <v>7</v>
      </c>
      <c r="J469" t="s">
        <v>511</v>
      </c>
      <c r="L469" t="s">
        <v>511</v>
      </c>
      <c r="M469" t="s">
        <v>509</v>
      </c>
      <c r="N469">
        <v>4</v>
      </c>
      <c r="O469" t="s">
        <v>1224</v>
      </c>
      <c r="P469" t="s">
        <v>1238</v>
      </c>
      <c r="Q469" t="s">
        <v>1241</v>
      </c>
      <c r="R469" t="s">
        <v>1774</v>
      </c>
    </row>
    <row r="470" spans="1:18">
      <c r="A470" t="s">
        <v>1771</v>
      </c>
      <c r="C470" t="s">
        <v>508</v>
      </c>
      <c r="D470" t="s">
        <v>645</v>
      </c>
      <c r="E470" t="s">
        <v>1783</v>
      </c>
      <c r="F470" t="s">
        <v>300</v>
      </c>
      <c r="I470" t="s">
        <v>7</v>
      </c>
      <c r="J470" t="s">
        <v>511</v>
      </c>
      <c r="L470" t="s">
        <v>511</v>
      </c>
      <c r="M470" t="s">
        <v>509</v>
      </c>
      <c r="N470">
        <v>4</v>
      </c>
      <c r="O470" t="s">
        <v>1224</v>
      </c>
      <c r="P470" t="s">
        <v>1238</v>
      </c>
      <c r="Q470" t="s">
        <v>1241</v>
      </c>
      <c r="R470" t="s">
        <v>1774</v>
      </c>
    </row>
    <row r="471" spans="1:18">
      <c r="A471" t="s">
        <v>1771</v>
      </c>
      <c r="C471" t="s">
        <v>508</v>
      </c>
      <c r="D471" t="s">
        <v>649</v>
      </c>
      <c r="E471" t="s">
        <v>1784</v>
      </c>
      <c r="F471" t="s">
        <v>300</v>
      </c>
      <c r="I471" t="s">
        <v>7</v>
      </c>
      <c r="J471" t="s">
        <v>511</v>
      </c>
      <c r="L471" t="s">
        <v>511</v>
      </c>
      <c r="M471" t="s">
        <v>509</v>
      </c>
      <c r="N471">
        <v>4</v>
      </c>
      <c r="O471" t="s">
        <v>1224</v>
      </c>
      <c r="P471" t="s">
        <v>1238</v>
      </c>
      <c r="Q471" t="s">
        <v>1241</v>
      </c>
      <c r="R471" t="s">
        <v>1774</v>
      </c>
    </row>
    <row r="472" spans="1:18">
      <c r="A472" t="s">
        <v>1771</v>
      </c>
      <c r="C472" t="s">
        <v>508</v>
      </c>
      <c r="D472" t="s">
        <v>653</v>
      </c>
      <c r="E472" t="s">
        <v>1785</v>
      </c>
      <c r="F472" t="s">
        <v>300</v>
      </c>
      <c r="I472" t="s">
        <v>7</v>
      </c>
      <c r="J472" t="s">
        <v>511</v>
      </c>
      <c r="L472" t="s">
        <v>511</v>
      </c>
      <c r="M472" t="s">
        <v>509</v>
      </c>
      <c r="N472">
        <v>4</v>
      </c>
      <c r="O472" t="s">
        <v>1224</v>
      </c>
      <c r="P472" t="s">
        <v>1238</v>
      </c>
      <c r="Q472" t="s">
        <v>1241</v>
      </c>
      <c r="R472" t="s">
        <v>1774</v>
      </c>
    </row>
    <row r="473" spans="1:18">
      <c r="A473" t="s">
        <v>1771</v>
      </c>
      <c r="C473" t="s">
        <v>508</v>
      </c>
      <c r="D473" t="s">
        <v>657</v>
      </c>
      <c r="E473" t="s">
        <v>1786</v>
      </c>
      <c r="F473" t="s">
        <v>300</v>
      </c>
      <c r="I473" t="s">
        <v>7</v>
      </c>
      <c r="J473" t="s">
        <v>511</v>
      </c>
      <c r="L473" t="s">
        <v>511</v>
      </c>
      <c r="M473" t="s">
        <v>509</v>
      </c>
      <c r="N473">
        <v>4</v>
      </c>
      <c r="O473" t="s">
        <v>1224</v>
      </c>
      <c r="P473" t="s">
        <v>1238</v>
      </c>
      <c r="Q473" t="s">
        <v>1241</v>
      </c>
      <c r="R473" t="s">
        <v>1774</v>
      </c>
    </row>
    <row r="474" spans="1:18">
      <c r="A474" t="s">
        <v>1771</v>
      </c>
      <c r="C474" t="s">
        <v>508</v>
      </c>
      <c r="D474" t="s">
        <v>661</v>
      </c>
      <c r="E474" t="s">
        <v>1787</v>
      </c>
      <c r="F474" t="s">
        <v>300</v>
      </c>
      <c r="I474" t="s">
        <v>7</v>
      </c>
      <c r="J474" t="s">
        <v>511</v>
      </c>
      <c r="L474" t="s">
        <v>511</v>
      </c>
      <c r="M474" t="s">
        <v>509</v>
      </c>
      <c r="N474">
        <v>4</v>
      </c>
      <c r="O474" t="s">
        <v>1224</v>
      </c>
      <c r="P474" t="s">
        <v>1238</v>
      </c>
      <c r="Q474" t="s">
        <v>1241</v>
      </c>
      <c r="R474" t="s">
        <v>1774</v>
      </c>
    </row>
    <row r="475" spans="1:18">
      <c r="A475" t="s">
        <v>1771</v>
      </c>
      <c r="C475" t="s">
        <v>508</v>
      </c>
      <c r="D475" t="s">
        <v>665</v>
      </c>
      <c r="E475" t="s">
        <v>1788</v>
      </c>
      <c r="F475" t="s">
        <v>300</v>
      </c>
      <c r="I475" t="s">
        <v>7</v>
      </c>
      <c r="J475" t="s">
        <v>511</v>
      </c>
      <c r="L475" t="s">
        <v>511</v>
      </c>
      <c r="M475" t="s">
        <v>509</v>
      </c>
      <c r="N475">
        <v>4</v>
      </c>
      <c r="O475" t="s">
        <v>1224</v>
      </c>
      <c r="P475" t="s">
        <v>1238</v>
      </c>
      <c r="Q475" t="s">
        <v>1241</v>
      </c>
      <c r="R475" t="s">
        <v>1774</v>
      </c>
    </row>
    <row r="476" spans="1:18">
      <c r="A476" t="s">
        <v>1771</v>
      </c>
      <c r="C476" t="s">
        <v>508</v>
      </c>
      <c r="D476" t="s">
        <v>669</v>
      </c>
      <c r="E476" t="s">
        <v>1789</v>
      </c>
      <c r="F476" t="s">
        <v>300</v>
      </c>
      <c r="I476" t="s">
        <v>7</v>
      </c>
      <c r="J476" t="s">
        <v>511</v>
      </c>
      <c r="L476" t="s">
        <v>511</v>
      </c>
      <c r="M476" t="s">
        <v>509</v>
      </c>
      <c r="N476">
        <v>4</v>
      </c>
      <c r="O476" t="s">
        <v>1224</v>
      </c>
      <c r="P476" t="s">
        <v>1238</v>
      </c>
      <c r="Q476" t="s">
        <v>1241</v>
      </c>
      <c r="R476" t="s">
        <v>1774</v>
      </c>
    </row>
    <row r="477" spans="1:18">
      <c r="A477" t="s">
        <v>1771</v>
      </c>
      <c r="C477" t="s">
        <v>510</v>
      </c>
      <c r="E477" t="s">
        <v>1790</v>
      </c>
      <c r="F477" t="s">
        <v>300</v>
      </c>
      <c r="I477" t="s">
        <v>300</v>
      </c>
      <c r="J477" t="s">
        <v>511</v>
      </c>
      <c r="L477" t="s">
        <v>511</v>
      </c>
      <c r="M477" t="s">
        <v>509</v>
      </c>
      <c r="N477">
        <v>4</v>
      </c>
      <c r="O477" t="s">
        <v>1224</v>
      </c>
      <c r="P477" t="s">
        <v>1238</v>
      </c>
      <c r="Q477" t="s">
        <v>1241</v>
      </c>
      <c r="R477" t="s">
        <v>1774</v>
      </c>
    </row>
    <row r="478" spans="1:18">
      <c r="A478" t="s">
        <v>1771</v>
      </c>
      <c r="C478" t="s">
        <v>595</v>
      </c>
      <c r="E478" t="s">
        <v>1791</v>
      </c>
      <c r="F478" t="s">
        <v>300</v>
      </c>
      <c r="J478" t="s">
        <v>511</v>
      </c>
      <c r="L478" t="s">
        <v>511</v>
      </c>
      <c r="M478" t="s">
        <v>509</v>
      </c>
      <c r="N478">
        <v>4</v>
      </c>
      <c r="O478" t="s">
        <v>1224</v>
      </c>
      <c r="P478" t="s">
        <v>1238</v>
      </c>
      <c r="Q478" t="s">
        <v>1241</v>
      </c>
      <c r="R478" t="s">
        <v>1774</v>
      </c>
    </row>
    <row r="479" spans="1:18">
      <c r="A479" t="s">
        <v>1771</v>
      </c>
      <c r="C479" t="s">
        <v>596</v>
      </c>
      <c r="E479" t="s">
        <v>1792</v>
      </c>
      <c r="F479" t="s">
        <v>300</v>
      </c>
      <c r="J479" t="s">
        <v>511</v>
      </c>
      <c r="L479" t="s">
        <v>511</v>
      </c>
      <c r="M479" t="s">
        <v>509</v>
      </c>
      <c r="N479">
        <v>4</v>
      </c>
      <c r="O479" t="s">
        <v>1224</v>
      </c>
      <c r="P479" t="s">
        <v>1238</v>
      </c>
      <c r="Q479" t="s">
        <v>1241</v>
      </c>
      <c r="R479" t="s">
        <v>1774</v>
      </c>
    </row>
    <row r="480" spans="1:18">
      <c r="A480" t="s">
        <v>1771</v>
      </c>
      <c r="C480" t="s">
        <v>515</v>
      </c>
      <c r="E480" t="s">
        <v>1793</v>
      </c>
      <c r="F480" t="s">
        <v>300</v>
      </c>
      <c r="J480" t="s">
        <v>511</v>
      </c>
      <c r="L480" t="s">
        <v>511</v>
      </c>
      <c r="M480" t="s">
        <v>509</v>
      </c>
      <c r="N480">
        <v>4</v>
      </c>
      <c r="O480" t="s">
        <v>1224</v>
      </c>
      <c r="P480" t="s">
        <v>1238</v>
      </c>
      <c r="Q480" t="s">
        <v>1241</v>
      </c>
      <c r="R480" t="s">
        <v>1774</v>
      </c>
    </row>
    <row r="481" spans="1:18">
      <c r="A481" t="s">
        <v>1771</v>
      </c>
      <c r="C481" t="s">
        <v>516</v>
      </c>
      <c r="E481" t="s">
        <v>1794</v>
      </c>
      <c r="F481" t="s">
        <v>300</v>
      </c>
      <c r="J481" t="s">
        <v>511</v>
      </c>
      <c r="L481" t="s">
        <v>511</v>
      </c>
      <c r="M481" t="s">
        <v>509</v>
      </c>
      <c r="N481">
        <v>4</v>
      </c>
      <c r="O481" t="s">
        <v>1224</v>
      </c>
      <c r="P481" t="s">
        <v>1238</v>
      </c>
      <c r="Q481" t="s">
        <v>1241</v>
      </c>
      <c r="R481" t="s">
        <v>1774</v>
      </c>
    </row>
    <row r="482" spans="1:18">
      <c r="A482" t="s">
        <v>1771</v>
      </c>
      <c r="C482" t="s">
        <v>689</v>
      </c>
      <c r="E482" t="s">
        <v>1795</v>
      </c>
      <c r="F482" t="s">
        <v>300</v>
      </c>
      <c r="I482" t="s">
        <v>597</v>
      </c>
      <c r="J482" t="s">
        <v>511</v>
      </c>
      <c r="L482" t="s">
        <v>511</v>
      </c>
      <c r="M482" t="s">
        <v>509</v>
      </c>
      <c r="N482">
        <v>4</v>
      </c>
      <c r="O482" t="s">
        <v>1224</v>
      </c>
      <c r="P482" t="s">
        <v>1238</v>
      </c>
      <c r="Q482" t="s">
        <v>1241</v>
      </c>
      <c r="R482" t="s">
        <v>1774</v>
      </c>
    </row>
    <row r="483" spans="1:18">
      <c r="A483" t="s">
        <v>1771</v>
      </c>
      <c r="C483" t="s">
        <v>694</v>
      </c>
      <c r="E483" t="s">
        <v>1796</v>
      </c>
      <c r="F483" t="s">
        <v>300</v>
      </c>
      <c r="I483" t="s">
        <v>597</v>
      </c>
      <c r="J483" t="s">
        <v>511</v>
      </c>
      <c r="L483" t="s">
        <v>511</v>
      </c>
      <c r="M483" t="s">
        <v>509</v>
      </c>
      <c r="N483">
        <v>4</v>
      </c>
      <c r="O483" t="s">
        <v>1224</v>
      </c>
      <c r="P483" t="s">
        <v>1238</v>
      </c>
      <c r="Q483" t="s">
        <v>1241</v>
      </c>
      <c r="R483" t="s">
        <v>1774</v>
      </c>
    </row>
    <row r="484" spans="1:18">
      <c r="A484" t="s">
        <v>1771</v>
      </c>
      <c r="C484" t="s">
        <v>598</v>
      </c>
      <c r="E484" t="s">
        <v>1797</v>
      </c>
      <c r="F484" t="s">
        <v>300</v>
      </c>
      <c r="J484" t="s">
        <v>511</v>
      </c>
      <c r="L484" t="s">
        <v>511</v>
      </c>
      <c r="M484" t="s">
        <v>509</v>
      </c>
      <c r="N484">
        <v>4</v>
      </c>
      <c r="O484" t="s">
        <v>1224</v>
      </c>
      <c r="P484" t="s">
        <v>1238</v>
      </c>
      <c r="Q484" t="s">
        <v>1241</v>
      </c>
      <c r="R484" t="s">
        <v>1774</v>
      </c>
    </row>
    <row r="485" spans="1:18">
      <c r="A485" t="s">
        <v>1771</v>
      </c>
      <c r="B485" t="s">
        <v>594</v>
      </c>
      <c r="C485" t="s">
        <v>599</v>
      </c>
      <c r="E485" t="s">
        <v>1798</v>
      </c>
      <c r="F485" t="s">
        <v>300</v>
      </c>
      <c r="I485" t="s">
        <v>707</v>
      </c>
      <c r="J485" t="s">
        <v>511</v>
      </c>
      <c r="L485" t="s">
        <v>511</v>
      </c>
      <c r="M485" t="s">
        <v>509</v>
      </c>
      <c r="N485">
        <v>4</v>
      </c>
      <c r="O485" t="s">
        <v>1224</v>
      </c>
      <c r="P485" t="s">
        <v>1238</v>
      </c>
      <c r="Q485" t="s">
        <v>1241</v>
      </c>
      <c r="R485" t="s">
        <v>1774</v>
      </c>
    </row>
    <row r="486" spans="1:18">
      <c r="A486" t="s">
        <v>1799</v>
      </c>
      <c r="C486" t="s">
        <v>585</v>
      </c>
      <c r="E486" t="s">
        <v>1800</v>
      </c>
      <c r="F486" t="s">
        <v>1801</v>
      </c>
      <c r="J486" t="s">
        <v>1223</v>
      </c>
      <c r="L486" t="s">
        <v>1223</v>
      </c>
      <c r="N486">
        <v>4</v>
      </c>
      <c r="O486" t="s">
        <v>1224</v>
      </c>
      <c r="P486" t="s">
        <v>1238</v>
      </c>
      <c r="Q486" t="s">
        <v>1241</v>
      </c>
      <c r="R486" t="s">
        <v>1802</v>
      </c>
    </row>
    <row r="487" spans="1:18">
      <c r="A487" t="s">
        <v>1799</v>
      </c>
      <c r="C487" t="s">
        <v>615</v>
      </c>
      <c r="E487" t="s">
        <v>1803</v>
      </c>
      <c r="F487">
        <v>0</v>
      </c>
      <c r="J487" t="s">
        <v>600</v>
      </c>
      <c r="L487" t="s">
        <v>600</v>
      </c>
      <c r="M487" t="s">
        <v>509</v>
      </c>
      <c r="N487">
        <v>4</v>
      </c>
      <c r="O487" t="s">
        <v>1224</v>
      </c>
      <c r="P487" t="s">
        <v>1238</v>
      </c>
      <c r="Q487" t="s">
        <v>1241</v>
      </c>
      <c r="R487" t="s">
        <v>1802</v>
      </c>
    </row>
    <row r="488" spans="1:18">
      <c r="A488" t="s">
        <v>1799</v>
      </c>
      <c r="C488" t="s">
        <v>1804</v>
      </c>
      <c r="E488" t="s">
        <v>1805</v>
      </c>
      <c r="F488">
        <v>5</v>
      </c>
      <c r="I488" t="s">
        <v>1806</v>
      </c>
      <c r="J488" t="s">
        <v>600</v>
      </c>
      <c r="L488" t="s">
        <v>600</v>
      </c>
      <c r="M488" t="s">
        <v>509</v>
      </c>
      <c r="N488">
        <v>4</v>
      </c>
      <c r="O488" t="s">
        <v>1224</v>
      </c>
      <c r="P488" t="s">
        <v>1238</v>
      </c>
      <c r="Q488" t="s">
        <v>1241</v>
      </c>
      <c r="R488" t="s">
        <v>1802</v>
      </c>
    </row>
    <row r="489" spans="1:18">
      <c r="A489" t="s">
        <v>1799</v>
      </c>
      <c r="B489" t="s">
        <v>594</v>
      </c>
      <c r="C489" t="s">
        <v>708</v>
      </c>
      <c r="E489" t="s">
        <v>1807</v>
      </c>
      <c r="F489">
        <v>0</v>
      </c>
      <c r="I489" t="s">
        <v>707</v>
      </c>
      <c r="J489" t="s">
        <v>600</v>
      </c>
      <c r="L489" t="s">
        <v>600</v>
      </c>
      <c r="M489" t="s">
        <v>509</v>
      </c>
      <c r="N489">
        <v>4</v>
      </c>
      <c r="O489" t="s">
        <v>1224</v>
      </c>
      <c r="P489" t="s">
        <v>1238</v>
      </c>
      <c r="Q489" t="s">
        <v>1241</v>
      </c>
      <c r="R489" t="s">
        <v>1802</v>
      </c>
    </row>
    <row r="490" spans="1:18">
      <c r="A490" t="s">
        <v>1799</v>
      </c>
      <c r="C490" t="s">
        <v>1808</v>
      </c>
      <c r="E490" t="s">
        <v>1809</v>
      </c>
      <c r="F490" t="s">
        <v>1810</v>
      </c>
      <c r="J490" t="s">
        <v>600</v>
      </c>
      <c r="L490" t="s">
        <v>600</v>
      </c>
      <c r="M490" t="s">
        <v>509</v>
      </c>
      <c r="N490">
        <v>4</v>
      </c>
      <c r="O490" t="s">
        <v>1224</v>
      </c>
      <c r="P490" t="s">
        <v>1238</v>
      </c>
      <c r="Q490" t="s">
        <v>1241</v>
      </c>
      <c r="R490" t="s">
        <v>1802</v>
      </c>
    </row>
    <row r="491" spans="1:18">
      <c r="A491" t="s">
        <v>1799</v>
      </c>
      <c r="B491" t="s">
        <v>594</v>
      </c>
      <c r="C491" t="s">
        <v>712</v>
      </c>
      <c r="E491" t="s">
        <v>1811</v>
      </c>
      <c r="F491">
        <v>280</v>
      </c>
      <c r="I491" t="s">
        <v>707</v>
      </c>
      <c r="J491" t="s">
        <v>600</v>
      </c>
      <c r="L491" t="s">
        <v>600</v>
      </c>
      <c r="M491" t="s">
        <v>509</v>
      </c>
      <c r="N491">
        <v>4</v>
      </c>
      <c r="O491" t="s">
        <v>1224</v>
      </c>
      <c r="P491" t="s">
        <v>1238</v>
      </c>
      <c r="Q491" t="s">
        <v>1241</v>
      </c>
      <c r="R491" t="s">
        <v>1802</v>
      </c>
    </row>
    <row r="492" spans="1:18">
      <c r="A492" t="s">
        <v>1799</v>
      </c>
      <c r="B492" t="s">
        <v>594</v>
      </c>
      <c r="C492" t="s">
        <v>716</v>
      </c>
      <c r="E492" t="s">
        <v>1812</v>
      </c>
      <c r="F492">
        <v>410</v>
      </c>
      <c r="I492" t="s">
        <v>707</v>
      </c>
      <c r="J492" t="s">
        <v>600</v>
      </c>
      <c r="L492" t="s">
        <v>600</v>
      </c>
      <c r="M492" t="s">
        <v>509</v>
      </c>
      <c r="N492">
        <v>4</v>
      </c>
      <c r="O492" t="s">
        <v>1224</v>
      </c>
      <c r="P492" t="s">
        <v>1238</v>
      </c>
      <c r="Q492" t="s">
        <v>1241</v>
      </c>
      <c r="R492" t="s">
        <v>1802</v>
      </c>
    </row>
    <row r="493" spans="1:18">
      <c r="A493" t="s">
        <v>1799</v>
      </c>
      <c r="C493" t="s">
        <v>87</v>
      </c>
      <c r="E493" t="s">
        <v>1813</v>
      </c>
      <c r="F493">
        <v>3.9</v>
      </c>
      <c r="G493">
        <v>5</v>
      </c>
      <c r="H493">
        <v>0.19500000000000001</v>
      </c>
      <c r="I493" t="s">
        <v>43</v>
      </c>
      <c r="J493" t="s">
        <v>600</v>
      </c>
      <c r="L493" t="s">
        <v>600</v>
      </c>
      <c r="M493" t="s">
        <v>509</v>
      </c>
      <c r="N493">
        <v>4</v>
      </c>
      <c r="O493" t="s">
        <v>1224</v>
      </c>
      <c r="P493" t="s">
        <v>1238</v>
      </c>
      <c r="Q493" t="s">
        <v>1241</v>
      </c>
      <c r="R493" t="s">
        <v>1802</v>
      </c>
    </row>
    <row r="494" spans="1:18">
      <c r="A494" t="s">
        <v>1799</v>
      </c>
      <c r="C494" t="s">
        <v>508</v>
      </c>
      <c r="D494" t="s">
        <v>629</v>
      </c>
      <c r="E494" t="s">
        <v>1814</v>
      </c>
      <c r="F494">
        <v>0</v>
      </c>
      <c r="I494" t="s">
        <v>7</v>
      </c>
      <c r="J494" t="s">
        <v>600</v>
      </c>
      <c r="L494" t="s">
        <v>600</v>
      </c>
      <c r="M494" t="s">
        <v>509</v>
      </c>
      <c r="N494">
        <v>4</v>
      </c>
      <c r="O494" t="s">
        <v>1224</v>
      </c>
      <c r="P494" t="s">
        <v>1238</v>
      </c>
      <c r="Q494" t="s">
        <v>1241</v>
      </c>
      <c r="R494" t="s">
        <v>1802</v>
      </c>
    </row>
    <row r="495" spans="1:18">
      <c r="A495" t="s">
        <v>1799</v>
      </c>
      <c r="C495" t="s">
        <v>508</v>
      </c>
      <c r="D495" t="s">
        <v>633</v>
      </c>
      <c r="E495" t="s">
        <v>1815</v>
      </c>
      <c r="F495">
        <v>0</v>
      </c>
      <c r="I495" t="s">
        <v>7</v>
      </c>
      <c r="J495" t="s">
        <v>600</v>
      </c>
      <c r="L495" t="s">
        <v>600</v>
      </c>
      <c r="M495" t="s">
        <v>509</v>
      </c>
      <c r="N495">
        <v>4</v>
      </c>
      <c r="O495" t="s">
        <v>1224</v>
      </c>
      <c r="P495" t="s">
        <v>1238</v>
      </c>
      <c r="Q495" t="s">
        <v>1241</v>
      </c>
      <c r="R495" t="s">
        <v>1802</v>
      </c>
    </row>
    <row r="496" spans="1:18">
      <c r="A496" t="s">
        <v>1799</v>
      </c>
      <c r="C496" t="s">
        <v>508</v>
      </c>
      <c r="D496" t="s">
        <v>637</v>
      </c>
      <c r="E496" t="s">
        <v>1816</v>
      </c>
      <c r="F496">
        <v>0</v>
      </c>
      <c r="I496" t="s">
        <v>7</v>
      </c>
      <c r="J496" t="s">
        <v>600</v>
      </c>
      <c r="L496" t="s">
        <v>600</v>
      </c>
      <c r="M496" t="s">
        <v>509</v>
      </c>
      <c r="N496">
        <v>4</v>
      </c>
      <c r="O496" t="s">
        <v>1224</v>
      </c>
      <c r="P496" t="s">
        <v>1238</v>
      </c>
      <c r="Q496" t="s">
        <v>1241</v>
      </c>
      <c r="R496" t="s">
        <v>1802</v>
      </c>
    </row>
    <row r="497" spans="1:18">
      <c r="A497" t="s">
        <v>1799</v>
      </c>
      <c r="C497" t="s">
        <v>508</v>
      </c>
      <c r="D497" t="s">
        <v>641</v>
      </c>
      <c r="E497" t="s">
        <v>1817</v>
      </c>
      <c r="F497">
        <v>0</v>
      </c>
      <c r="I497" t="s">
        <v>7</v>
      </c>
      <c r="J497" t="s">
        <v>600</v>
      </c>
      <c r="L497" t="s">
        <v>600</v>
      </c>
      <c r="M497" t="s">
        <v>509</v>
      </c>
      <c r="N497">
        <v>4</v>
      </c>
      <c r="O497" t="s">
        <v>1224</v>
      </c>
      <c r="P497" t="s">
        <v>1238</v>
      </c>
      <c r="Q497" t="s">
        <v>1241</v>
      </c>
      <c r="R497" t="s">
        <v>1802</v>
      </c>
    </row>
    <row r="498" spans="1:18">
      <c r="A498" t="s">
        <v>1799</v>
      </c>
      <c r="C498" t="s">
        <v>508</v>
      </c>
      <c r="D498" t="s">
        <v>645</v>
      </c>
      <c r="E498" t="s">
        <v>1818</v>
      </c>
      <c r="F498">
        <v>0</v>
      </c>
      <c r="I498" t="s">
        <v>7</v>
      </c>
      <c r="J498" t="s">
        <v>600</v>
      </c>
      <c r="L498" t="s">
        <v>600</v>
      </c>
      <c r="M498" t="s">
        <v>509</v>
      </c>
      <c r="N498">
        <v>4</v>
      </c>
      <c r="O498" t="s">
        <v>1224</v>
      </c>
      <c r="P498" t="s">
        <v>1238</v>
      </c>
      <c r="Q498" t="s">
        <v>1241</v>
      </c>
      <c r="R498" t="s">
        <v>1802</v>
      </c>
    </row>
    <row r="499" spans="1:18">
      <c r="A499" t="s">
        <v>1799</v>
      </c>
      <c r="C499" t="s">
        <v>508</v>
      </c>
      <c r="D499" t="s">
        <v>649</v>
      </c>
      <c r="E499" t="s">
        <v>1819</v>
      </c>
      <c r="F499">
        <v>0</v>
      </c>
      <c r="I499" t="s">
        <v>7</v>
      </c>
      <c r="J499" t="s">
        <v>600</v>
      </c>
      <c r="L499" t="s">
        <v>600</v>
      </c>
      <c r="M499" t="s">
        <v>509</v>
      </c>
      <c r="N499">
        <v>4</v>
      </c>
      <c r="O499" t="s">
        <v>1224</v>
      </c>
      <c r="P499" t="s">
        <v>1238</v>
      </c>
      <c r="Q499" t="s">
        <v>1241</v>
      </c>
      <c r="R499" t="s">
        <v>1802</v>
      </c>
    </row>
    <row r="500" spans="1:18">
      <c r="A500" t="s">
        <v>1799</v>
      </c>
      <c r="C500" t="s">
        <v>508</v>
      </c>
      <c r="D500" t="s">
        <v>653</v>
      </c>
      <c r="E500" t="s">
        <v>1820</v>
      </c>
      <c r="F500">
        <v>4</v>
      </c>
      <c r="I500" t="s">
        <v>7</v>
      </c>
      <c r="J500" t="s">
        <v>600</v>
      </c>
      <c r="L500" t="s">
        <v>600</v>
      </c>
      <c r="M500" t="s">
        <v>509</v>
      </c>
      <c r="N500">
        <v>4</v>
      </c>
      <c r="O500" t="s">
        <v>1224</v>
      </c>
      <c r="P500" t="s">
        <v>1238</v>
      </c>
      <c r="Q500" t="s">
        <v>1241</v>
      </c>
      <c r="R500" t="s">
        <v>1802</v>
      </c>
    </row>
    <row r="501" spans="1:18">
      <c r="A501" t="s">
        <v>1799</v>
      </c>
      <c r="C501" t="s">
        <v>508</v>
      </c>
      <c r="D501" t="s">
        <v>657</v>
      </c>
      <c r="E501" t="s">
        <v>1821</v>
      </c>
      <c r="F501">
        <v>0</v>
      </c>
      <c r="I501" t="s">
        <v>7</v>
      </c>
      <c r="J501" t="s">
        <v>600</v>
      </c>
      <c r="L501" t="s">
        <v>600</v>
      </c>
      <c r="M501" t="s">
        <v>509</v>
      </c>
      <c r="N501">
        <v>4</v>
      </c>
      <c r="O501" t="s">
        <v>1224</v>
      </c>
      <c r="P501" t="s">
        <v>1238</v>
      </c>
      <c r="Q501" t="s">
        <v>1241</v>
      </c>
      <c r="R501" t="s">
        <v>1802</v>
      </c>
    </row>
    <row r="502" spans="1:18">
      <c r="A502" t="s">
        <v>1799</v>
      </c>
      <c r="C502" t="s">
        <v>508</v>
      </c>
      <c r="D502" t="s">
        <v>661</v>
      </c>
      <c r="E502" t="s">
        <v>1822</v>
      </c>
      <c r="F502">
        <v>0</v>
      </c>
      <c r="I502" t="s">
        <v>7</v>
      </c>
      <c r="J502" t="s">
        <v>600</v>
      </c>
      <c r="L502" t="s">
        <v>600</v>
      </c>
      <c r="M502" t="s">
        <v>509</v>
      </c>
      <c r="N502">
        <v>4</v>
      </c>
      <c r="O502" t="s">
        <v>1224</v>
      </c>
      <c r="P502" t="s">
        <v>1238</v>
      </c>
      <c r="Q502" t="s">
        <v>1241</v>
      </c>
      <c r="R502" t="s">
        <v>1802</v>
      </c>
    </row>
    <row r="503" spans="1:18">
      <c r="A503" t="s">
        <v>1799</v>
      </c>
      <c r="C503" t="s">
        <v>508</v>
      </c>
      <c r="D503" t="s">
        <v>665</v>
      </c>
      <c r="E503" t="s">
        <v>1823</v>
      </c>
      <c r="F503">
        <v>0</v>
      </c>
      <c r="I503" t="s">
        <v>7</v>
      </c>
      <c r="J503" t="s">
        <v>600</v>
      </c>
      <c r="L503" t="s">
        <v>600</v>
      </c>
      <c r="M503" t="s">
        <v>509</v>
      </c>
      <c r="N503">
        <v>4</v>
      </c>
      <c r="O503" t="s">
        <v>1224</v>
      </c>
      <c r="P503" t="s">
        <v>1238</v>
      </c>
      <c r="Q503" t="s">
        <v>1241</v>
      </c>
      <c r="R503" t="s">
        <v>1802</v>
      </c>
    </row>
    <row r="504" spans="1:18">
      <c r="A504" t="s">
        <v>1799</v>
      </c>
      <c r="C504" t="s">
        <v>508</v>
      </c>
      <c r="D504" t="s">
        <v>669</v>
      </c>
      <c r="E504" t="s">
        <v>1824</v>
      </c>
      <c r="F504">
        <v>0</v>
      </c>
      <c r="I504" t="s">
        <v>7</v>
      </c>
      <c r="J504" t="s">
        <v>600</v>
      </c>
      <c r="L504" t="s">
        <v>600</v>
      </c>
      <c r="M504" t="s">
        <v>509</v>
      </c>
      <c r="N504">
        <v>4</v>
      </c>
      <c r="O504" t="s">
        <v>1224</v>
      </c>
      <c r="P504" t="s">
        <v>1238</v>
      </c>
      <c r="Q504" t="s">
        <v>1241</v>
      </c>
      <c r="R504" t="s">
        <v>1802</v>
      </c>
    </row>
    <row r="505" spans="1:18">
      <c r="A505" t="s">
        <v>1799</v>
      </c>
      <c r="C505" t="s">
        <v>595</v>
      </c>
      <c r="E505" t="s">
        <v>1825</v>
      </c>
      <c r="F505" t="s">
        <v>1826</v>
      </c>
      <c r="J505" t="s">
        <v>600</v>
      </c>
      <c r="L505" t="s">
        <v>600</v>
      </c>
      <c r="M505" t="s">
        <v>509</v>
      </c>
      <c r="N505">
        <v>4</v>
      </c>
      <c r="O505" t="s">
        <v>1224</v>
      </c>
      <c r="P505" t="s">
        <v>1238</v>
      </c>
      <c r="Q505" t="s">
        <v>1241</v>
      </c>
      <c r="R505" t="s">
        <v>1802</v>
      </c>
    </row>
    <row r="506" spans="1:18">
      <c r="A506" t="s">
        <v>1799</v>
      </c>
      <c r="C506" t="s">
        <v>596</v>
      </c>
      <c r="E506" t="s">
        <v>1827</v>
      </c>
      <c r="F506" t="s">
        <v>1828</v>
      </c>
      <c r="J506" t="s">
        <v>600</v>
      </c>
      <c r="L506" t="s">
        <v>600</v>
      </c>
      <c r="M506" t="s">
        <v>509</v>
      </c>
      <c r="N506">
        <v>4</v>
      </c>
      <c r="O506" t="s">
        <v>1224</v>
      </c>
      <c r="P506" t="s">
        <v>1238</v>
      </c>
      <c r="Q506" t="s">
        <v>1241</v>
      </c>
      <c r="R506" t="s">
        <v>1802</v>
      </c>
    </row>
    <row r="507" spans="1:18">
      <c r="A507" t="s">
        <v>1799</v>
      </c>
      <c r="C507" t="s">
        <v>515</v>
      </c>
      <c r="E507" t="s">
        <v>1829</v>
      </c>
      <c r="F507">
        <v>1</v>
      </c>
      <c r="J507" t="s">
        <v>600</v>
      </c>
      <c r="L507" t="s">
        <v>600</v>
      </c>
      <c r="M507" t="s">
        <v>509</v>
      </c>
      <c r="N507">
        <v>4</v>
      </c>
      <c r="O507" t="s">
        <v>1224</v>
      </c>
      <c r="P507" t="s">
        <v>1238</v>
      </c>
      <c r="Q507" t="s">
        <v>1241</v>
      </c>
      <c r="R507" t="s">
        <v>1802</v>
      </c>
    </row>
    <row r="508" spans="1:18">
      <c r="A508" t="s">
        <v>1799</v>
      </c>
      <c r="C508" t="s">
        <v>516</v>
      </c>
      <c r="E508" t="s">
        <v>1830</v>
      </c>
      <c r="F508">
        <v>1</v>
      </c>
      <c r="J508" t="s">
        <v>600</v>
      </c>
      <c r="L508" t="s">
        <v>600</v>
      </c>
      <c r="M508" t="s">
        <v>509</v>
      </c>
      <c r="N508">
        <v>4</v>
      </c>
      <c r="O508" t="s">
        <v>1224</v>
      </c>
      <c r="P508" t="s">
        <v>1238</v>
      </c>
      <c r="Q508" t="s">
        <v>1241</v>
      </c>
      <c r="R508" t="s">
        <v>1802</v>
      </c>
    </row>
    <row r="509" spans="1:18">
      <c r="A509" t="s">
        <v>1799</v>
      </c>
      <c r="C509" t="s">
        <v>689</v>
      </c>
      <c r="E509" t="s">
        <v>1831</v>
      </c>
      <c r="F509">
        <v>40</v>
      </c>
      <c r="I509" t="s">
        <v>597</v>
      </c>
      <c r="J509" t="s">
        <v>600</v>
      </c>
      <c r="L509" t="s">
        <v>600</v>
      </c>
      <c r="M509" t="s">
        <v>509</v>
      </c>
      <c r="N509">
        <v>4</v>
      </c>
      <c r="O509" t="s">
        <v>1224</v>
      </c>
      <c r="P509" t="s">
        <v>1238</v>
      </c>
      <c r="Q509" t="s">
        <v>1241</v>
      </c>
      <c r="R509" t="s">
        <v>1802</v>
      </c>
    </row>
    <row r="510" spans="1:18">
      <c r="A510" t="s">
        <v>1799</v>
      </c>
      <c r="C510" t="s">
        <v>694</v>
      </c>
      <c r="E510" t="s">
        <v>1832</v>
      </c>
      <c r="F510">
        <v>5</v>
      </c>
      <c r="I510" t="s">
        <v>597</v>
      </c>
      <c r="J510" t="s">
        <v>600</v>
      </c>
      <c r="L510" t="s">
        <v>600</v>
      </c>
      <c r="M510" t="s">
        <v>509</v>
      </c>
      <c r="N510">
        <v>4</v>
      </c>
      <c r="O510" t="s">
        <v>1224</v>
      </c>
      <c r="P510" t="s">
        <v>1238</v>
      </c>
      <c r="Q510" t="s">
        <v>1241</v>
      </c>
      <c r="R510" t="s">
        <v>1802</v>
      </c>
    </row>
    <row r="511" spans="1:18">
      <c r="A511" t="s">
        <v>1799</v>
      </c>
      <c r="C511" t="s">
        <v>598</v>
      </c>
      <c r="E511" t="s">
        <v>1833</v>
      </c>
      <c r="F511">
        <v>9</v>
      </c>
      <c r="J511" t="s">
        <v>600</v>
      </c>
      <c r="L511" t="s">
        <v>600</v>
      </c>
      <c r="M511" t="s">
        <v>509</v>
      </c>
      <c r="N511">
        <v>4</v>
      </c>
      <c r="O511" t="s">
        <v>1224</v>
      </c>
      <c r="P511" t="s">
        <v>1238</v>
      </c>
      <c r="Q511" t="s">
        <v>1241</v>
      </c>
      <c r="R511" t="s">
        <v>1802</v>
      </c>
    </row>
    <row r="512" spans="1:18">
      <c r="A512" t="s">
        <v>1799</v>
      </c>
      <c r="B512" t="s">
        <v>594</v>
      </c>
      <c r="C512" t="s">
        <v>599</v>
      </c>
      <c r="E512" t="s">
        <v>1834</v>
      </c>
      <c r="F512">
        <v>360</v>
      </c>
      <c r="I512" t="s">
        <v>707</v>
      </c>
      <c r="J512" t="s">
        <v>600</v>
      </c>
      <c r="L512" t="s">
        <v>600</v>
      </c>
      <c r="M512" t="s">
        <v>509</v>
      </c>
      <c r="N512">
        <v>4</v>
      </c>
      <c r="O512" t="s">
        <v>1224</v>
      </c>
      <c r="P512" t="s">
        <v>1238</v>
      </c>
      <c r="Q512" t="s">
        <v>1241</v>
      </c>
      <c r="R512" t="s">
        <v>1802</v>
      </c>
    </row>
    <row r="513" spans="1:18">
      <c r="A513" t="s">
        <v>1835</v>
      </c>
      <c r="C513" t="s">
        <v>585</v>
      </c>
      <c r="E513" t="s">
        <v>1836</v>
      </c>
      <c r="F513" t="s">
        <v>1837</v>
      </c>
      <c r="J513" t="s">
        <v>1223</v>
      </c>
      <c r="L513" t="s">
        <v>1223</v>
      </c>
      <c r="N513">
        <v>4</v>
      </c>
      <c r="O513" t="s">
        <v>1224</v>
      </c>
      <c r="P513" t="s">
        <v>1238</v>
      </c>
      <c r="Q513" t="s">
        <v>1241</v>
      </c>
      <c r="R513" t="s">
        <v>1838</v>
      </c>
    </row>
    <row r="514" spans="1:18">
      <c r="A514" t="s">
        <v>1835</v>
      </c>
      <c r="C514" t="s">
        <v>615</v>
      </c>
      <c r="E514" t="s">
        <v>1839</v>
      </c>
      <c r="F514">
        <v>0</v>
      </c>
      <c r="J514" t="s">
        <v>600</v>
      </c>
      <c r="L514" t="s">
        <v>600</v>
      </c>
      <c r="M514" t="s">
        <v>509</v>
      </c>
      <c r="N514">
        <v>4</v>
      </c>
      <c r="O514" t="s">
        <v>1224</v>
      </c>
      <c r="P514" t="s">
        <v>1238</v>
      </c>
      <c r="Q514" t="s">
        <v>1241</v>
      </c>
      <c r="R514" t="s">
        <v>1838</v>
      </c>
    </row>
    <row r="515" spans="1:18">
      <c r="A515" t="s">
        <v>1835</v>
      </c>
      <c r="C515" t="s">
        <v>1804</v>
      </c>
      <c r="E515" t="s">
        <v>1840</v>
      </c>
      <c r="F515">
        <v>16</v>
      </c>
      <c r="I515" t="s">
        <v>1806</v>
      </c>
      <c r="J515" t="s">
        <v>600</v>
      </c>
      <c r="L515" t="s">
        <v>600</v>
      </c>
      <c r="M515" t="s">
        <v>509</v>
      </c>
      <c r="N515">
        <v>4</v>
      </c>
      <c r="O515" t="s">
        <v>1224</v>
      </c>
      <c r="P515" t="s">
        <v>1238</v>
      </c>
      <c r="Q515" t="s">
        <v>1241</v>
      </c>
      <c r="R515" t="s">
        <v>1838</v>
      </c>
    </row>
    <row r="516" spans="1:18">
      <c r="A516" t="s">
        <v>1835</v>
      </c>
      <c r="B516" t="s">
        <v>594</v>
      </c>
      <c r="C516" t="s">
        <v>708</v>
      </c>
      <c r="E516" t="s">
        <v>1841</v>
      </c>
      <c r="F516">
        <v>0</v>
      </c>
      <c r="I516" t="s">
        <v>707</v>
      </c>
      <c r="J516" t="s">
        <v>600</v>
      </c>
      <c r="L516" t="s">
        <v>600</v>
      </c>
      <c r="M516" t="s">
        <v>509</v>
      </c>
      <c r="N516">
        <v>4</v>
      </c>
      <c r="O516" t="s">
        <v>1224</v>
      </c>
      <c r="P516" t="s">
        <v>1238</v>
      </c>
      <c r="Q516" t="s">
        <v>1241</v>
      </c>
      <c r="R516" t="s">
        <v>1838</v>
      </c>
    </row>
    <row r="517" spans="1:18">
      <c r="A517" t="s">
        <v>1835</v>
      </c>
      <c r="C517" t="s">
        <v>1808</v>
      </c>
      <c r="E517" t="s">
        <v>1842</v>
      </c>
      <c r="F517" t="s">
        <v>1843</v>
      </c>
      <c r="J517" t="s">
        <v>600</v>
      </c>
      <c r="L517" t="s">
        <v>600</v>
      </c>
      <c r="M517" t="s">
        <v>509</v>
      </c>
      <c r="N517">
        <v>4</v>
      </c>
      <c r="O517" t="s">
        <v>1224</v>
      </c>
      <c r="P517" t="s">
        <v>1238</v>
      </c>
      <c r="Q517" t="s">
        <v>1241</v>
      </c>
      <c r="R517" t="s">
        <v>1838</v>
      </c>
    </row>
    <row r="518" spans="1:18">
      <c r="A518" t="s">
        <v>1835</v>
      </c>
      <c r="B518" t="s">
        <v>594</v>
      </c>
      <c r="C518" t="s">
        <v>712</v>
      </c>
      <c r="E518" t="s">
        <v>1844</v>
      </c>
      <c r="F518">
        <v>380</v>
      </c>
      <c r="I518" t="s">
        <v>707</v>
      </c>
      <c r="J518" t="s">
        <v>600</v>
      </c>
      <c r="L518" t="s">
        <v>600</v>
      </c>
      <c r="M518" t="s">
        <v>509</v>
      </c>
      <c r="N518">
        <v>4</v>
      </c>
      <c r="O518" t="s">
        <v>1224</v>
      </c>
      <c r="P518" t="s">
        <v>1238</v>
      </c>
      <c r="Q518" t="s">
        <v>1241</v>
      </c>
      <c r="R518" t="s">
        <v>1838</v>
      </c>
    </row>
    <row r="519" spans="1:18">
      <c r="A519" t="s">
        <v>1835</v>
      </c>
      <c r="B519" t="s">
        <v>594</v>
      </c>
      <c r="C519" t="s">
        <v>716</v>
      </c>
      <c r="E519" t="s">
        <v>1845</v>
      </c>
      <c r="F519">
        <v>200</v>
      </c>
      <c r="I519" t="s">
        <v>707</v>
      </c>
      <c r="J519" t="s">
        <v>600</v>
      </c>
      <c r="L519" t="s">
        <v>600</v>
      </c>
      <c r="M519" t="s">
        <v>509</v>
      </c>
      <c r="N519">
        <v>4</v>
      </c>
      <c r="O519" t="s">
        <v>1224</v>
      </c>
      <c r="P519" t="s">
        <v>1238</v>
      </c>
      <c r="Q519" t="s">
        <v>1241</v>
      </c>
      <c r="R519" t="s">
        <v>1838</v>
      </c>
    </row>
    <row r="520" spans="1:18">
      <c r="A520" t="s">
        <v>1835</v>
      </c>
      <c r="C520" t="s">
        <v>87</v>
      </c>
      <c r="E520" t="s">
        <v>1846</v>
      </c>
      <c r="F520">
        <v>7</v>
      </c>
      <c r="G520">
        <v>20</v>
      </c>
      <c r="H520">
        <v>1.4</v>
      </c>
      <c r="I520" t="s">
        <v>43</v>
      </c>
      <c r="J520" t="s">
        <v>600</v>
      </c>
      <c r="L520" t="s">
        <v>600</v>
      </c>
      <c r="M520" t="s">
        <v>509</v>
      </c>
      <c r="N520">
        <v>4</v>
      </c>
      <c r="O520" t="s">
        <v>1224</v>
      </c>
      <c r="P520" t="s">
        <v>1238</v>
      </c>
      <c r="Q520" t="s">
        <v>1241</v>
      </c>
      <c r="R520" t="s">
        <v>1838</v>
      </c>
    </row>
    <row r="521" spans="1:18">
      <c r="A521" t="s">
        <v>1835</v>
      </c>
      <c r="C521" t="s">
        <v>508</v>
      </c>
      <c r="D521" t="s">
        <v>629</v>
      </c>
      <c r="E521" t="s">
        <v>1847</v>
      </c>
      <c r="F521">
        <v>0</v>
      </c>
      <c r="I521" t="s">
        <v>7</v>
      </c>
      <c r="J521" t="s">
        <v>600</v>
      </c>
      <c r="L521" t="s">
        <v>600</v>
      </c>
      <c r="M521" t="s">
        <v>509</v>
      </c>
      <c r="N521">
        <v>4</v>
      </c>
      <c r="O521" t="s">
        <v>1224</v>
      </c>
      <c r="P521" t="s">
        <v>1238</v>
      </c>
      <c r="Q521" t="s">
        <v>1241</v>
      </c>
      <c r="R521" t="s">
        <v>1838</v>
      </c>
    </row>
    <row r="522" spans="1:18">
      <c r="A522" t="s">
        <v>1835</v>
      </c>
      <c r="C522" t="s">
        <v>508</v>
      </c>
      <c r="D522" t="s">
        <v>633</v>
      </c>
      <c r="E522" t="s">
        <v>1848</v>
      </c>
      <c r="F522">
        <v>0</v>
      </c>
      <c r="I522" t="s">
        <v>7</v>
      </c>
      <c r="J522" t="s">
        <v>600</v>
      </c>
      <c r="L522" t="s">
        <v>600</v>
      </c>
      <c r="M522" t="s">
        <v>509</v>
      </c>
      <c r="N522">
        <v>4</v>
      </c>
      <c r="O522" t="s">
        <v>1224</v>
      </c>
      <c r="P522" t="s">
        <v>1238</v>
      </c>
      <c r="Q522" t="s">
        <v>1241</v>
      </c>
      <c r="R522" t="s">
        <v>1838</v>
      </c>
    </row>
    <row r="523" spans="1:18">
      <c r="A523" t="s">
        <v>1835</v>
      </c>
      <c r="C523" t="s">
        <v>508</v>
      </c>
      <c r="D523" t="s">
        <v>637</v>
      </c>
      <c r="E523" t="s">
        <v>1849</v>
      </c>
      <c r="F523">
        <v>0</v>
      </c>
      <c r="I523" t="s">
        <v>7</v>
      </c>
      <c r="J523" t="s">
        <v>600</v>
      </c>
      <c r="L523" t="s">
        <v>600</v>
      </c>
      <c r="M523" t="s">
        <v>509</v>
      </c>
      <c r="N523">
        <v>4</v>
      </c>
      <c r="O523" t="s">
        <v>1224</v>
      </c>
      <c r="P523" t="s">
        <v>1238</v>
      </c>
      <c r="Q523" t="s">
        <v>1241</v>
      </c>
      <c r="R523" t="s">
        <v>1838</v>
      </c>
    </row>
    <row r="524" spans="1:18">
      <c r="A524" t="s">
        <v>1835</v>
      </c>
      <c r="C524" t="s">
        <v>508</v>
      </c>
      <c r="D524" t="s">
        <v>641</v>
      </c>
      <c r="E524" t="s">
        <v>1850</v>
      </c>
      <c r="F524">
        <v>0</v>
      </c>
      <c r="I524" t="s">
        <v>7</v>
      </c>
      <c r="J524" t="s">
        <v>600</v>
      </c>
      <c r="L524" t="s">
        <v>600</v>
      </c>
      <c r="M524" t="s">
        <v>509</v>
      </c>
      <c r="N524">
        <v>4</v>
      </c>
      <c r="O524" t="s">
        <v>1224</v>
      </c>
      <c r="P524" t="s">
        <v>1238</v>
      </c>
      <c r="Q524" t="s">
        <v>1241</v>
      </c>
      <c r="R524" t="s">
        <v>1838</v>
      </c>
    </row>
    <row r="525" spans="1:18">
      <c r="A525" t="s">
        <v>1835</v>
      </c>
      <c r="C525" t="s">
        <v>508</v>
      </c>
      <c r="D525" t="s">
        <v>645</v>
      </c>
      <c r="E525" t="s">
        <v>1851</v>
      </c>
      <c r="F525">
        <v>0</v>
      </c>
      <c r="I525" t="s">
        <v>7</v>
      </c>
      <c r="J525" t="s">
        <v>600</v>
      </c>
      <c r="L525" t="s">
        <v>600</v>
      </c>
      <c r="M525" t="s">
        <v>509</v>
      </c>
      <c r="N525">
        <v>4</v>
      </c>
      <c r="O525" t="s">
        <v>1224</v>
      </c>
      <c r="P525" t="s">
        <v>1238</v>
      </c>
      <c r="Q525" t="s">
        <v>1241</v>
      </c>
      <c r="R525" t="s">
        <v>1838</v>
      </c>
    </row>
    <row r="526" spans="1:18">
      <c r="A526" t="s">
        <v>1835</v>
      </c>
      <c r="C526" t="s">
        <v>508</v>
      </c>
      <c r="D526" t="s">
        <v>649</v>
      </c>
      <c r="E526" t="s">
        <v>1852</v>
      </c>
      <c r="F526">
        <v>0</v>
      </c>
      <c r="I526" t="s">
        <v>7</v>
      </c>
      <c r="J526" t="s">
        <v>600</v>
      </c>
      <c r="L526" t="s">
        <v>600</v>
      </c>
      <c r="M526" t="s">
        <v>509</v>
      </c>
      <c r="N526">
        <v>4</v>
      </c>
      <c r="O526" t="s">
        <v>1224</v>
      </c>
      <c r="P526" t="s">
        <v>1238</v>
      </c>
      <c r="Q526" t="s">
        <v>1241</v>
      </c>
      <c r="R526" t="s">
        <v>1838</v>
      </c>
    </row>
    <row r="527" spans="1:18">
      <c r="A527" t="s">
        <v>1835</v>
      </c>
      <c r="C527" t="s">
        <v>508</v>
      </c>
      <c r="D527" t="s">
        <v>653</v>
      </c>
      <c r="E527" t="s">
        <v>1853</v>
      </c>
      <c r="F527">
        <v>3</v>
      </c>
      <c r="I527" t="s">
        <v>7</v>
      </c>
      <c r="J527" t="s">
        <v>600</v>
      </c>
      <c r="L527" t="s">
        <v>600</v>
      </c>
      <c r="M527" t="s">
        <v>509</v>
      </c>
      <c r="N527">
        <v>4</v>
      </c>
      <c r="O527" t="s">
        <v>1224</v>
      </c>
      <c r="P527" t="s">
        <v>1238</v>
      </c>
      <c r="Q527" t="s">
        <v>1241</v>
      </c>
      <c r="R527" t="s">
        <v>1838</v>
      </c>
    </row>
    <row r="528" spans="1:18">
      <c r="A528" t="s">
        <v>1835</v>
      </c>
      <c r="C528" t="s">
        <v>508</v>
      </c>
      <c r="D528" t="s">
        <v>657</v>
      </c>
      <c r="E528" t="s">
        <v>1854</v>
      </c>
      <c r="F528">
        <v>0</v>
      </c>
      <c r="I528" t="s">
        <v>7</v>
      </c>
      <c r="J528" t="s">
        <v>600</v>
      </c>
      <c r="L528" t="s">
        <v>600</v>
      </c>
      <c r="M528" t="s">
        <v>509</v>
      </c>
      <c r="N528">
        <v>4</v>
      </c>
      <c r="O528" t="s">
        <v>1224</v>
      </c>
      <c r="P528" t="s">
        <v>1238</v>
      </c>
      <c r="Q528" t="s">
        <v>1241</v>
      </c>
      <c r="R528" t="s">
        <v>1838</v>
      </c>
    </row>
    <row r="529" spans="1:18">
      <c r="A529" t="s">
        <v>1835</v>
      </c>
      <c r="C529" t="s">
        <v>508</v>
      </c>
      <c r="D529" t="s">
        <v>661</v>
      </c>
      <c r="E529" t="s">
        <v>1855</v>
      </c>
      <c r="F529">
        <v>0</v>
      </c>
      <c r="I529" t="s">
        <v>7</v>
      </c>
      <c r="J529" t="s">
        <v>600</v>
      </c>
      <c r="L529" t="s">
        <v>600</v>
      </c>
      <c r="M529" t="s">
        <v>509</v>
      </c>
      <c r="N529">
        <v>4</v>
      </c>
      <c r="O529" t="s">
        <v>1224</v>
      </c>
      <c r="P529" t="s">
        <v>1238</v>
      </c>
      <c r="Q529" t="s">
        <v>1241</v>
      </c>
      <c r="R529" t="s">
        <v>1838</v>
      </c>
    </row>
    <row r="530" spans="1:18">
      <c r="A530" t="s">
        <v>1835</v>
      </c>
      <c r="C530" t="s">
        <v>508</v>
      </c>
      <c r="D530" t="s">
        <v>665</v>
      </c>
      <c r="E530" t="s">
        <v>1856</v>
      </c>
      <c r="F530">
        <v>0</v>
      </c>
      <c r="I530" t="s">
        <v>7</v>
      </c>
      <c r="J530" t="s">
        <v>600</v>
      </c>
      <c r="L530" t="s">
        <v>600</v>
      </c>
      <c r="M530" t="s">
        <v>509</v>
      </c>
      <c r="N530">
        <v>4</v>
      </c>
      <c r="O530" t="s">
        <v>1224</v>
      </c>
      <c r="P530" t="s">
        <v>1238</v>
      </c>
      <c r="Q530" t="s">
        <v>1241</v>
      </c>
      <c r="R530" t="s">
        <v>1838</v>
      </c>
    </row>
    <row r="531" spans="1:18">
      <c r="A531" t="s">
        <v>1835</v>
      </c>
      <c r="C531" t="s">
        <v>508</v>
      </c>
      <c r="D531" t="s">
        <v>669</v>
      </c>
      <c r="E531" t="s">
        <v>1857</v>
      </c>
      <c r="F531">
        <v>0</v>
      </c>
      <c r="I531" t="s">
        <v>7</v>
      </c>
      <c r="J531" t="s">
        <v>600</v>
      </c>
      <c r="L531" t="s">
        <v>600</v>
      </c>
      <c r="M531" t="s">
        <v>509</v>
      </c>
      <c r="N531">
        <v>4</v>
      </c>
      <c r="O531" t="s">
        <v>1224</v>
      </c>
      <c r="P531" t="s">
        <v>1238</v>
      </c>
      <c r="Q531" t="s">
        <v>1241</v>
      </c>
      <c r="R531" t="s">
        <v>1838</v>
      </c>
    </row>
    <row r="532" spans="1:18">
      <c r="A532" t="s">
        <v>1835</v>
      </c>
      <c r="C532" t="s">
        <v>595</v>
      </c>
      <c r="E532" t="s">
        <v>1858</v>
      </c>
      <c r="F532" t="s">
        <v>1826</v>
      </c>
      <c r="J532" t="s">
        <v>600</v>
      </c>
      <c r="L532" t="s">
        <v>600</v>
      </c>
      <c r="M532" t="s">
        <v>509</v>
      </c>
      <c r="N532">
        <v>4</v>
      </c>
      <c r="O532" t="s">
        <v>1224</v>
      </c>
      <c r="P532" t="s">
        <v>1238</v>
      </c>
      <c r="Q532" t="s">
        <v>1241</v>
      </c>
      <c r="R532" t="s">
        <v>1838</v>
      </c>
    </row>
    <row r="533" spans="1:18">
      <c r="A533" t="s">
        <v>1835</v>
      </c>
      <c r="C533" t="s">
        <v>596</v>
      </c>
      <c r="E533" t="s">
        <v>1859</v>
      </c>
      <c r="F533" t="s">
        <v>1828</v>
      </c>
      <c r="J533" t="s">
        <v>600</v>
      </c>
      <c r="L533" t="s">
        <v>600</v>
      </c>
      <c r="M533" t="s">
        <v>509</v>
      </c>
      <c r="N533">
        <v>4</v>
      </c>
      <c r="O533" t="s">
        <v>1224</v>
      </c>
      <c r="P533" t="s">
        <v>1238</v>
      </c>
      <c r="Q533" t="s">
        <v>1241</v>
      </c>
      <c r="R533" t="s">
        <v>1838</v>
      </c>
    </row>
    <row r="534" spans="1:18">
      <c r="A534" t="s">
        <v>1835</v>
      </c>
      <c r="C534" t="s">
        <v>515</v>
      </c>
      <c r="E534" t="s">
        <v>1860</v>
      </c>
      <c r="F534">
        <v>1</v>
      </c>
      <c r="J534" t="s">
        <v>600</v>
      </c>
      <c r="L534" t="s">
        <v>600</v>
      </c>
      <c r="M534" t="s">
        <v>509</v>
      </c>
      <c r="N534">
        <v>4</v>
      </c>
      <c r="O534" t="s">
        <v>1224</v>
      </c>
      <c r="P534" t="s">
        <v>1238</v>
      </c>
      <c r="Q534" t="s">
        <v>1241</v>
      </c>
      <c r="R534" t="s">
        <v>1838</v>
      </c>
    </row>
    <row r="535" spans="1:18">
      <c r="A535" t="s">
        <v>1835</v>
      </c>
      <c r="C535" t="s">
        <v>516</v>
      </c>
      <c r="E535" t="s">
        <v>1861</v>
      </c>
      <c r="F535">
        <v>1</v>
      </c>
      <c r="J535" t="s">
        <v>600</v>
      </c>
      <c r="L535" t="s">
        <v>600</v>
      </c>
      <c r="M535" t="s">
        <v>509</v>
      </c>
      <c r="N535">
        <v>4</v>
      </c>
      <c r="O535" t="s">
        <v>1224</v>
      </c>
      <c r="P535" t="s">
        <v>1238</v>
      </c>
      <c r="Q535" t="s">
        <v>1241</v>
      </c>
      <c r="R535" t="s">
        <v>1838</v>
      </c>
    </row>
    <row r="536" spans="1:18">
      <c r="A536" t="s">
        <v>1835</v>
      </c>
      <c r="C536" t="s">
        <v>689</v>
      </c>
      <c r="E536" t="s">
        <v>1862</v>
      </c>
      <c r="F536">
        <v>40</v>
      </c>
      <c r="I536" t="s">
        <v>597</v>
      </c>
      <c r="J536" t="s">
        <v>600</v>
      </c>
      <c r="L536" t="s">
        <v>600</v>
      </c>
      <c r="M536" t="s">
        <v>509</v>
      </c>
      <c r="N536">
        <v>4</v>
      </c>
      <c r="O536" t="s">
        <v>1224</v>
      </c>
      <c r="P536" t="s">
        <v>1238</v>
      </c>
      <c r="Q536" t="s">
        <v>1241</v>
      </c>
      <c r="R536" t="s">
        <v>1838</v>
      </c>
    </row>
    <row r="537" spans="1:18">
      <c r="A537" t="s">
        <v>1835</v>
      </c>
      <c r="C537" t="s">
        <v>694</v>
      </c>
      <c r="E537" t="s">
        <v>1863</v>
      </c>
      <c r="F537">
        <v>10</v>
      </c>
      <c r="I537" t="s">
        <v>597</v>
      </c>
      <c r="J537" t="s">
        <v>600</v>
      </c>
      <c r="L537" t="s">
        <v>600</v>
      </c>
      <c r="M537" t="s">
        <v>509</v>
      </c>
      <c r="N537">
        <v>4</v>
      </c>
      <c r="O537" t="s">
        <v>1224</v>
      </c>
      <c r="P537" t="s">
        <v>1238</v>
      </c>
      <c r="Q537" t="s">
        <v>1241</v>
      </c>
      <c r="R537" t="s">
        <v>1838</v>
      </c>
    </row>
    <row r="538" spans="1:18">
      <c r="A538" t="s">
        <v>1835</v>
      </c>
      <c r="C538" t="s">
        <v>598</v>
      </c>
      <c r="E538" t="s">
        <v>1864</v>
      </c>
      <c r="F538">
        <v>5</v>
      </c>
      <c r="J538" t="s">
        <v>600</v>
      </c>
      <c r="L538" t="s">
        <v>600</v>
      </c>
      <c r="M538" t="s">
        <v>509</v>
      </c>
      <c r="N538">
        <v>4</v>
      </c>
      <c r="O538" t="s">
        <v>1224</v>
      </c>
      <c r="P538" t="s">
        <v>1238</v>
      </c>
      <c r="Q538" t="s">
        <v>1241</v>
      </c>
      <c r="R538" t="s">
        <v>1838</v>
      </c>
    </row>
    <row r="539" spans="1:18">
      <c r="A539" t="s">
        <v>1835</v>
      </c>
      <c r="B539" t="s">
        <v>594</v>
      </c>
      <c r="C539" t="s">
        <v>599</v>
      </c>
      <c r="E539" t="s">
        <v>1865</v>
      </c>
      <c r="F539">
        <v>660</v>
      </c>
      <c r="I539" t="s">
        <v>707</v>
      </c>
      <c r="J539" t="s">
        <v>600</v>
      </c>
      <c r="L539" t="s">
        <v>600</v>
      </c>
      <c r="M539" t="s">
        <v>509</v>
      </c>
      <c r="N539">
        <v>4</v>
      </c>
      <c r="O539" t="s">
        <v>1224</v>
      </c>
      <c r="P539" t="s">
        <v>1238</v>
      </c>
      <c r="Q539" t="s">
        <v>1241</v>
      </c>
      <c r="R539" t="s">
        <v>1838</v>
      </c>
    </row>
    <row r="540" spans="1:18">
      <c r="A540" t="s">
        <v>1866</v>
      </c>
      <c r="C540" t="s">
        <v>585</v>
      </c>
      <c r="E540" t="s">
        <v>1867</v>
      </c>
      <c r="F540" t="s">
        <v>1868</v>
      </c>
      <c r="J540" t="s">
        <v>1223</v>
      </c>
      <c r="L540" t="s">
        <v>1223</v>
      </c>
      <c r="N540">
        <v>4</v>
      </c>
      <c r="O540" t="s">
        <v>1224</v>
      </c>
      <c r="P540" t="s">
        <v>1238</v>
      </c>
      <c r="Q540" t="s">
        <v>1241</v>
      </c>
      <c r="R540" t="s">
        <v>1869</v>
      </c>
    </row>
    <row r="541" spans="1:18">
      <c r="A541" t="s">
        <v>1866</v>
      </c>
      <c r="C541" t="s">
        <v>615</v>
      </c>
      <c r="E541" t="s">
        <v>1870</v>
      </c>
      <c r="F541">
        <v>0</v>
      </c>
      <c r="J541" t="s">
        <v>600</v>
      </c>
      <c r="L541" t="s">
        <v>600</v>
      </c>
      <c r="M541" t="s">
        <v>509</v>
      </c>
      <c r="N541">
        <v>4</v>
      </c>
      <c r="O541" t="s">
        <v>1224</v>
      </c>
      <c r="P541" t="s">
        <v>1238</v>
      </c>
      <c r="Q541" t="s">
        <v>1241</v>
      </c>
      <c r="R541" t="s">
        <v>1869</v>
      </c>
    </row>
    <row r="542" spans="1:18">
      <c r="A542" t="s">
        <v>1866</v>
      </c>
      <c r="C542" t="s">
        <v>1804</v>
      </c>
      <c r="E542" t="s">
        <v>1871</v>
      </c>
      <c r="F542">
        <v>0.6</v>
      </c>
      <c r="I542" t="s">
        <v>1806</v>
      </c>
      <c r="J542" t="s">
        <v>600</v>
      </c>
      <c r="L542" t="s">
        <v>600</v>
      </c>
      <c r="M542" t="s">
        <v>509</v>
      </c>
      <c r="N542">
        <v>4</v>
      </c>
      <c r="O542" t="s">
        <v>1224</v>
      </c>
      <c r="P542" t="s">
        <v>1238</v>
      </c>
      <c r="Q542" t="s">
        <v>1241</v>
      </c>
      <c r="R542" t="s">
        <v>1869</v>
      </c>
    </row>
    <row r="543" spans="1:18">
      <c r="A543" t="s">
        <v>1866</v>
      </c>
      <c r="B543" t="s">
        <v>594</v>
      </c>
      <c r="C543" t="s">
        <v>708</v>
      </c>
      <c r="E543" t="s">
        <v>1872</v>
      </c>
      <c r="F543">
        <v>0</v>
      </c>
      <c r="I543" t="s">
        <v>707</v>
      </c>
      <c r="J543" t="s">
        <v>600</v>
      </c>
      <c r="L543" t="s">
        <v>600</v>
      </c>
      <c r="M543" t="s">
        <v>509</v>
      </c>
      <c r="N543">
        <v>4</v>
      </c>
      <c r="O543" t="s">
        <v>1224</v>
      </c>
      <c r="P543" t="s">
        <v>1238</v>
      </c>
      <c r="Q543" t="s">
        <v>1241</v>
      </c>
      <c r="R543" t="s">
        <v>1869</v>
      </c>
    </row>
    <row r="544" spans="1:18">
      <c r="A544" t="s">
        <v>1866</v>
      </c>
      <c r="C544" t="s">
        <v>1808</v>
      </c>
      <c r="E544" t="s">
        <v>1873</v>
      </c>
      <c r="F544">
        <v>0</v>
      </c>
      <c r="J544" t="s">
        <v>600</v>
      </c>
      <c r="L544" t="s">
        <v>600</v>
      </c>
      <c r="M544" t="s">
        <v>509</v>
      </c>
      <c r="N544">
        <v>4</v>
      </c>
      <c r="O544" t="s">
        <v>1224</v>
      </c>
      <c r="P544" t="s">
        <v>1238</v>
      </c>
      <c r="Q544" t="s">
        <v>1241</v>
      </c>
      <c r="R544" t="s">
        <v>1869</v>
      </c>
    </row>
    <row r="545" spans="1:18">
      <c r="A545" t="s">
        <v>1866</v>
      </c>
      <c r="B545" t="s">
        <v>594</v>
      </c>
      <c r="C545" t="s">
        <v>712</v>
      </c>
      <c r="E545" t="s">
        <v>1874</v>
      </c>
      <c r="F545">
        <v>220</v>
      </c>
      <c r="I545" t="s">
        <v>707</v>
      </c>
      <c r="J545" t="s">
        <v>600</v>
      </c>
      <c r="L545" t="s">
        <v>600</v>
      </c>
      <c r="M545" t="s">
        <v>509</v>
      </c>
      <c r="N545">
        <v>4</v>
      </c>
      <c r="O545" t="s">
        <v>1224</v>
      </c>
      <c r="P545" t="s">
        <v>1238</v>
      </c>
      <c r="Q545" t="s">
        <v>1241</v>
      </c>
      <c r="R545" t="s">
        <v>1869</v>
      </c>
    </row>
    <row r="546" spans="1:18">
      <c r="A546" t="s">
        <v>1866</v>
      </c>
      <c r="B546" t="s">
        <v>594</v>
      </c>
      <c r="C546" t="s">
        <v>716</v>
      </c>
      <c r="E546" t="s">
        <v>1875</v>
      </c>
      <c r="F546">
        <v>120</v>
      </c>
      <c r="I546" t="s">
        <v>707</v>
      </c>
      <c r="J546" t="s">
        <v>600</v>
      </c>
      <c r="L546" t="s">
        <v>600</v>
      </c>
      <c r="M546" t="s">
        <v>509</v>
      </c>
      <c r="N546">
        <v>4</v>
      </c>
      <c r="O546" t="s">
        <v>1224</v>
      </c>
      <c r="P546" t="s">
        <v>1238</v>
      </c>
      <c r="Q546" t="s">
        <v>1241</v>
      </c>
      <c r="R546" t="s">
        <v>1869</v>
      </c>
    </row>
    <row r="547" spans="1:18">
      <c r="A547" t="s">
        <v>1866</v>
      </c>
      <c r="C547" t="s">
        <v>87</v>
      </c>
      <c r="E547" t="s">
        <v>1876</v>
      </c>
      <c r="F547">
        <v>5.8</v>
      </c>
      <c r="G547">
        <v>20</v>
      </c>
      <c r="H547">
        <v>1.1599999999999999</v>
      </c>
      <c r="I547" t="s">
        <v>43</v>
      </c>
      <c r="J547" t="s">
        <v>600</v>
      </c>
      <c r="L547" t="s">
        <v>600</v>
      </c>
      <c r="M547" t="s">
        <v>509</v>
      </c>
      <c r="N547">
        <v>4</v>
      </c>
      <c r="O547" t="s">
        <v>1224</v>
      </c>
      <c r="P547" t="s">
        <v>1238</v>
      </c>
      <c r="Q547" t="s">
        <v>1241</v>
      </c>
      <c r="R547" t="s">
        <v>1869</v>
      </c>
    </row>
    <row r="548" spans="1:18">
      <c r="A548" t="s">
        <v>1866</v>
      </c>
      <c r="C548" t="s">
        <v>508</v>
      </c>
      <c r="D548" t="s">
        <v>629</v>
      </c>
      <c r="E548" t="s">
        <v>1877</v>
      </c>
      <c r="F548">
        <v>0</v>
      </c>
      <c r="I548" t="s">
        <v>7</v>
      </c>
      <c r="J548" t="s">
        <v>600</v>
      </c>
      <c r="L548" t="s">
        <v>600</v>
      </c>
      <c r="M548" t="s">
        <v>509</v>
      </c>
      <c r="N548">
        <v>4</v>
      </c>
      <c r="O548" t="s">
        <v>1224</v>
      </c>
      <c r="P548" t="s">
        <v>1238</v>
      </c>
      <c r="Q548" t="s">
        <v>1241</v>
      </c>
      <c r="R548" t="s">
        <v>1869</v>
      </c>
    </row>
    <row r="549" spans="1:18">
      <c r="A549" t="s">
        <v>1866</v>
      </c>
      <c r="C549" t="s">
        <v>508</v>
      </c>
      <c r="D549" t="s">
        <v>633</v>
      </c>
      <c r="E549" t="s">
        <v>1878</v>
      </c>
      <c r="F549">
        <v>0</v>
      </c>
      <c r="I549" t="s">
        <v>7</v>
      </c>
      <c r="J549" t="s">
        <v>600</v>
      </c>
      <c r="L549" t="s">
        <v>600</v>
      </c>
      <c r="M549" t="s">
        <v>509</v>
      </c>
      <c r="N549">
        <v>4</v>
      </c>
      <c r="O549" t="s">
        <v>1224</v>
      </c>
      <c r="P549" t="s">
        <v>1238</v>
      </c>
      <c r="Q549" t="s">
        <v>1241</v>
      </c>
      <c r="R549" t="s">
        <v>1869</v>
      </c>
    </row>
    <row r="550" spans="1:18">
      <c r="A550" t="s">
        <v>1866</v>
      </c>
      <c r="C550" t="s">
        <v>508</v>
      </c>
      <c r="D550" t="s">
        <v>637</v>
      </c>
      <c r="E550" t="s">
        <v>1879</v>
      </c>
      <c r="F550">
        <v>0</v>
      </c>
      <c r="I550" t="s">
        <v>7</v>
      </c>
      <c r="J550" t="s">
        <v>600</v>
      </c>
      <c r="L550" t="s">
        <v>600</v>
      </c>
      <c r="M550" t="s">
        <v>509</v>
      </c>
      <c r="N550">
        <v>4</v>
      </c>
      <c r="O550" t="s">
        <v>1224</v>
      </c>
      <c r="P550" t="s">
        <v>1238</v>
      </c>
      <c r="Q550" t="s">
        <v>1241</v>
      </c>
      <c r="R550" t="s">
        <v>1869</v>
      </c>
    </row>
    <row r="551" spans="1:18">
      <c r="A551" t="s">
        <v>1866</v>
      </c>
      <c r="C551" t="s">
        <v>508</v>
      </c>
      <c r="D551" t="s">
        <v>641</v>
      </c>
      <c r="E551" t="s">
        <v>1880</v>
      </c>
      <c r="F551">
        <v>0</v>
      </c>
      <c r="I551" t="s">
        <v>7</v>
      </c>
      <c r="J551" t="s">
        <v>600</v>
      </c>
      <c r="L551" t="s">
        <v>600</v>
      </c>
      <c r="M551" t="s">
        <v>509</v>
      </c>
      <c r="N551">
        <v>4</v>
      </c>
      <c r="O551" t="s">
        <v>1224</v>
      </c>
      <c r="P551" t="s">
        <v>1238</v>
      </c>
      <c r="Q551" t="s">
        <v>1241</v>
      </c>
      <c r="R551" t="s">
        <v>1869</v>
      </c>
    </row>
    <row r="552" spans="1:18">
      <c r="A552" t="s">
        <v>1866</v>
      </c>
      <c r="C552" t="s">
        <v>508</v>
      </c>
      <c r="D552" t="s">
        <v>645</v>
      </c>
      <c r="E552" t="s">
        <v>1881</v>
      </c>
      <c r="F552">
        <v>0</v>
      </c>
      <c r="I552" t="s">
        <v>7</v>
      </c>
      <c r="J552" t="s">
        <v>600</v>
      </c>
      <c r="L552" t="s">
        <v>600</v>
      </c>
      <c r="M552" t="s">
        <v>509</v>
      </c>
      <c r="N552">
        <v>4</v>
      </c>
      <c r="O552" t="s">
        <v>1224</v>
      </c>
      <c r="P552" t="s">
        <v>1238</v>
      </c>
      <c r="Q552" t="s">
        <v>1241</v>
      </c>
      <c r="R552" t="s">
        <v>1869</v>
      </c>
    </row>
    <row r="553" spans="1:18">
      <c r="A553" t="s">
        <v>1866</v>
      </c>
      <c r="C553" t="s">
        <v>508</v>
      </c>
      <c r="D553" t="s">
        <v>649</v>
      </c>
      <c r="E553" t="s">
        <v>1882</v>
      </c>
      <c r="F553">
        <v>0</v>
      </c>
      <c r="I553" t="s">
        <v>7</v>
      </c>
      <c r="J553" t="s">
        <v>600</v>
      </c>
      <c r="L553" t="s">
        <v>600</v>
      </c>
      <c r="M553" t="s">
        <v>509</v>
      </c>
      <c r="N553">
        <v>4</v>
      </c>
      <c r="O553" t="s">
        <v>1224</v>
      </c>
      <c r="P553" t="s">
        <v>1238</v>
      </c>
      <c r="Q553" t="s">
        <v>1241</v>
      </c>
      <c r="R553" t="s">
        <v>1869</v>
      </c>
    </row>
    <row r="554" spans="1:18">
      <c r="A554" t="s">
        <v>1866</v>
      </c>
      <c r="C554" t="s">
        <v>508</v>
      </c>
      <c r="D554" t="s">
        <v>653</v>
      </c>
      <c r="E554" t="s">
        <v>1883</v>
      </c>
      <c r="F554">
        <v>9</v>
      </c>
      <c r="I554" t="s">
        <v>7</v>
      </c>
      <c r="J554" t="s">
        <v>600</v>
      </c>
      <c r="L554" t="s">
        <v>600</v>
      </c>
      <c r="M554" t="s">
        <v>509</v>
      </c>
      <c r="N554">
        <v>4</v>
      </c>
      <c r="O554" t="s">
        <v>1224</v>
      </c>
      <c r="P554" t="s">
        <v>1238</v>
      </c>
      <c r="Q554" t="s">
        <v>1241</v>
      </c>
      <c r="R554" t="s">
        <v>1869</v>
      </c>
    </row>
    <row r="555" spans="1:18">
      <c r="A555" t="s">
        <v>1866</v>
      </c>
      <c r="C555" t="s">
        <v>508</v>
      </c>
      <c r="D555" t="s">
        <v>657</v>
      </c>
      <c r="E555" t="s">
        <v>1884</v>
      </c>
      <c r="F555">
        <v>0</v>
      </c>
      <c r="I555" t="s">
        <v>7</v>
      </c>
      <c r="J555" t="s">
        <v>600</v>
      </c>
      <c r="L555" t="s">
        <v>600</v>
      </c>
      <c r="M555" t="s">
        <v>509</v>
      </c>
      <c r="N555">
        <v>4</v>
      </c>
      <c r="O555" t="s">
        <v>1224</v>
      </c>
      <c r="P555" t="s">
        <v>1238</v>
      </c>
      <c r="Q555" t="s">
        <v>1241</v>
      </c>
      <c r="R555" t="s">
        <v>1869</v>
      </c>
    </row>
    <row r="556" spans="1:18">
      <c r="A556" t="s">
        <v>1866</v>
      </c>
      <c r="C556" t="s">
        <v>508</v>
      </c>
      <c r="D556" t="s">
        <v>661</v>
      </c>
      <c r="E556" t="s">
        <v>1885</v>
      </c>
      <c r="F556">
        <v>0</v>
      </c>
      <c r="I556" t="s">
        <v>7</v>
      </c>
      <c r="J556" t="s">
        <v>600</v>
      </c>
      <c r="L556" t="s">
        <v>600</v>
      </c>
      <c r="M556" t="s">
        <v>509</v>
      </c>
      <c r="N556">
        <v>4</v>
      </c>
      <c r="O556" t="s">
        <v>1224</v>
      </c>
      <c r="P556" t="s">
        <v>1238</v>
      </c>
      <c r="Q556" t="s">
        <v>1241</v>
      </c>
      <c r="R556" t="s">
        <v>1869</v>
      </c>
    </row>
    <row r="557" spans="1:18">
      <c r="A557" t="s">
        <v>1866</v>
      </c>
      <c r="C557" t="s">
        <v>508</v>
      </c>
      <c r="D557" t="s">
        <v>665</v>
      </c>
      <c r="E557" t="s">
        <v>1886</v>
      </c>
      <c r="F557">
        <v>0</v>
      </c>
      <c r="I557" t="s">
        <v>7</v>
      </c>
      <c r="J557" t="s">
        <v>600</v>
      </c>
      <c r="L557" t="s">
        <v>600</v>
      </c>
      <c r="M557" t="s">
        <v>509</v>
      </c>
      <c r="N557">
        <v>4</v>
      </c>
      <c r="O557" t="s">
        <v>1224</v>
      </c>
      <c r="P557" t="s">
        <v>1238</v>
      </c>
      <c r="Q557" t="s">
        <v>1241</v>
      </c>
      <c r="R557" t="s">
        <v>1869</v>
      </c>
    </row>
    <row r="558" spans="1:18">
      <c r="A558" t="s">
        <v>1866</v>
      </c>
      <c r="C558" t="s">
        <v>508</v>
      </c>
      <c r="D558" t="s">
        <v>669</v>
      </c>
      <c r="E558" t="s">
        <v>1887</v>
      </c>
      <c r="F558">
        <v>0</v>
      </c>
      <c r="I558" t="s">
        <v>7</v>
      </c>
      <c r="J558" t="s">
        <v>600</v>
      </c>
      <c r="L558" t="s">
        <v>600</v>
      </c>
      <c r="M558" t="s">
        <v>509</v>
      </c>
      <c r="N558">
        <v>4</v>
      </c>
      <c r="O558" t="s">
        <v>1224</v>
      </c>
      <c r="P558" t="s">
        <v>1238</v>
      </c>
      <c r="Q558" t="s">
        <v>1241</v>
      </c>
      <c r="R558" t="s">
        <v>1869</v>
      </c>
    </row>
    <row r="559" spans="1:18">
      <c r="A559" t="s">
        <v>1866</v>
      </c>
      <c r="C559" t="s">
        <v>595</v>
      </c>
      <c r="E559" t="s">
        <v>1888</v>
      </c>
      <c r="F559" t="s">
        <v>1826</v>
      </c>
      <c r="J559" t="s">
        <v>600</v>
      </c>
      <c r="L559" t="s">
        <v>600</v>
      </c>
      <c r="M559" t="s">
        <v>509</v>
      </c>
      <c r="N559">
        <v>4</v>
      </c>
      <c r="O559" t="s">
        <v>1224</v>
      </c>
      <c r="P559" t="s">
        <v>1238</v>
      </c>
      <c r="Q559" t="s">
        <v>1241</v>
      </c>
      <c r="R559" t="s">
        <v>1869</v>
      </c>
    </row>
    <row r="560" spans="1:18">
      <c r="A560" t="s">
        <v>1866</v>
      </c>
      <c r="C560" t="s">
        <v>596</v>
      </c>
      <c r="E560" t="s">
        <v>1889</v>
      </c>
      <c r="F560" t="s">
        <v>1828</v>
      </c>
      <c r="J560" t="s">
        <v>600</v>
      </c>
      <c r="L560" t="s">
        <v>600</v>
      </c>
      <c r="M560" t="s">
        <v>509</v>
      </c>
      <c r="N560">
        <v>4</v>
      </c>
      <c r="O560" t="s">
        <v>1224</v>
      </c>
      <c r="P560" t="s">
        <v>1238</v>
      </c>
      <c r="Q560" t="s">
        <v>1241</v>
      </c>
      <c r="R560" t="s">
        <v>1869</v>
      </c>
    </row>
    <row r="561" spans="1:18">
      <c r="A561" t="s">
        <v>1866</v>
      </c>
      <c r="C561" t="s">
        <v>515</v>
      </c>
      <c r="E561" t="s">
        <v>1890</v>
      </c>
      <c r="F561">
        <v>1</v>
      </c>
      <c r="J561" t="s">
        <v>600</v>
      </c>
      <c r="L561" t="s">
        <v>600</v>
      </c>
      <c r="M561" t="s">
        <v>509</v>
      </c>
      <c r="N561">
        <v>4</v>
      </c>
      <c r="O561" t="s">
        <v>1224</v>
      </c>
      <c r="P561" t="s">
        <v>1238</v>
      </c>
      <c r="Q561" t="s">
        <v>1241</v>
      </c>
      <c r="R561" t="s">
        <v>1869</v>
      </c>
    </row>
    <row r="562" spans="1:18">
      <c r="A562" t="s">
        <v>1866</v>
      </c>
      <c r="C562" t="s">
        <v>516</v>
      </c>
      <c r="E562" t="s">
        <v>1891</v>
      </c>
      <c r="F562">
        <v>1</v>
      </c>
      <c r="J562" t="s">
        <v>600</v>
      </c>
      <c r="L562" t="s">
        <v>600</v>
      </c>
      <c r="M562" t="s">
        <v>509</v>
      </c>
      <c r="N562">
        <v>4</v>
      </c>
      <c r="O562" t="s">
        <v>1224</v>
      </c>
      <c r="P562" t="s">
        <v>1238</v>
      </c>
      <c r="Q562" t="s">
        <v>1241</v>
      </c>
      <c r="R562" t="s">
        <v>1869</v>
      </c>
    </row>
    <row r="563" spans="1:18">
      <c r="A563" t="s">
        <v>1866</v>
      </c>
      <c r="C563" t="s">
        <v>689</v>
      </c>
      <c r="E563" t="s">
        <v>1892</v>
      </c>
      <c r="F563">
        <v>40</v>
      </c>
      <c r="I563" t="s">
        <v>597</v>
      </c>
      <c r="J563" t="s">
        <v>600</v>
      </c>
      <c r="L563" t="s">
        <v>600</v>
      </c>
      <c r="M563" t="s">
        <v>509</v>
      </c>
      <c r="N563">
        <v>4</v>
      </c>
      <c r="O563" t="s">
        <v>1224</v>
      </c>
      <c r="P563" t="s">
        <v>1238</v>
      </c>
      <c r="Q563" t="s">
        <v>1241</v>
      </c>
      <c r="R563" t="s">
        <v>1869</v>
      </c>
    </row>
    <row r="564" spans="1:18">
      <c r="A564" t="s">
        <v>1866</v>
      </c>
      <c r="C564" t="s">
        <v>694</v>
      </c>
      <c r="E564" t="s">
        <v>1893</v>
      </c>
      <c r="F564">
        <v>10</v>
      </c>
      <c r="I564" t="s">
        <v>597</v>
      </c>
      <c r="J564" t="s">
        <v>600</v>
      </c>
      <c r="L564" t="s">
        <v>600</v>
      </c>
      <c r="M564" t="s">
        <v>509</v>
      </c>
      <c r="N564">
        <v>4</v>
      </c>
      <c r="O564" t="s">
        <v>1224</v>
      </c>
      <c r="P564" t="s">
        <v>1238</v>
      </c>
      <c r="Q564" t="s">
        <v>1241</v>
      </c>
      <c r="R564" t="s">
        <v>1869</v>
      </c>
    </row>
    <row r="565" spans="1:18">
      <c r="A565" t="s">
        <v>1866</v>
      </c>
      <c r="C565" t="s">
        <v>598</v>
      </c>
      <c r="E565" t="s">
        <v>1894</v>
      </c>
      <c r="F565">
        <v>7</v>
      </c>
      <c r="J565" t="s">
        <v>600</v>
      </c>
      <c r="L565" t="s">
        <v>600</v>
      </c>
      <c r="M565" t="s">
        <v>509</v>
      </c>
      <c r="N565">
        <v>4</v>
      </c>
      <c r="O565" t="s">
        <v>1224</v>
      </c>
      <c r="P565" t="s">
        <v>1238</v>
      </c>
      <c r="Q565" t="s">
        <v>1241</v>
      </c>
      <c r="R565" t="s">
        <v>1869</v>
      </c>
    </row>
    <row r="566" spans="1:18">
      <c r="A566" t="s">
        <v>1866</v>
      </c>
      <c r="B566" t="s">
        <v>594</v>
      </c>
      <c r="C566" t="s">
        <v>599</v>
      </c>
      <c r="E566" t="s">
        <v>1895</v>
      </c>
      <c r="F566">
        <v>180</v>
      </c>
      <c r="I566" t="s">
        <v>707</v>
      </c>
      <c r="J566" t="s">
        <v>600</v>
      </c>
      <c r="L566" t="s">
        <v>600</v>
      </c>
      <c r="M566" t="s">
        <v>509</v>
      </c>
      <c r="N566">
        <v>4</v>
      </c>
      <c r="O566" t="s">
        <v>1224</v>
      </c>
      <c r="P566" t="s">
        <v>1238</v>
      </c>
      <c r="Q566" t="s">
        <v>1241</v>
      </c>
      <c r="R566" t="s">
        <v>1869</v>
      </c>
    </row>
    <row r="567" spans="1:18">
      <c r="A567" t="s">
        <v>1896</v>
      </c>
      <c r="C567" t="s">
        <v>585</v>
      </c>
      <c r="E567" t="s">
        <v>1897</v>
      </c>
      <c r="F567" t="s">
        <v>1898</v>
      </c>
      <c r="J567" t="s">
        <v>1223</v>
      </c>
      <c r="L567" t="s">
        <v>1223</v>
      </c>
      <c r="N567">
        <v>4</v>
      </c>
      <c r="O567" t="s">
        <v>1224</v>
      </c>
      <c r="P567" t="s">
        <v>1238</v>
      </c>
      <c r="Q567" t="s">
        <v>1241</v>
      </c>
      <c r="R567" t="s">
        <v>1899</v>
      </c>
    </row>
    <row r="568" spans="1:18">
      <c r="A568" t="s">
        <v>1896</v>
      </c>
      <c r="C568" t="s">
        <v>615</v>
      </c>
      <c r="E568" t="s">
        <v>1900</v>
      </c>
      <c r="F568">
        <v>0</v>
      </c>
      <c r="J568" t="s">
        <v>600</v>
      </c>
      <c r="L568" t="s">
        <v>600</v>
      </c>
      <c r="M568" t="s">
        <v>509</v>
      </c>
      <c r="N568">
        <v>4</v>
      </c>
      <c r="O568" t="s">
        <v>1224</v>
      </c>
      <c r="P568" t="s">
        <v>1238</v>
      </c>
      <c r="Q568" t="s">
        <v>1241</v>
      </c>
      <c r="R568" t="s">
        <v>1899</v>
      </c>
    </row>
    <row r="569" spans="1:18">
      <c r="A569" t="s">
        <v>1896</v>
      </c>
      <c r="C569" t="s">
        <v>1804</v>
      </c>
      <c r="E569" t="s">
        <v>1901</v>
      </c>
      <c r="F569">
        <v>2.87</v>
      </c>
      <c r="I569" t="s">
        <v>1806</v>
      </c>
      <c r="J569" t="s">
        <v>600</v>
      </c>
      <c r="L569" t="s">
        <v>600</v>
      </c>
      <c r="M569" t="s">
        <v>509</v>
      </c>
      <c r="N569">
        <v>4</v>
      </c>
      <c r="O569" t="s">
        <v>1224</v>
      </c>
      <c r="P569" t="s">
        <v>1238</v>
      </c>
      <c r="Q569" t="s">
        <v>1241</v>
      </c>
      <c r="R569" t="s">
        <v>1899</v>
      </c>
    </row>
    <row r="570" spans="1:18">
      <c r="A570" t="s">
        <v>1896</v>
      </c>
      <c r="B570" t="s">
        <v>594</v>
      </c>
      <c r="C570" t="s">
        <v>708</v>
      </c>
      <c r="E570" t="s">
        <v>1902</v>
      </c>
      <c r="F570">
        <v>0</v>
      </c>
      <c r="I570" t="s">
        <v>707</v>
      </c>
      <c r="J570" t="s">
        <v>600</v>
      </c>
      <c r="L570" t="s">
        <v>600</v>
      </c>
      <c r="M570" t="s">
        <v>509</v>
      </c>
      <c r="N570">
        <v>4</v>
      </c>
      <c r="O570" t="s">
        <v>1224</v>
      </c>
      <c r="P570" t="s">
        <v>1238</v>
      </c>
      <c r="Q570" t="s">
        <v>1241</v>
      </c>
      <c r="R570" t="s">
        <v>1899</v>
      </c>
    </row>
    <row r="571" spans="1:18" ht="38.25">
      <c r="A571" t="s">
        <v>1896</v>
      </c>
      <c r="C571" t="s">
        <v>1808</v>
      </c>
      <c r="E571" t="s">
        <v>1903</v>
      </c>
      <c r="F571" s="562" t="s">
        <v>1904</v>
      </c>
      <c r="J571" t="s">
        <v>600</v>
      </c>
      <c r="L571" t="s">
        <v>600</v>
      </c>
      <c r="M571" t="s">
        <v>509</v>
      </c>
      <c r="N571">
        <v>4</v>
      </c>
      <c r="O571" t="s">
        <v>1224</v>
      </c>
      <c r="P571" t="s">
        <v>1238</v>
      </c>
      <c r="Q571" t="s">
        <v>1241</v>
      </c>
      <c r="R571" t="s">
        <v>1899</v>
      </c>
    </row>
    <row r="572" spans="1:18">
      <c r="A572" t="s">
        <v>1896</v>
      </c>
      <c r="B572" t="s">
        <v>594</v>
      </c>
      <c r="C572" t="s">
        <v>712</v>
      </c>
      <c r="E572" t="s">
        <v>1905</v>
      </c>
      <c r="F572">
        <v>300</v>
      </c>
      <c r="I572" t="s">
        <v>707</v>
      </c>
      <c r="J572" t="s">
        <v>600</v>
      </c>
      <c r="L572" t="s">
        <v>600</v>
      </c>
      <c r="M572" t="s">
        <v>509</v>
      </c>
      <c r="N572">
        <v>4</v>
      </c>
      <c r="O572" t="s">
        <v>1224</v>
      </c>
      <c r="P572" t="s">
        <v>1238</v>
      </c>
      <c r="Q572" t="s">
        <v>1241</v>
      </c>
      <c r="R572" t="s">
        <v>1899</v>
      </c>
    </row>
    <row r="573" spans="1:18">
      <c r="A573" t="s">
        <v>1896</v>
      </c>
      <c r="B573" t="s">
        <v>594</v>
      </c>
      <c r="C573" t="s">
        <v>716</v>
      </c>
      <c r="E573" t="s">
        <v>1906</v>
      </c>
      <c r="F573">
        <v>300</v>
      </c>
      <c r="I573" t="s">
        <v>707</v>
      </c>
      <c r="J573" t="s">
        <v>600</v>
      </c>
      <c r="L573" t="s">
        <v>600</v>
      </c>
      <c r="M573" t="s">
        <v>509</v>
      </c>
      <c r="N573">
        <v>4</v>
      </c>
      <c r="O573" t="s">
        <v>1224</v>
      </c>
      <c r="P573" t="s">
        <v>1238</v>
      </c>
      <c r="Q573" t="s">
        <v>1241</v>
      </c>
      <c r="R573" t="s">
        <v>1899</v>
      </c>
    </row>
    <row r="574" spans="1:18">
      <c r="A574" t="s">
        <v>1896</v>
      </c>
      <c r="C574" t="s">
        <v>87</v>
      </c>
      <c r="E574" t="s">
        <v>1907</v>
      </c>
      <c r="F574">
        <v>13.4</v>
      </c>
      <c r="G574">
        <v>20</v>
      </c>
      <c r="H574">
        <v>2.68</v>
      </c>
      <c r="I574" t="s">
        <v>43</v>
      </c>
      <c r="J574" t="s">
        <v>600</v>
      </c>
      <c r="L574" t="s">
        <v>600</v>
      </c>
      <c r="M574" t="s">
        <v>509</v>
      </c>
      <c r="N574">
        <v>4</v>
      </c>
      <c r="O574" t="s">
        <v>1224</v>
      </c>
      <c r="P574" t="s">
        <v>1238</v>
      </c>
      <c r="Q574" t="s">
        <v>1241</v>
      </c>
      <c r="R574" t="s">
        <v>1899</v>
      </c>
    </row>
    <row r="575" spans="1:18">
      <c r="A575" t="s">
        <v>1896</v>
      </c>
      <c r="C575" t="s">
        <v>508</v>
      </c>
      <c r="D575" t="s">
        <v>629</v>
      </c>
      <c r="E575" t="s">
        <v>1908</v>
      </c>
      <c r="F575">
        <v>0</v>
      </c>
      <c r="I575" t="s">
        <v>7</v>
      </c>
      <c r="J575" t="s">
        <v>600</v>
      </c>
      <c r="L575" t="s">
        <v>600</v>
      </c>
      <c r="M575" t="s">
        <v>509</v>
      </c>
      <c r="N575">
        <v>4</v>
      </c>
      <c r="O575" t="s">
        <v>1224</v>
      </c>
      <c r="P575" t="s">
        <v>1238</v>
      </c>
      <c r="Q575" t="s">
        <v>1241</v>
      </c>
      <c r="R575" t="s">
        <v>1899</v>
      </c>
    </row>
    <row r="576" spans="1:18">
      <c r="A576" t="s">
        <v>1896</v>
      </c>
      <c r="C576" t="s">
        <v>508</v>
      </c>
      <c r="D576" t="s">
        <v>633</v>
      </c>
      <c r="E576" t="s">
        <v>1909</v>
      </c>
      <c r="F576">
        <v>0</v>
      </c>
      <c r="I576" t="s">
        <v>7</v>
      </c>
      <c r="J576" t="s">
        <v>600</v>
      </c>
      <c r="L576" t="s">
        <v>600</v>
      </c>
      <c r="M576" t="s">
        <v>509</v>
      </c>
      <c r="N576">
        <v>4</v>
      </c>
      <c r="O576" t="s">
        <v>1224</v>
      </c>
      <c r="P576" t="s">
        <v>1238</v>
      </c>
      <c r="Q576" t="s">
        <v>1241</v>
      </c>
      <c r="R576" t="s">
        <v>1899</v>
      </c>
    </row>
    <row r="577" spans="1:18">
      <c r="A577" t="s">
        <v>1896</v>
      </c>
      <c r="C577" t="s">
        <v>508</v>
      </c>
      <c r="D577" t="s">
        <v>637</v>
      </c>
      <c r="E577" t="s">
        <v>1910</v>
      </c>
      <c r="F577">
        <v>0</v>
      </c>
      <c r="I577" t="s">
        <v>7</v>
      </c>
      <c r="J577" t="s">
        <v>600</v>
      </c>
      <c r="L577" t="s">
        <v>600</v>
      </c>
      <c r="M577" t="s">
        <v>509</v>
      </c>
      <c r="N577">
        <v>4</v>
      </c>
      <c r="O577" t="s">
        <v>1224</v>
      </c>
      <c r="P577" t="s">
        <v>1238</v>
      </c>
      <c r="Q577" t="s">
        <v>1241</v>
      </c>
      <c r="R577" t="s">
        <v>1899</v>
      </c>
    </row>
    <row r="578" spans="1:18">
      <c r="A578" t="s">
        <v>1896</v>
      </c>
      <c r="C578" t="s">
        <v>508</v>
      </c>
      <c r="D578" t="s">
        <v>641</v>
      </c>
      <c r="E578" t="s">
        <v>1911</v>
      </c>
      <c r="F578">
        <v>0</v>
      </c>
      <c r="I578" t="s">
        <v>7</v>
      </c>
      <c r="J578" t="s">
        <v>600</v>
      </c>
      <c r="L578" t="s">
        <v>600</v>
      </c>
      <c r="M578" t="s">
        <v>509</v>
      </c>
      <c r="N578">
        <v>4</v>
      </c>
      <c r="O578" t="s">
        <v>1224</v>
      </c>
      <c r="P578" t="s">
        <v>1238</v>
      </c>
      <c r="Q578" t="s">
        <v>1241</v>
      </c>
      <c r="R578" t="s">
        <v>1899</v>
      </c>
    </row>
    <row r="579" spans="1:18">
      <c r="A579" t="s">
        <v>1896</v>
      </c>
      <c r="C579" t="s">
        <v>508</v>
      </c>
      <c r="D579" t="s">
        <v>645</v>
      </c>
      <c r="E579" t="s">
        <v>1912</v>
      </c>
      <c r="F579">
        <v>0</v>
      </c>
      <c r="I579" t="s">
        <v>7</v>
      </c>
      <c r="J579" t="s">
        <v>600</v>
      </c>
      <c r="L579" t="s">
        <v>600</v>
      </c>
      <c r="M579" t="s">
        <v>509</v>
      </c>
      <c r="N579">
        <v>4</v>
      </c>
      <c r="O579" t="s">
        <v>1224</v>
      </c>
      <c r="P579" t="s">
        <v>1238</v>
      </c>
      <c r="Q579" t="s">
        <v>1241</v>
      </c>
      <c r="R579" t="s">
        <v>1899</v>
      </c>
    </row>
    <row r="580" spans="1:18">
      <c r="A580" t="s">
        <v>1896</v>
      </c>
      <c r="C580" t="s">
        <v>508</v>
      </c>
      <c r="D580" t="s">
        <v>649</v>
      </c>
      <c r="E580" t="s">
        <v>1913</v>
      </c>
      <c r="F580" t="s">
        <v>300</v>
      </c>
      <c r="I580" t="s">
        <v>7</v>
      </c>
      <c r="J580" t="s">
        <v>600</v>
      </c>
      <c r="L580" t="s">
        <v>600</v>
      </c>
      <c r="M580" t="s">
        <v>509</v>
      </c>
      <c r="N580">
        <v>4</v>
      </c>
      <c r="O580" t="s">
        <v>1224</v>
      </c>
      <c r="P580" t="s">
        <v>1238</v>
      </c>
      <c r="Q580" t="s">
        <v>1241</v>
      </c>
      <c r="R580" t="s">
        <v>1899</v>
      </c>
    </row>
    <row r="581" spans="1:18">
      <c r="A581" t="s">
        <v>1896</v>
      </c>
      <c r="C581" t="s">
        <v>508</v>
      </c>
      <c r="D581" t="s">
        <v>653</v>
      </c>
      <c r="E581" t="s">
        <v>1914</v>
      </c>
      <c r="F581">
        <v>12</v>
      </c>
      <c r="I581" t="s">
        <v>7</v>
      </c>
      <c r="J581" t="s">
        <v>600</v>
      </c>
      <c r="L581" t="s">
        <v>600</v>
      </c>
      <c r="M581" t="s">
        <v>509</v>
      </c>
      <c r="N581">
        <v>4</v>
      </c>
      <c r="O581" t="s">
        <v>1224</v>
      </c>
      <c r="P581" t="s">
        <v>1238</v>
      </c>
      <c r="Q581" t="s">
        <v>1241</v>
      </c>
      <c r="R581" t="s">
        <v>1899</v>
      </c>
    </row>
    <row r="582" spans="1:18">
      <c r="A582" t="s">
        <v>1896</v>
      </c>
      <c r="C582" t="s">
        <v>508</v>
      </c>
      <c r="D582" t="s">
        <v>657</v>
      </c>
      <c r="E582" t="s">
        <v>1915</v>
      </c>
      <c r="F582">
        <v>0</v>
      </c>
      <c r="I582" t="s">
        <v>7</v>
      </c>
      <c r="J582" t="s">
        <v>600</v>
      </c>
      <c r="L582" t="s">
        <v>600</v>
      </c>
      <c r="M582" t="s">
        <v>509</v>
      </c>
      <c r="N582">
        <v>4</v>
      </c>
      <c r="O582" t="s">
        <v>1224</v>
      </c>
      <c r="P582" t="s">
        <v>1238</v>
      </c>
      <c r="Q582" t="s">
        <v>1241</v>
      </c>
      <c r="R582" t="s">
        <v>1899</v>
      </c>
    </row>
    <row r="583" spans="1:18">
      <c r="A583" t="s">
        <v>1896</v>
      </c>
      <c r="C583" t="s">
        <v>508</v>
      </c>
      <c r="D583" t="s">
        <v>661</v>
      </c>
      <c r="E583" t="s">
        <v>1916</v>
      </c>
      <c r="F583">
        <v>0</v>
      </c>
      <c r="I583" t="s">
        <v>7</v>
      </c>
      <c r="J583" t="s">
        <v>600</v>
      </c>
      <c r="L583" t="s">
        <v>600</v>
      </c>
      <c r="M583" t="s">
        <v>509</v>
      </c>
      <c r="N583">
        <v>4</v>
      </c>
      <c r="O583" t="s">
        <v>1224</v>
      </c>
      <c r="P583" t="s">
        <v>1238</v>
      </c>
      <c r="Q583" t="s">
        <v>1241</v>
      </c>
      <c r="R583" t="s">
        <v>1899</v>
      </c>
    </row>
    <row r="584" spans="1:18">
      <c r="A584" t="s">
        <v>1896</v>
      </c>
      <c r="C584" t="s">
        <v>508</v>
      </c>
      <c r="D584" t="s">
        <v>665</v>
      </c>
      <c r="E584" t="s">
        <v>1917</v>
      </c>
      <c r="F584">
        <v>0</v>
      </c>
      <c r="I584" t="s">
        <v>7</v>
      </c>
      <c r="J584" t="s">
        <v>600</v>
      </c>
      <c r="L584" t="s">
        <v>600</v>
      </c>
      <c r="M584" t="s">
        <v>509</v>
      </c>
      <c r="N584">
        <v>4</v>
      </c>
      <c r="O584" t="s">
        <v>1224</v>
      </c>
      <c r="P584" t="s">
        <v>1238</v>
      </c>
      <c r="Q584" t="s">
        <v>1241</v>
      </c>
      <c r="R584" t="s">
        <v>1899</v>
      </c>
    </row>
    <row r="585" spans="1:18">
      <c r="A585" t="s">
        <v>1896</v>
      </c>
      <c r="C585" t="s">
        <v>508</v>
      </c>
      <c r="D585" t="s">
        <v>669</v>
      </c>
      <c r="E585" t="s">
        <v>1918</v>
      </c>
      <c r="F585">
        <v>0</v>
      </c>
      <c r="I585" t="s">
        <v>7</v>
      </c>
      <c r="J585" t="s">
        <v>600</v>
      </c>
      <c r="L585" t="s">
        <v>600</v>
      </c>
      <c r="M585" t="s">
        <v>509</v>
      </c>
      <c r="N585">
        <v>4</v>
      </c>
      <c r="O585" t="s">
        <v>1224</v>
      </c>
      <c r="P585" t="s">
        <v>1238</v>
      </c>
      <c r="Q585" t="s">
        <v>1241</v>
      </c>
      <c r="R585" t="s">
        <v>1899</v>
      </c>
    </row>
    <row r="586" spans="1:18">
      <c r="A586" t="s">
        <v>1896</v>
      </c>
      <c r="C586" t="s">
        <v>595</v>
      </c>
      <c r="E586" t="s">
        <v>1919</v>
      </c>
      <c r="F586" t="s">
        <v>1826</v>
      </c>
      <c r="J586" t="s">
        <v>600</v>
      </c>
      <c r="L586" t="s">
        <v>600</v>
      </c>
      <c r="M586" t="s">
        <v>509</v>
      </c>
      <c r="N586">
        <v>4</v>
      </c>
      <c r="O586" t="s">
        <v>1224</v>
      </c>
      <c r="P586" t="s">
        <v>1238</v>
      </c>
      <c r="Q586" t="s">
        <v>1241</v>
      </c>
      <c r="R586" t="s">
        <v>1899</v>
      </c>
    </row>
    <row r="587" spans="1:18">
      <c r="A587" t="s">
        <v>1896</v>
      </c>
      <c r="C587" t="s">
        <v>596</v>
      </c>
      <c r="E587" t="s">
        <v>1920</v>
      </c>
      <c r="F587" t="s">
        <v>1828</v>
      </c>
      <c r="J587" t="s">
        <v>600</v>
      </c>
      <c r="L587" t="s">
        <v>600</v>
      </c>
      <c r="M587" t="s">
        <v>509</v>
      </c>
      <c r="N587">
        <v>4</v>
      </c>
      <c r="O587" t="s">
        <v>1224</v>
      </c>
      <c r="P587" t="s">
        <v>1238</v>
      </c>
      <c r="Q587" t="s">
        <v>1241</v>
      </c>
      <c r="R587" t="s">
        <v>1899</v>
      </c>
    </row>
    <row r="588" spans="1:18">
      <c r="A588" t="s">
        <v>1896</v>
      </c>
      <c r="C588" t="s">
        <v>515</v>
      </c>
      <c r="E588" t="s">
        <v>1921</v>
      </c>
      <c r="F588">
        <v>1</v>
      </c>
      <c r="J588" t="s">
        <v>600</v>
      </c>
      <c r="L588" t="s">
        <v>600</v>
      </c>
      <c r="M588" t="s">
        <v>509</v>
      </c>
      <c r="N588">
        <v>4</v>
      </c>
      <c r="O588" t="s">
        <v>1224</v>
      </c>
      <c r="P588" t="s">
        <v>1238</v>
      </c>
      <c r="Q588" t="s">
        <v>1241</v>
      </c>
      <c r="R588" t="s">
        <v>1899</v>
      </c>
    </row>
    <row r="589" spans="1:18">
      <c r="A589" t="s">
        <v>1896</v>
      </c>
      <c r="C589" t="s">
        <v>516</v>
      </c>
      <c r="E589" t="s">
        <v>1922</v>
      </c>
      <c r="F589">
        <v>1</v>
      </c>
      <c r="J589" t="s">
        <v>600</v>
      </c>
      <c r="L589" t="s">
        <v>600</v>
      </c>
      <c r="M589" t="s">
        <v>509</v>
      </c>
      <c r="N589">
        <v>4</v>
      </c>
      <c r="O589" t="s">
        <v>1224</v>
      </c>
      <c r="P589" t="s">
        <v>1238</v>
      </c>
      <c r="Q589" t="s">
        <v>1241</v>
      </c>
      <c r="R589" t="s">
        <v>1899</v>
      </c>
    </row>
    <row r="590" spans="1:18">
      <c r="A590" t="s">
        <v>1896</v>
      </c>
      <c r="C590" t="s">
        <v>689</v>
      </c>
      <c r="E590" t="s">
        <v>1923</v>
      </c>
      <c r="F590">
        <v>40</v>
      </c>
      <c r="I590" t="s">
        <v>597</v>
      </c>
      <c r="J590" t="s">
        <v>600</v>
      </c>
      <c r="L590" t="s">
        <v>600</v>
      </c>
      <c r="M590" t="s">
        <v>509</v>
      </c>
      <c r="N590">
        <v>4</v>
      </c>
      <c r="O590" t="s">
        <v>1224</v>
      </c>
      <c r="P590" t="s">
        <v>1238</v>
      </c>
      <c r="Q590" t="s">
        <v>1241</v>
      </c>
      <c r="R590" t="s">
        <v>1899</v>
      </c>
    </row>
    <row r="591" spans="1:18">
      <c r="A591" t="s">
        <v>1896</v>
      </c>
      <c r="C591" t="s">
        <v>694</v>
      </c>
      <c r="E591" t="s">
        <v>1924</v>
      </c>
      <c r="F591">
        <v>10</v>
      </c>
      <c r="I591" t="s">
        <v>597</v>
      </c>
      <c r="J591" t="s">
        <v>600</v>
      </c>
      <c r="L591" t="s">
        <v>600</v>
      </c>
      <c r="M591" t="s">
        <v>509</v>
      </c>
      <c r="N591">
        <v>4</v>
      </c>
      <c r="O591" t="s">
        <v>1224</v>
      </c>
      <c r="P591" t="s">
        <v>1238</v>
      </c>
      <c r="Q591" t="s">
        <v>1241</v>
      </c>
      <c r="R591" t="s">
        <v>1899</v>
      </c>
    </row>
    <row r="592" spans="1:18">
      <c r="A592" t="s">
        <v>1896</v>
      </c>
      <c r="C592" t="s">
        <v>598</v>
      </c>
      <c r="E592" t="s">
        <v>1925</v>
      </c>
      <c r="F592">
        <v>6</v>
      </c>
      <c r="J592" t="s">
        <v>600</v>
      </c>
      <c r="L592" t="s">
        <v>600</v>
      </c>
      <c r="M592" t="s">
        <v>509</v>
      </c>
      <c r="N592">
        <v>4</v>
      </c>
      <c r="O592" t="s">
        <v>1224</v>
      </c>
      <c r="P592" t="s">
        <v>1238</v>
      </c>
      <c r="Q592" t="s">
        <v>1241</v>
      </c>
      <c r="R592" t="s">
        <v>1899</v>
      </c>
    </row>
    <row r="593" spans="1:18">
      <c r="A593" t="s">
        <v>1896</v>
      </c>
      <c r="B593" t="s">
        <v>594</v>
      </c>
      <c r="C593" t="s">
        <v>599</v>
      </c>
      <c r="E593" t="s">
        <v>1926</v>
      </c>
      <c r="F593">
        <v>550</v>
      </c>
      <c r="I593" t="s">
        <v>707</v>
      </c>
      <c r="J593" t="s">
        <v>600</v>
      </c>
      <c r="L593" t="s">
        <v>600</v>
      </c>
      <c r="M593" t="s">
        <v>509</v>
      </c>
      <c r="N593">
        <v>4</v>
      </c>
      <c r="O593" t="s">
        <v>1224</v>
      </c>
      <c r="P593" t="s">
        <v>1238</v>
      </c>
      <c r="Q593" t="s">
        <v>1241</v>
      </c>
      <c r="R593" t="s">
        <v>1899</v>
      </c>
    </row>
    <row r="594" spans="1:18">
      <c r="A594" t="s">
        <v>1927</v>
      </c>
      <c r="C594" t="s">
        <v>585</v>
      </c>
      <c r="E594" t="s">
        <v>1928</v>
      </c>
      <c r="F594" t="s">
        <v>1929</v>
      </c>
      <c r="J594" t="s">
        <v>1223</v>
      </c>
      <c r="L594" t="s">
        <v>1223</v>
      </c>
      <c r="N594">
        <v>4</v>
      </c>
      <c r="O594" t="s">
        <v>1224</v>
      </c>
      <c r="P594" t="s">
        <v>1238</v>
      </c>
      <c r="Q594" t="s">
        <v>1241</v>
      </c>
      <c r="R594" t="s">
        <v>1930</v>
      </c>
    </row>
    <row r="595" spans="1:18">
      <c r="A595" t="s">
        <v>1927</v>
      </c>
      <c r="C595" t="s">
        <v>615</v>
      </c>
      <c r="E595" t="s">
        <v>1931</v>
      </c>
      <c r="F595">
        <v>0</v>
      </c>
      <c r="J595" t="s">
        <v>600</v>
      </c>
      <c r="L595" t="s">
        <v>600</v>
      </c>
      <c r="M595" t="s">
        <v>509</v>
      </c>
      <c r="N595">
        <v>4</v>
      </c>
      <c r="O595" t="s">
        <v>1224</v>
      </c>
      <c r="P595" t="s">
        <v>1238</v>
      </c>
      <c r="Q595" t="s">
        <v>1241</v>
      </c>
      <c r="R595" t="s">
        <v>1930</v>
      </c>
    </row>
    <row r="596" spans="1:18">
      <c r="A596" t="s">
        <v>1927</v>
      </c>
      <c r="C596" t="s">
        <v>1804</v>
      </c>
      <c r="E596" t="s">
        <v>1932</v>
      </c>
      <c r="F596">
        <v>2</v>
      </c>
      <c r="I596" t="s">
        <v>1806</v>
      </c>
      <c r="J596" t="s">
        <v>600</v>
      </c>
      <c r="L596" t="s">
        <v>600</v>
      </c>
      <c r="M596" t="s">
        <v>509</v>
      </c>
      <c r="N596">
        <v>4</v>
      </c>
      <c r="O596" t="s">
        <v>1224</v>
      </c>
      <c r="P596" t="s">
        <v>1238</v>
      </c>
      <c r="Q596" t="s">
        <v>1241</v>
      </c>
      <c r="R596" t="s">
        <v>1930</v>
      </c>
    </row>
    <row r="597" spans="1:18">
      <c r="A597" t="s">
        <v>1927</v>
      </c>
      <c r="B597" t="s">
        <v>594</v>
      </c>
      <c r="C597" t="s">
        <v>708</v>
      </c>
      <c r="E597" t="s">
        <v>1933</v>
      </c>
      <c r="F597">
        <v>0</v>
      </c>
      <c r="I597" t="s">
        <v>707</v>
      </c>
      <c r="J597" t="s">
        <v>600</v>
      </c>
      <c r="L597" t="s">
        <v>600</v>
      </c>
      <c r="M597" t="s">
        <v>509</v>
      </c>
      <c r="N597">
        <v>4</v>
      </c>
      <c r="O597" t="s">
        <v>1224</v>
      </c>
      <c r="P597" t="s">
        <v>1238</v>
      </c>
      <c r="Q597" t="s">
        <v>1241</v>
      </c>
      <c r="R597" t="s">
        <v>1930</v>
      </c>
    </row>
    <row r="598" spans="1:18">
      <c r="A598" t="s">
        <v>1927</v>
      </c>
      <c r="C598" t="s">
        <v>1808</v>
      </c>
      <c r="E598" t="s">
        <v>1934</v>
      </c>
      <c r="F598" t="s">
        <v>1935</v>
      </c>
      <c r="J598" t="s">
        <v>600</v>
      </c>
      <c r="L598" t="s">
        <v>600</v>
      </c>
      <c r="M598" t="s">
        <v>509</v>
      </c>
      <c r="N598">
        <v>4</v>
      </c>
      <c r="O598" t="s">
        <v>1224</v>
      </c>
      <c r="P598" t="s">
        <v>1238</v>
      </c>
      <c r="Q598" t="s">
        <v>1241</v>
      </c>
      <c r="R598" t="s">
        <v>1930</v>
      </c>
    </row>
    <row r="599" spans="1:18">
      <c r="A599" t="s">
        <v>1927</v>
      </c>
      <c r="B599" t="s">
        <v>594</v>
      </c>
      <c r="C599" t="s">
        <v>712</v>
      </c>
      <c r="E599" t="s">
        <v>1936</v>
      </c>
      <c r="F599">
        <v>260</v>
      </c>
      <c r="I599" t="s">
        <v>707</v>
      </c>
      <c r="J599" t="s">
        <v>600</v>
      </c>
      <c r="L599" t="s">
        <v>600</v>
      </c>
      <c r="M599" t="s">
        <v>509</v>
      </c>
      <c r="N599">
        <v>4</v>
      </c>
      <c r="O599" t="s">
        <v>1224</v>
      </c>
      <c r="P599" t="s">
        <v>1238</v>
      </c>
      <c r="Q599" t="s">
        <v>1241</v>
      </c>
      <c r="R599" t="s">
        <v>1930</v>
      </c>
    </row>
    <row r="600" spans="1:18">
      <c r="A600" t="s">
        <v>1927</v>
      </c>
      <c r="B600" t="s">
        <v>594</v>
      </c>
      <c r="C600" t="s">
        <v>716</v>
      </c>
      <c r="E600" t="s">
        <v>1937</v>
      </c>
      <c r="F600">
        <v>280</v>
      </c>
      <c r="I600" t="s">
        <v>707</v>
      </c>
      <c r="J600" t="s">
        <v>600</v>
      </c>
      <c r="L600" t="s">
        <v>600</v>
      </c>
      <c r="M600" t="s">
        <v>509</v>
      </c>
      <c r="N600">
        <v>4</v>
      </c>
      <c r="O600" t="s">
        <v>1224</v>
      </c>
      <c r="P600" t="s">
        <v>1238</v>
      </c>
      <c r="Q600" t="s">
        <v>1241</v>
      </c>
      <c r="R600" t="s">
        <v>1930</v>
      </c>
    </row>
    <row r="601" spans="1:18">
      <c r="A601" t="s">
        <v>1927</v>
      </c>
      <c r="C601" t="s">
        <v>87</v>
      </c>
      <c r="E601" t="s">
        <v>1938</v>
      </c>
      <c r="F601">
        <v>6.4</v>
      </c>
      <c r="G601">
        <v>5</v>
      </c>
      <c r="H601">
        <v>0.32</v>
      </c>
      <c r="I601" t="s">
        <v>43</v>
      </c>
      <c r="J601" t="s">
        <v>600</v>
      </c>
      <c r="L601" t="s">
        <v>600</v>
      </c>
      <c r="M601" t="s">
        <v>509</v>
      </c>
      <c r="N601">
        <v>4</v>
      </c>
      <c r="O601" t="s">
        <v>1224</v>
      </c>
      <c r="P601" t="s">
        <v>1238</v>
      </c>
      <c r="Q601" t="s">
        <v>1241</v>
      </c>
      <c r="R601" t="s">
        <v>1930</v>
      </c>
    </row>
    <row r="602" spans="1:18">
      <c r="A602" t="s">
        <v>1927</v>
      </c>
      <c r="C602" t="s">
        <v>508</v>
      </c>
      <c r="D602" t="s">
        <v>629</v>
      </c>
      <c r="E602" t="s">
        <v>1939</v>
      </c>
      <c r="F602">
        <v>0</v>
      </c>
      <c r="I602" t="s">
        <v>7</v>
      </c>
      <c r="J602" t="s">
        <v>591</v>
      </c>
      <c r="L602" t="s">
        <v>600</v>
      </c>
      <c r="M602" t="s">
        <v>509</v>
      </c>
      <c r="N602">
        <v>4</v>
      </c>
      <c r="O602" t="s">
        <v>1224</v>
      </c>
      <c r="P602" t="s">
        <v>1238</v>
      </c>
      <c r="Q602" t="s">
        <v>1241</v>
      </c>
      <c r="R602" t="s">
        <v>1930</v>
      </c>
    </row>
    <row r="603" spans="1:18">
      <c r="A603" t="s">
        <v>1927</v>
      </c>
      <c r="C603" t="s">
        <v>508</v>
      </c>
      <c r="D603" t="s">
        <v>633</v>
      </c>
      <c r="E603" t="s">
        <v>1940</v>
      </c>
      <c r="F603">
        <v>0</v>
      </c>
      <c r="I603" t="s">
        <v>7</v>
      </c>
      <c r="J603" t="s">
        <v>591</v>
      </c>
      <c r="L603" t="s">
        <v>600</v>
      </c>
      <c r="M603" t="s">
        <v>509</v>
      </c>
      <c r="N603">
        <v>4</v>
      </c>
      <c r="O603" t="s">
        <v>1224</v>
      </c>
      <c r="P603" t="s">
        <v>1238</v>
      </c>
      <c r="Q603" t="s">
        <v>1241</v>
      </c>
      <c r="R603" t="s">
        <v>1930</v>
      </c>
    </row>
    <row r="604" spans="1:18">
      <c r="A604" t="s">
        <v>1927</v>
      </c>
      <c r="C604" t="s">
        <v>508</v>
      </c>
      <c r="D604" t="s">
        <v>637</v>
      </c>
      <c r="E604" t="s">
        <v>1941</v>
      </c>
      <c r="F604">
        <v>0</v>
      </c>
      <c r="I604" t="s">
        <v>7</v>
      </c>
      <c r="J604" t="s">
        <v>591</v>
      </c>
      <c r="L604" t="s">
        <v>600</v>
      </c>
      <c r="M604" t="s">
        <v>509</v>
      </c>
      <c r="N604">
        <v>4</v>
      </c>
      <c r="O604" t="s">
        <v>1224</v>
      </c>
      <c r="P604" t="s">
        <v>1238</v>
      </c>
      <c r="Q604" t="s">
        <v>1241</v>
      </c>
      <c r="R604" t="s">
        <v>1930</v>
      </c>
    </row>
    <row r="605" spans="1:18">
      <c r="A605" t="s">
        <v>1927</v>
      </c>
      <c r="C605" t="s">
        <v>508</v>
      </c>
      <c r="D605" t="s">
        <v>641</v>
      </c>
      <c r="E605" t="s">
        <v>1942</v>
      </c>
      <c r="F605">
        <v>0</v>
      </c>
      <c r="I605" t="s">
        <v>7</v>
      </c>
      <c r="J605" t="s">
        <v>591</v>
      </c>
      <c r="L605" t="s">
        <v>600</v>
      </c>
      <c r="M605" t="s">
        <v>509</v>
      </c>
      <c r="N605">
        <v>4</v>
      </c>
      <c r="O605" t="s">
        <v>1224</v>
      </c>
      <c r="P605" t="s">
        <v>1238</v>
      </c>
      <c r="Q605" t="s">
        <v>1241</v>
      </c>
      <c r="R605" t="s">
        <v>1930</v>
      </c>
    </row>
    <row r="606" spans="1:18">
      <c r="A606" t="s">
        <v>1927</v>
      </c>
      <c r="C606" t="s">
        <v>508</v>
      </c>
      <c r="D606" t="s">
        <v>645</v>
      </c>
      <c r="E606" t="s">
        <v>1943</v>
      </c>
      <c r="F606">
        <v>0</v>
      </c>
      <c r="I606" t="s">
        <v>7</v>
      </c>
      <c r="J606" t="s">
        <v>591</v>
      </c>
      <c r="L606" t="s">
        <v>600</v>
      </c>
      <c r="M606" t="s">
        <v>509</v>
      </c>
      <c r="N606">
        <v>4</v>
      </c>
      <c r="O606" t="s">
        <v>1224</v>
      </c>
      <c r="P606" t="s">
        <v>1238</v>
      </c>
      <c r="Q606" t="s">
        <v>1241</v>
      </c>
      <c r="R606" t="s">
        <v>1930</v>
      </c>
    </row>
    <row r="607" spans="1:18">
      <c r="A607" t="s">
        <v>1927</v>
      </c>
      <c r="C607" t="s">
        <v>508</v>
      </c>
      <c r="D607" t="s">
        <v>649</v>
      </c>
      <c r="E607" t="s">
        <v>1944</v>
      </c>
      <c r="F607">
        <v>17</v>
      </c>
      <c r="I607" t="s">
        <v>7</v>
      </c>
      <c r="J607" t="s">
        <v>591</v>
      </c>
      <c r="L607" t="s">
        <v>600</v>
      </c>
      <c r="M607" t="s">
        <v>509</v>
      </c>
      <c r="N607">
        <v>4</v>
      </c>
      <c r="O607" t="s">
        <v>1224</v>
      </c>
      <c r="P607" t="s">
        <v>1238</v>
      </c>
      <c r="Q607" t="s">
        <v>1241</v>
      </c>
      <c r="R607" t="s">
        <v>1930</v>
      </c>
    </row>
    <row r="608" spans="1:18">
      <c r="A608" t="s">
        <v>1927</v>
      </c>
      <c r="C608" t="s">
        <v>508</v>
      </c>
      <c r="D608" t="s">
        <v>653</v>
      </c>
      <c r="E608" t="s">
        <v>1945</v>
      </c>
      <c r="F608">
        <v>17</v>
      </c>
      <c r="I608" t="s">
        <v>7</v>
      </c>
      <c r="J608" t="s">
        <v>591</v>
      </c>
      <c r="L608" t="s">
        <v>600</v>
      </c>
      <c r="M608" t="s">
        <v>509</v>
      </c>
      <c r="N608">
        <v>4</v>
      </c>
      <c r="O608" t="s">
        <v>1224</v>
      </c>
      <c r="P608" t="s">
        <v>1238</v>
      </c>
      <c r="Q608" t="s">
        <v>1241</v>
      </c>
      <c r="R608" t="s">
        <v>1930</v>
      </c>
    </row>
    <row r="609" spans="1:18">
      <c r="A609" t="s">
        <v>1927</v>
      </c>
      <c r="C609" t="s">
        <v>508</v>
      </c>
      <c r="D609" t="s">
        <v>657</v>
      </c>
      <c r="E609" t="s">
        <v>1946</v>
      </c>
      <c r="F609">
        <v>0</v>
      </c>
      <c r="I609" t="s">
        <v>7</v>
      </c>
      <c r="J609" t="s">
        <v>591</v>
      </c>
      <c r="L609" t="s">
        <v>600</v>
      </c>
      <c r="M609" t="s">
        <v>509</v>
      </c>
      <c r="N609">
        <v>4</v>
      </c>
      <c r="O609" t="s">
        <v>1224</v>
      </c>
      <c r="P609" t="s">
        <v>1238</v>
      </c>
      <c r="Q609" t="s">
        <v>1241</v>
      </c>
      <c r="R609" t="s">
        <v>1930</v>
      </c>
    </row>
    <row r="610" spans="1:18">
      <c r="A610" t="s">
        <v>1927</v>
      </c>
      <c r="C610" t="s">
        <v>508</v>
      </c>
      <c r="D610" t="s">
        <v>661</v>
      </c>
      <c r="E610" t="s">
        <v>1947</v>
      </c>
      <c r="F610">
        <v>0</v>
      </c>
      <c r="I610" t="s">
        <v>7</v>
      </c>
      <c r="J610" t="s">
        <v>591</v>
      </c>
      <c r="L610" t="s">
        <v>600</v>
      </c>
      <c r="M610" t="s">
        <v>509</v>
      </c>
      <c r="N610">
        <v>4</v>
      </c>
      <c r="O610" t="s">
        <v>1224</v>
      </c>
      <c r="P610" t="s">
        <v>1238</v>
      </c>
      <c r="Q610" t="s">
        <v>1241</v>
      </c>
      <c r="R610" t="s">
        <v>1930</v>
      </c>
    </row>
    <row r="611" spans="1:18">
      <c r="A611" t="s">
        <v>1927</v>
      </c>
      <c r="C611" t="s">
        <v>508</v>
      </c>
      <c r="D611" t="s">
        <v>665</v>
      </c>
      <c r="E611" t="s">
        <v>1948</v>
      </c>
      <c r="F611">
        <v>0</v>
      </c>
      <c r="I611" t="s">
        <v>7</v>
      </c>
      <c r="J611" t="s">
        <v>591</v>
      </c>
      <c r="L611" t="s">
        <v>600</v>
      </c>
      <c r="M611" t="s">
        <v>509</v>
      </c>
      <c r="N611">
        <v>4</v>
      </c>
      <c r="O611" t="s">
        <v>1224</v>
      </c>
      <c r="P611" t="s">
        <v>1238</v>
      </c>
      <c r="Q611" t="s">
        <v>1241</v>
      </c>
      <c r="R611" t="s">
        <v>1930</v>
      </c>
    </row>
    <row r="612" spans="1:18">
      <c r="A612" t="s">
        <v>1927</v>
      </c>
      <c r="C612" t="s">
        <v>508</v>
      </c>
      <c r="D612" t="s">
        <v>669</v>
      </c>
      <c r="E612" t="s">
        <v>1949</v>
      </c>
      <c r="F612">
        <v>0</v>
      </c>
      <c r="I612" t="s">
        <v>7</v>
      </c>
      <c r="J612" t="s">
        <v>591</v>
      </c>
      <c r="L612" t="s">
        <v>600</v>
      </c>
      <c r="M612" t="s">
        <v>509</v>
      </c>
      <c r="N612">
        <v>4</v>
      </c>
      <c r="O612" t="s">
        <v>1224</v>
      </c>
      <c r="P612" t="s">
        <v>1238</v>
      </c>
      <c r="Q612" t="s">
        <v>1241</v>
      </c>
      <c r="R612" t="s">
        <v>1930</v>
      </c>
    </row>
    <row r="613" spans="1:18">
      <c r="A613" t="s">
        <v>1927</v>
      </c>
      <c r="C613" t="s">
        <v>595</v>
      </c>
      <c r="E613" t="s">
        <v>1950</v>
      </c>
      <c r="F613" t="s">
        <v>1826</v>
      </c>
      <c r="J613" t="s">
        <v>600</v>
      </c>
      <c r="L613" t="s">
        <v>600</v>
      </c>
      <c r="M613" t="s">
        <v>509</v>
      </c>
      <c r="N613">
        <v>4</v>
      </c>
      <c r="O613" t="s">
        <v>1224</v>
      </c>
      <c r="P613" t="s">
        <v>1238</v>
      </c>
      <c r="Q613" t="s">
        <v>1241</v>
      </c>
      <c r="R613" t="s">
        <v>1930</v>
      </c>
    </row>
    <row r="614" spans="1:18">
      <c r="A614" t="s">
        <v>1927</v>
      </c>
      <c r="C614" t="s">
        <v>596</v>
      </c>
      <c r="E614" t="s">
        <v>1951</v>
      </c>
      <c r="F614" t="s">
        <v>1828</v>
      </c>
      <c r="J614" t="s">
        <v>600</v>
      </c>
      <c r="L614" t="s">
        <v>600</v>
      </c>
      <c r="M614" t="s">
        <v>509</v>
      </c>
      <c r="N614">
        <v>4</v>
      </c>
      <c r="O614" t="s">
        <v>1224</v>
      </c>
      <c r="P614" t="s">
        <v>1238</v>
      </c>
      <c r="Q614" t="s">
        <v>1241</v>
      </c>
      <c r="R614" t="s">
        <v>1930</v>
      </c>
    </row>
    <row r="615" spans="1:18">
      <c r="A615" t="s">
        <v>1927</v>
      </c>
      <c r="C615" t="s">
        <v>515</v>
      </c>
      <c r="E615" t="s">
        <v>1952</v>
      </c>
      <c r="F615">
        <v>1</v>
      </c>
      <c r="J615" t="s">
        <v>600</v>
      </c>
      <c r="L615" t="s">
        <v>600</v>
      </c>
      <c r="M615" t="s">
        <v>509</v>
      </c>
      <c r="N615">
        <v>4</v>
      </c>
      <c r="O615" t="s">
        <v>1224</v>
      </c>
      <c r="P615" t="s">
        <v>1238</v>
      </c>
      <c r="Q615" t="s">
        <v>1241</v>
      </c>
      <c r="R615" t="s">
        <v>1930</v>
      </c>
    </row>
    <row r="616" spans="1:18">
      <c r="A616" t="s">
        <v>1927</v>
      </c>
      <c r="C616" t="s">
        <v>516</v>
      </c>
      <c r="E616" t="s">
        <v>1953</v>
      </c>
      <c r="F616">
        <v>1</v>
      </c>
      <c r="J616" t="s">
        <v>600</v>
      </c>
      <c r="L616" t="s">
        <v>600</v>
      </c>
      <c r="M616" t="s">
        <v>509</v>
      </c>
      <c r="N616">
        <v>4</v>
      </c>
      <c r="O616" t="s">
        <v>1224</v>
      </c>
      <c r="P616" t="s">
        <v>1238</v>
      </c>
      <c r="Q616" t="s">
        <v>1241</v>
      </c>
      <c r="R616" t="s">
        <v>1930</v>
      </c>
    </row>
    <row r="617" spans="1:18">
      <c r="A617" t="s">
        <v>1927</v>
      </c>
      <c r="C617" t="s">
        <v>689</v>
      </c>
      <c r="E617" t="s">
        <v>1954</v>
      </c>
      <c r="F617">
        <v>60</v>
      </c>
      <c r="I617" t="s">
        <v>597</v>
      </c>
      <c r="J617" t="s">
        <v>600</v>
      </c>
      <c r="L617" t="s">
        <v>600</v>
      </c>
      <c r="M617" t="s">
        <v>509</v>
      </c>
      <c r="N617">
        <v>4</v>
      </c>
      <c r="O617" t="s">
        <v>1224</v>
      </c>
      <c r="P617" t="s">
        <v>1238</v>
      </c>
      <c r="Q617" t="s">
        <v>1241</v>
      </c>
      <c r="R617" t="s">
        <v>1930</v>
      </c>
    </row>
    <row r="618" spans="1:18">
      <c r="A618" t="s">
        <v>1927</v>
      </c>
      <c r="C618" t="s">
        <v>694</v>
      </c>
      <c r="E618" t="s">
        <v>1955</v>
      </c>
      <c r="F618">
        <v>5</v>
      </c>
      <c r="I618" t="s">
        <v>597</v>
      </c>
      <c r="J618" t="s">
        <v>600</v>
      </c>
      <c r="L618" t="s">
        <v>600</v>
      </c>
      <c r="M618" t="s">
        <v>509</v>
      </c>
      <c r="N618">
        <v>4</v>
      </c>
      <c r="O618" t="s">
        <v>1224</v>
      </c>
      <c r="P618" t="s">
        <v>1238</v>
      </c>
      <c r="Q618" t="s">
        <v>1241</v>
      </c>
      <c r="R618" t="s">
        <v>1930</v>
      </c>
    </row>
    <row r="619" spans="1:18">
      <c r="A619" t="s">
        <v>1927</v>
      </c>
      <c r="C619" t="s">
        <v>598</v>
      </c>
      <c r="E619" t="s">
        <v>1956</v>
      </c>
      <c r="F619">
        <v>9</v>
      </c>
      <c r="J619" t="s">
        <v>600</v>
      </c>
      <c r="L619" t="s">
        <v>600</v>
      </c>
      <c r="M619" t="s">
        <v>509</v>
      </c>
      <c r="N619">
        <v>4</v>
      </c>
      <c r="O619" t="s">
        <v>1224</v>
      </c>
      <c r="P619" t="s">
        <v>1238</v>
      </c>
      <c r="Q619" t="s">
        <v>1241</v>
      </c>
      <c r="R619" t="s">
        <v>1930</v>
      </c>
    </row>
    <row r="620" spans="1:18">
      <c r="A620" t="s">
        <v>1927</v>
      </c>
      <c r="B620" t="s">
        <v>594</v>
      </c>
      <c r="C620" t="s">
        <v>599</v>
      </c>
      <c r="E620" t="s">
        <v>1957</v>
      </c>
      <c r="F620">
        <v>280</v>
      </c>
      <c r="I620" t="s">
        <v>707</v>
      </c>
      <c r="J620" t="s">
        <v>600</v>
      </c>
      <c r="L620" t="s">
        <v>600</v>
      </c>
      <c r="M620" t="s">
        <v>509</v>
      </c>
      <c r="N620">
        <v>4</v>
      </c>
      <c r="O620" t="s">
        <v>1224</v>
      </c>
      <c r="P620" t="s">
        <v>1238</v>
      </c>
      <c r="Q620" t="s">
        <v>1241</v>
      </c>
      <c r="R620" t="s">
        <v>1930</v>
      </c>
    </row>
    <row r="621" spans="1:18">
      <c r="A621" t="s">
        <v>1958</v>
      </c>
      <c r="C621" t="s">
        <v>585</v>
      </c>
      <c r="E621" t="s">
        <v>1959</v>
      </c>
      <c r="F621" t="s">
        <v>1960</v>
      </c>
      <c r="J621" t="s">
        <v>1223</v>
      </c>
      <c r="L621" t="s">
        <v>1223</v>
      </c>
      <c r="N621">
        <v>4</v>
      </c>
      <c r="O621" t="s">
        <v>1224</v>
      </c>
      <c r="P621" t="s">
        <v>1238</v>
      </c>
      <c r="Q621" t="s">
        <v>1241</v>
      </c>
      <c r="R621" t="s">
        <v>1961</v>
      </c>
    </row>
    <row r="622" spans="1:18">
      <c r="A622" t="s">
        <v>1958</v>
      </c>
      <c r="C622" t="s">
        <v>615</v>
      </c>
      <c r="E622" t="s">
        <v>1962</v>
      </c>
      <c r="F622" t="s">
        <v>1963</v>
      </c>
      <c r="J622" t="s">
        <v>600</v>
      </c>
      <c r="L622" t="s">
        <v>600</v>
      </c>
      <c r="M622" t="s">
        <v>509</v>
      </c>
      <c r="N622">
        <v>4</v>
      </c>
      <c r="O622" t="s">
        <v>1224</v>
      </c>
      <c r="P622" t="s">
        <v>1238</v>
      </c>
      <c r="Q622" t="s">
        <v>1241</v>
      </c>
      <c r="R622" t="s">
        <v>1961</v>
      </c>
    </row>
    <row r="623" spans="1:18">
      <c r="A623" t="s">
        <v>1958</v>
      </c>
      <c r="C623" t="s">
        <v>1804</v>
      </c>
      <c r="E623" t="s">
        <v>1964</v>
      </c>
      <c r="F623">
        <v>14700</v>
      </c>
      <c r="I623" t="s">
        <v>1806</v>
      </c>
      <c r="J623" t="s">
        <v>600</v>
      </c>
      <c r="L623" t="s">
        <v>600</v>
      </c>
      <c r="M623" t="s">
        <v>509</v>
      </c>
      <c r="N623">
        <v>4</v>
      </c>
      <c r="O623" t="s">
        <v>1224</v>
      </c>
      <c r="P623" t="s">
        <v>1238</v>
      </c>
      <c r="Q623" t="s">
        <v>1241</v>
      </c>
      <c r="R623" t="s">
        <v>1961</v>
      </c>
    </row>
    <row r="624" spans="1:18">
      <c r="A624" t="s">
        <v>1958</v>
      </c>
      <c r="B624" t="s">
        <v>594</v>
      </c>
      <c r="C624" t="s">
        <v>708</v>
      </c>
      <c r="E624" t="s">
        <v>1965</v>
      </c>
      <c r="F624">
        <v>0</v>
      </c>
      <c r="I624" t="s">
        <v>707</v>
      </c>
      <c r="J624" t="s">
        <v>600</v>
      </c>
      <c r="L624" t="s">
        <v>600</v>
      </c>
      <c r="M624" t="s">
        <v>509</v>
      </c>
      <c r="N624">
        <v>4</v>
      </c>
      <c r="O624" t="s">
        <v>1224</v>
      </c>
      <c r="P624" t="s">
        <v>1238</v>
      </c>
      <c r="Q624" t="s">
        <v>1241</v>
      </c>
      <c r="R624" t="s">
        <v>1961</v>
      </c>
    </row>
    <row r="625" spans="1:18">
      <c r="A625" t="s">
        <v>1958</v>
      </c>
      <c r="C625" t="s">
        <v>1808</v>
      </c>
      <c r="E625" t="s">
        <v>1966</v>
      </c>
      <c r="F625" t="s">
        <v>1967</v>
      </c>
      <c r="J625" t="s">
        <v>600</v>
      </c>
      <c r="L625" t="s">
        <v>600</v>
      </c>
      <c r="M625" t="s">
        <v>509</v>
      </c>
      <c r="N625">
        <v>4</v>
      </c>
      <c r="O625" t="s">
        <v>1224</v>
      </c>
      <c r="P625" t="s">
        <v>1238</v>
      </c>
      <c r="Q625" t="s">
        <v>1241</v>
      </c>
      <c r="R625" t="s">
        <v>1961</v>
      </c>
    </row>
    <row r="626" spans="1:18">
      <c r="A626" t="s">
        <v>1958</v>
      </c>
      <c r="B626" t="s">
        <v>594</v>
      </c>
      <c r="C626" t="s">
        <v>712</v>
      </c>
      <c r="E626" t="s">
        <v>1968</v>
      </c>
      <c r="F626">
        <v>500</v>
      </c>
      <c r="I626" t="s">
        <v>707</v>
      </c>
      <c r="J626" t="s">
        <v>600</v>
      </c>
      <c r="L626" t="s">
        <v>600</v>
      </c>
      <c r="M626" t="s">
        <v>509</v>
      </c>
      <c r="N626">
        <v>4</v>
      </c>
      <c r="O626" t="s">
        <v>1224</v>
      </c>
      <c r="P626" t="s">
        <v>1238</v>
      </c>
      <c r="Q626" t="s">
        <v>1241</v>
      </c>
      <c r="R626" t="s">
        <v>1961</v>
      </c>
    </row>
    <row r="627" spans="1:18">
      <c r="A627" t="s">
        <v>1958</v>
      </c>
      <c r="B627" t="s">
        <v>594</v>
      </c>
      <c r="C627" t="s">
        <v>716</v>
      </c>
      <c r="E627" t="s">
        <v>1969</v>
      </c>
      <c r="F627">
        <v>400</v>
      </c>
      <c r="I627" t="s">
        <v>707</v>
      </c>
      <c r="J627" t="s">
        <v>600</v>
      </c>
      <c r="L627" t="s">
        <v>600</v>
      </c>
      <c r="M627" t="s">
        <v>509</v>
      </c>
      <c r="N627">
        <v>4</v>
      </c>
      <c r="O627" t="s">
        <v>1224</v>
      </c>
      <c r="P627" t="s">
        <v>1238</v>
      </c>
      <c r="Q627" t="s">
        <v>1241</v>
      </c>
      <c r="R627" t="s">
        <v>1961</v>
      </c>
    </row>
    <row r="628" spans="1:18">
      <c r="A628" t="s">
        <v>1958</v>
      </c>
      <c r="C628" t="s">
        <v>87</v>
      </c>
      <c r="E628" t="s">
        <v>1970</v>
      </c>
      <c r="F628">
        <v>12.1</v>
      </c>
      <c r="G628">
        <v>20</v>
      </c>
      <c r="H628">
        <v>2.42</v>
      </c>
      <c r="I628" t="s">
        <v>43</v>
      </c>
      <c r="J628" t="s">
        <v>600</v>
      </c>
      <c r="L628" t="s">
        <v>600</v>
      </c>
      <c r="M628" t="s">
        <v>509</v>
      </c>
      <c r="N628">
        <v>4</v>
      </c>
      <c r="O628" t="s">
        <v>1224</v>
      </c>
      <c r="P628" t="s">
        <v>1238</v>
      </c>
      <c r="Q628" t="s">
        <v>1241</v>
      </c>
      <c r="R628" t="s">
        <v>1961</v>
      </c>
    </row>
    <row r="629" spans="1:18">
      <c r="A629" t="s">
        <v>1958</v>
      </c>
      <c r="C629" t="s">
        <v>508</v>
      </c>
      <c r="D629" t="s">
        <v>629</v>
      </c>
      <c r="E629" t="s">
        <v>1971</v>
      </c>
      <c r="F629">
        <v>0</v>
      </c>
      <c r="I629" t="s">
        <v>7</v>
      </c>
      <c r="J629" t="s">
        <v>591</v>
      </c>
      <c r="L629" t="s">
        <v>600</v>
      </c>
      <c r="M629" t="s">
        <v>509</v>
      </c>
      <c r="N629">
        <v>4</v>
      </c>
      <c r="O629" t="s">
        <v>1224</v>
      </c>
      <c r="P629" t="s">
        <v>1238</v>
      </c>
      <c r="Q629" t="s">
        <v>1241</v>
      </c>
      <c r="R629" t="s">
        <v>1961</v>
      </c>
    </row>
    <row r="630" spans="1:18">
      <c r="A630" t="s">
        <v>1958</v>
      </c>
      <c r="C630" t="s">
        <v>508</v>
      </c>
      <c r="D630" t="s">
        <v>633</v>
      </c>
      <c r="E630" t="s">
        <v>1972</v>
      </c>
      <c r="F630">
        <v>0</v>
      </c>
      <c r="I630" t="s">
        <v>7</v>
      </c>
      <c r="J630" t="s">
        <v>591</v>
      </c>
      <c r="L630" t="s">
        <v>600</v>
      </c>
      <c r="M630" t="s">
        <v>509</v>
      </c>
      <c r="N630">
        <v>4</v>
      </c>
      <c r="O630" t="s">
        <v>1224</v>
      </c>
      <c r="P630" t="s">
        <v>1238</v>
      </c>
      <c r="Q630" t="s">
        <v>1241</v>
      </c>
      <c r="R630" t="s">
        <v>1961</v>
      </c>
    </row>
    <row r="631" spans="1:18">
      <c r="A631" t="s">
        <v>1958</v>
      </c>
      <c r="C631" t="s">
        <v>508</v>
      </c>
      <c r="D631" t="s">
        <v>637</v>
      </c>
      <c r="E631" t="s">
        <v>1973</v>
      </c>
      <c r="F631">
        <v>0</v>
      </c>
      <c r="I631" t="s">
        <v>7</v>
      </c>
      <c r="J631" t="s">
        <v>591</v>
      </c>
      <c r="L631" t="s">
        <v>600</v>
      </c>
      <c r="M631" t="s">
        <v>509</v>
      </c>
      <c r="N631">
        <v>4</v>
      </c>
      <c r="O631" t="s">
        <v>1224</v>
      </c>
      <c r="P631" t="s">
        <v>1238</v>
      </c>
      <c r="Q631" t="s">
        <v>1241</v>
      </c>
      <c r="R631" t="s">
        <v>1961</v>
      </c>
    </row>
    <row r="632" spans="1:18">
      <c r="A632" t="s">
        <v>1958</v>
      </c>
      <c r="C632" t="s">
        <v>508</v>
      </c>
      <c r="D632" t="s">
        <v>641</v>
      </c>
      <c r="E632" t="s">
        <v>1974</v>
      </c>
      <c r="F632">
        <v>0</v>
      </c>
      <c r="I632" t="s">
        <v>7</v>
      </c>
      <c r="J632" t="s">
        <v>591</v>
      </c>
      <c r="L632" t="s">
        <v>600</v>
      </c>
      <c r="M632" t="s">
        <v>509</v>
      </c>
      <c r="N632">
        <v>4</v>
      </c>
      <c r="O632" t="s">
        <v>1224</v>
      </c>
      <c r="P632" t="s">
        <v>1238</v>
      </c>
      <c r="Q632" t="s">
        <v>1241</v>
      </c>
      <c r="R632" t="s">
        <v>1961</v>
      </c>
    </row>
    <row r="633" spans="1:18">
      <c r="A633" t="s">
        <v>1958</v>
      </c>
      <c r="C633" t="s">
        <v>508</v>
      </c>
      <c r="D633" t="s">
        <v>645</v>
      </c>
      <c r="E633" t="s">
        <v>1975</v>
      </c>
      <c r="F633">
        <v>0</v>
      </c>
      <c r="I633" t="s">
        <v>7</v>
      </c>
      <c r="J633" t="s">
        <v>591</v>
      </c>
      <c r="L633" t="s">
        <v>600</v>
      </c>
      <c r="M633" t="s">
        <v>509</v>
      </c>
      <c r="N633">
        <v>4</v>
      </c>
      <c r="O633" t="s">
        <v>1224</v>
      </c>
      <c r="P633" t="s">
        <v>1238</v>
      </c>
      <c r="Q633" t="s">
        <v>1241</v>
      </c>
      <c r="R633" t="s">
        <v>1961</v>
      </c>
    </row>
    <row r="634" spans="1:18">
      <c r="A634" t="s">
        <v>1958</v>
      </c>
      <c r="C634" t="s">
        <v>508</v>
      </c>
      <c r="D634" t="s">
        <v>649</v>
      </c>
      <c r="E634" t="s">
        <v>1976</v>
      </c>
      <c r="F634">
        <v>27</v>
      </c>
      <c r="I634" t="s">
        <v>7</v>
      </c>
      <c r="J634" t="s">
        <v>591</v>
      </c>
      <c r="L634" t="s">
        <v>600</v>
      </c>
      <c r="M634" t="s">
        <v>509</v>
      </c>
      <c r="N634">
        <v>4</v>
      </c>
      <c r="O634" t="s">
        <v>1224</v>
      </c>
      <c r="P634" t="s">
        <v>1238</v>
      </c>
      <c r="Q634" t="s">
        <v>1241</v>
      </c>
      <c r="R634" t="s">
        <v>1961</v>
      </c>
    </row>
    <row r="635" spans="1:18">
      <c r="A635" t="s">
        <v>1958</v>
      </c>
      <c r="C635" t="s">
        <v>508</v>
      </c>
      <c r="D635" t="s">
        <v>653</v>
      </c>
      <c r="E635" t="s">
        <v>1977</v>
      </c>
      <c r="F635">
        <v>27</v>
      </c>
      <c r="I635" t="s">
        <v>7</v>
      </c>
      <c r="J635" t="s">
        <v>591</v>
      </c>
      <c r="L635" t="s">
        <v>600</v>
      </c>
      <c r="M635" t="s">
        <v>509</v>
      </c>
      <c r="N635">
        <v>4</v>
      </c>
      <c r="O635" t="s">
        <v>1224</v>
      </c>
      <c r="P635" t="s">
        <v>1238</v>
      </c>
      <c r="Q635" t="s">
        <v>1241</v>
      </c>
      <c r="R635" t="s">
        <v>1961</v>
      </c>
    </row>
    <row r="636" spans="1:18">
      <c r="A636" t="s">
        <v>1958</v>
      </c>
      <c r="C636" t="s">
        <v>508</v>
      </c>
      <c r="D636" t="s">
        <v>657</v>
      </c>
      <c r="E636" t="s">
        <v>1978</v>
      </c>
      <c r="F636">
        <v>0</v>
      </c>
      <c r="I636" t="s">
        <v>7</v>
      </c>
      <c r="J636" t="s">
        <v>591</v>
      </c>
      <c r="L636" t="s">
        <v>600</v>
      </c>
      <c r="M636" t="s">
        <v>509</v>
      </c>
      <c r="N636">
        <v>4</v>
      </c>
      <c r="O636" t="s">
        <v>1224</v>
      </c>
      <c r="P636" t="s">
        <v>1238</v>
      </c>
      <c r="Q636" t="s">
        <v>1241</v>
      </c>
      <c r="R636" t="s">
        <v>1961</v>
      </c>
    </row>
    <row r="637" spans="1:18">
      <c r="A637" t="s">
        <v>1958</v>
      </c>
      <c r="C637" t="s">
        <v>508</v>
      </c>
      <c r="D637" t="s">
        <v>661</v>
      </c>
      <c r="E637" t="s">
        <v>1979</v>
      </c>
      <c r="F637">
        <v>0</v>
      </c>
      <c r="I637" t="s">
        <v>7</v>
      </c>
      <c r="J637" t="s">
        <v>591</v>
      </c>
      <c r="L637" t="s">
        <v>600</v>
      </c>
      <c r="M637" t="s">
        <v>509</v>
      </c>
      <c r="N637">
        <v>4</v>
      </c>
      <c r="O637" t="s">
        <v>1224</v>
      </c>
      <c r="P637" t="s">
        <v>1238</v>
      </c>
      <c r="Q637" t="s">
        <v>1241</v>
      </c>
      <c r="R637" t="s">
        <v>1961</v>
      </c>
    </row>
    <row r="638" spans="1:18">
      <c r="A638" t="s">
        <v>1958</v>
      </c>
      <c r="C638" t="s">
        <v>508</v>
      </c>
      <c r="D638" t="s">
        <v>665</v>
      </c>
      <c r="E638" t="s">
        <v>1980</v>
      </c>
      <c r="F638">
        <v>0</v>
      </c>
      <c r="I638" t="s">
        <v>7</v>
      </c>
      <c r="J638" t="s">
        <v>591</v>
      </c>
      <c r="L638" t="s">
        <v>600</v>
      </c>
      <c r="M638" t="s">
        <v>509</v>
      </c>
      <c r="N638">
        <v>4</v>
      </c>
      <c r="O638" t="s">
        <v>1224</v>
      </c>
      <c r="P638" t="s">
        <v>1238</v>
      </c>
      <c r="Q638" t="s">
        <v>1241</v>
      </c>
      <c r="R638" t="s">
        <v>1961</v>
      </c>
    </row>
    <row r="639" spans="1:18">
      <c r="A639" t="s">
        <v>1958</v>
      </c>
      <c r="C639" t="s">
        <v>508</v>
      </c>
      <c r="D639" t="s">
        <v>669</v>
      </c>
      <c r="E639" t="s">
        <v>1981</v>
      </c>
      <c r="F639">
        <v>0</v>
      </c>
      <c r="I639" t="s">
        <v>7</v>
      </c>
      <c r="J639" t="s">
        <v>591</v>
      </c>
      <c r="L639" t="s">
        <v>600</v>
      </c>
      <c r="M639" t="s">
        <v>509</v>
      </c>
      <c r="N639">
        <v>4</v>
      </c>
      <c r="O639" t="s">
        <v>1224</v>
      </c>
      <c r="P639" t="s">
        <v>1238</v>
      </c>
      <c r="Q639" t="s">
        <v>1241</v>
      </c>
      <c r="R639" t="s">
        <v>1961</v>
      </c>
    </row>
    <row r="640" spans="1:18">
      <c r="A640" t="s">
        <v>1958</v>
      </c>
      <c r="C640" t="s">
        <v>595</v>
      </c>
      <c r="E640" t="s">
        <v>1982</v>
      </c>
      <c r="F640" t="s">
        <v>1826</v>
      </c>
      <c r="J640" t="s">
        <v>600</v>
      </c>
      <c r="L640" t="s">
        <v>600</v>
      </c>
      <c r="M640" t="s">
        <v>509</v>
      </c>
      <c r="N640">
        <v>4</v>
      </c>
      <c r="O640" t="s">
        <v>1224</v>
      </c>
      <c r="P640" t="s">
        <v>1238</v>
      </c>
      <c r="Q640" t="s">
        <v>1241</v>
      </c>
      <c r="R640" t="s">
        <v>1961</v>
      </c>
    </row>
    <row r="641" spans="1:18">
      <c r="A641" t="s">
        <v>1958</v>
      </c>
      <c r="C641" t="s">
        <v>596</v>
      </c>
      <c r="E641" t="s">
        <v>1983</v>
      </c>
      <c r="F641" t="s">
        <v>1828</v>
      </c>
      <c r="J641" t="s">
        <v>600</v>
      </c>
      <c r="L641" t="s">
        <v>600</v>
      </c>
      <c r="M641" t="s">
        <v>509</v>
      </c>
      <c r="N641">
        <v>4</v>
      </c>
      <c r="O641" t="s">
        <v>1224</v>
      </c>
      <c r="P641" t="s">
        <v>1238</v>
      </c>
      <c r="Q641" t="s">
        <v>1241</v>
      </c>
      <c r="R641" t="s">
        <v>1961</v>
      </c>
    </row>
    <row r="642" spans="1:18">
      <c r="A642" t="s">
        <v>1958</v>
      </c>
      <c r="C642" t="s">
        <v>515</v>
      </c>
      <c r="E642" t="s">
        <v>1984</v>
      </c>
      <c r="F642">
        <v>1</v>
      </c>
      <c r="J642" t="s">
        <v>600</v>
      </c>
      <c r="L642" t="s">
        <v>600</v>
      </c>
      <c r="M642" t="s">
        <v>509</v>
      </c>
      <c r="N642">
        <v>4</v>
      </c>
      <c r="O642" t="s">
        <v>1224</v>
      </c>
      <c r="P642" t="s">
        <v>1238</v>
      </c>
      <c r="Q642" t="s">
        <v>1241</v>
      </c>
      <c r="R642" t="s">
        <v>1961</v>
      </c>
    </row>
    <row r="643" spans="1:18">
      <c r="A643" t="s">
        <v>1958</v>
      </c>
      <c r="C643" t="s">
        <v>516</v>
      </c>
      <c r="E643" t="s">
        <v>1985</v>
      </c>
      <c r="F643">
        <v>1</v>
      </c>
      <c r="J643" t="s">
        <v>600</v>
      </c>
      <c r="L643" t="s">
        <v>600</v>
      </c>
      <c r="M643" t="s">
        <v>509</v>
      </c>
      <c r="N643">
        <v>4</v>
      </c>
      <c r="O643" t="s">
        <v>1224</v>
      </c>
      <c r="P643" t="s">
        <v>1238</v>
      </c>
      <c r="Q643" t="s">
        <v>1241</v>
      </c>
      <c r="R643" t="s">
        <v>1961</v>
      </c>
    </row>
    <row r="644" spans="1:18">
      <c r="A644" t="s">
        <v>1958</v>
      </c>
      <c r="C644" t="s">
        <v>689</v>
      </c>
      <c r="E644" t="s">
        <v>1986</v>
      </c>
      <c r="F644">
        <v>40</v>
      </c>
      <c r="I644" t="s">
        <v>597</v>
      </c>
      <c r="J644" t="s">
        <v>600</v>
      </c>
      <c r="L644" t="s">
        <v>600</v>
      </c>
      <c r="M644" t="s">
        <v>509</v>
      </c>
      <c r="N644">
        <v>4</v>
      </c>
      <c r="O644" t="s">
        <v>1224</v>
      </c>
      <c r="P644" t="s">
        <v>1238</v>
      </c>
      <c r="Q644" t="s">
        <v>1241</v>
      </c>
      <c r="R644" t="s">
        <v>1961</v>
      </c>
    </row>
    <row r="645" spans="1:18">
      <c r="A645" t="s">
        <v>1958</v>
      </c>
      <c r="C645" t="s">
        <v>694</v>
      </c>
      <c r="E645" t="s">
        <v>1987</v>
      </c>
      <c r="F645">
        <v>5</v>
      </c>
      <c r="I645" t="s">
        <v>597</v>
      </c>
      <c r="J645" t="s">
        <v>600</v>
      </c>
      <c r="L645" t="s">
        <v>600</v>
      </c>
      <c r="M645" t="s">
        <v>509</v>
      </c>
      <c r="N645">
        <v>4</v>
      </c>
      <c r="O645" t="s">
        <v>1224</v>
      </c>
      <c r="P645" t="s">
        <v>1238</v>
      </c>
      <c r="Q645" t="s">
        <v>1241</v>
      </c>
      <c r="R645" t="s">
        <v>1961</v>
      </c>
    </row>
    <row r="646" spans="1:18">
      <c r="A646" t="s">
        <v>1958</v>
      </c>
      <c r="C646" t="s">
        <v>598</v>
      </c>
      <c r="E646" t="s">
        <v>1988</v>
      </c>
      <c r="F646">
        <v>6</v>
      </c>
      <c r="J646" t="s">
        <v>600</v>
      </c>
      <c r="L646" t="s">
        <v>600</v>
      </c>
      <c r="M646" t="s">
        <v>509</v>
      </c>
      <c r="N646">
        <v>4</v>
      </c>
      <c r="O646" t="s">
        <v>1224</v>
      </c>
      <c r="P646" t="s">
        <v>1238</v>
      </c>
      <c r="Q646" t="s">
        <v>1241</v>
      </c>
      <c r="R646" t="s">
        <v>1961</v>
      </c>
    </row>
    <row r="647" spans="1:18">
      <c r="A647" t="s">
        <v>1958</v>
      </c>
      <c r="B647" t="s">
        <v>594</v>
      </c>
      <c r="C647" t="s">
        <v>599</v>
      </c>
      <c r="E647" t="s">
        <v>1989</v>
      </c>
      <c r="F647">
        <v>350</v>
      </c>
      <c r="I647" t="s">
        <v>707</v>
      </c>
      <c r="J647" t="s">
        <v>600</v>
      </c>
      <c r="L647" t="s">
        <v>600</v>
      </c>
      <c r="M647" t="s">
        <v>509</v>
      </c>
      <c r="N647">
        <v>4</v>
      </c>
      <c r="O647" t="s">
        <v>1224</v>
      </c>
      <c r="P647" t="s">
        <v>1238</v>
      </c>
      <c r="Q647" t="s">
        <v>1241</v>
      </c>
      <c r="R647" t="s">
        <v>1961</v>
      </c>
    </row>
    <row r="648" spans="1:18">
      <c r="A648" t="s">
        <v>1990</v>
      </c>
      <c r="C648" t="s">
        <v>585</v>
      </c>
      <c r="E648" t="s">
        <v>1991</v>
      </c>
      <c r="F648" t="s">
        <v>108</v>
      </c>
      <c r="J648" t="s">
        <v>1223</v>
      </c>
      <c r="L648" t="s">
        <v>1223</v>
      </c>
      <c r="N648">
        <v>4</v>
      </c>
      <c r="O648" t="s">
        <v>1224</v>
      </c>
      <c r="P648" t="s">
        <v>1238</v>
      </c>
      <c r="Q648" t="s">
        <v>1241</v>
      </c>
      <c r="R648" t="s">
        <v>1992</v>
      </c>
    </row>
    <row r="649" spans="1:18">
      <c r="A649" t="s">
        <v>1990</v>
      </c>
      <c r="C649" t="s">
        <v>615</v>
      </c>
      <c r="E649" t="s">
        <v>1993</v>
      </c>
      <c r="F649">
        <v>0</v>
      </c>
      <c r="J649" t="s">
        <v>600</v>
      </c>
      <c r="L649" t="s">
        <v>600</v>
      </c>
      <c r="M649" t="s">
        <v>509</v>
      </c>
      <c r="N649">
        <v>4</v>
      </c>
      <c r="O649" t="s">
        <v>1224</v>
      </c>
      <c r="P649" t="s">
        <v>1238</v>
      </c>
      <c r="Q649" t="s">
        <v>1241</v>
      </c>
      <c r="R649" t="s">
        <v>1992</v>
      </c>
    </row>
    <row r="650" spans="1:18">
      <c r="A650" t="s">
        <v>1990</v>
      </c>
      <c r="C650" t="s">
        <v>1804</v>
      </c>
      <c r="E650" t="s">
        <v>1994</v>
      </c>
      <c r="F650">
        <v>2</v>
      </c>
      <c r="I650" t="s">
        <v>1806</v>
      </c>
      <c r="J650" t="s">
        <v>600</v>
      </c>
      <c r="L650" t="s">
        <v>600</v>
      </c>
      <c r="M650" t="s">
        <v>509</v>
      </c>
      <c r="N650">
        <v>4</v>
      </c>
      <c r="O650" t="s">
        <v>1224</v>
      </c>
      <c r="P650" t="s">
        <v>1238</v>
      </c>
      <c r="Q650" t="s">
        <v>1241</v>
      </c>
      <c r="R650" t="s">
        <v>1992</v>
      </c>
    </row>
    <row r="651" spans="1:18">
      <c r="A651" t="s">
        <v>1990</v>
      </c>
      <c r="B651" t="s">
        <v>594</v>
      </c>
      <c r="C651" t="s">
        <v>708</v>
      </c>
      <c r="E651" t="s">
        <v>1995</v>
      </c>
      <c r="F651">
        <v>0</v>
      </c>
      <c r="I651" t="s">
        <v>707</v>
      </c>
      <c r="J651" t="s">
        <v>600</v>
      </c>
      <c r="L651" t="s">
        <v>600</v>
      </c>
      <c r="M651" t="s">
        <v>509</v>
      </c>
      <c r="N651">
        <v>4</v>
      </c>
      <c r="O651" t="s">
        <v>1224</v>
      </c>
      <c r="P651" t="s">
        <v>1238</v>
      </c>
      <c r="Q651" t="s">
        <v>1241</v>
      </c>
      <c r="R651" t="s">
        <v>1992</v>
      </c>
    </row>
    <row r="652" spans="1:18">
      <c r="A652" t="s">
        <v>1990</v>
      </c>
      <c r="C652" t="s">
        <v>1808</v>
      </c>
      <c r="E652" t="s">
        <v>1996</v>
      </c>
      <c r="F652">
        <v>0</v>
      </c>
      <c r="J652" t="s">
        <v>600</v>
      </c>
      <c r="L652" t="s">
        <v>600</v>
      </c>
      <c r="M652" t="s">
        <v>509</v>
      </c>
      <c r="N652">
        <v>4</v>
      </c>
      <c r="O652" t="s">
        <v>1224</v>
      </c>
      <c r="P652" t="s">
        <v>1238</v>
      </c>
      <c r="Q652" t="s">
        <v>1241</v>
      </c>
      <c r="R652" t="s">
        <v>1992</v>
      </c>
    </row>
    <row r="653" spans="1:18">
      <c r="A653" t="s">
        <v>1990</v>
      </c>
      <c r="B653" t="s">
        <v>594</v>
      </c>
      <c r="C653" t="s">
        <v>712</v>
      </c>
      <c r="E653" t="s">
        <v>1997</v>
      </c>
      <c r="F653">
        <v>100</v>
      </c>
      <c r="I653" t="s">
        <v>707</v>
      </c>
      <c r="J653" t="s">
        <v>600</v>
      </c>
      <c r="L653" t="s">
        <v>600</v>
      </c>
      <c r="M653" t="s">
        <v>509</v>
      </c>
      <c r="N653">
        <v>4</v>
      </c>
      <c r="O653" t="s">
        <v>1224</v>
      </c>
      <c r="P653" t="s">
        <v>1238</v>
      </c>
      <c r="Q653" t="s">
        <v>1241</v>
      </c>
      <c r="R653" t="s">
        <v>1992</v>
      </c>
    </row>
    <row r="654" spans="1:18">
      <c r="A654" t="s">
        <v>1990</v>
      </c>
      <c r="B654" t="s">
        <v>594</v>
      </c>
      <c r="C654" t="s">
        <v>716</v>
      </c>
      <c r="E654" t="s">
        <v>1998</v>
      </c>
      <c r="F654">
        <v>200</v>
      </c>
      <c r="I654" t="s">
        <v>707</v>
      </c>
      <c r="J654" t="s">
        <v>600</v>
      </c>
      <c r="L654" t="s">
        <v>600</v>
      </c>
      <c r="M654" t="s">
        <v>509</v>
      </c>
      <c r="N654">
        <v>4</v>
      </c>
      <c r="O654" t="s">
        <v>1224</v>
      </c>
      <c r="P654" t="s">
        <v>1238</v>
      </c>
      <c r="Q654" t="s">
        <v>1241</v>
      </c>
      <c r="R654" t="s">
        <v>1992</v>
      </c>
    </row>
    <row r="655" spans="1:18">
      <c r="A655" t="s">
        <v>1990</v>
      </c>
      <c r="C655" t="s">
        <v>87</v>
      </c>
      <c r="E655" t="s">
        <v>1999</v>
      </c>
      <c r="F655">
        <v>1.8</v>
      </c>
      <c r="G655">
        <v>20</v>
      </c>
      <c r="H655">
        <v>0.36</v>
      </c>
      <c r="I655" t="s">
        <v>43</v>
      </c>
      <c r="J655" t="s">
        <v>600</v>
      </c>
      <c r="L655" t="s">
        <v>600</v>
      </c>
      <c r="M655" t="s">
        <v>509</v>
      </c>
      <c r="N655">
        <v>4</v>
      </c>
      <c r="O655" t="s">
        <v>1224</v>
      </c>
      <c r="P655" t="s">
        <v>1238</v>
      </c>
      <c r="Q655" t="s">
        <v>1241</v>
      </c>
      <c r="R655" t="s">
        <v>1992</v>
      </c>
    </row>
    <row r="656" spans="1:18">
      <c r="A656" t="s">
        <v>1990</v>
      </c>
      <c r="C656" t="s">
        <v>508</v>
      </c>
      <c r="D656" t="s">
        <v>629</v>
      </c>
      <c r="E656" t="s">
        <v>2000</v>
      </c>
      <c r="F656">
        <v>0</v>
      </c>
      <c r="I656" t="s">
        <v>7</v>
      </c>
      <c r="J656" t="s">
        <v>600</v>
      </c>
      <c r="L656" t="s">
        <v>600</v>
      </c>
      <c r="M656" t="s">
        <v>509</v>
      </c>
      <c r="N656">
        <v>4</v>
      </c>
      <c r="O656" t="s">
        <v>1224</v>
      </c>
      <c r="P656" t="s">
        <v>1238</v>
      </c>
      <c r="Q656" t="s">
        <v>1241</v>
      </c>
      <c r="R656" t="s">
        <v>1992</v>
      </c>
    </row>
    <row r="657" spans="1:18">
      <c r="A657" t="s">
        <v>1990</v>
      </c>
      <c r="C657" t="s">
        <v>508</v>
      </c>
      <c r="D657" t="s">
        <v>633</v>
      </c>
      <c r="E657" t="s">
        <v>2001</v>
      </c>
      <c r="F657">
        <v>0</v>
      </c>
      <c r="I657" t="s">
        <v>7</v>
      </c>
      <c r="J657" t="s">
        <v>600</v>
      </c>
      <c r="L657" t="s">
        <v>600</v>
      </c>
      <c r="M657" t="s">
        <v>509</v>
      </c>
      <c r="N657">
        <v>4</v>
      </c>
      <c r="O657" t="s">
        <v>1224</v>
      </c>
      <c r="P657" t="s">
        <v>1238</v>
      </c>
      <c r="Q657" t="s">
        <v>1241</v>
      </c>
      <c r="R657" t="s">
        <v>1992</v>
      </c>
    </row>
    <row r="658" spans="1:18">
      <c r="A658" t="s">
        <v>1990</v>
      </c>
      <c r="C658" t="s">
        <v>508</v>
      </c>
      <c r="D658" t="s">
        <v>637</v>
      </c>
      <c r="E658" t="s">
        <v>2002</v>
      </c>
      <c r="F658">
        <v>0</v>
      </c>
      <c r="I658" t="s">
        <v>7</v>
      </c>
      <c r="J658" t="s">
        <v>600</v>
      </c>
      <c r="L658" t="s">
        <v>600</v>
      </c>
      <c r="M658" t="s">
        <v>509</v>
      </c>
      <c r="N658">
        <v>4</v>
      </c>
      <c r="O658" t="s">
        <v>1224</v>
      </c>
      <c r="P658" t="s">
        <v>1238</v>
      </c>
      <c r="Q658" t="s">
        <v>1241</v>
      </c>
      <c r="R658" t="s">
        <v>1992</v>
      </c>
    </row>
    <row r="659" spans="1:18">
      <c r="A659" t="s">
        <v>1990</v>
      </c>
      <c r="C659" t="s">
        <v>508</v>
      </c>
      <c r="D659" t="s">
        <v>641</v>
      </c>
      <c r="E659" t="s">
        <v>2003</v>
      </c>
      <c r="F659">
        <v>0</v>
      </c>
      <c r="I659" t="s">
        <v>7</v>
      </c>
      <c r="J659" t="s">
        <v>600</v>
      </c>
      <c r="L659" t="s">
        <v>600</v>
      </c>
      <c r="M659" t="s">
        <v>509</v>
      </c>
      <c r="N659">
        <v>4</v>
      </c>
      <c r="O659" t="s">
        <v>1224</v>
      </c>
      <c r="P659" t="s">
        <v>1238</v>
      </c>
      <c r="Q659" t="s">
        <v>1241</v>
      </c>
      <c r="R659" t="s">
        <v>1992</v>
      </c>
    </row>
    <row r="660" spans="1:18">
      <c r="A660" t="s">
        <v>1990</v>
      </c>
      <c r="C660" t="s">
        <v>508</v>
      </c>
      <c r="D660" t="s">
        <v>645</v>
      </c>
      <c r="E660" t="s">
        <v>2004</v>
      </c>
      <c r="F660">
        <v>0</v>
      </c>
      <c r="I660" t="s">
        <v>7</v>
      </c>
      <c r="J660" t="s">
        <v>600</v>
      </c>
      <c r="L660" t="s">
        <v>600</v>
      </c>
      <c r="M660" t="s">
        <v>509</v>
      </c>
      <c r="N660">
        <v>4</v>
      </c>
      <c r="O660" t="s">
        <v>1224</v>
      </c>
      <c r="P660" t="s">
        <v>1238</v>
      </c>
      <c r="Q660" t="s">
        <v>1241</v>
      </c>
      <c r="R660" t="s">
        <v>1992</v>
      </c>
    </row>
    <row r="661" spans="1:18">
      <c r="A661" t="s">
        <v>1990</v>
      </c>
      <c r="C661" t="s">
        <v>508</v>
      </c>
      <c r="D661" t="s">
        <v>649</v>
      </c>
      <c r="E661" t="s">
        <v>2005</v>
      </c>
      <c r="F661">
        <v>0</v>
      </c>
      <c r="I661" t="s">
        <v>7</v>
      </c>
      <c r="J661" t="s">
        <v>600</v>
      </c>
      <c r="L661" t="s">
        <v>600</v>
      </c>
      <c r="M661" t="s">
        <v>509</v>
      </c>
      <c r="N661">
        <v>4</v>
      </c>
      <c r="O661" t="s">
        <v>1224</v>
      </c>
      <c r="P661" t="s">
        <v>1238</v>
      </c>
      <c r="Q661" t="s">
        <v>1241</v>
      </c>
      <c r="R661" t="s">
        <v>1992</v>
      </c>
    </row>
    <row r="662" spans="1:18">
      <c r="A662" t="s">
        <v>1990</v>
      </c>
      <c r="C662" t="s">
        <v>508</v>
      </c>
      <c r="D662" t="s">
        <v>653</v>
      </c>
      <c r="E662" t="s">
        <v>2006</v>
      </c>
      <c r="F662">
        <v>17</v>
      </c>
      <c r="I662" t="s">
        <v>7</v>
      </c>
      <c r="J662" t="s">
        <v>600</v>
      </c>
      <c r="L662" t="s">
        <v>600</v>
      </c>
      <c r="M662" t="s">
        <v>509</v>
      </c>
      <c r="N662">
        <v>4</v>
      </c>
      <c r="O662" t="s">
        <v>1224</v>
      </c>
      <c r="P662" t="s">
        <v>1238</v>
      </c>
      <c r="Q662" t="s">
        <v>1241</v>
      </c>
      <c r="R662" t="s">
        <v>1992</v>
      </c>
    </row>
    <row r="663" spans="1:18">
      <c r="A663" t="s">
        <v>1990</v>
      </c>
      <c r="C663" t="s">
        <v>508</v>
      </c>
      <c r="D663" t="s">
        <v>657</v>
      </c>
      <c r="E663" t="s">
        <v>2007</v>
      </c>
      <c r="F663">
        <v>0</v>
      </c>
      <c r="I663" t="s">
        <v>7</v>
      </c>
      <c r="J663" t="s">
        <v>600</v>
      </c>
      <c r="L663" t="s">
        <v>600</v>
      </c>
      <c r="M663" t="s">
        <v>509</v>
      </c>
      <c r="N663">
        <v>4</v>
      </c>
      <c r="O663" t="s">
        <v>1224</v>
      </c>
      <c r="P663" t="s">
        <v>1238</v>
      </c>
      <c r="Q663" t="s">
        <v>1241</v>
      </c>
      <c r="R663" t="s">
        <v>1992</v>
      </c>
    </row>
    <row r="664" spans="1:18">
      <c r="A664" t="s">
        <v>1990</v>
      </c>
      <c r="C664" t="s">
        <v>508</v>
      </c>
      <c r="D664" t="s">
        <v>661</v>
      </c>
      <c r="E664" t="s">
        <v>2008</v>
      </c>
      <c r="F664">
        <v>0</v>
      </c>
      <c r="I664" t="s">
        <v>7</v>
      </c>
      <c r="J664" t="s">
        <v>600</v>
      </c>
      <c r="L664" t="s">
        <v>600</v>
      </c>
      <c r="M664" t="s">
        <v>509</v>
      </c>
      <c r="N664">
        <v>4</v>
      </c>
      <c r="O664" t="s">
        <v>1224</v>
      </c>
      <c r="P664" t="s">
        <v>1238</v>
      </c>
      <c r="Q664" t="s">
        <v>1241</v>
      </c>
      <c r="R664" t="s">
        <v>1992</v>
      </c>
    </row>
    <row r="665" spans="1:18">
      <c r="A665" t="s">
        <v>1990</v>
      </c>
      <c r="C665" t="s">
        <v>508</v>
      </c>
      <c r="D665" t="s">
        <v>665</v>
      </c>
      <c r="E665" t="s">
        <v>2009</v>
      </c>
      <c r="F665">
        <v>0</v>
      </c>
      <c r="I665" t="s">
        <v>7</v>
      </c>
      <c r="J665" t="s">
        <v>600</v>
      </c>
      <c r="L665" t="s">
        <v>600</v>
      </c>
      <c r="M665" t="s">
        <v>509</v>
      </c>
      <c r="N665">
        <v>4</v>
      </c>
      <c r="O665" t="s">
        <v>1224</v>
      </c>
      <c r="P665" t="s">
        <v>1238</v>
      </c>
      <c r="Q665" t="s">
        <v>1241</v>
      </c>
      <c r="R665" t="s">
        <v>1992</v>
      </c>
    </row>
    <row r="666" spans="1:18">
      <c r="A666" t="s">
        <v>1990</v>
      </c>
      <c r="C666" t="s">
        <v>508</v>
      </c>
      <c r="D666" t="s">
        <v>669</v>
      </c>
      <c r="E666" t="s">
        <v>2010</v>
      </c>
      <c r="F666">
        <v>0</v>
      </c>
      <c r="I666" t="s">
        <v>7</v>
      </c>
      <c r="J666" t="s">
        <v>600</v>
      </c>
      <c r="L666" t="s">
        <v>600</v>
      </c>
      <c r="M666" t="s">
        <v>509</v>
      </c>
      <c r="N666">
        <v>4</v>
      </c>
      <c r="O666" t="s">
        <v>1224</v>
      </c>
      <c r="P666" t="s">
        <v>1238</v>
      </c>
      <c r="Q666" t="s">
        <v>1241</v>
      </c>
      <c r="R666" t="s">
        <v>1992</v>
      </c>
    </row>
    <row r="667" spans="1:18">
      <c r="A667" t="s">
        <v>1990</v>
      </c>
      <c r="C667" t="s">
        <v>595</v>
      </c>
      <c r="E667" t="s">
        <v>2011</v>
      </c>
      <c r="F667" t="s">
        <v>1826</v>
      </c>
      <c r="J667" t="s">
        <v>600</v>
      </c>
      <c r="L667" t="s">
        <v>600</v>
      </c>
      <c r="M667" t="s">
        <v>509</v>
      </c>
      <c r="N667">
        <v>4</v>
      </c>
      <c r="O667" t="s">
        <v>1224</v>
      </c>
      <c r="P667" t="s">
        <v>1238</v>
      </c>
      <c r="Q667" t="s">
        <v>1241</v>
      </c>
      <c r="R667" t="s">
        <v>1992</v>
      </c>
    </row>
    <row r="668" spans="1:18">
      <c r="A668" t="s">
        <v>1990</v>
      </c>
      <c r="C668" t="s">
        <v>596</v>
      </c>
      <c r="E668" t="s">
        <v>2012</v>
      </c>
      <c r="F668" t="s">
        <v>1828</v>
      </c>
      <c r="J668" t="s">
        <v>600</v>
      </c>
      <c r="L668" t="s">
        <v>600</v>
      </c>
      <c r="M668" t="s">
        <v>509</v>
      </c>
      <c r="N668">
        <v>4</v>
      </c>
      <c r="O668" t="s">
        <v>1224</v>
      </c>
      <c r="P668" t="s">
        <v>1238</v>
      </c>
      <c r="Q668" t="s">
        <v>1241</v>
      </c>
      <c r="R668" t="s">
        <v>1992</v>
      </c>
    </row>
    <row r="669" spans="1:18">
      <c r="A669" t="s">
        <v>1990</v>
      </c>
      <c r="C669" t="s">
        <v>515</v>
      </c>
      <c r="E669" t="s">
        <v>2013</v>
      </c>
      <c r="F669">
        <v>1</v>
      </c>
      <c r="J669" t="s">
        <v>600</v>
      </c>
      <c r="L669" t="s">
        <v>600</v>
      </c>
      <c r="M669" t="s">
        <v>509</v>
      </c>
      <c r="N669">
        <v>4</v>
      </c>
      <c r="O669" t="s">
        <v>1224</v>
      </c>
      <c r="P669" t="s">
        <v>1238</v>
      </c>
      <c r="Q669" t="s">
        <v>1241</v>
      </c>
      <c r="R669" t="s">
        <v>1992</v>
      </c>
    </row>
    <row r="670" spans="1:18">
      <c r="A670" t="s">
        <v>1990</v>
      </c>
      <c r="C670" t="s">
        <v>516</v>
      </c>
      <c r="E670" t="s">
        <v>2014</v>
      </c>
      <c r="F670">
        <v>1</v>
      </c>
      <c r="J670" t="s">
        <v>600</v>
      </c>
      <c r="L670" t="s">
        <v>600</v>
      </c>
      <c r="M670" t="s">
        <v>509</v>
      </c>
      <c r="N670">
        <v>4</v>
      </c>
      <c r="O670" t="s">
        <v>1224</v>
      </c>
      <c r="P670" t="s">
        <v>1238</v>
      </c>
      <c r="Q670" t="s">
        <v>1241</v>
      </c>
      <c r="R670" t="s">
        <v>1992</v>
      </c>
    </row>
    <row r="671" spans="1:18">
      <c r="A671" t="s">
        <v>1990</v>
      </c>
      <c r="C671" t="s">
        <v>689</v>
      </c>
      <c r="E671" t="s">
        <v>2015</v>
      </c>
      <c r="F671">
        <v>80</v>
      </c>
      <c r="I671" t="s">
        <v>597</v>
      </c>
      <c r="J671" t="s">
        <v>600</v>
      </c>
      <c r="L671" t="s">
        <v>600</v>
      </c>
      <c r="M671" t="s">
        <v>509</v>
      </c>
      <c r="N671">
        <v>4</v>
      </c>
      <c r="O671" t="s">
        <v>1224</v>
      </c>
      <c r="P671" t="s">
        <v>1238</v>
      </c>
      <c r="Q671" t="s">
        <v>1241</v>
      </c>
      <c r="R671" t="s">
        <v>1992</v>
      </c>
    </row>
    <row r="672" spans="1:18">
      <c r="A672" t="s">
        <v>1990</v>
      </c>
      <c r="C672" t="s">
        <v>694</v>
      </c>
      <c r="E672" t="s">
        <v>2016</v>
      </c>
      <c r="F672">
        <v>-40</v>
      </c>
      <c r="I672" t="s">
        <v>597</v>
      </c>
      <c r="J672" t="s">
        <v>600</v>
      </c>
      <c r="L672" t="s">
        <v>600</v>
      </c>
      <c r="M672" t="s">
        <v>509</v>
      </c>
      <c r="N672">
        <v>4</v>
      </c>
      <c r="O672" t="s">
        <v>1224</v>
      </c>
      <c r="P672" t="s">
        <v>1238</v>
      </c>
      <c r="Q672" t="s">
        <v>1241</v>
      </c>
      <c r="R672" t="s">
        <v>1992</v>
      </c>
    </row>
    <row r="673" spans="1:18">
      <c r="A673" t="s">
        <v>1990</v>
      </c>
      <c r="C673" t="s">
        <v>598</v>
      </c>
      <c r="E673" t="s">
        <v>2017</v>
      </c>
      <c r="F673">
        <v>6</v>
      </c>
      <c r="J673" t="s">
        <v>600</v>
      </c>
      <c r="L673" t="s">
        <v>600</v>
      </c>
      <c r="M673" t="s">
        <v>509</v>
      </c>
      <c r="N673">
        <v>4</v>
      </c>
      <c r="O673" t="s">
        <v>1224</v>
      </c>
      <c r="P673" t="s">
        <v>1238</v>
      </c>
      <c r="Q673" t="s">
        <v>1241</v>
      </c>
      <c r="R673" t="s">
        <v>1992</v>
      </c>
    </row>
    <row r="674" spans="1:18">
      <c r="A674" t="s">
        <v>1990</v>
      </c>
      <c r="B674" t="s">
        <v>594</v>
      </c>
      <c r="C674" t="s">
        <v>599</v>
      </c>
      <c r="E674" t="s">
        <v>2018</v>
      </c>
      <c r="F674">
        <v>200</v>
      </c>
      <c r="I674" t="s">
        <v>707</v>
      </c>
      <c r="J674" t="s">
        <v>600</v>
      </c>
      <c r="L674" t="s">
        <v>600</v>
      </c>
      <c r="M674" t="s">
        <v>509</v>
      </c>
      <c r="N674">
        <v>4</v>
      </c>
      <c r="O674" t="s">
        <v>1224</v>
      </c>
      <c r="P674" t="s">
        <v>1238</v>
      </c>
      <c r="Q674" t="s">
        <v>1241</v>
      </c>
      <c r="R674" t="s">
        <v>1992</v>
      </c>
    </row>
    <row r="675" spans="1:18">
      <c r="A675" t="s">
        <v>2019</v>
      </c>
      <c r="C675" t="s">
        <v>585</v>
      </c>
      <c r="E675" t="s">
        <v>2020</v>
      </c>
      <c r="F675" t="s">
        <v>2021</v>
      </c>
      <c r="J675" t="s">
        <v>1223</v>
      </c>
      <c r="L675" t="s">
        <v>1223</v>
      </c>
      <c r="N675">
        <v>4</v>
      </c>
      <c r="O675" t="s">
        <v>1224</v>
      </c>
      <c r="P675" t="s">
        <v>1238</v>
      </c>
      <c r="Q675" t="s">
        <v>1241</v>
      </c>
      <c r="R675" t="s">
        <v>2022</v>
      </c>
    </row>
    <row r="676" spans="1:18">
      <c r="A676" t="s">
        <v>2019</v>
      </c>
      <c r="C676" t="s">
        <v>615</v>
      </c>
      <c r="E676" t="s">
        <v>2023</v>
      </c>
      <c r="F676" t="s">
        <v>2024</v>
      </c>
      <c r="J676" t="s">
        <v>600</v>
      </c>
      <c r="L676" t="s">
        <v>600</v>
      </c>
      <c r="M676" t="s">
        <v>509</v>
      </c>
      <c r="N676">
        <v>4</v>
      </c>
      <c r="O676" t="s">
        <v>1224</v>
      </c>
      <c r="P676" t="s">
        <v>1238</v>
      </c>
      <c r="Q676" t="s">
        <v>1241</v>
      </c>
      <c r="R676" t="s">
        <v>2022</v>
      </c>
    </row>
    <row r="677" spans="1:18">
      <c r="A677" t="s">
        <v>2019</v>
      </c>
      <c r="C677" t="s">
        <v>1804</v>
      </c>
      <c r="E677" t="s">
        <v>2025</v>
      </c>
      <c r="F677">
        <v>10200</v>
      </c>
      <c r="I677" t="s">
        <v>1806</v>
      </c>
      <c r="J677" t="s">
        <v>600</v>
      </c>
      <c r="L677" t="s">
        <v>600</v>
      </c>
      <c r="M677" t="s">
        <v>509</v>
      </c>
      <c r="N677">
        <v>4</v>
      </c>
      <c r="O677" t="s">
        <v>1224</v>
      </c>
      <c r="P677" t="s">
        <v>1238</v>
      </c>
      <c r="Q677" t="s">
        <v>1241</v>
      </c>
      <c r="R677" t="s">
        <v>2022</v>
      </c>
    </row>
    <row r="678" spans="1:18">
      <c r="A678" t="s">
        <v>2019</v>
      </c>
      <c r="B678" t="s">
        <v>594</v>
      </c>
      <c r="C678" t="s">
        <v>708</v>
      </c>
      <c r="E678" t="s">
        <v>2026</v>
      </c>
      <c r="F678">
        <v>0</v>
      </c>
      <c r="I678" t="s">
        <v>707</v>
      </c>
      <c r="J678" t="s">
        <v>600</v>
      </c>
      <c r="L678" t="s">
        <v>600</v>
      </c>
      <c r="M678" t="s">
        <v>509</v>
      </c>
      <c r="N678">
        <v>4</v>
      </c>
      <c r="O678" t="s">
        <v>1224</v>
      </c>
      <c r="P678" t="s">
        <v>1238</v>
      </c>
      <c r="Q678" t="s">
        <v>1241</v>
      </c>
      <c r="R678" t="s">
        <v>2022</v>
      </c>
    </row>
    <row r="679" spans="1:18">
      <c r="A679" t="s">
        <v>2019</v>
      </c>
      <c r="C679" t="s">
        <v>1808</v>
      </c>
      <c r="E679" t="s">
        <v>2027</v>
      </c>
      <c r="F679" t="s">
        <v>2028</v>
      </c>
      <c r="J679" t="s">
        <v>600</v>
      </c>
      <c r="L679" t="s">
        <v>600</v>
      </c>
      <c r="M679" t="s">
        <v>509</v>
      </c>
      <c r="N679">
        <v>4</v>
      </c>
      <c r="O679" t="s">
        <v>1224</v>
      </c>
      <c r="P679" t="s">
        <v>1238</v>
      </c>
      <c r="Q679" t="s">
        <v>1241</v>
      </c>
      <c r="R679" t="s">
        <v>2022</v>
      </c>
    </row>
    <row r="680" spans="1:18">
      <c r="A680" t="s">
        <v>2019</v>
      </c>
      <c r="B680" t="s">
        <v>594</v>
      </c>
      <c r="C680" t="s">
        <v>712</v>
      </c>
      <c r="E680" t="s">
        <v>2029</v>
      </c>
      <c r="F680">
        <v>550</v>
      </c>
      <c r="I680" t="s">
        <v>707</v>
      </c>
      <c r="J680" t="s">
        <v>600</v>
      </c>
      <c r="L680" t="s">
        <v>600</v>
      </c>
      <c r="M680" t="s">
        <v>509</v>
      </c>
      <c r="N680">
        <v>4</v>
      </c>
      <c r="O680" t="s">
        <v>1224</v>
      </c>
      <c r="P680" t="s">
        <v>1238</v>
      </c>
      <c r="Q680" t="s">
        <v>1241</v>
      </c>
      <c r="R680" t="s">
        <v>2022</v>
      </c>
    </row>
    <row r="681" spans="1:18">
      <c r="A681" t="s">
        <v>2019</v>
      </c>
      <c r="B681" t="s">
        <v>594</v>
      </c>
      <c r="C681" t="s">
        <v>716</v>
      </c>
      <c r="E681" t="s">
        <v>2030</v>
      </c>
      <c r="F681">
        <v>250</v>
      </c>
      <c r="I681" t="s">
        <v>707</v>
      </c>
      <c r="J681" t="s">
        <v>600</v>
      </c>
      <c r="L681" t="s">
        <v>600</v>
      </c>
      <c r="M681" t="s">
        <v>509</v>
      </c>
      <c r="N681">
        <v>4</v>
      </c>
      <c r="O681" t="s">
        <v>1224</v>
      </c>
      <c r="P681" t="s">
        <v>1238</v>
      </c>
      <c r="Q681" t="s">
        <v>1241</v>
      </c>
      <c r="R681" t="s">
        <v>2022</v>
      </c>
    </row>
    <row r="682" spans="1:18">
      <c r="A682" t="s">
        <v>2019</v>
      </c>
      <c r="C682" t="s">
        <v>87</v>
      </c>
      <c r="E682" t="s">
        <v>2031</v>
      </c>
      <c r="F682">
        <v>13.5</v>
      </c>
      <c r="G682">
        <v>20</v>
      </c>
      <c r="H682">
        <v>2.7</v>
      </c>
      <c r="I682" t="s">
        <v>43</v>
      </c>
      <c r="J682" t="s">
        <v>600</v>
      </c>
      <c r="L682" t="s">
        <v>600</v>
      </c>
      <c r="M682" t="s">
        <v>509</v>
      </c>
      <c r="N682">
        <v>4</v>
      </c>
      <c r="O682" t="s">
        <v>1224</v>
      </c>
      <c r="P682" t="s">
        <v>1238</v>
      </c>
      <c r="Q682" t="s">
        <v>1241</v>
      </c>
      <c r="R682" t="s">
        <v>2022</v>
      </c>
    </row>
    <row r="683" spans="1:18">
      <c r="A683" t="s">
        <v>2019</v>
      </c>
      <c r="C683" t="s">
        <v>508</v>
      </c>
      <c r="D683" t="s">
        <v>629</v>
      </c>
      <c r="E683" t="s">
        <v>2032</v>
      </c>
      <c r="F683">
        <v>0</v>
      </c>
      <c r="I683" t="s">
        <v>7</v>
      </c>
      <c r="J683" t="s">
        <v>591</v>
      </c>
      <c r="L683" t="s">
        <v>600</v>
      </c>
      <c r="M683" t="s">
        <v>509</v>
      </c>
      <c r="N683">
        <v>4</v>
      </c>
      <c r="O683" t="s">
        <v>1224</v>
      </c>
      <c r="P683" t="s">
        <v>1238</v>
      </c>
      <c r="Q683" t="s">
        <v>1241</v>
      </c>
      <c r="R683" t="s">
        <v>2022</v>
      </c>
    </row>
    <row r="684" spans="1:18">
      <c r="A684" t="s">
        <v>2019</v>
      </c>
      <c r="C684" t="s">
        <v>508</v>
      </c>
      <c r="D684" t="s">
        <v>633</v>
      </c>
      <c r="E684" t="s">
        <v>2033</v>
      </c>
      <c r="F684">
        <v>0</v>
      </c>
      <c r="I684" t="s">
        <v>7</v>
      </c>
      <c r="J684" t="s">
        <v>591</v>
      </c>
      <c r="L684" t="s">
        <v>600</v>
      </c>
      <c r="M684" t="s">
        <v>509</v>
      </c>
      <c r="N684">
        <v>4</v>
      </c>
      <c r="O684" t="s">
        <v>1224</v>
      </c>
      <c r="P684" t="s">
        <v>1238</v>
      </c>
      <c r="Q684" t="s">
        <v>1241</v>
      </c>
      <c r="R684" t="s">
        <v>2022</v>
      </c>
    </row>
    <row r="685" spans="1:18">
      <c r="A685" t="s">
        <v>2019</v>
      </c>
      <c r="C685" t="s">
        <v>508</v>
      </c>
      <c r="D685" t="s">
        <v>637</v>
      </c>
      <c r="E685" t="s">
        <v>2034</v>
      </c>
      <c r="F685">
        <v>0</v>
      </c>
      <c r="I685" t="s">
        <v>7</v>
      </c>
      <c r="J685" t="s">
        <v>591</v>
      </c>
      <c r="L685" t="s">
        <v>600</v>
      </c>
      <c r="M685" t="s">
        <v>509</v>
      </c>
      <c r="N685">
        <v>4</v>
      </c>
      <c r="O685" t="s">
        <v>1224</v>
      </c>
      <c r="P685" t="s">
        <v>1238</v>
      </c>
      <c r="Q685" t="s">
        <v>1241</v>
      </c>
      <c r="R685" t="s">
        <v>2022</v>
      </c>
    </row>
    <row r="686" spans="1:18">
      <c r="A686" t="s">
        <v>2019</v>
      </c>
      <c r="C686" t="s">
        <v>508</v>
      </c>
      <c r="D686" t="s">
        <v>641</v>
      </c>
      <c r="E686" t="s">
        <v>2035</v>
      </c>
      <c r="F686">
        <v>0</v>
      </c>
      <c r="I686" t="s">
        <v>7</v>
      </c>
      <c r="J686" t="s">
        <v>591</v>
      </c>
      <c r="L686" t="s">
        <v>600</v>
      </c>
      <c r="M686" t="s">
        <v>509</v>
      </c>
      <c r="N686">
        <v>4</v>
      </c>
      <c r="O686" t="s">
        <v>1224</v>
      </c>
      <c r="P686" t="s">
        <v>1238</v>
      </c>
      <c r="Q686" t="s">
        <v>1241</v>
      </c>
      <c r="R686" t="s">
        <v>2022</v>
      </c>
    </row>
    <row r="687" spans="1:18">
      <c r="A687" t="s">
        <v>2019</v>
      </c>
      <c r="C687" t="s">
        <v>508</v>
      </c>
      <c r="D687" t="s">
        <v>645</v>
      </c>
      <c r="E687" t="s">
        <v>2036</v>
      </c>
      <c r="F687">
        <v>0</v>
      </c>
      <c r="I687" t="s">
        <v>7</v>
      </c>
      <c r="J687" t="s">
        <v>591</v>
      </c>
      <c r="L687" t="s">
        <v>600</v>
      </c>
      <c r="M687" t="s">
        <v>509</v>
      </c>
      <c r="N687">
        <v>4</v>
      </c>
      <c r="O687" t="s">
        <v>1224</v>
      </c>
      <c r="P687" t="s">
        <v>1238</v>
      </c>
      <c r="Q687" t="s">
        <v>1241</v>
      </c>
      <c r="R687" t="s">
        <v>2022</v>
      </c>
    </row>
    <row r="688" spans="1:18">
      <c r="A688" t="s">
        <v>2019</v>
      </c>
      <c r="C688" t="s">
        <v>508</v>
      </c>
      <c r="D688" t="s">
        <v>649</v>
      </c>
      <c r="E688" t="s">
        <v>2037</v>
      </c>
      <c r="F688">
        <v>25</v>
      </c>
      <c r="I688" t="s">
        <v>7</v>
      </c>
      <c r="J688" t="s">
        <v>591</v>
      </c>
      <c r="L688" t="s">
        <v>600</v>
      </c>
      <c r="M688" t="s">
        <v>509</v>
      </c>
      <c r="N688">
        <v>4</v>
      </c>
      <c r="O688" t="s">
        <v>1224</v>
      </c>
      <c r="P688" t="s">
        <v>1238</v>
      </c>
      <c r="Q688" t="s">
        <v>1241</v>
      </c>
      <c r="R688" t="s">
        <v>2022</v>
      </c>
    </row>
    <row r="689" spans="1:18">
      <c r="A689" t="s">
        <v>2019</v>
      </c>
      <c r="C689" t="s">
        <v>508</v>
      </c>
      <c r="D689" t="s">
        <v>653</v>
      </c>
      <c r="E689" t="s">
        <v>2038</v>
      </c>
      <c r="F689">
        <v>25</v>
      </c>
      <c r="I689" t="s">
        <v>7</v>
      </c>
      <c r="J689" t="s">
        <v>591</v>
      </c>
      <c r="L689" t="s">
        <v>600</v>
      </c>
      <c r="M689" t="s">
        <v>509</v>
      </c>
      <c r="N689">
        <v>4</v>
      </c>
      <c r="O689" t="s">
        <v>1224</v>
      </c>
      <c r="P689" t="s">
        <v>1238</v>
      </c>
      <c r="Q689" t="s">
        <v>1241</v>
      </c>
      <c r="R689" t="s">
        <v>2022</v>
      </c>
    </row>
    <row r="690" spans="1:18">
      <c r="A690" t="s">
        <v>2019</v>
      </c>
      <c r="C690" t="s">
        <v>508</v>
      </c>
      <c r="D690" t="s">
        <v>657</v>
      </c>
      <c r="E690" t="s">
        <v>2039</v>
      </c>
      <c r="F690">
        <v>0</v>
      </c>
      <c r="I690" t="s">
        <v>7</v>
      </c>
      <c r="J690" t="s">
        <v>591</v>
      </c>
      <c r="L690" t="s">
        <v>600</v>
      </c>
      <c r="M690" t="s">
        <v>509</v>
      </c>
      <c r="N690">
        <v>4</v>
      </c>
      <c r="O690" t="s">
        <v>1224</v>
      </c>
      <c r="P690" t="s">
        <v>1238</v>
      </c>
      <c r="Q690" t="s">
        <v>1241</v>
      </c>
      <c r="R690" t="s">
        <v>2022</v>
      </c>
    </row>
    <row r="691" spans="1:18">
      <c r="A691" t="s">
        <v>2019</v>
      </c>
      <c r="C691" t="s">
        <v>508</v>
      </c>
      <c r="D691" t="s">
        <v>661</v>
      </c>
      <c r="E691" t="s">
        <v>2040</v>
      </c>
      <c r="F691">
        <v>0</v>
      </c>
      <c r="I691" t="s">
        <v>7</v>
      </c>
      <c r="J691" t="s">
        <v>591</v>
      </c>
      <c r="L691" t="s">
        <v>600</v>
      </c>
      <c r="M691" t="s">
        <v>509</v>
      </c>
      <c r="N691">
        <v>4</v>
      </c>
      <c r="O691" t="s">
        <v>1224</v>
      </c>
      <c r="P691" t="s">
        <v>1238</v>
      </c>
      <c r="Q691" t="s">
        <v>1241</v>
      </c>
      <c r="R691" t="s">
        <v>2022</v>
      </c>
    </row>
    <row r="692" spans="1:18">
      <c r="A692" t="s">
        <v>2019</v>
      </c>
      <c r="C692" t="s">
        <v>508</v>
      </c>
      <c r="D692" t="s">
        <v>665</v>
      </c>
      <c r="E692" t="s">
        <v>2041</v>
      </c>
      <c r="F692">
        <v>0</v>
      </c>
      <c r="I692" t="s">
        <v>7</v>
      </c>
      <c r="J692" t="s">
        <v>591</v>
      </c>
      <c r="L692" t="s">
        <v>600</v>
      </c>
      <c r="M692" t="s">
        <v>509</v>
      </c>
      <c r="N692">
        <v>4</v>
      </c>
      <c r="O692" t="s">
        <v>1224</v>
      </c>
      <c r="P692" t="s">
        <v>1238</v>
      </c>
      <c r="Q692" t="s">
        <v>1241</v>
      </c>
      <c r="R692" t="s">
        <v>2022</v>
      </c>
    </row>
    <row r="693" spans="1:18">
      <c r="A693" t="s">
        <v>2019</v>
      </c>
      <c r="C693" t="s">
        <v>508</v>
      </c>
      <c r="D693" t="s">
        <v>669</v>
      </c>
      <c r="E693" t="s">
        <v>2042</v>
      </c>
      <c r="F693">
        <v>0</v>
      </c>
      <c r="I693" t="s">
        <v>7</v>
      </c>
      <c r="J693" t="s">
        <v>591</v>
      </c>
      <c r="L693" t="s">
        <v>600</v>
      </c>
      <c r="M693" t="s">
        <v>509</v>
      </c>
      <c r="N693">
        <v>4</v>
      </c>
      <c r="O693" t="s">
        <v>1224</v>
      </c>
      <c r="P693" t="s">
        <v>1238</v>
      </c>
      <c r="Q693" t="s">
        <v>1241</v>
      </c>
      <c r="R693" t="s">
        <v>2022</v>
      </c>
    </row>
    <row r="694" spans="1:18">
      <c r="A694" t="s">
        <v>2019</v>
      </c>
      <c r="C694" t="s">
        <v>595</v>
      </c>
      <c r="E694" t="s">
        <v>2043</v>
      </c>
      <c r="F694" t="s">
        <v>1826</v>
      </c>
      <c r="J694" t="s">
        <v>600</v>
      </c>
      <c r="L694" t="s">
        <v>600</v>
      </c>
      <c r="M694" t="s">
        <v>509</v>
      </c>
      <c r="N694">
        <v>4</v>
      </c>
      <c r="O694" t="s">
        <v>1224</v>
      </c>
      <c r="P694" t="s">
        <v>1238</v>
      </c>
      <c r="Q694" t="s">
        <v>1241</v>
      </c>
      <c r="R694" t="s">
        <v>2022</v>
      </c>
    </row>
    <row r="695" spans="1:18">
      <c r="A695" t="s">
        <v>2019</v>
      </c>
      <c r="C695" t="s">
        <v>596</v>
      </c>
      <c r="E695" t="s">
        <v>2044</v>
      </c>
      <c r="F695" t="s">
        <v>1828</v>
      </c>
      <c r="J695" t="s">
        <v>600</v>
      </c>
      <c r="L695" t="s">
        <v>600</v>
      </c>
      <c r="M695" t="s">
        <v>509</v>
      </c>
      <c r="N695">
        <v>4</v>
      </c>
      <c r="O695" t="s">
        <v>1224</v>
      </c>
      <c r="P695" t="s">
        <v>1238</v>
      </c>
      <c r="Q695" t="s">
        <v>1241</v>
      </c>
      <c r="R695" t="s">
        <v>2022</v>
      </c>
    </row>
    <row r="696" spans="1:18">
      <c r="A696" t="s">
        <v>2019</v>
      </c>
      <c r="C696" t="s">
        <v>515</v>
      </c>
      <c r="E696" t="s">
        <v>2045</v>
      </c>
      <c r="F696">
        <v>1</v>
      </c>
      <c r="J696" t="s">
        <v>600</v>
      </c>
      <c r="L696" t="s">
        <v>600</v>
      </c>
      <c r="M696" t="s">
        <v>509</v>
      </c>
      <c r="N696">
        <v>4</v>
      </c>
      <c r="O696" t="s">
        <v>1224</v>
      </c>
      <c r="P696" t="s">
        <v>1238</v>
      </c>
      <c r="Q696" t="s">
        <v>1241</v>
      </c>
      <c r="R696" t="s">
        <v>2022</v>
      </c>
    </row>
    <row r="697" spans="1:18">
      <c r="A697" t="s">
        <v>2019</v>
      </c>
      <c r="C697" t="s">
        <v>516</v>
      </c>
      <c r="E697" t="s">
        <v>2046</v>
      </c>
      <c r="F697">
        <v>1</v>
      </c>
      <c r="J697" t="s">
        <v>600</v>
      </c>
      <c r="L697" t="s">
        <v>600</v>
      </c>
      <c r="M697" t="s">
        <v>509</v>
      </c>
      <c r="N697">
        <v>4</v>
      </c>
      <c r="O697" t="s">
        <v>1224</v>
      </c>
      <c r="P697" t="s">
        <v>1238</v>
      </c>
      <c r="Q697" t="s">
        <v>1241</v>
      </c>
      <c r="R697" t="s">
        <v>2022</v>
      </c>
    </row>
    <row r="698" spans="1:18">
      <c r="A698" t="s">
        <v>2019</v>
      </c>
      <c r="C698" t="s">
        <v>689</v>
      </c>
      <c r="E698" t="s">
        <v>2047</v>
      </c>
      <c r="F698">
        <v>40</v>
      </c>
      <c r="I698" t="s">
        <v>597</v>
      </c>
      <c r="J698" t="s">
        <v>600</v>
      </c>
      <c r="L698" t="s">
        <v>600</v>
      </c>
      <c r="M698" t="s">
        <v>509</v>
      </c>
      <c r="N698">
        <v>4</v>
      </c>
      <c r="O698" t="s">
        <v>1224</v>
      </c>
      <c r="P698" t="s">
        <v>1238</v>
      </c>
      <c r="Q698" t="s">
        <v>1241</v>
      </c>
      <c r="R698" t="s">
        <v>2022</v>
      </c>
    </row>
    <row r="699" spans="1:18">
      <c r="A699" t="s">
        <v>2019</v>
      </c>
      <c r="C699" t="s">
        <v>694</v>
      </c>
      <c r="E699" t="s">
        <v>2048</v>
      </c>
      <c r="F699">
        <v>5</v>
      </c>
      <c r="I699" t="s">
        <v>597</v>
      </c>
      <c r="J699" t="s">
        <v>600</v>
      </c>
      <c r="L699" t="s">
        <v>600</v>
      </c>
      <c r="M699" t="s">
        <v>509</v>
      </c>
      <c r="N699">
        <v>4</v>
      </c>
      <c r="O699" t="s">
        <v>1224</v>
      </c>
      <c r="P699" t="s">
        <v>1238</v>
      </c>
      <c r="Q699" t="s">
        <v>1241</v>
      </c>
      <c r="R699" t="s">
        <v>2022</v>
      </c>
    </row>
    <row r="700" spans="1:18">
      <c r="A700" t="s">
        <v>2019</v>
      </c>
      <c r="C700" t="s">
        <v>598</v>
      </c>
      <c r="E700" t="s">
        <v>2049</v>
      </c>
      <c r="F700">
        <v>5</v>
      </c>
      <c r="J700" t="s">
        <v>600</v>
      </c>
      <c r="L700" t="s">
        <v>600</v>
      </c>
      <c r="M700" t="s">
        <v>509</v>
      </c>
      <c r="N700">
        <v>4</v>
      </c>
      <c r="O700" t="s">
        <v>1224</v>
      </c>
      <c r="P700" t="s">
        <v>1238</v>
      </c>
      <c r="Q700" t="s">
        <v>1241</v>
      </c>
      <c r="R700" t="s">
        <v>2022</v>
      </c>
    </row>
    <row r="701" spans="1:18">
      <c r="A701" t="s">
        <v>2019</v>
      </c>
      <c r="B701" t="s">
        <v>594</v>
      </c>
      <c r="C701" t="s">
        <v>599</v>
      </c>
      <c r="E701" t="s">
        <v>2050</v>
      </c>
      <c r="F701">
        <v>400</v>
      </c>
      <c r="I701" t="s">
        <v>707</v>
      </c>
      <c r="J701" t="s">
        <v>600</v>
      </c>
      <c r="L701" t="s">
        <v>600</v>
      </c>
      <c r="M701" t="s">
        <v>509</v>
      </c>
      <c r="N701">
        <v>4</v>
      </c>
      <c r="O701" t="s">
        <v>1224</v>
      </c>
      <c r="P701" t="s">
        <v>1238</v>
      </c>
      <c r="Q701" t="s">
        <v>1241</v>
      </c>
      <c r="R701" t="s">
        <v>2022</v>
      </c>
    </row>
    <row r="702" spans="1:18">
      <c r="A702" t="s">
        <v>2051</v>
      </c>
      <c r="C702" t="s">
        <v>585</v>
      </c>
      <c r="E702" t="s">
        <v>2052</v>
      </c>
      <c r="F702" t="s">
        <v>2053</v>
      </c>
      <c r="J702" t="s">
        <v>1223</v>
      </c>
      <c r="L702" t="s">
        <v>1223</v>
      </c>
      <c r="N702">
        <v>4</v>
      </c>
      <c r="O702" t="s">
        <v>1224</v>
      </c>
      <c r="P702" t="s">
        <v>1238</v>
      </c>
      <c r="Q702" t="s">
        <v>1241</v>
      </c>
      <c r="R702" t="s">
        <v>2054</v>
      </c>
    </row>
    <row r="703" spans="1:18">
      <c r="A703" t="s">
        <v>2051</v>
      </c>
      <c r="C703" t="s">
        <v>615</v>
      </c>
      <c r="E703" t="s">
        <v>2055</v>
      </c>
      <c r="F703">
        <v>0</v>
      </c>
      <c r="J703" t="s">
        <v>600</v>
      </c>
      <c r="L703" t="s">
        <v>600</v>
      </c>
      <c r="M703" t="s">
        <v>509</v>
      </c>
      <c r="N703">
        <v>4</v>
      </c>
      <c r="O703" t="s">
        <v>1224</v>
      </c>
      <c r="P703" t="s">
        <v>1238</v>
      </c>
      <c r="Q703" t="s">
        <v>1241</v>
      </c>
      <c r="R703" t="s">
        <v>2054</v>
      </c>
    </row>
    <row r="704" spans="1:18">
      <c r="A704" t="s">
        <v>2051</v>
      </c>
      <c r="C704" t="s">
        <v>1804</v>
      </c>
      <c r="E704" t="s">
        <v>2056</v>
      </c>
      <c r="F704">
        <v>3</v>
      </c>
      <c r="I704" t="s">
        <v>1806</v>
      </c>
      <c r="J704" t="s">
        <v>600</v>
      </c>
      <c r="L704" t="s">
        <v>600</v>
      </c>
      <c r="M704" t="s">
        <v>509</v>
      </c>
      <c r="N704">
        <v>4</v>
      </c>
      <c r="O704" t="s">
        <v>1224</v>
      </c>
      <c r="P704" t="s">
        <v>1238</v>
      </c>
      <c r="Q704" t="s">
        <v>1241</v>
      </c>
      <c r="R704" t="s">
        <v>2054</v>
      </c>
    </row>
    <row r="705" spans="1:18">
      <c r="A705" t="s">
        <v>2051</v>
      </c>
      <c r="B705" t="s">
        <v>594</v>
      </c>
      <c r="C705" t="s">
        <v>708</v>
      </c>
      <c r="E705" t="s">
        <v>2057</v>
      </c>
      <c r="F705">
        <v>0</v>
      </c>
      <c r="I705" t="s">
        <v>707</v>
      </c>
      <c r="J705" t="s">
        <v>600</v>
      </c>
      <c r="L705" t="s">
        <v>600</v>
      </c>
      <c r="M705" t="s">
        <v>509</v>
      </c>
      <c r="N705">
        <v>4</v>
      </c>
      <c r="O705" t="s">
        <v>1224</v>
      </c>
      <c r="P705" t="s">
        <v>1238</v>
      </c>
      <c r="Q705" t="s">
        <v>1241</v>
      </c>
      <c r="R705" t="s">
        <v>2054</v>
      </c>
    </row>
    <row r="706" spans="1:18">
      <c r="A706" t="s">
        <v>2051</v>
      </c>
      <c r="C706" t="s">
        <v>1808</v>
      </c>
      <c r="E706" t="s">
        <v>2058</v>
      </c>
      <c r="F706">
        <v>0</v>
      </c>
      <c r="J706" t="s">
        <v>600</v>
      </c>
      <c r="L706" t="s">
        <v>600</v>
      </c>
      <c r="M706" t="s">
        <v>509</v>
      </c>
      <c r="N706">
        <v>4</v>
      </c>
      <c r="O706" t="s">
        <v>1224</v>
      </c>
      <c r="P706" t="s">
        <v>1238</v>
      </c>
      <c r="Q706" t="s">
        <v>1241</v>
      </c>
      <c r="R706" t="s">
        <v>2054</v>
      </c>
    </row>
    <row r="707" spans="1:18">
      <c r="A707" t="s">
        <v>2051</v>
      </c>
      <c r="B707" t="s">
        <v>594</v>
      </c>
      <c r="C707" t="s">
        <v>712</v>
      </c>
      <c r="E707" t="s">
        <v>2059</v>
      </c>
      <c r="F707">
        <v>400</v>
      </c>
      <c r="I707" t="s">
        <v>707</v>
      </c>
      <c r="J707" t="s">
        <v>600</v>
      </c>
      <c r="L707" t="s">
        <v>600</v>
      </c>
      <c r="M707" t="s">
        <v>509</v>
      </c>
      <c r="N707">
        <v>4</v>
      </c>
      <c r="O707" t="s">
        <v>1224</v>
      </c>
      <c r="P707" t="s">
        <v>1238</v>
      </c>
      <c r="Q707" t="s">
        <v>1241</v>
      </c>
      <c r="R707" t="s">
        <v>2054</v>
      </c>
    </row>
    <row r="708" spans="1:18">
      <c r="A708" t="s">
        <v>2051</v>
      </c>
      <c r="B708" t="s">
        <v>594</v>
      </c>
      <c r="C708" t="s">
        <v>716</v>
      </c>
      <c r="E708" t="s">
        <v>2060</v>
      </c>
      <c r="F708">
        <v>180</v>
      </c>
      <c r="I708" t="s">
        <v>707</v>
      </c>
      <c r="J708" t="s">
        <v>600</v>
      </c>
      <c r="L708" t="s">
        <v>600</v>
      </c>
      <c r="M708" t="s">
        <v>509</v>
      </c>
      <c r="N708">
        <v>4</v>
      </c>
      <c r="O708" t="s">
        <v>1224</v>
      </c>
      <c r="P708" t="s">
        <v>1238</v>
      </c>
      <c r="Q708" t="s">
        <v>1241</v>
      </c>
      <c r="R708" t="s">
        <v>2054</v>
      </c>
    </row>
    <row r="709" spans="1:18">
      <c r="A709" t="s">
        <v>2051</v>
      </c>
      <c r="C709" t="s">
        <v>87</v>
      </c>
      <c r="E709" t="s">
        <v>2061</v>
      </c>
      <c r="F709">
        <v>15.2</v>
      </c>
      <c r="G709">
        <v>20</v>
      </c>
      <c r="H709">
        <v>3.04</v>
      </c>
      <c r="I709" t="s">
        <v>43</v>
      </c>
      <c r="J709" t="s">
        <v>600</v>
      </c>
      <c r="L709" t="s">
        <v>600</v>
      </c>
      <c r="M709" t="s">
        <v>509</v>
      </c>
      <c r="N709">
        <v>4</v>
      </c>
      <c r="O709" t="s">
        <v>1224</v>
      </c>
      <c r="P709" t="s">
        <v>1238</v>
      </c>
      <c r="Q709" t="s">
        <v>1241</v>
      </c>
      <c r="R709" t="s">
        <v>2054</v>
      </c>
    </row>
    <row r="710" spans="1:18">
      <c r="A710" t="s">
        <v>2051</v>
      </c>
      <c r="C710" t="s">
        <v>508</v>
      </c>
      <c r="D710" t="s">
        <v>629</v>
      </c>
      <c r="E710" t="s">
        <v>2062</v>
      </c>
      <c r="F710">
        <v>0</v>
      </c>
      <c r="I710" t="s">
        <v>7</v>
      </c>
      <c r="J710" t="s">
        <v>600</v>
      </c>
      <c r="L710" t="s">
        <v>600</v>
      </c>
      <c r="M710" t="s">
        <v>509</v>
      </c>
      <c r="N710">
        <v>4</v>
      </c>
      <c r="O710" t="s">
        <v>1224</v>
      </c>
      <c r="P710" t="s">
        <v>1238</v>
      </c>
      <c r="Q710" t="s">
        <v>1241</v>
      </c>
      <c r="R710" t="s">
        <v>2054</v>
      </c>
    </row>
    <row r="711" spans="1:18">
      <c r="A711" t="s">
        <v>2051</v>
      </c>
      <c r="C711" t="s">
        <v>508</v>
      </c>
      <c r="D711" t="s">
        <v>633</v>
      </c>
      <c r="E711" t="s">
        <v>2063</v>
      </c>
      <c r="F711">
        <v>0</v>
      </c>
      <c r="I711" t="s">
        <v>7</v>
      </c>
      <c r="J711" t="s">
        <v>600</v>
      </c>
      <c r="L711" t="s">
        <v>600</v>
      </c>
      <c r="M711" t="s">
        <v>509</v>
      </c>
      <c r="N711">
        <v>4</v>
      </c>
      <c r="O711" t="s">
        <v>1224</v>
      </c>
      <c r="P711" t="s">
        <v>1238</v>
      </c>
      <c r="Q711" t="s">
        <v>1241</v>
      </c>
      <c r="R711" t="s">
        <v>2054</v>
      </c>
    </row>
    <row r="712" spans="1:18">
      <c r="A712" t="s">
        <v>2051</v>
      </c>
      <c r="C712" t="s">
        <v>508</v>
      </c>
      <c r="D712" t="s">
        <v>637</v>
      </c>
      <c r="E712" t="s">
        <v>2064</v>
      </c>
      <c r="F712">
        <v>0</v>
      </c>
      <c r="I712" t="s">
        <v>7</v>
      </c>
      <c r="J712" t="s">
        <v>600</v>
      </c>
      <c r="L712" t="s">
        <v>600</v>
      </c>
      <c r="M712" t="s">
        <v>509</v>
      </c>
      <c r="N712">
        <v>4</v>
      </c>
      <c r="O712" t="s">
        <v>1224</v>
      </c>
      <c r="P712" t="s">
        <v>1238</v>
      </c>
      <c r="Q712" t="s">
        <v>1241</v>
      </c>
      <c r="R712" t="s">
        <v>2054</v>
      </c>
    </row>
    <row r="713" spans="1:18">
      <c r="A713" t="s">
        <v>2051</v>
      </c>
      <c r="C713" t="s">
        <v>508</v>
      </c>
      <c r="D713" t="s">
        <v>641</v>
      </c>
      <c r="E713" t="s">
        <v>2065</v>
      </c>
      <c r="F713">
        <v>0</v>
      </c>
      <c r="I713" t="s">
        <v>7</v>
      </c>
      <c r="J713" t="s">
        <v>600</v>
      </c>
      <c r="L713" t="s">
        <v>600</v>
      </c>
      <c r="M713" t="s">
        <v>509</v>
      </c>
      <c r="N713">
        <v>4</v>
      </c>
      <c r="O713" t="s">
        <v>1224</v>
      </c>
      <c r="P713" t="s">
        <v>1238</v>
      </c>
      <c r="Q713" t="s">
        <v>1241</v>
      </c>
      <c r="R713" t="s">
        <v>2054</v>
      </c>
    </row>
    <row r="714" spans="1:18">
      <c r="A714" t="s">
        <v>2051</v>
      </c>
      <c r="C714" t="s">
        <v>508</v>
      </c>
      <c r="D714" t="s">
        <v>645</v>
      </c>
      <c r="E714" t="s">
        <v>2066</v>
      </c>
      <c r="F714">
        <v>0</v>
      </c>
      <c r="I714" t="s">
        <v>7</v>
      </c>
      <c r="J714" t="s">
        <v>600</v>
      </c>
      <c r="L714" t="s">
        <v>600</v>
      </c>
      <c r="M714" t="s">
        <v>509</v>
      </c>
      <c r="N714">
        <v>4</v>
      </c>
      <c r="O714" t="s">
        <v>1224</v>
      </c>
      <c r="P714" t="s">
        <v>1238</v>
      </c>
      <c r="Q714" t="s">
        <v>1241</v>
      </c>
      <c r="R714" t="s">
        <v>2054</v>
      </c>
    </row>
    <row r="715" spans="1:18">
      <c r="A715" t="s">
        <v>2051</v>
      </c>
      <c r="C715" t="s">
        <v>508</v>
      </c>
      <c r="D715" t="s">
        <v>649</v>
      </c>
      <c r="E715" t="s">
        <v>2067</v>
      </c>
      <c r="F715">
        <v>36</v>
      </c>
      <c r="I715" t="s">
        <v>7</v>
      </c>
      <c r="J715" t="s">
        <v>600</v>
      </c>
      <c r="L715" t="s">
        <v>600</v>
      </c>
      <c r="M715" t="s">
        <v>509</v>
      </c>
      <c r="N715">
        <v>4</v>
      </c>
      <c r="O715" t="s">
        <v>1224</v>
      </c>
      <c r="P715" t="s">
        <v>1238</v>
      </c>
      <c r="Q715" t="s">
        <v>1241</v>
      </c>
      <c r="R715" t="s">
        <v>2054</v>
      </c>
    </row>
    <row r="716" spans="1:18">
      <c r="A716" t="s">
        <v>2051</v>
      </c>
      <c r="C716" t="s">
        <v>508</v>
      </c>
      <c r="D716" t="s">
        <v>653</v>
      </c>
      <c r="E716" t="s">
        <v>2068</v>
      </c>
      <c r="F716">
        <v>0</v>
      </c>
      <c r="I716" t="s">
        <v>7</v>
      </c>
      <c r="J716" t="s">
        <v>600</v>
      </c>
      <c r="L716" t="s">
        <v>600</v>
      </c>
      <c r="M716" t="s">
        <v>509</v>
      </c>
      <c r="N716">
        <v>4</v>
      </c>
      <c r="O716" t="s">
        <v>1224</v>
      </c>
      <c r="P716" t="s">
        <v>1238</v>
      </c>
      <c r="Q716" t="s">
        <v>1241</v>
      </c>
      <c r="R716" t="s">
        <v>2054</v>
      </c>
    </row>
    <row r="717" spans="1:18">
      <c r="A717" t="s">
        <v>2051</v>
      </c>
      <c r="C717" t="s">
        <v>508</v>
      </c>
      <c r="D717" t="s">
        <v>657</v>
      </c>
      <c r="E717" t="s">
        <v>2069</v>
      </c>
      <c r="F717">
        <v>0</v>
      </c>
      <c r="I717" t="s">
        <v>7</v>
      </c>
      <c r="J717" t="s">
        <v>600</v>
      </c>
      <c r="L717" t="s">
        <v>600</v>
      </c>
      <c r="M717" t="s">
        <v>509</v>
      </c>
      <c r="N717">
        <v>4</v>
      </c>
      <c r="O717" t="s">
        <v>1224</v>
      </c>
      <c r="P717" t="s">
        <v>1238</v>
      </c>
      <c r="Q717" t="s">
        <v>1241</v>
      </c>
      <c r="R717" t="s">
        <v>2054</v>
      </c>
    </row>
    <row r="718" spans="1:18">
      <c r="A718" t="s">
        <v>2051</v>
      </c>
      <c r="C718" t="s">
        <v>508</v>
      </c>
      <c r="D718" t="s">
        <v>661</v>
      </c>
      <c r="E718" t="s">
        <v>2070</v>
      </c>
      <c r="F718">
        <v>0</v>
      </c>
      <c r="I718" t="s">
        <v>7</v>
      </c>
      <c r="J718" t="s">
        <v>600</v>
      </c>
      <c r="L718" t="s">
        <v>600</v>
      </c>
      <c r="M718" t="s">
        <v>509</v>
      </c>
      <c r="N718">
        <v>4</v>
      </c>
      <c r="O718" t="s">
        <v>1224</v>
      </c>
      <c r="P718" t="s">
        <v>1238</v>
      </c>
      <c r="Q718" t="s">
        <v>1241</v>
      </c>
      <c r="R718" t="s">
        <v>2054</v>
      </c>
    </row>
    <row r="719" spans="1:18">
      <c r="A719" t="s">
        <v>2051</v>
      </c>
      <c r="C719" t="s">
        <v>508</v>
      </c>
      <c r="D719" t="s">
        <v>665</v>
      </c>
      <c r="E719" t="s">
        <v>2071</v>
      </c>
      <c r="F719">
        <v>0</v>
      </c>
      <c r="I719" t="s">
        <v>7</v>
      </c>
      <c r="J719" t="s">
        <v>600</v>
      </c>
      <c r="L719" t="s">
        <v>600</v>
      </c>
      <c r="M719" t="s">
        <v>509</v>
      </c>
      <c r="N719">
        <v>4</v>
      </c>
      <c r="O719" t="s">
        <v>1224</v>
      </c>
      <c r="P719" t="s">
        <v>1238</v>
      </c>
      <c r="Q719" t="s">
        <v>1241</v>
      </c>
      <c r="R719" t="s">
        <v>2054</v>
      </c>
    </row>
    <row r="720" spans="1:18">
      <c r="A720" t="s">
        <v>2051</v>
      </c>
      <c r="C720" t="s">
        <v>508</v>
      </c>
      <c r="D720" t="s">
        <v>669</v>
      </c>
      <c r="E720" t="s">
        <v>2072</v>
      </c>
      <c r="F720">
        <v>0</v>
      </c>
      <c r="I720" t="s">
        <v>7</v>
      </c>
      <c r="J720" t="s">
        <v>600</v>
      </c>
      <c r="L720" t="s">
        <v>600</v>
      </c>
      <c r="M720" t="s">
        <v>509</v>
      </c>
      <c r="N720">
        <v>4</v>
      </c>
      <c r="O720" t="s">
        <v>1224</v>
      </c>
      <c r="P720" t="s">
        <v>1238</v>
      </c>
      <c r="Q720" t="s">
        <v>1241</v>
      </c>
      <c r="R720" t="s">
        <v>2054</v>
      </c>
    </row>
    <row r="721" spans="1:18">
      <c r="A721" t="s">
        <v>2051</v>
      </c>
      <c r="C721" t="s">
        <v>595</v>
      </c>
      <c r="E721" t="s">
        <v>2073</v>
      </c>
      <c r="F721" t="s">
        <v>1826</v>
      </c>
      <c r="J721" t="s">
        <v>600</v>
      </c>
      <c r="L721" t="s">
        <v>600</v>
      </c>
      <c r="M721" t="s">
        <v>509</v>
      </c>
      <c r="N721">
        <v>4</v>
      </c>
      <c r="O721" t="s">
        <v>1224</v>
      </c>
      <c r="P721" t="s">
        <v>1238</v>
      </c>
      <c r="Q721" t="s">
        <v>1241</v>
      </c>
      <c r="R721" t="s">
        <v>2054</v>
      </c>
    </row>
    <row r="722" spans="1:18">
      <c r="A722" t="s">
        <v>2051</v>
      </c>
      <c r="C722" t="s">
        <v>596</v>
      </c>
      <c r="E722" t="s">
        <v>2074</v>
      </c>
      <c r="F722" t="s">
        <v>1828</v>
      </c>
      <c r="J722" t="s">
        <v>600</v>
      </c>
      <c r="L722" t="s">
        <v>600</v>
      </c>
      <c r="M722" t="s">
        <v>509</v>
      </c>
      <c r="N722">
        <v>4</v>
      </c>
      <c r="O722" t="s">
        <v>1224</v>
      </c>
      <c r="P722" t="s">
        <v>1238</v>
      </c>
      <c r="Q722" t="s">
        <v>1241</v>
      </c>
      <c r="R722" t="s">
        <v>2054</v>
      </c>
    </row>
    <row r="723" spans="1:18">
      <c r="A723" t="s">
        <v>2051</v>
      </c>
      <c r="C723" t="s">
        <v>515</v>
      </c>
      <c r="E723" t="s">
        <v>2075</v>
      </c>
      <c r="F723">
        <v>1</v>
      </c>
      <c r="J723" t="s">
        <v>600</v>
      </c>
      <c r="L723" t="s">
        <v>600</v>
      </c>
      <c r="M723" t="s">
        <v>509</v>
      </c>
      <c r="N723">
        <v>4</v>
      </c>
      <c r="O723" t="s">
        <v>1224</v>
      </c>
      <c r="P723" t="s">
        <v>1238</v>
      </c>
      <c r="Q723" t="s">
        <v>1241</v>
      </c>
      <c r="R723" t="s">
        <v>2054</v>
      </c>
    </row>
    <row r="724" spans="1:18">
      <c r="A724" t="s">
        <v>2051</v>
      </c>
      <c r="C724" t="s">
        <v>516</v>
      </c>
      <c r="E724" t="s">
        <v>2076</v>
      </c>
      <c r="F724">
        <v>1</v>
      </c>
      <c r="J724" t="s">
        <v>600</v>
      </c>
      <c r="L724" t="s">
        <v>600</v>
      </c>
      <c r="M724" t="s">
        <v>509</v>
      </c>
      <c r="N724">
        <v>4</v>
      </c>
      <c r="O724" t="s">
        <v>1224</v>
      </c>
      <c r="P724" t="s">
        <v>1238</v>
      </c>
      <c r="Q724" t="s">
        <v>1241</v>
      </c>
      <c r="R724" t="s">
        <v>2054</v>
      </c>
    </row>
    <row r="725" spans="1:18">
      <c r="A725" t="s">
        <v>2051</v>
      </c>
      <c r="C725" t="s">
        <v>689</v>
      </c>
      <c r="E725" t="s">
        <v>2077</v>
      </c>
      <c r="F725">
        <v>40</v>
      </c>
      <c r="I725" t="s">
        <v>597</v>
      </c>
      <c r="J725" t="s">
        <v>600</v>
      </c>
      <c r="L725" t="s">
        <v>600</v>
      </c>
      <c r="M725" t="s">
        <v>509</v>
      </c>
      <c r="N725">
        <v>4</v>
      </c>
      <c r="O725" t="s">
        <v>1224</v>
      </c>
      <c r="P725" t="s">
        <v>1238</v>
      </c>
      <c r="Q725" t="s">
        <v>1241</v>
      </c>
      <c r="R725" t="s">
        <v>2054</v>
      </c>
    </row>
    <row r="726" spans="1:18">
      <c r="A726" t="s">
        <v>2051</v>
      </c>
      <c r="C726" t="s">
        <v>694</v>
      </c>
      <c r="E726" t="s">
        <v>2078</v>
      </c>
      <c r="F726">
        <v>5</v>
      </c>
      <c r="I726" t="s">
        <v>597</v>
      </c>
      <c r="J726" t="s">
        <v>600</v>
      </c>
      <c r="L726" t="s">
        <v>600</v>
      </c>
      <c r="M726" t="s">
        <v>509</v>
      </c>
      <c r="N726">
        <v>4</v>
      </c>
      <c r="O726" t="s">
        <v>1224</v>
      </c>
      <c r="P726" t="s">
        <v>1238</v>
      </c>
      <c r="Q726" t="s">
        <v>1241</v>
      </c>
      <c r="R726" t="s">
        <v>2054</v>
      </c>
    </row>
    <row r="727" spans="1:18">
      <c r="A727" t="s">
        <v>2051</v>
      </c>
      <c r="C727" t="s">
        <v>598</v>
      </c>
      <c r="E727" t="s">
        <v>2079</v>
      </c>
      <c r="F727">
        <v>6</v>
      </c>
      <c r="J727" t="s">
        <v>600</v>
      </c>
      <c r="L727" t="s">
        <v>600</v>
      </c>
      <c r="M727" t="s">
        <v>509</v>
      </c>
      <c r="N727">
        <v>4</v>
      </c>
      <c r="O727" t="s">
        <v>1224</v>
      </c>
      <c r="P727" t="s">
        <v>1238</v>
      </c>
      <c r="Q727" t="s">
        <v>1241</v>
      </c>
      <c r="R727" t="s">
        <v>2054</v>
      </c>
    </row>
    <row r="728" spans="1:18">
      <c r="A728" t="s">
        <v>2051</v>
      </c>
      <c r="B728" t="s">
        <v>594</v>
      </c>
      <c r="C728" t="s">
        <v>599</v>
      </c>
      <c r="E728" t="s">
        <v>2080</v>
      </c>
      <c r="F728">
        <v>500</v>
      </c>
      <c r="I728" t="s">
        <v>707</v>
      </c>
      <c r="J728" t="s">
        <v>600</v>
      </c>
      <c r="L728" t="s">
        <v>600</v>
      </c>
      <c r="M728" t="s">
        <v>509</v>
      </c>
      <c r="N728">
        <v>4</v>
      </c>
      <c r="O728" t="s">
        <v>1224</v>
      </c>
      <c r="P728" t="s">
        <v>1238</v>
      </c>
      <c r="Q728" t="s">
        <v>1241</v>
      </c>
      <c r="R728" t="s">
        <v>2054</v>
      </c>
    </row>
    <row r="729" spans="1:18">
      <c r="A729" t="s">
        <v>2081</v>
      </c>
      <c r="C729" t="s">
        <v>585</v>
      </c>
      <c r="E729" t="s">
        <v>2082</v>
      </c>
      <c r="F729" t="s">
        <v>2083</v>
      </c>
      <c r="J729" t="s">
        <v>1223</v>
      </c>
      <c r="L729" t="s">
        <v>1223</v>
      </c>
      <c r="N729">
        <v>4</v>
      </c>
      <c r="O729" t="s">
        <v>1224</v>
      </c>
      <c r="P729" t="s">
        <v>1238</v>
      </c>
      <c r="Q729" t="s">
        <v>1241</v>
      </c>
      <c r="R729" t="s">
        <v>2084</v>
      </c>
    </row>
    <row r="730" spans="1:18">
      <c r="A730" t="s">
        <v>2081</v>
      </c>
      <c r="C730" t="s">
        <v>615</v>
      </c>
      <c r="E730" t="s">
        <v>2085</v>
      </c>
      <c r="F730">
        <v>0</v>
      </c>
      <c r="J730" t="s">
        <v>600</v>
      </c>
      <c r="L730" t="s">
        <v>600</v>
      </c>
      <c r="M730" t="s">
        <v>509</v>
      </c>
      <c r="N730">
        <v>4</v>
      </c>
      <c r="O730" t="s">
        <v>1224</v>
      </c>
      <c r="P730" t="s">
        <v>1238</v>
      </c>
      <c r="Q730" t="s">
        <v>1241</v>
      </c>
      <c r="R730" t="s">
        <v>2084</v>
      </c>
    </row>
    <row r="731" spans="1:18">
      <c r="A731" t="s">
        <v>2081</v>
      </c>
      <c r="C731" t="s">
        <v>1804</v>
      </c>
      <c r="E731" t="s">
        <v>2086</v>
      </c>
      <c r="F731">
        <v>3</v>
      </c>
      <c r="I731" t="s">
        <v>1806</v>
      </c>
      <c r="J731" t="s">
        <v>600</v>
      </c>
      <c r="L731" t="s">
        <v>600</v>
      </c>
      <c r="M731" t="s">
        <v>509</v>
      </c>
      <c r="N731">
        <v>4</v>
      </c>
      <c r="O731" t="s">
        <v>1224</v>
      </c>
      <c r="P731" t="s">
        <v>1238</v>
      </c>
      <c r="Q731" t="s">
        <v>1241</v>
      </c>
      <c r="R731" t="s">
        <v>2084</v>
      </c>
    </row>
    <row r="732" spans="1:18">
      <c r="A732" t="s">
        <v>2081</v>
      </c>
      <c r="B732" t="s">
        <v>594</v>
      </c>
      <c r="C732" t="s">
        <v>708</v>
      </c>
      <c r="E732" t="s">
        <v>2087</v>
      </c>
      <c r="F732">
        <v>0</v>
      </c>
      <c r="I732" t="s">
        <v>707</v>
      </c>
      <c r="J732" t="s">
        <v>600</v>
      </c>
      <c r="L732" t="s">
        <v>600</v>
      </c>
      <c r="M732" t="s">
        <v>509</v>
      </c>
      <c r="N732">
        <v>4</v>
      </c>
      <c r="O732" t="s">
        <v>1224</v>
      </c>
      <c r="P732" t="s">
        <v>1238</v>
      </c>
      <c r="Q732" t="s">
        <v>1241</v>
      </c>
      <c r="R732" t="s">
        <v>2084</v>
      </c>
    </row>
    <row r="733" spans="1:18">
      <c r="A733" t="s">
        <v>2081</v>
      </c>
      <c r="C733" t="s">
        <v>1808</v>
      </c>
      <c r="E733" t="s">
        <v>2088</v>
      </c>
      <c r="F733" t="s">
        <v>2089</v>
      </c>
      <c r="J733" t="s">
        <v>600</v>
      </c>
      <c r="L733" t="s">
        <v>600</v>
      </c>
      <c r="M733" t="s">
        <v>509</v>
      </c>
      <c r="N733">
        <v>4</v>
      </c>
      <c r="O733" t="s">
        <v>1224</v>
      </c>
      <c r="P733" t="s">
        <v>1238</v>
      </c>
      <c r="Q733" t="s">
        <v>1241</v>
      </c>
      <c r="R733" t="s">
        <v>2084</v>
      </c>
    </row>
    <row r="734" spans="1:18">
      <c r="A734" t="s">
        <v>2081</v>
      </c>
      <c r="B734" t="s">
        <v>594</v>
      </c>
      <c r="C734" t="s">
        <v>712</v>
      </c>
      <c r="E734" t="s">
        <v>2090</v>
      </c>
      <c r="F734">
        <v>350</v>
      </c>
      <c r="I734" t="s">
        <v>707</v>
      </c>
      <c r="J734" t="s">
        <v>600</v>
      </c>
      <c r="L734" t="s">
        <v>600</v>
      </c>
      <c r="M734" t="s">
        <v>509</v>
      </c>
      <c r="N734">
        <v>4</v>
      </c>
      <c r="O734" t="s">
        <v>1224</v>
      </c>
      <c r="P734" t="s">
        <v>1238</v>
      </c>
      <c r="Q734" t="s">
        <v>1241</v>
      </c>
      <c r="R734" t="s">
        <v>2084</v>
      </c>
    </row>
    <row r="735" spans="1:18">
      <c r="A735" t="s">
        <v>2081</v>
      </c>
      <c r="B735" t="s">
        <v>594</v>
      </c>
      <c r="C735" t="s">
        <v>716</v>
      </c>
      <c r="E735" t="s">
        <v>2091</v>
      </c>
      <c r="F735">
        <v>120</v>
      </c>
      <c r="I735" t="s">
        <v>707</v>
      </c>
      <c r="J735" t="s">
        <v>600</v>
      </c>
      <c r="L735" t="s">
        <v>600</v>
      </c>
      <c r="M735" t="s">
        <v>509</v>
      </c>
      <c r="N735">
        <v>4</v>
      </c>
      <c r="O735" t="s">
        <v>1224</v>
      </c>
      <c r="P735" t="s">
        <v>1238</v>
      </c>
      <c r="Q735" t="s">
        <v>1241</v>
      </c>
      <c r="R735" t="s">
        <v>2084</v>
      </c>
    </row>
    <row r="736" spans="1:18">
      <c r="A736" t="s">
        <v>2081</v>
      </c>
      <c r="C736" t="s">
        <v>87</v>
      </c>
      <c r="E736" t="s">
        <v>2092</v>
      </c>
      <c r="F736">
        <v>6.7</v>
      </c>
      <c r="G736">
        <v>20</v>
      </c>
      <c r="H736">
        <v>1.34</v>
      </c>
      <c r="I736" t="s">
        <v>43</v>
      </c>
      <c r="J736" t="s">
        <v>600</v>
      </c>
      <c r="L736" t="s">
        <v>600</v>
      </c>
      <c r="M736" t="s">
        <v>509</v>
      </c>
      <c r="N736">
        <v>4</v>
      </c>
      <c r="O736" t="s">
        <v>1224</v>
      </c>
      <c r="P736" t="s">
        <v>1238</v>
      </c>
      <c r="Q736" t="s">
        <v>1241</v>
      </c>
      <c r="R736" t="s">
        <v>2084</v>
      </c>
    </row>
    <row r="737" spans="1:18">
      <c r="A737" t="s">
        <v>2081</v>
      </c>
      <c r="C737" t="s">
        <v>508</v>
      </c>
      <c r="D737" t="s">
        <v>629</v>
      </c>
      <c r="E737" t="s">
        <v>2093</v>
      </c>
      <c r="F737">
        <v>0</v>
      </c>
      <c r="I737" t="s">
        <v>7</v>
      </c>
      <c r="J737" t="s">
        <v>600</v>
      </c>
      <c r="L737" t="s">
        <v>600</v>
      </c>
      <c r="M737" t="s">
        <v>509</v>
      </c>
      <c r="N737">
        <v>4</v>
      </c>
      <c r="O737" t="s">
        <v>1224</v>
      </c>
      <c r="P737" t="s">
        <v>1238</v>
      </c>
      <c r="Q737" t="s">
        <v>1241</v>
      </c>
      <c r="R737" t="s">
        <v>2084</v>
      </c>
    </row>
    <row r="738" spans="1:18">
      <c r="A738" t="s">
        <v>2081</v>
      </c>
      <c r="C738" t="s">
        <v>508</v>
      </c>
      <c r="D738" t="s">
        <v>633</v>
      </c>
      <c r="E738" t="s">
        <v>2094</v>
      </c>
      <c r="F738">
        <v>0</v>
      </c>
      <c r="I738" t="s">
        <v>7</v>
      </c>
      <c r="J738" t="s">
        <v>600</v>
      </c>
      <c r="L738" t="s">
        <v>600</v>
      </c>
      <c r="M738" t="s">
        <v>509</v>
      </c>
      <c r="N738">
        <v>4</v>
      </c>
      <c r="O738" t="s">
        <v>1224</v>
      </c>
      <c r="P738" t="s">
        <v>1238</v>
      </c>
      <c r="Q738" t="s">
        <v>1241</v>
      </c>
      <c r="R738" t="s">
        <v>2084</v>
      </c>
    </row>
    <row r="739" spans="1:18">
      <c r="A739" t="s">
        <v>2081</v>
      </c>
      <c r="C739" t="s">
        <v>508</v>
      </c>
      <c r="D739" t="s">
        <v>637</v>
      </c>
      <c r="E739" t="s">
        <v>2095</v>
      </c>
      <c r="F739">
        <v>0</v>
      </c>
      <c r="I739" t="s">
        <v>7</v>
      </c>
      <c r="J739" t="s">
        <v>600</v>
      </c>
      <c r="L739" t="s">
        <v>600</v>
      </c>
      <c r="M739" t="s">
        <v>509</v>
      </c>
      <c r="N739">
        <v>4</v>
      </c>
      <c r="O739" t="s">
        <v>1224</v>
      </c>
      <c r="P739" t="s">
        <v>1238</v>
      </c>
      <c r="Q739" t="s">
        <v>1241</v>
      </c>
      <c r="R739" t="s">
        <v>2084</v>
      </c>
    </row>
    <row r="740" spans="1:18">
      <c r="A740" t="s">
        <v>2081</v>
      </c>
      <c r="C740" t="s">
        <v>508</v>
      </c>
      <c r="D740" t="s">
        <v>641</v>
      </c>
      <c r="E740" t="s">
        <v>2096</v>
      </c>
      <c r="F740">
        <v>0</v>
      </c>
      <c r="I740" t="s">
        <v>7</v>
      </c>
      <c r="J740" t="s">
        <v>600</v>
      </c>
      <c r="L740" t="s">
        <v>600</v>
      </c>
      <c r="M740" t="s">
        <v>509</v>
      </c>
      <c r="N740">
        <v>4</v>
      </c>
      <c r="O740" t="s">
        <v>1224</v>
      </c>
      <c r="P740" t="s">
        <v>1238</v>
      </c>
      <c r="Q740" t="s">
        <v>1241</v>
      </c>
      <c r="R740" t="s">
        <v>2084</v>
      </c>
    </row>
    <row r="741" spans="1:18">
      <c r="A741" t="s">
        <v>2081</v>
      </c>
      <c r="C741" t="s">
        <v>508</v>
      </c>
      <c r="D741" t="s">
        <v>645</v>
      </c>
      <c r="E741" t="s">
        <v>2097</v>
      </c>
      <c r="F741">
        <v>0</v>
      </c>
      <c r="I741" t="s">
        <v>7</v>
      </c>
      <c r="J741" t="s">
        <v>600</v>
      </c>
      <c r="L741" t="s">
        <v>600</v>
      </c>
      <c r="M741" t="s">
        <v>509</v>
      </c>
      <c r="N741">
        <v>4</v>
      </c>
      <c r="O741" t="s">
        <v>1224</v>
      </c>
      <c r="P741" t="s">
        <v>1238</v>
      </c>
      <c r="Q741" t="s">
        <v>1241</v>
      </c>
      <c r="R741" t="s">
        <v>2084</v>
      </c>
    </row>
    <row r="742" spans="1:18">
      <c r="A742" t="s">
        <v>2081</v>
      </c>
      <c r="C742" t="s">
        <v>508</v>
      </c>
      <c r="D742" t="s">
        <v>649</v>
      </c>
      <c r="E742" t="s">
        <v>2098</v>
      </c>
      <c r="F742">
        <v>16</v>
      </c>
      <c r="I742" t="s">
        <v>7</v>
      </c>
      <c r="J742" t="s">
        <v>600</v>
      </c>
      <c r="L742" t="s">
        <v>600</v>
      </c>
      <c r="M742" t="s">
        <v>509</v>
      </c>
      <c r="N742">
        <v>4</v>
      </c>
      <c r="O742" t="s">
        <v>1224</v>
      </c>
      <c r="P742" t="s">
        <v>1238</v>
      </c>
      <c r="Q742" t="s">
        <v>1241</v>
      </c>
      <c r="R742" t="s">
        <v>2084</v>
      </c>
    </row>
    <row r="743" spans="1:18">
      <c r="A743" t="s">
        <v>2081</v>
      </c>
      <c r="C743" t="s">
        <v>508</v>
      </c>
      <c r="D743" t="s">
        <v>653</v>
      </c>
      <c r="E743" t="s">
        <v>2099</v>
      </c>
      <c r="F743">
        <v>0</v>
      </c>
      <c r="I743" t="s">
        <v>7</v>
      </c>
      <c r="J743" t="s">
        <v>600</v>
      </c>
      <c r="L743" t="s">
        <v>600</v>
      </c>
      <c r="M743" t="s">
        <v>509</v>
      </c>
      <c r="N743">
        <v>4</v>
      </c>
      <c r="O743" t="s">
        <v>1224</v>
      </c>
      <c r="P743" t="s">
        <v>1238</v>
      </c>
      <c r="Q743" t="s">
        <v>1241</v>
      </c>
      <c r="R743" t="s">
        <v>2084</v>
      </c>
    </row>
    <row r="744" spans="1:18">
      <c r="A744" t="s">
        <v>2081</v>
      </c>
      <c r="C744" t="s">
        <v>508</v>
      </c>
      <c r="D744" t="s">
        <v>657</v>
      </c>
      <c r="E744" t="s">
        <v>2100</v>
      </c>
      <c r="F744">
        <v>0</v>
      </c>
      <c r="I744" t="s">
        <v>7</v>
      </c>
      <c r="J744" t="s">
        <v>600</v>
      </c>
      <c r="L744" t="s">
        <v>600</v>
      </c>
      <c r="M744" t="s">
        <v>509</v>
      </c>
      <c r="N744">
        <v>4</v>
      </c>
      <c r="O744" t="s">
        <v>1224</v>
      </c>
      <c r="P744" t="s">
        <v>1238</v>
      </c>
      <c r="Q744" t="s">
        <v>1241</v>
      </c>
      <c r="R744" t="s">
        <v>2084</v>
      </c>
    </row>
    <row r="745" spans="1:18">
      <c r="A745" t="s">
        <v>2081</v>
      </c>
      <c r="C745" t="s">
        <v>508</v>
      </c>
      <c r="D745" t="s">
        <v>661</v>
      </c>
      <c r="E745" t="s">
        <v>2101</v>
      </c>
      <c r="F745">
        <v>0</v>
      </c>
      <c r="I745" t="s">
        <v>7</v>
      </c>
      <c r="J745" t="s">
        <v>600</v>
      </c>
      <c r="L745" t="s">
        <v>600</v>
      </c>
      <c r="M745" t="s">
        <v>509</v>
      </c>
      <c r="N745">
        <v>4</v>
      </c>
      <c r="O745" t="s">
        <v>1224</v>
      </c>
      <c r="P745" t="s">
        <v>1238</v>
      </c>
      <c r="Q745" t="s">
        <v>1241</v>
      </c>
      <c r="R745" t="s">
        <v>2084</v>
      </c>
    </row>
    <row r="746" spans="1:18">
      <c r="A746" t="s">
        <v>2081</v>
      </c>
      <c r="C746" t="s">
        <v>508</v>
      </c>
      <c r="D746" t="s">
        <v>665</v>
      </c>
      <c r="E746" t="s">
        <v>2102</v>
      </c>
      <c r="F746">
        <v>0</v>
      </c>
      <c r="I746" t="s">
        <v>7</v>
      </c>
      <c r="J746" t="s">
        <v>600</v>
      </c>
      <c r="L746" t="s">
        <v>600</v>
      </c>
      <c r="M746" t="s">
        <v>509</v>
      </c>
      <c r="N746">
        <v>4</v>
      </c>
      <c r="O746" t="s">
        <v>1224</v>
      </c>
      <c r="P746" t="s">
        <v>1238</v>
      </c>
      <c r="Q746" t="s">
        <v>1241</v>
      </c>
      <c r="R746" t="s">
        <v>2084</v>
      </c>
    </row>
    <row r="747" spans="1:18">
      <c r="A747" t="s">
        <v>2081</v>
      </c>
      <c r="C747" t="s">
        <v>508</v>
      </c>
      <c r="D747" t="s">
        <v>669</v>
      </c>
      <c r="E747" t="s">
        <v>2103</v>
      </c>
      <c r="F747">
        <v>0</v>
      </c>
      <c r="I747" t="s">
        <v>7</v>
      </c>
      <c r="J747" t="s">
        <v>600</v>
      </c>
      <c r="L747" t="s">
        <v>600</v>
      </c>
      <c r="M747" t="s">
        <v>509</v>
      </c>
      <c r="N747">
        <v>4</v>
      </c>
      <c r="O747" t="s">
        <v>1224</v>
      </c>
      <c r="P747" t="s">
        <v>1238</v>
      </c>
      <c r="Q747" t="s">
        <v>1241</v>
      </c>
      <c r="R747" t="s">
        <v>2084</v>
      </c>
    </row>
    <row r="748" spans="1:18">
      <c r="A748" t="s">
        <v>2081</v>
      </c>
      <c r="C748" t="s">
        <v>595</v>
      </c>
      <c r="E748" t="s">
        <v>2104</v>
      </c>
      <c r="F748" t="s">
        <v>1826</v>
      </c>
      <c r="J748" t="s">
        <v>600</v>
      </c>
      <c r="L748" t="s">
        <v>600</v>
      </c>
      <c r="M748" t="s">
        <v>509</v>
      </c>
      <c r="N748">
        <v>4</v>
      </c>
      <c r="O748" t="s">
        <v>1224</v>
      </c>
      <c r="P748" t="s">
        <v>1238</v>
      </c>
      <c r="Q748" t="s">
        <v>1241</v>
      </c>
      <c r="R748" t="s">
        <v>2084</v>
      </c>
    </row>
    <row r="749" spans="1:18">
      <c r="A749" t="s">
        <v>2081</v>
      </c>
      <c r="C749" t="s">
        <v>596</v>
      </c>
      <c r="E749" t="s">
        <v>2105</v>
      </c>
      <c r="F749" t="s">
        <v>1828</v>
      </c>
      <c r="J749" t="s">
        <v>600</v>
      </c>
      <c r="L749" t="s">
        <v>600</v>
      </c>
      <c r="M749" t="s">
        <v>509</v>
      </c>
      <c r="N749">
        <v>4</v>
      </c>
      <c r="O749" t="s">
        <v>1224</v>
      </c>
      <c r="P749" t="s">
        <v>1238</v>
      </c>
      <c r="Q749" t="s">
        <v>1241</v>
      </c>
      <c r="R749" t="s">
        <v>2084</v>
      </c>
    </row>
    <row r="750" spans="1:18">
      <c r="A750" t="s">
        <v>2081</v>
      </c>
      <c r="C750" t="s">
        <v>515</v>
      </c>
      <c r="E750" t="s">
        <v>2106</v>
      </c>
      <c r="F750">
        <v>1</v>
      </c>
      <c r="J750" t="s">
        <v>600</v>
      </c>
      <c r="L750" t="s">
        <v>600</v>
      </c>
      <c r="M750" t="s">
        <v>509</v>
      </c>
      <c r="N750">
        <v>4</v>
      </c>
      <c r="O750" t="s">
        <v>1224</v>
      </c>
      <c r="P750" t="s">
        <v>1238</v>
      </c>
      <c r="Q750" t="s">
        <v>1241</v>
      </c>
      <c r="R750" t="s">
        <v>2084</v>
      </c>
    </row>
    <row r="751" spans="1:18">
      <c r="A751" t="s">
        <v>2081</v>
      </c>
      <c r="C751" t="s">
        <v>516</v>
      </c>
      <c r="E751" t="s">
        <v>2107</v>
      </c>
      <c r="F751">
        <v>1</v>
      </c>
      <c r="J751" t="s">
        <v>600</v>
      </c>
      <c r="L751" t="s">
        <v>600</v>
      </c>
      <c r="M751" t="s">
        <v>509</v>
      </c>
      <c r="N751">
        <v>4</v>
      </c>
      <c r="O751" t="s">
        <v>1224</v>
      </c>
      <c r="P751" t="s">
        <v>1238</v>
      </c>
      <c r="Q751" t="s">
        <v>1241</v>
      </c>
      <c r="R751" t="s">
        <v>2084</v>
      </c>
    </row>
    <row r="752" spans="1:18">
      <c r="A752" t="s">
        <v>2081</v>
      </c>
      <c r="C752" t="s">
        <v>689</v>
      </c>
      <c r="E752" t="s">
        <v>2108</v>
      </c>
      <c r="F752">
        <v>40</v>
      </c>
      <c r="I752" t="s">
        <v>597</v>
      </c>
      <c r="J752" t="s">
        <v>600</v>
      </c>
      <c r="L752" t="s">
        <v>600</v>
      </c>
      <c r="M752" t="s">
        <v>509</v>
      </c>
      <c r="N752">
        <v>4</v>
      </c>
      <c r="O752" t="s">
        <v>1224</v>
      </c>
      <c r="P752" t="s">
        <v>1238</v>
      </c>
      <c r="Q752" t="s">
        <v>1241</v>
      </c>
      <c r="R752" t="s">
        <v>2084</v>
      </c>
    </row>
    <row r="753" spans="1:18">
      <c r="A753" t="s">
        <v>2081</v>
      </c>
      <c r="C753" t="s">
        <v>694</v>
      </c>
      <c r="E753" t="s">
        <v>2109</v>
      </c>
      <c r="F753">
        <v>10</v>
      </c>
      <c r="I753" t="s">
        <v>597</v>
      </c>
      <c r="J753" t="s">
        <v>600</v>
      </c>
      <c r="L753" t="s">
        <v>600</v>
      </c>
      <c r="M753" t="s">
        <v>509</v>
      </c>
      <c r="N753">
        <v>4</v>
      </c>
      <c r="O753" t="s">
        <v>1224</v>
      </c>
      <c r="P753" t="s">
        <v>1238</v>
      </c>
      <c r="Q753" t="s">
        <v>1241</v>
      </c>
      <c r="R753" t="s">
        <v>2084</v>
      </c>
    </row>
    <row r="754" spans="1:18">
      <c r="A754" t="s">
        <v>2081</v>
      </c>
      <c r="C754" t="s">
        <v>598</v>
      </c>
      <c r="E754" t="s">
        <v>2110</v>
      </c>
      <c r="F754">
        <v>7</v>
      </c>
      <c r="J754" t="s">
        <v>600</v>
      </c>
      <c r="L754" t="s">
        <v>600</v>
      </c>
      <c r="M754" t="s">
        <v>509</v>
      </c>
      <c r="N754">
        <v>4</v>
      </c>
      <c r="O754" t="s">
        <v>1224</v>
      </c>
      <c r="P754" t="s">
        <v>1238</v>
      </c>
      <c r="Q754" t="s">
        <v>1241</v>
      </c>
      <c r="R754" t="s">
        <v>2084</v>
      </c>
    </row>
    <row r="755" spans="1:18">
      <c r="A755" t="s">
        <v>2081</v>
      </c>
      <c r="B755" t="s">
        <v>594</v>
      </c>
      <c r="C755" t="s">
        <v>599</v>
      </c>
      <c r="E755" t="s">
        <v>2111</v>
      </c>
      <c r="F755">
        <v>300</v>
      </c>
      <c r="I755" t="s">
        <v>707</v>
      </c>
      <c r="J755" t="s">
        <v>600</v>
      </c>
      <c r="L755" t="s">
        <v>600</v>
      </c>
      <c r="M755" t="s">
        <v>509</v>
      </c>
      <c r="N755">
        <v>4</v>
      </c>
      <c r="O755" t="s">
        <v>1224</v>
      </c>
      <c r="P755" t="s">
        <v>1238</v>
      </c>
      <c r="Q755" t="s">
        <v>1241</v>
      </c>
      <c r="R755" t="s">
        <v>2084</v>
      </c>
    </row>
    <row r="756" spans="1:18">
      <c r="A756" t="s">
        <v>2112</v>
      </c>
      <c r="C756" t="s">
        <v>585</v>
      </c>
      <c r="E756" t="s">
        <v>2113</v>
      </c>
      <c r="F756" t="s">
        <v>2114</v>
      </c>
      <c r="J756" t="s">
        <v>602</v>
      </c>
      <c r="L756" t="s">
        <v>602</v>
      </c>
      <c r="N756">
        <v>4</v>
      </c>
      <c r="O756" t="s">
        <v>1224</v>
      </c>
      <c r="P756" t="s">
        <v>1238</v>
      </c>
      <c r="Q756" t="s">
        <v>1241</v>
      </c>
      <c r="R756" t="s">
        <v>2115</v>
      </c>
    </row>
    <row r="757" spans="1:18">
      <c r="A757" t="s">
        <v>2112</v>
      </c>
      <c r="B757" t="s">
        <v>594</v>
      </c>
      <c r="C757" t="s">
        <v>708</v>
      </c>
      <c r="E757" t="s">
        <v>2116</v>
      </c>
      <c r="F757" t="s">
        <v>300</v>
      </c>
      <c r="I757" t="s">
        <v>707</v>
      </c>
      <c r="J757" t="s">
        <v>602</v>
      </c>
      <c r="L757" t="s">
        <v>602</v>
      </c>
      <c r="M757" t="s">
        <v>509</v>
      </c>
      <c r="N757">
        <v>4</v>
      </c>
      <c r="O757" t="s">
        <v>1224</v>
      </c>
      <c r="P757" t="s">
        <v>1238</v>
      </c>
      <c r="Q757" t="s">
        <v>1241</v>
      </c>
      <c r="R757" t="s">
        <v>2115</v>
      </c>
    </row>
    <row r="758" spans="1:18">
      <c r="A758" t="s">
        <v>2112</v>
      </c>
      <c r="B758" t="s">
        <v>594</v>
      </c>
      <c r="C758" t="s">
        <v>716</v>
      </c>
      <c r="E758" t="s">
        <v>2117</v>
      </c>
      <c r="F758" t="s">
        <v>300</v>
      </c>
      <c r="I758" t="s">
        <v>707</v>
      </c>
      <c r="J758" t="s">
        <v>602</v>
      </c>
      <c r="L758" t="s">
        <v>602</v>
      </c>
      <c r="M758" t="s">
        <v>509</v>
      </c>
      <c r="N758">
        <v>4</v>
      </c>
      <c r="O758" t="s">
        <v>1224</v>
      </c>
      <c r="P758" t="s">
        <v>1238</v>
      </c>
      <c r="Q758" t="s">
        <v>1241</v>
      </c>
      <c r="R758" t="s">
        <v>2115</v>
      </c>
    </row>
    <row r="759" spans="1:18">
      <c r="A759" t="s">
        <v>2112</v>
      </c>
      <c r="C759" t="s">
        <v>87</v>
      </c>
      <c r="E759" t="s">
        <v>2118</v>
      </c>
      <c r="F759">
        <v>62</v>
      </c>
      <c r="G759">
        <v>20</v>
      </c>
      <c r="H759">
        <v>12.4</v>
      </c>
      <c r="I759" t="s">
        <v>43</v>
      </c>
      <c r="J759" t="s">
        <v>602</v>
      </c>
      <c r="L759" t="s">
        <v>602</v>
      </c>
      <c r="M759" t="s">
        <v>509</v>
      </c>
      <c r="N759">
        <v>4</v>
      </c>
      <c r="O759" t="s">
        <v>1224</v>
      </c>
      <c r="P759" t="s">
        <v>1238</v>
      </c>
      <c r="Q759" t="s">
        <v>1241</v>
      </c>
      <c r="R759" t="s">
        <v>2115</v>
      </c>
    </row>
    <row r="760" spans="1:18">
      <c r="A760" t="s">
        <v>2112</v>
      </c>
      <c r="C760" t="s">
        <v>508</v>
      </c>
      <c r="D760" t="s">
        <v>629</v>
      </c>
      <c r="E760" t="s">
        <v>2119</v>
      </c>
      <c r="F760" t="s">
        <v>300</v>
      </c>
      <c r="I760" t="s">
        <v>7</v>
      </c>
      <c r="J760" t="s">
        <v>602</v>
      </c>
      <c r="L760" t="s">
        <v>602</v>
      </c>
      <c r="M760" t="s">
        <v>509</v>
      </c>
      <c r="N760">
        <v>4</v>
      </c>
      <c r="O760" t="s">
        <v>1224</v>
      </c>
      <c r="P760" t="s">
        <v>1238</v>
      </c>
      <c r="Q760" t="s">
        <v>1241</v>
      </c>
      <c r="R760" t="s">
        <v>2115</v>
      </c>
    </row>
    <row r="761" spans="1:18">
      <c r="A761" t="s">
        <v>2112</v>
      </c>
      <c r="C761" t="s">
        <v>508</v>
      </c>
      <c r="D761" t="s">
        <v>633</v>
      </c>
      <c r="E761" t="s">
        <v>2120</v>
      </c>
      <c r="F761" t="s">
        <v>300</v>
      </c>
      <c r="I761" t="s">
        <v>7</v>
      </c>
      <c r="J761" t="s">
        <v>602</v>
      </c>
      <c r="L761" t="s">
        <v>602</v>
      </c>
      <c r="M761" t="s">
        <v>509</v>
      </c>
      <c r="N761">
        <v>4</v>
      </c>
      <c r="O761" t="s">
        <v>1224</v>
      </c>
      <c r="P761" t="s">
        <v>1238</v>
      </c>
      <c r="Q761" t="s">
        <v>1241</v>
      </c>
      <c r="R761" t="s">
        <v>2115</v>
      </c>
    </row>
    <row r="762" spans="1:18">
      <c r="A762" t="s">
        <v>2112</v>
      </c>
      <c r="C762" t="s">
        <v>508</v>
      </c>
      <c r="D762" t="s">
        <v>637</v>
      </c>
      <c r="E762" t="s">
        <v>2121</v>
      </c>
      <c r="F762" t="s">
        <v>300</v>
      </c>
      <c r="I762" t="s">
        <v>7</v>
      </c>
      <c r="J762" t="s">
        <v>602</v>
      </c>
      <c r="L762" t="s">
        <v>602</v>
      </c>
      <c r="M762" t="s">
        <v>509</v>
      </c>
      <c r="N762">
        <v>4</v>
      </c>
      <c r="O762" t="s">
        <v>1224</v>
      </c>
      <c r="P762" t="s">
        <v>1238</v>
      </c>
      <c r="Q762" t="s">
        <v>1241</v>
      </c>
      <c r="R762" t="s">
        <v>2115</v>
      </c>
    </row>
    <row r="763" spans="1:18">
      <c r="A763" t="s">
        <v>2112</v>
      </c>
      <c r="C763" t="s">
        <v>508</v>
      </c>
      <c r="D763" t="s">
        <v>641</v>
      </c>
      <c r="E763" t="s">
        <v>2122</v>
      </c>
      <c r="F763" t="s">
        <v>300</v>
      </c>
      <c r="I763" t="s">
        <v>7</v>
      </c>
      <c r="J763" t="s">
        <v>602</v>
      </c>
      <c r="L763" t="s">
        <v>602</v>
      </c>
      <c r="M763" t="s">
        <v>509</v>
      </c>
      <c r="N763">
        <v>4</v>
      </c>
      <c r="O763" t="s">
        <v>1224</v>
      </c>
      <c r="P763" t="s">
        <v>1238</v>
      </c>
      <c r="Q763" t="s">
        <v>1241</v>
      </c>
      <c r="R763" t="s">
        <v>2115</v>
      </c>
    </row>
    <row r="764" spans="1:18">
      <c r="A764" t="s">
        <v>2112</v>
      </c>
      <c r="C764" t="s">
        <v>508</v>
      </c>
      <c r="D764" t="s">
        <v>645</v>
      </c>
      <c r="E764" t="s">
        <v>2123</v>
      </c>
      <c r="F764" t="s">
        <v>300</v>
      </c>
      <c r="I764" t="s">
        <v>7</v>
      </c>
      <c r="J764" t="s">
        <v>602</v>
      </c>
      <c r="L764" t="s">
        <v>602</v>
      </c>
      <c r="M764" t="s">
        <v>509</v>
      </c>
      <c r="N764">
        <v>4</v>
      </c>
      <c r="O764" t="s">
        <v>1224</v>
      </c>
      <c r="P764" t="s">
        <v>1238</v>
      </c>
      <c r="Q764" t="s">
        <v>1241</v>
      </c>
      <c r="R764" t="s">
        <v>2115</v>
      </c>
    </row>
    <row r="765" spans="1:18">
      <c r="A765" t="s">
        <v>2112</v>
      </c>
      <c r="C765" t="s">
        <v>508</v>
      </c>
      <c r="D765" t="s">
        <v>649</v>
      </c>
      <c r="E765" t="s">
        <v>2124</v>
      </c>
      <c r="F765" t="s">
        <v>300</v>
      </c>
      <c r="I765" t="s">
        <v>7</v>
      </c>
      <c r="J765" t="s">
        <v>602</v>
      </c>
      <c r="L765" t="s">
        <v>602</v>
      </c>
      <c r="M765" t="s">
        <v>509</v>
      </c>
      <c r="N765">
        <v>4</v>
      </c>
      <c r="O765" t="s">
        <v>1224</v>
      </c>
      <c r="P765" t="s">
        <v>1238</v>
      </c>
      <c r="Q765" t="s">
        <v>1241</v>
      </c>
      <c r="R765" t="s">
        <v>2115</v>
      </c>
    </row>
    <row r="766" spans="1:18">
      <c r="A766" t="s">
        <v>2112</v>
      </c>
      <c r="C766" t="s">
        <v>508</v>
      </c>
      <c r="D766" t="s">
        <v>653</v>
      </c>
      <c r="E766" t="s">
        <v>2125</v>
      </c>
      <c r="F766" t="s">
        <v>300</v>
      </c>
      <c r="I766" t="s">
        <v>7</v>
      </c>
      <c r="J766" t="s">
        <v>602</v>
      </c>
      <c r="L766" t="s">
        <v>602</v>
      </c>
      <c r="M766" t="s">
        <v>509</v>
      </c>
      <c r="N766">
        <v>4</v>
      </c>
      <c r="O766" t="s">
        <v>1224</v>
      </c>
      <c r="P766" t="s">
        <v>1238</v>
      </c>
      <c r="Q766" t="s">
        <v>1241</v>
      </c>
      <c r="R766" t="s">
        <v>2115</v>
      </c>
    </row>
    <row r="767" spans="1:18">
      <c r="A767" t="s">
        <v>2112</v>
      </c>
      <c r="C767" t="s">
        <v>508</v>
      </c>
      <c r="D767" t="s">
        <v>657</v>
      </c>
      <c r="E767" t="s">
        <v>2126</v>
      </c>
      <c r="F767" t="s">
        <v>300</v>
      </c>
      <c r="I767" t="s">
        <v>7</v>
      </c>
      <c r="J767" t="s">
        <v>602</v>
      </c>
      <c r="L767" t="s">
        <v>602</v>
      </c>
      <c r="M767" t="s">
        <v>509</v>
      </c>
      <c r="N767">
        <v>4</v>
      </c>
      <c r="O767" t="s">
        <v>1224</v>
      </c>
      <c r="P767" t="s">
        <v>1238</v>
      </c>
      <c r="Q767" t="s">
        <v>1241</v>
      </c>
      <c r="R767" t="s">
        <v>2115</v>
      </c>
    </row>
    <row r="768" spans="1:18">
      <c r="A768" t="s">
        <v>2112</v>
      </c>
      <c r="C768" t="s">
        <v>508</v>
      </c>
      <c r="D768" t="s">
        <v>661</v>
      </c>
      <c r="E768" t="s">
        <v>2127</v>
      </c>
      <c r="F768" t="s">
        <v>300</v>
      </c>
      <c r="I768" t="s">
        <v>7</v>
      </c>
      <c r="J768" t="s">
        <v>602</v>
      </c>
      <c r="L768" t="s">
        <v>602</v>
      </c>
      <c r="M768" t="s">
        <v>509</v>
      </c>
      <c r="N768">
        <v>4</v>
      </c>
      <c r="O768" t="s">
        <v>1224</v>
      </c>
      <c r="P768" t="s">
        <v>1238</v>
      </c>
      <c r="Q768" t="s">
        <v>1241</v>
      </c>
      <c r="R768" t="s">
        <v>2115</v>
      </c>
    </row>
    <row r="769" spans="1:18">
      <c r="A769" t="s">
        <v>2112</v>
      </c>
      <c r="C769" t="s">
        <v>508</v>
      </c>
      <c r="D769" t="s">
        <v>665</v>
      </c>
      <c r="E769" t="s">
        <v>2128</v>
      </c>
      <c r="F769" t="s">
        <v>300</v>
      </c>
      <c r="I769" t="s">
        <v>7</v>
      </c>
      <c r="J769" t="s">
        <v>602</v>
      </c>
      <c r="L769" t="s">
        <v>602</v>
      </c>
      <c r="M769" t="s">
        <v>509</v>
      </c>
      <c r="N769">
        <v>4</v>
      </c>
      <c r="O769" t="s">
        <v>1224</v>
      </c>
      <c r="P769" t="s">
        <v>1238</v>
      </c>
      <c r="Q769" t="s">
        <v>1241</v>
      </c>
      <c r="R769" t="s">
        <v>2115</v>
      </c>
    </row>
    <row r="770" spans="1:18">
      <c r="A770" t="s">
        <v>2112</v>
      </c>
      <c r="C770" t="s">
        <v>508</v>
      </c>
      <c r="D770" t="s">
        <v>669</v>
      </c>
      <c r="E770" t="s">
        <v>2129</v>
      </c>
      <c r="F770" t="s">
        <v>300</v>
      </c>
      <c r="I770" t="s">
        <v>7</v>
      </c>
      <c r="J770" t="s">
        <v>602</v>
      </c>
      <c r="L770" t="s">
        <v>602</v>
      </c>
      <c r="M770" t="s">
        <v>509</v>
      </c>
      <c r="N770">
        <v>4</v>
      </c>
      <c r="O770" t="s">
        <v>1224</v>
      </c>
      <c r="P770" t="s">
        <v>1238</v>
      </c>
      <c r="Q770" t="s">
        <v>1241</v>
      </c>
      <c r="R770" t="s">
        <v>2115</v>
      </c>
    </row>
    <row r="771" spans="1:18">
      <c r="A771" t="s">
        <v>2112</v>
      </c>
      <c r="C771" t="s">
        <v>595</v>
      </c>
      <c r="E771" t="s">
        <v>2130</v>
      </c>
      <c r="F771" t="s">
        <v>300</v>
      </c>
      <c r="J771" t="s">
        <v>602</v>
      </c>
      <c r="L771" t="s">
        <v>602</v>
      </c>
      <c r="M771" t="s">
        <v>509</v>
      </c>
      <c r="N771">
        <v>4</v>
      </c>
      <c r="O771" t="s">
        <v>1224</v>
      </c>
      <c r="P771" t="s">
        <v>1238</v>
      </c>
      <c r="Q771" t="s">
        <v>1241</v>
      </c>
      <c r="R771" t="s">
        <v>2115</v>
      </c>
    </row>
    <row r="772" spans="1:18">
      <c r="A772" t="s">
        <v>2112</v>
      </c>
      <c r="C772" t="s">
        <v>596</v>
      </c>
      <c r="E772" t="s">
        <v>2131</v>
      </c>
      <c r="F772" t="s">
        <v>300</v>
      </c>
      <c r="J772" t="s">
        <v>602</v>
      </c>
      <c r="L772" t="s">
        <v>602</v>
      </c>
      <c r="M772" t="s">
        <v>509</v>
      </c>
      <c r="N772">
        <v>4</v>
      </c>
      <c r="O772" t="s">
        <v>1224</v>
      </c>
      <c r="P772" t="s">
        <v>1238</v>
      </c>
      <c r="Q772" t="s">
        <v>1241</v>
      </c>
      <c r="R772" t="s">
        <v>2115</v>
      </c>
    </row>
    <row r="773" spans="1:18">
      <c r="A773" t="s">
        <v>2112</v>
      </c>
      <c r="C773" t="s">
        <v>515</v>
      </c>
      <c r="E773" t="s">
        <v>2132</v>
      </c>
      <c r="F773" t="s">
        <v>300</v>
      </c>
      <c r="J773" t="s">
        <v>602</v>
      </c>
      <c r="L773" t="s">
        <v>602</v>
      </c>
      <c r="M773" t="s">
        <v>509</v>
      </c>
      <c r="N773">
        <v>4</v>
      </c>
      <c r="O773" t="s">
        <v>1224</v>
      </c>
      <c r="P773" t="s">
        <v>1238</v>
      </c>
      <c r="Q773" t="s">
        <v>1241</v>
      </c>
      <c r="R773" t="s">
        <v>2115</v>
      </c>
    </row>
    <row r="774" spans="1:18">
      <c r="A774" t="s">
        <v>2112</v>
      </c>
      <c r="C774" t="s">
        <v>516</v>
      </c>
      <c r="E774" t="s">
        <v>2133</v>
      </c>
      <c r="F774" t="s">
        <v>300</v>
      </c>
      <c r="J774" t="s">
        <v>602</v>
      </c>
      <c r="L774" t="s">
        <v>602</v>
      </c>
      <c r="M774" t="s">
        <v>509</v>
      </c>
      <c r="N774">
        <v>4</v>
      </c>
      <c r="O774" t="s">
        <v>1224</v>
      </c>
      <c r="P774" t="s">
        <v>1238</v>
      </c>
      <c r="Q774" t="s">
        <v>1241</v>
      </c>
      <c r="R774" t="s">
        <v>2115</v>
      </c>
    </row>
    <row r="775" spans="1:18">
      <c r="A775" t="s">
        <v>2112</v>
      </c>
      <c r="C775" t="s">
        <v>689</v>
      </c>
      <c r="E775" t="s">
        <v>2134</v>
      </c>
      <c r="F775" t="s">
        <v>300</v>
      </c>
      <c r="I775" t="s">
        <v>597</v>
      </c>
      <c r="J775" t="s">
        <v>602</v>
      </c>
      <c r="L775" t="s">
        <v>602</v>
      </c>
      <c r="M775" t="s">
        <v>509</v>
      </c>
      <c r="N775">
        <v>4</v>
      </c>
      <c r="O775" t="s">
        <v>1224</v>
      </c>
      <c r="P775" t="s">
        <v>1238</v>
      </c>
      <c r="Q775" t="s">
        <v>1241</v>
      </c>
      <c r="R775" t="s">
        <v>2115</v>
      </c>
    </row>
    <row r="776" spans="1:18">
      <c r="A776" t="s">
        <v>2112</v>
      </c>
      <c r="C776" t="s">
        <v>694</v>
      </c>
      <c r="E776" t="s">
        <v>2135</v>
      </c>
      <c r="F776" t="s">
        <v>300</v>
      </c>
      <c r="I776" t="s">
        <v>597</v>
      </c>
      <c r="J776" t="s">
        <v>602</v>
      </c>
      <c r="L776" t="s">
        <v>602</v>
      </c>
      <c r="M776" t="s">
        <v>509</v>
      </c>
      <c r="N776">
        <v>4</v>
      </c>
      <c r="O776" t="s">
        <v>1224</v>
      </c>
      <c r="P776" t="s">
        <v>1238</v>
      </c>
      <c r="Q776" t="s">
        <v>1241</v>
      </c>
      <c r="R776" t="s">
        <v>2115</v>
      </c>
    </row>
    <row r="777" spans="1:18">
      <c r="A777" t="s">
        <v>2112</v>
      </c>
      <c r="B777" t="s">
        <v>594</v>
      </c>
      <c r="C777" t="s">
        <v>1319</v>
      </c>
      <c r="E777" t="s">
        <v>2136</v>
      </c>
      <c r="F777" t="s">
        <v>300</v>
      </c>
      <c r="I777" t="s">
        <v>707</v>
      </c>
      <c r="J777" t="s">
        <v>602</v>
      </c>
      <c r="L777" t="s">
        <v>602</v>
      </c>
      <c r="M777" t="s">
        <v>509</v>
      </c>
      <c r="N777">
        <v>4</v>
      </c>
      <c r="O777" t="s">
        <v>1224</v>
      </c>
      <c r="P777" t="s">
        <v>1238</v>
      </c>
      <c r="Q777" t="s">
        <v>1241</v>
      </c>
      <c r="R777" t="s">
        <v>2115</v>
      </c>
    </row>
    <row r="778" spans="1:18">
      <c r="A778" t="s">
        <v>2112</v>
      </c>
      <c r="C778" t="s">
        <v>598</v>
      </c>
      <c r="E778" t="s">
        <v>2137</v>
      </c>
      <c r="F778" t="s">
        <v>300</v>
      </c>
      <c r="J778" t="s">
        <v>602</v>
      </c>
      <c r="L778" t="s">
        <v>602</v>
      </c>
      <c r="M778" t="s">
        <v>509</v>
      </c>
      <c r="N778">
        <v>4</v>
      </c>
      <c r="O778" t="s">
        <v>1224</v>
      </c>
      <c r="P778" t="s">
        <v>1238</v>
      </c>
      <c r="Q778" t="s">
        <v>1241</v>
      </c>
      <c r="R778" t="s">
        <v>2115</v>
      </c>
    </row>
    <row r="779" spans="1:18">
      <c r="A779" t="s">
        <v>2138</v>
      </c>
      <c r="C779" t="s">
        <v>585</v>
      </c>
      <c r="E779" t="s">
        <v>2139</v>
      </c>
      <c r="F779" t="s">
        <v>2140</v>
      </c>
      <c r="J779" t="s">
        <v>602</v>
      </c>
      <c r="L779" t="s">
        <v>602</v>
      </c>
      <c r="N779">
        <v>4</v>
      </c>
      <c r="O779" t="s">
        <v>1224</v>
      </c>
      <c r="P779" t="s">
        <v>1238</v>
      </c>
      <c r="Q779" t="s">
        <v>1241</v>
      </c>
      <c r="R779" t="s">
        <v>2141</v>
      </c>
    </row>
    <row r="780" spans="1:18">
      <c r="A780" t="s">
        <v>2138</v>
      </c>
      <c r="B780" t="s">
        <v>594</v>
      </c>
      <c r="C780" t="s">
        <v>708</v>
      </c>
      <c r="E780" t="s">
        <v>2142</v>
      </c>
      <c r="F780" t="s">
        <v>300</v>
      </c>
      <c r="I780" t="s">
        <v>707</v>
      </c>
      <c r="J780" t="s">
        <v>602</v>
      </c>
      <c r="L780" t="s">
        <v>602</v>
      </c>
      <c r="M780" t="s">
        <v>509</v>
      </c>
      <c r="N780">
        <v>4</v>
      </c>
      <c r="O780" t="s">
        <v>1224</v>
      </c>
      <c r="P780" t="s">
        <v>1238</v>
      </c>
      <c r="Q780" t="s">
        <v>1241</v>
      </c>
      <c r="R780" t="s">
        <v>2141</v>
      </c>
    </row>
    <row r="781" spans="1:18">
      <c r="A781" t="s">
        <v>2138</v>
      </c>
      <c r="B781" t="s">
        <v>594</v>
      </c>
      <c r="C781" t="s">
        <v>716</v>
      </c>
      <c r="E781" t="s">
        <v>2143</v>
      </c>
      <c r="F781" t="s">
        <v>300</v>
      </c>
      <c r="I781" t="s">
        <v>707</v>
      </c>
      <c r="J781" t="s">
        <v>602</v>
      </c>
      <c r="L781" t="s">
        <v>602</v>
      </c>
      <c r="M781" t="s">
        <v>509</v>
      </c>
      <c r="N781">
        <v>4</v>
      </c>
      <c r="O781" t="s">
        <v>1224</v>
      </c>
      <c r="P781" t="s">
        <v>1238</v>
      </c>
      <c r="Q781" t="s">
        <v>1241</v>
      </c>
      <c r="R781" t="s">
        <v>2141</v>
      </c>
    </row>
    <row r="782" spans="1:18">
      <c r="A782" t="s">
        <v>2138</v>
      </c>
      <c r="C782" t="s">
        <v>87</v>
      </c>
      <c r="E782" t="s">
        <v>2144</v>
      </c>
      <c r="F782">
        <v>14</v>
      </c>
      <c r="G782">
        <v>20</v>
      </c>
      <c r="H782">
        <v>2.8</v>
      </c>
      <c r="I782" t="s">
        <v>43</v>
      </c>
      <c r="J782" t="s">
        <v>602</v>
      </c>
      <c r="L782" t="s">
        <v>602</v>
      </c>
      <c r="M782" t="s">
        <v>509</v>
      </c>
      <c r="N782">
        <v>4</v>
      </c>
      <c r="O782" t="s">
        <v>1224</v>
      </c>
      <c r="P782" t="s">
        <v>1238</v>
      </c>
      <c r="Q782" t="s">
        <v>1241</v>
      </c>
      <c r="R782" t="s">
        <v>2141</v>
      </c>
    </row>
    <row r="783" spans="1:18">
      <c r="A783" t="s">
        <v>2138</v>
      </c>
      <c r="C783" t="s">
        <v>508</v>
      </c>
      <c r="D783" t="s">
        <v>629</v>
      </c>
      <c r="E783" t="s">
        <v>2145</v>
      </c>
      <c r="F783" t="s">
        <v>300</v>
      </c>
      <c r="I783" t="s">
        <v>7</v>
      </c>
      <c r="J783" t="s">
        <v>602</v>
      </c>
      <c r="L783" t="s">
        <v>602</v>
      </c>
      <c r="M783" t="s">
        <v>509</v>
      </c>
      <c r="N783">
        <v>4</v>
      </c>
      <c r="O783" t="s">
        <v>1224</v>
      </c>
      <c r="P783" t="s">
        <v>1238</v>
      </c>
      <c r="Q783" t="s">
        <v>1241</v>
      </c>
      <c r="R783" t="s">
        <v>2141</v>
      </c>
    </row>
    <row r="784" spans="1:18">
      <c r="A784" t="s">
        <v>2138</v>
      </c>
      <c r="C784" t="s">
        <v>508</v>
      </c>
      <c r="D784" t="s">
        <v>633</v>
      </c>
      <c r="E784" t="s">
        <v>2146</v>
      </c>
      <c r="F784" t="s">
        <v>300</v>
      </c>
      <c r="I784" t="s">
        <v>7</v>
      </c>
      <c r="J784" t="s">
        <v>602</v>
      </c>
      <c r="L784" t="s">
        <v>602</v>
      </c>
      <c r="M784" t="s">
        <v>509</v>
      </c>
      <c r="N784">
        <v>4</v>
      </c>
      <c r="O784" t="s">
        <v>1224</v>
      </c>
      <c r="P784" t="s">
        <v>1238</v>
      </c>
      <c r="Q784" t="s">
        <v>1241</v>
      </c>
      <c r="R784" t="s">
        <v>2141</v>
      </c>
    </row>
    <row r="785" spans="1:18">
      <c r="A785" t="s">
        <v>2138</v>
      </c>
      <c r="C785" t="s">
        <v>508</v>
      </c>
      <c r="D785" t="s">
        <v>637</v>
      </c>
      <c r="E785" t="s">
        <v>2147</v>
      </c>
      <c r="F785" t="s">
        <v>300</v>
      </c>
      <c r="I785" t="s">
        <v>7</v>
      </c>
      <c r="J785" t="s">
        <v>602</v>
      </c>
      <c r="L785" t="s">
        <v>602</v>
      </c>
      <c r="M785" t="s">
        <v>509</v>
      </c>
      <c r="N785">
        <v>4</v>
      </c>
      <c r="O785" t="s">
        <v>1224</v>
      </c>
      <c r="P785" t="s">
        <v>1238</v>
      </c>
      <c r="Q785" t="s">
        <v>1241</v>
      </c>
      <c r="R785" t="s">
        <v>2141</v>
      </c>
    </row>
    <row r="786" spans="1:18">
      <c r="A786" t="s">
        <v>2138</v>
      </c>
      <c r="C786" t="s">
        <v>508</v>
      </c>
      <c r="D786" t="s">
        <v>641</v>
      </c>
      <c r="E786" t="s">
        <v>2148</v>
      </c>
      <c r="F786" t="s">
        <v>300</v>
      </c>
      <c r="I786" t="s">
        <v>7</v>
      </c>
      <c r="J786" t="s">
        <v>602</v>
      </c>
      <c r="L786" t="s">
        <v>602</v>
      </c>
      <c r="M786" t="s">
        <v>509</v>
      </c>
      <c r="N786">
        <v>4</v>
      </c>
      <c r="O786" t="s">
        <v>1224</v>
      </c>
      <c r="P786" t="s">
        <v>1238</v>
      </c>
      <c r="Q786" t="s">
        <v>1241</v>
      </c>
      <c r="R786" t="s">
        <v>2141</v>
      </c>
    </row>
    <row r="787" spans="1:18">
      <c r="A787" t="s">
        <v>2138</v>
      </c>
      <c r="C787" t="s">
        <v>508</v>
      </c>
      <c r="D787" t="s">
        <v>645</v>
      </c>
      <c r="E787" t="s">
        <v>2149</v>
      </c>
      <c r="F787" t="s">
        <v>300</v>
      </c>
      <c r="I787" t="s">
        <v>7</v>
      </c>
      <c r="J787" t="s">
        <v>602</v>
      </c>
      <c r="L787" t="s">
        <v>602</v>
      </c>
      <c r="M787" t="s">
        <v>509</v>
      </c>
      <c r="N787">
        <v>4</v>
      </c>
      <c r="O787" t="s">
        <v>1224</v>
      </c>
      <c r="P787" t="s">
        <v>1238</v>
      </c>
      <c r="Q787" t="s">
        <v>1241</v>
      </c>
      <c r="R787" t="s">
        <v>2141</v>
      </c>
    </row>
    <row r="788" spans="1:18">
      <c r="A788" t="s">
        <v>2138</v>
      </c>
      <c r="C788" t="s">
        <v>508</v>
      </c>
      <c r="D788" t="s">
        <v>649</v>
      </c>
      <c r="E788" t="s">
        <v>2150</v>
      </c>
      <c r="F788" t="s">
        <v>300</v>
      </c>
      <c r="I788" t="s">
        <v>7</v>
      </c>
      <c r="J788" t="s">
        <v>602</v>
      </c>
      <c r="L788" t="s">
        <v>602</v>
      </c>
      <c r="M788" t="s">
        <v>509</v>
      </c>
      <c r="N788">
        <v>4</v>
      </c>
      <c r="O788" t="s">
        <v>1224</v>
      </c>
      <c r="P788" t="s">
        <v>1238</v>
      </c>
      <c r="Q788" t="s">
        <v>1241</v>
      </c>
      <c r="R788" t="s">
        <v>2141</v>
      </c>
    </row>
    <row r="789" spans="1:18">
      <c r="A789" t="s">
        <v>2138</v>
      </c>
      <c r="C789" t="s">
        <v>508</v>
      </c>
      <c r="D789" t="s">
        <v>653</v>
      </c>
      <c r="E789" t="s">
        <v>2151</v>
      </c>
      <c r="F789" t="s">
        <v>300</v>
      </c>
      <c r="I789" t="s">
        <v>7</v>
      </c>
      <c r="J789" t="s">
        <v>602</v>
      </c>
      <c r="L789" t="s">
        <v>602</v>
      </c>
      <c r="M789" t="s">
        <v>509</v>
      </c>
      <c r="N789">
        <v>4</v>
      </c>
      <c r="O789" t="s">
        <v>1224</v>
      </c>
      <c r="P789" t="s">
        <v>1238</v>
      </c>
      <c r="Q789" t="s">
        <v>1241</v>
      </c>
      <c r="R789" t="s">
        <v>2141</v>
      </c>
    </row>
    <row r="790" spans="1:18">
      <c r="A790" t="s">
        <v>2138</v>
      </c>
      <c r="C790" t="s">
        <v>508</v>
      </c>
      <c r="D790" t="s">
        <v>657</v>
      </c>
      <c r="E790" t="s">
        <v>2152</v>
      </c>
      <c r="F790" t="s">
        <v>300</v>
      </c>
      <c r="I790" t="s">
        <v>7</v>
      </c>
      <c r="J790" t="s">
        <v>602</v>
      </c>
      <c r="L790" t="s">
        <v>602</v>
      </c>
      <c r="M790" t="s">
        <v>509</v>
      </c>
      <c r="N790">
        <v>4</v>
      </c>
      <c r="O790" t="s">
        <v>1224</v>
      </c>
      <c r="P790" t="s">
        <v>1238</v>
      </c>
      <c r="Q790" t="s">
        <v>1241</v>
      </c>
      <c r="R790" t="s">
        <v>2141</v>
      </c>
    </row>
    <row r="791" spans="1:18">
      <c r="A791" t="s">
        <v>2138</v>
      </c>
      <c r="C791" t="s">
        <v>508</v>
      </c>
      <c r="D791" t="s">
        <v>661</v>
      </c>
      <c r="E791" t="s">
        <v>2153</v>
      </c>
      <c r="F791" t="s">
        <v>300</v>
      </c>
      <c r="I791" t="s">
        <v>7</v>
      </c>
      <c r="J791" t="s">
        <v>602</v>
      </c>
      <c r="L791" t="s">
        <v>602</v>
      </c>
      <c r="M791" t="s">
        <v>509</v>
      </c>
      <c r="N791">
        <v>4</v>
      </c>
      <c r="O791" t="s">
        <v>1224</v>
      </c>
      <c r="P791" t="s">
        <v>1238</v>
      </c>
      <c r="Q791" t="s">
        <v>1241</v>
      </c>
      <c r="R791" t="s">
        <v>2141</v>
      </c>
    </row>
    <row r="792" spans="1:18">
      <c r="A792" t="s">
        <v>2138</v>
      </c>
      <c r="C792" t="s">
        <v>508</v>
      </c>
      <c r="D792" t="s">
        <v>665</v>
      </c>
      <c r="E792" t="s">
        <v>2154</v>
      </c>
      <c r="F792" t="s">
        <v>300</v>
      </c>
      <c r="I792" t="s">
        <v>7</v>
      </c>
      <c r="J792" t="s">
        <v>602</v>
      </c>
      <c r="L792" t="s">
        <v>602</v>
      </c>
      <c r="M792" t="s">
        <v>509</v>
      </c>
      <c r="N792">
        <v>4</v>
      </c>
      <c r="O792" t="s">
        <v>1224</v>
      </c>
      <c r="P792" t="s">
        <v>1238</v>
      </c>
      <c r="Q792" t="s">
        <v>1241</v>
      </c>
      <c r="R792" t="s">
        <v>2141</v>
      </c>
    </row>
    <row r="793" spans="1:18">
      <c r="A793" t="s">
        <v>2138</v>
      </c>
      <c r="C793" t="s">
        <v>508</v>
      </c>
      <c r="D793" t="s">
        <v>669</v>
      </c>
      <c r="E793" t="s">
        <v>2155</v>
      </c>
      <c r="F793" t="s">
        <v>300</v>
      </c>
      <c r="I793" t="s">
        <v>7</v>
      </c>
      <c r="J793" t="s">
        <v>602</v>
      </c>
      <c r="L793" t="s">
        <v>602</v>
      </c>
      <c r="M793" t="s">
        <v>509</v>
      </c>
      <c r="N793">
        <v>4</v>
      </c>
      <c r="O793" t="s">
        <v>1224</v>
      </c>
      <c r="P793" t="s">
        <v>1238</v>
      </c>
      <c r="Q793" t="s">
        <v>1241</v>
      </c>
      <c r="R793" t="s">
        <v>2141</v>
      </c>
    </row>
    <row r="794" spans="1:18">
      <c r="A794" t="s">
        <v>2138</v>
      </c>
      <c r="C794" t="s">
        <v>595</v>
      </c>
      <c r="E794" t="s">
        <v>2156</v>
      </c>
      <c r="F794" t="s">
        <v>300</v>
      </c>
      <c r="J794" t="s">
        <v>602</v>
      </c>
      <c r="L794" t="s">
        <v>602</v>
      </c>
      <c r="M794" t="s">
        <v>509</v>
      </c>
      <c r="N794">
        <v>4</v>
      </c>
      <c r="O794" t="s">
        <v>1224</v>
      </c>
      <c r="P794" t="s">
        <v>1238</v>
      </c>
      <c r="Q794" t="s">
        <v>1241</v>
      </c>
      <c r="R794" t="s">
        <v>2141</v>
      </c>
    </row>
    <row r="795" spans="1:18">
      <c r="A795" t="s">
        <v>2138</v>
      </c>
      <c r="C795" t="s">
        <v>596</v>
      </c>
      <c r="E795" t="s">
        <v>2157</v>
      </c>
      <c r="F795" t="s">
        <v>300</v>
      </c>
      <c r="J795" t="s">
        <v>602</v>
      </c>
      <c r="L795" t="s">
        <v>602</v>
      </c>
      <c r="M795" t="s">
        <v>509</v>
      </c>
      <c r="N795">
        <v>4</v>
      </c>
      <c r="O795" t="s">
        <v>1224</v>
      </c>
      <c r="P795" t="s">
        <v>1238</v>
      </c>
      <c r="Q795" t="s">
        <v>1241</v>
      </c>
      <c r="R795" t="s">
        <v>2141</v>
      </c>
    </row>
    <row r="796" spans="1:18">
      <c r="A796" t="s">
        <v>2138</v>
      </c>
      <c r="C796" t="s">
        <v>515</v>
      </c>
      <c r="E796" t="s">
        <v>2158</v>
      </c>
      <c r="F796" t="s">
        <v>300</v>
      </c>
      <c r="J796" t="s">
        <v>602</v>
      </c>
      <c r="L796" t="s">
        <v>602</v>
      </c>
      <c r="M796" t="s">
        <v>509</v>
      </c>
      <c r="N796">
        <v>4</v>
      </c>
      <c r="O796" t="s">
        <v>1224</v>
      </c>
      <c r="P796" t="s">
        <v>1238</v>
      </c>
      <c r="Q796" t="s">
        <v>1241</v>
      </c>
      <c r="R796" t="s">
        <v>2141</v>
      </c>
    </row>
    <row r="797" spans="1:18">
      <c r="A797" t="s">
        <v>2138</v>
      </c>
      <c r="C797" t="s">
        <v>516</v>
      </c>
      <c r="E797" t="s">
        <v>2159</v>
      </c>
      <c r="F797" t="s">
        <v>300</v>
      </c>
      <c r="J797" t="s">
        <v>602</v>
      </c>
      <c r="L797" t="s">
        <v>602</v>
      </c>
      <c r="M797" t="s">
        <v>509</v>
      </c>
      <c r="N797">
        <v>4</v>
      </c>
      <c r="O797" t="s">
        <v>1224</v>
      </c>
      <c r="P797" t="s">
        <v>1238</v>
      </c>
      <c r="Q797" t="s">
        <v>1241</v>
      </c>
      <c r="R797" t="s">
        <v>2141</v>
      </c>
    </row>
    <row r="798" spans="1:18">
      <c r="A798" t="s">
        <v>2138</v>
      </c>
      <c r="C798" t="s">
        <v>689</v>
      </c>
      <c r="E798" t="s">
        <v>2160</v>
      </c>
      <c r="F798" t="s">
        <v>300</v>
      </c>
      <c r="I798" t="s">
        <v>597</v>
      </c>
      <c r="J798" t="s">
        <v>602</v>
      </c>
      <c r="L798" t="s">
        <v>602</v>
      </c>
      <c r="M798" t="s">
        <v>509</v>
      </c>
      <c r="N798">
        <v>4</v>
      </c>
      <c r="O798" t="s">
        <v>1224</v>
      </c>
      <c r="P798" t="s">
        <v>1238</v>
      </c>
      <c r="Q798" t="s">
        <v>1241</v>
      </c>
      <c r="R798" t="s">
        <v>2141</v>
      </c>
    </row>
    <row r="799" spans="1:18">
      <c r="A799" t="s">
        <v>2138</v>
      </c>
      <c r="C799" t="s">
        <v>694</v>
      </c>
      <c r="E799" t="s">
        <v>2161</v>
      </c>
      <c r="F799" t="s">
        <v>300</v>
      </c>
      <c r="I799" t="s">
        <v>597</v>
      </c>
      <c r="J799" t="s">
        <v>602</v>
      </c>
      <c r="L799" t="s">
        <v>602</v>
      </c>
      <c r="M799" t="s">
        <v>509</v>
      </c>
      <c r="N799">
        <v>4</v>
      </c>
      <c r="O799" t="s">
        <v>1224</v>
      </c>
      <c r="P799" t="s">
        <v>1238</v>
      </c>
      <c r="Q799" t="s">
        <v>1241</v>
      </c>
      <c r="R799" t="s">
        <v>2141</v>
      </c>
    </row>
    <row r="800" spans="1:18">
      <c r="A800" t="s">
        <v>2138</v>
      </c>
      <c r="B800" t="s">
        <v>594</v>
      </c>
      <c r="C800" t="s">
        <v>1319</v>
      </c>
      <c r="E800" t="s">
        <v>2162</v>
      </c>
      <c r="F800" t="s">
        <v>300</v>
      </c>
      <c r="I800" t="s">
        <v>707</v>
      </c>
      <c r="J800" t="s">
        <v>602</v>
      </c>
      <c r="L800" t="s">
        <v>602</v>
      </c>
      <c r="M800" t="s">
        <v>509</v>
      </c>
      <c r="N800">
        <v>4</v>
      </c>
      <c r="O800" t="s">
        <v>1224</v>
      </c>
      <c r="P800" t="s">
        <v>1238</v>
      </c>
      <c r="Q800" t="s">
        <v>1241</v>
      </c>
      <c r="R800" t="s">
        <v>2141</v>
      </c>
    </row>
    <row r="801" spans="1:18">
      <c r="A801" t="s">
        <v>2138</v>
      </c>
      <c r="C801" t="s">
        <v>598</v>
      </c>
      <c r="E801" t="s">
        <v>2163</v>
      </c>
      <c r="F801" t="s">
        <v>300</v>
      </c>
      <c r="J801" t="s">
        <v>602</v>
      </c>
      <c r="L801" t="s">
        <v>602</v>
      </c>
      <c r="M801" t="s">
        <v>509</v>
      </c>
      <c r="N801">
        <v>4</v>
      </c>
      <c r="O801" t="s">
        <v>1224</v>
      </c>
      <c r="P801" t="s">
        <v>1238</v>
      </c>
      <c r="Q801" t="s">
        <v>1241</v>
      </c>
      <c r="R801" t="s">
        <v>2141</v>
      </c>
    </row>
    <row r="802" spans="1:18">
      <c r="A802" t="s">
        <v>2164</v>
      </c>
      <c r="C802" t="s">
        <v>585</v>
      </c>
      <c r="E802" t="s">
        <v>2165</v>
      </c>
      <c r="F802" t="s">
        <v>2166</v>
      </c>
      <c r="J802" t="s">
        <v>511</v>
      </c>
      <c r="L802" t="s">
        <v>511</v>
      </c>
      <c r="N802">
        <v>4</v>
      </c>
      <c r="O802" t="s">
        <v>1224</v>
      </c>
      <c r="P802" t="s">
        <v>1238</v>
      </c>
      <c r="Q802" t="s">
        <v>1241</v>
      </c>
      <c r="R802" t="s">
        <v>2167</v>
      </c>
    </row>
    <row r="803" spans="1:18">
      <c r="A803" t="s">
        <v>2164</v>
      </c>
      <c r="B803" t="s">
        <v>594</v>
      </c>
      <c r="C803" t="s">
        <v>708</v>
      </c>
      <c r="E803" t="s">
        <v>2168</v>
      </c>
      <c r="F803" t="s">
        <v>300</v>
      </c>
      <c r="I803" t="s">
        <v>707</v>
      </c>
      <c r="J803" t="s">
        <v>511</v>
      </c>
      <c r="L803" t="s">
        <v>511</v>
      </c>
      <c r="M803" t="s">
        <v>509</v>
      </c>
      <c r="N803">
        <v>4</v>
      </c>
      <c r="O803" t="s">
        <v>1224</v>
      </c>
      <c r="P803" t="s">
        <v>1238</v>
      </c>
      <c r="Q803" t="s">
        <v>1241</v>
      </c>
      <c r="R803" t="s">
        <v>2167</v>
      </c>
    </row>
    <row r="804" spans="1:18">
      <c r="A804" t="s">
        <v>2164</v>
      </c>
      <c r="B804" t="s">
        <v>594</v>
      </c>
      <c r="C804" t="s">
        <v>712</v>
      </c>
      <c r="E804" t="s">
        <v>2169</v>
      </c>
      <c r="F804">
        <v>81.28</v>
      </c>
      <c r="I804" t="s">
        <v>707</v>
      </c>
      <c r="J804" t="s">
        <v>511</v>
      </c>
      <c r="L804" t="s">
        <v>511</v>
      </c>
      <c r="M804" t="s">
        <v>509</v>
      </c>
      <c r="N804">
        <v>4</v>
      </c>
      <c r="O804" t="s">
        <v>1224</v>
      </c>
      <c r="P804" t="s">
        <v>1238</v>
      </c>
      <c r="Q804" t="s">
        <v>1241</v>
      </c>
      <c r="R804" t="s">
        <v>2167</v>
      </c>
    </row>
    <row r="805" spans="1:18">
      <c r="A805" t="s">
        <v>2164</v>
      </c>
      <c r="B805" t="s">
        <v>594</v>
      </c>
      <c r="C805" t="s">
        <v>716</v>
      </c>
      <c r="E805" t="s">
        <v>2170</v>
      </c>
      <c r="F805">
        <v>203.2</v>
      </c>
      <c r="I805" t="s">
        <v>707</v>
      </c>
      <c r="J805" t="s">
        <v>511</v>
      </c>
      <c r="L805" t="s">
        <v>511</v>
      </c>
      <c r="M805" t="s">
        <v>509</v>
      </c>
      <c r="N805">
        <v>4</v>
      </c>
      <c r="O805" t="s">
        <v>1224</v>
      </c>
      <c r="P805" t="s">
        <v>1238</v>
      </c>
      <c r="Q805" t="s">
        <v>1241</v>
      </c>
      <c r="R805" t="s">
        <v>2167</v>
      </c>
    </row>
    <row r="806" spans="1:18">
      <c r="A806" t="s">
        <v>2164</v>
      </c>
      <c r="C806" t="s">
        <v>87</v>
      </c>
      <c r="E806" t="s">
        <v>2171</v>
      </c>
      <c r="F806">
        <v>2.2669999999999999</v>
      </c>
      <c r="G806">
        <v>10</v>
      </c>
      <c r="H806">
        <v>0.22669999999999998</v>
      </c>
      <c r="I806" t="s">
        <v>43</v>
      </c>
      <c r="J806" t="s">
        <v>511</v>
      </c>
      <c r="L806" t="s">
        <v>511</v>
      </c>
      <c r="M806" t="s">
        <v>509</v>
      </c>
      <c r="N806">
        <v>4</v>
      </c>
      <c r="O806" t="s">
        <v>1224</v>
      </c>
      <c r="P806" t="s">
        <v>1238</v>
      </c>
      <c r="Q806" t="s">
        <v>1241</v>
      </c>
      <c r="R806" t="s">
        <v>2167</v>
      </c>
    </row>
    <row r="807" spans="1:18">
      <c r="A807" t="s">
        <v>2164</v>
      </c>
      <c r="C807" t="s">
        <v>508</v>
      </c>
      <c r="D807" t="s">
        <v>629</v>
      </c>
      <c r="E807" t="s">
        <v>2172</v>
      </c>
      <c r="F807">
        <v>0</v>
      </c>
      <c r="I807" t="s">
        <v>7</v>
      </c>
      <c r="J807" t="s">
        <v>511</v>
      </c>
      <c r="L807" t="s">
        <v>511</v>
      </c>
      <c r="M807" t="s">
        <v>509</v>
      </c>
      <c r="N807">
        <v>4</v>
      </c>
      <c r="O807" t="s">
        <v>1224</v>
      </c>
      <c r="P807" t="s">
        <v>1238</v>
      </c>
      <c r="Q807" t="s">
        <v>1241</v>
      </c>
      <c r="R807" t="s">
        <v>2167</v>
      </c>
    </row>
    <row r="808" spans="1:18">
      <c r="A808" t="s">
        <v>2164</v>
      </c>
      <c r="C808" t="s">
        <v>508</v>
      </c>
      <c r="D808" t="s">
        <v>633</v>
      </c>
      <c r="E808" t="s">
        <v>2173</v>
      </c>
      <c r="F808">
        <v>0</v>
      </c>
      <c r="I808" t="s">
        <v>7</v>
      </c>
      <c r="J808" t="s">
        <v>511</v>
      </c>
      <c r="L808" t="s">
        <v>511</v>
      </c>
      <c r="M808" t="s">
        <v>509</v>
      </c>
      <c r="N808">
        <v>4</v>
      </c>
      <c r="O808" t="s">
        <v>1224</v>
      </c>
      <c r="P808" t="s">
        <v>1238</v>
      </c>
      <c r="Q808" t="s">
        <v>1241</v>
      </c>
      <c r="R808" t="s">
        <v>2167</v>
      </c>
    </row>
    <row r="809" spans="1:18">
      <c r="A809" t="s">
        <v>2164</v>
      </c>
      <c r="C809" t="s">
        <v>508</v>
      </c>
      <c r="D809" t="s">
        <v>637</v>
      </c>
      <c r="E809" t="s">
        <v>2174</v>
      </c>
      <c r="F809">
        <v>4</v>
      </c>
      <c r="I809" t="s">
        <v>7</v>
      </c>
      <c r="J809" t="s">
        <v>511</v>
      </c>
      <c r="L809" t="s">
        <v>511</v>
      </c>
      <c r="M809" t="s">
        <v>509</v>
      </c>
      <c r="N809">
        <v>4</v>
      </c>
      <c r="O809" t="s">
        <v>1224</v>
      </c>
      <c r="P809" t="s">
        <v>1238</v>
      </c>
      <c r="Q809" t="s">
        <v>1241</v>
      </c>
      <c r="R809" t="s">
        <v>2167</v>
      </c>
    </row>
    <row r="810" spans="1:18">
      <c r="A810" t="s">
        <v>2164</v>
      </c>
      <c r="C810" t="s">
        <v>508</v>
      </c>
      <c r="D810" t="s">
        <v>641</v>
      </c>
      <c r="E810" t="s">
        <v>2175</v>
      </c>
      <c r="F810">
        <v>0</v>
      </c>
      <c r="I810" t="s">
        <v>7</v>
      </c>
      <c r="J810" t="s">
        <v>511</v>
      </c>
      <c r="L810" t="s">
        <v>511</v>
      </c>
      <c r="M810" t="s">
        <v>509</v>
      </c>
      <c r="N810">
        <v>4</v>
      </c>
      <c r="O810" t="s">
        <v>1224</v>
      </c>
      <c r="P810" t="s">
        <v>1238</v>
      </c>
      <c r="Q810" t="s">
        <v>1241</v>
      </c>
      <c r="R810" t="s">
        <v>2167</v>
      </c>
    </row>
    <row r="811" spans="1:18">
      <c r="A811" t="s">
        <v>2164</v>
      </c>
      <c r="C811" t="s">
        <v>508</v>
      </c>
      <c r="D811" t="s">
        <v>645</v>
      </c>
      <c r="E811" t="s">
        <v>2176</v>
      </c>
      <c r="F811">
        <v>0</v>
      </c>
      <c r="I811" t="s">
        <v>7</v>
      </c>
      <c r="J811" t="s">
        <v>511</v>
      </c>
      <c r="L811" t="s">
        <v>511</v>
      </c>
      <c r="M811" t="s">
        <v>509</v>
      </c>
      <c r="N811">
        <v>4</v>
      </c>
      <c r="O811" t="s">
        <v>1224</v>
      </c>
      <c r="P811" t="s">
        <v>1238</v>
      </c>
      <c r="Q811" t="s">
        <v>1241</v>
      </c>
      <c r="R811" t="s">
        <v>2167</v>
      </c>
    </row>
    <row r="812" spans="1:18">
      <c r="A812" t="s">
        <v>2164</v>
      </c>
      <c r="C812" t="s">
        <v>508</v>
      </c>
      <c r="D812" t="s">
        <v>649</v>
      </c>
      <c r="E812" t="s">
        <v>2177</v>
      </c>
      <c r="F812">
        <v>0</v>
      </c>
      <c r="I812" t="s">
        <v>7</v>
      </c>
      <c r="J812" t="s">
        <v>511</v>
      </c>
      <c r="L812" t="s">
        <v>511</v>
      </c>
      <c r="M812" t="s">
        <v>509</v>
      </c>
      <c r="N812">
        <v>4</v>
      </c>
      <c r="O812" t="s">
        <v>1224</v>
      </c>
      <c r="P812" t="s">
        <v>1238</v>
      </c>
      <c r="Q812" t="s">
        <v>1241</v>
      </c>
      <c r="R812" t="s">
        <v>2167</v>
      </c>
    </row>
    <row r="813" spans="1:18">
      <c r="A813" t="s">
        <v>2164</v>
      </c>
      <c r="C813" t="s">
        <v>508</v>
      </c>
      <c r="D813" t="s">
        <v>653</v>
      </c>
      <c r="E813" t="s">
        <v>2178</v>
      </c>
      <c r="F813">
        <v>0</v>
      </c>
      <c r="I813" t="s">
        <v>7</v>
      </c>
      <c r="J813" t="s">
        <v>511</v>
      </c>
      <c r="L813" t="s">
        <v>511</v>
      </c>
      <c r="M813" t="s">
        <v>509</v>
      </c>
      <c r="N813">
        <v>4</v>
      </c>
      <c r="O813" t="s">
        <v>1224</v>
      </c>
      <c r="P813" t="s">
        <v>1238</v>
      </c>
      <c r="Q813" t="s">
        <v>1241</v>
      </c>
      <c r="R813" t="s">
        <v>2167</v>
      </c>
    </row>
    <row r="814" spans="1:18">
      <c r="A814" t="s">
        <v>2164</v>
      </c>
      <c r="C814" t="s">
        <v>508</v>
      </c>
      <c r="D814" t="s">
        <v>657</v>
      </c>
      <c r="E814" t="s">
        <v>2179</v>
      </c>
      <c r="F814">
        <v>4</v>
      </c>
      <c r="I814" t="s">
        <v>7</v>
      </c>
      <c r="J814" t="s">
        <v>511</v>
      </c>
      <c r="L814" t="s">
        <v>511</v>
      </c>
      <c r="M814" t="s">
        <v>509</v>
      </c>
      <c r="N814">
        <v>4</v>
      </c>
      <c r="O814" t="s">
        <v>1224</v>
      </c>
      <c r="P814" t="s">
        <v>1238</v>
      </c>
      <c r="Q814" t="s">
        <v>1241</v>
      </c>
      <c r="R814" t="s">
        <v>2167</v>
      </c>
    </row>
    <row r="815" spans="1:18">
      <c r="A815" t="s">
        <v>2164</v>
      </c>
      <c r="C815" t="s">
        <v>508</v>
      </c>
      <c r="D815" t="s">
        <v>661</v>
      </c>
      <c r="E815" t="s">
        <v>2180</v>
      </c>
      <c r="F815">
        <v>0</v>
      </c>
      <c r="I815" t="s">
        <v>7</v>
      </c>
      <c r="J815" t="s">
        <v>511</v>
      </c>
      <c r="L815" t="s">
        <v>511</v>
      </c>
      <c r="M815" t="s">
        <v>509</v>
      </c>
      <c r="N815">
        <v>4</v>
      </c>
      <c r="O815" t="s">
        <v>1224</v>
      </c>
      <c r="P815" t="s">
        <v>1238</v>
      </c>
      <c r="Q815" t="s">
        <v>1241</v>
      </c>
      <c r="R815" t="s">
        <v>2167</v>
      </c>
    </row>
    <row r="816" spans="1:18">
      <c r="A816" t="s">
        <v>2164</v>
      </c>
      <c r="C816" t="s">
        <v>508</v>
      </c>
      <c r="D816" t="s">
        <v>665</v>
      </c>
      <c r="E816" t="s">
        <v>2181</v>
      </c>
      <c r="F816">
        <v>4</v>
      </c>
      <c r="I816" t="s">
        <v>7</v>
      </c>
      <c r="J816" t="s">
        <v>511</v>
      </c>
      <c r="L816" t="s">
        <v>511</v>
      </c>
      <c r="M816" t="s">
        <v>509</v>
      </c>
      <c r="N816">
        <v>4</v>
      </c>
      <c r="O816" t="s">
        <v>1224</v>
      </c>
      <c r="P816" t="s">
        <v>1238</v>
      </c>
      <c r="Q816" t="s">
        <v>1241</v>
      </c>
      <c r="R816" t="s">
        <v>2167</v>
      </c>
    </row>
    <row r="817" spans="1:18">
      <c r="A817" t="s">
        <v>2164</v>
      </c>
      <c r="C817" t="s">
        <v>508</v>
      </c>
      <c r="D817" t="s">
        <v>669</v>
      </c>
      <c r="E817" t="s">
        <v>2182</v>
      </c>
      <c r="F817">
        <v>4</v>
      </c>
      <c r="I817" t="s">
        <v>7</v>
      </c>
      <c r="J817" t="s">
        <v>511</v>
      </c>
      <c r="L817" t="s">
        <v>511</v>
      </c>
      <c r="M817" t="s">
        <v>509</v>
      </c>
      <c r="N817">
        <v>4</v>
      </c>
      <c r="O817" t="s">
        <v>1224</v>
      </c>
      <c r="P817" t="s">
        <v>1238</v>
      </c>
      <c r="Q817" t="s">
        <v>1241</v>
      </c>
      <c r="R817" t="s">
        <v>2167</v>
      </c>
    </row>
    <row r="818" spans="1:18">
      <c r="A818" t="s">
        <v>2164</v>
      </c>
      <c r="C818" t="s">
        <v>510</v>
      </c>
      <c r="E818" t="s">
        <v>2183</v>
      </c>
      <c r="F818">
        <v>1</v>
      </c>
      <c r="I818" t="s">
        <v>300</v>
      </c>
      <c r="J818" t="s">
        <v>511</v>
      </c>
      <c r="L818" t="s">
        <v>511</v>
      </c>
      <c r="M818" t="s">
        <v>509</v>
      </c>
      <c r="N818">
        <v>4</v>
      </c>
      <c r="O818" t="s">
        <v>1224</v>
      </c>
      <c r="P818" t="s">
        <v>1238</v>
      </c>
      <c r="Q818" t="s">
        <v>1241</v>
      </c>
      <c r="R818" t="s">
        <v>2167</v>
      </c>
    </row>
    <row r="819" spans="1:18">
      <c r="A819" t="s">
        <v>2164</v>
      </c>
      <c r="C819" t="s">
        <v>595</v>
      </c>
      <c r="E819" t="s">
        <v>2184</v>
      </c>
      <c r="F819" t="s">
        <v>300</v>
      </c>
      <c r="J819" t="s">
        <v>511</v>
      </c>
      <c r="L819" t="s">
        <v>511</v>
      </c>
      <c r="M819" t="s">
        <v>509</v>
      </c>
      <c r="N819">
        <v>4</v>
      </c>
      <c r="O819" t="s">
        <v>1224</v>
      </c>
      <c r="P819" t="s">
        <v>1238</v>
      </c>
      <c r="Q819" t="s">
        <v>1241</v>
      </c>
      <c r="R819" t="s">
        <v>2167</v>
      </c>
    </row>
    <row r="820" spans="1:18">
      <c r="A820" t="s">
        <v>2164</v>
      </c>
      <c r="C820" t="s">
        <v>596</v>
      </c>
      <c r="E820" t="s">
        <v>2185</v>
      </c>
      <c r="F820" t="s">
        <v>300</v>
      </c>
      <c r="J820" t="s">
        <v>511</v>
      </c>
      <c r="L820" t="s">
        <v>511</v>
      </c>
      <c r="M820" t="s">
        <v>509</v>
      </c>
      <c r="N820">
        <v>4</v>
      </c>
      <c r="O820" t="s">
        <v>1224</v>
      </c>
      <c r="P820" t="s">
        <v>1238</v>
      </c>
      <c r="Q820" t="s">
        <v>1241</v>
      </c>
      <c r="R820" t="s">
        <v>2167</v>
      </c>
    </row>
    <row r="821" spans="1:18">
      <c r="A821" t="s">
        <v>2164</v>
      </c>
      <c r="C821" t="s">
        <v>515</v>
      </c>
      <c r="E821" t="s">
        <v>2186</v>
      </c>
      <c r="F821">
        <v>1</v>
      </c>
      <c r="J821" t="s">
        <v>511</v>
      </c>
      <c r="L821" t="s">
        <v>511</v>
      </c>
      <c r="M821" t="s">
        <v>509</v>
      </c>
      <c r="N821">
        <v>4</v>
      </c>
      <c r="O821" t="s">
        <v>1224</v>
      </c>
      <c r="P821" t="s">
        <v>1238</v>
      </c>
      <c r="Q821" t="s">
        <v>1241</v>
      </c>
      <c r="R821" t="s">
        <v>2167</v>
      </c>
    </row>
    <row r="822" spans="1:18">
      <c r="A822" t="s">
        <v>2164</v>
      </c>
      <c r="C822" t="s">
        <v>516</v>
      </c>
      <c r="E822" t="s">
        <v>2187</v>
      </c>
      <c r="F822">
        <v>2</v>
      </c>
      <c r="J822" t="s">
        <v>511</v>
      </c>
      <c r="L822" t="s">
        <v>511</v>
      </c>
      <c r="M822" t="s">
        <v>509</v>
      </c>
      <c r="N822">
        <v>4</v>
      </c>
      <c r="O822" t="s">
        <v>1224</v>
      </c>
      <c r="P822" t="s">
        <v>1238</v>
      </c>
      <c r="Q822" t="s">
        <v>1241</v>
      </c>
      <c r="R822" t="s">
        <v>2167</v>
      </c>
    </row>
    <row r="823" spans="1:18">
      <c r="A823" t="s">
        <v>2164</v>
      </c>
      <c r="C823" t="s">
        <v>689</v>
      </c>
      <c r="E823" t="s">
        <v>2188</v>
      </c>
      <c r="F823">
        <v>71</v>
      </c>
      <c r="I823" t="s">
        <v>597</v>
      </c>
      <c r="J823" t="s">
        <v>511</v>
      </c>
      <c r="L823" t="s">
        <v>511</v>
      </c>
      <c r="M823" t="s">
        <v>509</v>
      </c>
      <c r="N823">
        <v>4</v>
      </c>
      <c r="O823" t="s">
        <v>1224</v>
      </c>
      <c r="P823" t="s">
        <v>1238</v>
      </c>
      <c r="Q823" t="s">
        <v>1241</v>
      </c>
      <c r="R823" t="s">
        <v>2167</v>
      </c>
    </row>
    <row r="824" spans="1:18">
      <c r="A824" t="s">
        <v>2164</v>
      </c>
      <c r="C824" t="s">
        <v>694</v>
      </c>
      <c r="E824" t="s">
        <v>2189</v>
      </c>
      <c r="F824">
        <v>-34</v>
      </c>
      <c r="I824" t="s">
        <v>597</v>
      </c>
      <c r="J824" t="s">
        <v>511</v>
      </c>
      <c r="L824" t="s">
        <v>511</v>
      </c>
      <c r="M824" t="s">
        <v>509</v>
      </c>
      <c r="N824">
        <v>4</v>
      </c>
      <c r="O824" t="s">
        <v>1224</v>
      </c>
      <c r="P824" t="s">
        <v>1238</v>
      </c>
      <c r="Q824" t="s">
        <v>1241</v>
      </c>
      <c r="R824" t="s">
        <v>2167</v>
      </c>
    </row>
    <row r="825" spans="1:18">
      <c r="A825" t="s">
        <v>2164</v>
      </c>
      <c r="C825" t="s">
        <v>598</v>
      </c>
      <c r="E825" t="s">
        <v>2190</v>
      </c>
      <c r="F825">
        <v>9</v>
      </c>
      <c r="J825" t="s">
        <v>511</v>
      </c>
      <c r="L825" t="s">
        <v>511</v>
      </c>
      <c r="M825" t="s">
        <v>509</v>
      </c>
      <c r="N825">
        <v>4</v>
      </c>
      <c r="O825" t="s">
        <v>1224</v>
      </c>
      <c r="P825" t="s">
        <v>1238</v>
      </c>
      <c r="Q825" t="s">
        <v>1241</v>
      </c>
      <c r="R825" t="s">
        <v>2167</v>
      </c>
    </row>
    <row r="826" spans="1:18">
      <c r="A826" t="s">
        <v>2164</v>
      </c>
      <c r="B826" t="s">
        <v>594</v>
      </c>
      <c r="C826" t="s">
        <v>599</v>
      </c>
      <c r="E826" t="s">
        <v>2191</v>
      </c>
      <c r="F826">
        <v>167.64</v>
      </c>
      <c r="I826" t="s">
        <v>707</v>
      </c>
      <c r="J826" t="s">
        <v>511</v>
      </c>
      <c r="L826" t="s">
        <v>511</v>
      </c>
      <c r="M826" t="s">
        <v>509</v>
      </c>
      <c r="N826">
        <v>4</v>
      </c>
      <c r="O826" t="s">
        <v>1224</v>
      </c>
      <c r="P826" t="s">
        <v>1238</v>
      </c>
      <c r="Q826" t="s">
        <v>1241</v>
      </c>
      <c r="R826" t="s">
        <v>2167</v>
      </c>
    </row>
    <row r="827" spans="1:18">
      <c r="A827" t="s">
        <v>2192</v>
      </c>
      <c r="C827" t="s">
        <v>585</v>
      </c>
      <c r="E827" t="s">
        <v>2193</v>
      </c>
      <c r="F827" t="s">
        <v>2194</v>
      </c>
      <c r="J827" t="s">
        <v>511</v>
      </c>
      <c r="L827" t="s">
        <v>511</v>
      </c>
      <c r="N827">
        <v>4</v>
      </c>
      <c r="O827" t="s">
        <v>1224</v>
      </c>
      <c r="P827" t="s">
        <v>1238</v>
      </c>
      <c r="Q827" t="s">
        <v>1241</v>
      </c>
      <c r="R827" t="s">
        <v>2195</v>
      </c>
    </row>
    <row r="828" spans="1:18">
      <c r="A828" t="s">
        <v>2192</v>
      </c>
      <c r="B828" t="s">
        <v>594</v>
      </c>
      <c r="C828" t="s">
        <v>708</v>
      </c>
      <c r="E828" t="s">
        <v>2196</v>
      </c>
      <c r="F828" t="s">
        <v>300</v>
      </c>
      <c r="I828" t="s">
        <v>707</v>
      </c>
      <c r="J828" t="s">
        <v>511</v>
      </c>
      <c r="L828" t="s">
        <v>511</v>
      </c>
      <c r="M828" t="s">
        <v>509</v>
      </c>
      <c r="N828">
        <v>4</v>
      </c>
      <c r="O828" t="s">
        <v>1224</v>
      </c>
      <c r="P828" t="s">
        <v>1238</v>
      </c>
      <c r="Q828" t="s">
        <v>1241</v>
      </c>
      <c r="R828" t="s">
        <v>2195</v>
      </c>
    </row>
    <row r="829" spans="1:18">
      <c r="A829" t="s">
        <v>2192</v>
      </c>
      <c r="B829" t="s">
        <v>594</v>
      </c>
      <c r="C829" t="s">
        <v>712</v>
      </c>
      <c r="E829" t="s">
        <v>2197</v>
      </c>
      <c r="F829">
        <v>5.6</v>
      </c>
      <c r="I829" t="s">
        <v>707</v>
      </c>
      <c r="J829" t="s">
        <v>511</v>
      </c>
      <c r="L829" t="s">
        <v>511</v>
      </c>
      <c r="M829" t="s">
        <v>509</v>
      </c>
      <c r="N829">
        <v>4</v>
      </c>
      <c r="O829" t="s">
        <v>1224</v>
      </c>
      <c r="P829" t="s">
        <v>1238</v>
      </c>
      <c r="Q829" t="s">
        <v>1241</v>
      </c>
      <c r="R829" t="s">
        <v>2195</v>
      </c>
    </row>
    <row r="830" spans="1:18">
      <c r="A830" t="s">
        <v>2192</v>
      </c>
      <c r="B830" t="s">
        <v>594</v>
      </c>
      <c r="C830" t="s">
        <v>716</v>
      </c>
      <c r="E830" t="s">
        <v>2198</v>
      </c>
      <c r="F830">
        <v>56</v>
      </c>
      <c r="I830" t="s">
        <v>707</v>
      </c>
      <c r="J830" t="s">
        <v>511</v>
      </c>
      <c r="L830" t="s">
        <v>511</v>
      </c>
      <c r="M830" t="s">
        <v>509</v>
      </c>
      <c r="N830">
        <v>4</v>
      </c>
      <c r="O830" t="s">
        <v>1224</v>
      </c>
      <c r="P830" t="s">
        <v>1238</v>
      </c>
      <c r="Q830" t="s">
        <v>1241</v>
      </c>
      <c r="R830" t="s">
        <v>2195</v>
      </c>
    </row>
    <row r="831" spans="1:18">
      <c r="A831" t="s">
        <v>2192</v>
      </c>
      <c r="C831" t="s">
        <v>87</v>
      </c>
      <c r="E831" t="s">
        <v>2199</v>
      </c>
      <c r="F831">
        <v>0.1</v>
      </c>
      <c r="G831">
        <v>5</v>
      </c>
      <c r="H831">
        <v>5.0000000000000001E-3</v>
      </c>
      <c r="I831" t="s">
        <v>43</v>
      </c>
      <c r="J831" t="s">
        <v>511</v>
      </c>
      <c r="L831" t="s">
        <v>511</v>
      </c>
      <c r="M831" t="s">
        <v>509</v>
      </c>
      <c r="N831">
        <v>4</v>
      </c>
      <c r="O831" t="s">
        <v>1224</v>
      </c>
      <c r="P831" t="s">
        <v>1238</v>
      </c>
      <c r="Q831" t="s">
        <v>1241</v>
      </c>
      <c r="R831" t="s">
        <v>2195</v>
      </c>
    </row>
    <row r="832" spans="1:18">
      <c r="A832" t="s">
        <v>2192</v>
      </c>
      <c r="C832" t="s">
        <v>508</v>
      </c>
      <c r="D832" t="s">
        <v>629</v>
      </c>
      <c r="E832" t="s">
        <v>2200</v>
      </c>
      <c r="F832" t="s">
        <v>300</v>
      </c>
      <c r="I832" t="s">
        <v>7</v>
      </c>
      <c r="J832" t="s">
        <v>511</v>
      </c>
      <c r="L832" t="s">
        <v>511</v>
      </c>
      <c r="M832" t="s">
        <v>509</v>
      </c>
      <c r="N832">
        <v>4</v>
      </c>
      <c r="O832" t="s">
        <v>1224</v>
      </c>
      <c r="P832" t="s">
        <v>1238</v>
      </c>
      <c r="Q832" t="s">
        <v>1241</v>
      </c>
      <c r="R832" t="s">
        <v>2195</v>
      </c>
    </row>
    <row r="833" spans="1:18">
      <c r="A833" t="s">
        <v>2192</v>
      </c>
      <c r="C833" t="s">
        <v>508</v>
      </c>
      <c r="D833" t="s">
        <v>633</v>
      </c>
      <c r="E833" t="s">
        <v>2201</v>
      </c>
      <c r="F833" t="s">
        <v>300</v>
      </c>
      <c r="I833" t="s">
        <v>7</v>
      </c>
      <c r="J833" t="s">
        <v>511</v>
      </c>
      <c r="L833" t="s">
        <v>511</v>
      </c>
      <c r="M833" t="s">
        <v>509</v>
      </c>
      <c r="N833">
        <v>4</v>
      </c>
      <c r="O833" t="s">
        <v>1224</v>
      </c>
      <c r="P833" t="s">
        <v>1238</v>
      </c>
      <c r="Q833" t="s">
        <v>1241</v>
      </c>
      <c r="R833" t="s">
        <v>2195</v>
      </c>
    </row>
    <row r="834" spans="1:18">
      <c r="A834" t="s">
        <v>2192</v>
      </c>
      <c r="C834" t="s">
        <v>508</v>
      </c>
      <c r="D834" t="s">
        <v>637</v>
      </c>
      <c r="E834" t="s">
        <v>2202</v>
      </c>
      <c r="F834" t="s">
        <v>300</v>
      </c>
      <c r="I834" t="s">
        <v>7</v>
      </c>
      <c r="J834" t="s">
        <v>511</v>
      </c>
      <c r="L834" t="s">
        <v>511</v>
      </c>
      <c r="M834" t="s">
        <v>509</v>
      </c>
      <c r="N834">
        <v>4</v>
      </c>
      <c r="O834" t="s">
        <v>1224</v>
      </c>
      <c r="P834" t="s">
        <v>1238</v>
      </c>
      <c r="Q834" t="s">
        <v>1241</v>
      </c>
      <c r="R834" t="s">
        <v>2195</v>
      </c>
    </row>
    <row r="835" spans="1:18">
      <c r="A835" t="s">
        <v>2192</v>
      </c>
      <c r="C835" t="s">
        <v>508</v>
      </c>
      <c r="D835" t="s">
        <v>641</v>
      </c>
      <c r="E835" t="s">
        <v>2203</v>
      </c>
      <c r="F835" t="s">
        <v>300</v>
      </c>
      <c r="I835" t="s">
        <v>7</v>
      </c>
      <c r="J835" t="s">
        <v>511</v>
      </c>
      <c r="L835" t="s">
        <v>511</v>
      </c>
      <c r="M835" t="s">
        <v>509</v>
      </c>
      <c r="N835">
        <v>4</v>
      </c>
      <c r="O835" t="s">
        <v>1224</v>
      </c>
      <c r="P835" t="s">
        <v>1238</v>
      </c>
      <c r="Q835" t="s">
        <v>1241</v>
      </c>
      <c r="R835" t="s">
        <v>2195</v>
      </c>
    </row>
    <row r="836" spans="1:18">
      <c r="A836" t="s">
        <v>2192</v>
      </c>
      <c r="C836" t="s">
        <v>508</v>
      </c>
      <c r="D836" t="s">
        <v>645</v>
      </c>
      <c r="E836" t="s">
        <v>2204</v>
      </c>
      <c r="F836" t="s">
        <v>300</v>
      </c>
      <c r="I836" t="s">
        <v>7</v>
      </c>
      <c r="J836" t="s">
        <v>511</v>
      </c>
      <c r="L836" t="s">
        <v>511</v>
      </c>
      <c r="M836" t="s">
        <v>509</v>
      </c>
      <c r="N836">
        <v>4</v>
      </c>
      <c r="O836" t="s">
        <v>1224</v>
      </c>
      <c r="P836" t="s">
        <v>1238</v>
      </c>
      <c r="Q836" t="s">
        <v>1241</v>
      </c>
      <c r="R836" t="s">
        <v>2195</v>
      </c>
    </row>
    <row r="837" spans="1:18">
      <c r="A837" t="s">
        <v>2192</v>
      </c>
      <c r="C837" t="s">
        <v>508</v>
      </c>
      <c r="D837" t="s">
        <v>649</v>
      </c>
      <c r="E837" t="s">
        <v>2205</v>
      </c>
      <c r="F837" t="s">
        <v>300</v>
      </c>
      <c r="I837" t="s">
        <v>7</v>
      </c>
      <c r="J837" t="s">
        <v>511</v>
      </c>
      <c r="L837" t="s">
        <v>511</v>
      </c>
      <c r="M837" t="s">
        <v>509</v>
      </c>
      <c r="N837">
        <v>4</v>
      </c>
      <c r="O837" t="s">
        <v>1224</v>
      </c>
      <c r="P837" t="s">
        <v>1238</v>
      </c>
      <c r="Q837" t="s">
        <v>1241</v>
      </c>
      <c r="R837" t="s">
        <v>2195</v>
      </c>
    </row>
    <row r="838" spans="1:18">
      <c r="A838" t="s">
        <v>2192</v>
      </c>
      <c r="C838" t="s">
        <v>508</v>
      </c>
      <c r="D838" t="s">
        <v>653</v>
      </c>
      <c r="E838" t="s">
        <v>2206</v>
      </c>
      <c r="F838" t="s">
        <v>300</v>
      </c>
      <c r="I838" t="s">
        <v>7</v>
      </c>
      <c r="J838" t="s">
        <v>511</v>
      </c>
      <c r="L838" t="s">
        <v>511</v>
      </c>
      <c r="M838" t="s">
        <v>509</v>
      </c>
      <c r="N838">
        <v>4</v>
      </c>
      <c r="O838" t="s">
        <v>1224</v>
      </c>
      <c r="P838" t="s">
        <v>1238</v>
      </c>
      <c r="Q838" t="s">
        <v>1241</v>
      </c>
      <c r="R838" t="s">
        <v>2195</v>
      </c>
    </row>
    <row r="839" spans="1:18">
      <c r="A839" t="s">
        <v>2192</v>
      </c>
      <c r="C839" t="s">
        <v>508</v>
      </c>
      <c r="D839" t="s">
        <v>657</v>
      </c>
      <c r="E839" t="s">
        <v>2207</v>
      </c>
      <c r="F839" t="s">
        <v>300</v>
      </c>
      <c r="I839" t="s">
        <v>7</v>
      </c>
      <c r="J839" t="s">
        <v>511</v>
      </c>
      <c r="L839" t="s">
        <v>511</v>
      </c>
      <c r="M839" t="s">
        <v>509</v>
      </c>
      <c r="N839">
        <v>4</v>
      </c>
      <c r="O839" t="s">
        <v>1224</v>
      </c>
      <c r="P839" t="s">
        <v>1238</v>
      </c>
      <c r="Q839" t="s">
        <v>1241</v>
      </c>
      <c r="R839" t="s">
        <v>2195</v>
      </c>
    </row>
    <row r="840" spans="1:18">
      <c r="A840" t="s">
        <v>2192</v>
      </c>
      <c r="C840" t="s">
        <v>508</v>
      </c>
      <c r="D840" t="s">
        <v>661</v>
      </c>
      <c r="E840" t="s">
        <v>2208</v>
      </c>
      <c r="F840" t="s">
        <v>300</v>
      </c>
      <c r="I840" t="s">
        <v>7</v>
      </c>
      <c r="J840" t="s">
        <v>511</v>
      </c>
      <c r="L840" t="s">
        <v>511</v>
      </c>
      <c r="M840" t="s">
        <v>509</v>
      </c>
      <c r="N840">
        <v>4</v>
      </c>
      <c r="O840" t="s">
        <v>1224</v>
      </c>
      <c r="P840" t="s">
        <v>1238</v>
      </c>
      <c r="Q840" t="s">
        <v>1241</v>
      </c>
      <c r="R840" t="s">
        <v>2195</v>
      </c>
    </row>
    <row r="841" spans="1:18">
      <c r="A841" t="s">
        <v>2192</v>
      </c>
      <c r="C841" t="s">
        <v>508</v>
      </c>
      <c r="D841" t="s">
        <v>665</v>
      </c>
      <c r="E841" t="s">
        <v>2209</v>
      </c>
      <c r="F841" t="s">
        <v>300</v>
      </c>
      <c r="I841" t="s">
        <v>7</v>
      </c>
      <c r="J841" t="s">
        <v>511</v>
      </c>
      <c r="L841" t="s">
        <v>511</v>
      </c>
      <c r="M841" t="s">
        <v>509</v>
      </c>
      <c r="N841">
        <v>4</v>
      </c>
      <c r="O841" t="s">
        <v>1224</v>
      </c>
      <c r="P841" t="s">
        <v>1238</v>
      </c>
      <c r="Q841" t="s">
        <v>1241</v>
      </c>
      <c r="R841" t="s">
        <v>2195</v>
      </c>
    </row>
    <row r="842" spans="1:18">
      <c r="A842" t="s">
        <v>2192</v>
      </c>
      <c r="C842" t="s">
        <v>508</v>
      </c>
      <c r="D842" t="s">
        <v>669</v>
      </c>
      <c r="E842" t="s">
        <v>2210</v>
      </c>
      <c r="F842" t="s">
        <v>300</v>
      </c>
      <c r="I842" t="s">
        <v>7</v>
      </c>
      <c r="J842" t="s">
        <v>511</v>
      </c>
      <c r="L842" t="s">
        <v>511</v>
      </c>
      <c r="M842" t="s">
        <v>509</v>
      </c>
      <c r="N842">
        <v>4</v>
      </c>
      <c r="O842" t="s">
        <v>1224</v>
      </c>
      <c r="P842" t="s">
        <v>1238</v>
      </c>
      <c r="Q842" t="s">
        <v>1241</v>
      </c>
      <c r="R842" t="s">
        <v>2195</v>
      </c>
    </row>
    <row r="843" spans="1:18">
      <c r="A843" t="s">
        <v>2192</v>
      </c>
      <c r="C843" t="s">
        <v>510</v>
      </c>
      <c r="E843" t="s">
        <v>2211</v>
      </c>
      <c r="F843" t="s">
        <v>300</v>
      </c>
      <c r="I843" t="s">
        <v>300</v>
      </c>
      <c r="J843" t="s">
        <v>511</v>
      </c>
      <c r="L843" t="s">
        <v>511</v>
      </c>
      <c r="M843" t="s">
        <v>509</v>
      </c>
      <c r="N843">
        <v>4</v>
      </c>
      <c r="O843" t="s">
        <v>1224</v>
      </c>
      <c r="P843" t="s">
        <v>1238</v>
      </c>
      <c r="Q843" t="s">
        <v>1241</v>
      </c>
      <c r="R843" t="s">
        <v>2195</v>
      </c>
    </row>
    <row r="844" spans="1:18">
      <c r="A844" t="s">
        <v>2192</v>
      </c>
      <c r="C844" t="s">
        <v>595</v>
      </c>
      <c r="E844" t="s">
        <v>2212</v>
      </c>
      <c r="F844" t="s">
        <v>300</v>
      </c>
      <c r="J844" t="s">
        <v>511</v>
      </c>
      <c r="L844" t="s">
        <v>511</v>
      </c>
      <c r="M844" t="s">
        <v>509</v>
      </c>
      <c r="N844">
        <v>4</v>
      </c>
      <c r="O844" t="s">
        <v>1224</v>
      </c>
      <c r="P844" t="s">
        <v>1238</v>
      </c>
      <c r="Q844" t="s">
        <v>1241</v>
      </c>
      <c r="R844" t="s">
        <v>2195</v>
      </c>
    </row>
    <row r="845" spans="1:18">
      <c r="A845" t="s">
        <v>2192</v>
      </c>
      <c r="C845" t="s">
        <v>596</v>
      </c>
      <c r="E845" t="s">
        <v>2213</v>
      </c>
      <c r="F845" t="s">
        <v>300</v>
      </c>
      <c r="J845" t="s">
        <v>511</v>
      </c>
      <c r="L845" t="s">
        <v>511</v>
      </c>
      <c r="M845" t="s">
        <v>509</v>
      </c>
      <c r="N845">
        <v>4</v>
      </c>
      <c r="O845" t="s">
        <v>1224</v>
      </c>
      <c r="P845" t="s">
        <v>1238</v>
      </c>
      <c r="Q845" t="s">
        <v>1241</v>
      </c>
      <c r="R845" t="s">
        <v>2195</v>
      </c>
    </row>
    <row r="846" spans="1:18">
      <c r="A846" t="s">
        <v>2192</v>
      </c>
      <c r="C846" t="s">
        <v>515</v>
      </c>
      <c r="E846" t="s">
        <v>2214</v>
      </c>
      <c r="F846" t="s">
        <v>300</v>
      </c>
      <c r="J846" t="s">
        <v>511</v>
      </c>
      <c r="L846" t="s">
        <v>511</v>
      </c>
      <c r="M846" t="s">
        <v>509</v>
      </c>
      <c r="N846">
        <v>4</v>
      </c>
      <c r="O846" t="s">
        <v>1224</v>
      </c>
      <c r="P846" t="s">
        <v>1238</v>
      </c>
      <c r="Q846" t="s">
        <v>1241</v>
      </c>
      <c r="R846" t="s">
        <v>2195</v>
      </c>
    </row>
    <row r="847" spans="1:18">
      <c r="A847" t="s">
        <v>2192</v>
      </c>
      <c r="C847" t="s">
        <v>516</v>
      </c>
      <c r="E847" t="s">
        <v>2215</v>
      </c>
      <c r="F847" t="s">
        <v>300</v>
      </c>
      <c r="J847" t="s">
        <v>511</v>
      </c>
      <c r="L847" t="s">
        <v>511</v>
      </c>
      <c r="M847" t="s">
        <v>509</v>
      </c>
      <c r="N847">
        <v>4</v>
      </c>
      <c r="O847" t="s">
        <v>1224</v>
      </c>
      <c r="P847" t="s">
        <v>1238</v>
      </c>
      <c r="Q847" t="s">
        <v>1241</v>
      </c>
      <c r="R847" t="s">
        <v>2195</v>
      </c>
    </row>
    <row r="848" spans="1:18">
      <c r="A848" t="s">
        <v>2192</v>
      </c>
      <c r="C848" t="s">
        <v>689</v>
      </c>
      <c r="E848" t="s">
        <v>2216</v>
      </c>
      <c r="F848">
        <v>70</v>
      </c>
      <c r="I848" t="s">
        <v>597</v>
      </c>
      <c r="J848" t="s">
        <v>511</v>
      </c>
      <c r="L848" t="s">
        <v>511</v>
      </c>
      <c r="M848" t="s">
        <v>509</v>
      </c>
      <c r="N848">
        <v>4</v>
      </c>
      <c r="O848" t="s">
        <v>1224</v>
      </c>
      <c r="P848" t="s">
        <v>1238</v>
      </c>
      <c r="Q848" t="s">
        <v>1241</v>
      </c>
      <c r="R848" t="s">
        <v>2195</v>
      </c>
    </row>
    <row r="849" spans="1:18">
      <c r="A849" t="s">
        <v>2192</v>
      </c>
      <c r="C849" t="s">
        <v>694</v>
      </c>
      <c r="E849" t="s">
        <v>2217</v>
      </c>
      <c r="F849">
        <v>-20</v>
      </c>
      <c r="I849" t="s">
        <v>597</v>
      </c>
      <c r="J849" t="s">
        <v>511</v>
      </c>
      <c r="L849" t="s">
        <v>511</v>
      </c>
      <c r="M849" t="s">
        <v>509</v>
      </c>
      <c r="N849">
        <v>4</v>
      </c>
      <c r="O849" t="s">
        <v>1224</v>
      </c>
      <c r="P849" t="s">
        <v>1238</v>
      </c>
      <c r="Q849" t="s">
        <v>1241</v>
      </c>
      <c r="R849" t="s">
        <v>2195</v>
      </c>
    </row>
    <row r="850" spans="1:18">
      <c r="A850" t="s">
        <v>2192</v>
      </c>
      <c r="C850" t="s">
        <v>598</v>
      </c>
      <c r="E850" t="s">
        <v>2218</v>
      </c>
      <c r="F850" t="s">
        <v>300</v>
      </c>
      <c r="J850" t="s">
        <v>511</v>
      </c>
      <c r="L850" t="s">
        <v>511</v>
      </c>
      <c r="M850" t="s">
        <v>509</v>
      </c>
      <c r="N850">
        <v>4</v>
      </c>
      <c r="O850" t="s">
        <v>1224</v>
      </c>
      <c r="P850" t="s">
        <v>1238</v>
      </c>
      <c r="Q850" t="s">
        <v>1241</v>
      </c>
      <c r="R850" t="s">
        <v>2195</v>
      </c>
    </row>
    <row r="851" spans="1:18">
      <c r="A851" t="s">
        <v>2192</v>
      </c>
      <c r="B851" t="s">
        <v>594</v>
      </c>
      <c r="C851" t="s">
        <v>599</v>
      </c>
      <c r="E851" t="s">
        <v>2219</v>
      </c>
      <c r="F851">
        <v>56</v>
      </c>
      <c r="I851" t="s">
        <v>707</v>
      </c>
      <c r="J851" t="s">
        <v>511</v>
      </c>
      <c r="L851" t="s">
        <v>511</v>
      </c>
      <c r="M851" t="s">
        <v>509</v>
      </c>
      <c r="N851">
        <v>4</v>
      </c>
      <c r="O851" t="s">
        <v>1224</v>
      </c>
      <c r="P851" t="s">
        <v>1238</v>
      </c>
      <c r="Q851" t="s">
        <v>1241</v>
      </c>
      <c r="R851" t="s">
        <v>2195</v>
      </c>
    </row>
    <row r="852" spans="1:18">
      <c r="A852" t="s">
        <v>2220</v>
      </c>
      <c r="C852" t="s">
        <v>585</v>
      </c>
      <c r="E852" t="s">
        <v>2221</v>
      </c>
      <c r="F852" t="s">
        <v>2222</v>
      </c>
      <c r="J852" t="s">
        <v>511</v>
      </c>
      <c r="L852" t="s">
        <v>511</v>
      </c>
      <c r="N852">
        <v>4</v>
      </c>
      <c r="O852" t="s">
        <v>1224</v>
      </c>
      <c r="P852" t="s">
        <v>1238</v>
      </c>
      <c r="Q852" t="s">
        <v>1241</v>
      </c>
      <c r="R852" t="s">
        <v>2223</v>
      </c>
    </row>
    <row r="853" spans="1:18">
      <c r="A853" t="s">
        <v>2220</v>
      </c>
      <c r="B853" t="s">
        <v>594</v>
      </c>
      <c r="C853" t="s">
        <v>708</v>
      </c>
      <c r="E853" t="s">
        <v>2224</v>
      </c>
      <c r="F853" t="s">
        <v>300</v>
      </c>
      <c r="I853" t="s">
        <v>707</v>
      </c>
      <c r="J853" t="s">
        <v>511</v>
      </c>
      <c r="L853" t="s">
        <v>511</v>
      </c>
      <c r="M853" t="s">
        <v>509</v>
      </c>
      <c r="N853">
        <v>4</v>
      </c>
      <c r="O853" t="s">
        <v>1224</v>
      </c>
      <c r="P853" t="s">
        <v>1238</v>
      </c>
      <c r="Q853" t="s">
        <v>1241</v>
      </c>
      <c r="R853" t="s">
        <v>2223</v>
      </c>
    </row>
    <row r="854" spans="1:18">
      <c r="A854" t="s">
        <v>2220</v>
      </c>
      <c r="B854" t="s">
        <v>594</v>
      </c>
      <c r="C854" t="s">
        <v>712</v>
      </c>
      <c r="E854" t="s">
        <v>2225</v>
      </c>
      <c r="F854">
        <v>5.6</v>
      </c>
      <c r="I854" t="s">
        <v>707</v>
      </c>
      <c r="J854" t="s">
        <v>511</v>
      </c>
      <c r="L854" t="s">
        <v>511</v>
      </c>
      <c r="M854" t="s">
        <v>509</v>
      </c>
      <c r="N854">
        <v>4</v>
      </c>
      <c r="O854" t="s">
        <v>1224</v>
      </c>
      <c r="P854" t="s">
        <v>1238</v>
      </c>
      <c r="Q854" t="s">
        <v>1241</v>
      </c>
      <c r="R854" t="s">
        <v>2223</v>
      </c>
    </row>
    <row r="855" spans="1:18">
      <c r="A855" t="s">
        <v>2220</v>
      </c>
      <c r="B855" t="s">
        <v>594</v>
      </c>
      <c r="C855" t="s">
        <v>716</v>
      </c>
      <c r="E855" t="s">
        <v>2226</v>
      </c>
      <c r="F855">
        <v>56</v>
      </c>
      <c r="I855" t="s">
        <v>707</v>
      </c>
      <c r="J855" t="s">
        <v>511</v>
      </c>
      <c r="L855" t="s">
        <v>511</v>
      </c>
      <c r="M855" t="s">
        <v>509</v>
      </c>
      <c r="N855">
        <v>4</v>
      </c>
      <c r="O855" t="s">
        <v>1224</v>
      </c>
      <c r="P855" t="s">
        <v>1238</v>
      </c>
      <c r="Q855" t="s">
        <v>1241</v>
      </c>
      <c r="R855" t="s">
        <v>2223</v>
      </c>
    </row>
    <row r="856" spans="1:18">
      <c r="A856" t="s">
        <v>2220</v>
      </c>
      <c r="C856" t="s">
        <v>87</v>
      </c>
      <c r="E856" t="s">
        <v>2227</v>
      </c>
      <c r="F856">
        <v>0.1</v>
      </c>
      <c r="G856">
        <v>5</v>
      </c>
      <c r="H856">
        <v>5.0000000000000001E-3</v>
      </c>
      <c r="I856" t="s">
        <v>43</v>
      </c>
      <c r="J856" t="s">
        <v>511</v>
      </c>
      <c r="L856" t="s">
        <v>511</v>
      </c>
      <c r="M856" t="s">
        <v>509</v>
      </c>
      <c r="N856">
        <v>4</v>
      </c>
      <c r="O856" t="s">
        <v>1224</v>
      </c>
      <c r="P856" t="s">
        <v>1238</v>
      </c>
      <c r="Q856" t="s">
        <v>1241</v>
      </c>
      <c r="R856" t="s">
        <v>2223</v>
      </c>
    </row>
    <row r="857" spans="1:18">
      <c r="A857" t="s">
        <v>2220</v>
      </c>
      <c r="C857" t="s">
        <v>508</v>
      </c>
      <c r="D857" t="s">
        <v>629</v>
      </c>
      <c r="E857" t="s">
        <v>2228</v>
      </c>
      <c r="F857" t="s">
        <v>300</v>
      </c>
      <c r="I857" t="s">
        <v>7</v>
      </c>
      <c r="J857" t="s">
        <v>511</v>
      </c>
      <c r="L857" t="s">
        <v>511</v>
      </c>
      <c r="M857" t="s">
        <v>509</v>
      </c>
      <c r="N857">
        <v>4</v>
      </c>
      <c r="O857" t="s">
        <v>1224</v>
      </c>
      <c r="P857" t="s">
        <v>1238</v>
      </c>
      <c r="Q857" t="s">
        <v>1241</v>
      </c>
      <c r="R857" t="s">
        <v>2223</v>
      </c>
    </row>
    <row r="858" spans="1:18">
      <c r="A858" t="s">
        <v>2220</v>
      </c>
      <c r="C858" t="s">
        <v>508</v>
      </c>
      <c r="D858" t="s">
        <v>633</v>
      </c>
      <c r="E858" t="s">
        <v>2229</v>
      </c>
      <c r="F858" t="s">
        <v>300</v>
      </c>
      <c r="I858" t="s">
        <v>7</v>
      </c>
      <c r="J858" t="s">
        <v>511</v>
      </c>
      <c r="L858" t="s">
        <v>511</v>
      </c>
      <c r="M858" t="s">
        <v>509</v>
      </c>
      <c r="N858">
        <v>4</v>
      </c>
      <c r="O858" t="s">
        <v>1224</v>
      </c>
      <c r="P858" t="s">
        <v>1238</v>
      </c>
      <c r="Q858" t="s">
        <v>1241</v>
      </c>
      <c r="R858" t="s">
        <v>2223</v>
      </c>
    </row>
    <row r="859" spans="1:18">
      <c r="A859" t="s">
        <v>2220</v>
      </c>
      <c r="C859" t="s">
        <v>508</v>
      </c>
      <c r="D859" t="s">
        <v>637</v>
      </c>
      <c r="E859" t="s">
        <v>2230</v>
      </c>
      <c r="F859" t="s">
        <v>300</v>
      </c>
      <c r="I859" t="s">
        <v>7</v>
      </c>
      <c r="J859" t="s">
        <v>511</v>
      </c>
      <c r="L859" t="s">
        <v>511</v>
      </c>
      <c r="M859" t="s">
        <v>509</v>
      </c>
      <c r="N859">
        <v>4</v>
      </c>
      <c r="O859" t="s">
        <v>1224</v>
      </c>
      <c r="P859" t="s">
        <v>1238</v>
      </c>
      <c r="Q859" t="s">
        <v>1241</v>
      </c>
      <c r="R859" t="s">
        <v>2223</v>
      </c>
    </row>
    <row r="860" spans="1:18">
      <c r="A860" t="s">
        <v>2220</v>
      </c>
      <c r="C860" t="s">
        <v>508</v>
      </c>
      <c r="D860" t="s">
        <v>641</v>
      </c>
      <c r="E860" t="s">
        <v>2231</v>
      </c>
      <c r="F860" t="s">
        <v>300</v>
      </c>
      <c r="I860" t="s">
        <v>7</v>
      </c>
      <c r="J860" t="s">
        <v>511</v>
      </c>
      <c r="L860" t="s">
        <v>511</v>
      </c>
      <c r="M860" t="s">
        <v>509</v>
      </c>
      <c r="N860">
        <v>4</v>
      </c>
      <c r="O860" t="s">
        <v>1224</v>
      </c>
      <c r="P860" t="s">
        <v>1238</v>
      </c>
      <c r="Q860" t="s">
        <v>1241</v>
      </c>
      <c r="R860" t="s">
        <v>2223</v>
      </c>
    </row>
    <row r="861" spans="1:18">
      <c r="A861" t="s">
        <v>2220</v>
      </c>
      <c r="C861" t="s">
        <v>508</v>
      </c>
      <c r="D861" t="s">
        <v>645</v>
      </c>
      <c r="E861" t="s">
        <v>2232</v>
      </c>
      <c r="F861" t="s">
        <v>300</v>
      </c>
      <c r="I861" t="s">
        <v>7</v>
      </c>
      <c r="J861" t="s">
        <v>511</v>
      </c>
      <c r="L861" t="s">
        <v>511</v>
      </c>
      <c r="M861" t="s">
        <v>509</v>
      </c>
      <c r="N861">
        <v>4</v>
      </c>
      <c r="O861" t="s">
        <v>1224</v>
      </c>
      <c r="P861" t="s">
        <v>1238</v>
      </c>
      <c r="Q861" t="s">
        <v>1241</v>
      </c>
      <c r="R861" t="s">
        <v>2223</v>
      </c>
    </row>
    <row r="862" spans="1:18">
      <c r="A862" t="s">
        <v>2220</v>
      </c>
      <c r="C862" t="s">
        <v>508</v>
      </c>
      <c r="D862" t="s">
        <v>649</v>
      </c>
      <c r="E862" t="s">
        <v>2233</v>
      </c>
      <c r="F862" t="s">
        <v>300</v>
      </c>
      <c r="I862" t="s">
        <v>7</v>
      </c>
      <c r="J862" t="s">
        <v>511</v>
      </c>
      <c r="L862" t="s">
        <v>511</v>
      </c>
      <c r="M862" t="s">
        <v>509</v>
      </c>
      <c r="N862">
        <v>4</v>
      </c>
      <c r="O862" t="s">
        <v>1224</v>
      </c>
      <c r="P862" t="s">
        <v>1238</v>
      </c>
      <c r="Q862" t="s">
        <v>1241</v>
      </c>
      <c r="R862" t="s">
        <v>2223</v>
      </c>
    </row>
    <row r="863" spans="1:18">
      <c r="A863" t="s">
        <v>2220</v>
      </c>
      <c r="C863" t="s">
        <v>508</v>
      </c>
      <c r="D863" t="s">
        <v>653</v>
      </c>
      <c r="E863" t="s">
        <v>2234</v>
      </c>
      <c r="F863" t="s">
        <v>300</v>
      </c>
      <c r="I863" t="s">
        <v>7</v>
      </c>
      <c r="J863" t="s">
        <v>511</v>
      </c>
      <c r="L863" t="s">
        <v>511</v>
      </c>
      <c r="M863" t="s">
        <v>509</v>
      </c>
      <c r="N863">
        <v>4</v>
      </c>
      <c r="O863" t="s">
        <v>1224</v>
      </c>
      <c r="P863" t="s">
        <v>1238</v>
      </c>
      <c r="Q863" t="s">
        <v>1241</v>
      </c>
      <c r="R863" t="s">
        <v>2223</v>
      </c>
    </row>
    <row r="864" spans="1:18">
      <c r="A864" t="s">
        <v>2220</v>
      </c>
      <c r="C864" t="s">
        <v>508</v>
      </c>
      <c r="D864" t="s">
        <v>657</v>
      </c>
      <c r="E864" t="s">
        <v>2235</v>
      </c>
      <c r="F864" t="s">
        <v>300</v>
      </c>
      <c r="I864" t="s">
        <v>7</v>
      </c>
      <c r="J864" t="s">
        <v>511</v>
      </c>
      <c r="L864" t="s">
        <v>511</v>
      </c>
      <c r="M864" t="s">
        <v>509</v>
      </c>
      <c r="N864">
        <v>4</v>
      </c>
      <c r="O864" t="s">
        <v>1224</v>
      </c>
      <c r="P864" t="s">
        <v>1238</v>
      </c>
      <c r="Q864" t="s">
        <v>1241</v>
      </c>
      <c r="R864" t="s">
        <v>2223</v>
      </c>
    </row>
    <row r="865" spans="1:18">
      <c r="A865" t="s">
        <v>2220</v>
      </c>
      <c r="C865" t="s">
        <v>508</v>
      </c>
      <c r="D865" t="s">
        <v>661</v>
      </c>
      <c r="E865" t="s">
        <v>2236</v>
      </c>
      <c r="F865" t="s">
        <v>300</v>
      </c>
      <c r="I865" t="s">
        <v>7</v>
      </c>
      <c r="J865" t="s">
        <v>511</v>
      </c>
      <c r="L865" t="s">
        <v>511</v>
      </c>
      <c r="M865" t="s">
        <v>509</v>
      </c>
      <c r="N865">
        <v>4</v>
      </c>
      <c r="O865" t="s">
        <v>1224</v>
      </c>
      <c r="P865" t="s">
        <v>1238</v>
      </c>
      <c r="Q865" t="s">
        <v>1241</v>
      </c>
      <c r="R865" t="s">
        <v>2223</v>
      </c>
    </row>
    <row r="866" spans="1:18">
      <c r="A866" t="s">
        <v>2220</v>
      </c>
      <c r="C866" t="s">
        <v>508</v>
      </c>
      <c r="D866" t="s">
        <v>665</v>
      </c>
      <c r="E866" t="s">
        <v>2237</v>
      </c>
      <c r="F866" t="s">
        <v>300</v>
      </c>
      <c r="I866" t="s">
        <v>7</v>
      </c>
      <c r="J866" t="s">
        <v>511</v>
      </c>
      <c r="L866" t="s">
        <v>511</v>
      </c>
      <c r="M866" t="s">
        <v>509</v>
      </c>
      <c r="N866">
        <v>4</v>
      </c>
      <c r="O866" t="s">
        <v>1224</v>
      </c>
      <c r="P866" t="s">
        <v>1238</v>
      </c>
      <c r="Q866" t="s">
        <v>1241</v>
      </c>
      <c r="R866" t="s">
        <v>2223</v>
      </c>
    </row>
    <row r="867" spans="1:18">
      <c r="A867" t="s">
        <v>2220</v>
      </c>
      <c r="C867" t="s">
        <v>508</v>
      </c>
      <c r="D867" t="s">
        <v>669</v>
      </c>
      <c r="E867" t="s">
        <v>2238</v>
      </c>
      <c r="F867" t="s">
        <v>300</v>
      </c>
      <c r="I867" t="s">
        <v>7</v>
      </c>
      <c r="J867" t="s">
        <v>511</v>
      </c>
      <c r="L867" t="s">
        <v>511</v>
      </c>
      <c r="M867" t="s">
        <v>509</v>
      </c>
      <c r="N867">
        <v>4</v>
      </c>
      <c r="O867" t="s">
        <v>1224</v>
      </c>
      <c r="P867" t="s">
        <v>1238</v>
      </c>
      <c r="Q867" t="s">
        <v>1241</v>
      </c>
      <c r="R867" t="s">
        <v>2223</v>
      </c>
    </row>
    <row r="868" spans="1:18">
      <c r="A868" t="s">
        <v>2220</v>
      </c>
      <c r="C868" t="s">
        <v>510</v>
      </c>
      <c r="E868" t="s">
        <v>2239</v>
      </c>
      <c r="F868" t="s">
        <v>300</v>
      </c>
      <c r="I868" t="s">
        <v>300</v>
      </c>
      <c r="J868" t="s">
        <v>511</v>
      </c>
      <c r="L868" t="s">
        <v>511</v>
      </c>
      <c r="M868" t="s">
        <v>509</v>
      </c>
      <c r="N868">
        <v>4</v>
      </c>
      <c r="O868" t="s">
        <v>1224</v>
      </c>
      <c r="P868" t="s">
        <v>1238</v>
      </c>
      <c r="Q868" t="s">
        <v>1241</v>
      </c>
      <c r="R868" t="s">
        <v>2223</v>
      </c>
    </row>
    <row r="869" spans="1:18">
      <c r="A869" t="s">
        <v>2220</v>
      </c>
      <c r="C869" t="s">
        <v>595</v>
      </c>
      <c r="E869" t="s">
        <v>2240</v>
      </c>
      <c r="F869" t="s">
        <v>300</v>
      </c>
      <c r="J869" t="s">
        <v>511</v>
      </c>
      <c r="L869" t="s">
        <v>511</v>
      </c>
      <c r="M869" t="s">
        <v>509</v>
      </c>
      <c r="N869">
        <v>4</v>
      </c>
      <c r="O869" t="s">
        <v>1224</v>
      </c>
      <c r="P869" t="s">
        <v>1238</v>
      </c>
      <c r="Q869" t="s">
        <v>1241</v>
      </c>
      <c r="R869" t="s">
        <v>2223</v>
      </c>
    </row>
    <row r="870" spans="1:18">
      <c r="A870" t="s">
        <v>2220</v>
      </c>
      <c r="C870" t="s">
        <v>596</v>
      </c>
      <c r="E870" t="s">
        <v>2241</v>
      </c>
      <c r="F870" t="s">
        <v>300</v>
      </c>
      <c r="J870" t="s">
        <v>511</v>
      </c>
      <c r="L870" t="s">
        <v>511</v>
      </c>
      <c r="M870" t="s">
        <v>509</v>
      </c>
      <c r="N870">
        <v>4</v>
      </c>
      <c r="O870" t="s">
        <v>1224</v>
      </c>
      <c r="P870" t="s">
        <v>1238</v>
      </c>
      <c r="Q870" t="s">
        <v>1241</v>
      </c>
      <c r="R870" t="s">
        <v>2223</v>
      </c>
    </row>
    <row r="871" spans="1:18">
      <c r="A871" t="s">
        <v>2220</v>
      </c>
      <c r="C871" t="s">
        <v>515</v>
      </c>
      <c r="E871" t="s">
        <v>2242</v>
      </c>
      <c r="F871" t="s">
        <v>300</v>
      </c>
      <c r="J871" t="s">
        <v>511</v>
      </c>
      <c r="L871" t="s">
        <v>511</v>
      </c>
      <c r="M871" t="s">
        <v>509</v>
      </c>
      <c r="N871">
        <v>4</v>
      </c>
      <c r="O871" t="s">
        <v>1224</v>
      </c>
      <c r="P871" t="s">
        <v>1238</v>
      </c>
      <c r="Q871" t="s">
        <v>1241</v>
      </c>
      <c r="R871" t="s">
        <v>2223</v>
      </c>
    </row>
    <row r="872" spans="1:18">
      <c r="A872" t="s">
        <v>2220</v>
      </c>
      <c r="C872" t="s">
        <v>516</v>
      </c>
      <c r="E872" t="s">
        <v>2243</v>
      </c>
      <c r="F872" t="s">
        <v>300</v>
      </c>
      <c r="J872" t="s">
        <v>511</v>
      </c>
      <c r="L872" t="s">
        <v>511</v>
      </c>
      <c r="M872" t="s">
        <v>509</v>
      </c>
      <c r="N872">
        <v>4</v>
      </c>
      <c r="O872" t="s">
        <v>1224</v>
      </c>
      <c r="P872" t="s">
        <v>1238</v>
      </c>
      <c r="Q872" t="s">
        <v>1241</v>
      </c>
      <c r="R872" t="s">
        <v>2223</v>
      </c>
    </row>
    <row r="873" spans="1:18">
      <c r="A873" t="s">
        <v>2220</v>
      </c>
      <c r="C873" t="s">
        <v>689</v>
      </c>
      <c r="E873" t="s">
        <v>2244</v>
      </c>
      <c r="F873">
        <v>70</v>
      </c>
      <c r="I873" t="s">
        <v>597</v>
      </c>
      <c r="J873" t="s">
        <v>511</v>
      </c>
      <c r="L873" t="s">
        <v>511</v>
      </c>
      <c r="M873" t="s">
        <v>509</v>
      </c>
      <c r="N873">
        <v>4</v>
      </c>
      <c r="O873" t="s">
        <v>1224</v>
      </c>
      <c r="P873" t="s">
        <v>1238</v>
      </c>
      <c r="Q873" t="s">
        <v>1241</v>
      </c>
      <c r="R873" t="s">
        <v>2223</v>
      </c>
    </row>
    <row r="874" spans="1:18">
      <c r="A874" t="s">
        <v>2220</v>
      </c>
      <c r="C874" t="s">
        <v>694</v>
      </c>
      <c r="E874" t="s">
        <v>2245</v>
      </c>
      <c r="F874">
        <v>-20</v>
      </c>
      <c r="I874" t="s">
        <v>597</v>
      </c>
      <c r="J874" t="s">
        <v>511</v>
      </c>
      <c r="L874" t="s">
        <v>511</v>
      </c>
      <c r="M874" t="s">
        <v>509</v>
      </c>
      <c r="N874">
        <v>4</v>
      </c>
      <c r="O874" t="s">
        <v>1224</v>
      </c>
      <c r="P874" t="s">
        <v>1238</v>
      </c>
      <c r="Q874" t="s">
        <v>1241</v>
      </c>
      <c r="R874" t="s">
        <v>2223</v>
      </c>
    </row>
    <row r="875" spans="1:18">
      <c r="A875" t="s">
        <v>2220</v>
      </c>
      <c r="C875" t="s">
        <v>598</v>
      </c>
      <c r="E875" t="s">
        <v>2246</v>
      </c>
      <c r="F875" t="s">
        <v>300</v>
      </c>
      <c r="J875" t="s">
        <v>511</v>
      </c>
      <c r="L875" t="s">
        <v>511</v>
      </c>
      <c r="M875" t="s">
        <v>509</v>
      </c>
      <c r="N875">
        <v>4</v>
      </c>
      <c r="O875" t="s">
        <v>1224</v>
      </c>
      <c r="P875" t="s">
        <v>1238</v>
      </c>
      <c r="Q875" t="s">
        <v>1241</v>
      </c>
      <c r="R875" t="s">
        <v>2223</v>
      </c>
    </row>
    <row r="876" spans="1:18">
      <c r="A876" t="s">
        <v>2220</v>
      </c>
      <c r="B876" t="s">
        <v>594</v>
      </c>
      <c r="C876" t="s">
        <v>599</v>
      </c>
      <c r="E876" t="s">
        <v>2247</v>
      </c>
      <c r="F876">
        <v>56</v>
      </c>
      <c r="I876" t="s">
        <v>707</v>
      </c>
      <c r="J876" t="s">
        <v>511</v>
      </c>
      <c r="L876" t="s">
        <v>511</v>
      </c>
      <c r="M876" t="s">
        <v>509</v>
      </c>
      <c r="N876">
        <v>4</v>
      </c>
      <c r="O876" t="s">
        <v>1224</v>
      </c>
      <c r="P876" t="s">
        <v>1238</v>
      </c>
      <c r="Q876" t="s">
        <v>1241</v>
      </c>
      <c r="R876" t="s">
        <v>2223</v>
      </c>
    </row>
    <row r="877" spans="1:18">
      <c r="A877" t="s">
        <v>2248</v>
      </c>
      <c r="C877" t="s">
        <v>585</v>
      </c>
      <c r="E877" t="s">
        <v>2249</v>
      </c>
      <c r="F877" t="s">
        <v>2250</v>
      </c>
      <c r="J877" t="s">
        <v>511</v>
      </c>
      <c r="L877" t="s">
        <v>511</v>
      </c>
      <c r="N877">
        <v>4</v>
      </c>
      <c r="O877" t="s">
        <v>1224</v>
      </c>
      <c r="P877" t="s">
        <v>1238</v>
      </c>
      <c r="Q877" t="s">
        <v>1241</v>
      </c>
      <c r="R877" t="s">
        <v>2251</v>
      </c>
    </row>
    <row r="878" spans="1:18">
      <c r="A878" t="s">
        <v>2248</v>
      </c>
      <c r="B878" t="s">
        <v>594</v>
      </c>
      <c r="C878" t="s">
        <v>708</v>
      </c>
      <c r="E878" t="s">
        <v>2252</v>
      </c>
      <c r="F878" t="s">
        <v>300</v>
      </c>
      <c r="I878" t="s">
        <v>707</v>
      </c>
      <c r="J878" t="s">
        <v>511</v>
      </c>
      <c r="L878" t="s">
        <v>511</v>
      </c>
      <c r="M878" t="s">
        <v>509</v>
      </c>
      <c r="N878">
        <v>4</v>
      </c>
      <c r="O878" t="s">
        <v>1224</v>
      </c>
      <c r="P878" t="s">
        <v>1238</v>
      </c>
      <c r="Q878" t="s">
        <v>1241</v>
      </c>
      <c r="R878" t="s">
        <v>2251</v>
      </c>
    </row>
    <row r="879" spans="1:18">
      <c r="A879" t="s">
        <v>2248</v>
      </c>
      <c r="B879" t="s">
        <v>594</v>
      </c>
      <c r="C879" t="s">
        <v>712</v>
      </c>
      <c r="E879" t="s">
        <v>2253</v>
      </c>
      <c r="F879">
        <v>51</v>
      </c>
      <c r="I879" t="s">
        <v>707</v>
      </c>
      <c r="J879" t="s">
        <v>511</v>
      </c>
      <c r="L879" t="s">
        <v>511</v>
      </c>
      <c r="M879" t="s">
        <v>509</v>
      </c>
      <c r="N879">
        <v>4</v>
      </c>
      <c r="O879" t="s">
        <v>1224</v>
      </c>
      <c r="P879" t="s">
        <v>1238</v>
      </c>
      <c r="Q879" t="s">
        <v>1241</v>
      </c>
      <c r="R879" t="s">
        <v>2251</v>
      </c>
    </row>
    <row r="880" spans="1:18">
      <c r="A880" t="s">
        <v>2248</v>
      </c>
      <c r="B880" t="s">
        <v>594</v>
      </c>
      <c r="C880" t="s">
        <v>716</v>
      </c>
      <c r="E880" t="s">
        <v>2254</v>
      </c>
      <c r="F880">
        <v>45</v>
      </c>
      <c r="I880" t="s">
        <v>707</v>
      </c>
      <c r="J880" t="s">
        <v>511</v>
      </c>
      <c r="L880" t="s">
        <v>511</v>
      </c>
      <c r="M880" t="s">
        <v>509</v>
      </c>
      <c r="N880">
        <v>4</v>
      </c>
      <c r="O880" t="s">
        <v>1224</v>
      </c>
      <c r="P880" t="s">
        <v>1238</v>
      </c>
      <c r="Q880" t="s">
        <v>1241</v>
      </c>
      <c r="R880" t="s">
        <v>2251</v>
      </c>
    </row>
    <row r="881" spans="1:18">
      <c r="A881" t="s">
        <v>2248</v>
      </c>
      <c r="C881" t="s">
        <v>87</v>
      </c>
      <c r="E881" t="s">
        <v>2255</v>
      </c>
      <c r="F881">
        <v>7.4999999999999997E-2</v>
      </c>
      <c r="G881">
        <v>5</v>
      </c>
      <c r="H881">
        <v>3.7499999999999999E-3</v>
      </c>
      <c r="I881" t="s">
        <v>43</v>
      </c>
      <c r="J881" t="s">
        <v>511</v>
      </c>
      <c r="L881" t="s">
        <v>511</v>
      </c>
      <c r="M881" t="s">
        <v>509</v>
      </c>
      <c r="N881">
        <v>4</v>
      </c>
      <c r="O881" t="s">
        <v>1224</v>
      </c>
      <c r="P881" t="s">
        <v>1238</v>
      </c>
      <c r="Q881" t="s">
        <v>1241</v>
      </c>
      <c r="R881" t="s">
        <v>2251</v>
      </c>
    </row>
    <row r="882" spans="1:18">
      <c r="A882" t="s">
        <v>2248</v>
      </c>
      <c r="C882" t="s">
        <v>508</v>
      </c>
      <c r="D882" t="s">
        <v>629</v>
      </c>
      <c r="E882" t="s">
        <v>2256</v>
      </c>
      <c r="F882">
        <v>0.5</v>
      </c>
      <c r="I882" t="s">
        <v>7</v>
      </c>
      <c r="J882" t="s">
        <v>511</v>
      </c>
      <c r="L882" t="s">
        <v>511</v>
      </c>
      <c r="M882" t="s">
        <v>509</v>
      </c>
      <c r="N882">
        <v>4</v>
      </c>
      <c r="O882" t="s">
        <v>1224</v>
      </c>
      <c r="P882" t="s">
        <v>1238</v>
      </c>
      <c r="Q882" t="s">
        <v>1241</v>
      </c>
      <c r="R882" t="s">
        <v>2251</v>
      </c>
    </row>
    <row r="883" spans="1:18">
      <c r="A883" t="s">
        <v>2248</v>
      </c>
      <c r="C883" t="s">
        <v>508</v>
      </c>
      <c r="D883" t="s">
        <v>633</v>
      </c>
      <c r="E883" t="s">
        <v>2257</v>
      </c>
      <c r="F883">
        <v>0.5</v>
      </c>
      <c r="I883" t="s">
        <v>7</v>
      </c>
      <c r="J883" t="s">
        <v>511</v>
      </c>
      <c r="L883" t="s">
        <v>511</v>
      </c>
      <c r="M883" t="s">
        <v>509</v>
      </c>
      <c r="N883">
        <v>4</v>
      </c>
      <c r="O883" t="s">
        <v>1224</v>
      </c>
      <c r="P883" t="s">
        <v>1238</v>
      </c>
      <c r="Q883" t="s">
        <v>1241</v>
      </c>
      <c r="R883" t="s">
        <v>2251</v>
      </c>
    </row>
    <row r="884" spans="1:18">
      <c r="A884" t="s">
        <v>2248</v>
      </c>
      <c r="C884" t="s">
        <v>508</v>
      </c>
      <c r="D884" t="s">
        <v>637</v>
      </c>
      <c r="E884" t="s">
        <v>2258</v>
      </c>
      <c r="F884">
        <v>0.5</v>
      </c>
      <c r="I884" t="s">
        <v>7</v>
      </c>
      <c r="J884" t="s">
        <v>511</v>
      </c>
      <c r="L884" t="s">
        <v>511</v>
      </c>
      <c r="M884" t="s">
        <v>509</v>
      </c>
      <c r="N884">
        <v>4</v>
      </c>
      <c r="O884" t="s">
        <v>1224</v>
      </c>
      <c r="P884" t="s">
        <v>1238</v>
      </c>
      <c r="Q884" t="s">
        <v>1241</v>
      </c>
      <c r="R884" t="s">
        <v>2251</v>
      </c>
    </row>
    <row r="885" spans="1:18">
      <c r="A885" t="s">
        <v>2248</v>
      </c>
      <c r="C885" t="s">
        <v>508</v>
      </c>
      <c r="D885" t="s">
        <v>641</v>
      </c>
      <c r="E885" t="s">
        <v>2259</v>
      </c>
      <c r="F885">
        <v>0.5</v>
      </c>
      <c r="I885" t="s">
        <v>7</v>
      </c>
      <c r="J885" t="s">
        <v>511</v>
      </c>
      <c r="L885" t="s">
        <v>511</v>
      </c>
      <c r="M885" t="s">
        <v>509</v>
      </c>
      <c r="N885">
        <v>4</v>
      </c>
      <c r="O885" t="s">
        <v>1224</v>
      </c>
      <c r="P885" t="s">
        <v>1238</v>
      </c>
      <c r="Q885" t="s">
        <v>1241</v>
      </c>
      <c r="R885" t="s">
        <v>2251</v>
      </c>
    </row>
    <row r="886" spans="1:18">
      <c r="A886" t="s">
        <v>2248</v>
      </c>
      <c r="C886" t="s">
        <v>508</v>
      </c>
      <c r="D886" t="s">
        <v>645</v>
      </c>
      <c r="E886" t="s">
        <v>2260</v>
      </c>
      <c r="F886">
        <v>0.5</v>
      </c>
      <c r="I886" t="s">
        <v>7</v>
      </c>
      <c r="J886" t="s">
        <v>511</v>
      </c>
      <c r="L886" t="s">
        <v>511</v>
      </c>
      <c r="M886" t="s">
        <v>509</v>
      </c>
      <c r="N886">
        <v>4</v>
      </c>
      <c r="O886" t="s">
        <v>1224</v>
      </c>
      <c r="P886" t="s">
        <v>1238</v>
      </c>
      <c r="Q886" t="s">
        <v>1241</v>
      </c>
      <c r="R886" t="s">
        <v>2251</v>
      </c>
    </row>
    <row r="887" spans="1:18">
      <c r="A887" t="s">
        <v>2248</v>
      </c>
      <c r="C887" t="s">
        <v>508</v>
      </c>
      <c r="D887" t="s">
        <v>649</v>
      </c>
      <c r="E887" t="s">
        <v>2261</v>
      </c>
      <c r="F887">
        <v>0.5</v>
      </c>
      <c r="I887" t="s">
        <v>7</v>
      </c>
      <c r="J887" t="s">
        <v>511</v>
      </c>
      <c r="L887" t="s">
        <v>511</v>
      </c>
      <c r="M887" t="s">
        <v>509</v>
      </c>
      <c r="N887">
        <v>4</v>
      </c>
      <c r="O887" t="s">
        <v>1224</v>
      </c>
      <c r="P887" t="s">
        <v>1238</v>
      </c>
      <c r="Q887" t="s">
        <v>1241</v>
      </c>
      <c r="R887" t="s">
        <v>2251</v>
      </c>
    </row>
    <row r="888" spans="1:18">
      <c r="A888" t="s">
        <v>2248</v>
      </c>
      <c r="C888" t="s">
        <v>508</v>
      </c>
      <c r="D888" t="s">
        <v>653</v>
      </c>
      <c r="E888" t="s">
        <v>2262</v>
      </c>
      <c r="F888">
        <v>0.5</v>
      </c>
      <c r="I888" t="s">
        <v>7</v>
      </c>
      <c r="J888" t="s">
        <v>511</v>
      </c>
      <c r="L888" t="s">
        <v>511</v>
      </c>
      <c r="M888" t="s">
        <v>509</v>
      </c>
      <c r="N888">
        <v>4</v>
      </c>
      <c r="O888" t="s">
        <v>1224</v>
      </c>
      <c r="P888" t="s">
        <v>1238</v>
      </c>
      <c r="Q888" t="s">
        <v>1241</v>
      </c>
      <c r="R888" t="s">
        <v>2251</v>
      </c>
    </row>
    <row r="889" spans="1:18">
      <c r="A889" t="s">
        <v>2248</v>
      </c>
      <c r="C889" t="s">
        <v>508</v>
      </c>
      <c r="D889" t="s">
        <v>657</v>
      </c>
      <c r="E889" t="s">
        <v>2263</v>
      </c>
      <c r="F889">
        <v>0.5</v>
      </c>
      <c r="I889" t="s">
        <v>7</v>
      </c>
      <c r="J889" t="s">
        <v>511</v>
      </c>
      <c r="L889" t="s">
        <v>511</v>
      </c>
      <c r="M889" t="s">
        <v>509</v>
      </c>
      <c r="N889">
        <v>4</v>
      </c>
      <c r="O889" t="s">
        <v>1224</v>
      </c>
      <c r="P889" t="s">
        <v>1238</v>
      </c>
      <c r="Q889" t="s">
        <v>1241</v>
      </c>
      <c r="R889" t="s">
        <v>2251</v>
      </c>
    </row>
    <row r="890" spans="1:18">
      <c r="A890" t="s">
        <v>2248</v>
      </c>
      <c r="C890" t="s">
        <v>508</v>
      </c>
      <c r="D890" t="s">
        <v>661</v>
      </c>
      <c r="E890" t="s">
        <v>2264</v>
      </c>
      <c r="F890">
        <v>0.5</v>
      </c>
      <c r="I890" t="s">
        <v>7</v>
      </c>
      <c r="J890" t="s">
        <v>511</v>
      </c>
      <c r="L890" t="s">
        <v>511</v>
      </c>
      <c r="M890" t="s">
        <v>509</v>
      </c>
      <c r="N890">
        <v>4</v>
      </c>
      <c r="O890" t="s">
        <v>1224</v>
      </c>
      <c r="P890" t="s">
        <v>1238</v>
      </c>
      <c r="Q890" t="s">
        <v>1241</v>
      </c>
      <c r="R890" t="s">
        <v>2251</v>
      </c>
    </row>
    <row r="891" spans="1:18">
      <c r="A891" t="s">
        <v>2248</v>
      </c>
      <c r="C891" t="s">
        <v>508</v>
      </c>
      <c r="D891" t="s">
        <v>665</v>
      </c>
      <c r="E891" t="s">
        <v>2265</v>
      </c>
      <c r="F891">
        <v>0.5</v>
      </c>
      <c r="I891" t="s">
        <v>7</v>
      </c>
      <c r="J891" t="s">
        <v>511</v>
      </c>
      <c r="L891" t="s">
        <v>511</v>
      </c>
      <c r="M891" t="s">
        <v>509</v>
      </c>
      <c r="N891">
        <v>4</v>
      </c>
      <c r="O891" t="s">
        <v>1224</v>
      </c>
      <c r="P891" t="s">
        <v>1238</v>
      </c>
      <c r="Q891" t="s">
        <v>1241</v>
      </c>
      <c r="R891" t="s">
        <v>2251</v>
      </c>
    </row>
    <row r="892" spans="1:18">
      <c r="A892" t="s">
        <v>2248</v>
      </c>
      <c r="C892" t="s">
        <v>508</v>
      </c>
      <c r="D892" t="s">
        <v>669</v>
      </c>
      <c r="E892" t="s">
        <v>2266</v>
      </c>
      <c r="F892">
        <v>0.5</v>
      </c>
      <c r="I892" t="s">
        <v>7</v>
      </c>
      <c r="J892" t="s">
        <v>511</v>
      </c>
      <c r="L892" t="s">
        <v>511</v>
      </c>
      <c r="M892" t="s">
        <v>509</v>
      </c>
      <c r="N892">
        <v>4</v>
      </c>
      <c r="O892" t="s">
        <v>1224</v>
      </c>
      <c r="P892" t="s">
        <v>1238</v>
      </c>
      <c r="Q892" t="s">
        <v>1241</v>
      </c>
      <c r="R892" t="s">
        <v>2251</v>
      </c>
    </row>
    <row r="893" spans="1:18">
      <c r="A893" t="s">
        <v>2248</v>
      </c>
      <c r="C893" t="s">
        <v>510</v>
      </c>
      <c r="E893" t="s">
        <v>2267</v>
      </c>
      <c r="F893" t="s">
        <v>300</v>
      </c>
      <c r="I893" t="s">
        <v>300</v>
      </c>
      <c r="J893" t="s">
        <v>511</v>
      </c>
      <c r="L893" t="s">
        <v>511</v>
      </c>
      <c r="M893" t="s">
        <v>509</v>
      </c>
      <c r="N893">
        <v>4</v>
      </c>
      <c r="O893" t="s">
        <v>1224</v>
      </c>
      <c r="P893" t="s">
        <v>1238</v>
      </c>
      <c r="Q893" t="s">
        <v>1241</v>
      </c>
      <c r="R893" t="s">
        <v>2251</v>
      </c>
    </row>
    <row r="894" spans="1:18">
      <c r="A894" t="s">
        <v>2248</v>
      </c>
      <c r="C894" t="s">
        <v>595</v>
      </c>
      <c r="E894" t="s">
        <v>2268</v>
      </c>
      <c r="F894" t="s">
        <v>300</v>
      </c>
      <c r="J894" t="s">
        <v>511</v>
      </c>
      <c r="L894" t="s">
        <v>511</v>
      </c>
      <c r="M894" t="s">
        <v>509</v>
      </c>
      <c r="N894">
        <v>4</v>
      </c>
      <c r="O894" t="s">
        <v>1224</v>
      </c>
      <c r="P894" t="s">
        <v>1238</v>
      </c>
      <c r="Q894" t="s">
        <v>1241</v>
      </c>
      <c r="R894" t="s">
        <v>2251</v>
      </c>
    </row>
    <row r="895" spans="1:18">
      <c r="A895" t="s">
        <v>2248</v>
      </c>
      <c r="C895" t="s">
        <v>596</v>
      </c>
      <c r="E895" t="s">
        <v>2269</v>
      </c>
      <c r="F895" t="s">
        <v>300</v>
      </c>
      <c r="J895" t="s">
        <v>511</v>
      </c>
      <c r="L895" t="s">
        <v>511</v>
      </c>
      <c r="M895" t="s">
        <v>509</v>
      </c>
      <c r="N895">
        <v>4</v>
      </c>
      <c r="O895" t="s">
        <v>1224</v>
      </c>
      <c r="P895" t="s">
        <v>1238</v>
      </c>
      <c r="Q895" t="s">
        <v>1241</v>
      </c>
      <c r="R895" t="s">
        <v>2251</v>
      </c>
    </row>
    <row r="896" spans="1:18">
      <c r="A896" t="s">
        <v>2248</v>
      </c>
      <c r="C896" t="s">
        <v>515</v>
      </c>
      <c r="E896" t="s">
        <v>2270</v>
      </c>
      <c r="F896" t="s">
        <v>300</v>
      </c>
      <c r="J896" t="s">
        <v>511</v>
      </c>
      <c r="L896" t="s">
        <v>511</v>
      </c>
      <c r="M896" t="s">
        <v>509</v>
      </c>
      <c r="N896">
        <v>4</v>
      </c>
      <c r="O896" t="s">
        <v>1224</v>
      </c>
      <c r="P896" t="s">
        <v>1238</v>
      </c>
      <c r="Q896" t="s">
        <v>1241</v>
      </c>
      <c r="R896" t="s">
        <v>2251</v>
      </c>
    </row>
    <row r="897" spans="1:18">
      <c r="A897" t="s">
        <v>2248</v>
      </c>
      <c r="C897" t="s">
        <v>516</v>
      </c>
      <c r="E897" t="s">
        <v>2271</v>
      </c>
      <c r="F897" t="s">
        <v>300</v>
      </c>
      <c r="J897" t="s">
        <v>511</v>
      </c>
      <c r="L897" t="s">
        <v>511</v>
      </c>
      <c r="M897" t="s">
        <v>509</v>
      </c>
      <c r="N897">
        <v>4</v>
      </c>
      <c r="O897" t="s">
        <v>1224</v>
      </c>
      <c r="P897" t="s">
        <v>1238</v>
      </c>
      <c r="Q897" t="s">
        <v>1241</v>
      </c>
      <c r="R897" t="s">
        <v>2251</v>
      </c>
    </row>
    <row r="898" spans="1:18">
      <c r="A898" t="s">
        <v>2248</v>
      </c>
      <c r="C898" t="s">
        <v>689</v>
      </c>
      <c r="E898" t="s">
        <v>2272</v>
      </c>
      <c r="F898">
        <v>55</v>
      </c>
      <c r="I898" t="s">
        <v>597</v>
      </c>
      <c r="J898" t="s">
        <v>511</v>
      </c>
      <c r="L898" t="s">
        <v>511</v>
      </c>
      <c r="M898" t="s">
        <v>509</v>
      </c>
      <c r="N898">
        <v>4</v>
      </c>
      <c r="O898" t="s">
        <v>1224</v>
      </c>
      <c r="P898" t="s">
        <v>1238</v>
      </c>
      <c r="Q898" t="s">
        <v>1241</v>
      </c>
      <c r="R898" t="s">
        <v>2251</v>
      </c>
    </row>
    <row r="899" spans="1:18">
      <c r="A899" t="s">
        <v>2248</v>
      </c>
      <c r="C899" t="s">
        <v>694</v>
      </c>
      <c r="E899" t="s">
        <v>2273</v>
      </c>
      <c r="F899">
        <v>-45</v>
      </c>
      <c r="I899" t="s">
        <v>597</v>
      </c>
      <c r="J899" t="s">
        <v>511</v>
      </c>
      <c r="L899" t="s">
        <v>511</v>
      </c>
      <c r="M899" t="s">
        <v>509</v>
      </c>
      <c r="N899">
        <v>4</v>
      </c>
      <c r="O899" t="s">
        <v>1224</v>
      </c>
      <c r="P899" t="s">
        <v>1238</v>
      </c>
      <c r="Q899" t="s">
        <v>1241</v>
      </c>
      <c r="R899" t="s">
        <v>2251</v>
      </c>
    </row>
    <row r="900" spans="1:18">
      <c r="A900" t="s">
        <v>2248</v>
      </c>
      <c r="C900" t="s">
        <v>598</v>
      </c>
      <c r="E900" t="s">
        <v>2274</v>
      </c>
      <c r="F900" t="s">
        <v>300</v>
      </c>
      <c r="J900" t="s">
        <v>511</v>
      </c>
      <c r="L900" t="s">
        <v>511</v>
      </c>
      <c r="M900" t="s">
        <v>509</v>
      </c>
      <c r="N900">
        <v>4</v>
      </c>
      <c r="O900" t="s">
        <v>1224</v>
      </c>
      <c r="P900" t="s">
        <v>1238</v>
      </c>
      <c r="Q900" t="s">
        <v>1241</v>
      </c>
      <c r="R900" t="s">
        <v>2251</v>
      </c>
    </row>
    <row r="901" spans="1:18">
      <c r="A901" t="s">
        <v>2248</v>
      </c>
      <c r="B901" t="s">
        <v>594</v>
      </c>
      <c r="C901" t="s">
        <v>599</v>
      </c>
      <c r="E901" t="s">
        <v>2275</v>
      </c>
      <c r="F901">
        <v>13.5</v>
      </c>
      <c r="I901" t="s">
        <v>707</v>
      </c>
      <c r="J901" t="s">
        <v>511</v>
      </c>
      <c r="L901" t="s">
        <v>511</v>
      </c>
      <c r="M901" t="s">
        <v>509</v>
      </c>
      <c r="N901">
        <v>4</v>
      </c>
      <c r="O901" t="s">
        <v>1224</v>
      </c>
      <c r="P901" t="s">
        <v>1238</v>
      </c>
      <c r="Q901" t="s">
        <v>1241</v>
      </c>
      <c r="R901" t="s">
        <v>2251</v>
      </c>
    </row>
    <row r="902" spans="1:18">
      <c r="A902" t="s">
        <v>2276</v>
      </c>
      <c r="C902" t="s">
        <v>585</v>
      </c>
      <c r="E902" t="s">
        <v>2277</v>
      </c>
      <c r="F902" t="s">
        <v>2278</v>
      </c>
      <c r="J902" t="s">
        <v>601</v>
      </c>
      <c r="L902" t="s">
        <v>601</v>
      </c>
      <c r="N902">
        <v>4</v>
      </c>
      <c r="O902" t="s">
        <v>1224</v>
      </c>
      <c r="P902" t="s">
        <v>1238</v>
      </c>
      <c r="Q902" t="s">
        <v>1241</v>
      </c>
      <c r="R902" t="s">
        <v>2279</v>
      </c>
    </row>
    <row r="903" spans="1:18">
      <c r="A903" t="s">
        <v>2276</v>
      </c>
      <c r="C903" t="s">
        <v>615</v>
      </c>
      <c r="E903" t="s">
        <v>2280</v>
      </c>
      <c r="F903" t="s">
        <v>300</v>
      </c>
      <c r="J903" t="s">
        <v>601</v>
      </c>
      <c r="L903" t="s">
        <v>601</v>
      </c>
      <c r="M903" t="s">
        <v>509</v>
      </c>
      <c r="N903">
        <v>4</v>
      </c>
      <c r="O903" t="s">
        <v>1224</v>
      </c>
      <c r="P903" t="s">
        <v>1238</v>
      </c>
      <c r="Q903" t="s">
        <v>1241</v>
      </c>
      <c r="R903" t="s">
        <v>2279</v>
      </c>
    </row>
    <row r="904" spans="1:18">
      <c r="A904" t="s">
        <v>2276</v>
      </c>
      <c r="B904" t="s">
        <v>594</v>
      </c>
      <c r="C904" t="s">
        <v>708</v>
      </c>
      <c r="E904" t="s">
        <v>2281</v>
      </c>
      <c r="F904" t="s">
        <v>300</v>
      </c>
      <c r="I904" t="s">
        <v>707</v>
      </c>
      <c r="J904" t="s">
        <v>601</v>
      </c>
      <c r="L904" t="s">
        <v>601</v>
      </c>
      <c r="M904" t="s">
        <v>509</v>
      </c>
      <c r="N904">
        <v>4</v>
      </c>
      <c r="O904" t="s">
        <v>1224</v>
      </c>
      <c r="P904" t="s">
        <v>1238</v>
      </c>
      <c r="Q904" t="s">
        <v>1241</v>
      </c>
      <c r="R904" t="s">
        <v>2279</v>
      </c>
    </row>
    <row r="905" spans="1:18">
      <c r="A905" t="s">
        <v>2276</v>
      </c>
      <c r="B905" t="s">
        <v>594</v>
      </c>
      <c r="C905" t="s">
        <v>712</v>
      </c>
      <c r="E905" t="s">
        <v>2282</v>
      </c>
      <c r="F905" t="s">
        <v>300</v>
      </c>
      <c r="I905" t="s">
        <v>707</v>
      </c>
      <c r="J905" t="s">
        <v>601</v>
      </c>
      <c r="L905" t="s">
        <v>601</v>
      </c>
      <c r="M905" t="s">
        <v>509</v>
      </c>
      <c r="N905">
        <v>4</v>
      </c>
      <c r="O905" t="s">
        <v>1224</v>
      </c>
      <c r="P905" t="s">
        <v>1238</v>
      </c>
      <c r="Q905" t="s">
        <v>1241</v>
      </c>
      <c r="R905" t="s">
        <v>2279</v>
      </c>
    </row>
    <row r="906" spans="1:18">
      <c r="A906" t="s">
        <v>2276</v>
      </c>
      <c r="B906" t="s">
        <v>594</v>
      </c>
      <c r="C906" t="s">
        <v>716</v>
      </c>
      <c r="E906" t="s">
        <v>2283</v>
      </c>
      <c r="F906" t="s">
        <v>300</v>
      </c>
      <c r="I906" t="s">
        <v>707</v>
      </c>
      <c r="J906" t="s">
        <v>601</v>
      </c>
      <c r="L906" t="s">
        <v>601</v>
      </c>
      <c r="M906" t="s">
        <v>509</v>
      </c>
      <c r="N906">
        <v>4</v>
      </c>
      <c r="O906" t="s">
        <v>1224</v>
      </c>
      <c r="P906" t="s">
        <v>1238</v>
      </c>
      <c r="Q906" t="s">
        <v>1241</v>
      </c>
      <c r="R906" t="s">
        <v>2279</v>
      </c>
    </row>
    <row r="907" spans="1:18">
      <c r="A907" t="s">
        <v>2276</v>
      </c>
      <c r="C907" t="s">
        <v>87</v>
      </c>
      <c r="E907" t="s">
        <v>2284</v>
      </c>
      <c r="F907">
        <v>0.5</v>
      </c>
      <c r="G907">
        <v>20</v>
      </c>
      <c r="H907">
        <v>0.1</v>
      </c>
      <c r="I907" t="s">
        <v>43</v>
      </c>
      <c r="J907" t="s">
        <v>601</v>
      </c>
      <c r="L907" t="s">
        <v>601</v>
      </c>
      <c r="M907" t="s">
        <v>509</v>
      </c>
      <c r="N907">
        <v>4</v>
      </c>
      <c r="O907" t="s">
        <v>1224</v>
      </c>
      <c r="P907" t="s">
        <v>1238</v>
      </c>
      <c r="Q907" t="s">
        <v>1241</v>
      </c>
      <c r="R907" t="s">
        <v>2279</v>
      </c>
    </row>
    <row r="908" spans="1:18">
      <c r="A908" t="s">
        <v>2276</v>
      </c>
      <c r="C908" t="s">
        <v>508</v>
      </c>
      <c r="D908" t="s">
        <v>629</v>
      </c>
      <c r="E908" t="s">
        <v>2285</v>
      </c>
      <c r="F908" t="s">
        <v>300</v>
      </c>
      <c r="I908" t="s">
        <v>7</v>
      </c>
      <c r="J908" t="s">
        <v>601</v>
      </c>
      <c r="L908" t="s">
        <v>601</v>
      </c>
      <c r="M908" t="s">
        <v>509</v>
      </c>
      <c r="N908">
        <v>4</v>
      </c>
      <c r="O908" t="s">
        <v>1224</v>
      </c>
      <c r="P908" t="s">
        <v>1238</v>
      </c>
      <c r="Q908" t="s">
        <v>1241</v>
      </c>
      <c r="R908" t="s">
        <v>2279</v>
      </c>
    </row>
    <row r="909" spans="1:18">
      <c r="A909" t="s">
        <v>2276</v>
      </c>
      <c r="C909" t="s">
        <v>508</v>
      </c>
      <c r="D909" t="s">
        <v>633</v>
      </c>
      <c r="E909" t="s">
        <v>2286</v>
      </c>
      <c r="F909" t="s">
        <v>300</v>
      </c>
      <c r="I909" t="s">
        <v>7</v>
      </c>
      <c r="J909" t="s">
        <v>601</v>
      </c>
      <c r="L909" t="s">
        <v>601</v>
      </c>
      <c r="M909" t="s">
        <v>509</v>
      </c>
      <c r="N909">
        <v>4</v>
      </c>
      <c r="O909" t="s">
        <v>1224</v>
      </c>
      <c r="P909" t="s">
        <v>1238</v>
      </c>
      <c r="Q909" t="s">
        <v>1241</v>
      </c>
      <c r="R909" t="s">
        <v>2279</v>
      </c>
    </row>
    <row r="910" spans="1:18">
      <c r="A910" t="s">
        <v>2276</v>
      </c>
      <c r="C910" t="s">
        <v>508</v>
      </c>
      <c r="D910" t="s">
        <v>637</v>
      </c>
      <c r="E910" t="s">
        <v>2287</v>
      </c>
      <c r="F910" t="s">
        <v>300</v>
      </c>
      <c r="I910" t="s">
        <v>7</v>
      </c>
      <c r="J910" t="s">
        <v>601</v>
      </c>
      <c r="L910" t="s">
        <v>601</v>
      </c>
      <c r="M910" t="s">
        <v>509</v>
      </c>
      <c r="N910">
        <v>4</v>
      </c>
      <c r="O910" t="s">
        <v>1224</v>
      </c>
      <c r="P910" t="s">
        <v>1238</v>
      </c>
      <c r="Q910" t="s">
        <v>1241</v>
      </c>
      <c r="R910" t="s">
        <v>2279</v>
      </c>
    </row>
    <row r="911" spans="1:18">
      <c r="A911" t="s">
        <v>2276</v>
      </c>
      <c r="C911" t="s">
        <v>508</v>
      </c>
      <c r="D911" t="s">
        <v>641</v>
      </c>
      <c r="E911" t="s">
        <v>2288</v>
      </c>
      <c r="F911" t="s">
        <v>300</v>
      </c>
      <c r="I911" t="s">
        <v>7</v>
      </c>
      <c r="J911" t="s">
        <v>601</v>
      </c>
      <c r="L911" t="s">
        <v>601</v>
      </c>
      <c r="M911" t="s">
        <v>509</v>
      </c>
      <c r="N911">
        <v>4</v>
      </c>
      <c r="O911" t="s">
        <v>1224</v>
      </c>
      <c r="P911" t="s">
        <v>1238</v>
      </c>
      <c r="Q911" t="s">
        <v>1241</v>
      </c>
      <c r="R911" t="s">
        <v>2279</v>
      </c>
    </row>
    <row r="912" spans="1:18">
      <c r="A912" t="s">
        <v>2276</v>
      </c>
      <c r="C912" t="s">
        <v>508</v>
      </c>
      <c r="D912" t="s">
        <v>645</v>
      </c>
      <c r="E912" t="s">
        <v>2289</v>
      </c>
      <c r="F912" t="s">
        <v>300</v>
      </c>
      <c r="I912" t="s">
        <v>7</v>
      </c>
      <c r="J912" t="s">
        <v>601</v>
      </c>
      <c r="L912" t="s">
        <v>601</v>
      </c>
      <c r="M912" t="s">
        <v>509</v>
      </c>
      <c r="N912">
        <v>4</v>
      </c>
      <c r="O912" t="s">
        <v>1224</v>
      </c>
      <c r="P912" t="s">
        <v>1238</v>
      </c>
      <c r="Q912" t="s">
        <v>1241</v>
      </c>
      <c r="R912" t="s">
        <v>2279</v>
      </c>
    </row>
    <row r="913" spans="1:19">
      <c r="A913" t="s">
        <v>2276</v>
      </c>
      <c r="C913" t="s">
        <v>508</v>
      </c>
      <c r="D913" t="s">
        <v>649</v>
      </c>
      <c r="E913" t="s">
        <v>2290</v>
      </c>
      <c r="F913" t="s">
        <v>300</v>
      </c>
      <c r="I913" t="s">
        <v>7</v>
      </c>
      <c r="J913" t="s">
        <v>601</v>
      </c>
      <c r="L913" t="s">
        <v>601</v>
      </c>
      <c r="M913" t="s">
        <v>509</v>
      </c>
      <c r="N913">
        <v>4</v>
      </c>
      <c r="O913" t="s">
        <v>1224</v>
      </c>
      <c r="P913" t="s">
        <v>1238</v>
      </c>
      <c r="Q913" t="s">
        <v>1241</v>
      </c>
      <c r="R913" t="s">
        <v>2279</v>
      </c>
    </row>
    <row r="914" spans="1:19">
      <c r="A914" t="s">
        <v>2276</v>
      </c>
      <c r="C914" t="s">
        <v>508</v>
      </c>
      <c r="D914" t="s">
        <v>653</v>
      </c>
      <c r="E914" t="s">
        <v>2291</v>
      </c>
      <c r="F914" t="s">
        <v>300</v>
      </c>
      <c r="I914" t="s">
        <v>7</v>
      </c>
      <c r="J914" t="s">
        <v>601</v>
      </c>
      <c r="L914" t="s">
        <v>601</v>
      </c>
      <c r="M914" t="s">
        <v>509</v>
      </c>
      <c r="N914">
        <v>4</v>
      </c>
      <c r="O914" t="s">
        <v>1224</v>
      </c>
      <c r="P914" t="s">
        <v>1238</v>
      </c>
      <c r="Q914" t="s">
        <v>1241</v>
      </c>
      <c r="R914" t="s">
        <v>2279</v>
      </c>
    </row>
    <row r="915" spans="1:19">
      <c r="A915" t="s">
        <v>2276</v>
      </c>
      <c r="C915" t="s">
        <v>508</v>
      </c>
      <c r="D915" t="s">
        <v>657</v>
      </c>
      <c r="E915" t="s">
        <v>2292</v>
      </c>
      <c r="F915" t="s">
        <v>300</v>
      </c>
      <c r="I915" t="s">
        <v>7</v>
      </c>
      <c r="J915" t="s">
        <v>601</v>
      </c>
      <c r="L915" t="s">
        <v>601</v>
      </c>
      <c r="M915" t="s">
        <v>509</v>
      </c>
      <c r="N915">
        <v>4</v>
      </c>
      <c r="O915" t="s">
        <v>1224</v>
      </c>
      <c r="P915" t="s">
        <v>1238</v>
      </c>
      <c r="Q915" t="s">
        <v>1241</v>
      </c>
      <c r="R915" t="s">
        <v>2279</v>
      </c>
    </row>
    <row r="916" spans="1:19">
      <c r="A916" t="s">
        <v>2276</v>
      </c>
      <c r="C916" t="s">
        <v>508</v>
      </c>
      <c r="D916" t="s">
        <v>661</v>
      </c>
      <c r="E916" t="s">
        <v>2293</v>
      </c>
      <c r="F916" t="s">
        <v>300</v>
      </c>
      <c r="I916" t="s">
        <v>7</v>
      </c>
      <c r="J916" t="s">
        <v>601</v>
      </c>
      <c r="L916" t="s">
        <v>601</v>
      </c>
      <c r="M916" t="s">
        <v>509</v>
      </c>
      <c r="N916">
        <v>4</v>
      </c>
      <c r="O916" t="s">
        <v>1224</v>
      </c>
      <c r="P916" t="s">
        <v>1238</v>
      </c>
      <c r="Q916" t="s">
        <v>1241</v>
      </c>
      <c r="R916" t="s">
        <v>2279</v>
      </c>
    </row>
    <row r="917" spans="1:19">
      <c r="A917" t="s">
        <v>2276</v>
      </c>
      <c r="C917" t="s">
        <v>508</v>
      </c>
      <c r="D917" t="s">
        <v>665</v>
      </c>
      <c r="E917" t="s">
        <v>2294</v>
      </c>
      <c r="F917" t="s">
        <v>300</v>
      </c>
      <c r="I917" t="s">
        <v>7</v>
      </c>
      <c r="J917" t="s">
        <v>601</v>
      </c>
      <c r="L917" t="s">
        <v>601</v>
      </c>
      <c r="M917" t="s">
        <v>509</v>
      </c>
      <c r="N917">
        <v>4</v>
      </c>
      <c r="O917" t="s">
        <v>1224</v>
      </c>
      <c r="P917" t="s">
        <v>1238</v>
      </c>
      <c r="Q917" t="s">
        <v>1241</v>
      </c>
      <c r="R917" t="s">
        <v>2279</v>
      </c>
    </row>
    <row r="918" spans="1:19">
      <c r="A918" t="s">
        <v>2276</v>
      </c>
      <c r="C918" t="s">
        <v>508</v>
      </c>
      <c r="D918" t="s">
        <v>669</v>
      </c>
      <c r="E918" t="s">
        <v>2295</v>
      </c>
      <c r="F918" t="s">
        <v>300</v>
      </c>
      <c r="I918" t="s">
        <v>7</v>
      </c>
      <c r="J918" t="s">
        <v>601</v>
      </c>
      <c r="L918" t="s">
        <v>601</v>
      </c>
      <c r="M918" t="s">
        <v>509</v>
      </c>
      <c r="N918">
        <v>4</v>
      </c>
      <c r="O918" t="s">
        <v>1224</v>
      </c>
      <c r="P918" t="s">
        <v>1238</v>
      </c>
      <c r="Q918" t="s">
        <v>1241</v>
      </c>
      <c r="R918" t="s">
        <v>2279</v>
      </c>
    </row>
    <row r="919" spans="1:19">
      <c r="A919" t="s">
        <v>2276</v>
      </c>
      <c r="C919" t="s">
        <v>595</v>
      </c>
      <c r="E919" t="s">
        <v>2296</v>
      </c>
      <c r="F919" t="s">
        <v>300</v>
      </c>
      <c r="J919" t="s">
        <v>601</v>
      </c>
      <c r="L919" t="s">
        <v>601</v>
      </c>
      <c r="M919" t="s">
        <v>509</v>
      </c>
      <c r="N919">
        <v>4</v>
      </c>
      <c r="O919" t="s">
        <v>1224</v>
      </c>
      <c r="P919" t="s">
        <v>1238</v>
      </c>
      <c r="Q919" t="s">
        <v>1241</v>
      </c>
      <c r="R919" t="s">
        <v>2279</v>
      </c>
    </row>
    <row r="920" spans="1:19">
      <c r="A920" t="s">
        <v>2276</v>
      </c>
      <c r="C920" t="s">
        <v>596</v>
      </c>
      <c r="E920" t="s">
        <v>2297</v>
      </c>
      <c r="F920" t="s">
        <v>300</v>
      </c>
      <c r="J920" t="s">
        <v>601</v>
      </c>
      <c r="L920" t="s">
        <v>601</v>
      </c>
      <c r="M920" t="s">
        <v>509</v>
      </c>
      <c r="N920">
        <v>4</v>
      </c>
      <c r="O920" t="s">
        <v>1224</v>
      </c>
      <c r="P920" t="s">
        <v>1238</v>
      </c>
      <c r="Q920" t="s">
        <v>1241</v>
      </c>
      <c r="R920" t="s">
        <v>2279</v>
      </c>
    </row>
    <row r="921" spans="1:19">
      <c r="A921" t="s">
        <v>2276</v>
      </c>
      <c r="C921" t="s">
        <v>515</v>
      </c>
      <c r="E921" t="s">
        <v>2298</v>
      </c>
      <c r="F921" t="s">
        <v>300</v>
      </c>
      <c r="J921" t="s">
        <v>601</v>
      </c>
      <c r="L921" t="s">
        <v>601</v>
      </c>
      <c r="M921" t="s">
        <v>509</v>
      </c>
      <c r="N921">
        <v>4</v>
      </c>
      <c r="O921" t="s">
        <v>1224</v>
      </c>
      <c r="P921" t="s">
        <v>1238</v>
      </c>
      <c r="Q921" t="s">
        <v>1241</v>
      </c>
      <c r="R921" t="s">
        <v>2279</v>
      </c>
    </row>
    <row r="922" spans="1:19">
      <c r="A922" t="s">
        <v>2276</v>
      </c>
      <c r="C922" t="s">
        <v>516</v>
      </c>
      <c r="E922" t="s">
        <v>2299</v>
      </c>
      <c r="F922" t="s">
        <v>300</v>
      </c>
      <c r="J922" t="s">
        <v>601</v>
      </c>
      <c r="L922" t="s">
        <v>601</v>
      </c>
      <c r="M922" t="s">
        <v>509</v>
      </c>
      <c r="N922">
        <v>4</v>
      </c>
      <c r="O922" t="s">
        <v>1224</v>
      </c>
      <c r="P922" t="s">
        <v>1238</v>
      </c>
      <c r="Q922" t="s">
        <v>1241</v>
      </c>
      <c r="R922" t="s">
        <v>2279</v>
      </c>
    </row>
    <row r="923" spans="1:19">
      <c r="A923" t="s">
        <v>2276</v>
      </c>
      <c r="C923" t="s">
        <v>689</v>
      </c>
      <c r="E923" t="s">
        <v>2300</v>
      </c>
      <c r="F923" t="s">
        <v>300</v>
      </c>
      <c r="I923" t="s">
        <v>597</v>
      </c>
      <c r="J923" t="s">
        <v>601</v>
      </c>
      <c r="L923" t="s">
        <v>601</v>
      </c>
      <c r="M923" t="s">
        <v>509</v>
      </c>
      <c r="N923">
        <v>4</v>
      </c>
      <c r="O923" t="s">
        <v>1224</v>
      </c>
      <c r="P923" t="s">
        <v>1238</v>
      </c>
      <c r="Q923" t="s">
        <v>1241</v>
      </c>
      <c r="R923" t="s">
        <v>2279</v>
      </c>
    </row>
    <row r="924" spans="1:19">
      <c r="A924" t="s">
        <v>2276</v>
      </c>
      <c r="C924" t="s">
        <v>694</v>
      </c>
      <c r="E924" t="s">
        <v>2301</v>
      </c>
      <c r="F924" t="s">
        <v>300</v>
      </c>
      <c r="I924" t="s">
        <v>597</v>
      </c>
      <c r="J924" t="s">
        <v>601</v>
      </c>
      <c r="L924" t="s">
        <v>601</v>
      </c>
      <c r="M924" t="s">
        <v>509</v>
      </c>
      <c r="N924">
        <v>4</v>
      </c>
      <c r="O924" t="s">
        <v>1224</v>
      </c>
      <c r="P924" t="s">
        <v>1238</v>
      </c>
      <c r="Q924" t="s">
        <v>1241</v>
      </c>
      <c r="R924" t="s">
        <v>2279</v>
      </c>
    </row>
    <row r="925" spans="1:19">
      <c r="A925" t="s">
        <v>2276</v>
      </c>
      <c r="C925" t="s">
        <v>598</v>
      </c>
      <c r="E925" t="s">
        <v>2302</v>
      </c>
      <c r="F925" t="s">
        <v>300</v>
      </c>
      <c r="J925" t="s">
        <v>601</v>
      </c>
      <c r="L925" t="s">
        <v>601</v>
      </c>
      <c r="M925" t="s">
        <v>509</v>
      </c>
      <c r="N925">
        <v>4</v>
      </c>
      <c r="O925" t="s">
        <v>1224</v>
      </c>
      <c r="P925" t="s">
        <v>1238</v>
      </c>
      <c r="Q925" t="s">
        <v>1241</v>
      </c>
      <c r="R925" t="s">
        <v>2279</v>
      </c>
    </row>
    <row r="926" spans="1:19">
      <c r="A926" t="s">
        <v>2276</v>
      </c>
      <c r="B926" t="s">
        <v>594</v>
      </c>
      <c r="C926" t="s">
        <v>599</v>
      </c>
      <c r="E926" t="s">
        <v>2303</v>
      </c>
      <c r="F926" t="s">
        <v>300</v>
      </c>
      <c r="I926" t="s">
        <v>707</v>
      </c>
      <c r="J926" t="s">
        <v>601</v>
      </c>
      <c r="L926" t="s">
        <v>601</v>
      </c>
      <c r="M926" t="s">
        <v>509</v>
      </c>
      <c r="N926">
        <v>4</v>
      </c>
      <c r="O926" t="s">
        <v>1224</v>
      </c>
      <c r="P926" t="s">
        <v>1238</v>
      </c>
      <c r="Q926" t="s">
        <v>1241</v>
      </c>
      <c r="R926" t="s">
        <v>2279</v>
      </c>
    </row>
    <row r="927" spans="1:19">
      <c r="A927" t="s">
        <v>2304</v>
      </c>
      <c r="C927" t="s">
        <v>585</v>
      </c>
      <c r="E927" t="s">
        <v>2305</v>
      </c>
      <c r="F927" t="s">
        <v>2306</v>
      </c>
      <c r="J927" t="s">
        <v>1386</v>
      </c>
      <c r="L927" t="s">
        <v>1386</v>
      </c>
      <c r="N927">
        <v>4</v>
      </c>
      <c r="O927" t="s">
        <v>1224</v>
      </c>
      <c r="P927" t="s">
        <v>1238</v>
      </c>
      <c r="Q927" t="s">
        <v>1241</v>
      </c>
      <c r="R927" t="s">
        <v>2307</v>
      </c>
    </row>
    <row r="928" spans="1:19">
      <c r="A928" t="s">
        <v>2308</v>
      </c>
      <c r="C928" t="s">
        <v>585</v>
      </c>
      <c r="E928" t="s">
        <v>2309</v>
      </c>
      <c r="F928" t="s">
        <v>2310</v>
      </c>
      <c r="J928" t="s">
        <v>1386</v>
      </c>
      <c r="L928" t="s">
        <v>1386</v>
      </c>
      <c r="N928">
        <v>5</v>
      </c>
      <c r="O928" t="s">
        <v>1224</v>
      </c>
      <c r="P928" t="s">
        <v>1238</v>
      </c>
      <c r="Q928" t="s">
        <v>1241</v>
      </c>
      <c r="R928" t="s">
        <v>2307</v>
      </c>
      <c r="S928" t="s">
        <v>2311</v>
      </c>
    </row>
    <row r="929" spans="1:19">
      <c r="A929" t="s">
        <v>2308</v>
      </c>
      <c r="C929" t="s">
        <v>87</v>
      </c>
      <c r="E929" t="s">
        <v>2312</v>
      </c>
      <c r="F929">
        <v>4.3</v>
      </c>
      <c r="G929">
        <v>5</v>
      </c>
      <c r="H929">
        <v>0.215</v>
      </c>
      <c r="I929" t="s">
        <v>43</v>
      </c>
      <c r="J929" t="s">
        <v>1386</v>
      </c>
      <c r="L929" t="s">
        <v>1386</v>
      </c>
      <c r="M929" t="s">
        <v>509</v>
      </c>
      <c r="N929">
        <v>5</v>
      </c>
      <c r="O929" t="s">
        <v>1224</v>
      </c>
      <c r="P929" t="s">
        <v>1238</v>
      </c>
      <c r="Q929" t="s">
        <v>1241</v>
      </c>
      <c r="R929" t="s">
        <v>2307</v>
      </c>
      <c r="S929" t="s">
        <v>2311</v>
      </c>
    </row>
    <row r="930" spans="1:19">
      <c r="A930" t="s">
        <v>2308</v>
      </c>
      <c r="C930" t="s">
        <v>508</v>
      </c>
      <c r="D930" t="s">
        <v>629</v>
      </c>
      <c r="E930" t="s">
        <v>2313</v>
      </c>
      <c r="F930" t="s">
        <v>300</v>
      </c>
      <c r="I930" t="s">
        <v>7</v>
      </c>
      <c r="J930" t="s">
        <v>1386</v>
      </c>
      <c r="L930" t="s">
        <v>1386</v>
      </c>
      <c r="M930" t="s">
        <v>509</v>
      </c>
      <c r="N930">
        <v>5</v>
      </c>
      <c r="O930" t="s">
        <v>1224</v>
      </c>
      <c r="P930" t="s">
        <v>1238</v>
      </c>
      <c r="Q930" t="s">
        <v>1241</v>
      </c>
      <c r="R930" t="s">
        <v>2307</v>
      </c>
      <c r="S930" t="s">
        <v>2311</v>
      </c>
    </row>
    <row r="931" spans="1:19">
      <c r="A931" t="s">
        <v>2308</v>
      </c>
      <c r="C931" t="s">
        <v>508</v>
      </c>
      <c r="D931" t="s">
        <v>633</v>
      </c>
      <c r="E931" t="s">
        <v>2314</v>
      </c>
      <c r="F931" t="s">
        <v>300</v>
      </c>
      <c r="I931" t="s">
        <v>7</v>
      </c>
      <c r="J931" t="s">
        <v>1386</v>
      </c>
      <c r="L931" t="s">
        <v>1386</v>
      </c>
      <c r="M931" t="s">
        <v>509</v>
      </c>
      <c r="N931">
        <v>5</v>
      </c>
      <c r="O931" t="s">
        <v>1224</v>
      </c>
      <c r="P931" t="s">
        <v>1238</v>
      </c>
      <c r="Q931" t="s">
        <v>1241</v>
      </c>
      <c r="R931" t="s">
        <v>2307</v>
      </c>
      <c r="S931" t="s">
        <v>2311</v>
      </c>
    </row>
    <row r="932" spans="1:19">
      <c r="A932" t="s">
        <v>2308</v>
      </c>
      <c r="C932" t="s">
        <v>508</v>
      </c>
      <c r="D932" t="s">
        <v>637</v>
      </c>
      <c r="E932" t="s">
        <v>2315</v>
      </c>
      <c r="F932" t="s">
        <v>300</v>
      </c>
      <c r="I932" t="s">
        <v>7</v>
      </c>
      <c r="J932" t="s">
        <v>1386</v>
      </c>
      <c r="L932" t="s">
        <v>1386</v>
      </c>
      <c r="M932" t="s">
        <v>509</v>
      </c>
      <c r="N932">
        <v>5</v>
      </c>
      <c r="O932" t="s">
        <v>1224</v>
      </c>
      <c r="P932" t="s">
        <v>1238</v>
      </c>
      <c r="Q932" t="s">
        <v>1241</v>
      </c>
      <c r="R932" t="s">
        <v>2307</v>
      </c>
      <c r="S932" t="s">
        <v>2311</v>
      </c>
    </row>
    <row r="933" spans="1:19">
      <c r="A933" t="s">
        <v>2308</v>
      </c>
      <c r="C933" t="s">
        <v>508</v>
      </c>
      <c r="D933" t="s">
        <v>641</v>
      </c>
      <c r="E933" t="s">
        <v>2316</v>
      </c>
      <c r="F933" t="s">
        <v>300</v>
      </c>
      <c r="I933" t="s">
        <v>7</v>
      </c>
      <c r="J933" t="s">
        <v>1386</v>
      </c>
      <c r="L933" t="s">
        <v>1386</v>
      </c>
      <c r="M933" t="s">
        <v>509</v>
      </c>
      <c r="N933">
        <v>5</v>
      </c>
      <c r="O933" t="s">
        <v>1224</v>
      </c>
      <c r="P933" t="s">
        <v>1238</v>
      </c>
      <c r="Q933" t="s">
        <v>1241</v>
      </c>
      <c r="R933" t="s">
        <v>2307</v>
      </c>
      <c r="S933" t="s">
        <v>2311</v>
      </c>
    </row>
    <row r="934" spans="1:19">
      <c r="A934" t="s">
        <v>2308</v>
      </c>
      <c r="C934" t="s">
        <v>508</v>
      </c>
      <c r="D934" t="s">
        <v>645</v>
      </c>
      <c r="E934" t="s">
        <v>2317</v>
      </c>
      <c r="F934">
        <v>20</v>
      </c>
      <c r="I934" t="s">
        <v>7</v>
      </c>
      <c r="J934" t="s">
        <v>1386</v>
      </c>
      <c r="L934" t="s">
        <v>1386</v>
      </c>
      <c r="M934" t="s">
        <v>509</v>
      </c>
      <c r="N934">
        <v>5</v>
      </c>
      <c r="O934" t="s">
        <v>1224</v>
      </c>
      <c r="P934" t="s">
        <v>1238</v>
      </c>
      <c r="Q934" t="s">
        <v>1241</v>
      </c>
      <c r="R934" t="s">
        <v>2307</v>
      </c>
      <c r="S934" t="s">
        <v>2311</v>
      </c>
    </row>
    <row r="935" spans="1:19">
      <c r="A935" t="s">
        <v>2308</v>
      </c>
      <c r="C935" t="s">
        <v>508</v>
      </c>
      <c r="D935" t="s">
        <v>649</v>
      </c>
      <c r="E935" t="s">
        <v>2318</v>
      </c>
      <c r="F935" t="s">
        <v>300</v>
      </c>
      <c r="I935" t="s">
        <v>7</v>
      </c>
      <c r="J935" t="s">
        <v>1386</v>
      </c>
      <c r="L935" t="s">
        <v>1386</v>
      </c>
      <c r="M935" t="s">
        <v>509</v>
      </c>
      <c r="N935">
        <v>5</v>
      </c>
      <c r="O935" t="s">
        <v>1224</v>
      </c>
      <c r="P935" t="s">
        <v>1238</v>
      </c>
      <c r="Q935" t="s">
        <v>1241</v>
      </c>
      <c r="R935" t="s">
        <v>2307</v>
      </c>
      <c r="S935" t="s">
        <v>2311</v>
      </c>
    </row>
    <row r="936" spans="1:19">
      <c r="A936" t="s">
        <v>2308</v>
      </c>
      <c r="C936" t="s">
        <v>508</v>
      </c>
      <c r="D936" t="s">
        <v>653</v>
      </c>
      <c r="E936" t="s">
        <v>2319</v>
      </c>
      <c r="F936" t="s">
        <v>300</v>
      </c>
      <c r="I936" t="s">
        <v>7</v>
      </c>
      <c r="J936" t="s">
        <v>1386</v>
      </c>
      <c r="L936" t="s">
        <v>1386</v>
      </c>
      <c r="M936" t="s">
        <v>509</v>
      </c>
      <c r="N936">
        <v>5</v>
      </c>
      <c r="O936" t="s">
        <v>1224</v>
      </c>
      <c r="P936" t="s">
        <v>1238</v>
      </c>
      <c r="Q936" t="s">
        <v>1241</v>
      </c>
      <c r="R936" t="s">
        <v>2307</v>
      </c>
      <c r="S936" t="s">
        <v>2311</v>
      </c>
    </row>
    <row r="937" spans="1:19">
      <c r="A937" t="s">
        <v>2308</v>
      </c>
      <c r="C937" t="s">
        <v>508</v>
      </c>
      <c r="D937" t="s">
        <v>657</v>
      </c>
      <c r="E937" t="s">
        <v>2320</v>
      </c>
      <c r="F937" t="s">
        <v>300</v>
      </c>
      <c r="I937" t="s">
        <v>7</v>
      </c>
      <c r="J937" t="s">
        <v>1386</v>
      </c>
      <c r="L937" t="s">
        <v>1386</v>
      </c>
      <c r="M937" t="s">
        <v>509</v>
      </c>
      <c r="N937">
        <v>5</v>
      </c>
      <c r="O937" t="s">
        <v>1224</v>
      </c>
      <c r="P937" t="s">
        <v>1238</v>
      </c>
      <c r="Q937" t="s">
        <v>1241</v>
      </c>
      <c r="R937" t="s">
        <v>2307</v>
      </c>
      <c r="S937" t="s">
        <v>2311</v>
      </c>
    </row>
    <row r="938" spans="1:19">
      <c r="A938" t="s">
        <v>2308</v>
      </c>
      <c r="C938" t="s">
        <v>508</v>
      </c>
      <c r="D938" t="s">
        <v>661</v>
      </c>
      <c r="E938" t="s">
        <v>2321</v>
      </c>
      <c r="F938" t="s">
        <v>300</v>
      </c>
      <c r="I938" t="s">
        <v>7</v>
      </c>
      <c r="J938" t="s">
        <v>1386</v>
      </c>
      <c r="L938" t="s">
        <v>1386</v>
      </c>
      <c r="M938" t="s">
        <v>509</v>
      </c>
      <c r="N938">
        <v>5</v>
      </c>
      <c r="O938" t="s">
        <v>1224</v>
      </c>
      <c r="P938" t="s">
        <v>1238</v>
      </c>
      <c r="Q938" t="s">
        <v>1241</v>
      </c>
      <c r="R938" t="s">
        <v>2307</v>
      </c>
      <c r="S938" t="s">
        <v>2311</v>
      </c>
    </row>
    <row r="939" spans="1:19">
      <c r="A939" t="s">
        <v>2308</v>
      </c>
      <c r="C939" t="s">
        <v>508</v>
      </c>
      <c r="D939" t="s">
        <v>665</v>
      </c>
      <c r="E939" t="s">
        <v>2322</v>
      </c>
      <c r="F939" t="s">
        <v>300</v>
      </c>
      <c r="I939" t="s">
        <v>7</v>
      </c>
      <c r="J939" t="s">
        <v>1386</v>
      </c>
      <c r="L939" t="s">
        <v>1386</v>
      </c>
      <c r="M939" t="s">
        <v>509</v>
      </c>
      <c r="N939">
        <v>5</v>
      </c>
      <c r="O939" t="s">
        <v>1224</v>
      </c>
      <c r="P939" t="s">
        <v>1238</v>
      </c>
      <c r="Q939" t="s">
        <v>1241</v>
      </c>
      <c r="R939" t="s">
        <v>2307</v>
      </c>
      <c r="S939" t="s">
        <v>2311</v>
      </c>
    </row>
    <row r="940" spans="1:19">
      <c r="A940" t="s">
        <v>2308</v>
      </c>
      <c r="C940" t="s">
        <v>508</v>
      </c>
      <c r="D940" t="s">
        <v>669</v>
      </c>
      <c r="E940" t="s">
        <v>2323</v>
      </c>
      <c r="F940" t="s">
        <v>300</v>
      </c>
      <c r="I940" t="s">
        <v>7</v>
      </c>
      <c r="J940" t="s">
        <v>1386</v>
      </c>
      <c r="L940" t="s">
        <v>1386</v>
      </c>
      <c r="M940" t="s">
        <v>509</v>
      </c>
      <c r="N940">
        <v>5</v>
      </c>
      <c r="O940" t="s">
        <v>1224</v>
      </c>
      <c r="P940" t="s">
        <v>1238</v>
      </c>
      <c r="Q940" t="s">
        <v>1241</v>
      </c>
      <c r="R940" t="s">
        <v>2307</v>
      </c>
      <c r="S940" t="s">
        <v>2311</v>
      </c>
    </row>
    <row r="941" spans="1:19">
      <c r="A941" t="s">
        <v>2324</v>
      </c>
      <c r="C941" t="s">
        <v>585</v>
      </c>
      <c r="E941" t="s">
        <v>2325</v>
      </c>
      <c r="F941" t="s">
        <v>2326</v>
      </c>
      <c r="J941" t="s">
        <v>1386</v>
      </c>
      <c r="L941" t="s">
        <v>1386</v>
      </c>
      <c r="N941">
        <v>5</v>
      </c>
      <c r="O941" t="s">
        <v>1224</v>
      </c>
      <c r="P941" t="s">
        <v>1238</v>
      </c>
      <c r="Q941" t="s">
        <v>1241</v>
      </c>
      <c r="R941" t="s">
        <v>2307</v>
      </c>
      <c r="S941" t="s">
        <v>2327</v>
      </c>
    </row>
    <row r="942" spans="1:19">
      <c r="A942" t="s">
        <v>2324</v>
      </c>
      <c r="C942" t="s">
        <v>87</v>
      </c>
      <c r="E942" t="s">
        <v>2328</v>
      </c>
      <c r="F942">
        <v>4.3</v>
      </c>
      <c r="G942">
        <v>5</v>
      </c>
      <c r="H942">
        <v>0.215</v>
      </c>
      <c r="I942" t="s">
        <v>43</v>
      </c>
      <c r="J942" t="s">
        <v>1386</v>
      </c>
      <c r="L942" t="s">
        <v>1386</v>
      </c>
      <c r="M942" t="s">
        <v>509</v>
      </c>
      <c r="N942">
        <v>5</v>
      </c>
      <c r="O942" t="s">
        <v>1224</v>
      </c>
      <c r="P942" t="s">
        <v>1238</v>
      </c>
      <c r="Q942" t="s">
        <v>1241</v>
      </c>
      <c r="R942" t="s">
        <v>2307</v>
      </c>
      <c r="S942" t="s">
        <v>2327</v>
      </c>
    </row>
    <row r="943" spans="1:19">
      <c r="A943" t="s">
        <v>2324</v>
      </c>
      <c r="C943" t="s">
        <v>508</v>
      </c>
      <c r="D943" t="s">
        <v>629</v>
      </c>
      <c r="E943" t="s">
        <v>2329</v>
      </c>
      <c r="F943" t="s">
        <v>300</v>
      </c>
      <c r="I943" t="s">
        <v>7</v>
      </c>
      <c r="J943" t="s">
        <v>1386</v>
      </c>
      <c r="L943" t="s">
        <v>1386</v>
      </c>
      <c r="M943" t="s">
        <v>509</v>
      </c>
      <c r="N943">
        <v>5</v>
      </c>
      <c r="O943" t="s">
        <v>1224</v>
      </c>
      <c r="P943" t="s">
        <v>1238</v>
      </c>
      <c r="Q943" t="s">
        <v>1241</v>
      </c>
      <c r="R943" t="s">
        <v>2307</v>
      </c>
      <c r="S943" t="s">
        <v>2327</v>
      </c>
    </row>
    <row r="944" spans="1:19">
      <c r="A944" t="s">
        <v>2324</v>
      </c>
      <c r="C944" t="s">
        <v>508</v>
      </c>
      <c r="D944" t="s">
        <v>633</v>
      </c>
      <c r="E944" t="s">
        <v>2330</v>
      </c>
      <c r="F944" t="s">
        <v>300</v>
      </c>
      <c r="I944" t="s">
        <v>7</v>
      </c>
      <c r="J944" t="s">
        <v>1386</v>
      </c>
      <c r="L944" t="s">
        <v>1386</v>
      </c>
      <c r="M944" t="s">
        <v>509</v>
      </c>
      <c r="N944">
        <v>5</v>
      </c>
      <c r="O944" t="s">
        <v>1224</v>
      </c>
      <c r="P944" t="s">
        <v>1238</v>
      </c>
      <c r="Q944" t="s">
        <v>1241</v>
      </c>
      <c r="R944" t="s">
        <v>2307</v>
      </c>
      <c r="S944" t="s">
        <v>2327</v>
      </c>
    </row>
    <row r="945" spans="1:19">
      <c r="A945" t="s">
        <v>2324</v>
      </c>
      <c r="C945" t="s">
        <v>508</v>
      </c>
      <c r="D945" t="s">
        <v>637</v>
      </c>
      <c r="E945" t="s">
        <v>2331</v>
      </c>
      <c r="F945" t="s">
        <v>300</v>
      </c>
      <c r="I945" t="s">
        <v>7</v>
      </c>
      <c r="J945" t="s">
        <v>1386</v>
      </c>
      <c r="L945" t="s">
        <v>1386</v>
      </c>
      <c r="M945" t="s">
        <v>509</v>
      </c>
      <c r="N945">
        <v>5</v>
      </c>
      <c r="O945" t="s">
        <v>1224</v>
      </c>
      <c r="P945" t="s">
        <v>1238</v>
      </c>
      <c r="Q945" t="s">
        <v>1241</v>
      </c>
      <c r="R945" t="s">
        <v>2307</v>
      </c>
      <c r="S945" t="s">
        <v>2327</v>
      </c>
    </row>
    <row r="946" spans="1:19">
      <c r="A946" t="s">
        <v>2324</v>
      </c>
      <c r="C946" t="s">
        <v>508</v>
      </c>
      <c r="D946" t="s">
        <v>641</v>
      </c>
      <c r="E946" t="s">
        <v>2332</v>
      </c>
      <c r="F946" t="s">
        <v>300</v>
      </c>
      <c r="I946" t="s">
        <v>7</v>
      </c>
      <c r="J946" t="s">
        <v>1386</v>
      </c>
      <c r="L946" t="s">
        <v>1386</v>
      </c>
      <c r="M946" t="s">
        <v>509</v>
      </c>
      <c r="N946">
        <v>5</v>
      </c>
      <c r="O946" t="s">
        <v>1224</v>
      </c>
      <c r="P946" t="s">
        <v>1238</v>
      </c>
      <c r="Q946" t="s">
        <v>1241</v>
      </c>
      <c r="R946" t="s">
        <v>2307</v>
      </c>
      <c r="S946" t="s">
        <v>2327</v>
      </c>
    </row>
    <row r="947" spans="1:19">
      <c r="A947" t="s">
        <v>2324</v>
      </c>
      <c r="C947" t="s">
        <v>508</v>
      </c>
      <c r="D947" t="s">
        <v>645</v>
      </c>
      <c r="E947" t="s">
        <v>2333</v>
      </c>
      <c r="F947">
        <v>20</v>
      </c>
      <c r="I947" t="s">
        <v>7</v>
      </c>
      <c r="J947" t="s">
        <v>1386</v>
      </c>
      <c r="L947" t="s">
        <v>1386</v>
      </c>
      <c r="M947" t="s">
        <v>509</v>
      </c>
      <c r="N947">
        <v>5</v>
      </c>
      <c r="O947" t="s">
        <v>1224</v>
      </c>
      <c r="P947" t="s">
        <v>1238</v>
      </c>
      <c r="Q947" t="s">
        <v>1241</v>
      </c>
      <c r="R947" t="s">
        <v>2307</v>
      </c>
      <c r="S947" t="s">
        <v>2327</v>
      </c>
    </row>
    <row r="948" spans="1:19">
      <c r="A948" t="s">
        <v>2324</v>
      </c>
      <c r="C948" t="s">
        <v>508</v>
      </c>
      <c r="D948" t="s">
        <v>649</v>
      </c>
      <c r="E948" t="s">
        <v>2334</v>
      </c>
      <c r="F948" t="s">
        <v>300</v>
      </c>
      <c r="I948" t="s">
        <v>7</v>
      </c>
      <c r="J948" t="s">
        <v>1386</v>
      </c>
      <c r="L948" t="s">
        <v>1386</v>
      </c>
      <c r="M948" t="s">
        <v>509</v>
      </c>
      <c r="N948">
        <v>5</v>
      </c>
      <c r="O948" t="s">
        <v>1224</v>
      </c>
      <c r="P948" t="s">
        <v>1238</v>
      </c>
      <c r="Q948" t="s">
        <v>1241</v>
      </c>
      <c r="R948" t="s">
        <v>2307</v>
      </c>
      <c r="S948" t="s">
        <v>2327</v>
      </c>
    </row>
    <row r="949" spans="1:19">
      <c r="A949" t="s">
        <v>2324</v>
      </c>
      <c r="C949" t="s">
        <v>508</v>
      </c>
      <c r="D949" t="s">
        <v>653</v>
      </c>
      <c r="E949" t="s">
        <v>2335</v>
      </c>
      <c r="F949" t="s">
        <v>300</v>
      </c>
      <c r="I949" t="s">
        <v>7</v>
      </c>
      <c r="J949" t="s">
        <v>1386</v>
      </c>
      <c r="L949" t="s">
        <v>1386</v>
      </c>
      <c r="M949" t="s">
        <v>509</v>
      </c>
      <c r="N949">
        <v>5</v>
      </c>
      <c r="O949" t="s">
        <v>1224</v>
      </c>
      <c r="P949" t="s">
        <v>1238</v>
      </c>
      <c r="Q949" t="s">
        <v>1241</v>
      </c>
      <c r="R949" t="s">
        <v>2307</v>
      </c>
      <c r="S949" t="s">
        <v>2327</v>
      </c>
    </row>
    <row r="950" spans="1:19">
      <c r="A950" t="s">
        <v>2324</v>
      </c>
      <c r="C950" t="s">
        <v>508</v>
      </c>
      <c r="D950" t="s">
        <v>657</v>
      </c>
      <c r="E950" t="s">
        <v>2336</v>
      </c>
      <c r="F950" t="s">
        <v>300</v>
      </c>
      <c r="I950" t="s">
        <v>7</v>
      </c>
      <c r="J950" t="s">
        <v>1386</v>
      </c>
      <c r="L950" t="s">
        <v>1386</v>
      </c>
      <c r="M950" t="s">
        <v>509</v>
      </c>
      <c r="N950">
        <v>5</v>
      </c>
      <c r="O950" t="s">
        <v>1224</v>
      </c>
      <c r="P950" t="s">
        <v>1238</v>
      </c>
      <c r="Q950" t="s">
        <v>1241</v>
      </c>
      <c r="R950" t="s">
        <v>2307</v>
      </c>
      <c r="S950" t="s">
        <v>2327</v>
      </c>
    </row>
    <row r="951" spans="1:19">
      <c r="A951" t="s">
        <v>2324</v>
      </c>
      <c r="C951" t="s">
        <v>508</v>
      </c>
      <c r="D951" t="s">
        <v>661</v>
      </c>
      <c r="E951" t="s">
        <v>2337</v>
      </c>
      <c r="F951" t="s">
        <v>300</v>
      </c>
      <c r="I951" t="s">
        <v>7</v>
      </c>
      <c r="J951" t="s">
        <v>1386</v>
      </c>
      <c r="L951" t="s">
        <v>1386</v>
      </c>
      <c r="M951" t="s">
        <v>509</v>
      </c>
      <c r="N951">
        <v>5</v>
      </c>
      <c r="O951" t="s">
        <v>1224</v>
      </c>
      <c r="P951" t="s">
        <v>1238</v>
      </c>
      <c r="Q951" t="s">
        <v>1241</v>
      </c>
      <c r="R951" t="s">
        <v>2307</v>
      </c>
      <c r="S951" t="s">
        <v>2327</v>
      </c>
    </row>
    <row r="952" spans="1:19">
      <c r="A952" t="s">
        <v>2324</v>
      </c>
      <c r="C952" t="s">
        <v>508</v>
      </c>
      <c r="D952" t="s">
        <v>665</v>
      </c>
      <c r="E952" t="s">
        <v>2338</v>
      </c>
      <c r="F952" t="s">
        <v>300</v>
      </c>
      <c r="I952" t="s">
        <v>7</v>
      </c>
      <c r="J952" t="s">
        <v>1386</v>
      </c>
      <c r="L952" t="s">
        <v>1386</v>
      </c>
      <c r="M952" t="s">
        <v>509</v>
      </c>
      <c r="N952">
        <v>5</v>
      </c>
      <c r="O952" t="s">
        <v>1224</v>
      </c>
      <c r="P952" t="s">
        <v>1238</v>
      </c>
      <c r="Q952" t="s">
        <v>1241</v>
      </c>
      <c r="R952" t="s">
        <v>2307</v>
      </c>
      <c r="S952" t="s">
        <v>2327</v>
      </c>
    </row>
    <row r="953" spans="1:19">
      <c r="A953" t="s">
        <v>2324</v>
      </c>
      <c r="C953" t="s">
        <v>508</v>
      </c>
      <c r="D953" t="s">
        <v>669</v>
      </c>
      <c r="E953" t="s">
        <v>2339</v>
      </c>
      <c r="F953" t="s">
        <v>300</v>
      </c>
      <c r="I953" t="s">
        <v>7</v>
      </c>
      <c r="J953" t="s">
        <v>1386</v>
      </c>
      <c r="L953" t="s">
        <v>1386</v>
      </c>
      <c r="M953" t="s">
        <v>509</v>
      </c>
      <c r="N953">
        <v>5</v>
      </c>
      <c r="O953" t="s">
        <v>1224</v>
      </c>
      <c r="P953" t="s">
        <v>1238</v>
      </c>
      <c r="Q953" t="s">
        <v>1241</v>
      </c>
      <c r="R953" t="s">
        <v>2307</v>
      </c>
      <c r="S953" t="s">
        <v>2327</v>
      </c>
    </row>
    <row r="954" spans="1:19">
      <c r="A954" t="s">
        <v>2340</v>
      </c>
      <c r="C954" t="s">
        <v>585</v>
      </c>
      <c r="E954" t="s">
        <v>2341</v>
      </c>
      <c r="F954" t="s">
        <v>2342</v>
      </c>
      <c r="J954" t="s">
        <v>1386</v>
      </c>
      <c r="L954" t="s">
        <v>1386</v>
      </c>
      <c r="N954">
        <v>5</v>
      </c>
      <c r="O954" t="s">
        <v>1224</v>
      </c>
      <c r="P954" t="s">
        <v>1238</v>
      </c>
      <c r="Q954" t="s">
        <v>1241</v>
      </c>
      <c r="R954" t="s">
        <v>2307</v>
      </c>
      <c r="S954" t="s">
        <v>2343</v>
      </c>
    </row>
    <row r="955" spans="1:19">
      <c r="A955" t="s">
        <v>2340</v>
      </c>
      <c r="C955" t="s">
        <v>87</v>
      </c>
      <c r="E955" t="s">
        <v>2344</v>
      </c>
      <c r="F955">
        <v>4.3</v>
      </c>
      <c r="G955">
        <v>5</v>
      </c>
      <c r="H955">
        <v>0.215</v>
      </c>
      <c r="I955" t="s">
        <v>43</v>
      </c>
      <c r="J955" t="s">
        <v>1386</v>
      </c>
      <c r="L955" t="s">
        <v>1386</v>
      </c>
      <c r="M955" t="s">
        <v>509</v>
      </c>
      <c r="N955">
        <v>5</v>
      </c>
      <c r="O955" t="s">
        <v>1224</v>
      </c>
      <c r="P955" t="s">
        <v>1238</v>
      </c>
      <c r="Q955" t="s">
        <v>1241</v>
      </c>
      <c r="R955" t="s">
        <v>2307</v>
      </c>
      <c r="S955" t="s">
        <v>2343</v>
      </c>
    </row>
    <row r="956" spans="1:19">
      <c r="A956" t="s">
        <v>2340</v>
      </c>
      <c r="C956" t="s">
        <v>508</v>
      </c>
      <c r="D956" t="s">
        <v>629</v>
      </c>
      <c r="E956" t="s">
        <v>2345</v>
      </c>
      <c r="F956" t="s">
        <v>300</v>
      </c>
      <c r="I956" t="s">
        <v>7</v>
      </c>
      <c r="J956" t="s">
        <v>1386</v>
      </c>
      <c r="L956" t="s">
        <v>1386</v>
      </c>
      <c r="M956" t="s">
        <v>509</v>
      </c>
      <c r="N956">
        <v>5</v>
      </c>
      <c r="O956" t="s">
        <v>1224</v>
      </c>
      <c r="P956" t="s">
        <v>1238</v>
      </c>
      <c r="Q956" t="s">
        <v>1241</v>
      </c>
      <c r="R956" t="s">
        <v>2307</v>
      </c>
      <c r="S956" t="s">
        <v>2343</v>
      </c>
    </row>
    <row r="957" spans="1:19">
      <c r="A957" t="s">
        <v>2340</v>
      </c>
      <c r="C957" t="s">
        <v>508</v>
      </c>
      <c r="D957" t="s">
        <v>633</v>
      </c>
      <c r="E957" t="s">
        <v>2346</v>
      </c>
      <c r="F957" t="s">
        <v>300</v>
      </c>
      <c r="I957" t="s">
        <v>7</v>
      </c>
      <c r="J957" t="s">
        <v>1386</v>
      </c>
      <c r="L957" t="s">
        <v>1386</v>
      </c>
      <c r="M957" t="s">
        <v>509</v>
      </c>
      <c r="N957">
        <v>5</v>
      </c>
      <c r="O957" t="s">
        <v>1224</v>
      </c>
      <c r="P957" t="s">
        <v>1238</v>
      </c>
      <c r="Q957" t="s">
        <v>1241</v>
      </c>
      <c r="R957" t="s">
        <v>2307</v>
      </c>
      <c r="S957" t="s">
        <v>2343</v>
      </c>
    </row>
    <row r="958" spans="1:19">
      <c r="A958" t="s">
        <v>2340</v>
      </c>
      <c r="C958" t="s">
        <v>508</v>
      </c>
      <c r="D958" t="s">
        <v>637</v>
      </c>
      <c r="E958" t="s">
        <v>2347</v>
      </c>
      <c r="F958" t="s">
        <v>300</v>
      </c>
      <c r="I958" t="s">
        <v>7</v>
      </c>
      <c r="J958" t="s">
        <v>1386</v>
      </c>
      <c r="L958" t="s">
        <v>1386</v>
      </c>
      <c r="M958" t="s">
        <v>509</v>
      </c>
      <c r="N958">
        <v>5</v>
      </c>
      <c r="O958" t="s">
        <v>1224</v>
      </c>
      <c r="P958" t="s">
        <v>1238</v>
      </c>
      <c r="Q958" t="s">
        <v>1241</v>
      </c>
      <c r="R958" t="s">
        <v>2307</v>
      </c>
      <c r="S958" t="s">
        <v>2343</v>
      </c>
    </row>
    <row r="959" spans="1:19">
      <c r="A959" t="s">
        <v>2340</v>
      </c>
      <c r="C959" t="s">
        <v>508</v>
      </c>
      <c r="D959" t="s">
        <v>641</v>
      </c>
      <c r="E959" t="s">
        <v>2348</v>
      </c>
      <c r="F959" t="s">
        <v>300</v>
      </c>
      <c r="I959" t="s">
        <v>7</v>
      </c>
      <c r="J959" t="s">
        <v>1386</v>
      </c>
      <c r="L959" t="s">
        <v>1386</v>
      </c>
      <c r="M959" t="s">
        <v>509</v>
      </c>
      <c r="N959">
        <v>5</v>
      </c>
      <c r="O959" t="s">
        <v>1224</v>
      </c>
      <c r="P959" t="s">
        <v>1238</v>
      </c>
      <c r="Q959" t="s">
        <v>1241</v>
      </c>
      <c r="R959" t="s">
        <v>2307</v>
      </c>
      <c r="S959" t="s">
        <v>2343</v>
      </c>
    </row>
    <row r="960" spans="1:19">
      <c r="A960" t="s">
        <v>2340</v>
      </c>
      <c r="C960" t="s">
        <v>508</v>
      </c>
      <c r="D960" t="s">
        <v>645</v>
      </c>
      <c r="E960" t="s">
        <v>2349</v>
      </c>
      <c r="F960">
        <v>20</v>
      </c>
      <c r="I960" t="s">
        <v>7</v>
      </c>
      <c r="J960" t="s">
        <v>1386</v>
      </c>
      <c r="L960" t="s">
        <v>1386</v>
      </c>
      <c r="M960" t="s">
        <v>509</v>
      </c>
      <c r="N960">
        <v>5</v>
      </c>
      <c r="O960" t="s">
        <v>1224</v>
      </c>
      <c r="P960" t="s">
        <v>1238</v>
      </c>
      <c r="Q960" t="s">
        <v>1241</v>
      </c>
      <c r="R960" t="s">
        <v>2307</v>
      </c>
      <c r="S960" t="s">
        <v>2343</v>
      </c>
    </row>
    <row r="961" spans="1:19">
      <c r="A961" t="s">
        <v>2340</v>
      </c>
      <c r="C961" t="s">
        <v>508</v>
      </c>
      <c r="D961" t="s">
        <v>649</v>
      </c>
      <c r="E961" t="s">
        <v>2350</v>
      </c>
      <c r="F961" t="s">
        <v>300</v>
      </c>
      <c r="I961" t="s">
        <v>7</v>
      </c>
      <c r="J961" t="s">
        <v>1386</v>
      </c>
      <c r="L961" t="s">
        <v>1386</v>
      </c>
      <c r="M961" t="s">
        <v>509</v>
      </c>
      <c r="N961">
        <v>5</v>
      </c>
      <c r="O961" t="s">
        <v>1224</v>
      </c>
      <c r="P961" t="s">
        <v>1238</v>
      </c>
      <c r="Q961" t="s">
        <v>1241</v>
      </c>
      <c r="R961" t="s">
        <v>2307</v>
      </c>
      <c r="S961" t="s">
        <v>2343</v>
      </c>
    </row>
    <row r="962" spans="1:19">
      <c r="A962" t="s">
        <v>2340</v>
      </c>
      <c r="C962" t="s">
        <v>508</v>
      </c>
      <c r="D962" t="s">
        <v>653</v>
      </c>
      <c r="E962" t="s">
        <v>2351</v>
      </c>
      <c r="F962" t="s">
        <v>300</v>
      </c>
      <c r="I962" t="s">
        <v>7</v>
      </c>
      <c r="J962" t="s">
        <v>1386</v>
      </c>
      <c r="L962" t="s">
        <v>1386</v>
      </c>
      <c r="M962" t="s">
        <v>509</v>
      </c>
      <c r="N962">
        <v>5</v>
      </c>
      <c r="O962" t="s">
        <v>1224</v>
      </c>
      <c r="P962" t="s">
        <v>1238</v>
      </c>
      <c r="Q962" t="s">
        <v>1241</v>
      </c>
      <c r="R962" t="s">
        <v>2307</v>
      </c>
      <c r="S962" t="s">
        <v>2343</v>
      </c>
    </row>
    <row r="963" spans="1:19">
      <c r="A963" t="s">
        <v>2340</v>
      </c>
      <c r="C963" t="s">
        <v>508</v>
      </c>
      <c r="D963" t="s">
        <v>657</v>
      </c>
      <c r="E963" t="s">
        <v>2352</v>
      </c>
      <c r="F963" t="s">
        <v>300</v>
      </c>
      <c r="I963" t="s">
        <v>7</v>
      </c>
      <c r="J963" t="s">
        <v>1386</v>
      </c>
      <c r="L963" t="s">
        <v>1386</v>
      </c>
      <c r="M963" t="s">
        <v>509</v>
      </c>
      <c r="N963">
        <v>5</v>
      </c>
      <c r="O963" t="s">
        <v>1224</v>
      </c>
      <c r="P963" t="s">
        <v>1238</v>
      </c>
      <c r="Q963" t="s">
        <v>1241</v>
      </c>
      <c r="R963" t="s">
        <v>2307</v>
      </c>
      <c r="S963" t="s">
        <v>2343</v>
      </c>
    </row>
    <row r="964" spans="1:19">
      <c r="A964" t="s">
        <v>2340</v>
      </c>
      <c r="C964" t="s">
        <v>508</v>
      </c>
      <c r="D964" t="s">
        <v>661</v>
      </c>
      <c r="E964" t="s">
        <v>2353</v>
      </c>
      <c r="F964" t="s">
        <v>300</v>
      </c>
      <c r="I964" t="s">
        <v>7</v>
      </c>
      <c r="J964" t="s">
        <v>1386</v>
      </c>
      <c r="L964" t="s">
        <v>1386</v>
      </c>
      <c r="M964" t="s">
        <v>509</v>
      </c>
      <c r="N964">
        <v>5</v>
      </c>
      <c r="O964" t="s">
        <v>1224</v>
      </c>
      <c r="P964" t="s">
        <v>1238</v>
      </c>
      <c r="Q964" t="s">
        <v>1241</v>
      </c>
      <c r="R964" t="s">
        <v>2307</v>
      </c>
      <c r="S964" t="s">
        <v>2343</v>
      </c>
    </row>
    <row r="965" spans="1:19">
      <c r="A965" t="s">
        <v>2340</v>
      </c>
      <c r="C965" t="s">
        <v>508</v>
      </c>
      <c r="D965" t="s">
        <v>665</v>
      </c>
      <c r="E965" t="s">
        <v>2354</v>
      </c>
      <c r="F965" t="s">
        <v>300</v>
      </c>
      <c r="I965" t="s">
        <v>7</v>
      </c>
      <c r="J965" t="s">
        <v>1386</v>
      </c>
      <c r="L965" t="s">
        <v>1386</v>
      </c>
      <c r="M965" t="s">
        <v>509</v>
      </c>
      <c r="N965">
        <v>5</v>
      </c>
      <c r="O965" t="s">
        <v>1224</v>
      </c>
      <c r="P965" t="s">
        <v>1238</v>
      </c>
      <c r="Q965" t="s">
        <v>1241</v>
      </c>
      <c r="R965" t="s">
        <v>2307</v>
      </c>
      <c r="S965" t="s">
        <v>2343</v>
      </c>
    </row>
    <row r="966" spans="1:19">
      <c r="A966" t="s">
        <v>2340</v>
      </c>
      <c r="C966" t="s">
        <v>508</v>
      </c>
      <c r="D966" t="s">
        <v>669</v>
      </c>
      <c r="E966" t="s">
        <v>2355</v>
      </c>
      <c r="F966" t="s">
        <v>300</v>
      </c>
      <c r="I966" t="s">
        <v>7</v>
      </c>
      <c r="J966" t="s">
        <v>1386</v>
      </c>
      <c r="L966" t="s">
        <v>1386</v>
      </c>
      <c r="M966" t="s">
        <v>509</v>
      </c>
      <c r="N966">
        <v>5</v>
      </c>
      <c r="O966" t="s">
        <v>1224</v>
      </c>
      <c r="P966" t="s">
        <v>1238</v>
      </c>
      <c r="Q966" t="s">
        <v>1241</v>
      </c>
      <c r="R966" t="s">
        <v>2307</v>
      </c>
      <c r="S966" t="s">
        <v>2343</v>
      </c>
    </row>
    <row r="967" spans="1:19">
      <c r="A967" t="s">
        <v>2356</v>
      </c>
      <c r="C967" t="s">
        <v>585</v>
      </c>
      <c r="E967" t="s">
        <v>2357</v>
      </c>
      <c r="F967" t="s">
        <v>2358</v>
      </c>
      <c r="J967" t="s">
        <v>1386</v>
      </c>
      <c r="L967" t="s">
        <v>1386</v>
      </c>
      <c r="N967">
        <v>5</v>
      </c>
      <c r="O967" t="s">
        <v>1224</v>
      </c>
      <c r="P967" t="s">
        <v>1238</v>
      </c>
      <c r="Q967" t="s">
        <v>1241</v>
      </c>
      <c r="R967" t="s">
        <v>2307</v>
      </c>
      <c r="S967" t="s">
        <v>2359</v>
      </c>
    </row>
    <row r="968" spans="1:19">
      <c r="A968" t="s">
        <v>2356</v>
      </c>
      <c r="C968" t="s">
        <v>87</v>
      </c>
      <c r="E968" t="s">
        <v>2360</v>
      </c>
      <c r="F968">
        <v>4.3</v>
      </c>
      <c r="G968">
        <v>5</v>
      </c>
      <c r="H968">
        <v>0.215</v>
      </c>
      <c r="I968" t="s">
        <v>43</v>
      </c>
      <c r="J968" t="s">
        <v>1386</v>
      </c>
      <c r="L968" t="s">
        <v>1386</v>
      </c>
      <c r="M968" t="s">
        <v>509</v>
      </c>
      <c r="N968">
        <v>5</v>
      </c>
      <c r="O968" t="s">
        <v>1224</v>
      </c>
      <c r="P968" t="s">
        <v>1238</v>
      </c>
      <c r="Q968" t="s">
        <v>1241</v>
      </c>
      <c r="R968" t="s">
        <v>2307</v>
      </c>
      <c r="S968" t="s">
        <v>2359</v>
      </c>
    </row>
    <row r="969" spans="1:19">
      <c r="A969" t="s">
        <v>2356</v>
      </c>
      <c r="C969" t="s">
        <v>508</v>
      </c>
      <c r="D969" t="s">
        <v>629</v>
      </c>
      <c r="E969" t="s">
        <v>2361</v>
      </c>
      <c r="F969" t="s">
        <v>300</v>
      </c>
      <c r="I969" t="s">
        <v>7</v>
      </c>
      <c r="J969" t="s">
        <v>1386</v>
      </c>
      <c r="L969" t="s">
        <v>1386</v>
      </c>
      <c r="M969" t="s">
        <v>509</v>
      </c>
      <c r="N969">
        <v>5</v>
      </c>
      <c r="O969" t="s">
        <v>1224</v>
      </c>
      <c r="P969" t="s">
        <v>1238</v>
      </c>
      <c r="Q969" t="s">
        <v>1241</v>
      </c>
      <c r="R969" t="s">
        <v>2307</v>
      </c>
      <c r="S969" t="s">
        <v>2359</v>
      </c>
    </row>
    <row r="970" spans="1:19">
      <c r="A970" t="s">
        <v>2356</v>
      </c>
      <c r="C970" t="s">
        <v>508</v>
      </c>
      <c r="D970" t="s">
        <v>633</v>
      </c>
      <c r="E970" t="s">
        <v>2362</v>
      </c>
      <c r="F970" t="s">
        <v>300</v>
      </c>
      <c r="I970" t="s">
        <v>7</v>
      </c>
      <c r="J970" t="s">
        <v>1386</v>
      </c>
      <c r="L970" t="s">
        <v>1386</v>
      </c>
      <c r="M970" t="s">
        <v>509</v>
      </c>
      <c r="N970">
        <v>5</v>
      </c>
      <c r="O970" t="s">
        <v>1224</v>
      </c>
      <c r="P970" t="s">
        <v>1238</v>
      </c>
      <c r="Q970" t="s">
        <v>1241</v>
      </c>
      <c r="R970" t="s">
        <v>2307</v>
      </c>
      <c r="S970" t="s">
        <v>2359</v>
      </c>
    </row>
    <row r="971" spans="1:19">
      <c r="A971" t="s">
        <v>2356</v>
      </c>
      <c r="C971" t="s">
        <v>508</v>
      </c>
      <c r="D971" t="s">
        <v>637</v>
      </c>
      <c r="E971" t="s">
        <v>2363</v>
      </c>
      <c r="F971" t="s">
        <v>300</v>
      </c>
      <c r="I971" t="s">
        <v>7</v>
      </c>
      <c r="J971" t="s">
        <v>1386</v>
      </c>
      <c r="L971" t="s">
        <v>1386</v>
      </c>
      <c r="M971" t="s">
        <v>509</v>
      </c>
      <c r="N971">
        <v>5</v>
      </c>
      <c r="O971" t="s">
        <v>1224</v>
      </c>
      <c r="P971" t="s">
        <v>1238</v>
      </c>
      <c r="Q971" t="s">
        <v>1241</v>
      </c>
      <c r="R971" t="s">
        <v>2307</v>
      </c>
      <c r="S971" t="s">
        <v>2359</v>
      </c>
    </row>
    <row r="972" spans="1:19">
      <c r="A972" t="s">
        <v>2356</v>
      </c>
      <c r="C972" t="s">
        <v>508</v>
      </c>
      <c r="D972" t="s">
        <v>641</v>
      </c>
      <c r="E972" t="s">
        <v>2364</v>
      </c>
      <c r="F972" t="s">
        <v>300</v>
      </c>
      <c r="I972" t="s">
        <v>7</v>
      </c>
      <c r="J972" t="s">
        <v>1386</v>
      </c>
      <c r="L972" t="s">
        <v>1386</v>
      </c>
      <c r="M972" t="s">
        <v>509</v>
      </c>
      <c r="N972">
        <v>5</v>
      </c>
      <c r="O972" t="s">
        <v>1224</v>
      </c>
      <c r="P972" t="s">
        <v>1238</v>
      </c>
      <c r="Q972" t="s">
        <v>1241</v>
      </c>
      <c r="R972" t="s">
        <v>2307</v>
      </c>
      <c r="S972" t="s">
        <v>2359</v>
      </c>
    </row>
    <row r="973" spans="1:19">
      <c r="A973" t="s">
        <v>2356</v>
      </c>
      <c r="C973" t="s">
        <v>508</v>
      </c>
      <c r="D973" t="s">
        <v>645</v>
      </c>
      <c r="E973" t="s">
        <v>2365</v>
      </c>
      <c r="F973">
        <v>20</v>
      </c>
      <c r="I973" t="s">
        <v>7</v>
      </c>
      <c r="J973" t="s">
        <v>1386</v>
      </c>
      <c r="L973" t="s">
        <v>1386</v>
      </c>
      <c r="M973" t="s">
        <v>509</v>
      </c>
      <c r="N973">
        <v>5</v>
      </c>
      <c r="O973" t="s">
        <v>1224</v>
      </c>
      <c r="P973" t="s">
        <v>1238</v>
      </c>
      <c r="Q973" t="s">
        <v>1241</v>
      </c>
      <c r="R973" t="s">
        <v>2307</v>
      </c>
      <c r="S973" t="s">
        <v>2359</v>
      </c>
    </row>
    <row r="974" spans="1:19">
      <c r="A974" t="s">
        <v>2356</v>
      </c>
      <c r="C974" t="s">
        <v>508</v>
      </c>
      <c r="D974" t="s">
        <v>649</v>
      </c>
      <c r="E974" t="s">
        <v>2366</v>
      </c>
      <c r="F974" t="s">
        <v>300</v>
      </c>
      <c r="I974" t="s">
        <v>7</v>
      </c>
      <c r="J974" t="s">
        <v>1386</v>
      </c>
      <c r="L974" t="s">
        <v>1386</v>
      </c>
      <c r="M974" t="s">
        <v>509</v>
      </c>
      <c r="N974">
        <v>5</v>
      </c>
      <c r="O974" t="s">
        <v>1224</v>
      </c>
      <c r="P974" t="s">
        <v>1238</v>
      </c>
      <c r="Q974" t="s">
        <v>1241</v>
      </c>
      <c r="R974" t="s">
        <v>2307</v>
      </c>
      <c r="S974" t="s">
        <v>2359</v>
      </c>
    </row>
    <row r="975" spans="1:19">
      <c r="A975" t="s">
        <v>2356</v>
      </c>
      <c r="C975" t="s">
        <v>508</v>
      </c>
      <c r="D975" t="s">
        <v>653</v>
      </c>
      <c r="E975" t="s">
        <v>2367</v>
      </c>
      <c r="F975" t="s">
        <v>300</v>
      </c>
      <c r="I975" t="s">
        <v>7</v>
      </c>
      <c r="J975" t="s">
        <v>1386</v>
      </c>
      <c r="L975" t="s">
        <v>1386</v>
      </c>
      <c r="M975" t="s">
        <v>509</v>
      </c>
      <c r="N975">
        <v>5</v>
      </c>
      <c r="O975" t="s">
        <v>1224</v>
      </c>
      <c r="P975" t="s">
        <v>1238</v>
      </c>
      <c r="Q975" t="s">
        <v>1241</v>
      </c>
      <c r="R975" t="s">
        <v>2307</v>
      </c>
      <c r="S975" t="s">
        <v>2359</v>
      </c>
    </row>
    <row r="976" spans="1:19">
      <c r="A976" t="s">
        <v>2356</v>
      </c>
      <c r="C976" t="s">
        <v>508</v>
      </c>
      <c r="D976" t="s">
        <v>657</v>
      </c>
      <c r="E976" t="s">
        <v>2368</v>
      </c>
      <c r="F976" t="s">
        <v>300</v>
      </c>
      <c r="I976" t="s">
        <v>7</v>
      </c>
      <c r="J976" t="s">
        <v>1386</v>
      </c>
      <c r="L976" t="s">
        <v>1386</v>
      </c>
      <c r="M976" t="s">
        <v>509</v>
      </c>
      <c r="N976">
        <v>5</v>
      </c>
      <c r="O976" t="s">
        <v>1224</v>
      </c>
      <c r="P976" t="s">
        <v>1238</v>
      </c>
      <c r="Q976" t="s">
        <v>1241</v>
      </c>
      <c r="R976" t="s">
        <v>2307</v>
      </c>
      <c r="S976" t="s">
        <v>2359</v>
      </c>
    </row>
    <row r="977" spans="1:19">
      <c r="A977" t="s">
        <v>2356</v>
      </c>
      <c r="C977" t="s">
        <v>508</v>
      </c>
      <c r="D977" t="s">
        <v>661</v>
      </c>
      <c r="E977" t="s">
        <v>2369</v>
      </c>
      <c r="F977" t="s">
        <v>300</v>
      </c>
      <c r="I977" t="s">
        <v>7</v>
      </c>
      <c r="J977" t="s">
        <v>1386</v>
      </c>
      <c r="L977" t="s">
        <v>1386</v>
      </c>
      <c r="M977" t="s">
        <v>509</v>
      </c>
      <c r="N977">
        <v>5</v>
      </c>
      <c r="O977" t="s">
        <v>1224</v>
      </c>
      <c r="P977" t="s">
        <v>1238</v>
      </c>
      <c r="Q977" t="s">
        <v>1241</v>
      </c>
      <c r="R977" t="s">
        <v>2307</v>
      </c>
      <c r="S977" t="s">
        <v>2359</v>
      </c>
    </row>
    <row r="978" spans="1:19">
      <c r="A978" t="s">
        <v>2356</v>
      </c>
      <c r="C978" t="s">
        <v>508</v>
      </c>
      <c r="D978" t="s">
        <v>665</v>
      </c>
      <c r="E978" t="s">
        <v>2370</v>
      </c>
      <c r="F978" t="s">
        <v>300</v>
      </c>
      <c r="I978" t="s">
        <v>7</v>
      </c>
      <c r="J978" t="s">
        <v>1386</v>
      </c>
      <c r="L978" t="s">
        <v>1386</v>
      </c>
      <c r="M978" t="s">
        <v>509</v>
      </c>
      <c r="N978">
        <v>5</v>
      </c>
      <c r="O978" t="s">
        <v>1224</v>
      </c>
      <c r="P978" t="s">
        <v>1238</v>
      </c>
      <c r="Q978" t="s">
        <v>1241</v>
      </c>
      <c r="R978" t="s">
        <v>2307</v>
      </c>
      <c r="S978" t="s">
        <v>2359</v>
      </c>
    </row>
    <row r="979" spans="1:19">
      <c r="A979" t="s">
        <v>2356</v>
      </c>
      <c r="C979" t="s">
        <v>508</v>
      </c>
      <c r="D979" t="s">
        <v>669</v>
      </c>
      <c r="E979" t="s">
        <v>2371</v>
      </c>
      <c r="F979" t="s">
        <v>300</v>
      </c>
      <c r="I979" t="s">
        <v>7</v>
      </c>
      <c r="J979" t="s">
        <v>1386</v>
      </c>
      <c r="L979" t="s">
        <v>1386</v>
      </c>
      <c r="M979" t="s">
        <v>509</v>
      </c>
      <c r="N979">
        <v>5</v>
      </c>
      <c r="O979" t="s">
        <v>1224</v>
      </c>
      <c r="P979" t="s">
        <v>1238</v>
      </c>
      <c r="Q979" t="s">
        <v>1241</v>
      </c>
      <c r="R979" t="s">
        <v>2307</v>
      </c>
      <c r="S979" t="s">
        <v>2359</v>
      </c>
    </row>
    <row r="980" spans="1:19">
      <c r="A980" t="s">
        <v>2372</v>
      </c>
      <c r="C980" t="s">
        <v>585</v>
      </c>
      <c r="E980" t="s">
        <v>2373</v>
      </c>
      <c r="F980" t="s">
        <v>2374</v>
      </c>
      <c r="J980" t="s">
        <v>1386</v>
      </c>
      <c r="L980" t="s">
        <v>1386</v>
      </c>
      <c r="N980">
        <v>5</v>
      </c>
      <c r="O980" t="s">
        <v>1224</v>
      </c>
      <c r="P980" t="s">
        <v>1238</v>
      </c>
      <c r="Q980" t="s">
        <v>1241</v>
      </c>
      <c r="R980" t="s">
        <v>2307</v>
      </c>
      <c r="S980" t="s">
        <v>2375</v>
      </c>
    </row>
    <row r="981" spans="1:19">
      <c r="A981" t="s">
        <v>2372</v>
      </c>
      <c r="C981" t="s">
        <v>87</v>
      </c>
      <c r="E981" t="s">
        <v>2376</v>
      </c>
      <c r="F981">
        <v>0.02</v>
      </c>
      <c r="G981">
        <v>5</v>
      </c>
      <c r="H981">
        <v>1E-3</v>
      </c>
      <c r="I981" t="s">
        <v>43</v>
      </c>
      <c r="J981" t="s">
        <v>1386</v>
      </c>
      <c r="L981" t="s">
        <v>1386</v>
      </c>
      <c r="M981" t="s">
        <v>509</v>
      </c>
      <c r="N981">
        <v>5</v>
      </c>
      <c r="O981" t="s">
        <v>1224</v>
      </c>
      <c r="P981" t="s">
        <v>1238</v>
      </c>
      <c r="Q981" t="s">
        <v>1241</v>
      </c>
      <c r="R981" t="s">
        <v>2307</v>
      </c>
      <c r="S981" t="s">
        <v>2375</v>
      </c>
    </row>
    <row r="982" spans="1:19">
      <c r="A982" t="s">
        <v>2377</v>
      </c>
      <c r="C982" t="s">
        <v>585</v>
      </c>
      <c r="E982" t="s">
        <v>2378</v>
      </c>
      <c r="F982" t="s">
        <v>2374</v>
      </c>
      <c r="J982" t="s">
        <v>1386</v>
      </c>
      <c r="L982" t="s">
        <v>1386</v>
      </c>
      <c r="N982">
        <v>5</v>
      </c>
      <c r="O982" t="s">
        <v>1224</v>
      </c>
      <c r="P982" t="s">
        <v>1238</v>
      </c>
      <c r="Q982" t="s">
        <v>1241</v>
      </c>
      <c r="R982" t="s">
        <v>2307</v>
      </c>
      <c r="S982" t="s">
        <v>2379</v>
      </c>
    </row>
    <row r="983" spans="1:19">
      <c r="A983" t="s">
        <v>2377</v>
      </c>
      <c r="C983" t="s">
        <v>87</v>
      </c>
      <c r="E983" t="s">
        <v>2380</v>
      </c>
      <c r="F983">
        <v>0.02</v>
      </c>
      <c r="G983">
        <v>5</v>
      </c>
      <c r="H983">
        <v>1E-3</v>
      </c>
      <c r="I983" t="s">
        <v>43</v>
      </c>
      <c r="J983" t="s">
        <v>1386</v>
      </c>
      <c r="L983" t="s">
        <v>1386</v>
      </c>
      <c r="M983" t="s">
        <v>509</v>
      </c>
      <c r="N983">
        <v>5</v>
      </c>
      <c r="O983" t="s">
        <v>1224</v>
      </c>
      <c r="P983" t="s">
        <v>1238</v>
      </c>
      <c r="Q983" t="s">
        <v>1241</v>
      </c>
      <c r="R983" t="s">
        <v>2307</v>
      </c>
      <c r="S983" t="s">
        <v>2379</v>
      </c>
    </row>
    <row r="984" spans="1:19">
      <c r="A984" t="s">
        <v>2381</v>
      </c>
      <c r="C984" t="s">
        <v>585</v>
      </c>
      <c r="E984" t="s">
        <v>2382</v>
      </c>
      <c r="F984" t="s">
        <v>2374</v>
      </c>
      <c r="J984" t="s">
        <v>1386</v>
      </c>
      <c r="L984" t="s">
        <v>1386</v>
      </c>
      <c r="N984">
        <v>5</v>
      </c>
      <c r="O984" t="s">
        <v>1224</v>
      </c>
      <c r="P984" t="s">
        <v>1238</v>
      </c>
      <c r="Q984" t="s">
        <v>1241</v>
      </c>
      <c r="R984" t="s">
        <v>2307</v>
      </c>
      <c r="S984" t="s">
        <v>2383</v>
      </c>
    </row>
    <row r="985" spans="1:19">
      <c r="A985" t="s">
        <v>2381</v>
      </c>
      <c r="C985" t="s">
        <v>87</v>
      </c>
      <c r="E985" t="s">
        <v>2384</v>
      </c>
      <c r="F985">
        <v>0.02</v>
      </c>
      <c r="G985">
        <v>5</v>
      </c>
      <c r="H985">
        <v>1E-3</v>
      </c>
      <c r="I985" t="s">
        <v>43</v>
      </c>
      <c r="J985" t="s">
        <v>1386</v>
      </c>
      <c r="L985" t="s">
        <v>1386</v>
      </c>
      <c r="M985" t="s">
        <v>509</v>
      </c>
      <c r="N985">
        <v>5</v>
      </c>
      <c r="O985" t="s">
        <v>1224</v>
      </c>
      <c r="P985" t="s">
        <v>1238</v>
      </c>
      <c r="Q985" t="s">
        <v>1241</v>
      </c>
      <c r="R985" t="s">
        <v>2307</v>
      </c>
      <c r="S985" t="s">
        <v>2383</v>
      </c>
    </row>
    <row r="986" spans="1:19">
      <c r="A986" t="s">
        <v>2385</v>
      </c>
      <c r="C986" t="s">
        <v>585</v>
      </c>
      <c r="E986" t="s">
        <v>2386</v>
      </c>
      <c r="F986" t="s">
        <v>2374</v>
      </c>
      <c r="J986" t="s">
        <v>1386</v>
      </c>
      <c r="L986" t="s">
        <v>1386</v>
      </c>
      <c r="N986">
        <v>5</v>
      </c>
      <c r="O986" t="s">
        <v>1224</v>
      </c>
      <c r="P986" t="s">
        <v>1238</v>
      </c>
      <c r="Q986" t="s">
        <v>1241</v>
      </c>
      <c r="R986" t="s">
        <v>2307</v>
      </c>
      <c r="S986" t="s">
        <v>2387</v>
      </c>
    </row>
    <row r="987" spans="1:19">
      <c r="A987" t="s">
        <v>2385</v>
      </c>
      <c r="C987" t="s">
        <v>87</v>
      </c>
      <c r="E987" t="s">
        <v>2388</v>
      </c>
      <c r="F987">
        <v>0.02</v>
      </c>
      <c r="G987">
        <v>5</v>
      </c>
      <c r="H987">
        <v>1E-3</v>
      </c>
      <c r="I987" t="s">
        <v>43</v>
      </c>
      <c r="J987" t="s">
        <v>1386</v>
      </c>
      <c r="L987" t="s">
        <v>1386</v>
      </c>
      <c r="M987" t="s">
        <v>509</v>
      </c>
      <c r="N987">
        <v>5</v>
      </c>
      <c r="O987" t="s">
        <v>1224</v>
      </c>
      <c r="P987" t="s">
        <v>1238</v>
      </c>
      <c r="Q987" t="s">
        <v>1241</v>
      </c>
      <c r="R987" t="s">
        <v>2307</v>
      </c>
      <c r="S987" t="s">
        <v>2387</v>
      </c>
    </row>
    <row r="988" spans="1:19">
      <c r="A988" t="s">
        <v>2389</v>
      </c>
      <c r="C988" t="s">
        <v>585</v>
      </c>
      <c r="E988" t="s">
        <v>2390</v>
      </c>
      <c r="F988" t="s">
        <v>2374</v>
      </c>
      <c r="J988" t="s">
        <v>1386</v>
      </c>
      <c r="L988" t="s">
        <v>1386</v>
      </c>
      <c r="N988">
        <v>5</v>
      </c>
      <c r="O988" t="s">
        <v>1224</v>
      </c>
      <c r="P988" t="s">
        <v>1238</v>
      </c>
      <c r="Q988" t="s">
        <v>1241</v>
      </c>
      <c r="R988" t="s">
        <v>2307</v>
      </c>
      <c r="S988" t="s">
        <v>2391</v>
      </c>
    </row>
    <row r="989" spans="1:19">
      <c r="A989" t="s">
        <v>2389</v>
      </c>
      <c r="C989" t="s">
        <v>87</v>
      </c>
      <c r="E989" t="s">
        <v>2392</v>
      </c>
      <c r="F989">
        <v>0.02</v>
      </c>
      <c r="G989">
        <v>5</v>
      </c>
      <c r="H989">
        <v>1E-3</v>
      </c>
      <c r="I989" t="s">
        <v>43</v>
      </c>
      <c r="J989" t="s">
        <v>1386</v>
      </c>
      <c r="L989" t="s">
        <v>1386</v>
      </c>
      <c r="M989" t="s">
        <v>509</v>
      </c>
      <c r="N989">
        <v>5</v>
      </c>
      <c r="O989" t="s">
        <v>1224</v>
      </c>
      <c r="P989" t="s">
        <v>1238</v>
      </c>
      <c r="Q989" t="s">
        <v>1241</v>
      </c>
      <c r="R989" t="s">
        <v>2307</v>
      </c>
      <c r="S989" t="s">
        <v>2391</v>
      </c>
    </row>
    <row r="990" spans="1:19">
      <c r="A990" t="s">
        <v>2393</v>
      </c>
      <c r="C990" t="s">
        <v>585</v>
      </c>
      <c r="E990" t="s">
        <v>2394</v>
      </c>
      <c r="F990" t="s">
        <v>2374</v>
      </c>
      <c r="J990" t="s">
        <v>1386</v>
      </c>
      <c r="L990" t="s">
        <v>1386</v>
      </c>
      <c r="N990">
        <v>5</v>
      </c>
      <c r="O990" t="s">
        <v>1224</v>
      </c>
      <c r="P990" t="s">
        <v>1238</v>
      </c>
      <c r="Q990" t="s">
        <v>1241</v>
      </c>
      <c r="R990" t="s">
        <v>2307</v>
      </c>
      <c r="S990" t="s">
        <v>2395</v>
      </c>
    </row>
    <row r="991" spans="1:19">
      <c r="A991" t="s">
        <v>2393</v>
      </c>
      <c r="C991" t="s">
        <v>87</v>
      </c>
      <c r="E991" t="s">
        <v>2396</v>
      </c>
      <c r="F991">
        <v>0.02</v>
      </c>
      <c r="G991">
        <v>5</v>
      </c>
      <c r="H991">
        <v>1E-3</v>
      </c>
      <c r="I991" t="s">
        <v>43</v>
      </c>
      <c r="J991" t="s">
        <v>1386</v>
      </c>
      <c r="L991" t="s">
        <v>1386</v>
      </c>
      <c r="M991" t="s">
        <v>509</v>
      </c>
      <c r="N991">
        <v>5</v>
      </c>
      <c r="O991" t="s">
        <v>1224</v>
      </c>
      <c r="P991" t="s">
        <v>1238</v>
      </c>
      <c r="Q991" t="s">
        <v>1241</v>
      </c>
      <c r="R991" t="s">
        <v>2307</v>
      </c>
      <c r="S991" t="s">
        <v>2395</v>
      </c>
    </row>
    <row r="992" spans="1:19">
      <c r="A992" t="s">
        <v>2397</v>
      </c>
      <c r="C992" t="s">
        <v>585</v>
      </c>
      <c r="E992" t="s">
        <v>2398</v>
      </c>
      <c r="F992" t="s">
        <v>2374</v>
      </c>
      <c r="J992" t="s">
        <v>1386</v>
      </c>
      <c r="L992" t="s">
        <v>1386</v>
      </c>
      <c r="N992">
        <v>5</v>
      </c>
      <c r="O992" t="s">
        <v>1224</v>
      </c>
      <c r="P992" t="s">
        <v>1238</v>
      </c>
      <c r="Q992" t="s">
        <v>1241</v>
      </c>
      <c r="R992" t="s">
        <v>2307</v>
      </c>
      <c r="S992" t="s">
        <v>2399</v>
      </c>
    </row>
    <row r="993" spans="1:19">
      <c r="A993" t="s">
        <v>2397</v>
      </c>
      <c r="C993" t="s">
        <v>87</v>
      </c>
      <c r="E993" t="s">
        <v>2400</v>
      </c>
      <c r="F993">
        <v>0.02</v>
      </c>
      <c r="G993">
        <v>5</v>
      </c>
      <c r="H993">
        <v>1E-3</v>
      </c>
      <c r="I993" t="s">
        <v>43</v>
      </c>
      <c r="J993" t="s">
        <v>1386</v>
      </c>
      <c r="L993" t="s">
        <v>1386</v>
      </c>
      <c r="M993" t="s">
        <v>509</v>
      </c>
      <c r="N993">
        <v>5</v>
      </c>
      <c r="O993" t="s">
        <v>1224</v>
      </c>
      <c r="P993" t="s">
        <v>1238</v>
      </c>
      <c r="Q993" t="s">
        <v>1241</v>
      </c>
      <c r="R993" t="s">
        <v>2307</v>
      </c>
      <c r="S993" t="s">
        <v>2399</v>
      </c>
    </row>
    <row r="994" spans="1:19">
      <c r="A994" t="s">
        <v>2401</v>
      </c>
      <c r="C994" t="s">
        <v>585</v>
      </c>
      <c r="E994" t="s">
        <v>2402</v>
      </c>
      <c r="F994" t="s">
        <v>2374</v>
      </c>
      <c r="J994" t="s">
        <v>1386</v>
      </c>
      <c r="L994" t="s">
        <v>1386</v>
      </c>
      <c r="N994">
        <v>5</v>
      </c>
      <c r="O994" t="s">
        <v>1224</v>
      </c>
      <c r="P994" t="s">
        <v>1238</v>
      </c>
      <c r="Q994" t="s">
        <v>1241</v>
      </c>
      <c r="R994" t="s">
        <v>2307</v>
      </c>
      <c r="S994" t="s">
        <v>2403</v>
      </c>
    </row>
    <row r="995" spans="1:19">
      <c r="A995" t="s">
        <v>2401</v>
      </c>
      <c r="C995" t="s">
        <v>87</v>
      </c>
      <c r="E995" t="s">
        <v>2404</v>
      </c>
      <c r="F995">
        <v>0.02</v>
      </c>
      <c r="G995">
        <v>5</v>
      </c>
      <c r="H995">
        <v>1E-3</v>
      </c>
      <c r="I995" t="s">
        <v>43</v>
      </c>
      <c r="J995" t="s">
        <v>1386</v>
      </c>
      <c r="L995" t="s">
        <v>1386</v>
      </c>
      <c r="M995" t="s">
        <v>509</v>
      </c>
      <c r="N995">
        <v>5</v>
      </c>
      <c r="O995" t="s">
        <v>1224</v>
      </c>
      <c r="P995" t="s">
        <v>1238</v>
      </c>
      <c r="Q995" t="s">
        <v>1241</v>
      </c>
      <c r="R995" t="s">
        <v>2307</v>
      </c>
      <c r="S995" t="s">
        <v>2403</v>
      </c>
    </row>
    <row r="996" spans="1:19">
      <c r="A996" t="s">
        <v>2405</v>
      </c>
      <c r="C996" t="s">
        <v>585</v>
      </c>
      <c r="E996" t="s">
        <v>2406</v>
      </c>
      <c r="F996" t="s">
        <v>2407</v>
      </c>
      <c r="J996" t="s">
        <v>1386</v>
      </c>
      <c r="L996" t="s">
        <v>1386</v>
      </c>
      <c r="N996">
        <v>5</v>
      </c>
      <c r="O996" t="s">
        <v>1224</v>
      </c>
      <c r="P996" t="s">
        <v>1238</v>
      </c>
      <c r="Q996" t="s">
        <v>1241</v>
      </c>
      <c r="R996" t="s">
        <v>2307</v>
      </c>
      <c r="S996" t="s">
        <v>2408</v>
      </c>
    </row>
    <row r="997" spans="1:19">
      <c r="A997" t="s">
        <v>2405</v>
      </c>
      <c r="C997" t="s">
        <v>87</v>
      </c>
      <c r="E997" t="s">
        <v>2409</v>
      </c>
      <c r="F997">
        <v>0.02</v>
      </c>
      <c r="G997">
        <v>5</v>
      </c>
      <c r="H997">
        <v>1E-3</v>
      </c>
      <c r="I997" t="s">
        <v>43</v>
      </c>
      <c r="J997" t="s">
        <v>1386</v>
      </c>
      <c r="L997" t="s">
        <v>1386</v>
      </c>
      <c r="M997" t="s">
        <v>509</v>
      </c>
      <c r="N997">
        <v>5</v>
      </c>
      <c r="O997" t="s">
        <v>1224</v>
      </c>
      <c r="P997" t="s">
        <v>1238</v>
      </c>
      <c r="Q997" t="s">
        <v>1241</v>
      </c>
      <c r="R997" t="s">
        <v>2307</v>
      </c>
      <c r="S997" t="s">
        <v>2408</v>
      </c>
    </row>
    <row r="998" spans="1:19">
      <c r="A998" t="s">
        <v>2410</v>
      </c>
      <c r="C998" t="s">
        <v>585</v>
      </c>
      <c r="E998" t="s">
        <v>2411</v>
      </c>
      <c r="F998" t="s">
        <v>2407</v>
      </c>
      <c r="J998" t="s">
        <v>1386</v>
      </c>
      <c r="L998" t="s">
        <v>1386</v>
      </c>
      <c r="N998">
        <v>5</v>
      </c>
      <c r="O998" t="s">
        <v>1224</v>
      </c>
      <c r="P998" t="s">
        <v>1238</v>
      </c>
      <c r="Q998" t="s">
        <v>1241</v>
      </c>
      <c r="R998" t="s">
        <v>2307</v>
      </c>
      <c r="S998" t="s">
        <v>2412</v>
      </c>
    </row>
    <row r="999" spans="1:19">
      <c r="A999" t="s">
        <v>2410</v>
      </c>
      <c r="C999" t="s">
        <v>87</v>
      </c>
      <c r="E999" t="s">
        <v>2413</v>
      </c>
      <c r="F999">
        <v>0.02</v>
      </c>
      <c r="G999">
        <v>5</v>
      </c>
      <c r="H999">
        <v>1E-3</v>
      </c>
      <c r="I999" t="s">
        <v>43</v>
      </c>
      <c r="J999" t="s">
        <v>1386</v>
      </c>
      <c r="L999" t="s">
        <v>1386</v>
      </c>
      <c r="M999" t="s">
        <v>509</v>
      </c>
      <c r="N999">
        <v>5</v>
      </c>
      <c r="O999" t="s">
        <v>1224</v>
      </c>
      <c r="P999" t="s">
        <v>1238</v>
      </c>
      <c r="Q999" t="s">
        <v>1241</v>
      </c>
      <c r="R999" t="s">
        <v>2307</v>
      </c>
      <c r="S999" t="s">
        <v>2412</v>
      </c>
    </row>
    <row r="1000" spans="1:19">
      <c r="A1000" t="s">
        <v>2414</v>
      </c>
      <c r="C1000" t="s">
        <v>585</v>
      </c>
      <c r="E1000" t="s">
        <v>2415</v>
      </c>
      <c r="F1000" t="s">
        <v>2407</v>
      </c>
      <c r="J1000" t="s">
        <v>1386</v>
      </c>
      <c r="L1000" t="s">
        <v>1386</v>
      </c>
      <c r="N1000">
        <v>5</v>
      </c>
      <c r="O1000" t="s">
        <v>1224</v>
      </c>
      <c r="P1000" t="s">
        <v>1238</v>
      </c>
      <c r="Q1000" t="s">
        <v>1241</v>
      </c>
      <c r="R1000" t="s">
        <v>2307</v>
      </c>
      <c r="S1000" t="s">
        <v>2416</v>
      </c>
    </row>
    <row r="1001" spans="1:19">
      <c r="A1001" t="s">
        <v>2414</v>
      </c>
      <c r="C1001" t="s">
        <v>87</v>
      </c>
      <c r="E1001" t="s">
        <v>2417</v>
      </c>
      <c r="F1001">
        <v>0.02</v>
      </c>
      <c r="G1001">
        <v>5</v>
      </c>
      <c r="H1001">
        <v>1E-3</v>
      </c>
      <c r="I1001" t="s">
        <v>43</v>
      </c>
      <c r="J1001" t="s">
        <v>1386</v>
      </c>
      <c r="L1001" t="s">
        <v>1386</v>
      </c>
      <c r="M1001" t="s">
        <v>509</v>
      </c>
      <c r="N1001">
        <v>5</v>
      </c>
      <c r="O1001" t="s">
        <v>1224</v>
      </c>
      <c r="P1001" t="s">
        <v>1238</v>
      </c>
      <c r="Q1001" t="s">
        <v>1241</v>
      </c>
      <c r="R1001" t="s">
        <v>2307</v>
      </c>
      <c r="S1001" t="s">
        <v>2416</v>
      </c>
    </row>
    <row r="1002" spans="1:19">
      <c r="A1002" t="s">
        <v>2418</v>
      </c>
      <c r="C1002" t="s">
        <v>585</v>
      </c>
      <c r="E1002" t="s">
        <v>2419</v>
      </c>
      <c r="F1002" t="s">
        <v>2407</v>
      </c>
      <c r="J1002" t="s">
        <v>1386</v>
      </c>
      <c r="L1002" t="s">
        <v>1386</v>
      </c>
      <c r="N1002">
        <v>5</v>
      </c>
      <c r="O1002" t="s">
        <v>1224</v>
      </c>
      <c r="P1002" t="s">
        <v>1238</v>
      </c>
      <c r="Q1002" t="s">
        <v>1241</v>
      </c>
      <c r="R1002" t="s">
        <v>2307</v>
      </c>
      <c r="S1002" t="s">
        <v>2420</v>
      </c>
    </row>
    <row r="1003" spans="1:19">
      <c r="A1003" t="s">
        <v>2418</v>
      </c>
      <c r="C1003" t="s">
        <v>87</v>
      </c>
      <c r="E1003" t="s">
        <v>2421</v>
      </c>
      <c r="F1003">
        <v>0.02</v>
      </c>
      <c r="G1003">
        <v>5</v>
      </c>
      <c r="H1003">
        <v>1E-3</v>
      </c>
      <c r="I1003" t="s">
        <v>43</v>
      </c>
      <c r="J1003" t="s">
        <v>1386</v>
      </c>
      <c r="L1003" t="s">
        <v>1386</v>
      </c>
      <c r="M1003" t="s">
        <v>509</v>
      </c>
      <c r="N1003">
        <v>5</v>
      </c>
      <c r="O1003" t="s">
        <v>1224</v>
      </c>
      <c r="P1003" t="s">
        <v>1238</v>
      </c>
      <c r="Q1003" t="s">
        <v>1241</v>
      </c>
      <c r="R1003" t="s">
        <v>2307</v>
      </c>
      <c r="S1003" t="s">
        <v>2420</v>
      </c>
    </row>
    <row r="1004" spans="1:19">
      <c r="A1004" t="s">
        <v>2422</v>
      </c>
      <c r="C1004" t="s">
        <v>585</v>
      </c>
      <c r="E1004" t="s">
        <v>2423</v>
      </c>
      <c r="F1004" t="s">
        <v>2407</v>
      </c>
      <c r="J1004" t="s">
        <v>1386</v>
      </c>
      <c r="L1004" t="s">
        <v>1386</v>
      </c>
      <c r="N1004">
        <v>5</v>
      </c>
      <c r="O1004" t="s">
        <v>1224</v>
      </c>
      <c r="P1004" t="s">
        <v>1238</v>
      </c>
      <c r="Q1004" t="s">
        <v>1241</v>
      </c>
      <c r="R1004" t="s">
        <v>2307</v>
      </c>
      <c r="S1004" t="s">
        <v>2424</v>
      </c>
    </row>
    <row r="1005" spans="1:19">
      <c r="A1005" t="s">
        <v>2422</v>
      </c>
      <c r="C1005" t="s">
        <v>87</v>
      </c>
      <c r="E1005" t="s">
        <v>2425</v>
      </c>
      <c r="F1005">
        <v>0.02</v>
      </c>
      <c r="G1005">
        <v>5</v>
      </c>
      <c r="H1005">
        <v>1E-3</v>
      </c>
      <c r="I1005" t="s">
        <v>43</v>
      </c>
      <c r="J1005" t="s">
        <v>1386</v>
      </c>
      <c r="L1005" t="s">
        <v>1386</v>
      </c>
      <c r="M1005" t="s">
        <v>509</v>
      </c>
      <c r="N1005">
        <v>5</v>
      </c>
      <c r="O1005" t="s">
        <v>1224</v>
      </c>
      <c r="P1005" t="s">
        <v>1238</v>
      </c>
      <c r="Q1005" t="s">
        <v>1241</v>
      </c>
      <c r="R1005" t="s">
        <v>2307</v>
      </c>
      <c r="S1005" t="s">
        <v>2424</v>
      </c>
    </row>
    <row r="1006" spans="1:19">
      <c r="A1006" t="s">
        <v>2426</v>
      </c>
      <c r="C1006" t="s">
        <v>585</v>
      </c>
      <c r="E1006" t="s">
        <v>2427</v>
      </c>
      <c r="F1006" t="s">
        <v>2407</v>
      </c>
      <c r="J1006" t="s">
        <v>1386</v>
      </c>
      <c r="L1006" t="s">
        <v>1386</v>
      </c>
      <c r="N1006">
        <v>5</v>
      </c>
      <c r="O1006" t="s">
        <v>1224</v>
      </c>
      <c r="P1006" t="s">
        <v>1238</v>
      </c>
      <c r="Q1006" t="s">
        <v>1241</v>
      </c>
      <c r="R1006" t="s">
        <v>2307</v>
      </c>
      <c r="S1006" t="s">
        <v>2428</v>
      </c>
    </row>
    <row r="1007" spans="1:19">
      <c r="A1007" t="s">
        <v>2426</v>
      </c>
      <c r="C1007" t="s">
        <v>87</v>
      </c>
      <c r="E1007" t="s">
        <v>2429</v>
      </c>
      <c r="F1007">
        <v>0.02</v>
      </c>
      <c r="G1007">
        <v>5</v>
      </c>
      <c r="H1007">
        <v>1E-3</v>
      </c>
      <c r="I1007" t="s">
        <v>43</v>
      </c>
      <c r="J1007" t="s">
        <v>1386</v>
      </c>
      <c r="L1007" t="s">
        <v>1386</v>
      </c>
      <c r="M1007" t="s">
        <v>509</v>
      </c>
      <c r="N1007">
        <v>5</v>
      </c>
      <c r="O1007" t="s">
        <v>1224</v>
      </c>
      <c r="P1007" t="s">
        <v>1238</v>
      </c>
      <c r="Q1007" t="s">
        <v>1241</v>
      </c>
      <c r="R1007" t="s">
        <v>2307</v>
      </c>
      <c r="S1007" t="s">
        <v>2428</v>
      </c>
    </row>
    <row r="1008" spans="1:19">
      <c r="A1008" t="s">
        <v>2430</v>
      </c>
      <c r="C1008" t="s">
        <v>585</v>
      </c>
      <c r="E1008" t="s">
        <v>2431</v>
      </c>
      <c r="F1008" t="s">
        <v>2432</v>
      </c>
      <c r="J1008" t="s">
        <v>1386</v>
      </c>
      <c r="L1008" t="s">
        <v>1386</v>
      </c>
      <c r="N1008">
        <v>5</v>
      </c>
      <c r="O1008" t="s">
        <v>1224</v>
      </c>
      <c r="P1008" t="s">
        <v>1238</v>
      </c>
      <c r="Q1008" t="s">
        <v>1241</v>
      </c>
      <c r="R1008" t="s">
        <v>2307</v>
      </c>
      <c r="S1008" t="s">
        <v>2433</v>
      </c>
    </row>
    <row r="1009" spans="1:19">
      <c r="A1009" t="s">
        <v>2430</v>
      </c>
      <c r="C1009" t="s">
        <v>87</v>
      </c>
      <c r="E1009" t="s">
        <v>2434</v>
      </c>
      <c r="F1009">
        <v>41.5</v>
      </c>
      <c r="G1009">
        <v>10</v>
      </c>
      <c r="H1009">
        <v>4.1500000000000004</v>
      </c>
      <c r="I1009" t="s">
        <v>43</v>
      </c>
      <c r="J1009" t="s">
        <v>1386</v>
      </c>
      <c r="L1009" t="s">
        <v>1386</v>
      </c>
      <c r="M1009" t="s">
        <v>509</v>
      </c>
      <c r="N1009">
        <v>5</v>
      </c>
      <c r="O1009" t="s">
        <v>1224</v>
      </c>
      <c r="P1009" t="s">
        <v>1238</v>
      </c>
      <c r="Q1009" t="s">
        <v>1241</v>
      </c>
      <c r="R1009" t="s">
        <v>2307</v>
      </c>
      <c r="S1009" t="s">
        <v>2433</v>
      </c>
    </row>
    <row r="1010" spans="1:19">
      <c r="A1010" t="s">
        <v>2435</v>
      </c>
      <c r="C1010" t="s">
        <v>585</v>
      </c>
      <c r="E1010" t="s">
        <v>2436</v>
      </c>
      <c r="F1010" t="s">
        <v>2437</v>
      </c>
      <c r="J1010" t="s">
        <v>1386</v>
      </c>
      <c r="L1010" t="s">
        <v>1386</v>
      </c>
      <c r="N1010">
        <v>5</v>
      </c>
      <c r="O1010" t="s">
        <v>1224</v>
      </c>
      <c r="P1010" t="s">
        <v>1238</v>
      </c>
      <c r="Q1010" t="s">
        <v>1241</v>
      </c>
      <c r="R1010" t="s">
        <v>2307</v>
      </c>
      <c r="S1010" t="s">
        <v>2438</v>
      </c>
    </row>
    <row r="1011" spans="1:19">
      <c r="A1011" t="s">
        <v>2435</v>
      </c>
      <c r="C1011" t="s">
        <v>87</v>
      </c>
      <c r="E1011" t="s">
        <v>2439</v>
      </c>
      <c r="F1011">
        <v>41.5</v>
      </c>
      <c r="G1011">
        <v>10</v>
      </c>
      <c r="H1011">
        <v>4.1500000000000004</v>
      </c>
      <c r="I1011" t="s">
        <v>43</v>
      </c>
      <c r="J1011" t="s">
        <v>1386</v>
      </c>
      <c r="L1011" t="s">
        <v>1386</v>
      </c>
      <c r="M1011" t="s">
        <v>509</v>
      </c>
      <c r="N1011">
        <v>5</v>
      </c>
      <c r="O1011" t="s">
        <v>1224</v>
      </c>
      <c r="P1011" t="s">
        <v>1238</v>
      </c>
      <c r="Q1011" t="s">
        <v>1241</v>
      </c>
      <c r="R1011" t="s">
        <v>2307</v>
      </c>
      <c r="S1011" t="s">
        <v>2438</v>
      </c>
    </row>
    <row r="1012" spans="1:19">
      <c r="A1012" t="s">
        <v>2440</v>
      </c>
      <c r="C1012" t="s">
        <v>585</v>
      </c>
      <c r="E1012" t="s">
        <v>2441</v>
      </c>
      <c r="F1012" t="s">
        <v>2442</v>
      </c>
      <c r="J1012" t="s">
        <v>1386</v>
      </c>
      <c r="L1012" t="s">
        <v>1386</v>
      </c>
      <c r="N1012">
        <v>5</v>
      </c>
      <c r="O1012" t="s">
        <v>1224</v>
      </c>
      <c r="P1012" t="s">
        <v>1238</v>
      </c>
      <c r="Q1012" t="s">
        <v>1241</v>
      </c>
      <c r="R1012" t="s">
        <v>2307</v>
      </c>
      <c r="S1012" t="s">
        <v>2443</v>
      </c>
    </row>
    <row r="1013" spans="1:19">
      <c r="A1013" t="s">
        <v>2440</v>
      </c>
      <c r="C1013" t="s">
        <v>87</v>
      </c>
      <c r="E1013" t="s">
        <v>2444</v>
      </c>
      <c r="F1013">
        <v>0.34</v>
      </c>
      <c r="G1013">
        <v>5</v>
      </c>
      <c r="H1013">
        <v>1.7000000000000001E-2</v>
      </c>
      <c r="I1013" t="s">
        <v>43</v>
      </c>
      <c r="J1013" t="s">
        <v>1386</v>
      </c>
      <c r="L1013" t="s">
        <v>1386</v>
      </c>
      <c r="M1013" t="s">
        <v>509</v>
      </c>
      <c r="N1013">
        <v>5</v>
      </c>
      <c r="O1013" t="s">
        <v>1224</v>
      </c>
      <c r="P1013" t="s">
        <v>1238</v>
      </c>
      <c r="Q1013" t="s">
        <v>1241</v>
      </c>
      <c r="R1013" t="s">
        <v>2307</v>
      </c>
      <c r="S1013" t="s">
        <v>2443</v>
      </c>
    </row>
    <row r="1014" spans="1:19">
      <c r="A1014" t="s">
        <v>2445</v>
      </c>
      <c r="C1014" t="s">
        <v>585</v>
      </c>
      <c r="E1014" t="s">
        <v>2446</v>
      </c>
      <c r="F1014" t="s">
        <v>2442</v>
      </c>
      <c r="J1014" t="s">
        <v>1386</v>
      </c>
      <c r="L1014" t="s">
        <v>1386</v>
      </c>
      <c r="N1014">
        <v>5</v>
      </c>
      <c r="O1014" t="s">
        <v>1224</v>
      </c>
      <c r="P1014" t="s">
        <v>1238</v>
      </c>
      <c r="Q1014" t="s">
        <v>1241</v>
      </c>
      <c r="R1014" t="s">
        <v>2307</v>
      </c>
      <c r="S1014" t="s">
        <v>2447</v>
      </c>
    </row>
    <row r="1015" spans="1:19">
      <c r="A1015" t="s">
        <v>2445</v>
      </c>
      <c r="C1015" t="s">
        <v>87</v>
      </c>
      <c r="E1015" t="s">
        <v>2448</v>
      </c>
      <c r="F1015">
        <v>0.34</v>
      </c>
      <c r="G1015">
        <v>5</v>
      </c>
      <c r="H1015">
        <v>1.7000000000000001E-2</v>
      </c>
      <c r="I1015" t="s">
        <v>43</v>
      </c>
      <c r="J1015" t="s">
        <v>1386</v>
      </c>
      <c r="L1015" t="s">
        <v>1386</v>
      </c>
      <c r="M1015" t="s">
        <v>509</v>
      </c>
      <c r="N1015">
        <v>5</v>
      </c>
      <c r="O1015" t="s">
        <v>1224</v>
      </c>
      <c r="P1015" t="s">
        <v>1238</v>
      </c>
      <c r="Q1015" t="s">
        <v>1241</v>
      </c>
      <c r="R1015" t="s">
        <v>2307</v>
      </c>
      <c r="S1015" t="s">
        <v>2447</v>
      </c>
    </row>
    <row r="1016" spans="1:19">
      <c r="A1016" t="s">
        <v>2449</v>
      </c>
      <c r="C1016" t="s">
        <v>585</v>
      </c>
      <c r="E1016" t="s">
        <v>2450</v>
      </c>
      <c r="F1016" t="s">
        <v>2451</v>
      </c>
      <c r="J1016" t="s">
        <v>1386</v>
      </c>
      <c r="L1016" t="s">
        <v>1386</v>
      </c>
      <c r="N1016">
        <v>5</v>
      </c>
      <c r="O1016" t="s">
        <v>1224</v>
      </c>
      <c r="P1016" t="s">
        <v>1238</v>
      </c>
      <c r="Q1016" t="s">
        <v>1241</v>
      </c>
      <c r="R1016" t="s">
        <v>2307</v>
      </c>
      <c r="S1016" t="s">
        <v>2452</v>
      </c>
    </row>
    <row r="1017" spans="1:19">
      <c r="A1017" t="s">
        <v>2449</v>
      </c>
      <c r="C1017" t="s">
        <v>87</v>
      </c>
      <c r="E1017" t="s">
        <v>2453</v>
      </c>
      <c r="F1017">
        <v>2.2999999999999998</v>
      </c>
      <c r="G1017">
        <v>5</v>
      </c>
      <c r="H1017">
        <v>0.115</v>
      </c>
      <c r="I1017" t="s">
        <v>43</v>
      </c>
      <c r="J1017" t="s">
        <v>1386</v>
      </c>
      <c r="L1017" t="s">
        <v>1386</v>
      </c>
      <c r="M1017" t="s">
        <v>509</v>
      </c>
      <c r="N1017">
        <v>5</v>
      </c>
      <c r="O1017" t="s">
        <v>1224</v>
      </c>
      <c r="P1017" t="s">
        <v>1238</v>
      </c>
      <c r="Q1017" t="s">
        <v>1241</v>
      </c>
      <c r="R1017" t="s">
        <v>2307</v>
      </c>
      <c r="S1017" t="s">
        <v>2452</v>
      </c>
    </row>
    <row r="1018" spans="1:19">
      <c r="A1018" t="s">
        <v>2449</v>
      </c>
      <c r="C1018" t="s">
        <v>508</v>
      </c>
      <c r="D1018" t="s">
        <v>629</v>
      </c>
      <c r="E1018" t="s">
        <v>2454</v>
      </c>
      <c r="F1018" t="s">
        <v>300</v>
      </c>
      <c r="I1018" t="s">
        <v>7</v>
      </c>
      <c r="J1018" t="s">
        <v>1386</v>
      </c>
      <c r="L1018" t="s">
        <v>1386</v>
      </c>
      <c r="M1018" t="s">
        <v>509</v>
      </c>
      <c r="N1018">
        <v>5</v>
      </c>
      <c r="O1018" t="s">
        <v>1224</v>
      </c>
      <c r="P1018" t="s">
        <v>1238</v>
      </c>
      <c r="Q1018" t="s">
        <v>1241</v>
      </c>
      <c r="R1018" t="s">
        <v>2307</v>
      </c>
      <c r="S1018" t="s">
        <v>2452</v>
      </c>
    </row>
    <row r="1019" spans="1:19">
      <c r="A1019" t="s">
        <v>2449</v>
      </c>
      <c r="C1019" t="s">
        <v>508</v>
      </c>
      <c r="D1019" t="s">
        <v>633</v>
      </c>
      <c r="E1019" t="s">
        <v>2455</v>
      </c>
      <c r="F1019">
        <v>1.5</v>
      </c>
      <c r="I1019" t="s">
        <v>7</v>
      </c>
      <c r="J1019" t="s">
        <v>1386</v>
      </c>
      <c r="L1019" t="s">
        <v>1386</v>
      </c>
      <c r="M1019" t="s">
        <v>509</v>
      </c>
      <c r="N1019">
        <v>5</v>
      </c>
      <c r="O1019" t="s">
        <v>1224</v>
      </c>
      <c r="P1019" t="s">
        <v>1238</v>
      </c>
      <c r="Q1019" t="s">
        <v>1241</v>
      </c>
      <c r="R1019" t="s">
        <v>2307</v>
      </c>
      <c r="S1019" t="s">
        <v>2452</v>
      </c>
    </row>
    <row r="1020" spans="1:19">
      <c r="A1020" t="s">
        <v>2449</v>
      </c>
      <c r="C1020" t="s">
        <v>508</v>
      </c>
      <c r="D1020" t="s">
        <v>637</v>
      </c>
      <c r="E1020" t="s">
        <v>2456</v>
      </c>
      <c r="F1020" t="s">
        <v>300</v>
      </c>
      <c r="I1020" t="s">
        <v>7</v>
      </c>
      <c r="J1020" t="s">
        <v>1386</v>
      </c>
      <c r="L1020" t="s">
        <v>1386</v>
      </c>
      <c r="M1020" t="s">
        <v>509</v>
      </c>
      <c r="N1020">
        <v>5</v>
      </c>
      <c r="O1020" t="s">
        <v>1224</v>
      </c>
      <c r="P1020" t="s">
        <v>1238</v>
      </c>
      <c r="Q1020" t="s">
        <v>1241</v>
      </c>
      <c r="R1020" t="s">
        <v>2307</v>
      </c>
      <c r="S1020" t="s">
        <v>2452</v>
      </c>
    </row>
    <row r="1021" spans="1:19">
      <c r="A1021" t="s">
        <v>2449</v>
      </c>
      <c r="C1021" t="s">
        <v>508</v>
      </c>
      <c r="D1021" t="s">
        <v>641</v>
      </c>
      <c r="E1021" t="s">
        <v>2457</v>
      </c>
      <c r="F1021">
        <v>1.5</v>
      </c>
      <c r="I1021" t="s">
        <v>7</v>
      </c>
      <c r="J1021" t="s">
        <v>1386</v>
      </c>
      <c r="L1021" t="s">
        <v>1386</v>
      </c>
      <c r="M1021" t="s">
        <v>509</v>
      </c>
      <c r="N1021">
        <v>5</v>
      </c>
      <c r="O1021" t="s">
        <v>1224</v>
      </c>
      <c r="P1021" t="s">
        <v>1238</v>
      </c>
      <c r="Q1021" t="s">
        <v>1241</v>
      </c>
      <c r="R1021" t="s">
        <v>2307</v>
      </c>
      <c r="S1021" t="s">
        <v>2452</v>
      </c>
    </row>
    <row r="1022" spans="1:19">
      <c r="A1022" t="s">
        <v>2449</v>
      </c>
      <c r="C1022" t="s">
        <v>508</v>
      </c>
      <c r="D1022" t="s">
        <v>645</v>
      </c>
      <c r="E1022" t="s">
        <v>2458</v>
      </c>
      <c r="F1022">
        <v>1.5</v>
      </c>
      <c r="I1022" t="s">
        <v>7</v>
      </c>
      <c r="J1022" t="s">
        <v>1386</v>
      </c>
      <c r="L1022" t="s">
        <v>1386</v>
      </c>
      <c r="M1022" t="s">
        <v>509</v>
      </c>
      <c r="N1022">
        <v>5</v>
      </c>
      <c r="O1022" t="s">
        <v>1224</v>
      </c>
      <c r="P1022" t="s">
        <v>1238</v>
      </c>
      <c r="Q1022" t="s">
        <v>1241</v>
      </c>
      <c r="R1022" t="s">
        <v>2307</v>
      </c>
      <c r="S1022" t="s">
        <v>2452</v>
      </c>
    </row>
    <row r="1023" spans="1:19">
      <c r="A1023" t="s">
        <v>2449</v>
      </c>
      <c r="C1023" t="s">
        <v>508</v>
      </c>
      <c r="D1023" t="s">
        <v>649</v>
      </c>
      <c r="E1023" t="s">
        <v>2459</v>
      </c>
      <c r="F1023">
        <v>1.5</v>
      </c>
      <c r="I1023" t="s">
        <v>7</v>
      </c>
      <c r="J1023" t="s">
        <v>1386</v>
      </c>
      <c r="L1023" t="s">
        <v>1386</v>
      </c>
      <c r="M1023" t="s">
        <v>509</v>
      </c>
      <c r="N1023">
        <v>5</v>
      </c>
      <c r="O1023" t="s">
        <v>1224</v>
      </c>
      <c r="P1023" t="s">
        <v>1238</v>
      </c>
      <c r="Q1023" t="s">
        <v>1241</v>
      </c>
      <c r="R1023" t="s">
        <v>2307</v>
      </c>
      <c r="S1023" t="s">
        <v>2452</v>
      </c>
    </row>
    <row r="1024" spans="1:19">
      <c r="A1024" t="s">
        <v>2449</v>
      </c>
      <c r="C1024" t="s">
        <v>508</v>
      </c>
      <c r="D1024" t="s">
        <v>653</v>
      </c>
      <c r="E1024" t="s">
        <v>2460</v>
      </c>
      <c r="F1024">
        <v>1.5</v>
      </c>
      <c r="I1024" t="s">
        <v>7</v>
      </c>
      <c r="J1024" t="s">
        <v>1386</v>
      </c>
      <c r="L1024" t="s">
        <v>1386</v>
      </c>
      <c r="M1024" t="s">
        <v>509</v>
      </c>
      <c r="N1024">
        <v>5</v>
      </c>
      <c r="O1024" t="s">
        <v>1224</v>
      </c>
      <c r="P1024" t="s">
        <v>1238</v>
      </c>
      <c r="Q1024" t="s">
        <v>1241</v>
      </c>
      <c r="R1024" t="s">
        <v>2307</v>
      </c>
      <c r="S1024" t="s">
        <v>2452</v>
      </c>
    </row>
    <row r="1025" spans="1:19">
      <c r="A1025" t="s">
        <v>2449</v>
      </c>
      <c r="C1025" t="s">
        <v>508</v>
      </c>
      <c r="D1025" t="s">
        <v>657</v>
      </c>
      <c r="E1025" t="s">
        <v>2461</v>
      </c>
      <c r="F1025">
        <v>1.5</v>
      </c>
      <c r="I1025" t="s">
        <v>7</v>
      </c>
      <c r="J1025" t="s">
        <v>1386</v>
      </c>
      <c r="L1025" t="s">
        <v>1386</v>
      </c>
      <c r="M1025" t="s">
        <v>509</v>
      </c>
      <c r="N1025">
        <v>5</v>
      </c>
      <c r="O1025" t="s">
        <v>1224</v>
      </c>
      <c r="P1025" t="s">
        <v>1238</v>
      </c>
      <c r="Q1025" t="s">
        <v>1241</v>
      </c>
      <c r="R1025" t="s">
        <v>2307</v>
      </c>
      <c r="S1025" t="s">
        <v>2452</v>
      </c>
    </row>
    <row r="1026" spans="1:19">
      <c r="A1026" t="s">
        <v>2449</v>
      </c>
      <c r="C1026" t="s">
        <v>508</v>
      </c>
      <c r="D1026" t="s">
        <v>661</v>
      </c>
      <c r="E1026" t="s">
        <v>2462</v>
      </c>
      <c r="F1026" t="s">
        <v>300</v>
      </c>
      <c r="I1026" t="s">
        <v>7</v>
      </c>
      <c r="J1026" t="s">
        <v>1386</v>
      </c>
      <c r="L1026" t="s">
        <v>1386</v>
      </c>
      <c r="M1026" t="s">
        <v>509</v>
      </c>
      <c r="N1026">
        <v>5</v>
      </c>
      <c r="O1026" t="s">
        <v>1224</v>
      </c>
      <c r="P1026" t="s">
        <v>1238</v>
      </c>
      <c r="Q1026" t="s">
        <v>1241</v>
      </c>
      <c r="R1026" t="s">
        <v>2307</v>
      </c>
      <c r="S1026" t="s">
        <v>2452</v>
      </c>
    </row>
    <row r="1027" spans="1:19">
      <c r="A1027" t="s">
        <v>2449</v>
      </c>
      <c r="C1027" t="s">
        <v>508</v>
      </c>
      <c r="D1027" t="s">
        <v>665</v>
      </c>
      <c r="E1027" t="s">
        <v>2463</v>
      </c>
      <c r="F1027" t="s">
        <v>300</v>
      </c>
      <c r="I1027" t="s">
        <v>7</v>
      </c>
      <c r="J1027" t="s">
        <v>1386</v>
      </c>
      <c r="L1027" t="s">
        <v>1386</v>
      </c>
      <c r="M1027" t="s">
        <v>509</v>
      </c>
      <c r="N1027">
        <v>5</v>
      </c>
      <c r="O1027" t="s">
        <v>1224</v>
      </c>
      <c r="P1027" t="s">
        <v>1238</v>
      </c>
      <c r="Q1027" t="s">
        <v>1241</v>
      </c>
      <c r="R1027" t="s">
        <v>2307</v>
      </c>
      <c r="S1027" t="s">
        <v>2452</v>
      </c>
    </row>
    <row r="1028" spans="1:19">
      <c r="A1028" t="s">
        <v>2449</v>
      </c>
      <c r="C1028" t="s">
        <v>508</v>
      </c>
      <c r="D1028" t="s">
        <v>669</v>
      </c>
      <c r="E1028" t="s">
        <v>2464</v>
      </c>
      <c r="F1028">
        <v>1.5</v>
      </c>
      <c r="I1028" t="s">
        <v>7</v>
      </c>
      <c r="J1028" t="s">
        <v>1386</v>
      </c>
      <c r="L1028" t="s">
        <v>1386</v>
      </c>
      <c r="M1028" t="s">
        <v>509</v>
      </c>
      <c r="N1028">
        <v>5</v>
      </c>
      <c r="O1028" t="s">
        <v>1224</v>
      </c>
      <c r="P1028" t="s">
        <v>1238</v>
      </c>
      <c r="Q1028" t="s">
        <v>1241</v>
      </c>
      <c r="R1028" t="s">
        <v>2307</v>
      </c>
      <c r="S1028" t="s">
        <v>2452</v>
      </c>
    </row>
    <row r="1029" spans="1:19">
      <c r="A1029" t="s">
        <v>2465</v>
      </c>
      <c r="C1029" t="s">
        <v>585</v>
      </c>
      <c r="E1029" t="s">
        <v>2466</v>
      </c>
      <c r="F1029" t="s">
        <v>2467</v>
      </c>
      <c r="J1029" t="s">
        <v>1386</v>
      </c>
      <c r="L1029" t="s">
        <v>1386</v>
      </c>
      <c r="N1029">
        <v>5</v>
      </c>
      <c r="O1029" t="s">
        <v>1224</v>
      </c>
      <c r="P1029" t="s">
        <v>1238</v>
      </c>
      <c r="Q1029" t="s">
        <v>1241</v>
      </c>
      <c r="R1029" t="s">
        <v>2307</v>
      </c>
      <c r="S1029" t="s">
        <v>2468</v>
      </c>
    </row>
    <row r="1030" spans="1:19">
      <c r="A1030" t="s">
        <v>2465</v>
      </c>
      <c r="C1030" t="s">
        <v>87</v>
      </c>
      <c r="E1030" t="s">
        <v>2469</v>
      </c>
      <c r="F1030">
        <v>2.2999999999999998</v>
      </c>
      <c r="G1030">
        <v>5</v>
      </c>
      <c r="H1030">
        <v>0.115</v>
      </c>
      <c r="I1030" t="s">
        <v>43</v>
      </c>
      <c r="J1030" t="s">
        <v>1386</v>
      </c>
      <c r="L1030" t="s">
        <v>1386</v>
      </c>
      <c r="M1030" t="s">
        <v>509</v>
      </c>
      <c r="N1030">
        <v>5</v>
      </c>
      <c r="O1030" t="s">
        <v>1224</v>
      </c>
      <c r="P1030" t="s">
        <v>1238</v>
      </c>
      <c r="Q1030" t="s">
        <v>1241</v>
      </c>
      <c r="R1030" t="s">
        <v>2307</v>
      </c>
      <c r="S1030" t="s">
        <v>2468</v>
      </c>
    </row>
    <row r="1031" spans="1:19">
      <c r="A1031" t="s">
        <v>2465</v>
      </c>
      <c r="C1031" t="s">
        <v>508</v>
      </c>
      <c r="D1031" t="s">
        <v>629</v>
      </c>
      <c r="E1031" t="s">
        <v>2470</v>
      </c>
      <c r="F1031" t="s">
        <v>300</v>
      </c>
      <c r="I1031" t="s">
        <v>7</v>
      </c>
      <c r="J1031" t="s">
        <v>1386</v>
      </c>
      <c r="L1031" t="s">
        <v>1386</v>
      </c>
      <c r="M1031" t="s">
        <v>509</v>
      </c>
      <c r="N1031">
        <v>5</v>
      </c>
      <c r="O1031" t="s">
        <v>1224</v>
      </c>
      <c r="P1031" t="s">
        <v>1238</v>
      </c>
      <c r="Q1031" t="s">
        <v>1241</v>
      </c>
      <c r="R1031" t="s">
        <v>2307</v>
      </c>
      <c r="S1031" t="s">
        <v>2468</v>
      </c>
    </row>
    <row r="1032" spans="1:19">
      <c r="A1032" t="s">
        <v>2465</v>
      </c>
      <c r="C1032" t="s">
        <v>508</v>
      </c>
      <c r="D1032" t="s">
        <v>633</v>
      </c>
      <c r="E1032" t="s">
        <v>2471</v>
      </c>
      <c r="F1032">
        <v>1.5</v>
      </c>
      <c r="I1032" t="s">
        <v>7</v>
      </c>
      <c r="J1032" t="s">
        <v>1386</v>
      </c>
      <c r="L1032" t="s">
        <v>1386</v>
      </c>
      <c r="M1032" t="s">
        <v>509</v>
      </c>
      <c r="N1032">
        <v>5</v>
      </c>
      <c r="O1032" t="s">
        <v>1224</v>
      </c>
      <c r="P1032" t="s">
        <v>1238</v>
      </c>
      <c r="Q1032" t="s">
        <v>1241</v>
      </c>
      <c r="R1032" t="s">
        <v>2307</v>
      </c>
      <c r="S1032" t="s">
        <v>2468</v>
      </c>
    </row>
    <row r="1033" spans="1:19">
      <c r="A1033" t="s">
        <v>2465</v>
      </c>
      <c r="C1033" t="s">
        <v>508</v>
      </c>
      <c r="D1033" t="s">
        <v>637</v>
      </c>
      <c r="E1033" t="s">
        <v>2472</v>
      </c>
      <c r="F1033" t="s">
        <v>300</v>
      </c>
      <c r="I1033" t="s">
        <v>7</v>
      </c>
      <c r="J1033" t="s">
        <v>1386</v>
      </c>
      <c r="L1033" t="s">
        <v>1386</v>
      </c>
      <c r="M1033" t="s">
        <v>509</v>
      </c>
      <c r="N1033">
        <v>5</v>
      </c>
      <c r="O1033" t="s">
        <v>1224</v>
      </c>
      <c r="P1033" t="s">
        <v>1238</v>
      </c>
      <c r="Q1033" t="s">
        <v>1241</v>
      </c>
      <c r="R1033" t="s">
        <v>2307</v>
      </c>
      <c r="S1033" t="s">
        <v>2468</v>
      </c>
    </row>
    <row r="1034" spans="1:19">
      <c r="A1034" t="s">
        <v>2465</v>
      </c>
      <c r="C1034" t="s">
        <v>508</v>
      </c>
      <c r="D1034" t="s">
        <v>641</v>
      </c>
      <c r="E1034" t="s">
        <v>2473</v>
      </c>
      <c r="F1034">
        <v>1.5</v>
      </c>
      <c r="I1034" t="s">
        <v>7</v>
      </c>
      <c r="J1034" t="s">
        <v>1386</v>
      </c>
      <c r="L1034" t="s">
        <v>1386</v>
      </c>
      <c r="M1034" t="s">
        <v>509</v>
      </c>
      <c r="N1034">
        <v>5</v>
      </c>
      <c r="O1034" t="s">
        <v>1224</v>
      </c>
      <c r="P1034" t="s">
        <v>1238</v>
      </c>
      <c r="Q1034" t="s">
        <v>1241</v>
      </c>
      <c r="R1034" t="s">
        <v>2307</v>
      </c>
      <c r="S1034" t="s">
        <v>2468</v>
      </c>
    </row>
    <row r="1035" spans="1:19">
      <c r="A1035" t="s">
        <v>2465</v>
      </c>
      <c r="C1035" t="s">
        <v>508</v>
      </c>
      <c r="D1035" t="s">
        <v>645</v>
      </c>
      <c r="E1035" t="s">
        <v>2474</v>
      </c>
      <c r="F1035">
        <v>1.5</v>
      </c>
      <c r="I1035" t="s">
        <v>7</v>
      </c>
      <c r="J1035" t="s">
        <v>1386</v>
      </c>
      <c r="L1035" t="s">
        <v>1386</v>
      </c>
      <c r="M1035" t="s">
        <v>509</v>
      </c>
      <c r="N1035">
        <v>5</v>
      </c>
      <c r="O1035" t="s">
        <v>1224</v>
      </c>
      <c r="P1035" t="s">
        <v>1238</v>
      </c>
      <c r="Q1035" t="s">
        <v>1241</v>
      </c>
      <c r="R1035" t="s">
        <v>2307</v>
      </c>
      <c r="S1035" t="s">
        <v>2468</v>
      </c>
    </row>
    <row r="1036" spans="1:19">
      <c r="A1036" t="s">
        <v>2465</v>
      </c>
      <c r="C1036" t="s">
        <v>508</v>
      </c>
      <c r="D1036" t="s">
        <v>649</v>
      </c>
      <c r="E1036" t="s">
        <v>2475</v>
      </c>
      <c r="F1036">
        <v>1.5</v>
      </c>
      <c r="I1036" t="s">
        <v>7</v>
      </c>
      <c r="J1036" t="s">
        <v>1386</v>
      </c>
      <c r="L1036" t="s">
        <v>1386</v>
      </c>
      <c r="M1036" t="s">
        <v>509</v>
      </c>
      <c r="N1036">
        <v>5</v>
      </c>
      <c r="O1036" t="s">
        <v>1224</v>
      </c>
      <c r="P1036" t="s">
        <v>1238</v>
      </c>
      <c r="Q1036" t="s">
        <v>1241</v>
      </c>
      <c r="R1036" t="s">
        <v>2307</v>
      </c>
      <c r="S1036" t="s">
        <v>2468</v>
      </c>
    </row>
    <row r="1037" spans="1:19">
      <c r="A1037" t="s">
        <v>2465</v>
      </c>
      <c r="C1037" t="s">
        <v>508</v>
      </c>
      <c r="D1037" t="s">
        <v>653</v>
      </c>
      <c r="E1037" t="s">
        <v>2476</v>
      </c>
      <c r="F1037">
        <v>1.5</v>
      </c>
      <c r="I1037" t="s">
        <v>7</v>
      </c>
      <c r="J1037" t="s">
        <v>1386</v>
      </c>
      <c r="L1037" t="s">
        <v>1386</v>
      </c>
      <c r="M1037" t="s">
        <v>509</v>
      </c>
      <c r="N1037">
        <v>5</v>
      </c>
      <c r="O1037" t="s">
        <v>1224</v>
      </c>
      <c r="P1037" t="s">
        <v>1238</v>
      </c>
      <c r="Q1037" t="s">
        <v>1241</v>
      </c>
      <c r="R1037" t="s">
        <v>2307</v>
      </c>
      <c r="S1037" t="s">
        <v>2468</v>
      </c>
    </row>
    <row r="1038" spans="1:19">
      <c r="A1038" t="s">
        <v>2465</v>
      </c>
      <c r="C1038" t="s">
        <v>508</v>
      </c>
      <c r="D1038" t="s">
        <v>657</v>
      </c>
      <c r="E1038" t="s">
        <v>2477</v>
      </c>
      <c r="F1038">
        <v>1.5</v>
      </c>
      <c r="I1038" t="s">
        <v>7</v>
      </c>
      <c r="J1038" t="s">
        <v>1386</v>
      </c>
      <c r="L1038" t="s">
        <v>1386</v>
      </c>
      <c r="M1038" t="s">
        <v>509</v>
      </c>
      <c r="N1038">
        <v>5</v>
      </c>
      <c r="O1038" t="s">
        <v>1224</v>
      </c>
      <c r="P1038" t="s">
        <v>1238</v>
      </c>
      <c r="Q1038" t="s">
        <v>1241</v>
      </c>
      <c r="R1038" t="s">
        <v>2307</v>
      </c>
      <c r="S1038" t="s">
        <v>2468</v>
      </c>
    </row>
    <row r="1039" spans="1:19">
      <c r="A1039" t="s">
        <v>2465</v>
      </c>
      <c r="C1039" t="s">
        <v>508</v>
      </c>
      <c r="D1039" t="s">
        <v>661</v>
      </c>
      <c r="E1039" t="s">
        <v>2478</v>
      </c>
      <c r="F1039" t="s">
        <v>300</v>
      </c>
      <c r="I1039" t="s">
        <v>7</v>
      </c>
      <c r="J1039" t="s">
        <v>1386</v>
      </c>
      <c r="L1039" t="s">
        <v>1386</v>
      </c>
      <c r="M1039" t="s">
        <v>509</v>
      </c>
      <c r="N1039">
        <v>5</v>
      </c>
      <c r="O1039" t="s">
        <v>1224</v>
      </c>
      <c r="P1039" t="s">
        <v>1238</v>
      </c>
      <c r="Q1039" t="s">
        <v>1241</v>
      </c>
      <c r="R1039" t="s">
        <v>2307</v>
      </c>
      <c r="S1039" t="s">
        <v>2468</v>
      </c>
    </row>
    <row r="1040" spans="1:19">
      <c r="A1040" t="s">
        <v>2465</v>
      </c>
      <c r="C1040" t="s">
        <v>508</v>
      </c>
      <c r="D1040" t="s">
        <v>665</v>
      </c>
      <c r="E1040" t="s">
        <v>2479</v>
      </c>
      <c r="F1040" t="s">
        <v>300</v>
      </c>
      <c r="I1040" t="s">
        <v>7</v>
      </c>
      <c r="J1040" t="s">
        <v>1386</v>
      </c>
      <c r="L1040" t="s">
        <v>1386</v>
      </c>
      <c r="M1040" t="s">
        <v>509</v>
      </c>
      <c r="N1040">
        <v>5</v>
      </c>
      <c r="O1040" t="s">
        <v>1224</v>
      </c>
      <c r="P1040" t="s">
        <v>1238</v>
      </c>
      <c r="Q1040" t="s">
        <v>1241</v>
      </c>
      <c r="R1040" t="s">
        <v>2307</v>
      </c>
      <c r="S1040" t="s">
        <v>2468</v>
      </c>
    </row>
    <row r="1041" spans="1:19">
      <c r="A1041" t="s">
        <v>2465</v>
      </c>
      <c r="C1041" t="s">
        <v>508</v>
      </c>
      <c r="D1041" t="s">
        <v>669</v>
      </c>
      <c r="E1041" t="s">
        <v>2480</v>
      </c>
      <c r="F1041">
        <v>1.5</v>
      </c>
      <c r="I1041" t="s">
        <v>7</v>
      </c>
      <c r="J1041" t="s">
        <v>1386</v>
      </c>
      <c r="L1041" t="s">
        <v>1386</v>
      </c>
      <c r="M1041" t="s">
        <v>509</v>
      </c>
      <c r="N1041">
        <v>5</v>
      </c>
      <c r="O1041" t="s">
        <v>1224</v>
      </c>
      <c r="P1041" t="s">
        <v>1238</v>
      </c>
      <c r="Q1041" t="s">
        <v>1241</v>
      </c>
      <c r="R1041" t="s">
        <v>2307</v>
      </c>
      <c r="S1041" t="s">
        <v>2468</v>
      </c>
    </row>
    <row r="1042" spans="1:19">
      <c r="A1042" t="s">
        <v>2481</v>
      </c>
      <c r="C1042" t="s">
        <v>585</v>
      </c>
      <c r="E1042" t="s">
        <v>2482</v>
      </c>
      <c r="F1042" t="s">
        <v>2483</v>
      </c>
      <c r="J1042" t="s">
        <v>1386</v>
      </c>
      <c r="L1042" t="s">
        <v>1386</v>
      </c>
      <c r="N1042">
        <v>5</v>
      </c>
      <c r="O1042" t="s">
        <v>1224</v>
      </c>
      <c r="P1042" t="s">
        <v>1238</v>
      </c>
      <c r="Q1042" t="s">
        <v>1241</v>
      </c>
      <c r="R1042" t="s">
        <v>2307</v>
      </c>
      <c r="S1042" t="s">
        <v>2484</v>
      </c>
    </row>
    <row r="1043" spans="1:19">
      <c r="A1043" t="s">
        <v>2481</v>
      </c>
      <c r="C1043" t="s">
        <v>87</v>
      </c>
      <c r="E1043" t="s">
        <v>2485</v>
      </c>
      <c r="F1043">
        <v>2.2999999999999998</v>
      </c>
      <c r="G1043">
        <v>5</v>
      </c>
      <c r="H1043">
        <v>0.115</v>
      </c>
      <c r="I1043" t="s">
        <v>43</v>
      </c>
      <c r="J1043" t="s">
        <v>1386</v>
      </c>
      <c r="L1043" t="s">
        <v>1386</v>
      </c>
      <c r="M1043" t="s">
        <v>509</v>
      </c>
      <c r="N1043">
        <v>5</v>
      </c>
      <c r="O1043" t="s">
        <v>1224</v>
      </c>
      <c r="P1043" t="s">
        <v>1238</v>
      </c>
      <c r="Q1043" t="s">
        <v>1241</v>
      </c>
      <c r="R1043" t="s">
        <v>2307</v>
      </c>
      <c r="S1043" t="s">
        <v>2484</v>
      </c>
    </row>
    <row r="1044" spans="1:19">
      <c r="A1044" t="s">
        <v>2481</v>
      </c>
      <c r="C1044" t="s">
        <v>508</v>
      </c>
      <c r="D1044" t="s">
        <v>629</v>
      </c>
      <c r="E1044" t="s">
        <v>2486</v>
      </c>
      <c r="F1044" t="s">
        <v>300</v>
      </c>
      <c r="I1044" t="s">
        <v>7</v>
      </c>
      <c r="J1044" t="s">
        <v>1386</v>
      </c>
      <c r="L1044" t="s">
        <v>1386</v>
      </c>
      <c r="M1044" t="s">
        <v>509</v>
      </c>
      <c r="N1044">
        <v>5</v>
      </c>
      <c r="O1044" t="s">
        <v>1224</v>
      </c>
      <c r="P1044" t="s">
        <v>1238</v>
      </c>
      <c r="Q1044" t="s">
        <v>1241</v>
      </c>
      <c r="R1044" t="s">
        <v>2307</v>
      </c>
      <c r="S1044" t="s">
        <v>2484</v>
      </c>
    </row>
    <row r="1045" spans="1:19">
      <c r="A1045" t="s">
        <v>2481</v>
      </c>
      <c r="C1045" t="s">
        <v>508</v>
      </c>
      <c r="D1045" t="s">
        <v>633</v>
      </c>
      <c r="E1045" t="s">
        <v>2487</v>
      </c>
      <c r="F1045">
        <v>1.5</v>
      </c>
      <c r="I1045" t="s">
        <v>7</v>
      </c>
      <c r="J1045" t="s">
        <v>1386</v>
      </c>
      <c r="L1045" t="s">
        <v>1386</v>
      </c>
      <c r="M1045" t="s">
        <v>509</v>
      </c>
      <c r="N1045">
        <v>5</v>
      </c>
      <c r="O1045" t="s">
        <v>1224</v>
      </c>
      <c r="P1045" t="s">
        <v>1238</v>
      </c>
      <c r="Q1045" t="s">
        <v>1241</v>
      </c>
      <c r="R1045" t="s">
        <v>2307</v>
      </c>
      <c r="S1045" t="s">
        <v>2484</v>
      </c>
    </row>
    <row r="1046" spans="1:19">
      <c r="A1046" t="s">
        <v>2481</v>
      </c>
      <c r="C1046" t="s">
        <v>508</v>
      </c>
      <c r="D1046" t="s">
        <v>637</v>
      </c>
      <c r="E1046" t="s">
        <v>2488</v>
      </c>
      <c r="F1046" t="s">
        <v>300</v>
      </c>
      <c r="I1046" t="s">
        <v>7</v>
      </c>
      <c r="J1046" t="s">
        <v>1386</v>
      </c>
      <c r="L1046" t="s">
        <v>1386</v>
      </c>
      <c r="M1046" t="s">
        <v>509</v>
      </c>
      <c r="N1046">
        <v>5</v>
      </c>
      <c r="O1046" t="s">
        <v>1224</v>
      </c>
      <c r="P1046" t="s">
        <v>1238</v>
      </c>
      <c r="Q1046" t="s">
        <v>1241</v>
      </c>
      <c r="R1046" t="s">
        <v>2307</v>
      </c>
      <c r="S1046" t="s">
        <v>2484</v>
      </c>
    </row>
    <row r="1047" spans="1:19">
      <c r="A1047" t="s">
        <v>2481</v>
      </c>
      <c r="C1047" t="s">
        <v>508</v>
      </c>
      <c r="D1047" t="s">
        <v>641</v>
      </c>
      <c r="E1047" t="s">
        <v>2489</v>
      </c>
      <c r="F1047">
        <v>1.5</v>
      </c>
      <c r="I1047" t="s">
        <v>7</v>
      </c>
      <c r="J1047" t="s">
        <v>1386</v>
      </c>
      <c r="L1047" t="s">
        <v>1386</v>
      </c>
      <c r="M1047" t="s">
        <v>509</v>
      </c>
      <c r="N1047">
        <v>5</v>
      </c>
      <c r="O1047" t="s">
        <v>1224</v>
      </c>
      <c r="P1047" t="s">
        <v>1238</v>
      </c>
      <c r="Q1047" t="s">
        <v>1241</v>
      </c>
      <c r="R1047" t="s">
        <v>2307</v>
      </c>
      <c r="S1047" t="s">
        <v>2484</v>
      </c>
    </row>
    <row r="1048" spans="1:19">
      <c r="A1048" t="s">
        <v>2481</v>
      </c>
      <c r="C1048" t="s">
        <v>508</v>
      </c>
      <c r="D1048" t="s">
        <v>645</v>
      </c>
      <c r="E1048" t="s">
        <v>2490</v>
      </c>
      <c r="F1048">
        <v>1.5</v>
      </c>
      <c r="I1048" t="s">
        <v>7</v>
      </c>
      <c r="J1048" t="s">
        <v>1386</v>
      </c>
      <c r="L1048" t="s">
        <v>1386</v>
      </c>
      <c r="M1048" t="s">
        <v>509</v>
      </c>
      <c r="N1048">
        <v>5</v>
      </c>
      <c r="O1048" t="s">
        <v>1224</v>
      </c>
      <c r="P1048" t="s">
        <v>1238</v>
      </c>
      <c r="Q1048" t="s">
        <v>1241</v>
      </c>
      <c r="R1048" t="s">
        <v>2307</v>
      </c>
      <c r="S1048" t="s">
        <v>2484</v>
      </c>
    </row>
    <row r="1049" spans="1:19">
      <c r="A1049" t="s">
        <v>2481</v>
      </c>
      <c r="C1049" t="s">
        <v>508</v>
      </c>
      <c r="D1049" t="s">
        <v>649</v>
      </c>
      <c r="E1049" t="s">
        <v>2491</v>
      </c>
      <c r="F1049">
        <v>1.5</v>
      </c>
      <c r="I1049" t="s">
        <v>7</v>
      </c>
      <c r="J1049" t="s">
        <v>1386</v>
      </c>
      <c r="L1049" t="s">
        <v>1386</v>
      </c>
      <c r="M1049" t="s">
        <v>509</v>
      </c>
      <c r="N1049">
        <v>5</v>
      </c>
      <c r="O1049" t="s">
        <v>1224</v>
      </c>
      <c r="P1049" t="s">
        <v>1238</v>
      </c>
      <c r="Q1049" t="s">
        <v>1241</v>
      </c>
      <c r="R1049" t="s">
        <v>2307</v>
      </c>
      <c r="S1049" t="s">
        <v>2484</v>
      </c>
    </row>
    <row r="1050" spans="1:19">
      <c r="A1050" t="s">
        <v>2481</v>
      </c>
      <c r="C1050" t="s">
        <v>508</v>
      </c>
      <c r="D1050" t="s">
        <v>653</v>
      </c>
      <c r="E1050" t="s">
        <v>2492</v>
      </c>
      <c r="F1050">
        <v>1.5</v>
      </c>
      <c r="I1050" t="s">
        <v>7</v>
      </c>
      <c r="J1050" t="s">
        <v>1386</v>
      </c>
      <c r="L1050" t="s">
        <v>1386</v>
      </c>
      <c r="M1050" t="s">
        <v>509</v>
      </c>
      <c r="N1050">
        <v>5</v>
      </c>
      <c r="O1050" t="s">
        <v>1224</v>
      </c>
      <c r="P1050" t="s">
        <v>1238</v>
      </c>
      <c r="Q1050" t="s">
        <v>1241</v>
      </c>
      <c r="R1050" t="s">
        <v>2307</v>
      </c>
      <c r="S1050" t="s">
        <v>2484</v>
      </c>
    </row>
    <row r="1051" spans="1:19">
      <c r="A1051" t="s">
        <v>2481</v>
      </c>
      <c r="C1051" t="s">
        <v>508</v>
      </c>
      <c r="D1051" t="s">
        <v>657</v>
      </c>
      <c r="E1051" t="s">
        <v>2493</v>
      </c>
      <c r="F1051">
        <v>1.5</v>
      </c>
      <c r="I1051" t="s">
        <v>7</v>
      </c>
      <c r="J1051" t="s">
        <v>1386</v>
      </c>
      <c r="L1051" t="s">
        <v>1386</v>
      </c>
      <c r="M1051" t="s">
        <v>509</v>
      </c>
      <c r="N1051">
        <v>5</v>
      </c>
      <c r="O1051" t="s">
        <v>1224</v>
      </c>
      <c r="P1051" t="s">
        <v>1238</v>
      </c>
      <c r="Q1051" t="s">
        <v>1241</v>
      </c>
      <c r="R1051" t="s">
        <v>2307</v>
      </c>
      <c r="S1051" t="s">
        <v>2484</v>
      </c>
    </row>
    <row r="1052" spans="1:19">
      <c r="A1052" t="s">
        <v>2481</v>
      </c>
      <c r="C1052" t="s">
        <v>508</v>
      </c>
      <c r="D1052" t="s">
        <v>661</v>
      </c>
      <c r="E1052" t="s">
        <v>2494</v>
      </c>
      <c r="F1052" t="s">
        <v>300</v>
      </c>
      <c r="I1052" t="s">
        <v>7</v>
      </c>
      <c r="J1052" t="s">
        <v>1386</v>
      </c>
      <c r="L1052" t="s">
        <v>1386</v>
      </c>
      <c r="M1052" t="s">
        <v>509</v>
      </c>
      <c r="N1052">
        <v>5</v>
      </c>
      <c r="O1052" t="s">
        <v>1224</v>
      </c>
      <c r="P1052" t="s">
        <v>1238</v>
      </c>
      <c r="Q1052" t="s">
        <v>1241</v>
      </c>
      <c r="R1052" t="s">
        <v>2307</v>
      </c>
      <c r="S1052" t="s">
        <v>2484</v>
      </c>
    </row>
    <row r="1053" spans="1:19">
      <c r="A1053" t="s">
        <v>2481</v>
      </c>
      <c r="C1053" t="s">
        <v>508</v>
      </c>
      <c r="D1053" t="s">
        <v>665</v>
      </c>
      <c r="E1053" t="s">
        <v>2495</v>
      </c>
      <c r="F1053" t="s">
        <v>300</v>
      </c>
      <c r="I1053" t="s">
        <v>7</v>
      </c>
      <c r="J1053" t="s">
        <v>1386</v>
      </c>
      <c r="L1053" t="s">
        <v>1386</v>
      </c>
      <c r="M1053" t="s">
        <v>509</v>
      </c>
      <c r="N1053">
        <v>5</v>
      </c>
      <c r="O1053" t="s">
        <v>1224</v>
      </c>
      <c r="P1053" t="s">
        <v>1238</v>
      </c>
      <c r="Q1053" t="s">
        <v>1241</v>
      </c>
      <c r="R1053" t="s">
        <v>2307</v>
      </c>
      <c r="S1053" t="s">
        <v>2484</v>
      </c>
    </row>
    <row r="1054" spans="1:19">
      <c r="A1054" t="s">
        <v>2481</v>
      </c>
      <c r="C1054" t="s">
        <v>508</v>
      </c>
      <c r="D1054" t="s">
        <v>669</v>
      </c>
      <c r="E1054" t="s">
        <v>2496</v>
      </c>
      <c r="F1054">
        <v>1.5</v>
      </c>
      <c r="I1054" t="s">
        <v>7</v>
      </c>
      <c r="J1054" t="s">
        <v>1386</v>
      </c>
      <c r="L1054" t="s">
        <v>1386</v>
      </c>
      <c r="M1054" t="s">
        <v>509</v>
      </c>
      <c r="N1054">
        <v>5</v>
      </c>
      <c r="O1054" t="s">
        <v>1224</v>
      </c>
      <c r="P1054" t="s">
        <v>1238</v>
      </c>
      <c r="Q1054" t="s">
        <v>1241</v>
      </c>
      <c r="R1054" t="s">
        <v>2307</v>
      </c>
      <c r="S1054" t="s">
        <v>2484</v>
      </c>
    </row>
    <row r="1055" spans="1:19">
      <c r="A1055" t="s">
        <v>2497</v>
      </c>
      <c r="C1055" t="s">
        <v>585</v>
      </c>
      <c r="E1055" t="s">
        <v>2498</v>
      </c>
      <c r="F1055" t="s">
        <v>2499</v>
      </c>
      <c r="J1055" t="s">
        <v>1386</v>
      </c>
      <c r="L1055" t="s">
        <v>1386</v>
      </c>
      <c r="N1055">
        <v>5</v>
      </c>
      <c r="O1055" t="s">
        <v>1224</v>
      </c>
      <c r="P1055" t="s">
        <v>1238</v>
      </c>
      <c r="Q1055" t="s">
        <v>1241</v>
      </c>
      <c r="R1055" t="s">
        <v>2307</v>
      </c>
      <c r="S1055" t="s">
        <v>2500</v>
      </c>
    </row>
    <row r="1056" spans="1:19">
      <c r="A1056" t="s">
        <v>2497</v>
      </c>
      <c r="C1056" t="s">
        <v>87</v>
      </c>
      <c r="E1056" t="s">
        <v>2501</v>
      </c>
      <c r="F1056">
        <v>2.2999999999999998</v>
      </c>
      <c r="G1056">
        <v>5</v>
      </c>
      <c r="H1056">
        <v>0.115</v>
      </c>
      <c r="I1056" t="s">
        <v>43</v>
      </c>
      <c r="J1056" t="s">
        <v>1386</v>
      </c>
      <c r="L1056" t="s">
        <v>1386</v>
      </c>
      <c r="M1056" t="s">
        <v>509</v>
      </c>
      <c r="N1056">
        <v>5</v>
      </c>
      <c r="O1056" t="s">
        <v>1224</v>
      </c>
      <c r="P1056" t="s">
        <v>1238</v>
      </c>
      <c r="Q1056" t="s">
        <v>1241</v>
      </c>
      <c r="R1056" t="s">
        <v>2307</v>
      </c>
      <c r="S1056" t="s">
        <v>2500</v>
      </c>
    </row>
    <row r="1057" spans="1:19">
      <c r="A1057" t="s">
        <v>2497</v>
      </c>
      <c r="C1057" t="s">
        <v>508</v>
      </c>
      <c r="D1057" t="s">
        <v>629</v>
      </c>
      <c r="E1057" t="s">
        <v>2502</v>
      </c>
      <c r="F1057" t="s">
        <v>300</v>
      </c>
      <c r="I1057" t="s">
        <v>7</v>
      </c>
      <c r="J1057" t="s">
        <v>1386</v>
      </c>
      <c r="L1057" t="s">
        <v>1386</v>
      </c>
      <c r="M1057" t="s">
        <v>509</v>
      </c>
      <c r="N1057">
        <v>5</v>
      </c>
      <c r="O1057" t="s">
        <v>1224</v>
      </c>
      <c r="P1057" t="s">
        <v>1238</v>
      </c>
      <c r="Q1057" t="s">
        <v>1241</v>
      </c>
      <c r="R1057" t="s">
        <v>2307</v>
      </c>
      <c r="S1057" t="s">
        <v>2500</v>
      </c>
    </row>
    <row r="1058" spans="1:19">
      <c r="A1058" t="s">
        <v>2497</v>
      </c>
      <c r="C1058" t="s">
        <v>508</v>
      </c>
      <c r="D1058" t="s">
        <v>633</v>
      </c>
      <c r="E1058" t="s">
        <v>2503</v>
      </c>
      <c r="F1058">
        <v>1.5</v>
      </c>
      <c r="I1058" t="s">
        <v>7</v>
      </c>
      <c r="J1058" t="s">
        <v>1386</v>
      </c>
      <c r="L1058" t="s">
        <v>1386</v>
      </c>
      <c r="M1058" t="s">
        <v>509</v>
      </c>
      <c r="N1058">
        <v>5</v>
      </c>
      <c r="O1058" t="s">
        <v>1224</v>
      </c>
      <c r="P1058" t="s">
        <v>1238</v>
      </c>
      <c r="Q1058" t="s">
        <v>1241</v>
      </c>
      <c r="R1058" t="s">
        <v>2307</v>
      </c>
      <c r="S1058" t="s">
        <v>2500</v>
      </c>
    </row>
    <row r="1059" spans="1:19">
      <c r="A1059" t="s">
        <v>2497</v>
      </c>
      <c r="C1059" t="s">
        <v>508</v>
      </c>
      <c r="D1059" t="s">
        <v>637</v>
      </c>
      <c r="E1059" t="s">
        <v>2504</v>
      </c>
      <c r="F1059" t="s">
        <v>300</v>
      </c>
      <c r="I1059" t="s">
        <v>7</v>
      </c>
      <c r="J1059" t="s">
        <v>1386</v>
      </c>
      <c r="L1059" t="s">
        <v>1386</v>
      </c>
      <c r="M1059" t="s">
        <v>509</v>
      </c>
      <c r="N1059">
        <v>5</v>
      </c>
      <c r="O1059" t="s">
        <v>1224</v>
      </c>
      <c r="P1059" t="s">
        <v>1238</v>
      </c>
      <c r="Q1059" t="s">
        <v>1241</v>
      </c>
      <c r="R1059" t="s">
        <v>2307</v>
      </c>
      <c r="S1059" t="s">
        <v>2500</v>
      </c>
    </row>
    <row r="1060" spans="1:19">
      <c r="A1060" t="s">
        <v>2497</v>
      </c>
      <c r="C1060" t="s">
        <v>508</v>
      </c>
      <c r="D1060" t="s">
        <v>641</v>
      </c>
      <c r="E1060" t="s">
        <v>2505</v>
      </c>
      <c r="F1060">
        <v>1.5</v>
      </c>
      <c r="I1060" t="s">
        <v>7</v>
      </c>
      <c r="J1060" t="s">
        <v>1386</v>
      </c>
      <c r="L1060" t="s">
        <v>1386</v>
      </c>
      <c r="M1060" t="s">
        <v>509</v>
      </c>
      <c r="N1060">
        <v>5</v>
      </c>
      <c r="O1060" t="s">
        <v>1224</v>
      </c>
      <c r="P1060" t="s">
        <v>1238</v>
      </c>
      <c r="Q1060" t="s">
        <v>1241</v>
      </c>
      <c r="R1060" t="s">
        <v>2307</v>
      </c>
      <c r="S1060" t="s">
        <v>2500</v>
      </c>
    </row>
    <row r="1061" spans="1:19">
      <c r="A1061" t="s">
        <v>2497</v>
      </c>
      <c r="C1061" t="s">
        <v>508</v>
      </c>
      <c r="D1061" t="s">
        <v>645</v>
      </c>
      <c r="E1061" t="s">
        <v>2506</v>
      </c>
      <c r="F1061">
        <v>1.5</v>
      </c>
      <c r="I1061" t="s">
        <v>7</v>
      </c>
      <c r="J1061" t="s">
        <v>1386</v>
      </c>
      <c r="L1061" t="s">
        <v>1386</v>
      </c>
      <c r="M1061" t="s">
        <v>509</v>
      </c>
      <c r="N1061">
        <v>5</v>
      </c>
      <c r="O1061" t="s">
        <v>1224</v>
      </c>
      <c r="P1061" t="s">
        <v>1238</v>
      </c>
      <c r="Q1061" t="s">
        <v>1241</v>
      </c>
      <c r="R1061" t="s">
        <v>2307</v>
      </c>
      <c r="S1061" t="s">
        <v>2500</v>
      </c>
    </row>
    <row r="1062" spans="1:19">
      <c r="A1062" t="s">
        <v>2497</v>
      </c>
      <c r="C1062" t="s">
        <v>508</v>
      </c>
      <c r="D1062" t="s">
        <v>649</v>
      </c>
      <c r="E1062" t="s">
        <v>2507</v>
      </c>
      <c r="F1062">
        <v>1.5</v>
      </c>
      <c r="I1062" t="s">
        <v>7</v>
      </c>
      <c r="J1062" t="s">
        <v>1386</v>
      </c>
      <c r="L1062" t="s">
        <v>1386</v>
      </c>
      <c r="M1062" t="s">
        <v>509</v>
      </c>
      <c r="N1062">
        <v>5</v>
      </c>
      <c r="O1062" t="s">
        <v>1224</v>
      </c>
      <c r="P1062" t="s">
        <v>1238</v>
      </c>
      <c r="Q1062" t="s">
        <v>1241</v>
      </c>
      <c r="R1062" t="s">
        <v>2307</v>
      </c>
      <c r="S1062" t="s">
        <v>2500</v>
      </c>
    </row>
    <row r="1063" spans="1:19">
      <c r="A1063" t="s">
        <v>2497</v>
      </c>
      <c r="C1063" t="s">
        <v>508</v>
      </c>
      <c r="D1063" t="s">
        <v>653</v>
      </c>
      <c r="E1063" t="s">
        <v>2508</v>
      </c>
      <c r="F1063">
        <v>1.5</v>
      </c>
      <c r="I1063" t="s">
        <v>7</v>
      </c>
      <c r="J1063" t="s">
        <v>1386</v>
      </c>
      <c r="L1063" t="s">
        <v>1386</v>
      </c>
      <c r="M1063" t="s">
        <v>509</v>
      </c>
      <c r="N1063">
        <v>5</v>
      </c>
      <c r="O1063" t="s">
        <v>1224</v>
      </c>
      <c r="P1063" t="s">
        <v>1238</v>
      </c>
      <c r="Q1063" t="s">
        <v>1241</v>
      </c>
      <c r="R1063" t="s">
        <v>2307</v>
      </c>
      <c r="S1063" t="s">
        <v>2500</v>
      </c>
    </row>
    <row r="1064" spans="1:19">
      <c r="A1064" t="s">
        <v>2497</v>
      </c>
      <c r="C1064" t="s">
        <v>508</v>
      </c>
      <c r="D1064" t="s">
        <v>657</v>
      </c>
      <c r="E1064" t="s">
        <v>2509</v>
      </c>
      <c r="F1064">
        <v>1.5</v>
      </c>
      <c r="I1064" t="s">
        <v>7</v>
      </c>
      <c r="J1064" t="s">
        <v>1386</v>
      </c>
      <c r="L1064" t="s">
        <v>1386</v>
      </c>
      <c r="M1064" t="s">
        <v>509</v>
      </c>
      <c r="N1064">
        <v>5</v>
      </c>
      <c r="O1064" t="s">
        <v>1224</v>
      </c>
      <c r="P1064" t="s">
        <v>1238</v>
      </c>
      <c r="Q1064" t="s">
        <v>1241</v>
      </c>
      <c r="R1064" t="s">
        <v>2307</v>
      </c>
      <c r="S1064" t="s">
        <v>2500</v>
      </c>
    </row>
    <row r="1065" spans="1:19">
      <c r="A1065" t="s">
        <v>2497</v>
      </c>
      <c r="C1065" t="s">
        <v>508</v>
      </c>
      <c r="D1065" t="s">
        <v>661</v>
      </c>
      <c r="E1065" t="s">
        <v>2510</v>
      </c>
      <c r="F1065" t="s">
        <v>300</v>
      </c>
      <c r="I1065" t="s">
        <v>7</v>
      </c>
      <c r="J1065" t="s">
        <v>1386</v>
      </c>
      <c r="L1065" t="s">
        <v>1386</v>
      </c>
      <c r="M1065" t="s">
        <v>509</v>
      </c>
      <c r="N1065">
        <v>5</v>
      </c>
      <c r="O1065" t="s">
        <v>1224</v>
      </c>
      <c r="P1065" t="s">
        <v>1238</v>
      </c>
      <c r="Q1065" t="s">
        <v>1241</v>
      </c>
      <c r="R1065" t="s">
        <v>2307</v>
      </c>
      <c r="S1065" t="s">
        <v>2500</v>
      </c>
    </row>
    <row r="1066" spans="1:19">
      <c r="A1066" t="s">
        <v>2497</v>
      </c>
      <c r="C1066" t="s">
        <v>508</v>
      </c>
      <c r="D1066" t="s">
        <v>665</v>
      </c>
      <c r="E1066" t="s">
        <v>2511</v>
      </c>
      <c r="F1066" t="s">
        <v>300</v>
      </c>
      <c r="I1066" t="s">
        <v>7</v>
      </c>
      <c r="J1066" t="s">
        <v>1386</v>
      </c>
      <c r="L1066" t="s">
        <v>1386</v>
      </c>
      <c r="M1066" t="s">
        <v>509</v>
      </c>
      <c r="N1066">
        <v>5</v>
      </c>
      <c r="O1066" t="s">
        <v>1224</v>
      </c>
      <c r="P1066" t="s">
        <v>1238</v>
      </c>
      <c r="Q1066" t="s">
        <v>1241</v>
      </c>
      <c r="R1066" t="s">
        <v>2307</v>
      </c>
      <c r="S1066" t="s">
        <v>2500</v>
      </c>
    </row>
    <row r="1067" spans="1:19">
      <c r="A1067" t="s">
        <v>2497</v>
      </c>
      <c r="C1067" t="s">
        <v>508</v>
      </c>
      <c r="D1067" t="s">
        <v>669</v>
      </c>
      <c r="E1067" t="s">
        <v>2512</v>
      </c>
      <c r="F1067">
        <v>1.5</v>
      </c>
      <c r="I1067" t="s">
        <v>7</v>
      </c>
      <c r="J1067" t="s">
        <v>1386</v>
      </c>
      <c r="L1067" t="s">
        <v>1386</v>
      </c>
      <c r="M1067" t="s">
        <v>509</v>
      </c>
      <c r="N1067">
        <v>5</v>
      </c>
      <c r="O1067" t="s">
        <v>1224</v>
      </c>
      <c r="P1067" t="s">
        <v>1238</v>
      </c>
      <c r="Q1067" t="s">
        <v>1241</v>
      </c>
      <c r="R1067" t="s">
        <v>2307</v>
      </c>
      <c r="S1067" t="s">
        <v>2500</v>
      </c>
    </row>
    <row r="1068" spans="1:19">
      <c r="A1068" t="s">
        <v>2513</v>
      </c>
      <c r="C1068" t="s">
        <v>585</v>
      </c>
      <c r="E1068" t="s">
        <v>2514</v>
      </c>
      <c r="F1068" t="s">
        <v>2515</v>
      </c>
      <c r="J1068" t="s">
        <v>1386</v>
      </c>
      <c r="L1068" t="s">
        <v>1386</v>
      </c>
      <c r="N1068">
        <v>5</v>
      </c>
      <c r="O1068" t="s">
        <v>1224</v>
      </c>
      <c r="P1068" t="s">
        <v>1238</v>
      </c>
      <c r="Q1068" t="s">
        <v>1241</v>
      </c>
      <c r="R1068" t="s">
        <v>2307</v>
      </c>
      <c r="S1068" t="s">
        <v>2516</v>
      </c>
    </row>
    <row r="1069" spans="1:19">
      <c r="A1069" t="s">
        <v>2513</v>
      </c>
      <c r="C1069" t="s">
        <v>87</v>
      </c>
      <c r="E1069" t="s">
        <v>2517</v>
      </c>
      <c r="F1069">
        <v>0.5</v>
      </c>
      <c r="G1069">
        <v>5</v>
      </c>
      <c r="H1069">
        <v>2.5000000000000001E-2</v>
      </c>
      <c r="I1069" t="s">
        <v>43</v>
      </c>
      <c r="J1069" t="s">
        <v>1386</v>
      </c>
      <c r="L1069" t="s">
        <v>1386</v>
      </c>
      <c r="M1069" t="s">
        <v>509</v>
      </c>
      <c r="N1069">
        <v>5</v>
      </c>
      <c r="O1069" t="s">
        <v>1224</v>
      </c>
      <c r="P1069" t="s">
        <v>1238</v>
      </c>
      <c r="Q1069" t="s">
        <v>1241</v>
      </c>
      <c r="R1069" t="s">
        <v>2307</v>
      </c>
      <c r="S1069" t="s">
        <v>2516</v>
      </c>
    </row>
    <row r="1070" spans="1:19">
      <c r="A1070" t="s">
        <v>2518</v>
      </c>
      <c r="C1070" t="s">
        <v>585</v>
      </c>
      <c r="E1070" t="s">
        <v>2519</v>
      </c>
      <c r="F1070" t="s">
        <v>2515</v>
      </c>
      <c r="J1070" t="s">
        <v>1386</v>
      </c>
      <c r="L1070" t="s">
        <v>1386</v>
      </c>
      <c r="N1070">
        <v>5</v>
      </c>
      <c r="O1070" t="s">
        <v>1224</v>
      </c>
      <c r="P1070" t="s">
        <v>1238</v>
      </c>
      <c r="Q1070" t="s">
        <v>1241</v>
      </c>
      <c r="R1070" t="s">
        <v>2307</v>
      </c>
      <c r="S1070" t="s">
        <v>2520</v>
      </c>
    </row>
    <row r="1071" spans="1:19">
      <c r="A1071" t="s">
        <v>2518</v>
      </c>
      <c r="C1071" t="s">
        <v>87</v>
      </c>
      <c r="E1071" t="s">
        <v>2521</v>
      </c>
      <c r="F1071">
        <v>0.5</v>
      </c>
      <c r="G1071">
        <v>5</v>
      </c>
      <c r="H1071">
        <v>2.5000000000000001E-2</v>
      </c>
      <c r="I1071" t="s">
        <v>43</v>
      </c>
      <c r="J1071" t="s">
        <v>1386</v>
      </c>
      <c r="L1071" t="s">
        <v>1386</v>
      </c>
      <c r="M1071" t="s">
        <v>509</v>
      </c>
      <c r="N1071">
        <v>5</v>
      </c>
      <c r="O1071" t="s">
        <v>1224</v>
      </c>
      <c r="P1071" t="s">
        <v>1238</v>
      </c>
      <c r="Q1071" t="s">
        <v>1241</v>
      </c>
      <c r="R1071" t="s">
        <v>2307</v>
      </c>
      <c r="S1071" t="s">
        <v>2520</v>
      </c>
    </row>
    <row r="1072" spans="1:19">
      <c r="A1072" t="s">
        <v>2522</v>
      </c>
      <c r="C1072" t="s">
        <v>585</v>
      </c>
      <c r="E1072" t="s">
        <v>2523</v>
      </c>
      <c r="F1072" t="s">
        <v>2515</v>
      </c>
      <c r="J1072" t="s">
        <v>1386</v>
      </c>
      <c r="L1072" t="s">
        <v>1386</v>
      </c>
      <c r="N1072">
        <v>5</v>
      </c>
      <c r="O1072" t="s">
        <v>1224</v>
      </c>
      <c r="P1072" t="s">
        <v>1238</v>
      </c>
      <c r="Q1072" t="s">
        <v>1241</v>
      </c>
      <c r="R1072" t="s">
        <v>2307</v>
      </c>
      <c r="S1072" t="s">
        <v>2524</v>
      </c>
    </row>
    <row r="1073" spans="1:19">
      <c r="A1073" t="s">
        <v>2522</v>
      </c>
      <c r="C1073" t="s">
        <v>87</v>
      </c>
      <c r="E1073" t="s">
        <v>2525</v>
      </c>
      <c r="F1073">
        <v>0.5</v>
      </c>
      <c r="G1073">
        <v>5</v>
      </c>
      <c r="H1073">
        <v>2.5000000000000001E-2</v>
      </c>
      <c r="I1073" t="s">
        <v>43</v>
      </c>
      <c r="J1073" t="s">
        <v>1386</v>
      </c>
      <c r="L1073" t="s">
        <v>1386</v>
      </c>
      <c r="M1073" t="s">
        <v>509</v>
      </c>
      <c r="N1073">
        <v>5</v>
      </c>
      <c r="O1073" t="s">
        <v>1224</v>
      </c>
      <c r="P1073" t="s">
        <v>1238</v>
      </c>
      <c r="Q1073" t="s">
        <v>1241</v>
      </c>
      <c r="R1073" t="s">
        <v>2307</v>
      </c>
      <c r="S1073" t="s">
        <v>2524</v>
      </c>
    </row>
    <row r="1074" spans="1:19">
      <c r="A1074" t="s">
        <v>2526</v>
      </c>
      <c r="C1074" t="s">
        <v>585</v>
      </c>
      <c r="E1074" t="s">
        <v>2527</v>
      </c>
      <c r="F1074" t="s">
        <v>2515</v>
      </c>
      <c r="J1074" t="s">
        <v>1386</v>
      </c>
      <c r="L1074" t="s">
        <v>1386</v>
      </c>
      <c r="N1074">
        <v>5</v>
      </c>
      <c r="O1074" t="s">
        <v>1224</v>
      </c>
      <c r="P1074" t="s">
        <v>1238</v>
      </c>
      <c r="Q1074" t="s">
        <v>1241</v>
      </c>
      <c r="R1074" t="s">
        <v>2307</v>
      </c>
      <c r="S1074" t="s">
        <v>2528</v>
      </c>
    </row>
    <row r="1075" spans="1:19">
      <c r="A1075" t="s">
        <v>2526</v>
      </c>
      <c r="C1075" t="s">
        <v>87</v>
      </c>
      <c r="E1075" t="s">
        <v>2529</v>
      </c>
      <c r="F1075">
        <v>0.5</v>
      </c>
      <c r="G1075">
        <v>5</v>
      </c>
      <c r="H1075">
        <v>2.5000000000000001E-2</v>
      </c>
      <c r="I1075" t="s">
        <v>43</v>
      </c>
      <c r="J1075" t="s">
        <v>1386</v>
      </c>
      <c r="L1075" t="s">
        <v>1386</v>
      </c>
      <c r="M1075" t="s">
        <v>509</v>
      </c>
      <c r="N1075">
        <v>5</v>
      </c>
      <c r="O1075" t="s">
        <v>1224</v>
      </c>
      <c r="P1075" t="s">
        <v>1238</v>
      </c>
      <c r="Q1075" t="s">
        <v>1241</v>
      </c>
      <c r="R1075" t="s">
        <v>2307</v>
      </c>
      <c r="S1075" t="s">
        <v>2528</v>
      </c>
    </row>
    <row r="1076" spans="1:19">
      <c r="A1076" t="s">
        <v>2530</v>
      </c>
      <c r="C1076" t="s">
        <v>585</v>
      </c>
      <c r="E1076" t="s">
        <v>2531</v>
      </c>
      <c r="F1076" t="s">
        <v>2515</v>
      </c>
      <c r="J1076" t="s">
        <v>1386</v>
      </c>
      <c r="L1076" t="s">
        <v>1386</v>
      </c>
      <c r="N1076">
        <v>5</v>
      </c>
      <c r="O1076" t="s">
        <v>1224</v>
      </c>
      <c r="P1076" t="s">
        <v>1238</v>
      </c>
      <c r="Q1076" t="s">
        <v>1241</v>
      </c>
      <c r="R1076" t="s">
        <v>2307</v>
      </c>
      <c r="S1076" t="s">
        <v>2532</v>
      </c>
    </row>
    <row r="1077" spans="1:19">
      <c r="A1077" t="s">
        <v>2530</v>
      </c>
      <c r="C1077" t="s">
        <v>87</v>
      </c>
      <c r="E1077" t="s">
        <v>2533</v>
      </c>
      <c r="F1077">
        <v>0.5</v>
      </c>
      <c r="G1077">
        <v>5</v>
      </c>
      <c r="H1077">
        <v>2.5000000000000001E-2</v>
      </c>
      <c r="I1077" t="s">
        <v>43</v>
      </c>
      <c r="J1077" t="s">
        <v>1386</v>
      </c>
      <c r="L1077" t="s">
        <v>1386</v>
      </c>
      <c r="M1077" t="s">
        <v>509</v>
      </c>
      <c r="N1077">
        <v>5</v>
      </c>
      <c r="O1077" t="s">
        <v>1224</v>
      </c>
      <c r="P1077" t="s">
        <v>1238</v>
      </c>
      <c r="Q1077" t="s">
        <v>1241</v>
      </c>
      <c r="R1077" t="s">
        <v>2307</v>
      </c>
      <c r="S1077" t="s">
        <v>2532</v>
      </c>
    </row>
    <row r="1078" spans="1:19">
      <c r="A1078" t="s">
        <v>2534</v>
      </c>
      <c r="C1078" t="s">
        <v>585</v>
      </c>
      <c r="E1078" t="s">
        <v>2535</v>
      </c>
      <c r="F1078" t="s">
        <v>2515</v>
      </c>
      <c r="J1078" t="s">
        <v>1386</v>
      </c>
      <c r="L1078" t="s">
        <v>1386</v>
      </c>
      <c r="N1078">
        <v>5</v>
      </c>
      <c r="O1078" t="s">
        <v>1224</v>
      </c>
      <c r="P1078" t="s">
        <v>1238</v>
      </c>
      <c r="Q1078" t="s">
        <v>1241</v>
      </c>
      <c r="R1078" t="s">
        <v>2307</v>
      </c>
      <c r="S1078" t="s">
        <v>2536</v>
      </c>
    </row>
    <row r="1079" spans="1:19">
      <c r="A1079" t="s">
        <v>2534</v>
      </c>
      <c r="C1079" t="s">
        <v>87</v>
      </c>
      <c r="E1079" t="s">
        <v>2537</v>
      </c>
      <c r="F1079">
        <v>0.5</v>
      </c>
      <c r="G1079">
        <v>5</v>
      </c>
      <c r="H1079">
        <v>2.5000000000000001E-2</v>
      </c>
      <c r="I1079" t="s">
        <v>43</v>
      </c>
      <c r="J1079" t="s">
        <v>1386</v>
      </c>
      <c r="L1079" t="s">
        <v>1386</v>
      </c>
      <c r="M1079" t="s">
        <v>509</v>
      </c>
      <c r="N1079">
        <v>5</v>
      </c>
      <c r="O1079" t="s">
        <v>1224</v>
      </c>
      <c r="P1079" t="s">
        <v>1238</v>
      </c>
      <c r="Q1079" t="s">
        <v>1241</v>
      </c>
      <c r="R1079" t="s">
        <v>2307</v>
      </c>
      <c r="S1079" t="s">
        <v>2536</v>
      </c>
    </row>
    <row r="1080" spans="1:19">
      <c r="A1080" t="s">
        <v>2538</v>
      </c>
      <c r="C1080" t="s">
        <v>585</v>
      </c>
      <c r="E1080" t="s">
        <v>2539</v>
      </c>
      <c r="F1080" t="s">
        <v>2515</v>
      </c>
      <c r="J1080" t="s">
        <v>1386</v>
      </c>
      <c r="L1080" t="s">
        <v>1386</v>
      </c>
      <c r="N1080">
        <v>5</v>
      </c>
      <c r="O1080" t="s">
        <v>1224</v>
      </c>
      <c r="P1080" t="s">
        <v>1238</v>
      </c>
      <c r="Q1080" t="s">
        <v>1241</v>
      </c>
      <c r="R1080" t="s">
        <v>2307</v>
      </c>
      <c r="S1080" t="s">
        <v>2540</v>
      </c>
    </row>
    <row r="1081" spans="1:19">
      <c r="A1081" t="s">
        <v>2538</v>
      </c>
      <c r="C1081" t="s">
        <v>87</v>
      </c>
      <c r="E1081" t="s">
        <v>2541</v>
      </c>
      <c r="F1081">
        <v>0.5</v>
      </c>
      <c r="G1081">
        <v>5</v>
      </c>
      <c r="H1081">
        <v>2.5000000000000001E-2</v>
      </c>
      <c r="I1081" t="s">
        <v>43</v>
      </c>
      <c r="J1081" t="s">
        <v>1386</v>
      </c>
      <c r="L1081" t="s">
        <v>1386</v>
      </c>
      <c r="M1081" t="s">
        <v>509</v>
      </c>
      <c r="N1081">
        <v>5</v>
      </c>
      <c r="O1081" t="s">
        <v>1224</v>
      </c>
      <c r="P1081" t="s">
        <v>1238</v>
      </c>
      <c r="Q1081" t="s">
        <v>1241</v>
      </c>
      <c r="R1081" t="s">
        <v>2307</v>
      </c>
      <c r="S1081" t="s">
        <v>2540</v>
      </c>
    </row>
    <row r="1082" spans="1:19">
      <c r="A1082" t="s">
        <v>2542</v>
      </c>
      <c r="C1082" t="s">
        <v>585</v>
      </c>
      <c r="E1082" t="s">
        <v>2543</v>
      </c>
      <c r="F1082" t="s">
        <v>2515</v>
      </c>
      <c r="J1082" t="s">
        <v>1386</v>
      </c>
      <c r="L1082" t="s">
        <v>1386</v>
      </c>
      <c r="N1082">
        <v>5</v>
      </c>
      <c r="O1082" t="s">
        <v>1224</v>
      </c>
      <c r="P1082" t="s">
        <v>1238</v>
      </c>
      <c r="Q1082" t="s">
        <v>1241</v>
      </c>
      <c r="R1082" t="s">
        <v>2307</v>
      </c>
      <c r="S1082" t="s">
        <v>2544</v>
      </c>
    </row>
    <row r="1083" spans="1:19">
      <c r="A1083" t="s">
        <v>2542</v>
      </c>
      <c r="C1083" t="s">
        <v>87</v>
      </c>
      <c r="E1083" t="s">
        <v>2545</v>
      </c>
      <c r="F1083">
        <v>0.5</v>
      </c>
      <c r="G1083">
        <v>5</v>
      </c>
      <c r="H1083">
        <v>2.5000000000000001E-2</v>
      </c>
      <c r="I1083" t="s">
        <v>43</v>
      </c>
      <c r="J1083" t="s">
        <v>1386</v>
      </c>
      <c r="L1083" t="s">
        <v>1386</v>
      </c>
      <c r="M1083" t="s">
        <v>509</v>
      </c>
      <c r="N1083">
        <v>5</v>
      </c>
      <c r="O1083" t="s">
        <v>1224</v>
      </c>
      <c r="P1083" t="s">
        <v>1238</v>
      </c>
      <c r="Q1083" t="s">
        <v>1241</v>
      </c>
      <c r="R1083" t="s">
        <v>2307</v>
      </c>
      <c r="S1083" t="s">
        <v>2544</v>
      </c>
    </row>
    <row r="1084" spans="1:19">
      <c r="A1084" t="s">
        <v>2546</v>
      </c>
      <c r="C1084" t="s">
        <v>585</v>
      </c>
      <c r="E1084" t="s">
        <v>2547</v>
      </c>
      <c r="F1084" t="s">
        <v>2515</v>
      </c>
      <c r="J1084" t="s">
        <v>1386</v>
      </c>
      <c r="L1084" t="s">
        <v>1386</v>
      </c>
      <c r="N1084">
        <v>5</v>
      </c>
      <c r="O1084" t="s">
        <v>1224</v>
      </c>
      <c r="P1084" t="s">
        <v>1238</v>
      </c>
      <c r="Q1084" t="s">
        <v>1241</v>
      </c>
      <c r="R1084" t="s">
        <v>2307</v>
      </c>
      <c r="S1084" t="s">
        <v>2548</v>
      </c>
    </row>
    <row r="1085" spans="1:19">
      <c r="A1085" t="s">
        <v>2546</v>
      </c>
      <c r="C1085" t="s">
        <v>87</v>
      </c>
      <c r="E1085" t="s">
        <v>2549</v>
      </c>
      <c r="F1085">
        <v>0.5</v>
      </c>
      <c r="G1085">
        <v>5</v>
      </c>
      <c r="H1085">
        <v>2.5000000000000001E-2</v>
      </c>
      <c r="I1085" t="s">
        <v>43</v>
      </c>
      <c r="J1085" t="s">
        <v>1386</v>
      </c>
      <c r="L1085" t="s">
        <v>1386</v>
      </c>
      <c r="M1085" t="s">
        <v>509</v>
      </c>
      <c r="N1085">
        <v>5</v>
      </c>
      <c r="O1085" t="s">
        <v>1224</v>
      </c>
      <c r="P1085" t="s">
        <v>1238</v>
      </c>
      <c r="Q1085" t="s">
        <v>1241</v>
      </c>
      <c r="R1085" t="s">
        <v>2307</v>
      </c>
      <c r="S1085" t="s">
        <v>2548</v>
      </c>
    </row>
    <row r="1086" spans="1:19">
      <c r="A1086" t="s">
        <v>2550</v>
      </c>
      <c r="C1086" t="s">
        <v>585</v>
      </c>
      <c r="E1086" t="s">
        <v>2551</v>
      </c>
      <c r="F1086" t="s">
        <v>2515</v>
      </c>
      <c r="J1086" t="s">
        <v>1386</v>
      </c>
      <c r="L1086" t="s">
        <v>1386</v>
      </c>
      <c r="N1086">
        <v>5</v>
      </c>
      <c r="O1086" t="s">
        <v>1224</v>
      </c>
      <c r="P1086" t="s">
        <v>1238</v>
      </c>
      <c r="Q1086" t="s">
        <v>1241</v>
      </c>
      <c r="R1086" t="s">
        <v>2307</v>
      </c>
      <c r="S1086" t="s">
        <v>2552</v>
      </c>
    </row>
    <row r="1087" spans="1:19">
      <c r="A1087" t="s">
        <v>2550</v>
      </c>
      <c r="C1087" t="s">
        <v>87</v>
      </c>
      <c r="E1087" t="s">
        <v>2553</v>
      </c>
      <c r="F1087">
        <v>0.5</v>
      </c>
      <c r="G1087">
        <v>5</v>
      </c>
      <c r="H1087">
        <v>2.5000000000000001E-2</v>
      </c>
      <c r="I1087" t="s">
        <v>43</v>
      </c>
      <c r="J1087" t="s">
        <v>1386</v>
      </c>
      <c r="L1087" t="s">
        <v>1386</v>
      </c>
      <c r="M1087" t="s">
        <v>509</v>
      </c>
      <c r="N1087">
        <v>5</v>
      </c>
      <c r="O1087" t="s">
        <v>1224</v>
      </c>
      <c r="P1087" t="s">
        <v>1238</v>
      </c>
      <c r="Q1087" t="s">
        <v>1241</v>
      </c>
      <c r="R1087" t="s">
        <v>2307</v>
      </c>
      <c r="S1087" t="s">
        <v>2552</v>
      </c>
    </row>
    <row r="1088" spans="1:19">
      <c r="A1088" t="s">
        <v>2554</v>
      </c>
      <c r="C1088" t="s">
        <v>585</v>
      </c>
      <c r="E1088" t="s">
        <v>2555</v>
      </c>
      <c r="F1088" t="s">
        <v>2515</v>
      </c>
      <c r="J1088" t="s">
        <v>1386</v>
      </c>
      <c r="L1088" t="s">
        <v>1386</v>
      </c>
      <c r="N1088">
        <v>5</v>
      </c>
      <c r="O1088" t="s">
        <v>1224</v>
      </c>
      <c r="P1088" t="s">
        <v>1238</v>
      </c>
      <c r="Q1088" t="s">
        <v>1241</v>
      </c>
      <c r="R1088" t="s">
        <v>2307</v>
      </c>
      <c r="S1088" t="s">
        <v>2556</v>
      </c>
    </row>
    <row r="1089" spans="1:19">
      <c r="A1089" t="s">
        <v>2554</v>
      </c>
      <c r="C1089" t="s">
        <v>87</v>
      </c>
      <c r="E1089" t="s">
        <v>2557</v>
      </c>
      <c r="F1089">
        <v>0.5</v>
      </c>
      <c r="G1089">
        <v>5</v>
      </c>
      <c r="H1089">
        <v>2.5000000000000001E-2</v>
      </c>
      <c r="I1089" t="s">
        <v>43</v>
      </c>
      <c r="J1089" t="s">
        <v>1386</v>
      </c>
      <c r="L1089" t="s">
        <v>1386</v>
      </c>
      <c r="M1089" t="s">
        <v>509</v>
      </c>
      <c r="N1089">
        <v>5</v>
      </c>
      <c r="O1089" t="s">
        <v>1224</v>
      </c>
      <c r="P1089" t="s">
        <v>1238</v>
      </c>
      <c r="Q1089" t="s">
        <v>1241</v>
      </c>
      <c r="R1089" t="s">
        <v>2307</v>
      </c>
      <c r="S1089" t="s">
        <v>2556</v>
      </c>
    </row>
    <row r="1090" spans="1:19">
      <c r="A1090" t="s">
        <v>2558</v>
      </c>
      <c r="C1090" t="s">
        <v>585</v>
      </c>
      <c r="E1090" t="s">
        <v>2559</v>
      </c>
      <c r="F1090" t="s">
        <v>2515</v>
      </c>
      <c r="J1090" t="s">
        <v>1386</v>
      </c>
      <c r="L1090" t="s">
        <v>1386</v>
      </c>
      <c r="N1090">
        <v>5</v>
      </c>
      <c r="O1090" t="s">
        <v>1224</v>
      </c>
      <c r="P1090" t="s">
        <v>1238</v>
      </c>
      <c r="Q1090" t="s">
        <v>1241</v>
      </c>
      <c r="R1090" t="s">
        <v>2307</v>
      </c>
      <c r="S1090" t="s">
        <v>2560</v>
      </c>
    </row>
    <row r="1091" spans="1:19">
      <c r="A1091" t="s">
        <v>2558</v>
      </c>
      <c r="C1091" t="s">
        <v>87</v>
      </c>
      <c r="E1091" t="s">
        <v>2561</v>
      </c>
      <c r="F1091">
        <v>0.5</v>
      </c>
      <c r="G1091">
        <v>5</v>
      </c>
      <c r="H1091">
        <v>2.5000000000000001E-2</v>
      </c>
      <c r="I1091" t="s">
        <v>43</v>
      </c>
      <c r="J1091" t="s">
        <v>1386</v>
      </c>
      <c r="L1091" t="s">
        <v>1386</v>
      </c>
      <c r="M1091" t="s">
        <v>509</v>
      </c>
      <c r="N1091">
        <v>5</v>
      </c>
      <c r="O1091" t="s">
        <v>1224</v>
      </c>
      <c r="P1091" t="s">
        <v>1238</v>
      </c>
      <c r="Q1091" t="s">
        <v>1241</v>
      </c>
      <c r="R1091" t="s">
        <v>2307</v>
      </c>
      <c r="S1091" t="s">
        <v>2560</v>
      </c>
    </row>
    <row r="1092" spans="1:19">
      <c r="A1092" t="s">
        <v>2562</v>
      </c>
      <c r="C1092" t="s">
        <v>585</v>
      </c>
      <c r="E1092" t="s">
        <v>2563</v>
      </c>
      <c r="F1092" t="s">
        <v>2515</v>
      </c>
      <c r="J1092" t="s">
        <v>1386</v>
      </c>
      <c r="L1092" t="s">
        <v>1386</v>
      </c>
      <c r="N1092">
        <v>5</v>
      </c>
      <c r="O1092" t="s">
        <v>1224</v>
      </c>
      <c r="P1092" t="s">
        <v>1238</v>
      </c>
      <c r="Q1092" t="s">
        <v>1241</v>
      </c>
      <c r="R1092" t="s">
        <v>2307</v>
      </c>
      <c r="S1092" t="s">
        <v>2564</v>
      </c>
    </row>
    <row r="1093" spans="1:19">
      <c r="A1093" t="s">
        <v>2562</v>
      </c>
      <c r="C1093" t="s">
        <v>87</v>
      </c>
      <c r="E1093" t="s">
        <v>2565</v>
      </c>
      <c r="F1093">
        <v>0.5</v>
      </c>
      <c r="G1093">
        <v>5</v>
      </c>
      <c r="H1093">
        <v>2.5000000000000001E-2</v>
      </c>
      <c r="I1093" t="s">
        <v>43</v>
      </c>
      <c r="J1093" t="s">
        <v>1386</v>
      </c>
      <c r="L1093" t="s">
        <v>1386</v>
      </c>
      <c r="M1093" t="s">
        <v>509</v>
      </c>
      <c r="N1093">
        <v>5</v>
      </c>
      <c r="O1093" t="s">
        <v>1224</v>
      </c>
      <c r="P1093" t="s">
        <v>1238</v>
      </c>
      <c r="Q1093" t="s">
        <v>1241</v>
      </c>
      <c r="R1093" t="s">
        <v>2307</v>
      </c>
      <c r="S1093" t="s">
        <v>2564</v>
      </c>
    </row>
    <row r="1094" spans="1:19">
      <c r="A1094" t="s">
        <v>2566</v>
      </c>
      <c r="C1094" t="s">
        <v>585</v>
      </c>
      <c r="E1094" t="s">
        <v>2567</v>
      </c>
      <c r="F1094" t="s">
        <v>2515</v>
      </c>
      <c r="J1094" t="s">
        <v>1386</v>
      </c>
      <c r="L1094" t="s">
        <v>1386</v>
      </c>
      <c r="N1094">
        <v>5</v>
      </c>
      <c r="O1094" t="s">
        <v>1224</v>
      </c>
      <c r="P1094" t="s">
        <v>1238</v>
      </c>
      <c r="Q1094" t="s">
        <v>1241</v>
      </c>
      <c r="R1094" t="s">
        <v>2307</v>
      </c>
      <c r="S1094" t="s">
        <v>2568</v>
      </c>
    </row>
    <row r="1095" spans="1:19">
      <c r="A1095" t="s">
        <v>2566</v>
      </c>
      <c r="C1095" t="s">
        <v>87</v>
      </c>
      <c r="E1095" t="s">
        <v>2569</v>
      </c>
      <c r="F1095">
        <v>0.5</v>
      </c>
      <c r="G1095">
        <v>5</v>
      </c>
      <c r="H1095">
        <v>2.5000000000000001E-2</v>
      </c>
      <c r="I1095" t="s">
        <v>43</v>
      </c>
      <c r="J1095" t="s">
        <v>1386</v>
      </c>
      <c r="L1095" t="s">
        <v>1386</v>
      </c>
      <c r="M1095" t="s">
        <v>509</v>
      </c>
      <c r="N1095">
        <v>5</v>
      </c>
      <c r="O1095" t="s">
        <v>1224</v>
      </c>
      <c r="P1095" t="s">
        <v>1238</v>
      </c>
      <c r="Q1095" t="s">
        <v>1241</v>
      </c>
      <c r="R1095" t="s">
        <v>2307</v>
      </c>
      <c r="S1095" t="s">
        <v>2568</v>
      </c>
    </row>
    <row r="1096" spans="1:19">
      <c r="A1096" t="s">
        <v>2570</v>
      </c>
      <c r="C1096" t="s">
        <v>585</v>
      </c>
      <c r="E1096" t="s">
        <v>2571</v>
      </c>
      <c r="F1096" t="s">
        <v>2515</v>
      </c>
      <c r="J1096" t="s">
        <v>1386</v>
      </c>
      <c r="L1096" t="s">
        <v>1386</v>
      </c>
      <c r="N1096">
        <v>5</v>
      </c>
      <c r="O1096" t="s">
        <v>1224</v>
      </c>
      <c r="P1096" t="s">
        <v>1238</v>
      </c>
      <c r="Q1096" t="s">
        <v>1241</v>
      </c>
      <c r="R1096" t="s">
        <v>2307</v>
      </c>
      <c r="S1096" t="s">
        <v>2572</v>
      </c>
    </row>
    <row r="1097" spans="1:19">
      <c r="A1097" t="s">
        <v>2570</v>
      </c>
      <c r="C1097" t="s">
        <v>87</v>
      </c>
      <c r="E1097" t="s">
        <v>2573</v>
      </c>
      <c r="F1097">
        <v>0.5</v>
      </c>
      <c r="G1097">
        <v>5</v>
      </c>
      <c r="H1097">
        <v>2.5000000000000001E-2</v>
      </c>
      <c r="I1097" t="s">
        <v>43</v>
      </c>
      <c r="J1097" t="s">
        <v>1386</v>
      </c>
      <c r="L1097" t="s">
        <v>1386</v>
      </c>
      <c r="M1097" t="s">
        <v>509</v>
      </c>
      <c r="N1097">
        <v>5</v>
      </c>
      <c r="O1097" t="s">
        <v>1224</v>
      </c>
      <c r="P1097" t="s">
        <v>1238</v>
      </c>
      <c r="Q1097" t="s">
        <v>1241</v>
      </c>
      <c r="R1097" t="s">
        <v>2307</v>
      </c>
      <c r="S1097" t="s">
        <v>2572</v>
      </c>
    </row>
    <row r="1098" spans="1:19">
      <c r="A1098" t="s">
        <v>2574</v>
      </c>
      <c r="C1098" t="s">
        <v>585</v>
      </c>
      <c r="E1098" t="s">
        <v>2575</v>
      </c>
      <c r="F1098" t="s">
        <v>2515</v>
      </c>
      <c r="J1098" t="s">
        <v>1386</v>
      </c>
      <c r="L1098" t="s">
        <v>1386</v>
      </c>
      <c r="N1098">
        <v>5</v>
      </c>
      <c r="O1098" t="s">
        <v>1224</v>
      </c>
      <c r="P1098" t="s">
        <v>1238</v>
      </c>
      <c r="Q1098" t="s">
        <v>1241</v>
      </c>
      <c r="R1098" t="s">
        <v>2307</v>
      </c>
      <c r="S1098" t="s">
        <v>2576</v>
      </c>
    </row>
    <row r="1099" spans="1:19">
      <c r="A1099" t="s">
        <v>2574</v>
      </c>
      <c r="C1099" t="s">
        <v>87</v>
      </c>
      <c r="E1099" t="s">
        <v>2577</v>
      </c>
      <c r="F1099">
        <v>0.5</v>
      </c>
      <c r="G1099">
        <v>5</v>
      </c>
      <c r="H1099">
        <v>2.5000000000000001E-2</v>
      </c>
      <c r="I1099" t="s">
        <v>43</v>
      </c>
      <c r="J1099" t="s">
        <v>1386</v>
      </c>
      <c r="L1099" t="s">
        <v>1386</v>
      </c>
      <c r="M1099" t="s">
        <v>509</v>
      </c>
      <c r="N1099">
        <v>5</v>
      </c>
      <c r="O1099" t="s">
        <v>1224</v>
      </c>
      <c r="P1099" t="s">
        <v>1238</v>
      </c>
      <c r="Q1099" t="s">
        <v>1241</v>
      </c>
      <c r="R1099" t="s">
        <v>2307</v>
      </c>
      <c r="S1099" t="s">
        <v>2576</v>
      </c>
    </row>
    <row r="1100" spans="1:19">
      <c r="A1100" t="s">
        <v>2578</v>
      </c>
      <c r="C1100" t="s">
        <v>585</v>
      </c>
      <c r="E1100" t="s">
        <v>2579</v>
      </c>
      <c r="F1100" t="s">
        <v>2515</v>
      </c>
      <c r="J1100" t="s">
        <v>1386</v>
      </c>
      <c r="L1100" t="s">
        <v>1386</v>
      </c>
      <c r="N1100">
        <v>5</v>
      </c>
      <c r="O1100" t="s">
        <v>1224</v>
      </c>
      <c r="P1100" t="s">
        <v>1238</v>
      </c>
      <c r="Q1100" t="s">
        <v>1241</v>
      </c>
      <c r="R1100" t="s">
        <v>2307</v>
      </c>
      <c r="S1100" t="s">
        <v>2580</v>
      </c>
    </row>
    <row r="1101" spans="1:19">
      <c r="A1101" t="s">
        <v>2578</v>
      </c>
      <c r="C1101" t="s">
        <v>87</v>
      </c>
      <c r="E1101" t="s">
        <v>2581</v>
      </c>
      <c r="F1101">
        <v>0.5</v>
      </c>
      <c r="G1101">
        <v>5</v>
      </c>
      <c r="H1101">
        <v>2.5000000000000001E-2</v>
      </c>
      <c r="I1101" t="s">
        <v>43</v>
      </c>
      <c r="J1101" t="s">
        <v>1386</v>
      </c>
      <c r="L1101" t="s">
        <v>1386</v>
      </c>
      <c r="M1101" t="s">
        <v>509</v>
      </c>
      <c r="N1101">
        <v>5</v>
      </c>
      <c r="O1101" t="s">
        <v>1224</v>
      </c>
      <c r="P1101" t="s">
        <v>1238</v>
      </c>
      <c r="Q1101" t="s">
        <v>1241</v>
      </c>
      <c r="R1101" t="s">
        <v>2307</v>
      </c>
      <c r="S1101" t="s">
        <v>2580</v>
      </c>
    </row>
    <row r="1102" spans="1:19">
      <c r="A1102" t="s">
        <v>2582</v>
      </c>
      <c r="C1102" t="s">
        <v>585</v>
      </c>
      <c r="E1102" t="s">
        <v>2583</v>
      </c>
      <c r="F1102" t="s">
        <v>2515</v>
      </c>
      <c r="J1102" t="s">
        <v>1386</v>
      </c>
      <c r="L1102" t="s">
        <v>1386</v>
      </c>
      <c r="N1102">
        <v>5</v>
      </c>
      <c r="O1102" t="s">
        <v>1224</v>
      </c>
      <c r="P1102" t="s">
        <v>1238</v>
      </c>
      <c r="Q1102" t="s">
        <v>1241</v>
      </c>
      <c r="R1102" t="s">
        <v>2307</v>
      </c>
      <c r="S1102" t="s">
        <v>2584</v>
      </c>
    </row>
    <row r="1103" spans="1:19">
      <c r="A1103" t="s">
        <v>2582</v>
      </c>
      <c r="C1103" t="s">
        <v>87</v>
      </c>
      <c r="E1103" t="s">
        <v>2585</v>
      </c>
      <c r="F1103">
        <v>0.5</v>
      </c>
      <c r="G1103">
        <v>5</v>
      </c>
      <c r="H1103">
        <v>2.5000000000000001E-2</v>
      </c>
      <c r="I1103" t="s">
        <v>43</v>
      </c>
      <c r="J1103" t="s">
        <v>1386</v>
      </c>
      <c r="L1103" t="s">
        <v>1386</v>
      </c>
      <c r="M1103" t="s">
        <v>509</v>
      </c>
      <c r="N1103">
        <v>5</v>
      </c>
      <c r="O1103" t="s">
        <v>1224</v>
      </c>
      <c r="P1103" t="s">
        <v>1238</v>
      </c>
      <c r="Q1103" t="s">
        <v>1241</v>
      </c>
      <c r="R1103" t="s">
        <v>2307</v>
      </c>
      <c r="S1103" t="s">
        <v>2584</v>
      </c>
    </row>
    <row r="1104" spans="1:19">
      <c r="A1104" t="s">
        <v>2586</v>
      </c>
      <c r="C1104" t="s">
        <v>585</v>
      </c>
      <c r="E1104" t="s">
        <v>2587</v>
      </c>
      <c r="F1104" t="s">
        <v>2515</v>
      </c>
      <c r="J1104" t="s">
        <v>1386</v>
      </c>
      <c r="L1104" t="s">
        <v>1386</v>
      </c>
      <c r="N1104">
        <v>5</v>
      </c>
      <c r="O1104" t="s">
        <v>1224</v>
      </c>
      <c r="P1104" t="s">
        <v>1238</v>
      </c>
      <c r="Q1104" t="s">
        <v>1241</v>
      </c>
      <c r="R1104" t="s">
        <v>2307</v>
      </c>
      <c r="S1104" t="s">
        <v>2588</v>
      </c>
    </row>
    <row r="1105" spans="1:19">
      <c r="A1105" t="s">
        <v>2586</v>
      </c>
      <c r="C1105" t="s">
        <v>87</v>
      </c>
      <c r="E1105" t="s">
        <v>2589</v>
      </c>
      <c r="F1105">
        <v>0.5</v>
      </c>
      <c r="G1105">
        <v>5</v>
      </c>
      <c r="H1105">
        <v>2.5000000000000001E-2</v>
      </c>
      <c r="I1105" t="s">
        <v>43</v>
      </c>
      <c r="J1105" t="s">
        <v>1386</v>
      </c>
      <c r="L1105" t="s">
        <v>1386</v>
      </c>
      <c r="M1105" t="s">
        <v>509</v>
      </c>
      <c r="N1105">
        <v>5</v>
      </c>
      <c r="O1105" t="s">
        <v>1224</v>
      </c>
      <c r="P1105" t="s">
        <v>1238</v>
      </c>
      <c r="Q1105" t="s">
        <v>1241</v>
      </c>
      <c r="R1105" t="s">
        <v>2307</v>
      </c>
      <c r="S1105" t="s">
        <v>2588</v>
      </c>
    </row>
    <row r="1106" spans="1:19">
      <c r="A1106" t="s">
        <v>2590</v>
      </c>
      <c r="C1106" t="s">
        <v>585</v>
      </c>
      <c r="E1106" t="s">
        <v>2591</v>
      </c>
      <c r="F1106" t="s">
        <v>2515</v>
      </c>
      <c r="J1106" t="s">
        <v>1386</v>
      </c>
      <c r="L1106" t="s">
        <v>1386</v>
      </c>
      <c r="N1106">
        <v>5</v>
      </c>
      <c r="O1106" t="s">
        <v>1224</v>
      </c>
      <c r="P1106" t="s">
        <v>1238</v>
      </c>
      <c r="Q1106" t="s">
        <v>1241</v>
      </c>
      <c r="R1106" t="s">
        <v>2307</v>
      </c>
      <c r="S1106" t="s">
        <v>2592</v>
      </c>
    </row>
    <row r="1107" spans="1:19">
      <c r="A1107" t="s">
        <v>2590</v>
      </c>
      <c r="C1107" t="s">
        <v>87</v>
      </c>
      <c r="E1107" t="s">
        <v>2593</v>
      </c>
      <c r="F1107">
        <v>0.5</v>
      </c>
      <c r="G1107">
        <v>5</v>
      </c>
      <c r="H1107">
        <v>2.5000000000000001E-2</v>
      </c>
      <c r="I1107" t="s">
        <v>43</v>
      </c>
      <c r="J1107" t="s">
        <v>1386</v>
      </c>
      <c r="L1107" t="s">
        <v>1386</v>
      </c>
      <c r="M1107" t="s">
        <v>509</v>
      </c>
      <c r="N1107">
        <v>5</v>
      </c>
      <c r="O1107" t="s">
        <v>1224</v>
      </c>
      <c r="P1107" t="s">
        <v>1238</v>
      </c>
      <c r="Q1107" t="s">
        <v>1241</v>
      </c>
      <c r="R1107" t="s">
        <v>2307</v>
      </c>
      <c r="S1107" t="s">
        <v>2592</v>
      </c>
    </row>
    <row r="1108" spans="1:19">
      <c r="A1108" t="s">
        <v>2594</v>
      </c>
      <c r="C1108" t="s">
        <v>585</v>
      </c>
      <c r="E1108" t="s">
        <v>2595</v>
      </c>
      <c r="F1108" t="s">
        <v>2515</v>
      </c>
      <c r="J1108" t="s">
        <v>1386</v>
      </c>
      <c r="L1108" t="s">
        <v>1386</v>
      </c>
      <c r="N1108">
        <v>5</v>
      </c>
      <c r="O1108" t="s">
        <v>1224</v>
      </c>
      <c r="P1108" t="s">
        <v>1238</v>
      </c>
      <c r="Q1108" t="s">
        <v>1241</v>
      </c>
      <c r="R1108" t="s">
        <v>2307</v>
      </c>
      <c r="S1108" t="s">
        <v>2596</v>
      </c>
    </row>
    <row r="1109" spans="1:19">
      <c r="A1109" t="s">
        <v>2594</v>
      </c>
      <c r="C1109" t="s">
        <v>87</v>
      </c>
      <c r="E1109" t="s">
        <v>2597</v>
      </c>
      <c r="F1109">
        <v>0.5</v>
      </c>
      <c r="G1109">
        <v>5</v>
      </c>
      <c r="H1109">
        <v>2.5000000000000001E-2</v>
      </c>
      <c r="I1109" t="s">
        <v>43</v>
      </c>
      <c r="J1109" t="s">
        <v>1386</v>
      </c>
      <c r="L1109" t="s">
        <v>1386</v>
      </c>
      <c r="M1109" t="s">
        <v>509</v>
      </c>
      <c r="N1109">
        <v>5</v>
      </c>
      <c r="O1109" t="s">
        <v>1224</v>
      </c>
      <c r="P1109" t="s">
        <v>1238</v>
      </c>
      <c r="Q1109" t="s">
        <v>1241</v>
      </c>
      <c r="R1109" t="s">
        <v>2307</v>
      </c>
      <c r="S1109" t="s">
        <v>2596</v>
      </c>
    </row>
    <row r="1110" spans="1:19">
      <c r="A1110" t="s">
        <v>2598</v>
      </c>
      <c r="C1110" t="s">
        <v>585</v>
      </c>
      <c r="E1110" t="s">
        <v>2599</v>
      </c>
      <c r="F1110" t="s">
        <v>2515</v>
      </c>
      <c r="J1110" t="s">
        <v>1386</v>
      </c>
      <c r="L1110" t="s">
        <v>1386</v>
      </c>
      <c r="N1110">
        <v>5</v>
      </c>
      <c r="O1110" t="s">
        <v>1224</v>
      </c>
      <c r="P1110" t="s">
        <v>1238</v>
      </c>
      <c r="Q1110" t="s">
        <v>1241</v>
      </c>
      <c r="R1110" t="s">
        <v>2307</v>
      </c>
      <c r="S1110" t="s">
        <v>2600</v>
      </c>
    </row>
    <row r="1111" spans="1:19">
      <c r="A1111" t="s">
        <v>2598</v>
      </c>
      <c r="C1111" t="s">
        <v>87</v>
      </c>
      <c r="E1111" t="s">
        <v>2601</v>
      </c>
      <c r="F1111">
        <v>0.5</v>
      </c>
      <c r="G1111">
        <v>5</v>
      </c>
      <c r="H1111">
        <v>2.5000000000000001E-2</v>
      </c>
      <c r="I1111" t="s">
        <v>43</v>
      </c>
      <c r="J1111" t="s">
        <v>1386</v>
      </c>
      <c r="L1111" t="s">
        <v>1386</v>
      </c>
      <c r="M1111" t="s">
        <v>509</v>
      </c>
      <c r="N1111">
        <v>5</v>
      </c>
      <c r="O1111" t="s">
        <v>1224</v>
      </c>
      <c r="P1111" t="s">
        <v>1238</v>
      </c>
      <c r="Q1111" t="s">
        <v>1241</v>
      </c>
      <c r="R1111" t="s">
        <v>2307</v>
      </c>
      <c r="S1111" t="s">
        <v>2600</v>
      </c>
    </row>
    <row r="1112" spans="1:19">
      <c r="A1112" t="s">
        <v>2602</v>
      </c>
      <c r="C1112" t="s">
        <v>585</v>
      </c>
      <c r="E1112" t="s">
        <v>2603</v>
      </c>
      <c r="F1112" t="s">
        <v>2515</v>
      </c>
      <c r="J1112" t="s">
        <v>1386</v>
      </c>
      <c r="L1112" t="s">
        <v>1386</v>
      </c>
      <c r="N1112">
        <v>5</v>
      </c>
      <c r="O1112" t="s">
        <v>1224</v>
      </c>
      <c r="P1112" t="s">
        <v>1238</v>
      </c>
      <c r="Q1112" t="s">
        <v>1241</v>
      </c>
      <c r="R1112" t="s">
        <v>2307</v>
      </c>
      <c r="S1112" t="s">
        <v>2604</v>
      </c>
    </row>
    <row r="1113" spans="1:19">
      <c r="A1113" t="s">
        <v>2602</v>
      </c>
      <c r="C1113" t="s">
        <v>87</v>
      </c>
      <c r="E1113" t="s">
        <v>2605</v>
      </c>
      <c r="F1113">
        <v>0.5</v>
      </c>
      <c r="G1113">
        <v>5</v>
      </c>
      <c r="H1113">
        <v>2.5000000000000001E-2</v>
      </c>
      <c r="I1113" t="s">
        <v>43</v>
      </c>
      <c r="J1113" t="s">
        <v>1386</v>
      </c>
      <c r="L1113" t="s">
        <v>1386</v>
      </c>
      <c r="M1113" t="s">
        <v>509</v>
      </c>
      <c r="N1113">
        <v>5</v>
      </c>
      <c r="O1113" t="s">
        <v>1224</v>
      </c>
      <c r="P1113" t="s">
        <v>1238</v>
      </c>
      <c r="Q1113" t="s">
        <v>1241</v>
      </c>
      <c r="R1113" t="s">
        <v>2307</v>
      </c>
      <c r="S1113" t="s">
        <v>2604</v>
      </c>
    </row>
    <row r="1114" spans="1:19">
      <c r="A1114" t="s">
        <v>2606</v>
      </c>
      <c r="C1114" t="s">
        <v>585</v>
      </c>
      <c r="E1114" t="s">
        <v>2607</v>
      </c>
      <c r="F1114" t="s">
        <v>2515</v>
      </c>
      <c r="J1114" t="s">
        <v>1386</v>
      </c>
      <c r="L1114" t="s">
        <v>1386</v>
      </c>
      <c r="N1114">
        <v>5</v>
      </c>
      <c r="O1114" t="s">
        <v>1224</v>
      </c>
      <c r="P1114" t="s">
        <v>1238</v>
      </c>
      <c r="Q1114" t="s">
        <v>1241</v>
      </c>
      <c r="R1114" t="s">
        <v>2307</v>
      </c>
      <c r="S1114" t="s">
        <v>2608</v>
      </c>
    </row>
    <row r="1115" spans="1:19">
      <c r="A1115" t="s">
        <v>2606</v>
      </c>
      <c r="C1115" t="s">
        <v>87</v>
      </c>
      <c r="E1115" t="s">
        <v>2609</v>
      </c>
      <c r="F1115">
        <v>0.5</v>
      </c>
      <c r="G1115">
        <v>5</v>
      </c>
      <c r="H1115">
        <v>2.5000000000000001E-2</v>
      </c>
      <c r="I1115" t="s">
        <v>43</v>
      </c>
      <c r="J1115" t="s">
        <v>1386</v>
      </c>
      <c r="L1115" t="s">
        <v>1386</v>
      </c>
      <c r="M1115" t="s">
        <v>509</v>
      </c>
      <c r="N1115">
        <v>5</v>
      </c>
      <c r="O1115" t="s">
        <v>1224</v>
      </c>
      <c r="P1115" t="s">
        <v>1238</v>
      </c>
      <c r="Q1115" t="s">
        <v>1241</v>
      </c>
      <c r="R1115" t="s">
        <v>2307</v>
      </c>
      <c r="S1115" t="s">
        <v>2608</v>
      </c>
    </row>
    <row r="1116" spans="1:19">
      <c r="A1116" t="s">
        <v>2610</v>
      </c>
      <c r="C1116" t="s">
        <v>585</v>
      </c>
      <c r="E1116" t="s">
        <v>2611</v>
      </c>
      <c r="F1116" t="s">
        <v>2515</v>
      </c>
      <c r="J1116" t="s">
        <v>1386</v>
      </c>
      <c r="L1116" t="s">
        <v>1386</v>
      </c>
      <c r="N1116">
        <v>5</v>
      </c>
      <c r="O1116" t="s">
        <v>1224</v>
      </c>
      <c r="P1116" t="s">
        <v>1238</v>
      </c>
      <c r="Q1116" t="s">
        <v>1241</v>
      </c>
      <c r="R1116" t="s">
        <v>2307</v>
      </c>
      <c r="S1116" t="s">
        <v>2612</v>
      </c>
    </row>
    <row r="1117" spans="1:19">
      <c r="A1117" t="s">
        <v>2610</v>
      </c>
      <c r="C1117" t="s">
        <v>87</v>
      </c>
      <c r="E1117" t="s">
        <v>2613</v>
      </c>
      <c r="F1117">
        <v>0.5</v>
      </c>
      <c r="G1117">
        <v>5</v>
      </c>
      <c r="H1117">
        <v>2.5000000000000001E-2</v>
      </c>
      <c r="I1117" t="s">
        <v>43</v>
      </c>
      <c r="J1117" t="s">
        <v>1386</v>
      </c>
      <c r="L1117" t="s">
        <v>1386</v>
      </c>
      <c r="M1117" t="s">
        <v>509</v>
      </c>
      <c r="N1117">
        <v>5</v>
      </c>
      <c r="O1117" t="s">
        <v>1224</v>
      </c>
      <c r="P1117" t="s">
        <v>1238</v>
      </c>
      <c r="Q1117" t="s">
        <v>1241</v>
      </c>
      <c r="R1117" t="s">
        <v>2307</v>
      </c>
      <c r="S1117" t="s">
        <v>2612</v>
      </c>
    </row>
    <row r="1118" spans="1:19">
      <c r="A1118" t="s">
        <v>2614</v>
      </c>
      <c r="C1118" t="s">
        <v>585</v>
      </c>
      <c r="E1118" t="s">
        <v>2615</v>
      </c>
      <c r="F1118" t="s">
        <v>2515</v>
      </c>
      <c r="J1118" t="s">
        <v>1386</v>
      </c>
      <c r="L1118" t="s">
        <v>1386</v>
      </c>
      <c r="N1118">
        <v>5</v>
      </c>
      <c r="O1118" t="s">
        <v>1224</v>
      </c>
      <c r="P1118" t="s">
        <v>1238</v>
      </c>
      <c r="Q1118" t="s">
        <v>1241</v>
      </c>
      <c r="R1118" t="s">
        <v>2307</v>
      </c>
      <c r="S1118" t="s">
        <v>2616</v>
      </c>
    </row>
    <row r="1119" spans="1:19">
      <c r="A1119" t="s">
        <v>2614</v>
      </c>
      <c r="C1119" t="s">
        <v>87</v>
      </c>
      <c r="E1119" t="s">
        <v>2617</v>
      </c>
      <c r="F1119">
        <v>0.5</v>
      </c>
      <c r="G1119">
        <v>5</v>
      </c>
      <c r="H1119">
        <v>2.5000000000000001E-2</v>
      </c>
      <c r="I1119" t="s">
        <v>43</v>
      </c>
      <c r="J1119" t="s">
        <v>1386</v>
      </c>
      <c r="L1119" t="s">
        <v>1386</v>
      </c>
      <c r="M1119" t="s">
        <v>509</v>
      </c>
      <c r="N1119">
        <v>5</v>
      </c>
      <c r="O1119" t="s">
        <v>1224</v>
      </c>
      <c r="P1119" t="s">
        <v>1238</v>
      </c>
      <c r="Q1119" t="s">
        <v>1241</v>
      </c>
      <c r="R1119" t="s">
        <v>2307</v>
      </c>
      <c r="S1119" t="s">
        <v>2616</v>
      </c>
    </row>
    <row r="1120" spans="1:19">
      <c r="A1120" t="s">
        <v>2618</v>
      </c>
      <c r="C1120" t="s">
        <v>585</v>
      </c>
      <c r="E1120" t="s">
        <v>2619</v>
      </c>
      <c r="F1120" t="s">
        <v>2515</v>
      </c>
      <c r="J1120" t="s">
        <v>1386</v>
      </c>
      <c r="L1120" t="s">
        <v>1386</v>
      </c>
      <c r="N1120">
        <v>5</v>
      </c>
      <c r="O1120" t="s">
        <v>1224</v>
      </c>
      <c r="P1120" t="s">
        <v>1238</v>
      </c>
      <c r="Q1120" t="s">
        <v>1241</v>
      </c>
      <c r="R1120" t="s">
        <v>2307</v>
      </c>
      <c r="S1120" t="s">
        <v>2620</v>
      </c>
    </row>
    <row r="1121" spans="1:19">
      <c r="A1121" t="s">
        <v>2618</v>
      </c>
      <c r="C1121" t="s">
        <v>87</v>
      </c>
      <c r="E1121" t="s">
        <v>2621</v>
      </c>
      <c r="F1121">
        <v>0.5</v>
      </c>
      <c r="G1121">
        <v>5</v>
      </c>
      <c r="H1121">
        <v>2.5000000000000001E-2</v>
      </c>
      <c r="I1121" t="s">
        <v>43</v>
      </c>
      <c r="J1121" t="s">
        <v>1386</v>
      </c>
      <c r="L1121" t="s">
        <v>1386</v>
      </c>
      <c r="M1121" t="s">
        <v>509</v>
      </c>
      <c r="N1121">
        <v>5</v>
      </c>
      <c r="O1121" t="s">
        <v>1224</v>
      </c>
      <c r="P1121" t="s">
        <v>1238</v>
      </c>
      <c r="Q1121" t="s">
        <v>1241</v>
      </c>
      <c r="R1121" t="s">
        <v>2307</v>
      </c>
      <c r="S1121" t="s">
        <v>2620</v>
      </c>
    </row>
    <row r="1122" spans="1:19">
      <c r="A1122" t="s">
        <v>2622</v>
      </c>
      <c r="C1122" t="s">
        <v>585</v>
      </c>
      <c r="E1122" t="s">
        <v>2623</v>
      </c>
      <c r="F1122" t="s">
        <v>2515</v>
      </c>
      <c r="J1122" t="s">
        <v>1386</v>
      </c>
      <c r="L1122" t="s">
        <v>1386</v>
      </c>
      <c r="N1122">
        <v>5</v>
      </c>
      <c r="O1122" t="s">
        <v>1224</v>
      </c>
      <c r="P1122" t="s">
        <v>1238</v>
      </c>
      <c r="Q1122" t="s">
        <v>1241</v>
      </c>
      <c r="R1122" t="s">
        <v>2307</v>
      </c>
      <c r="S1122" t="s">
        <v>2624</v>
      </c>
    </row>
    <row r="1123" spans="1:19">
      <c r="A1123" t="s">
        <v>2622</v>
      </c>
      <c r="C1123" t="s">
        <v>87</v>
      </c>
      <c r="E1123" t="s">
        <v>2625</v>
      </c>
      <c r="F1123">
        <v>0.5</v>
      </c>
      <c r="G1123">
        <v>5</v>
      </c>
      <c r="H1123">
        <v>2.5000000000000001E-2</v>
      </c>
      <c r="I1123" t="s">
        <v>43</v>
      </c>
      <c r="J1123" t="s">
        <v>1386</v>
      </c>
      <c r="L1123" t="s">
        <v>1386</v>
      </c>
      <c r="M1123" t="s">
        <v>509</v>
      </c>
      <c r="N1123">
        <v>5</v>
      </c>
      <c r="O1123" t="s">
        <v>1224</v>
      </c>
      <c r="P1123" t="s">
        <v>1238</v>
      </c>
      <c r="Q1123" t="s">
        <v>1241</v>
      </c>
      <c r="R1123" t="s">
        <v>2307</v>
      </c>
      <c r="S1123" t="s">
        <v>2624</v>
      </c>
    </row>
    <row r="1124" spans="1:19">
      <c r="A1124" t="s">
        <v>2626</v>
      </c>
      <c r="C1124" t="s">
        <v>585</v>
      </c>
      <c r="E1124" t="s">
        <v>2627</v>
      </c>
      <c r="F1124" t="s">
        <v>2515</v>
      </c>
      <c r="J1124" t="s">
        <v>1386</v>
      </c>
      <c r="L1124" t="s">
        <v>1386</v>
      </c>
      <c r="N1124">
        <v>5</v>
      </c>
      <c r="O1124" t="s">
        <v>1224</v>
      </c>
      <c r="P1124" t="s">
        <v>1238</v>
      </c>
      <c r="Q1124" t="s">
        <v>1241</v>
      </c>
      <c r="R1124" t="s">
        <v>2307</v>
      </c>
      <c r="S1124" t="s">
        <v>2628</v>
      </c>
    </row>
    <row r="1125" spans="1:19">
      <c r="A1125" t="s">
        <v>2626</v>
      </c>
      <c r="C1125" t="s">
        <v>87</v>
      </c>
      <c r="E1125" t="s">
        <v>2629</v>
      </c>
      <c r="F1125">
        <v>0.5</v>
      </c>
      <c r="G1125">
        <v>5</v>
      </c>
      <c r="H1125">
        <v>2.5000000000000001E-2</v>
      </c>
      <c r="I1125" t="s">
        <v>43</v>
      </c>
      <c r="J1125" t="s">
        <v>1386</v>
      </c>
      <c r="L1125" t="s">
        <v>1386</v>
      </c>
      <c r="M1125" t="s">
        <v>509</v>
      </c>
      <c r="N1125">
        <v>5</v>
      </c>
      <c r="O1125" t="s">
        <v>1224</v>
      </c>
      <c r="P1125" t="s">
        <v>1238</v>
      </c>
      <c r="Q1125" t="s">
        <v>1241</v>
      </c>
      <c r="R1125" t="s">
        <v>2307</v>
      </c>
      <c r="S1125" t="s">
        <v>2628</v>
      </c>
    </row>
    <row r="1126" spans="1:19">
      <c r="A1126" t="s">
        <v>2630</v>
      </c>
      <c r="C1126" t="s">
        <v>585</v>
      </c>
      <c r="E1126" t="s">
        <v>2631</v>
      </c>
      <c r="F1126" t="s">
        <v>2515</v>
      </c>
      <c r="J1126" t="s">
        <v>1386</v>
      </c>
      <c r="L1126" t="s">
        <v>1386</v>
      </c>
      <c r="N1126">
        <v>5</v>
      </c>
      <c r="O1126" t="s">
        <v>1224</v>
      </c>
      <c r="P1126" t="s">
        <v>1238</v>
      </c>
      <c r="Q1126" t="s">
        <v>1241</v>
      </c>
      <c r="R1126" t="s">
        <v>2307</v>
      </c>
      <c r="S1126" t="s">
        <v>2632</v>
      </c>
    </row>
    <row r="1127" spans="1:19">
      <c r="A1127" t="s">
        <v>2630</v>
      </c>
      <c r="C1127" t="s">
        <v>87</v>
      </c>
      <c r="E1127" t="s">
        <v>2633</v>
      </c>
      <c r="F1127">
        <v>0.5</v>
      </c>
      <c r="G1127">
        <v>5</v>
      </c>
      <c r="H1127">
        <v>2.5000000000000001E-2</v>
      </c>
      <c r="I1127" t="s">
        <v>43</v>
      </c>
      <c r="J1127" t="s">
        <v>1386</v>
      </c>
      <c r="L1127" t="s">
        <v>1386</v>
      </c>
      <c r="M1127" t="s">
        <v>509</v>
      </c>
      <c r="N1127">
        <v>5</v>
      </c>
      <c r="O1127" t="s">
        <v>1224</v>
      </c>
      <c r="P1127" t="s">
        <v>1238</v>
      </c>
      <c r="Q1127" t="s">
        <v>1241</v>
      </c>
      <c r="R1127" t="s">
        <v>2307</v>
      </c>
      <c r="S1127" t="s">
        <v>2632</v>
      </c>
    </row>
    <row r="1128" spans="1:19">
      <c r="A1128" t="s">
        <v>2634</v>
      </c>
      <c r="C1128" t="s">
        <v>585</v>
      </c>
      <c r="E1128" t="s">
        <v>2635</v>
      </c>
      <c r="F1128" t="s">
        <v>2515</v>
      </c>
      <c r="J1128" t="s">
        <v>1386</v>
      </c>
      <c r="L1128" t="s">
        <v>1386</v>
      </c>
      <c r="N1128">
        <v>5</v>
      </c>
      <c r="O1128" t="s">
        <v>1224</v>
      </c>
      <c r="P1128" t="s">
        <v>1238</v>
      </c>
      <c r="Q1128" t="s">
        <v>1241</v>
      </c>
      <c r="R1128" t="s">
        <v>2307</v>
      </c>
      <c r="S1128" t="s">
        <v>2636</v>
      </c>
    </row>
    <row r="1129" spans="1:19">
      <c r="A1129" t="s">
        <v>2634</v>
      </c>
      <c r="C1129" t="s">
        <v>87</v>
      </c>
      <c r="E1129" t="s">
        <v>2637</v>
      </c>
      <c r="F1129">
        <v>0.5</v>
      </c>
      <c r="G1129">
        <v>5</v>
      </c>
      <c r="H1129">
        <v>2.5000000000000001E-2</v>
      </c>
      <c r="I1129" t="s">
        <v>43</v>
      </c>
      <c r="J1129" t="s">
        <v>1386</v>
      </c>
      <c r="L1129" t="s">
        <v>1386</v>
      </c>
      <c r="M1129" t="s">
        <v>509</v>
      </c>
      <c r="N1129">
        <v>5</v>
      </c>
      <c r="O1129" t="s">
        <v>1224</v>
      </c>
      <c r="P1129" t="s">
        <v>1238</v>
      </c>
      <c r="Q1129" t="s">
        <v>1241</v>
      </c>
      <c r="R1129" t="s">
        <v>2307</v>
      </c>
      <c r="S1129" t="s">
        <v>2636</v>
      </c>
    </row>
    <row r="1130" spans="1:19">
      <c r="A1130" t="s">
        <v>2638</v>
      </c>
      <c r="C1130" t="s">
        <v>585</v>
      </c>
      <c r="E1130" t="s">
        <v>2639</v>
      </c>
      <c r="F1130" t="s">
        <v>2515</v>
      </c>
      <c r="J1130" t="s">
        <v>1386</v>
      </c>
      <c r="L1130" t="s">
        <v>1386</v>
      </c>
      <c r="N1130">
        <v>5</v>
      </c>
      <c r="O1130" t="s">
        <v>1224</v>
      </c>
      <c r="P1130" t="s">
        <v>1238</v>
      </c>
      <c r="Q1130" t="s">
        <v>1241</v>
      </c>
      <c r="R1130" t="s">
        <v>2307</v>
      </c>
      <c r="S1130" t="s">
        <v>2640</v>
      </c>
    </row>
    <row r="1131" spans="1:19">
      <c r="A1131" t="s">
        <v>2638</v>
      </c>
      <c r="C1131" t="s">
        <v>87</v>
      </c>
      <c r="E1131" t="s">
        <v>2641</v>
      </c>
      <c r="F1131">
        <v>0.5</v>
      </c>
      <c r="G1131">
        <v>5</v>
      </c>
      <c r="H1131">
        <v>2.5000000000000001E-2</v>
      </c>
      <c r="I1131" t="s">
        <v>43</v>
      </c>
      <c r="J1131" t="s">
        <v>1386</v>
      </c>
      <c r="L1131" t="s">
        <v>1386</v>
      </c>
      <c r="M1131" t="s">
        <v>509</v>
      </c>
      <c r="N1131">
        <v>5</v>
      </c>
      <c r="O1131" t="s">
        <v>1224</v>
      </c>
      <c r="P1131" t="s">
        <v>1238</v>
      </c>
      <c r="Q1131" t="s">
        <v>1241</v>
      </c>
      <c r="R1131" t="s">
        <v>2307</v>
      </c>
      <c r="S1131" t="s">
        <v>2640</v>
      </c>
    </row>
    <row r="1132" spans="1:19">
      <c r="A1132" t="s">
        <v>2642</v>
      </c>
      <c r="C1132" t="s">
        <v>585</v>
      </c>
      <c r="E1132" t="s">
        <v>2643</v>
      </c>
      <c r="F1132" t="s">
        <v>2644</v>
      </c>
      <c r="J1132" t="s">
        <v>1386</v>
      </c>
      <c r="L1132" t="s">
        <v>1386</v>
      </c>
      <c r="N1132">
        <v>5</v>
      </c>
      <c r="O1132" t="s">
        <v>1224</v>
      </c>
      <c r="P1132" t="s">
        <v>1238</v>
      </c>
      <c r="Q1132" t="s">
        <v>1241</v>
      </c>
      <c r="R1132" t="s">
        <v>2307</v>
      </c>
      <c r="S1132" t="s">
        <v>2645</v>
      </c>
    </row>
    <row r="1133" spans="1:19">
      <c r="A1133" t="s">
        <v>2642</v>
      </c>
      <c r="C1133" t="s">
        <v>87</v>
      </c>
      <c r="E1133" t="s">
        <v>2646</v>
      </c>
      <c r="F1133">
        <v>41.5</v>
      </c>
      <c r="G1133">
        <v>10</v>
      </c>
      <c r="H1133">
        <v>4.1500000000000004</v>
      </c>
      <c r="I1133" t="s">
        <v>43</v>
      </c>
      <c r="J1133" t="s">
        <v>1386</v>
      </c>
      <c r="L1133" t="s">
        <v>1386</v>
      </c>
      <c r="M1133" t="s">
        <v>509</v>
      </c>
      <c r="N1133">
        <v>5</v>
      </c>
      <c r="O1133" t="s">
        <v>1224</v>
      </c>
      <c r="P1133" t="s">
        <v>1238</v>
      </c>
      <c r="Q1133" t="s">
        <v>1241</v>
      </c>
      <c r="R1133" t="s">
        <v>2307</v>
      </c>
      <c r="S1133" t="s">
        <v>2645</v>
      </c>
    </row>
    <row r="1134" spans="1:19">
      <c r="A1134" t="s">
        <v>2647</v>
      </c>
      <c r="C1134" t="s">
        <v>585</v>
      </c>
      <c r="E1134" t="s">
        <v>2648</v>
      </c>
      <c r="F1134" t="s">
        <v>2649</v>
      </c>
      <c r="J1134" t="s">
        <v>1386</v>
      </c>
      <c r="L1134" t="s">
        <v>1386</v>
      </c>
      <c r="N1134">
        <v>5</v>
      </c>
      <c r="O1134" t="s">
        <v>1224</v>
      </c>
      <c r="P1134" t="s">
        <v>1238</v>
      </c>
      <c r="Q1134" t="s">
        <v>1241</v>
      </c>
      <c r="R1134" t="s">
        <v>2307</v>
      </c>
      <c r="S1134" t="s">
        <v>2650</v>
      </c>
    </row>
    <row r="1135" spans="1:19">
      <c r="A1135" t="s">
        <v>2647</v>
      </c>
      <c r="C1135" t="s">
        <v>87</v>
      </c>
      <c r="E1135" t="s">
        <v>2651</v>
      </c>
      <c r="F1135">
        <v>41.5</v>
      </c>
      <c r="G1135">
        <v>10</v>
      </c>
      <c r="H1135">
        <v>4.1500000000000004</v>
      </c>
      <c r="I1135" t="s">
        <v>43</v>
      </c>
      <c r="J1135" t="s">
        <v>1386</v>
      </c>
      <c r="L1135" t="s">
        <v>1386</v>
      </c>
      <c r="M1135" t="s">
        <v>509</v>
      </c>
      <c r="N1135">
        <v>5</v>
      </c>
      <c r="O1135" t="s">
        <v>1224</v>
      </c>
      <c r="P1135" t="s">
        <v>1238</v>
      </c>
      <c r="Q1135" t="s">
        <v>1241</v>
      </c>
      <c r="R1135" t="s">
        <v>2307</v>
      </c>
      <c r="S1135" t="s">
        <v>2650</v>
      </c>
    </row>
    <row r="1136" spans="1:19">
      <c r="A1136" t="s">
        <v>2652</v>
      </c>
      <c r="C1136" t="s">
        <v>585</v>
      </c>
      <c r="E1136" t="s">
        <v>2653</v>
      </c>
      <c r="F1136" t="s">
        <v>2654</v>
      </c>
      <c r="J1136" t="s">
        <v>1386</v>
      </c>
      <c r="L1136" t="s">
        <v>1386</v>
      </c>
      <c r="N1136">
        <v>5</v>
      </c>
      <c r="O1136" t="s">
        <v>1224</v>
      </c>
      <c r="P1136" t="s">
        <v>1238</v>
      </c>
      <c r="Q1136" t="s">
        <v>1241</v>
      </c>
      <c r="R1136" t="s">
        <v>2307</v>
      </c>
      <c r="S1136" t="s">
        <v>2655</v>
      </c>
    </row>
    <row r="1137" spans="1:19">
      <c r="A1137" t="s">
        <v>2652</v>
      </c>
      <c r="C1137" t="s">
        <v>615</v>
      </c>
      <c r="E1137" t="s">
        <v>2656</v>
      </c>
      <c r="F1137" t="s">
        <v>300</v>
      </c>
      <c r="J1137" t="s">
        <v>1386</v>
      </c>
      <c r="L1137" t="s">
        <v>1386</v>
      </c>
      <c r="M1137" t="s">
        <v>509</v>
      </c>
      <c r="N1137">
        <v>5</v>
      </c>
      <c r="O1137" t="s">
        <v>1224</v>
      </c>
      <c r="P1137" t="s">
        <v>1238</v>
      </c>
      <c r="Q1137" t="s">
        <v>1241</v>
      </c>
      <c r="R1137" t="s">
        <v>2307</v>
      </c>
      <c r="S1137" t="s">
        <v>2655</v>
      </c>
    </row>
    <row r="1138" spans="1:19">
      <c r="A1138" t="s">
        <v>2652</v>
      </c>
      <c r="B1138" t="s">
        <v>594</v>
      </c>
      <c r="C1138" t="s">
        <v>708</v>
      </c>
      <c r="E1138" t="s">
        <v>2657</v>
      </c>
      <c r="F1138" t="s">
        <v>300</v>
      </c>
      <c r="I1138" t="s">
        <v>707</v>
      </c>
      <c r="J1138" t="s">
        <v>1386</v>
      </c>
      <c r="L1138" t="s">
        <v>1386</v>
      </c>
      <c r="M1138" t="s">
        <v>509</v>
      </c>
      <c r="N1138">
        <v>5</v>
      </c>
      <c r="O1138" t="s">
        <v>1224</v>
      </c>
      <c r="P1138" t="s">
        <v>1238</v>
      </c>
      <c r="Q1138" t="s">
        <v>1241</v>
      </c>
      <c r="R1138" t="s">
        <v>2307</v>
      </c>
      <c r="S1138" t="s">
        <v>2655</v>
      </c>
    </row>
    <row r="1139" spans="1:19">
      <c r="A1139" t="s">
        <v>2652</v>
      </c>
      <c r="B1139" t="s">
        <v>594</v>
      </c>
      <c r="C1139" t="s">
        <v>712</v>
      </c>
      <c r="E1139" t="s">
        <v>2658</v>
      </c>
      <c r="F1139" t="s">
        <v>300</v>
      </c>
      <c r="I1139" t="s">
        <v>707</v>
      </c>
      <c r="J1139" t="s">
        <v>1386</v>
      </c>
      <c r="L1139" t="s">
        <v>1386</v>
      </c>
      <c r="M1139" t="s">
        <v>509</v>
      </c>
      <c r="N1139">
        <v>5</v>
      </c>
      <c r="O1139" t="s">
        <v>1224</v>
      </c>
      <c r="P1139" t="s">
        <v>1238</v>
      </c>
      <c r="Q1139" t="s">
        <v>1241</v>
      </c>
      <c r="R1139" t="s">
        <v>2307</v>
      </c>
      <c r="S1139" t="s">
        <v>2655</v>
      </c>
    </row>
    <row r="1140" spans="1:19">
      <c r="A1140" t="s">
        <v>2652</v>
      </c>
      <c r="B1140" t="s">
        <v>594</v>
      </c>
      <c r="C1140" t="s">
        <v>716</v>
      </c>
      <c r="E1140" t="s">
        <v>2659</v>
      </c>
      <c r="F1140" t="s">
        <v>300</v>
      </c>
      <c r="I1140" t="s">
        <v>707</v>
      </c>
      <c r="J1140" t="s">
        <v>1386</v>
      </c>
      <c r="L1140" t="s">
        <v>1386</v>
      </c>
      <c r="M1140" t="s">
        <v>509</v>
      </c>
      <c r="N1140">
        <v>5</v>
      </c>
      <c r="O1140" t="s">
        <v>1224</v>
      </c>
      <c r="P1140" t="s">
        <v>1238</v>
      </c>
      <c r="Q1140" t="s">
        <v>1241</v>
      </c>
      <c r="R1140" t="s">
        <v>2307</v>
      </c>
      <c r="S1140" t="s">
        <v>2655</v>
      </c>
    </row>
    <row r="1141" spans="1:19">
      <c r="A1141" t="s">
        <v>2652</v>
      </c>
      <c r="C1141" t="s">
        <v>87</v>
      </c>
      <c r="E1141" t="s">
        <v>2660</v>
      </c>
      <c r="F1141">
        <v>1</v>
      </c>
      <c r="G1141">
        <v>10</v>
      </c>
      <c r="H1141">
        <v>0.1</v>
      </c>
      <c r="I1141" t="s">
        <v>43</v>
      </c>
      <c r="J1141" t="s">
        <v>1386</v>
      </c>
      <c r="L1141" t="s">
        <v>1386</v>
      </c>
      <c r="M1141" t="s">
        <v>509</v>
      </c>
      <c r="N1141">
        <v>5</v>
      </c>
      <c r="O1141" t="s">
        <v>1224</v>
      </c>
      <c r="P1141" t="s">
        <v>1238</v>
      </c>
      <c r="Q1141" t="s">
        <v>1241</v>
      </c>
      <c r="R1141" t="s">
        <v>2307</v>
      </c>
      <c r="S1141" t="s">
        <v>2655</v>
      </c>
    </row>
    <row r="1142" spans="1:19">
      <c r="A1142" t="s">
        <v>2652</v>
      </c>
      <c r="C1142" t="s">
        <v>595</v>
      </c>
      <c r="E1142" t="s">
        <v>2661</v>
      </c>
      <c r="F1142" t="s">
        <v>300</v>
      </c>
      <c r="J1142" t="s">
        <v>1386</v>
      </c>
      <c r="L1142" t="s">
        <v>1386</v>
      </c>
      <c r="M1142" t="s">
        <v>509</v>
      </c>
      <c r="N1142">
        <v>5</v>
      </c>
      <c r="O1142" t="s">
        <v>1224</v>
      </c>
      <c r="P1142" t="s">
        <v>1238</v>
      </c>
      <c r="Q1142" t="s">
        <v>1241</v>
      </c>
      <c r="R1142" t="s">
        <v>2307</v>
      </c>
      <c r="S1142" t="s">
        <v>2655</v>
      </c>
    </row>
    <row r="1143" spans="1:19">
      <c r="A1143" t="s">
        <v>2652</v>
      </c>
      <c r="C1143" t="s">
        <v>596</v>
      </c>
      <c r="E1143" t="s">
        <v>2662</v>
      </c>
      <c r="F1143" t="s">
        <v>300</v>
      </c>
      <c r="J1143" t="s">
        <v>1386</v>
      </c>
      <c r="L1143" t="s">
        <v>1386</v>
      </c>
      <c r="M1143" t="s">
        <v>509</v>
      </c>
      <c r="N1143">
        <v>5</v>
      </c>
      <c r="O1143" t="s">
        <v>1224</v>
      </c>
      <c r="P1143" t="s">
        <v>1238</v>
      </c>
      <c r="Q1143" t="s">
        <v>1241</v>
      </c>
      <c r="R1143" t="s">
        <v>2307</v>
      </c>
      <c r="S1143" t="s">
        <v>2655</v>
      </c>
    </row>
    <row r="1144" spans="1:19">
      <c r="A1144" t="s">
        <v>2652</v>
      </c>
      <c r="C1144" t="s">
        <v>515</v>
      </c>
      <c r="E1144" t="s">
        <v>2663</v>
      </c>
      <c r="F1144" t="s">
        <v>300</v>
      </c>
      <c r="J1144" t="s">
        <v>1386</v>
      </c>
      <c r="L1144" t="s">
        <v>1386</v>
      </c>
      <c r="M1144" t="s">
        <v>509</v>
      </c>
      <c r="N1144">
        <v>5</v>
      </c>
      <c r="O1144" t="s">
        <v>1224</v>
      </c>
      <c r="P1144" t="s">
        <v>1238</v>
      </c>
      <c r="Q1144" t="s">
        <v>1241</v>
      </c>
      <c r="R1144" t="s">
        <v>2307</v>
      </c>
      <c r="S1144" t="s">
        <v>2655</v>
      </c>
    </row>
    <row r="1145" spans="1:19">
      <c r="A1145" t="s">
        <v>2652</v>
      </c>
      <c r="C1145" t="s">
        <v>516</v>
      </c>
      <c r="E1145" t="s">
        <v>2664</v>
      </c>
      <c r="F1145" t="s">
        <v>300</v>
      </c>
      <c r="J1145" t="s">
        <v>1386</v>
      </c>
      <c r="L1145" t="s">
        <v>1386</v>
      </c>
      <c r="M1145" t="s">
        <v>509</v>
      </c>
      <c r="N1145">
        <v>5</v>
      </c>
      <c r="O1145" t="s">
        <v>1224</v>
      </c>
      <c r="P1145" t="s">
        <v>1238</v>
      </c>
      <c r="Q1145" t="s">
        <v>1241</v>
      </c>
      <c r="R1145" t="s">
        <v>2307</v>
      </c>
      <c r="S1145" t="s">
        <v>2655</v>
      </c>
    </row>
    <row r="1146" spans="1:19">
      <c r="A1146" t="s">
        <v>2652</v>
      </c>
      <c r="C1146" t="s">
        <v>689</v>
      </c>
      <c r="E1146" t="s">
        <v>2665</v>
      </c>
      <c r="F1146">
        <v>0</v>
      </c>
      <c r="I1146" t="s">
        <v>597</v>
      </c>
      <c r="J1146" t="s">
        <v>1386</v>
      </c>
      <c r="L1146" t="s">
        <v>1386</v>
      </c>
      <c r="M1146" t="s">
        <v>509</v>
      </c>
      <c r="N1146">
        <v>5</v>
      </c>
      <c r="O1146" t="s">
        <v>1224</v>
      </c>
      <c r="P1146" t="s">
        <v>1238</v>
      </c>
      <c r="Q1146" t="s">
        <v>1241</v>
      </c>
      <c r="R1146" t="s">
        <v>2307</v>
      </c>
      <c r="S1146" t="s">
        <v>2655</v>
      </c>
    </row>
    <row r="1147" spans="1:19">
      <c r="A1147" t="s">
        <v>2652</v>
      </c>
      <c r="C1147" t="s">
        <v>694</v>
      </c>
      <c r="E1147" t="s">
        <v>2666</v>
      </c>
      <c r="F1147">
        <v>0</v>
      </c>
      <c r="I1147" t="s">
        <v>597</v>
      </c>
      <c r="J1147" t="s">
        <v>1386</v>
      </c>
      <c r="L1147" t="s">
        <v>1386</v>
      </c>
      <c r="M1147" t="s">
        <v>509</v>
      </c>
      <c r="N1147">
        <v>5</v>
      </c>
      <c r="O1147" t="s">
        <v>1224</v>
      </c>
      <c r="P1147" t="s">
        <v>1238</v>
      </c>
      <c r="Q1147" t="s">
        <v>1241</v>
      </c>
      <c r="R1147" t="s">
        <v>2307</v>
      </c>
      <c r="S1147" t="s">
        <v>2655</v>
      </c>
    </row>
    <row r="1148" spans="1:19">
      <c r="A1148" t="s">
        <v>2652</v>
      </c>
      <c r="C1148" t="s">
        <v>598</v>
      </c>
      <c r="E1148" t="s">
        <v>2667</v>
      </c>
      <c r="F1148" t="s">
        <v>300</v>
      </c>
      <c r="J1148" t="s">
        <v>1386</v>
      </c>
      <c r="L1148" t="s">
        <v>1386</v>
      </c>
      <c r="M1148" t="s">
        <v>509</v>
      </c>
      <c r="N1148">
        <v>5</v>
      </c>
      <c r="O1148" t="s">
        <v>1224</v>
      </c>
      <c r="P1148" t="s">
        <v>1238</v>
      </c>
      <c r="Q1148" t="s">
        <v>1241</v>
      </c>
      <c r="R1148" t="s">
        <v>2307</v>
      </c>
      <c r="S1148" t="s">
        <v>2655</v>
      </c>
    </row>
    <row r="1149" spans="1:19">
      <c r="A1149" t="s">
        <v>2652</v>
      </c>
      <c r="B1149" t="s">
        <v>594</v>
      </c>
      <c r="C1149" t="s">
        <v>599</v>
      </c>
      <c r="E1149" t="s">
        <v>2668</v>
      </c>
      <c r="F1149" t="s">
        <v>300</v>
      </c>
      <c r="I1149" t="s">
        <v>707</v>
      </c>
      <c r="J1149" t="s">
        <v>1386</v>
      </c>
      <c r="L1149" t="s">
        <v>1386</v>
      </c>
      <c r="M1149" t="s">
        <v>509</v>
      </c>
      <c r="N1149">
        <v>5</v>
      </c>
      <c r="O1149" t="s">
        <v>1224</v>
      </c>
      <c r="P1149" t="s">
        <v>1238</v>
      </c>
      <c r="Q1149" t="s">
        <v>1241</v>
      </c>
      <c r="R1149" t="s">
        <v>2307</v>
      </c>
      <c r="S1149" t="s">
        <v>2655</v>
      </c>
    </row>
    <row r="1150" spans="1:19">
      <c r="A1150" t="s">
        <v>2669</v>
      </c>
      <c r="C1150" t="s">
        <v>585</v>
      </c>
      <c r="E1150" t="s">
        <v>2670</v>
      </c>
      <c r="F1150" t="s">
        <v>2654</v>
      </c>
      <c r="J1150" t="s">
        <v>1386</v>
      </c>
      <c r="L1150" t="s">
        <v>1386</v>
      </c>
      <c r="N1150">
        <v>5</v>
      </c>
      <c r="O1150" t="s">
        <v>1224</v>
      </c>
      <c r="P1150" t="s">
        <v>1238</v>
      </c>
      <c r="Q1150" t="s">
        <v>1241</v>
      </c>
      <c r="R1150" t="s">
        <v>2307</v>
      </c>
      <c r="S1150" t="s">
        <v>2671</v>
      </c>
    </row>
    <row r="1151" spans="1:19">
      <c r="A1151" t="s">
        <v>2669</v>
      </c>
      <c r="C1151" t="s">
        <v>615</v>
      </c>
      <c r="E1151" t="s">
        <v>2672</v>
      </c>
      <c r="F1151" t="s">
        <v>300</v>
      </c>
      <c r="J1151" t="s">
        <v>1386</v>
      </c>
      <c r="L1151" t="s">
        <v>1386</v>
      </c>
      <c r="M1151" t="s">
        <v>509</v>
      </c>
      <c r="N1151">
        <v>5</v>
      </c>
      <c r="O1151" t="s">
        <v>1224</v>
      </c>
      <c r="P1151" t="s">
        <v>1238</v>
      </c>
      <c r="Q1151" t="s">
        <v>1241</v>
      </c>
      <c r="R1151" t="s">
        <v>2307</v>
      </c>
      <c r="S1151" t="s">
        <v>2671</v>
      </c>
    </row>
    <row r="1152" spans="1:19">
      <c r="A1152" t="s">
        <v>2669</v>
      </c>
      <c r="B1152" t="s">
        <v>594</v>
      </c>
      <c r="C1152" t="s">
        <v>708</v>
      </c>
      <c r="E1152" t="s">
        <v>2673</v>
      </c>
      <c r="F1152" t="s">
        <v>300</v>
      </c>
      <c r="I1152" t="s">
        <v>707</v>
      </c>
      <c r="J1152" t="s">
        <v>1386</v>
      </c>
      <c r="L1152" t="s">
        <v>1386</v>
      </c>
      <c r="M1152" t="s">
        <v>509</v>
      </c>
      <c r="N1152">
        <v>5</v>
      </c>
      <c r="O1152" t="s">
        <v>1224</v>
      </c>
      <c r="P1152" t="s">
        <v>1238</v>
      </c>
      <c r="Q1152" t="s">
        <v>1241</v>
      </c>
      <c r="R1152" t="s">
        <v>2307</v>
      </c>
      <c r="S1152" t="s">
        <v>2671</v>
      </c>
    </row>
    <row r="1153" spans="1:19">
      <c r="A1153" t="s">
        <v>2669</v>
      </c>
      <c r="B1153" t="s">
        <v>594</v>
      </c>
      <c r="C1153" t="s">
        <v>712</v>
      </c>
      <c r="E1153" t="s">
        <v>2674</v>
      </c>
      <c r="F1153" t="s">
        <v>300</v>
      </c>
      <c r="I1153" t="s">
        <v>707</v>
      </c>
      <c r="J1153" t="s">
        <v>1386</v>
      </c>
      <c r="L1153" t="s">
        <v>1386</v>
      </c>
      <c r="M1153" t="s">
        <v>509</v>
      </c>
      <c r="N1153">
        <v>5</v>
      </c>
      <c r="O1153" t="s">
        <v>1224</v>
      </c>
      <c r="P1153" t="s">
        <v>1238</v>
      </c>
      <c r="Q1153" t="s">
        <v>1241</v>
      </c>
      <c r="R1153" t="s">
        <v>2307</v>
      </c>
      <c r="S1153" t="s">
        <v>2671</v>
      </c>
    </row>
    <row r="1154" spans="1:19">
      <c r="A1154" t="s">
        <v>2669</v>
      </c>
      <c r="B1154" t="s">
        <v>594</v>
      </c>
      <c r="C1154" t="s">
        <v>716</v>
      </c>
      <c r="E1154" t="s">
        <v>2675</v>
      </c>
      <c r="F1154" t="s">
        <v>300</v>
      </c>
      <c r="I1154" t="s">
        <v>707</v>
      </c>
      <c r="J1154" t="s">
        <v>1386</v>
      </c>
      <c r="L1154" t="s">
        <v>1386</v>
      </c>
      <c r="M1154" t="s">
        <v>509</v>
      </c>
      <c r="N1154">
        <v>5</v>
      </c>
      <c r="O1154" t="s">
        <v>1224</v>
      </c>
      <c r="P1154" t="s">
        <v>1238</v>
      </c>
      <c r="Q1154" t="s">
        <v>1241</v>
      </c>
      <c r="R1154" t="s">
        <v>2307</v>
      </c>
      <c r="S1154" t="s">
        <v>2671</v>
      </c>
    </row>
    <row r="1155" spans="1:19">
      <c r="A1155" t="s">
        <v>2669</v>
      </c>
      <c r="C1155" t="s">
        <v>87</v>
      </c>
      <c r="E1155" t="s">
        <v>2676</v>
      </c>
      <c r="F1155">
        <v>1</v>
      </c>
      <c r="G1155">
        <v>10</v>
      </c>
      <c r="H1155">
        <v>0.1</v>
      </c>
      <c r="I1155" t="s">
        <v>43</v>
      </c>
      <c r="J1155" t="s">
        <v>1386</v>
      </c>
      <c r="L1155" t="s">
        <v>1386</v>
      </c>
      <c r="M1155" t="s">
        <v>509</v>
      </c>
      <c r="N1155">
        <v>5</v>
      </c>
      <c r="O1155" t="s">
        <v>1224</v>
      </c>
      <c r="P1155" t="s">
        <v>1238</v>
      </c>
      <c r="Q1155" t="s">
        <v>1241</v>
      </c>
      <c r="R1155" t="s">
        <v>2307</v>
      </c>
      <c r="S1155" t="s">
        <v>2671</v>
      </c>
    </row>
    <row r="1156" spans="1:19">
      <c r="A1156" t="s">
        <v>2669</v>
      </c>
      <c r="C1156" t="s">
        <v>595</v>
      </c>
      <c r="E1156" t="s">
        <v>2677</v>
      </c>
      <c r="F1156" t="s">
        <v>300</v>
      </c>
      <c r="J1156" t="s">
        <v>1386</v>
      </c>
      <c r="L1156" t="s">
        <v>1386</v>
      </c>
      <c r="M1156" t="s">
        <v>509</v>
      </c>
      <c r="N1156">
        <v>5</v>
      </c>
      <c r="O1156" t="s">
        <v>1224</v>
      </c>
      <c r="P1156" t="s">
        <v>1238</v>
      </c>
      <c r="Q1156" t="s">
        <v>1241</v>
      </c>
      <c r="R1156" t="s">
        <v>2307</v>
      </c>
      <c r="S1156" t="s">
        <v>2671</v>
      </c>
    </row>
    <row r="1157" spans="1:19">
      <c r="A1157" t="s">
        <v>2669</v>
      </c>
      <c r="C1157" t="s">
        <v>596</v>
      </c>
      <c r="E1157" t="s">
        <v>2678</v>
      </c>
      <c r="F1157" t="s">
        <v>300</v>
      </c>
      <c r="J1157" t="s">
        <v>1386</v>
      </c>
      <c r="L1157" t="s">
        <v>1386</v>
      </c>
      <c r="M1157" t="s">
        <v>509</v>
      </c>
      <c r="N1157">
        <v>5</v>
      </c>
      <c r="O1157" t="s">
        <v>1224</v>
      </c>
      <c r="P1157" t="s">
        <v>1238</v>
      </c>
      <c r="Q1157" t="s">
        <v>1241</v>
      </c>
      <c r="R1157" t="s">
        <v>2307</v>
      </c>
      <c r="S1157" t="s">
        <v>2671</v>
      </c>
    </row>
    <row r="1158" spans="1:19">
      <c r="A1158" t="s">
        <v>2669</v>
      </c>
      <c r="C1158" t="s">
        <v>515</v>
      </c>
      <c r="E1158" t="s">
        <v>2679</v>
      </c>
      <c r="F1158" t="s">
        <v>300</v>
      </c>
      <c r="J1158" t="s">
        <v>1386</v>
      </c>
      <c r="L1158" t="s">
        <v>1386</v>
      </c>
      <c r="M1158" t="s">
        <v>509</v>
      </c>
      <c r="N1158">
        <v>5</v>
      </c>
      <c r="O1158" t="s">
        <v>1224</v>
      </c>
      <c r="P1158" t="s">
        <v>1238</v>
      </c>
      <c r="Q1158" t="s">
        <v>1241</v>
      </c>
      <c r="R1158" t="s">
        <v>2307</v>
      </c>
      <c r="S1158" t="s">
        <v>2671</v>
      </c>
    </row>
    <row r="1159" spans="1:19">
      <c r="A1159" t="s">
        <v>2669</v>
      </c>
      <c r="C1159" t="s">
        <v>516</v>
      </c>
      <c r="E1159" t="s">
        <v>2680</v>
      </c>
      <c r="F1159" t="s">
        <v>300</v>
      </c>
      <c r="J1159" t="s">
        <v>1386</v>
      </c>
      <c r="L1159" t="s">
        <v>1386</v>
      </c>
      <c r="M1159" t="s">
        <v>509</v>
      </c>
      <c r="N1159">
        <v>5</v>
      </c>
      <c r="O1159" t="s">
        <v>1224</v>
      </c>
      <c r="P1159" t="s">
        <v>1238</v>
      </c>
      <c r="Q1159" t="s">
        <v>1241</v>
      </c>
      <c r="R1159" t="s">
        <v>2307</v>
      </c>
      <c r="S1159" t="s">
        <v>2671</v>
      </c>
    </row>
    <row r="1160" spans="1:19">
      <c r="A1160" t="s">
        <v>2669</v>
      </c>
      <c r="C1160" t="s">
        <v>689</v>
      </c>
      <c r="E1160" t="s">
        <v>2681</v>
      </c>
      <c r="F1160">
        <v>0</v>
      </c>
      <c r="I1160" t="s">
        <v>597</v>
      </c>
      <c r="J1160" t="s">
        <v>1386</v>
      </c>
      <c r="L1160" t="s">
        <v>1386</v>
      </c>
      <c r="M1160" t="s">
        <v>509</v>
      </c>
      <c r="N1160">
        <v>5</v>
      </c>
      <c r="O1160" t="s">
        <v>1224</v>
      </c>
      <c r="P1160" t="s">
        <v>1238</v>
      </c>
      <c r="Q1160" t="s">
        <v>1241</v>
      </c>
      <c r="R1160" t="s">
        <v>2307</v>
      </c>
      <c r="S1160" t="s">
        <v>2671</v>
      </c>
    </row>
    <row r="1161" spans="1:19">
      <c r="A1161" t="s">
        <v>2669</v>
      </c>
      <c r="C1161" t="s">
        <v>694</v>
      </c>
      <c r="E1161" t="s">
        <v>2682</v>
      </c>
      <c r="F1161">
        <v>0</v>
      </c>
      <c r="I1161" t="s">
        <v>597</v>
      </c>
      <c r="J1161" t="s">
        <v>1386</v>
      </c>
      <c r="L1161" t="s">
        <v>1386</v>
      </c>
      <c r="M1161" t="s">
        <v>509</v>
      </c>
      <c r="N1161">
        <v>5</v>
      </c>
      <c r="O1161" t="s">
        <v>1224</v>
      </c>
      <c r="P1161" t="s">
        <v>1238</v>
      </c>
      <c r="Q1161" t="s">
        <v>1241</v>
      </c>
      <c r="R1161" t="s">
        <v>2307</v>
      </c>
      <c r="S1161" t="s">
        <v>2671</v>
      </c>
    </row>
    <row r="1162" spans="1:19">
      <c r="A1162" t="s">
        <v>2669</v>
      </c>
      <c r="C1162" t="s">
        <v>598</v>
      </c>
      <c r="E1162" t="s">
        <v>2683</v>
      </c>
      <c r="F1162" t="s">
        <v>300</v>
      </c>
      <c r="J1162" t="s">
        <v>1386</v>
      </c>
      <c r="L1162" t="s">
        <v>1386</v>
      </c>
      <c r="M1162" t="s">
        <v>509</v>
      </c>
      <c r="N1162">
        <v>5</v>
      </c>
      <c r="O1162" t="s">
        <v>1224</v>
      </c>
      <c r="P1162" t="s">
        <v>1238</v>
      </c>
      <c r="Q1162" t="s">
        <v>1241</v>
      </c>
      <c r="R1162" t="s">
        <v>2307</v>
      </c>
      <c r="S1162" t="s">
        <v>2671</v>
      </c>
    </row>
    <row r="1163" spans="1:19">
      <c r="A1163" t="s">
        <v>2669</v>
      </c>
      <c r="B1163" t="s">
        <v>594</v>
      </c>
      <c r="C1163" t="s">
        <v>599</v>
      </c>
      <c r="E1163" t="s">
        <v>2684</v>
      </c>
      <c r="F1163" t="s">
        <v>300</v>
      </c>
      <c r="I1163" t="s">
        <v>707</v>
      </c>
      <c r="J1163" t="s">
        <v>1386</v>
      </c>
      <c r="L1163" t="s">
        <v>1386</v>
      </c>
      <c r="M1163" t="s">
        <v>509</v>
      </c>
      <c r="N1163">
        <v>5</v>
      </c>
      <c r="O1163" t="s">
        <v>1224</v>
      </c>
      <c r="P1163" t="s">
        <v>1238</v>
      </c>
      <c r="Q1163" t="s">
        <v>1241</v>
      </c>
      <c r="R1163" t="s">
        <v>2307</v>
      </c>
      <c r="S1163" t="s">
        <v>2671</v>
      </c>
    </row>
    <row r="1164" spans="1:19">
      <c r="A1164" t="s">
        <v>2685</v>
      </c>
      <c r="C1164" t="s">
        <v>585</v>
      </c>
      <c r="E1164" t="s">
        <v>2686</v>
      </c>
      <c r="F1164" t="s">
        <v>2654</v>
      </c>
      <c r="J1164" t="s">
        <v>1386</v>
      </c>
      <c r="L1164" t="s">
        <v>1386</v>
      </c>
      <c r="N1164">
        <v>5</v>
      </c>
      <c r="O1164" t="s">
        <v>1224</v>
      </c>
      <c r="P1164" t="s">
        <v>1238</v>
      </c>
      <c r="Q1164" t="s">
        <v>1241</v>
      </c>
      <c r="R1164" t="s">
        <v>2307</v>
      </c>
      <c r="S1164" t="s">
        <v>2687</v>
      </c>
    </row>
    <row r="1165" spans="1:19">
      <c r="A1165" t="s">
        <v>2685</v>
      </c>
      <c r="C1165" t="s">
        <v>615</v>
      </c>
      <c r="E1165" t="s">
        <v>2688</v>
      </c>
      <c r="F1165" t="s">
        <v>300</v>
      </c>
      <c r="J1165" t="s">
        <v>1386</v>
      </c>
      <c r="L1165" t="s">
        <v>1386</v>
      </c>
      <c r="M1165" t="s">
        <v>509</v>
      </c>
      <c r="N1165">
        <v>5</v>
      </c>
      <c r="O1165" t="s">
        <v>1224</v>
      </c>
      <c r="P1165" t="s">
        <v>1238</v>
      </c>
      <c r="Q1165" t="s">
        <v>1241</v>
      </c>
      <c r="R1165" t="s">
        <v>2307</v>
      </c>
      <c r="S1165" t="s">
        <v>2687</v>
      </c>
    </row>
    <row r="1166" spans="1:19">
      <c r="A1166" t="s">
        <v>2685</v>
      </c>
      <c r="B1166" t="s">
        <v>594</v>
      </c>
      <c r="C1166" t="s">
        <v>708</v>
      </c>
      <c r="E1166" t="s">
        <v>2689</v>
      </c>
      <c r="F1166" t="s">
        <v>300</v>
      </c>
      <c r="I1166" t="s">
        <v>707</v>
      </c>
      <c r="J1166" t="s">
        <v>1386</v>
      </c>
      <c r="L1166" t="s">
        <v>1386</v>
      </c>
      <c r="M1166" t="s">
        <v>509</v>
      </c>
      <c r="N1166">
        <v>5</v>
      </c>
      <c r="O1166" t="s">
        <v>1224</v>
      </c>
      <c r="P1166" t="s">
        <v>1238</v>
      </c>
      <c r="Q1166" t="s">
        <v>1241</v>
      </c>
      <c r="R1166" t="s">
        <v>2307</v>
      </c>
      <c r="S1166" t="s">
        <v>2687</v>
      </c>
    </row>
    <row r="1167" spans="1:19">
      <c r="A1167" t="s">
        <v>2685</v>
      </c>
      <c r="B1167" t="s">
        <v>594</v>
      </c>
      <c r="C1167" t="s">
        <v>712</v>
      </c>
      <c r="E1167" t="s">
        <v>2690</v>
      </c>
      <c r="F1167" t="s">
        <v>300</v>
      </c>
      <c r="I1167" t="s">
        <v>707</v>
      </c>
      <c r="J1167" t="s">
        <v>1386</v>
      </c>
      <c r="L1167" t="s">
        <v>1386</v>
      </c>
      <c r="M1167" t="s">
        <v>509</v>
      </c>
      <c r="N1167">
        <v>5</v>
      </c>
      <c r="O1167" t="s">
        <v>1224</v>
      </c>
      <c r="P1167" t="s">
        <v>1238</v>
      </c>
      <c r="Q1167" t="s">
        <v>1241</v>
      </c>
      <c r="R1167" t="s">
        <v>2307</v>
      </c>
      <c r="S1167" t="s">
        <v>2687</v>
      </c>
    </row>
    <row r="1168" spans="1:19">
      <c r="A1168" t="s">
        <v>2685</v>
      </c>
      <c r="B1168" t="s">
        <v>594</v>
      </c>
      <c r="C1168" t="s">
        <v>716</v>
      </c>
      <c r="E1168" t="s">
        <v>2691</v>
      </c>
      <c r="F1168" t="s">
        <v>300</v>
      </c>
      <c r="I1168" t="s">
        <v>707</v>
      </c>
      <c r="J1168" t="s">
        <v>1386</v>
      </c>
      <c r="L1168" t="s">
        <v>1386</v>
      </c>
      <c r="M1168" t="s">
        <v>509</v>
      </c>
      <c r="N1168">
        <v>5</v>
      </c>
      <c r="O1168" t="s">
        <v>1224</v>
      </c>
      <c r="P1168" t="s">
        <v>1238</v>
      </c>
      <c r="Q1168" t="s">
        <v>1241</v>
      </c>
      <c r="R1168" t="s">
        <v>2307</v>
      </c>
      <c r="S1168" t="s">
        <v>2687</v>
      </c>
    </row>
    <row r="1169" spans="1:19">
      <c r="A1169" t="s">
        <v>2685</v>
      </c>
      <c r="C1169" t="s">
        <v>87</v>
      </c>
      <c r="E1169" t="s">
        <v>2692</v>
      </c>
      <c r="F1169">
        <v>1</v>
      </c>
      <c r="G1169">
        <v>10</v>
      </c>
      <c r="H1169">
        <v>0.1</v>
      </c>
      <c r="I1169" t="s">
        <v>43</v>
      </c>
      <c r="J1169" t="s">
        <v>1386</v>
      </c>
      <c r="L1169" t="s">
        <v>1386</v>
      </c>
      <c r="M1169" t="s">
        <v>509</v>
      </c>
      <c r="N1169">
        <v>5</v>
      </c>
      <c r="O1169" t="s">
        <v>1224</v>
      </c>
      <c r="P1169" t="s">
        <v>1238</v>
      </c>
      <c r="Q1169" t="s">
        <v>1241</v>
      </c>
      <c r="R1169" t="s">
        <v>2307</v>
      </c>
      <c r="S1169" t="s">
        <v>2687</v>
      </c>
    </row>
    <row r="1170" spans="1:19">
      <c r="A1170" t="s">
        <v>2685</v>
      </c>
      <c r="C1170" t="s">
        <v>595</v>
      </c>
      <c r="E1170" t="s">
        <v>2693</v>
      </c>
      <c r="F1170" t="s">
        <v>300</v>
      </c>
      <c r="J1170" t="s">
        <v>1386</v>
      </c>
      <c r="L1170" t="s">
        <v>1386</v>
      </c>
      <c r="M1170" t="s">
        <v>509</v>
      </c>
      <c r="N1170">
        <v>5</v>
      </c>
      <c r="O1170" t="s">
        <v>1224</v>
      </c>
      <c r="P1170" t="s">
        <v>1238</v>
      </c>
      <c r="Q1170" t="s">
        <v>1241</v>
      </c>
      <c r="R1170" t="s">
        <v>2307</v>
      </c>
      <c r="S1170" t="s">
        <v>2687</v>
      </c>
    </row>
    <row r="1171" spans="1:19">
      <c r="A1171" t="s">
        <v>2685</v>
      </c>
      <c r="C1171" t="s">
        <v>596</v>
      </c>
      <c r="E1171" t="s">
        <v>2694</v>
      </c>
      <c r="F1171" t="s">
        <v>300</v>
      </c>
      <c r="J1171" t="s">
        <v>1386</v>
      </c>
      <c r="L1171" t="s">
        <v>1386</v>
      </c>
      <c r="M1171" t="s">
        <v>509</v>
      </c>
      <c r="N1171">
        <v>5</v>
      </c>
      <c r="O1171" t="s">
        <v>1224</v>
      </c>
      <c r="P1171" t="s">
        <v>1238</v>
      </c>
      <c r="Q1171" t="s">
        <v>1241</v>
      </c>
      <c r="R1171" t="s">
        <v>2307</v>
      </c>
      <c r="S1171" t="s">
        <v>2687</v>
      </c>
    </row>
    <row r="1172" spans="1:19">
      <c r="A1172" t="s">
        <v>2685</v>
      </c>
      <c r="C1172" t="s">
        <v>515</v>
      </c>
      <c r="E1172" t="s">
        <v>2695</v>
      </c>
      <c r="F1172" t="s">
        <v>300</v>
      </c>
      <c r="J1172" t="s">
        <v>1386</v>
      </c>
      <c r="L1172" t="s">
        <v>1386</v>
      </c>
      <c r="M1172" t="s">
        <v>509</v>
      </c>
      <c r="N1172">
        <v>5</v>
      </c>
      <c r="O1172" t="s">
        <v>1224</v>
      </c>
      <c r="P1172" t="s">
        <v>1238</v>
      </c>
      <c r="Q1172" t="s">
        <v>1241</v>
      </c>
      <c r="R1172" t="s">
        <v>2307</v>
      </c>
      <c r="S1172" t="s">
        <v>2687</v>
      </c>
    </row>
    <row r="1173" spans="1:19">
      <c r="A1173" t="s">
        <v>2685</v>
      </c>
      <c r="C1173" t="s">
        <v>516</v>
      </c>
      <c r="E1173" t="s">
        <v>2696</v>
      </c>
      <c r="F1173" t="s">
        <v>300</v>
      </c>
      <c r="J1173" t="s">
        <v>1386</v>
      </c>
      <c r="L1173" t="s">
        <v>1386</v>
      </c>
      <c r="M1173" t="s">
        <v>509</v>
      </c>
      <c r="N1173">
        <v>5</v>
      </c>
      <c r="O1173" t="s">
        <v>1224</v>
      </c>
      <c r="P1173" t="s">
        <v>1238</v>
      </c>
      <c r="Q1173" t="s">
        <v>1241</v>
      </c>
      <c r="R1173" t="s">
        <v>2307</v>
      </c>
      <c r="S1173" t="s">
        <v>2687</v>
      </c>
    </row>
    <row r="1174" spans="1:19">
      <c r="A1174" t="s">
        <v>2685</v>
      </c>
      <c r="C1174" t="s">
        <v>689</v>
      </c>
      <c r="E1174" t="s">
        <v>2697</v>
      </c>
      <c r="F1174">
        <v>0</v>
      </c>
      <c r="I1174" t="s">
        <v>597</v>
      </c>
      <c r="J1174" t="s">
        <v>1386</v>
      </c>
      <c r="L1174" t="s">
        <v>1386</v>
      </c>
      <c r="M1174" t="s">
        <v>509</v>
      </c>
      <c r="N1174">
        <v>5</v>
      </c>
      <c r="O1174" t="s">
        <v>1224</v>
      </c>
      <c r="P1174" t="s">
        <v>1238</v>
      </c>
      <c r="Q1174" t="s">
        <v>1241</v>
      </c>
      <c r="R1174" t="s">
        <v>2307</v>
      </c>
      <c r="S1174" t="s">
        <v>2687</v>
      </c>
    </row>
    <row r="1175" spans="1:19">
      <c r="A1175" t="s">
        <v>2685</v>
      </c>
      <c r="C1175" t="s">
        <v>694</v>
      </c>
      <c r="E1175" t="s">
        <v>2698</v>
      </c>
      <c r="F1175">
        <v>0</v>
      </c>
      <c r="I1175" t="s">
        <v>597</v>
      </c>
      <c r="J1175" t="s">
        <v>1386</v>
      </c>
      <c r="L1175" t="s">
        <v>1386</v>
      </c>
      <c r="M1175" t="s">
        <v>509</v>
      </c>
      <c r="N1175">
        <v>5</v>
      </c>
      <c r="O1175" t="s">
        <v>1224</v>
      </c>
      <c r="P1175" t="s">
        <v>1238</v>
      </c>
      <c r="Q1175" t="s">
        <v>1241</v>
      </c>
      <c r="R1175" t="s">
        <v>2307</v>
      </c>
      <c r="S1175" t="s">
        <v>2687</v>
      </c>
    </row>
    <row r="1176" spans="1:19">
      <c r="A1176" t="s">
        <v>2685</v>
      </c>
      <c r="C1176" t="s">
        <v>598</v>
      </c>
      <c r="E1176" t="s">
        <v>2699</v>
      </c>
      <c r="F1176" t="s">
        <v>300</v>
      </c>
      <c r="J1176" t="s">
        <v>1386</v>
      </c>
      <c r="L1176" t="s">
        <v>1386</v>
      </c>
      <c r="M1176" t="s">
        <v>509</v>
      </c>
      <c r="N1176">
        <v>5</v>
      </c>
      <c r="O1176" t="s">
        <v>1224</v>
      </c>
      <c r="P1176" t="s">
        <v>1238</v>
      </c>
      <c r="Q1176" t="s">
        <v>1241</v>
      </c>
      <c r="R1176" t="s">
        <v>2307</v>
      </c>
      <c r="S1176" t="s">
        <v>2687</v>
      </c>
    </row>
    <row r="1177" spans="1:19">
      <c r="A1177" t="s">
        <v>2685</v>
      </c>
      <c r="B1177" t="s">
        <v>594</v>
      </c>
      <c r="C1177" t="s">
        <v>599</v>
      </c>
      <c r="E1177" t="s">
        <v>2700</v>
      </c>
      <c r="F1177" t="s">
        <v>300</v>
      </c>
      <c r="I1177" t="s">
        <v>707</v>
      </c>
      <c r="J1177" t="s">
        <v>1386</v>
      </c>
      <c r="L1177" t="s">
        <v>1386</v>
      </c>
      <c r="M1177" t="s">
        <v>509</v>
      </c>
      <c r="N1177">
        <v>5</v>
      </c>
      <c r="O1177" t="s">
        <v>1224</v>
      </c>
      <c r="P1177" t="s">
        <v>1238</v>
      </c>
      <c r="Q1177" t="s">
        <v>1241</v>
      </c>
      <c r="R1177" t="s">
        <v>2307</v>
      </c>
      <c r="S1177" t="s">
        <v>2687</v>
      </c>
    </row>
    <row r="1178" spans="1:19">
      <c r="A1178" t="s">
        <v>2701</v>
      </c>
      <c r="C1178" t="s">
        <v>585</v>
      </c>
      <c r="E1178" t="s">
        <v>2702</v>
      </c>
      <c r="F1178" t="s">
        <v>2654</v>
      </c>
      <c r="J1178" t="s">
        <v>1386</v>
      </c>
      <c r="L1178" t="s">
        <v>1386</v>
      </c>
      <c r="N1178">
        <v>5</v>
      </c>
      <c r="O1178" t="s">
        <v>1224</v>
      </c>
      <c r="P1178" t="s">
        <v>1238</v>
      </c>
      <c r="Q1178" t="s">
        <v>1241</v>
      </c>
      <c r="R1178" t="s">
        <v>2307</v>
      </c>
      <c r="S1178" t="s">
        <v>2703</v>
      </c>
    </row>
    <row r="1179" spans="1:19">
      <c r="A1179" t="s">
        <v>2701</v>
      </c>
      <c r="C1179" t="s">
        <v>615</v>
      </c>
      <c r="E1179" t="s">
        <v>2704</v>
      </c>
      <c r="F1179" t="s">
        <v>300</v>
      </c>
      <c r="J1179" t="s">
        <v>1386</v>
      </c>
      <c r="L1179" t="s">
        <v>1386</v>
      </c>
      <c r="M1179" t="s">
        <v>509</v>
      </c>
      <c r="N1179">
        <v>5</v>
      </c>
      <c r="O1179" t="s">
        <v>1224</v>
      </c>
      <c r="P1179" t="s">
        <v>1238</v>
      </c>
      <c r="Q1179" t="s">
        <v>1241</v>
      </c>
      <c r="R1179" t="s">
        <v>2307</v>
      </c>
      <c r="S1179" t="s">
        <v>2703</v>
      </c>
    </row>
    <row r="1180" spans="1:19">
      <c r="A1180" t="s">
        <v>2701</v>
      </c>
      <c r="B1180" t="s">
        <v>594</v>
      </c>
      <c r="C1180" t="s">
        <v>708</v>
      </c>
      <c r="E1180" t="s">
        <v>2705</v>
      </c>
      <c r="F1180" t="s">
        <v>300</v>
      </c>
      <c r="I1180" t="s">
        <v>707</v>
      </c>
      <c r="J1180" t="s">
        <v>1386</v>
      </c>
      <c r="L1180" t="s">
        <v>1386</v>
      </c>
      <c r="M1180" t="s">
        <v>509</v>
      </c>
      <c r="N1180">
        <v>5</v>
      </c>
      <c r="O1180" t="s">
        <v>1224</v>
      </c>
      <c r="P1180" t="s">
        <v>1238</v>
      </c>
      <c r="Q1180" t="s">
        <v>1241</v>
      </c>
      <c r="R1180" t="s">
        <v>2307</v>
      </c>
      <c r="S1180" t="s">
        <v>2703</v>
      </c>
    </row>
    <row r="1181" spans="1:19">
      <c r="A1181" t="s">
        <v>2701</v>
      </c>
      <c r="B1181" t="s">
        <v>594</v>
      </c>
      <c r="C1181" t="s">
        <v>712</v>
      </c>
      <c r="E1181" t="s">
        <v>2706</v>
      </c>
      <c r="F1181" t="s">
        <v>300</v>
      </c>
      <c r="I1181" t="s">
        <v>707</v>
      </c>
      <c r="J1181" t="s">
        <v>1386</v>
      </c>
      <c r="L1181" t="s">
        <v>1386</v>
      </c>
      <c r="M1181" t="s">
        <v>509</v>
      </c>
      <c r="N1181">
        <v>5</v>
      </c>
      <c r="O1181" t="s">
        <v>1224</v>
      </c>
      <c r="P1181" t="s">
        <v>1238</v>
      </c>
      <c r="Q1181" t="s">
        <v>1241</v>
      </c>
      <c r="R1181" t="s">
        <v>2307</v>
      </c>
      <c r="S1181" t="s">
        <v>2703</v>
      </c>
    </row>
    <row r="1182" spans="1:19">
      <c r="A1182" t="s">
        <v>2701</v>
      </c>
      <c r="B1182" t="s">
        <v>594</v>
      </c>
      <c r="C1182" t="s">
        <v>716</v>
      </c>
      <c r="E1182" t="s">
        <v>2707</v>
      </c>
      <c r="F1182" t="s">
        <v>300</v>
      </c>
      <c r="I1182" t="s">
        <v>707</v>
      </c>
      <c r="J1182" t="s">
        <v>1386</v>
      </c>
      <c r="L1182" t="s">
        <v>1386</v>
      </c>
      <c r="M1182" t="s">
        <v>509</v>
      </c>
      <c r="N1182">
        <v>5</v>
      </c>
      <c r="O1182" t="s">
        <v>1224</v>
      </c>
      <c r="P1182" t="s">
        <v>1238</v>
      </c>
      <c r="Q1182" t="s">
        <v>1241</v>
      </c>
      <c r="R1182" t="s">
        <v>2307</v>
      </c>
      <c r="S1182" t="s">
        <v>2703</v>
      </c>
    </row>
    <row r="1183" spans="1:19">
      <c r="A1183" t="s">
        <v>2701</v>
      </c>
      <c r="C1183" t="s">
        <v>87</v>
      </c>
      <c r="E1183" t="s">
        <v>2708</v>
      </c>
      <c r="F1183">
        <v>1</v>
      </c>
      <c r="G1183">
        <v>10</v>
      </c>
      <c r="H1183">
        <v>0.1</v>
      </c>
      <c r="I1183" t="s">
        <v>43</v>
      </c>
      <c r="J1183" t="s">
        <v>1386</v>
      </c>
      <c r="L1183" t="s">
        <v>1386</v>
      </c>
      <c r="M1183" t="s">
        <v>509</v>
      </c>
      <c r="N1183">
        <v>5</v>
      </c>
      <c r="O1183" t="s">
        <v>1224</v>
      </c>
      <c r="P1183" t="s">
        <v>1238</v>
      </c>
      <c r="Q1183" t="s">
        <v>1241</v>
      </c>
      <c r="R1183" t="s">
        <v>2307</v>
      </c>
      <c r="S1183" t="s">
        <v>2703</v>
      </c>
    </row>
    <row r="1184" spans="1:19">
      <c r="A1184" t="s">
        <v>2701</v>
      </c>
      <c r="C1184" t="s">
        <v>595</v>
      </c>
      <c r="E1184" t="s">
        <v>2709</v>
      </c>
      <c r="F1184" t="s">
        <v>300</v>
      </c>
      <c r="J1184" t="s">
        <v>1386</v>
      </c>
      <c r="L1184" t="s">
        <v>1386</v>
      </c>
      <c r="M1184" t="s">
        <v>509</v>
      </c>
      <c r="N1184">
        <v>5</v>
      </c>
      <c r="O1184" t="s">
        <v>1224</v>
      </c>
      <c r="P1184" t="s">
        <v>1238</v>
      </c>
      <c r="Q1184" t="s">
        <v>1241</v>
      </c>
      <c r="R1184" t="s">
        <v>2307</v>
      </c>
      <c r="S1184" t="s">
        <v>2703</v>
      </c>
    </row>
    <row r="1185" spans="1:19">
      <c r="A1185" t="s">
        <v>2701</v>
      </c>
      <c r="C1185" t="s">
        <v>596</v>
      </c>
      <c r="E1185" t="s">
        <v>2710</v>
      </c>
      <c r="F1185" t="s">
        <v>300</v>
      </c>
      <c r="J1185" t="s">
        <v>1386</v>
      </c>
      <c r="L1185" t="s">
        <v>1386</v>
      </c>
      <c r="M1185" t="s">
        <v>509</v>
      </c>
      <c r="N1185">
        <v>5</v>
      </c>
      <c r="O1185" t="s">
        <v>1224</v>
      </c>
      <c r="P1185" t="s">
        <v>1238</v>
      </c>
      <c r="Q1185" t="s">
        <v>1241</v>
      </c>
      <c r="R1185" t="s">
        <v>2307</v>
      </c>
      <c r="S1185" t="s">
        <v>2703</v>
      </c>
    </row>
    <row r="1186" spans="1:19">
      <c r="A1186" t="s">
        <v>2701</v>
      </c>
      <c r="C1186" t="s">
        <v>515</v>
      </c>
      <c r="E1186" t="s">
        <v>2711</v>
      </c>
      <c r="F1186" t="s">
        <v>300</v>
      </c>
      <c r="J1186" t="s">
        <v>1386</v>
      </c>
      <c r="L1186" t="s">
        <v>1386</v>
      </c>
      <c r="M1186" t="s">
        <v>509</v>
      </c>
      <c r="N1186">
        <v>5</v>
      </c>
      <c r="O1186" t="s">
        <v>1224</v>
      </c>
      <c r="P1186" t="s">
        <v>1238</v>
      </c>
      <c r="Q1186" t="s">
        <v>1241</v>
      </c>
      <c r="R1186" t="s">
        <v>2307</v>
      </c>
      <c r="S1186" t="s">
        <v>2703</v>
      </c>
    </row>
    <row r="1187" spans="1:19">
      <c r="A1187" t="s">
        <v>2701</v>
      </c>
      <c r="C1187" t="s">
        <v>516</v>
      </c>
      <c r="E1187" t="s">
        <v>2712</v>
      </c>
      <c r="F1187" t="s">
        <v>300</v>
      </c>
      <c r="J1187" t="s">
        <v>1386</v>
      </c>
      <c r="L1187" t="s">
        <v>1386</v>
      </c>
      <c r="M1187" t="s">
        <v>509</v>
      </c>
      <c r="N1187">
        <v>5</v>
      </c>
      <c r="O1187" t="s">
        <v>1224</v>
      </c>
      <c r="P1187" t="s">
        <v>1238</v>
      </c>
      <c r="Q1187" t="s">
        <v>1241</v>
      </c>
      <c r="R1187" t="s">
        <v>2307</v>
      </c>
      <c r="S1187" t="s">
        <v>2703</v>
      </c>
    </row>
    <row r="1188" spans="1:19">
      <c r="A1188" t="s">
        <v>2701</v>
      </c>
      <c r="C1188" t="s">
        <v>689</v>
      </c>
      <c r="E1188" t="s">
        <v>2713</v>
      </c>
      <c r="F1188">
        <v>0</v>
      </c>
      <c r="I1188" t="s">
        <v>597</v>
      </c>
      <c r="J1188" t="s">
        <v>1386</v>
      </c>
      <c r="L1188" t="s">
        <v>1386</v>
      </c>
      <c r="M1188" t="s">
        <v>509</v>
      </c>
      <c r="N1188">
        <v>5</v>
      </c>
      <c r="O1188" t="s">
        <v>1224</v>
      </c>
      <c r="P1188" t="s">
        <v>1238</v>
      </c>
      <c r="Q1188" t="s">
        <v>1241</v>
      </c>
      <c r="R1188" t="s">
        <v>2307</v>
      </c>
      <c r="S1188" t="s">
        <v>2703</v>
      </c>
    </row>
    <row r="1189" spans="1:19">
      <c r="A1189" t="s">
        <v>2701</v>
      </c>
      <c r="C1189" t="s">
        <v>694</v>
      </c>
      <c r="E1189" t="s">
        <v>2714</v>
      </c>
      <c r="F1189">
        <v>0</v>
      </c>
      <c r="I1189" t="s">
        <v>597</v>
      </c>
      <c r="J1189" t="s">
        <v>1386</v>
      </c>
      <c r="L1189" t="s">
        <v>1386</v>
      </c>
      <c r="M1189" t="s">
        <v>509</v>
      </c>
      <c r="N1189">
        <v>5</v>
      </c>
      <c r="O1189" t="s">
        <v>1224</v>
      </c>
      <c r="P1189" t="s">
        <v>1238</v>
      </c>
      <c r="Q1189" t="s">
        <v>1241</v>
      </c>
      <c r="R1189" t="s">
        <v>2307</v>
      </c>
      <c r="S1189" t="s">
        <v>2703</v>
      </c>
    </row>
    <row r="1190" spans="1:19">
      <c r="A1190" t="s">
        <v>2701</v>
      </c>
      <c r="C1190" t="s">
        <v>598</v>
      </c>
      <c r="E1190" t="s">
        <v>2715</v>
      </c>
      <c r="F1190" t="s">
        <v>300</v>
      </c>
      <c r="J1190" t="s">
        <v>1386</v>
      </c>
      <c r="L1190" t="s">
        <v>1386</v>
      </c>
      <c r="M1190" t="s">
        <v>509</v>
      </c>
      <c r="N1190">
        <v>5</v>
      </c>
      <c r="O1190" t="s">
        <v>1224</v>
      </c>
      <c r="P1190" t="s">
        <v>1238</v>
      </c>
      <c r="Q1190" t="s">
        <v>1241</v>
      </c>
      <c r="R1190" t="s">
        <v>2307</v>
      </c>
      <c r="S1190" t="s">
        <v>2703</v>
      </c>
    </row>
    <row r="1191" spans="1:19">
      <c r="A1191" t="s">
        <v>2701</v>
      </c>
      <c r="B1191" t="s">
        <v>594</v>
      </c>
      <c r="C1191" t="s">
        <v>599</v>
      </c>
      <c r="E1191" t="s">
        <v>2716</v>
      </c>
      <c r="F1191" t="s">
        <v>300</v>
      </c>
      <c r="I1191" t="s">
        <v>707</v>
      </c>
      <c r="J1191" t="s">
        <v>1386</v>
      </c>
      <c r="L1191" t="s">
        <v>1386</v>
      </c>
      <c r="M1191" t="s">
        <v>509</v>
      </c>
      <c r="N1191">
        <v>5</v>
      </c>
      <c r="O1191" t="s">
        <v>1224</v>
      </c>
      <c r="P1191" t="s">
        <v>1238</v>
      </c>
      <c r="Q1191" t="s">
        <v>1241</v>
      </c>
      <c r="R1191" t="s">
        <v>2307</v>
      </c>
      <c r="S1191" t="s">
        <v>2703</v>
      </c>
    </row>
    <row r="1192" spans="1:19">
      <c r="A1192" t="s">
        <v>2717</v>
      </c>
      <c r="C1192" t="s">
        <v>585</v>
      </c>
      <c r="E1192" t="s">
        <v>2718</v>
      </c>
      <c r="F1192" t="s">
        <v>2654</v>
      </c>
      <c r="J1192" t="s">
        <v>1386</v>
      </c>
      <c r="L1192" t="s">
        <v>1386</v>
      </c>
      <c r="N1192">
        <v>5</v>
      </c>
      <c r="O1192" t="s">
        <v>1224</v>
      </c>
      <c r="P1192" t="s">
        <v>1238</v>
      </c>
      <c r="Q1192" t="s">
        <v>1241</v>
      </c>
      <c r="R1192" t="s">
        <v>2307</v>
      </c>
      <c r="S1192" t="s">
        <v>2719</v>
      </c>
    </row>
    <row r="1193" spans="1:19">
      <c r="A1193" t="s">
        <v>2717</v>
      </c>
      <c r="C1193" t="s">
        <v>615</v>
      </c>
      <c r="E1193" t="s">
        <v>2720</v>
      </c>
      <c r="F1193" t="s">
        <v>300</v>
      </c>
      <c r="J1193" t="s">
        <v>1386</v>
      </c>
      <c r="L1193" t="s">
        <v>1386</v>
      </c>
      <c r="M1193" t="s">
        <v>509</v>
      </c>
      <c r="N1193">
        <v>5</v>
      </c>
      <c r="O1193" t="s">
        <v>1224</v>
      </c>
      <c r="P1193" t="s">
        <v>1238</v>
      </c>
      <c r="Q1193" t="s">
        <v>1241</v>
      </c>
      <c r="R1193" t="s">
        <v>2307</v>
      </c>
      <c r="S1193" t="s">
        <v>2719</v>
      </c>
    </row>
    <row r="1194" spans="1:19">
      <c r="A1194" t="s">
        <v>2717</v>
      </c>
      <c r="B1194" t="s">
        <v>594</v>
      </c>
      <c r="C1194" t="s">
        <v>708</v>
      </c>
      <c r="E1194" t="s">
        <v>2721</v>
      </c>
      <c r="F1194" t="s">
        <v>300</v>
      </c>
      <c r="I1194" t="s">
        <v>707</v>
      </c>
      <c r="J1194" t="s">
        <v>1386</v>
      </c>
      <c r="L1194" t="s">
        <v>1386</v>
      </c>
      <c r="M1194" t="s">
        <v>509</v>
      </c>
      <c r="N1194">
        <v>5</v>
      </c>
      <c r="O1194" t="s">
        <v>1224</v>
      </c>
      <c r="P1194" t="s">
        <v>1238</v>
      </c>
      <c r="Q1194" t="s">
        <v>1241</v>
      </c>
      <c r="R1194" t="s">
        <v>2307</v>
      </c>
      <c r="S1194" t="s">
        <v>2719</v>
      </c>
    </row>
    <row r="1195" spans="1:19">
      <c r="A1195" t="s">
        <v>2717</v>
      </c>
      <c r="B1195" t="s">
        <v>594</v>
      </c>
      <c r="C1195" t="s">
        <v>712</v>
      </c>
      <c r="E1195" t="s">
        <v>2722</v>
      </c>
      <c r="F1195" t="s">
        <v>300</v>
      </c>
      <c r="I1195" t="s">
        <v>707</v>
      </c>
      <c r="J1195" t="s">
        <v>1386</v>
      </c>
      <c r="L1195" t="s">
        <v>1386</v>
      </c>
      <c r="M1195" t="s">
        <v>509</v>
      </c>
      <c r="N1195">
        <v>5</v>
      </c>
      <c r="O1195" t="s">
        <v>1224</v>
      </c>
      <c r="P1195" t="s">
        <v>1238</v>
      </c>
      <c r="Q1195" t="s">
        <v>1241</v>
      </c>
      <c r="R1195" t="s">
        <v>2307</v>
      </c>
      <c r="S1195" t="s">
        <v>2719</v>
      </c>
    </row>
    <row r="1196" spans="1:19">
      <c r="A1196" t="s">
        <v>2717</v>
      </c>
      <c r="B1196" t="s">
        <v>594</v>
      </c>
      <c r="C1196" t="s">
        <v>716</v>
      </c>
      <c r="E1196" t="s">
        <v>2723</v>
      </c>
      <c r="F1196" t="s">
        <v>300</v>
      </c>
      <c r="I1196" t="s">
        <v>707</v>
      </c>
      <c r="J1196" t="s">
        <v>1386</v>
      </c>
      <c r="L1196" t="s">
        <v>1386</v>
      </c>
      <c r="M1196" t="s">
        <v>509</v>
      </c>
      <c r="N1196">
        <v>5</v>
      </c>
      <c r="O1196" t="s">
        <v>1224</v>
      </c>
      <c r="P1196" t="s">
        <v>1238</v>
      </c>
      <c r="Q1196" t="s">
        <v>1241</v>
      </c>
      <c r="R1196" t="s">
        <v>2307</v>
      </c>
      <c r="S1196" t="s">
        <v>2719</v>
      </c>
    </row>
    <row r="1197" spans="1:19">
      <c r="A1197" t="s">
        <v>2717</v>
      </c>
      <c r="C1197" t="s">
        <v>87</v>
      </c>
      <c r="E1197" t="s">
        <v>2724</v>
      </c>
      <c r="F1197">
        <v>1</v>
      </c>
      <c r="G1197">
        <v>10</v>
      </c>
      <c r="H1197">
        <v>0.1</v>
      </c>
      <c r="I1197" t="s">
        <v>43</v>
      </c>
      <c r="J1197" t="s">
        <v>1386</v>
      </c>
      <c r="L1197" t="s">
        <v>1386</v>
      </c>
      <c r="M1197" t="s">
        <v>509</v>
      </c>
      <c r="N1197">
        <v>5</v>
      </c>
      <c r="O1197" t="s">
        <v>1224</v>
      </c>
      <c r="P1197" t="s">
        <v>1238</v>
      </c>
      <c r="Q1197" t="s">
        <v>1241</v>
      </c>
      <c r="R1197" t="s">
        <v>2307</v>
      </c>
      <c r="S1197" t="s">
        <v>2719</v>
      </c>
    </row>
    <row r="1198" spans="1:19">
      <c r="A1198" t="s">
        <v>2717</v>
      </c>
      <c r="C1198" t="s">
        <v>595</v>
      </c>
      <c r="E1198" t="s">
        <v>2725</v>
      </c>
      <c r="F1198" t="s">
        <v>300</v>
      </c>
      <c r="J1198" t="s">
        <v>1386</v>
      </c>
      <c r="L1198" t="s">
        <v>1386</v>
      </c>
      <c r="M1198" t="s">
        <v>509</v>
      </c>
      <c r="N1198">
        <v>5</v>
      </c>
      <c r="O1198" t="s">
        <v>1224</v>
      </c>
      <c r="P1198" t="s">
        <v>1238</v>
      </c>
      <c r="Q1198" t="s">
        <v>1241</v>
      </c>
      <c r="R1198" t="s">
        <v>2307</v>
      </c>
      <c r="S1198" t="s">
        <v>2719</v>
      </c>
    </row>
    <row r="1199" spans="1:19">
      <c r="A1199" t="s">
        <v>2717</v>
      </c>
      <c r="C1199" t="s">
        <v>596</v>
      </c>
      <c r="E1199" t="s">
        <v>2726</v>
      </c>
      <c r="F1199" t="s">
        <v>300</v>
      </c>
      <c r="J1199" t="s">
        <v>1386</v>
      </c>
      <c r="L1199" t="s">
        <v>1386</v>
      </c>
      <c r="M1199" t="s">
        <v>509</v>
      </c>
      <c r="N1199">
        <v>5</v>
      </c>
      <c r="O1199" t="s">
        <v>1224</v>
      </c>
      <c r="P1199" t="s">
        <v>1238</v>
      </c>
      <c r="Q1199" t="s">
        <v>1241</v>
      </c>
      <c r="R1199" t="s">
        <v>2307</v>
      </c>
      <c r="S1199" t="s">
        <v>2719</v>
      </c>
    </row>
    <row r="1200" spans="1:19">
      <c r="A1200" t="s">
        <v>2717</v>
      </c>
      <c r="C1200" t="s">
        <v>515</v>
      </c>
      <c r="E1200" t="s">
        <v>2727</v>
      </c>
      <c r="F1200" t="s">
        <v>300</v>
      </c>
      <c r="J1200" t="s">
        <v>1386</v>
      </c>
      <c r="L1200" t="s">
        <v>1386</v>
      </c>
      <c r="M1200" t="s">
        <v>509</v>
      </c>
      <c r="N1200">
        <v>5</v>
      </c>
      <c r="O1200" t="s">
        <v>1224</v>
      </c>
      <c r="P1200" t="s">
        <v>1238</v>
      </c>
      <c r="Q1200" t="s">
        <v>1241</v>
      </c>
      <c r="R1200" t="s">
        <v>2307</v>
      </c>
      <c r="S1200" t="s">
        <v>2719</v>
      </c>
    </row>
    <row r="1201" spans="1:19">
      <c r="A1201" t="s">
        <v>2717</v>
      </c>
      <c r="C1201" t="s">
        <v>516</v>
      </c>
      <c r="E1201" t="s">
        <v>2728</v>
      </c>
      <c r="F1201" t="s">
        <v>300</v>
      </c>
      <c r="J1201" t="s">
        <v>1386</v>
      </c>
      <c r="L1201" t="s">
        <v>1386</v>
      </c>
      <c r="M1201" t="s">
        <v>509</v>
      </c>
      <c r="N1201">
        <v>5</v>
      </c>
      <c r="O1201" t="s">
        <v>1224</v>
      </c>
      <c r="P1201" t="s">
        <v>1238</v>
      </c>
      <c r="Q1201" t="s">
        <v>1241</v>
      </c>
      <c r="R1201" t="s">
        <v>2307</v>
      </c>
      <c r="S1201" t="s">
        <v>2719</v>
      </c>
    </row>
    <row r="1202" spans="1:19">
      <c r="A1202" t="s">
        <v>2717</v>
      </c>
      <c r="C1202" t="s">
        <v>689</v>
      </c>
      <c r="E1202" t="s">
        <v>2729</v>
      </c>
      <c r="F1202">
        <v>0</v>
      </c>
      <c r="I1202" t="s">
        <v>597</v>
      </c>
      <c r="J1202" t="s">
        <v>1386</v>
      </c>
      <c r="L1202" t="s">
        <v>1386</v>
      </c>
      <c r="M1202" t="s">
        <v>509</v>
      </c>
      <c r="N1202">
        <v>5</v>
      </c>
      <c r="O1202" t="s">
        <v>1224</v>
      </c>
      <c r="P1202" t="s">
        <v>1238</v>
      </c>
      <c r="Q1202" t="s">
        <v>1241</v>
      </c>
      <c r="R1202" t="s">
        <v>2307</v>
      </c>
      <c r="S1202" t="s">
        <v>2719</v>
      </c>
    </row>
    <row r="1203" spans="1:19">
      <c r="A1203" t="s">
        <v>2717</v>
      </c>
      <c r="C1203" t="s">
        <v>694</v>
      </c>
      <c r="E1203" t="s">
        <v>2730</v>
      </c>
      <c r="F1203">
        <v>0</v>
      </c>
      <c r="I1203" t="s">
        <v>597</v>
      </c>
      <c r="J1203" t="s">
        <v>1386</v>
      </c>
      <c r="L1203" t="s">
        <v>1386</v>
      </c>
      <c r="M1203" t="s">
        <v>509</v>
      </c>
      <c r="N1203">
        <v>5</v>
      </c>
      <c r="O1203" t="s">
        <v>1224</v>
      </c>
      <c r="P1203" t="s">
        <v>1238</v>
      </c>
      <c r="Q1203" t="s">
        <v>1241</v>
      </c>
      <c r="R1203" t="s">
        <v>2307</v>
      </c>
      <c r="S1203" t="s">
        <v>2719</v>
      </c>
    </row>
    <row r="1204" spans="1:19">
      <c r="A1204" t="s">
        <v>2717</v>
      </c>
      <c r="C1204" t="s">
        <v>598</v>
      </c>
      <c r="E1204" t="s">
        <v>2731</v>
      </c>
      <c r="F1204" t="s">
        <v>300</v>
      </c>
      <c r="J1204" t="s">
        <v>1386</v>
      </c>
      <c r="L1204" t="s">
        <v>1386</v>
      </c>
      <c r="M1204" t="s">
        <v>509</v>
      </c>
      <c r="N1204">
        <v>5</v>
      </c>
      <c r="O1204" t="s">
        <v>1224</v>
      </c>
      <c r="P1204" t="s">
        <v>1238</v>
      </c>
      <c r="Q1204" t="s">
        <v>1241</v>
      </c>
      <c r="R1204" t="s">
        <v>2307</v>
      </c>
      <c r="S1204" t="s">
        <v>2719</v>
      </c>
    </row>
    <row r="1205" spans="1:19">
      <c r="A1205" t="s">
        <v>2717</v>
      </c>
      <c r="B1205" t="s">
        <v>594</v>
      </c>
      <c r="C1205" t="s">
        <v>599</v>
      </c>
      <c r="E1205" t="s">
        <v>2732</v>
      </c>
      <c r="F1205" t="s">
        <v>300</v>
      </c>
      <c r="I1205" t="s">
        <v>707</v>
      </c>
      <c r="J1205" t="s">
        <v>1386</v>
      </c>
      <c r="L1205" t="s">
        <v>1386</v>
      </c>
      <c r="M1205" t="s">
        <v>509</v>
      </c>
      <c r="N1205">
        <v>5</v>
      </c>
      <c r="O1205" t="s">
        <v>1224</v>
      </c>
      <c r="P1205" t="s">
        <v>1238</v>
      </c>
      <c r="Q1205" t="s">
        <v>1241</v>
      </c>
      <c r="R1205" t="s">
        <v>2307</v>
      </c>
      <c r="S1205" t="s">
        <v>2719</v>
      </c>
    </row>
    <row r="1206" spans="1:19">
      <c r="A1206" t="s">
        <v>2733</v>
      </c>
      <c r="C1206" t="s">
        <v>585</v>
      </c>
      <c r="E1206" t="s">
        <v>2734</v>
      </c>
      <c r="F1206" t="s">
        <v>2654</v>
      </c>
      <c r="J1206" t="s">
        <v>1386</v>
      </c>
      <c r="L1206" t="s">
        <v>1386</v>
      </c>
      <c r="N1206">
        <v>5</v>
      </c>
      <c r="O1206" t="s">
        <v>1224</v>
      </c>
      <c r="P1206" t="s">
        <v>1238</v>
      </c>
      <c r="Q1206" t="s">
        <v>1241</v>
      </c>
      <c r="R1206" t="s">
        <v>2307</v>
      </c>
      <c r="S1206" t="s">
        <v>2735</v>
      </c>
    </row>
    <row r="1207" spans="1:19">
      <c r="A1207" t="s">
        <v>2733</v>
      </c>
      <c r="C1207" t="s">
        <v>615</v>
      </c>
      <c r="E1207" t="s">
        <v>2736</v>
      </c>
      <c r="F1207" t="s">
        <v>300</v>
      </c>
      <c r="J1207" t="s">
        <v>1386</v>
      </c>
      <c r="L1207" t="s">
        <v>1386</v>
      </c>
      <c r="M1207" t="s">
        <v>509</v>
      </c>
      <c r="N1207">
        <v>5</v>
      </c>
      <c r="O1207" t="s">
        <v>1224</v>
      </c>
      <c r="P1207" t="s">
        <v>1238</v>
      </c>
      <c r="Q1207" t="s">
        <v>1241</v>
      </c>
      <c r="R1207" t="s">
        <v>2307</v>
      </c>
      <c r="S1207" t="s">
        <v>2735</v>
      </c>
    </row>
    <row r="1208" spans="1:19">
      <c r="A1208" t="s">
        <v>2733</v>
      </c>
      <c r="B1208" t="s">
        <v>594</v>
      </c>
      <c r="C1208" t="s">
        <v>708</v>
      </c>
      <c r="E1208" t="s">
        <v>2737</v>
      </c>
      <c r="F1208" t="s">
        <v>300</v>
      </c>
      <c r="I1208" t="s">
        <v>707</v>
      </c>
      <c r="J1208" t="s">
        <v>1386</v>
      </c>
      <c r="L1208" t="s">
        <v>1386</v>
      </c>
      <c r="M1208" t="s">
        <v>509</v>
      </c>
      <c r="N1208">
        <v>5</v>
      </c>
      <c r="O1208" t="s">
        <v>1224</v>
      </c>
      <c r="P1208" t="s">
        <v>1238</v>
      </c>
      <c r="Q1208" t="s">
        <v>1241</v>
      </c>
      <c r="R1208" t="s">
        <v>2307</v>
      </c>
      <c r="S1208" t="s">
        <v>2735</v>
      </c>
    </row>
    <row r="1209" spans="1:19">
      <c r="A1209" t="s">
        <v>2733</v>
      </c>
      <c r="B1209" t="s">
        <v>594</v>
      </c>
      <c r="C1209" t="s">
        <v>712</v>
      </c>
      <c r="E1209" t="s">
        <v>2738</v>
      </c>
      <c r="F1209" t="s">
        <v>300</v>
      </c>
      <c r="I1209" t="s">
        <v>707</v>
      </c>
      <c r="J1209" t="s">
        <v>1386</v>
      </c>
      <c r="L1209" t="s">
        <v>1386</v>
      </c>
      <c r="M1209" t="s">
        <v>509</v>
      </c>
      <c r="N1209">
        <v>5</v>
      </c>
      <c r="O1209" t="s">
        <v>1224</v>
      </c>
      <c r="P1209" t="s">
        <v>1238</v>
      </c>
      <c r="Q1209" t="s">
        <v>1241</v>
      </c>
      <c r="R1209" t="s">
        <v>2307</v>
      </c>
      <c r="S1209" t="s">
        <v>2735</v>
      </c>
    </row>
    <row r="1210" spans="1:19">
      <c r="A1210" t="s">
        <v>2733</v>
      </c>
      <c r="B1210" t="s">
        <v>594</v>
      </c>
      <c r="C1210" t="s">
        <v>716</v>
      </c>
      <c r="E1210" t="s">
        <v>2739</v>
      </c>
      <c r="F1210" t="s">
        <v>300</v>
      </c>
      <c r="I1210" t="s">
        <v>707</v>
      </c>
      <c r="J1210" t="s">
        <v>1386</v>
      </c>
      <c r="L1210" t="s">
        <v>1386</v>
      </c>
      <c r="M1210" t="s">
        <v>509</v>
      </c>
      <c r="N1210">
        <v>5</v>
      </c>
      <c r="O1210" t="s">
        <v>1224</v>
      </c>
      <c r="P1210" t="s">
        <v>1238</v>
      </c>
      <c r="Q1210" t="s">
        <v>1241</v>
      </c>
      <c r="R1210" t="s">
        <v>2307</v>
      </c>
      <c r="S1210" t="s">
        <v>2735</v>
      </c>
    </row>
    <row r="1211" spans="1:19">
      <c r="A1211" t="s">
        <v>2733</v>
      </c>
      <c r="C1211" t="s">
        <v>87</v>
      </c>
      <c r="E1211" t="s">
        <v>2740</v>
      </c>
      <c r="F1211">
        <v>1</v>
      </c>
      <c r="G1211">
        <v>10</v>
      </c>
      <c r="H1211">
        <v>0.1</v>
      </c>
      <c r="I1211" t="s">
        <v>43</v>
      </c>
      <c r="J1211" t="s">
        <v>1386</v>
      </c>
      <c r="L1211" t="s">
        <v>1386</v>
      </c>
      <c r="M1211" t="s">
        <v>509</v>
      </c>
      <c r="N1211">
        <v>5</v>
      </c>
      <c r="O1211" t="s">
        <v>1224</v>
      </c>
      <c r="P1211" t="s">
        <v>1238</v>
      </c>
      <c r="Q1211" t="s">
        <v>1241</v>
      </c>
      <c r="R1211" t="s">
        <v>2307</v>
      </c>
      <c r="S1211" t="s">
        <v>2735</v>
      </c>
    </row>
    <row r="1212" spans="1:19">
      <c r="A1212" t="s">
        <v>2733</v>
      </c>
      <c r="C1212" t="s">
        <v>595</v>
      </c>
      <c r="E1212" t="s">
        <v>2741</v>
      </c>
      <c r="F1212" t="s">
        <v>300</v>
      </c>
      <c r="J1212" t="s">
        <v>1386</v>
      </c>
      <c r="L1212" t="s">
        <v>1386</v>
      </c>
      <c r="M1212" t="s">
        <v>509</v>
      </c>
      <c r="N1212">
        <v>5</v>
      </c>
      <c r="O1212" t="s">
        <v>1224</v>
      </c>
      <c r="P1212" t="s">
        <v>1238</v>
      </c>
      <c r="Q1212" t="s">
        <v>1241</v>
      </c>
      <c r="R1212" t="s">
        <v>2307</v>
      </c>
      <c r="S1212" t="s">
        <v>2735</v>
      </c>
    </row>
    <row r="1213" spans="1:19">
      <c r="A1213" t="s">
        <v>2733</v>
      </c>
      <c r="C1213" t="s">
        <v>596</v>
      </c>
      <c r="E1213" t="s">
        <v>2742</v>
      </c>
      <c r="F1213" t="s">
        <v>300</v>
      </c>
      <c r="J1213" t="s">
        <v>1386</v>
      </c>
      <c r="L1213" t="s">
        <v>1386</v>
      </c>
      <c r="M1213" t="s">
        <v>509</v>
      </c>
      <c r="N1213">
        <v>5</v>
      </c>
      <c r="O1213" t="s">
        <v>1224</v>
      </c>
      <c r="P1213" t="s">
        <v>1238</v>
      </c>
      <c r="Q1213" t="s">
        <v>1241</v>
      </c>
      <c r="R1213" t="s">
        <v>2307</v>
      </c>
      <c r="S1213" t="s">
        <v>2735</v>
      </c>
    </row>
    <row r="1214" spans="1:19">
      <c r="A1214" t="s">
        <v>2733</v>
      </c>
      <c r="C1214" t="s">
        <v>515</v>
      </c>
      <c r="E1214" t="s">
        <v>2743</v>
      </c>
      <c r="F1214" t="s">
        <v>300</v>
      </c>
      <c r="J1214" t="s">
        <v>1386</v>
      </c>
      <c r="L1214" t="s">
        <v>1386</v>
      </c>
      <c r="M1214" t="s">
        <v>509</v>
      </c>
      <c r="N1214">
        <v>5</v>
      </c>
      <c r="O1214" t="s">
        <v>1224</v>
      </c>
      <c r="P1214" t="s">
        <v>1238</v>
      </c>
      <c r="Q1214" t="s">
        <v>1241</v>
      </c>
      <c r="R1214" t="s">
        <v>2307</v>
      </c>
      <c r="S1214" t="s">
        <v>2735</v>
      </c>
    </row>
    <row r="1215" spans="1:19">
      <c r="A1215" t="s">
        <v>2733</v>
      </c>
      <c r="C1215" t="s">
        <v>516</v>
      </c>
      <c r="E1215" t="s">
        <v>2744</v>
      </c>
      <c r="F1215" t="s">
        <v>300</v>
      </c>
      <c r="J1215" t="s">
        <v>1386</v>
      </c>
      <c r="L1215" t="s">
        <v>1386</v>
      </c>
      <c r="M1215" t="s">
        <v>509</v>
      </c>
      <c r="N1215">
        <v>5</v>
      </c>
      <c r="O1215" t="s">
        <v>1224</v>
      </c>
      <c r="P1215" t="s">
        <v>1238</v>
      </c>
      <c r="Q1215" t="s">
        <v>1241</v>
      </c>
      <c r="R1215" t="s">
        <v>2307</v>
      </c>
      <c r="S1215" t="s">
        <v>2735</v>
      </c>
    </row>
    <row r="1216" spans="1:19">
      <c r="A1216" t="s">
        <v>2733</v>
      </c>
      <c r="C1216" t="s">
        <v>689</v>
      </c>
      <c r="E1216" t="s">
        <v>2745</v>
      </c>
      <c r="F1216">
        <v>0</v>
      </c>
      <c r="I1216" t="s">
        <v>597</v>
      </c>
      <c r="J1216" t="s">
        <v>1386</v>
      </c>
      <c r="L1216" t="s">
        <v>1386</v>
      </c>
      <c r="M1216" t="s">
        <v>509</v>
      </c>
      <c r="N1216">
        <v>5</v>
      </c>
      <c r="O1216" t="s">
        <v>1224</v>
      </c>
      <c r="P1216" t="s">
        <v>1238</v>
      </c>
      <c r="Q1216" t="s">
        <v>1241</v>
      </c>
      <c r="R1216" t="s">
        <v>2307</v>
      </c>
      <c r="S1216" t="s">
        <v>2735</v>
      </c>
    </row>
    <row r="1217" spans="1:19">
      <c r="A1217" t="s">
        <v>2733</v>
      </c>
      <c r="C1217" t="s">
        <v>694</v>
      </c>
      <c r="E1217" t="s">
        <v>2746</v>
      </c>
      <c r="F1217">
        <v>0</v>
      </c>
      <c r="I1217" t="s">
        <v>597</v>
      </c>
      <c r="J1217" t="s">
        <v>1386</v>
      </c>
      <c r="L1217" t="s">
        <v>1386</v>
      </c>
      <c r="M1217" t="s">
        <v>509</v>
      </c>
      <c r="N1217">
        <v>5</v>
      </c>
      <c r="O1217" t="s">
        <v>1224</v>
      </c>
      <c r="P1217" t="s">
        <v>1238</v>
      </c>
      <c r="Q1217" t="s">
        <v>1241</v>
      </c>
      <c r="R1217" t="s">
        <v>2307</v>
      </c>
      <c r="S1217" t="s">
        <v>2735</v>
      </c>
    </row>
    <row r="1218" spans="1:19">
      <c r="A1218" t="s">
        <v>2733</v>
      </c>
      <c r="C1218" t="s">
        <v>598</v>
      </c>
      <c r="E1218" t="s">
        <v>2747</v>
      </c>
      <c r="F1218" t="s">
        <v>300</v>
      </c>
      <c r="J1218" t="s">
        <v>1386</v>
      </c>
      <c r="L1218" t="s">
        <v>1386</v>
      </c>
      <c r="M1218" t="s">
        <v>509</v>
      </c>
      <c r="N1218">
        <v>5</v>
      </c>
      <c r="O1218" t="s">
        <v>1224</v>
      </c>
      <c r="P1218" t="s">
        <v>1238</v>
      </c>
      <c r="Q1218" t="s">
        <v>1241</v>
      </c>
      <c r="R1218" t="s">
        <v>2307</v>
      </c>
      <c r="S1218" t="s">
        <v>2735</v>
      </c>
    </row>
    <row r="1219" spans="1:19">
      <c r="A1219" t="s">
        <v>2733</v>
      </c>
      <c r="B1219" t="s">
        <v>594</v>
      </c>
      <c r="C1219" t="s">
        <v>599</v>
      </c>
      <c r="E1219" t="s">
        <v>2748</v>
      </c>
      <c r="F1219" t="s">
        <v>300</v>
      </c>
      <c r="I1219" t="s">
        <v>707</v>
      </c>
      <c r="J1219" t="s">
        <v>1386</v>
      </c>
      <c r="L1219" t="s">
        <v>1386</v>
      </c>
      <c r="M1219" t="s">
        <v>509</v>
      </c>
      <c r="N1219">
        <v>5</v>
      </c>
      <c r="O1219" t="s">
        <v>1224</v>
      </c>
      <c r="P1219" t="s">
        <v>1238</v>
      </c>
      <c r="Q1219" t="s">
        <v>1241</v>
      </c>
      <c r="R1219" t="s">
        <v>2307</v>
      </c>
      <c r="S1219" t="s">
        <v>2735</v>
      </c>
    </row>
    <row r="1220" spans="1:19">
      <c r="A1220" t="s">
        <v>2749</v>
      </c>
      <c r="C1220" t="s">
        <v>585</v>
      </c>
      <c r="E1220" t="s">
        <v>2750</v>
      </c>
      <c r="F1220" t="s">
        <v>2654</v>
      </c>
      <c r="J1220" t="s">
        <v>1386</v>
      </c>
      <c r="L1220" t="s">
        <v>1386</v>
      </c>
      <c r="N1220">
        <v>5</v>
      </c>
      <c r="O1220" t="s">
        <v>1224</v>
      </c>
      <c r="P1220" t="s">
        <v>1238</v>
      </c>
      <c r="Q1220" t="s">
        <v>1241</v>
      </c>
      <c r="R1220" t="s">
        <v>2307</v>
      </c>
      <c r="S1220" t="s">
        <v>2751</v>
      </c>
    </row>
    <row r="1221" spans="1:19">
      <c r="A1221" t="s">
        <v>2749</v>
      </c>
      <c r="C1221" t="s">
        <v>615</v>
      </c>
      <c r="E1221" t="s">
        <v>2752</v>
      </c>
      <c r="F1221" t="s">
        <v>300</v>
      </c>
      <c r="J1221" t="s">
        <v>1386</v>
      </c>
      <c r="L1221" t="s">
        <v>1386</v>
      </c>
      <c r="M1221" t="s">
        <v>509</v>
      </c>
      <c r="N1221">
        <v>5</v>
      </c>
      <c r="O1221" t="s">
        <v>1224</v>
      </c>
      <c r="P1221" t="s">
        <v>1238</v>
      </c>
      <c r="Q1221" t="s">
        <v>1241</v>
      </c>
      <c r="R1221" t="s">
        <v>2307</v>
      </c>
      <c r="S1221" t="s">
        <v>2751</v>
      </c>
    </row>
    <row r="1222" spans="1:19">
      <c r="A1222" t="s">
        <v>2749</v>
      </c>
      <c r="B1222" t="s">
        <v>594</v>
      </c>
      <c r="C1222" t="s">
        <v>708</v>
      </c>
      <c r="E1222" t="s">
        <v>2753</v>
      </c>
      <c r="F1222" t="s">
        <v>300</v>
      </c>
      <c r="I1222" t="s">
        <v>707</v>
      </c>
      <c r="J1222" t="s">
        <v>1386</v>
      </c>
      <c r="L1222" t="s">
        <v>1386</v>
      </c>
      <c r="M1222" t="s">
        <v>509</v>
      </c>
      <c r="N1222">
        <v>5</v>
      </c>
      <c r="O1222" t="s">
        <v>1224</v>
      </c>
      <c r="P1222" t="s">
        <v>1238</v>
      </c>
      <c r="Q1222" t="s">
        <v>1241</v>
      </c>
      <c r="R1222" t="s">
        <v>2307</v>
      </c>
      <c r="S1222" t="s">
        <v>2751</v>
      </c>
    </row>
    <row r="1223" spans="1:19">
      <c r="A1223" t="s">
        <v>2749</v>
      </c>
      <c r="B1223" t="s">
        <v>594</v>
      </c>
      <c r="C1223" t="s">
        <v>712</v>
      </c>
      <c r="E1223" t="s">
        <v>2754</v>
      </c>
      <c r="F1223" t="s">
        <v>300</v>
      </c>
      <c r="I1223" t="s">
        <v>707</v>
      </c>
      <c r="J1223" t="s">
        <v>1386</v>
      </c>
      <c r="L1223" t="s">
        <v>1386</v>
      </c>
      <c r="M1223" t="s">
        <v>509</v>
      </c>
      <c r="N1223">
        <v>5</v>
      </c>
      <c r="O1223" t="s">
        <v>1224</v>
      </c>
      <c r="P1223" t="s">
        <v>1238</v>
      </c>
      <c r="Q1223" t="s">
        <v>1241</v>
      </c>
      <c r="R1223" t="s">
        <v>2307</v>
      </c>
      <c r="S1223" t="s">
        <v>2751</v>
      </c>
    </row>
    <row r="1224" spans="1:19">
      <c r="A1224" t="s">
        <v>2749</v>
      </c>
      <c r="B1224" t="s">
        <v>594</v>
      </c>
      <c r="C1224" t="s">
        <v>716</v>
      </c>
      <c r="E1224" t="s">
        <v>2755</v>
      </c>
      <c r="F1224" t="s">
        <v>300</v>
      </c>
      <c r="I1224" t="s">
        <v>707</v>
      </c>
      <c r="J1224" t="s">
        <v>1386</v>
      </c>
      <c r="L1224" t="s">
        <v>1386</v>
      </c>
      <c r="M1224" t="s">
        <v>509</v>
      </c>
      <c r="N1224">
        <v>5</v>
      </c>
      <c r="O1224" t="s">
        <v>1224</v>
      </c>
      <c r="P1224" t="s">
        <v>1238</v>
      </c>
      <c r="Q1224" t="s">
        <v>1241</v>
      </c>
      <c r="R1224" t="s">
        <v>2307</v>
      </c>
      <c r="S1224" t="s">
        <v>2751</v>
      </c>
    </row>
    <row r="1225" spans="1:19">
      <c r="A1225" t="s">
        <v>2749</v>
      </c>
      <c r="C1225" t="s">
        <v>87</v>
      </c>
      <c r="E1225" t="s">
        <v>2756</v>
      </c>
      <c r="F1225">
        <v>1</v>
      </c>
      <c r="G1225">
        <v>10</v>
      </c>
      <c r="H1225">
        <v>0.1</v>
      </c>
      <c r="I1225" t="s">
        <v>43</v>
      </c>
      <c r="J1225" t="s">
        <v>1386</v>
      </c>
      <c r="L1225" t="s">
        <v>1386</v>
      </c>
      <c r="M1225" t="s">
        <v>509</v>
      </c>
      <c r="N1225">
        <v>5</v>
      </c>
      <c r="O1225" t="s">
        <v>1224</v>
      </c>
      <c r="P1225" t="s">
        <v>1238</v>
      </c>
      <c r="Q1225" t="s">
        <v>1241</v>
      </c>
      <c r="R1225" t="s">
        <v>2307</v>
      </c>
      <c r="S1225" t="s">
        <v>2751</v>
      </c>
    </row>
    <row r="1226" spans="1:19">
      <c r="A1226" t="s">
        <v>2749</v>
      </c>
      <c r="C1226" t="s">
        <v>595</v>
      </c>
      <c r="E1226" t="s">
        <v>2757</v>
      </c>
      <c r="F1226" t="s">
        <v>300</v>
      </c>
      <c r="J1226" t="s">
        <v>1386</v>
      </c>
      <c r="L1226" t="s">
        <v>1386</v>
      </c>
      <c r="M1226" t="s">
        <v>509</v>
      </c>
      <c r="N1226">
        <v>5</v>
      </c>
      <c r="O1226" t="s">
        <v>1224</v>
      </c>
      <c r="P1226" t="s">
        <v>1238</v>
      </c>
      <c r="Q1226" t="s">
        <v>1241</v>
      </c>
      <c r="R1226" t="s">
        <v>2307</v>
      </c>
      <c r="S1226" t="s">
        <v>2751</v>
      </c>
    </row>
    <row r="1227" spans="1:19">
      <c r="A1227" t="s">
        <v>2749</v>
      </c>
      <c r="C1227" t="s">
        <v>596</v>
      </c>
      <c r="E1227" t="s">
        <v>2758</v>
      </c>
      <c r="F1227" t="s">
        <v>300</v>
      </c>
      <c r="J1227" t="s">
        <v>1386</v>
      </c>
      <c r="L1227" t="s">
        <v>1386</v>
      </c>
      <c r="M1227" t="s">
        <v>509</v>
      </c>
      <c r="N1227">
        <v>5</v>
      </c>
      <c r="O1227" t="s">
        <v>1224</v>
      </c>
      <c r="P1227" t="s">
        <v>1238</v>
      </c>
      <c r="Q1227" t="s">
        <v>1241</v>
      </c>
      <c r="R1227" t="s">
        <v>2307</v>
      </c>
      <c r="S1227" t="s">
        <v>2751</v>
      </c>
    </row>
    <row r="1228" spans="1:19">
      <c r="A1228" t="s">
        <v>2749</v>
      </c>
      <c r="C1228" t="s">
        <v>515</v>
      </c>
      <c r="E1228" t="s">
        <v>2759</v>
      </c>
      <c r="F1228" t="s">
        <v>300</v>
      </c>
      <c r="J1228" t="s">
        <v>1386</v>
      </c>
      <c r="L1228" t="s">
        <v>1386</v>
      </c>
      <c r="M1228" t="s">
        <v>509</v>
      </c>
      <c r="N1228">
        <v>5</v>
      </c>
      <c r="O1228" t="s">
        <v>1224</v>
      </c>
      <c r="P1228" t="s">
        <v>1238</v>
      </c>
      <c r="Q1228" t="s">
        <v>1241</v>
      </c>
      <c r="R1228" t="s">
        <v>2307</v>
      </c>
      <c r="S1228" t="s">
        <v>2751</v>
      </c>
    </row>
    <row r="1229" spans="1:19">
      <c r="A1229" t="s">
        <v>2749</v>
      </c>
      <c r="C1229" t="s">
        <v>516</v>
      </c>
      <c r="E1229" t="s">
        <v>2760</v>
      </c>
      <c r="F1229" t="s">
        <v>300</v>
      </c>
      <c r="J1229" t="s">
        <v>1386</v>
      </c>
      <c r="L1229" t="s">
        <v>1386</v>
      </c>
      <c r="M1229" t="s">
        <v>509</v>
      </c>
      <c r="N1229">
        <v>5</v>
      </c>
      <c r="O1229" t="s">
        <v>1224</v>
      </c>
      <c r="P1229" t="s">
        <v>1238</v>
      </c>
      <c r="Q1229" t="s">
        <v>1241</v>
      </c>
      <c r="R1229" t="s">
        <v>2307</v>
      </c>
      <c r="S1229" t="s">
        <v>2751</v>
      </c>
    </row>
    <row r="1230" spans="1:19">
      <c r="A1230" t="s">
        <v>2749</v>
      </c>
      <c r="C1230" t="s">
        <v>689</v>
      </c>
      <c r="E1230" t="s">
        <v>2761</v>
      </c>
      <c r="F1230">
        <v>0</v>
      </c>
      <c r="I1230" t="s">
        <v>597</v>
      </c>
      <c r="J1230" t="s">
        <v>1386</v>
      </c>
      <c r="L1230" t="s">
        <v>1386</v>
      </c>
      <c r="M1230" t="s">
        <v>509</v>
      </c>
      <c r="N1230">
        <v>5</v>
      </c>
      <c r="O1230" t="s">
        <v>1224</v>
      </c>
      <c r="P1230" t="s">
        <v>1238</v>
      </c>
      <c r="Q1230" t="s">
        <v>1241</v>
      </c>
      <c r="R1230" t="s">
        <v>2307</v>
      </c>
      <c r="S1230" t="s">
        <v>2751</v>
      </c>
    </row>
    <row r="1231" spans="1:19">
      <c r="A1231" t="s">
        <v>2749</v>
      </c>
      <c r="C1231" t="s">
        <v>694</v>
      </c>
      <c r="E1231" t="s">
        <v>2762</v>
      </c>
      <c r="F1231">
        <v>0</v>
      </c>
      <c r="I1231" t="s">
        <v>597</v>
      </c>
      <c r="J1231" t="s">
        <v>1386</v>
      </c>
      <c r="L1231" t="s">
        <v>1386</v>
      </c>
      <c r="M1231" t="s">
        <v>509</v>
      </c>
      <c r="N1231">
        <v>5</v>
      </c>
      <c r="O1231" t="s">
        <v>1224</v>
      </c>
      <c r="P1231" t="s">
        <v>1238</v>
      </c>
      <c r="Q1231" t="s">
        <v>1241</v>
      </c>
      <c r="R1231" t="s">
        <v>2307</v>
      </c>
      <c r="S1231" t="s">
        <v>2751</v>
      </c>
    </row>
    <row r="1232" spans="1:19">
      <c r="A1232" t="s">
        <v>2749</v>
      </c>
      <c r="C1232" t="s">
        <v>598</v>
      </c>
      <c r="E1232" t="s">
        <v>2763</v>
      </c>
      <c r="F1232" t="s">
        <v>300</v>
      </c>
      <c r="J1232" t="s">
        <v>1386</v>
      </c>
      <c r="L1232" t="s">
        <v>1386</v>
      </c>
      <c r="M1232" t="s">
        <v>509</v>
      </c>
      <c r="N1232">
        <v>5</v>
      </c>
      <c r="O1232" t="s">
        <v>1224</v>
      </c>
      <c r="P1232" t="s">
        <v>1238</v>
      </c>
      <c r="Q1232" t="s">
        <v>1241</v>
      </c>
      <c r="R1232" t="s">
        <v>2307</v>
      </c>
      <c r="S1232" t="s">
        <v>2751</v>
      </c>
    </row>
    <row r="1233" spans="1:19">
      <c r="A1233" t="s">
        <v>2749</v>
      </c>
      <c r="B1233" t="s">
        <v>594</v>
      </c>
      <c r="C1233" t="s">
        <v>599</v>
      </c>
      <c r="E1233" t="s">
        <v>2764</v>
      </c>
      <c r="F1233" t="s">
        <v>300</v>
      </c>
      <c r="I1233" t="s">
        <v>707</v>
      </c>
      <c r="J1233" t="s">
        <v>1386</v>
      </c>
      <c r="L1233" t="s">
        <v>1386</v>
      </c>
      <c r="M1233" t="s">
        <v>509</v>
      </c>
      <c r="N1233">
        <v>5</v>
      </c>
      <c r="O1233" t="s">
        <v>1224</v>
      </c>
      <c r="P1233" t="s">
        <v>1238</v>
      </c>
      <c r="Q1233" t="s">
        <v>1241</v>
      </c>
      <c r="R1233" t="s">
        <v>2307</v>
      </c>
      <c r="S1233" t="s">
        <v>2751</v>
      </c>
    </row>
    <row r="1234" spans="1:19">
      <c r="A1234" t="s">
        <v>2765</v>
      </c>
      <c r="C1234" t="s">
        <v>585</v>
      </c>
      <c r="E1234" t="s">
        <v>2766</v>
      </c>
      <c r="F1234" t="s">
        <v>2654</v>
      </c>
      <c r="J1234" t="s">
        <v>1386</v>
      </c>
      <c r="L1234" t="s">
        <v>1386</v>
      </c>
      <c r="N1234">
        <v>5</v>
      </c>
      <c r="O1234" t="s">
        <v>1224</v>
      </c>
      <c r="P1234" t="s">
        <v>1238</v>
      </c>
      <c r="Q1234" t="s">
        <v>1241</v>
      </c>
      <c r="R1234" t="s">
        <v>2307</v>
      </c>
      <c r="S1234" t="s">
        <v>2767</v>
      </c>
    </row>
    <row r="1235" spans="1:19">
      <c r="A1235" t="s">
        <v>2765</v>
      </c>
      <c r="C1235" t="s">
        <v>615</v>
      </c>
      <c r="E1235" t="s">
        <v>2768</v>
      </c>
      <c r="F1235" t="s">
        <v>300</v>
      </c>
      <c r="J1235" t="s">
        <v>1386</v>
      </c>
      <c r="L1235" t="s">
        <v>1386</v>
      </c>
      <c r="M1235" t="s">
        <v>509</v>
      </c>
      <c r="N1235">
        <v>5</v>
      </c>
      <c r="O1235" t="s">
        <v>1224</v>
      </c>
      <c r="P1235" t="s">
        <v>1238</v>
      </c>
      <c r="Q1235" t="s">
        <v>1241</v>
      </c>
      <c r="R1235" t="s">
        <v>2307</v>
      </c>
      <c r="S1235" t="s">
        <v>2767</v>
      </c>
    </row>
    <row r="1236" spans="1:19">
      <c r="A1236" t="s">
        <v>2765</v>
      </c>
      <c r="B1236" t="s">
        <v>594</v>
      </c>
      <c r="C1236" t="s">
        <v>708</v>
      </c>
      <c r="E1236" t="s">
        <v>2769</v>
      </c>
      <c r="F1236" t="s">
        <v>300</v>
      </c>
      <c r="I1236" t="s">
        <v>707</v>
      </c>
      <c r="J1236" t="s">
        <v>1386</v>
      </c>
      <c r="L1236" t="s">
        <v>1386</v>
      </c>
      <c r="M1236" t="s">
        <v>509</v>
      </c>
      <c r="N1236">
        <v>5</v>
      </c>
      <c r="O1236" t="s">
        <v>1224</v>
      </c>
      <c r="P1236" t="s">
        <v>1238</v>
      </c>
      <c r="Q1236" t="s">
        <v>1241</v>
      </c>
      <c r="R1236" t="s">
        <v>2307</v>
      </c>
      <c r="S1236" t="s">
        <v>2767</v>
      </c>
    </row>
    <row r="1237" spans="1:19">
      <c r="A1237" t="s">
        <v>2765</v>
      </c>
      <c r="B1237" t="s">
        <v>594</v>
      </c>
      <c r="C1237" t="s">
        <v>712</v>
      </c>
      <c r="E1237" t="s">
        <v>2770</v>
      </c>
      <c r="F1237" t="s">
        <v>300</v>
      </c>
      <c r="I1237" t="s">
        <v>707</v>
      </c>
      <c r="J1237" t="s">
        <v>1386</v>
      </c>
      <c r="L1237" t="s">
        <v>1386</v>
      </c>
      <c r="M1237" t="s">
        <v>509</v>
      </c>
      <c r="N1237">
        <v>5</v>
      </c>
      <c r="O1237" t="s">
        <v>1224</v>
      </c>
      <c r="P1237" t="s">
        <v>1238</v>
      </c>
      <c r="Q1237" t="s">
        <v>1241</v>
      </c>
      <c r="R1237" t="s">
        <v>2307</v>
      </c>
      <c r="S1237" t="s">
        <v>2767</v>
      </c>
    </row>
    <row r="1238" spans="1:19">
      <c r="A1238" t="s">
        <v>2765</v>
      </c>
      <c r="B1238" t="s">
        <v>594</v>
      </c>
      <c r="C1238" t="s">
        <v>716</v>
      </c>
      <c r="E1238" t="s">
        <v>2771</v>
      </c>
      <c r="F1238" t="s">
        <v>300</v>
      </c>
      <c r="I1238" t="s">
        <v>707</v>
      </c>
      <c r="J1238" t="s">
        <v>1386</v>
      </c>
      <c r="L1238" t="s">
        <v>1386</v>
      </c>
      <c r="M1238" t="s">
        <v>509</v>
      </c>
      <c r="N1238">
        <v>5</v>
      </c>
      <c r="O1238" t="s">
        <v>1224</v>
      </c>
      <c r="P1238" t="s">
        <v>1238</v>
      </c>
      <c r="Q1238" t="s">
        <v>1241</v>
      </c>
      <c r="R1238" t="s">
        <v>2307</v>
      </c>
      <c r="S1238" t="s">
        <v>2767</v>
      </c>
    </row>
    <row r="1239" spans="1:19">
      <c r="A1239" t="s">
        <v>2765</v>
      </c>
      <c r="C1239" t="s">
        <v>87</v>
      </c>
      <c r="E1239" t="s">
        <v>2772</v>
      </c>
      <c r="F1239">
        <v>1</v>
      </c>
      <c r="G1239">
        <v>10</v>
      </c>
      <c r="H1239">
        <v>0.1</v>
      </c>
      <c r="I1239" t="s">
        <v>43</v>
      </c>
      <c r="J1239" t="s">
        <v>1386</v>
      </c>
      <c r="L1239" t="s">
        <v>1386</v>
      </c>
      <c r="M1239" t="s">
        <v>509</v>
      </c>
      <c r="N1239">
        <v>5</v>
      </c>
      <c r="O1239" t="s">
        <v>1224</v>
      </c>
      <c r="P1239" t="s">
        <v>1238</v>
      </c>
      <c r="Q1239" t="s">
        <v>1241</v>
      </c>
      <c r="R1239" t="s">
        <v>2307</v>
      </c>
      <c r="S1239" t="s">
        <v>2767</v>
      </c>
    </row>
    <row r="1240" spans="1:19">
      <c r="A1240" t="s">
        <v>2765</v>
      </c>
      <c r="C1240" t="s">
        <v>595</v>
      </c>
      <c r="E1240" t="s">
        <v>2773</v>
      </c>
      <c r="F1240" t="s">
        <v>300</v>
      </c>
      <c r="J1240" t="s">
        <v>1386</v>
      </c>
      <c r="L1240" t="s">
        <v>1386</v>
      </c>
      <c r="M1240" t="s">
        <v>509</v>
      </c>
      <c r="N1240">
        <v>5</v>
      </c>
      <c r="O1240" t="s">
        <v>1224</v>
      </c>
      <c r="P1240" t="s">
        <v>1238</v>
      </c>
      <c r="Q1240" t="s">
        <v>1241</v>
      </c>
      <c r="R1240" t="s">
        <v>2307</v>
      </c>
      <c r="S1240" t="s">
        <v>2767</v>
      </c>
    </row>
    <row r="1241" spans="1:19">
      <c r="A1241" t="s">
        <v>2765</v>
      </c>
      <c r="C1241" t="s">
        <v>596</v>
      </c>
      <c r="E1241" t="s">
        <v>2774</v>
      </c>
      <c r="F1241" t="s">
        <v>300</v>
      </c>
      <c r="J1241" t="s">
        <v>1386</v>
      </c>
      <c r="L1241" t="s">
        <v>1386</v>
      </c>
      <c r="M1241" t="s">
        <v>509</v>
      </c>
      <c r="N1241">
        <v>5</v>
      </c>
      <c r="O1241" t="s">
        <v>1224</v>
      </c>
      <c r="P1241" t="s">
        <v>1238</v>
      </c>
      <c r="Q1241" t="s">
        <v>1241</v>
      </c>
      <c r="R1241" t="s">
        <v>2307</v>
      </c>
      <c r="S1241" t="s">
        <v>2767</v>
      </c>
    </row>
    <row r="1242" spans="1:19">
      <c r="A1242" t="s">
        <v>2765</v>
      </c>
      <c r="C1242" t="s">
        <v>515</v>
      </c>
      <c r="E1242" t="s">
        <v>2775</v>
      </c>
      <c r="F1242" t="s">
        <v>300</v>
      </c>
      <c r="J1242" t="s">
        <v>1386</v>
      </c>
      <c r="L1242" t="s">
        <v>1386</v>
      </c>
      <c r="M1242" t="s">
        <v>509</v>
      </c>
      <c r="N1242">
        <v>5</v>
      </c>
      <c r="O1242" t="s">
        <v>1224</v>
      </c>
      <c r="P1242" t="s">
        <v>1238</v>
      </c>
      <c r="Q1242" t="s">
        <v>1241</v>
      </c>
      <c r="R1242" t="s">
        <v>2307</v>
      </c>
      <c r="S1242" t="s">
        <v>2767</v>
      </c>
    </row>
    <row r="1243" spans="1:19">
      <c r="A1243" t="s">
        <v>2765</v>
      </c>
      <c r="C1243" t="s">
        <v>516</v>
      </c>
      <c r="E1243" t="s">
        <v>2776</v>
      </c>
      <c r="F1243" t="s">
        <v>300</v>
      </c>
      <c r="J1243" t="s">
        <v>1386</v>
      </c>
      <c r="L1243" t="s">
        <v>1386</v>
      </c>
      <c r="M1243" t="s">
        <v>509</v>
      </c>
      <c r="N1243">
        <v>5</v>
      </c>
      <c r="O1243" t="s">
        <v>1224</v>
      </c>
      <c r="P1243" t="s">
        <v>1238</v>
      </c>
      <c r="Q1243" t="s">
        <v>1241</v>
      </c>
      <c r="R1243" t="s">
        <v>2307</v>
      </c>
      <c r="S1243" t="s">
        <v>2767</v>
      </c>
    </row>
    <row r="1244" spans="1:19">
      <c r="A1244" t="s">
        <v>2765</v>
      </c>
      <c r="C1244" t="s">
        <v>689</v>
      </c>
      <c r="E1244" t="s">
        <v>2777</v>
      </c>
      <c r="F1244">
        <v>0</v>
      </c>
      <c r="I1244" t="s">
        <v>597</v>
      </c>
      <c r="J1244" t="s">
        <v>1386</v>
      </c>
      <c r="L1244" t="s">
        <v>1386</v>
      </c>
      <c r="M1244" t="s">
        <v>509</v>
      </c>
      <c r="N1244">
        <v>5</v>
      </c>
      <c r="O1244" t="s">
        <v>1224</v>
      </c>
      <c r="P1244" t="s">
        <v>1238</v>
      </c>
      <c r="Q1244" t="s">
        <v>1241</v>
      </c>
      <c r="R1244" t="s">
        <v>2307</v>
      </c>
      <c r="S1244" t="s">
        <v>2767</v>
      </c>
    </row>
    <row r="1245" spans="1:19">
      <c r="A1245" t="s">
        <v>2765</v>
      </c>
      <c r="C1245" t="s">
        <v>694</v>
      </c>
      <c r="E1245" t="s">
        <v>2778</v>
      </c>
      <c r="F1245">
        <v>0</v>
      </c>
      <c r="I1245" t="s">
        <v>597</v>
      </c>
      <c r="J1245" t="s">
        <v>1386</v>
      </c>
      <c r="L1245" t="s">
        <v>1386</v>
      </c>
      <c r="M1245" t="s">
        <v>509</v>
      </c>
      <c r="N1245">
        <v>5</v>
      </c>
      <c r="O1245" t="s">
        <v>1224</v>
      </c>
      <c r="P1245" t="s">
        <v>1238</v>
      </c>
      <c r="Q1245" t="s">
        <v>1241</v>
      </c>
      <c r="R1245" t="s">
        <v>2307</v>
      </c>
      <c r="S1245" t="s">
        <v>2767</v>
      </c>
    </row>
    <row r="1246" spans="1:19">
      <c r="A1246" t="s">
        <v>2765</v>
      </c>
      <c r="C1246" t="s">
        <v>598</v>
      </c>
      <c r="E1246" t="s">
        <v>2779</v>
      </c>
      <c r="F1246" t="s">
        <v>300</v>
      </c>
      <c r="J1246" t="s">
        <v>1386</v>
      </c>
      <c r="L1246" t="s">
        <v>1386</v>
      </c>
      <c r="M1246" t="s">
        <v>509</v>
      </c>
      <c r="N1246">
        <v>5</v>
      </c>
      <c r="O1246" t="s">
        <v>1224</v>
      </c>
      <c r="P1246" t="s">
        <v>1238</v>
      </c>
      <c r="Q1246" t="s">
        <v>1241</v>
      </c>
      <c r="R1246" t="s">
        <v>2307</v>
      </c>
      <c r="S1246" t="s">
        <v>2767</v>
      </c>
    </row>
    <row r="1247" spans="1:19">
      <c r="A1247" t="s">
        <v>2765</v>
      </c>
      <c r="B1247" t="s">
        <v>594</v>
      </c>
      <c r="C1247" t="s">
        <v>599</v>
      </c>
      <c r="E1247" t="s">
        <v>2780</v>
      </c>
      <c r="F1247" t="s">
        <v>300</v>
      </c>
      <c r="I1247" t="s">
        <v>707</v>
      </c>
      <c r="J1247" t="s">
        <v>1386</v>
      </c>
      <c r="L1247" t="s">
        <v>1386</v>
      </c>
      <c r="M1247" t="s">
        <v>509</v>
      </c>
      <c r="N1247">
        <v>5</v>
      </c>
      <c r="O1247" t="s">
        <v>1224</v>
      </c>
      <c r="P1247" t="s">
        <v>1238</v>
      </c>
      <c r="Q1247" t="s">
        <v>1241</v>
      </c>
      <c r="R1247" t="s">
        <v>2307</v>
      </c>
      <c r="S1247" t="s">
        <v>2767</v>
      </c>
    </row>
    <row r="1248" spans="1:19">
      <c r="A1248" t="s">
        <v>2781</v>
      </c>
      <c r="C1248" t="s">
        <v>585</v>
      </c>
      <c r="E1248" t="s">
        <v>2782</v>
      </c>
      <c r="F1248" t="s">
        <v>2654</v>
      </c>
      <c r="J1248" t="s">
        <v>1386</v>
      </c>
      <c r="L1248" t="s">
        <v>1386</v>
      </c>
      <c r="N1248">
        <v>5</v>
      </c>
      <c r="O1248" t="s">
        <v>1224</v>
      </c>
      <c r="P1248" t="s">
        <v>1238</v>
      </c>
      <c r="Q1248" t="s">
        <v>1241</v>
      </c>
      <c r="R1248" t="s">
        <v>2307</v>
      </c>
      <c r="S1248" t="s">
        <v>2783</v>
      </c>
    </row>
    <row r="1249" spans="1:19">
      <c r="A1249" t="s">
        <v>2781</v>
      </c>
      <c r="C1249" t="s">
        <v>615</v>
      </c>
      <c r="E1249" t="s">
        <v>2784</v>
      </c>
      <c r="F1249" t="s">
        <v>300</v>
      </c>
      <c r="J1249" t="s">
        <v>1386</v>
      </c>
      <c r="L1249" t="s">
        <v>1386</v>
      </c>
      <c r="M1249" t="s">
        <v>509</v>
      </c>
      <c r="N1249">
        <v>5</v>
      </c>
      <c r="O1249" t="s">
        <v>1224</v>
      </c>
      <c r="P1249" t="s">
        <v>1238</v>
      </c>
      <c r="Q1249" t="s">
        <v>1241</v>
      </c>
      <c r="R1249" t="s">
        <v>2307</v>
      </c>
      <c r="S1249" t="s">
        <v>2783</v>
      </c>
    </row>
    <row r="1250" spans="1:19">
      <c r="A1250" t="s">
        <v>2781</v>
      </c>
      <c r="B1250" t="s">
        <v>594</v>
      </c>
      <c r="C1250" t="s">
        <v>708</v>
      </c>
      <c r="E1250" t="s">
        <v>2785</v>
      </c>
      <c r="F1250" t="s">
        <v>300</v>
      </c>
      <c r="I1250" t="s">
        <v>707</v>
      </c>
      <c r="J1250" t="s">
        <v>1386</v>
      </c>
      <c r="L1250" t="s">
        <v>1386</v>
      </c>
      <c r="M1250" t="s">
        <v>509</v>
      </c>
      <c r="N1250">
        <v>5</v>
      </c>
      <c r="O1250" t="s">
        <v>1224</v>
      </c>
      <c r="P1250" t="s">
        <v>1238</v>
      </c>
      <c r="Q1250" t="s">
        <v>1241</v>
      </c>
      <c r="R1250" t="s">
        <v>2307</v>
      </c>
      <c r="S1250" t="s">
        <v>2783</v>
      </c>
    </row>
    <row r="1251" spans="1:19">
      <c r="A1251" t="s">
        <v>2781</v>
      </c>
      <c r="B1251" t="s">
        <v>594</v>
      </c>
      <c r="C1251" t="s">
        <v>712</v>
      </c>
      <c r="E1251" t="s">
        <v>2786</v>
      </c>
      <c r="F1251" t="s">
        <v>300</v>
      </c>
      <c r="I1251" t="s">
        <v>707</v>
      </c>
      <c r="J1251" t="s">
        <v>1386</v>
      </c>
      <c r="L1251" t="s">
        <v>1386</v>
      </c>
      <c r="M1251" t="s">
        <v>509</v>
      </c>
      <c r="N1251">
        <v>5</v>
      </c>
      <c r="O1251" t="s">
        <v>1224</v>
      </c>
      <c r="P1251" t="s">
        <v>1238</v>
      </c>
      <c r="Q1251" t="s">
        <v>1241</v>
      </c>
      <c r="R1251" t="s">
        <v>2307</v>
      </c>
      <c r="S1251" t="s">
        <v>2783</v>
      </c>
    </row>
    <row r="1252" spans="1:19">
      <c r="A1252" t="s">
        <v>2781</v>
      </c>
      <c r="B1252" t="s">
        <v>594</v>
      </c>
      <c r="C1252" t="s">
        <v>716</v>
      </c>
      <c r="E1252" t="s">
        <v>2787</v>
      </c>
      <c r="F1252" t="s">
        <v>300</v>
      </c>
      <c r="I1252" t="s">
        <v>707</v>
      </c>
      <c r="J1252" t="s">
        <v>1386</v>
      </c>
      <c r="L1252" t="s">
        <v>1386</v>
      </c>
      <c r="M1252" t="s">
        <v>509</v>
      </c>
      <c r="N1252">
        <v>5</v>
      </c>
      <c r="O1252" t="s">
        <v>1224</v>
      </c>
      <c r="P1252" t="s">
        <v>1238</v>
      </c>
      <c r="Q1252" t="s">
        <v>1241</v>
      </c>
      <c r="R1252" t="s">
        <v>2307</v>
      </c>
      <c r="S1252" t="s">
        <v>2783</v>
      </c>
    </row>
    <row r="1253" spans="1:19">
      <c r="A1253" t="s">
        <v>2781</v>
      </c>
      <c r="C1253" t="s">
        <v>87</v>
      </c>
      <c r="E1253" t="s">
        <v>2788</v>
      </c>
      <c r="F1253">
        <v>1</v>
      </c>
      <c r="G1253">
        <v>10</v>
      </c>
      <c r="H1253">
        <v>0.1</v>
      </c>
      <c r="I1253" t="s">
        <v>43</v>
      </c>
      <c r="J1253" t="s">
        <v>1386</v>
      </c>
      <c r="L1253" t="s">
        <v>1386</v>
      </c>
      <c r="M1253" t="s">
        <v>509</v>
      </c>
      <c r="N1253">
        <v>5</v>
      </c>
      <c r="O1253" t="s">
        <v>1224</v>
      </c>
      <c r="P1253" t="s">
        <v>1238</v>
      </c>
      <c r="Q1253" t="s">
        <v>1241</v>
      </c>
      <c r="R1253" t="s">
        <v>2307</v>
      </c>
      <c r="S1253" t="s">
        <v>2783</v>
      </c>
    </row>
    <row r="1254" spans="1:19">
      <c r="A1254" t="s">
        <v>2781</v>
      </c>
      <c r="C1254" t="s">
        <v>595</v>
      </c>
      <c r="E1254" t="s">
        <v>2789</v>
      </c>
      <c r="F1254" t="s">
        <v>300</v>
      </c>
      <c r="J1254" t="s">
        <v>1386</v>
      </c>
      <c r="L1254" t="s">
        <v>1386</v>
      </c>
      <c r="M1254" t="s">
        <v>509</v>
      </c>
      <c r="N1254">
        <v>5</v>
      </c>
      <c r="O1254" t="s">
        <v>1224</v>
      </c>
      <c r="P1254" t="s">
        <v>1238</v>
      </c>
      <c r="Q1254" t="s">
        <v>1241</v>
      </c>
      <c r="R1254" t="s">
        <v>2307</v>
      </c>
      <c r="S1254" t="s">
        <v>2783</v>
      </c>
    </row>
    <row r="1255" spans="1:19">
      <c r="A1255" t="s">
        <v>2781</v>
      </c>
      <c r="C1255" t="s">
        <v>596</v>
      </c>
      <c r="E1255" t="s">
        <v>2790</v>
      </c>
      <c r="F1255" t="s">
        <v>300</v>
      </c>
      <c r="J1255" t="s">
        <v>1386</v>
      </c>
      <c r="L1255" t="s">
        <v>1386</v>
      </c>
      <c r="M1255" t="s">
        <v>509</v>
      </c>
      <c r="N1255">
        <v>5</v>
      </c>
      <c r="O1255" t="s">
        <v>1224</v>
      </c>
      <c r="P1255" t="s">
        <v>1238</v>
      </c>
      <c r="Q1255" t="s">
        <v>1241</v>
      </c>
      <c r="R1255" t="s">
        <v>2307</v>
      </c>
      <c r="S1255" t="s">
        <v>2783</v>
      </c>
    </row>
    <row r="1256" spans="1:19">
      <c r="A1256" t="s">
        <v>2781</v>
      </c>
      <c r="C1256" t="s">
        <v>515</v>
      </c>
      <c r="E1256" t="s">
        <v>2791</v>
      </c>
      <c r="F1256" t="s">
        <v>300</v>
      </c>
      <c r="J1256" t="s">
        <v>1386</v>
      </c>
      <c r="L1256" t="s">
        <v>1386</v>
      </c>
      <c r="M1256" t="s">
        <v>509</v>
      </c>
      <c r="N1256">
        <v>5</v>
      </c>
      <c r="O1256" t="s">
        <v>1224</v>
      </c>
      <c r="P1256" t="s">
        <v>1238</v>
      </c>
      <c r="Q1256" t="s">
        <v>1241</v>
      </c>
      <c r="R1256" t="s">
        <v>2307</v>
      </c>
      <c r="S1256" t="s">
        <v>2783</v>
      </c>
    </row>
    <row r="1257" spans="1:19">
      <c r="A1257" t="s">
        <v>2781</v>
      </c>
      <c r="C1257" t="s">
        <v>516</v>
      </c>
      <c r="E1257" t="s">
        <v>2792</v>
      </c>
      <c r="F1257" t="s">
        <v>300</v>
      </c>
      <c r="J1257" t="s">
        <v>1386</v>
      </c>
      <c r="L1257" t="s">
        <v>1386</v>
      </c>
      <c r="M1257" t="s">
        <v>509</v>
      </c>
      <c r="N1257">
        <v>5</v>
      </c>
      <c r="O1257" t="s">
        <v>1224</v>
      </c>
      <c r="P1257" t="s">
        <v>1238</v>
      </c>
      <c r="Q1257" t="s">
        <v>1241</v>
      </c>
      <c r="R1257" t="s">
        <v>2307</v>
      </c>
      <c r="S1257" t="s">
        <v>2783</v>
      </c>
    </row>
    <row r="1258" spans="1:19">
      <c r="A1258" t="s">
        <v>2781</v>
      </c>
      <c r="C1258" t="s">
        <v>689</v>
      </c>
      <c r="E1258" t="s">
        <v>2793</v>
      </c>
      <c r="F1258">
        <v>0</v>
      </c>
      <c r="I1258" t="s">
        <v>597</v>
      </c>
      <c r="J1258" t="s">
        <v>1386</v>
      </c>
      <c r="L1258" t="s">
        <v>1386</v>
      </c>
      <c r="M1258" t="s">
        <v>509</v>
      </c>
      <c r="N1258">
        <v>5</v>
      </c>
      <c r="O1258" t="s">
        <v>1224</v>
      </c>
      <c r="P1258" t="s">
        <v>1238</v>
      </c>
      <c r="Q1258" t="s">
        <v>1241</v>
      </c>
      <c r="R1258" t="s">
        <v>2307</v>
      </c>
      <c r="S1258" t="s">
        <v>2783</v>
      </c>
    </row>
    <row r="1259" spans="1:19">
      <c r="A1259" t="s">
        <v>2781</v>
      </c>
      <c r="C1259" t="s">
        <v>694</v>
      </c>
      <c r="E1259" t="s">
        <v>2794</v>
      </c>
      <c r="F1259">
        <v>0</v>
      </c>
      <c r="I1259" t="s">
        <v>597</v>
      </c>
      <c r="J1259" t="s">
        <v>1386</v>
      </c>
      <c r="L1259" t="s">
        <v>1386</v>
      </c>
      <c r="M1259" t="s">
        <v>509</v>
      </c>
      <c r="N1259">
        <v>5</v>
      </c>
      <c r="O1259" t="s">
        <v>1224</v>
      </c>
      <c r="P1259" t="s">
        <v>1238</v>
      </c>
      <c r="Q1259" t="s">
        <v>1241</v>
      </c>
      <c r="R1259" t="s">
        <v>2307</v>
      </c>
      <c r="S1259" t="s">
        <v>2783</v>
      </c>
    </row>
    <row r="1260" spans="1:19">
      <c r="A1260" t="s">
        <v>2781</v>
      </c>
      <c r="C1260" t="s">
        <v>598</v>
      </c>
      <c r="E1260" t="s">
        <v>2795</v>
      </c>
      <c r="F1260" t="s">
        <v>300</v>
      </c>
      <c r="J1260" t="s">
        <v>1386</v>
      </c>
      <c r="L1260" t="s">
        <v>1386</v>
      </c>
      <c r="M1260" t="s">
        <v>509</v>
      </c>
      <c r="N1260">
        <v>5</v>
      </c>
      <c r="O1260" t="s">
        <v>1224</v>
      </c>
      <c r="P1260" t="s">
        <v>1238</v>
      </c>
      <c r="Q1260" t="s">
        <v>1241</v>
      </c>
      <c r="R1260" t="s">
        <v>2307</v>
      </c>
      <c r="S1260" t="s">
        <v>2783</v>
      </c>
    </row>
    <row r="1261" spans="1:19">
      <c r="A1261" t="s">
        <v>2781</v>
      </c>
      <c r="B1261" t="s">
        <v>594</v>
      </c>
      <c r="C1261" t="s">
        <v>599</v>
      </c>
      <c r="E1261" t="s">
        <v>2796</v>
      </c>
      <c r="F1261" t="s">
        <v>300</v>
      </c>
      <c r="I1261" t="s">
        <v>707</v>
      </c>
      <c r="J1261" t="s">
        <v>1386</v>
      </c>
      <c r="L1261" t="s">
        <v>1386</v>
      </c>
      <c r="M1261" t="s">
        <v>509</v>
      </c>
      <c r="N1261">
        <v>5</v>
      </c>
      <c r="O1261" t="s">
        <v>1224</v>
      </c>
      <c r="P1261" t="s">
        <v>1238</v>
      </c>
      <c r="Q1261" t="s">
        <v>1241</v>
      </c>
      <c r="R1261" t="s">
        <v>2307</v>
      </c>
      <c r="S1261" t="s">
        <v>2783</v>
      </c>
    </row>
    <row r="1262" spans="1:19">
      <c r="A1262" t="s">
        <v>2797</v>
      </c>
      <c r="C1262" t="s">
        <v>585</v>
      </c>
      <c r="E1262" t="s">
        <v>2798</v>
      </c>
      <c r="F1262" t="s">
        <v>2654</v>
      </c>
      <c r="J1262" t="s">
        <v>1386</v>
      </c>
      <c r="L1262" t="s">
        <v>1386</v>
      </c>
      <c r="N1262">
        <v>5</v>
      </c>
      <c r="O1262" t="s">
        <v>1224</v>
      </c>
      <c r="P1262" t="s">
        <v>1238</v>
      </c>
      <c r="Q1262" t="s">
        <v>1241</v>
      </c>
      <c r="R1262" t="s">
        <v>2307</v>
      </c>
      <c r="S1262" t="s">
        <v>2799</v>
      </c>
    </row>
    <row r="1263" spans="1:19">
      <c r="A1263" t="s">
        <v>2797</v>
      </c>
      <c r="C1263" t="s">
        <v>615</v>
      </c>
      <c r="E1263" t="s">
        <v>2800</v>
      </c>
      <c r="F1263" t="s">
        <v>300</v>
      </c>
      <c r="J1263" t="s">
        <v>1386</v>
      </c>
      <c r="L1263" t="s">
        <v>1386</v>
      </c>
      <c r="M1263" t="s">
        <v>509</v>
      </c>
      <c r="N1263">
        <v>5</v>
      </c>
      <c r="O1263" t="s">
        <v>1224</v>
      </c>
      <c r="P1263" t="s">
        <v>1238</v>
      </c>
      <c r="Q1263" t="s">
        <v>1241</v>
      </c>
      <c r="R1263" t="s">
        <v>2307</v>
      </c>
      <c r="S1263" t="s">
        <v>2799</v>
      </c>
    </row>
    <row r="1264" spans="1:19">
      <c r="A1264" t="s">
        <v>2797</v>
      </c>
      <c r="B1264" t="s">
        <v>594</v>
      </c>
      <c r="C1264" t="s">
        <v>708</v>
      </c>
      <c r="E1264" t="s">
        <v>2801</v>
      </c>
      <c r="F1264" t="s">
        <v>300</v>
      </c>
      <c r="I1264" t="s">
        <v>707</v>
      </c>
      <c r="J1264" t="s">
        <v>1386</v>
      </c>
      <c r="L1264" t="s">
        <v>1386</v>
      </c>
      <c r="M1264" t="s">
        <v>509</v>
      </c>
      <c r="N1264">
        <v>5</v>
      </c>
      <c r="O1264" t="s">
        <v>1224</v>
      </c>
      <c r="P1264" t="s">
        <v>1238</v>
      </c>
      <c r="Q1264" t="s">
        <v>1241</v>
      </c>
      <c r="R1264" t="s">
        <v>2307</v>
      </c>
      <c r="S1264" t="s">
        <v>2799</v>
      </c>
    </row>
    <row r="1265" spans="1:19">
      <c r="A1265" t="s">
        <v>2797</v>
      </c>
      <c r="B1265" t="s">
        <v>594</v>
      </c>
      <c r="C1265" t="s">
        <v>712</v>
      </c>
      <c r="E1265" t="s">
        <v>2802</v>
      </c>
      <c r="F1265" t="s">
        <v>300</v>
      </c>
      <c r="I1265" t="s">
        <v>707</v>
      </c>
      <c r="J1265" t="s">
        <v>1386</v>
      </c>
      <c r="L1265" t="s">
        <v>1386</v>
      </c>
      <c r="M1265" t="s">
        <v>509</v>
      </c>
      <c r="N1265">
        <v>5</v>
      </c>
      <c r="O1265" t="s">
        <v>1224</v>
      </c>
      <c r="P1265" t="s">
        <v>1238</v>
      </c>
      <c r="Q1265" t="s">
        <v>1241</v>
      </c>
      <c r="R1265" t="s">
        <v>2307</v>
      </c>
      <c r="S1265" t="s">
        <v>2799</v>
      </c>
    </row>
    <row r="1266" spans="1:19">
      <c r="A1266" t="s">
        <v>2797</v>
      </c>
      <c r="B1266" t="s">
        <v>594</v>
      </c>
      <c r="C1266" t="s">
        <v>716</v>
      </c>
      <c r="E1266" t="s">
        <v>2803</v>
      </c>
      <c r="F1266" t="s">
        <v>300</v>
      </c>
      <c r="I1266" t="s">
        <v>707</v>
      </c>
      <c r="J1266" t="s">
        <v>1386</v>
      </c>
      <c r="L1266" t="s">
        <v>1386</v>
      </c>
      <c r="M1266" t="s">
        <v>509</v>
      </c>
      <c r="N1266">
        <v>5</v>
      </c>
      <c r="O1266" t="s">
        <v>1224</v>
      </c>
      <c r="P1266" t="s">
        <v>1238</v>
      </c>
      <c r="Q1266" t="s">
        <v>1241</v>
      </c>
      <c r="R1266" t="s">
        <v>2307</v>
      </c>
      <c r="S1266" t="s">
        <v>2799</v>
      </c>
    </row>
    <row r="1267" spans="1:19">
      <c r="A1267" t="s">
        <v>2797</v>
      </c>
      <c r="C1267" t="s">
        <v>87</v>
      </c>
      <c r="E1267" t="s">
        <v>2804</v>
      </c>
      <c r="F1267">
        <v>1</v>
      </c>
      <c r="G1267">
        <v>10</v>
      </c>
      <c r="H1267">
        <v>0.1</v>
      </c>
      <c r="I1267" t="s">
        <v>43</v>
      </c>
      <c r="J1267" t="s">
        <v>1386</v>
      </c>
      <c r="L1267" t="s">
        <v>1386</v>
      </c>
      <c r="M1267" t="s">
        <v>509</v>
      </c>
      <c r="N1267">
        <v>5</v>
      </c>
      <c r="O1267" t="s">
        <v>1224</v>
      </c>
      <c r="P1267" t="s">
        <v>1238</v>
      </c>
      <c r="Q1267" t="s">
        <v>1241</v>
      </c>
      <c r="R1267" t="s">
        <v>2307</v>
      </c>
      <c r="S1267" t="s">
        <v>2799</v>
      </c>
    </row>
    <row r="1268" spans="1:19">
      <c r="A1268" t="s">
        <v>2797</v>
      </c>
      <c r="C1268" t="s">
        <v>595</v>
      </c>
      <c r="E1268" t="s">
        <v>2805</v>
      </c>
      <c r="F1268" t="s">
        <v>300</v>
      </c>
      <c r="J1268" t="s">
        <v>1386</v>
      </c>
      <c r="L1268" t="s">
        <v>1386</v>
      </c>
      <c r="M1268" t="s">
        <v>509</v>
      </c>
      <c r="N1268">
        <v>5</v>
      </c>
      <c r="O1268" t="s">
        <v>1224</v>
      </c>
      <c r="P1268" t="s">
        <v>1238</v>
      </c>
      <c r="Q1268" t="s">
        <v>1241</v>
      </c>
      <c r="R1268" t="s">
        <v>2307</v>
      </c>
      <c r="S1268" t="s">
        <v>2799</v>
      </c>
    </row>
    <row r="1269" spans="1:19">
      <c r="A1269" t="s">
        <v>2797</v>
      </c>
      <c r="C1269" t="s">
        <v>596</v>
      </c>
      <c r="E1269" t="s">
        <v>2806</v>
      </c>
      <c r="F1269" t="s">
        <v>300</v>
      </c>
      <c r="J1269" t="s">
        <v>1386</v>
      </c>
      <c r="L1269" t="s">
        <v>1386</v>
      </c>
      <c r="M1269" t="s">
        <v>509</v>
      </c>
      <c r="N1269">
        <v>5</v>
      </c>
      <c r="O1269" t="s">
        <v>1224</v>
      </c>
      <c r="P1269" t="s">
        <v>1238</v>
      </c>
      <c r="Q1269" t="s">
        <v>1241</v>
      </c>
      <c r="R1269" t="s">
        <v>2307</v>
      </c>
      <c r="S1269" t="s">
        <v>2799</v>
      </c>
    </row>
    <row r="1270" spans="1:19">
      <c r="A1270" t="s">
        <v>2797</v>
      </c>
      <c r="C1270" t="s">
        <v>515</v>
      </c>
      <c r="E1270" t="s">
        <v>2807</v>
      </c>
      <c r="F1270" t="s">
        <v>300</v>
      </c>
      <c r="J1270" t="s">
        <v>1386</v>
      </c>
      <c r="L1270" t="s">
        <v>1386</v>
      </c>
      <c r="M1270" t="s">
        <v>509</v>
      </c>
      <c r="N1270">
        <v>5</v>
      </c>
      <c r="O1270" t="s">
        <v>1224</v>
      </c>
      <c r="P1270" t="s">
        <v>1238</v>
      </c>
      <c r="Q1270" t="s">
        <v>1241</v>
      </c>
      <c r="R1270" t="s">
        <v>2307</v>
      </c>
      <c r="S1270" t="s">
        <v>2799</v>
      </c>
    </row>
    <row r="1271" spans="1:19">
      <c r="A1271" t="s">
        <v>2797</v>
      </c>
      <c r="C1271" t="s">
        <v>516</v>
      </c>
      <c r="E1271" t="s">
        <v>2808</v>
      </c>
      <c r="F1271" t="s">
        <v>300</v>
      </c>
      <c r="J1271" t="s">
        <v>1386</v>
      </c>
      <c r="L1271" t="s">
        <v>1386</v>
      </c>
      <c r="M1271" t="s">
        <v>509</v>
      </c>
      <c r="N1271">
        <v>5</v>
      </c>
      <c r="O1271" t="s">
        <v>1224</v>
      </c>
      <c r="P1271" t="s">
        <v>1238</v>
      </c>
      <c r="Q1271" t="s">
        <v>1241</v>
      </c>
      <c r="R1271" t="s">
        <v>2307</v>
      </c>
      <c r="S1271" t="s">
        <v>2799</v>
      </c>
    </row>
    <row r="1272" spans="1:19">
      <c r="A1272" t="s">
        <v>2797</v>
      </c>
      <c r="C1272" t="s">
        <v>689</v>
      </c>
      <c r="E1272" t="s">
        <v>2809</v>
      </c>
      <c r="F1272">
        <v>0</v>
      </c>
      <c r="I1272" t="s">
        <v>597</v>
      </c>
      <c r="J1272" t="s">
        <v>1386</v>
      </c>
      <c r="L1272" t="s">
        <v>1386</v>
      </c>
      <c r="M1272" t="s">
        <v>509</v>
      </c>
      <c r="N1272">
        <v>5</v>
      </c>
      <c r="O1272" t="s">
        <v>1224</v>
      </c>
      <c r="P1272" t="s">
        <v>1238</v>
      </c>
      <c r="Q1272" t="s">
        <v>1241</v>
      </c>
      <c r="R1272" t="s">
        <v>2307</v>
      </c>
      <c r="S1272" t="s">
        <v>2799</v>
      </c>
    </row>
    <row r="1273" spans="1:19">
      <c r="A1273" t="s">
        <v>2797</v>
      </c>
      <c r="C1273" t="s">
        <v>694</v>
      </c>
      <c r="E1273" t="s">
        <v>2810</v>
      </c>
      <c r="F1273">
        <v>0</v>
      </c>
      <c r="I1273" t="s">
        <v>597</v>
      </c>
      <c r="J1273" t="s">
        <v>1386</v>
      </c>
      <c r="L1273" t="s">
        <v>1386</v>
      </c>
      <c r="M1273" t="s">
        <v>509</v>
      </c>
      <c r="N1273">
        <v>5</v>
      </c>
      <c r="O1273" t="s">
        <v>1224</v>
      </c>
      <c r="P1273" t="s">
        <v>1238</v>
      </c>
      <c r="Q1273" t="s">
        <v>1241</v>
      </c>
      <c r="R1273" t="s">
        <v>2307</v>
      </c>
      <c r="S1273" t="s">
        <v>2799</v>
      </c>
    </row>
    <row r="1274" spans="1:19">
      <c r="A1274" t="s">
        <v>2797</v>
      </c>
      <c r="C1274" t="s">
        <v>598</v>
      </c>
      <c r="E1274" t="s">
        <v>2811</v>
      </c>
      <c r="F1274" t="s">
        <v>300</v>
      </c>
      <c r="J1274" t="s">
        <v>1386</v>
      </c>
      <c r="L1274" t="s">
        <v>1386</v>
      </c>
      <c r="M1274" t="s">
        <v>509</v>
      </c>
      <c r="N1274">
        <v>5</v>
      </c>
      <c r="O1274" t="s">
        <v>1224</v>
      </c>
      <c r="P1274" t="s">
        <v>1238</v>
      </c>
      <c r="Q1274" t="s">
        <v>1241</v>
      </c>
      <c r="R1274" t="s">
        <v>2307</v>
      </c>
      <c r="S1274" t="s">
        <v>2799</v>
      </c>
    </row>
    <row r="1275" spans="1:19">
      <c r="A1275" t="s">
        <v>2797</v>
      </c>
      <c r="B1275" t="s">
        <v>594</v>
      </c>
      <c r="C1275" t="s">
        <v>599</v>
      </c>
      <c r="E1275" t="s">
        <v>2812</v>
      </c>
      <c r="F1275" t="s">
        <v>300</v>
      </c>
      <c r="I1275" t="s">
        <v>707</v>
      </c>
      <c r="J1275" t="s">
        <v>1386</v>
      </c>
      <c r="L1275" t="s">
        <v>1386</v>
      </c>
      <c r="M1275" t="s">
        <v>509</v>
      </c>
      <c r="N1275">
        <v>5</v>
      </c>
      <c r="O1275" t="s">
        <v>1224</v>
      </c>
      <c r="P1275" t="s">
        <v>1238</v>
      </c>
      <c r="Q1275" t="s">
        <v>1241</v>
      </c>
      <c r="R1275" t="s">
        <v>2307</v>
      </c>
      <c r="S1275" t="s">
        <v>2799</v>
      </c>
    </row>
    <row r="1276" spans="1:19">
      <c r="A1276" t="s">
        <v>2813</v>
      </c>
      <c r="C1276" t="s">
        <v>585</v>
      </c>
      <c r="E1276" t="s">
        <v>2814</v>
      </c>
      <c r="F1276" t="s">
        <v>2654</v>
      </c>
      <c r="J1276" t="s">
        <v>1386</v>
      </c>
      <c r="L1276" t="s">
        <v>1386</v>
      </c>
      <c r="N1276">
        <v>5</v>
      </c>
      <c r="O1276" t="s">
        <v>1224</v>
      </c>
      <c r="P1276" t="s">
        <v>1238</v>
      </c>
      <c r="Q1276" t="s">
        <v>1241</v>
      </c>
      <c r="R1276" t="s">
        <v>2307</v>
      </c>
      <c r="S1276" t="s">
        <v>2815</v>
      </c>
    </row>
    <row r="1277" spans="1:19">
      <c r="A1277" t="s">
        <v>2813</v>
      </c>
      <c r="C1277" t="s">
        <v>615</v>
      </c>
      <c r="E1277" t="s">
        <v>2816</v>
      </c>
      <c r="F1277" t="s">
        <v>300</v>
      </c>
      <c r="J1277" t="s">
        <v>1386</v>
      </c>
      <c r="L1277" t="s">
        <v>1386</v>
      </c>
      <c r="M1277" t="s">
        <v>509</v>
      </c>
      <c r="N1277">
        <v>5</v>
      </c>
      <c r="O1277" t="s">
        <v>1224</v>
      </c>
      <c r="P1277" t="s">
        <v>1238</v>
      </c>
      <c r="Q1277" t="s">
        <v>1241</v>
      </c>
      <c r="R1277" t="s">
        <v>2307</v>
      </c>
      <c r="S1277" t="s">
        <v>2815</v>
      </c>
    </row>
    <row r="1278" spans="1:19">
      <c r="A1278" t="s">
        <v>2813</v>
      </c>
      <c r="B1278" t="s">
        <v>594</v>
      </c>
      <c r="C1278" t="s">
        <v>708</v>
      </c>
      <c r="E1278" t="s">
        <v>2817</v>
      </c>
      <c r="F1278" t="s">
        <v>300</v>
      </c>
      <c r="I1278" t="s">
        <v>707</v>
      </c>
      <c r="J1278" t="s">
        <v>1386</v>
      </c>
      <c r="L1278" t="s">
        <v>1386</v>
      </c>
      <c r="M1278" t="s">
        <v>509</v>
      </c>
      <c r="N1278">
        <v>5</v>
      </c>
      <c r="O1278" t="s">
        <v>1224</v>
      </c>
      <c r="P1278" t="s">
        <v>1238</v>
      </c>
      <c r="Q1278" t="s">
        <v>1241</v>
      </c>
      <c r="R1278" t="s">
        <v>2307</v>
      </c>
      <c r="S1278" t="s">
        <v>2815</v>
      </c>
    </row>
    <row r="1279" spans="1:19">
      <c r="A1279" t="s">
        <v>2813</v>
      </c>
      <c r="B1279" t="s">
        <v>594</v>
      </c>
      <c r="C1279" t="s">
        <v>712</v>
      </c>
      <c r="E1279" t="s">
        <v>2818</v>
      </c>
      <c r="F1279" t="s">
        <v>300</v>
      </c>
      <c r="I1279" t="s">
        <v>707</v>
      </c>
      <c r="J1279" t="s">
        <v>1386</v>
      </c>
      <c r="L1279" t="s">
        <v>1386</v>
      </c>
      <c r="M1279" t="s">
        <v>509</v>
      </c>
      <c r="N1279">
        <v>5</v>
      </c>
      <c r="O1279" t="s">
        <v>1224</v>
      </c>
      <c r="P1279" t="s">
        <v>1238</v>
      </c>
      <c r="Q1279" t="s">
        <v>1241</v>
      </c>
      <c r="R1279" t="s">
        <v>2307</v>
      </c>
      <c r="S1279" t="s">
        <v>2815</v>
      </c>
    </row>
    <row r="1280" spans="1:19">
      <c r="A1280" t="s">
        <v>2813</v>
      </c>
      <c r="B1280" t="s">
        <v>594</v>
      </c>
      <c r="C1280" t="s">
        <v>716</v>
      </c>
      <c r="E1280" t="s">
        <v>2819</v>
      </c>
      <c r="F1280" t="s">
        <v>300</v>
      </c>
      <c r="I1280" t="s">
        <v>707</v>
      </c>
      <c r="J1280" t="s">
        <v>1386</v>
      </c>
      <c r="L1280" t="s">
        <v>1386</v>
      </c>
      <c r="M1280" t="s">
        <v>509</v>
      </c>
      <c r="N1280">
        <v>5</v>
      </c>
      <c r="O1280" t="s">
        <v>1224</v>
      </c>
      <c r="P1280" t="s">
        <v>1238</v>
      </c>
      <c r="Q1280" t="s">
        <v>1241</v>
      </c>
      <c r="R1280" t="s">
        <v>2307</v>
      </c>
      <c r="S1280" t="s">
        <v>2815</v>
      </c>
    </row>
    <row r="1281" spans="1:19">
      <c r="A1281" t="s">
        <v>2813</v>
      </c>
      <c r="C1281" t="s">
        <v>87</v>
      </c>
      <c r="E1281" t="s">
        <v>2820</v>
      </c>
      <c r="F1281">
        <v>1</v>
      </c>
      <c r="G1281">
        <v>10</v>
      </c>
      <c r="H1281">
        <v>0.1</v>
      </c>
      <c r="I1281" t="s">
        <v>43</v>
      </c>
      <c r="J1281" t="s">
        <v>1386</v>
      </c>
      <c r="L1281" t="s">
        <v>1386</v>
      </c>
      <c r="M1281" t="s">
        <v>509</v>
      </c>
      <c r="N1281">
        <v>5</v>
      </c>
      <c r="O1281" t="s">
        <v>1224</v>
      </c>
      <c r="P1281" t="s">
        <v>1238</v>
      </c>
      <c r="Q1281" t="s">
        <v>1241</v>
      </c>
      <c r="R1281" t="s">
        <v>2307</v>
      </c>
      <c r="S1281" t="s">
        <v>2815</v>
      </c>
    </row>
    <row r="1282" spans="1:19">
      <c r="A1282" t="s">
        <v>2813</v>
      </c>
      <c r="C1282" t="s">
        <v>595</v>
      </c>
      <c r="E1282" t="s">
        <v>2821</v>
      </c>
      <c r="F1282" t="s">
        <v>300</v>
      </c>
      <c r="J1282" t="s">
        <v>1386</v>
      </c>
      <c r="L1282" t="s">
        <v>1386</v>
      </c>
      <c r="M1282" t="s">
        <v>509</v>
      </c>
      <c r="N1282">
        <v>5</v>
      </c>
      <c r="O1282" t="s">
        <v>1224</v>
      </c>
      <c r="P1282" t="s">
        <v>1238</v>
      </c>
      <c r="Q1282" t="s">
        <v>1241</v>
      </c>
      <c r="R1282" t="s">
        <v>2307</v>
      </c>
      <c r="S1282" t="s">
        <v>2815</v>
      </c>
    </row>
    <row r="1283" spans="1:19">
      <c r="A1283" t="s">
        <v>2813</v>
      </c>
      <c r="C1283" t="s">
        <v>596</v>
      </c>
      <c r="E1283" t="s">
        <v>2822</v>
      </c>
      <c r="F1283" t="s">
        <v>300</v>
      </c>
      <c r="J1283" t="s">
        <v>1386</v>
      </c>
      <c r="L1283" t="s">
        <v>1386</v>
      </c>
      <c r="M1283" t="s">
        <v>509</v>
      </c>
      <c r="N1283">
        <v>5</v>
      </c>
      <c r="O1283" t="s">
        <v>1224</v>
      </c>
      <c r="P1283" t="s">
        <v>1238</v>
      </c>
      <c r="Q1283" t="s">
        <v>1241</v>
      </c>
      <c r="R1283" t="s">
        <v>2307</v>
      </c>
      <c r="S1283" t="s">
        <v>2815</v>
      </c>
    </row>
    <row r="1284" spans="1:19">
      <c r="A1284" t="s">
        <v>2813</v>
      </c>
      <c r="C1284" t="s">
        <v>515</v>
      </c>
      <c r="E1284" t="s">
        <v>2823</v>
      </c>
      <c r="F1284" t="s">
        <v>300</v>
      </c>
      <c r="J1284" t="s">
        <v>1386</v>
      </c>
      <c r="L1284" t="s">
        <v>1386</v>
      </c>
      <c r="M1284" t="s">
        <v>509</v>
      </c>
      <c r="N1284">
        <v>5</v>
      </c>
      <c r="O1284" t="s">
        <v>1224</v>
      </c>
      <c r="P1284" t="s">
        <v>1238</v>
      </c>
      <c r="Q1284" t="s">
        <v>1241</v>
      </c>
      <c r="R1284" t="s">
        <v>2307</v>
      </c>
      <c r="S1284" t="s">
        <v>2815</v>
      </c>
    </row>
    <row r="1285" spans="1:19">
      <c r="A1285" t="s">
        <v>2813</v>
      </c>
      <c r="C1285" t="s">
        <v>516</v>
      </c>
      <c r="E1285" t="s">
        <v>2824</v>
      </c>
      <c r="F1285" t="s">
        <v>300</v>
      </c>
      <c r="J1285" t="s">
        <v>1386</v>
      </c>
      <c r="L1285" t="s">
        <v>1386</v>
      </c>
      <c r="M1285" t="s">
        <v>509</v>
      </c>
      <c r="N1285">
        <v>5</v>
      </c>
      <c r="O1285" t="s">
        <v>1224</v>
      </c>
      <c r="P1285" t="s">
        <v>1238</v>
      </c>
      <c r="Q1285" t="s">
        <v>1241</v>
      </c>
      <c r="R1285" t="s">
        <v>2307</v>
      </c>
      <c r="S1285" t="s">
        <v>2815</v>
      </c>
    </row>
    <row r="1286" spans="1:19">
      <c r="A1286" t="s">
        <v>2813</v>
      </c>
      <c r="C1286" t="s">
        <v>689</v>
      </c>
      <c r="E1286" t="s">
        <v>2825</v>
      </c>
      <c r="F1286">
        <v>0</v>
      </c>
      <c r="I1286" t="s">
        <v>597</v>
      </c>
      <c r="J1286" t="s">
        <v>1386</v>
      </c>
      <c r="L1286" t="s">
        <v>1386</v>
      </c>
      <c r="M1286" t="s">
        <v>509</v>
      </c>
      <c r="N1286">
        <v>5</v>
      </c>
      <c r="O1286" t="s">
        <v>1224</v>
      </c>
      <c r="P1286" t="s">
        <v>1238</v>
      </c>
      <c r="Q1286" t="s">
        <v>1241</v>
      </c>
      <c r="R1286" t="s">
        <v>2307</v>
      </c>
      <c r="S1286" t="s">
        <v>2815</v>
      </c>
    </row>
    <row r="1287" spans="1:19">
      <c r="A1287" t="s">
        <v>2813</v>
      </c>
      <c r="C1287" t="s">
        <v>694</v>
      </c>
      <c r="E1287" t="s">
        <v>2826</v>
      </c>
      <c r="F1287">
        <v>0</v>
      </c>
      <c r="I1287" t="s">
        <v>597</v>
      </c>
      <c r="J1287" t="s">
        <v>1386</v>
      </c>
      <c r="L1287" t="s">
        <v>1386</v>
      </c>
      <c r="M1287" t="s">
        <v>509</v>
      </c>
      <c r="N1287">
        <v>5</v>
      </c>
      <c r="O1287" t="s">
        <v>1224</v>
      </c>
      <c r="P1287" t="s">
        <v>1238</v>
      </c>
      <c r="Q1287" t="s">
        <v>1241</v>
      </c>
      <c r="R1287" t="s">
        <v>2307</v>
      </c>
      <c r="S1287" t="s">
        <v>2815</v>
      </c>
    </row>
    <row r="1288" spans="1:19">
      <c r="A1288" t="s">
        <v>2813</v>
      </c>
      <c r="C1288" t="s">
        <v>598</v>
      </c>
      <c r="E1288" t="s">
        <v>2827</v>
      </c>
      <c r="F1288" t="s">
        <v>300</v>
      </c>
      <c r="J1288" t="s">
        <v>1386</v>
      </c>
      <c r="L1288" t="s">
        <v>1386</v>
      </c>
      <c r="M1288" t="s">
        <v>509</v>
      </c>
      <c r="N1288">
        <v>5</v>
      </c>
      <c r="O1288" t="s">
        <v>1224</v>
      </c>
      <c r="P1288" t="s">
        <v>1238</v>
      </c>
      <c r="Q1288" t="s">
        <v>1241</v>
      </c>
      <c r="R1288" t="s">
        <v>2307</v>
      </c>
      <c r="S1288" t="s">
        <v>2815</v>
      </c>
    </row>
    <row r="1289" spans="1:19">
      <c r="A1289" t="s">
        <v>2813</v>
      </c>
      <c r="B1289" t="s">
        <v>594</v>
      </c>
      <c r="C1289" t="s">
        <v>599</v>
      </c>
      <c r="E1289" t="s">
        <v>2828</v>
      </c>
      <c r="F1289" t="s">
        <v>300</v>
      </c>
      <c r="I1289" t="s">
        <v>707</v>
      </c>
      <c r="J1289" t="s">
        <v>1386</v>
      </c>
      <c r="L1289" t="s">
        <v>1386</v>
      </c>
      <c r="M1289" t="s">
        <v>509</v>
      </c>
      <c r="N1289">
        <v>5</v>
      </c>
      <c r="O1289" t="s">
        <v>1224</v>
      </c>
      <c r="P1289" t="s">
        <v>1238</v>
      </c>
      <c r="Q1289" t="s">
        <v>1241</v>
      </c>
      <c r="R1289" t="s">
        <v>2307</v>
      </c>
      <c r="S1289" t="s">
        <v>2815</v>
      </c>
    </row>
    <row r="1290" spans="1:19">
      <c r="A1290" t="s">
        <v>2829</v>
      </c>
      <c r="C1290" t="s">
        <v>585</v>
      </c>
      <c r="E1290" t="s">
        <v>2830</v>
      </c>
      <c r="F1290" t="s">
        <v>2654</v>
      </c>
      <c r="J1290" t="s">
        <v>1386</v>
      </c>
      <c r="L1290" t="s">
        <v>1386</v>
      </c>
      <c r="N1290">
        <v>5</v>
      </c>
      <c r="O1290" t="s">
        <v>1224</v>
      </c>
      <c r="P1290" t="s">
        <v>1238</v>
      </c>
      <c r="Q1290" t="s">
        <v>1241</v>
      </c>
      <c r="R1290" t="s">
        <v>2307</v>
      </c>
      <c r="S1290" t="s">
        <v>2831</v>
      </c>
    </row>
    <row r="1291" spans="1:19">
      <c r="A1291" t="s">
        <v>2829</v>
      </c>
      <c r="C1291" t="s">
        <v>615</v>
      </c>
      <c r="E1291" t="s">
        <v>2832</v>
      </c>
      <c r="F1291" t="s">
        <v>300</v>
      </c>
      <c r="J1291" t="s">
        <v>1386</v>
      </c>
      <c r="L1291" t="s">
        <v>1386</v>
      </c>
      <c r="M1291" t="s">
        <v>509</v>
      </c>
      <c r="N1291">
        <v>5</v>
      </c>
      <c r="O1291" t="s">
        <v>1224</v>
      </c>
      <c r="P1291" t="s">
        <v>1238</v>
      </c>
      <c r="Q1291" t="s">
        <v>1241</v>
      </c>
      <c r="R1291" t="s">
        <v>2307</v>
      </c>
      <c r="S1291" t="s">
        <v>2831</v>
      </c>
    </row>
    <row r="1292" spans="1:19">
      <c r="A1292" t="s">
        <v>2829</v>
      </c>
      <c r="B1292" t="s">
        <v>594</v>
      </c>
      <c r="C1292" t="s">
        <v>708</v>
      </c>
      <c r="E1292" t="s">
        <v>2833</v>
      </c>
      <c r="F1292" t="s">
        <v>300</v>
      </c>
      <c r="I1292" t="s">
        <v>707</v>
      </c>
      <c r="J1292" t="s">
        <v>1386</v>
      </c>
      <c r="L1292" t="s">
        <v>1386</v>
      </c>
      <c r="M1292" t="s">
        <v>509</v>
      </c>
      <c r="N1292">
        <v>5</v>
      </c>
      <c r="O1292" t="s">
        <v>1224</v>
      </c>
      <c r="P1292" t="s">
        <v>1238</v>
      </c>
      <c r="Q1292" t="s">
        <v>1241</v>
      </c>
      <c r="R1292" t="s">
        <v>2307</v>
      </c>
      <c r="S1292" t="s">
        <v>2831</v>
      </c>
    </row>
    <row r="1293" spans="1:19">
      <c r="A1293" t="s">
        <v>2829</v>
      </c>
      <c r="B1293" t="s">
        <v>594</v>
      </c>
      <c r="C1293" t="s">
        <v>712</v>
      </c>
      <c r="E1293" t="s">
        <v>2834</v>
      </c>
      <c r="F1293" t="s">
        <v>300</v>
      </c>
      <c r="I1293" t="s">
        <v>707</v>
      </c>
      <c r="J1293" t="s">
        <v>1386</v>
      </c>
      <c r="L1293" t="s">
        <v>1386</v>
      </c>
      <c r="M1293" t="s">
        <v>509</v>
      </c>
      <c r="N1293">
        <v>5</v>
      </c>
      <c r="O1293" t="s">
        <v>1224</v>
      </c>
      <c r="P1293" t="s">
        <v>1238</v>
      </c>
      <c r="Q1293" t="s">
        <v>1241</v>
      </c>
      <c r="R1293" t="s">
        <v>2307</v>
      </c>
      <c r="S1293" t="s">
        <v>2831</v>
      </c>
    </row>
    <row r="1294" spans="1:19">
      <c r="A1294" t="s">
        <v>2829</v>
      </c>
      <c r="B1294" t="s">
        <v>594</v>
      </c>
      <c r="C1294" t="s">
        <v>716</v>
      </c>
      <c r="E1294" t="s">
        <v>2835</v>
      </c>
      <c r="F1294" t="s">
        <v>300</v>
      </c>
      <c r="I1294" t="s">
        <v>707</v>
      </c>
      <c r="J1294" t="s">
        <v>1386</v>
      </c>
      <c r="L1294" t="s">
        <v>1386</v>
      </c>
      <c r="M1294" t="s">
        <v>509</v>
      </c>
      <c r="N1294">
        <v>5</v>
      </c>
      <c r="O1294" t="s">
        <v>1224</v>
      </c>
      <c r="P1294" t="s">
        <v>1238</v>
      </c>
      <c r="Q1294" t="s">
        <v>1241</v>
      </c>
      <c r="R1294" t="s">
        <v>2307</v>
      </c>
      <c r="S1294" t="s">
        <v>2831</v>
      </c>
    </row>
    <row r="1295" spans="1:19">
      <c r="A1295" t="s">
        <v>2829</v>
      </c>
      <c r="C1295" t="s">
        <v>87</v>
      </c>
      <c r="E1295" t="s">
        <v>2836</v>
      </c>
      <c r="F1295">
        <v>1</v>
      </c>
      <c r="G1295">
        <v>10</v>
      </c>
      <c r="H1295">
        <v>0.1</v>
      </c>
      <c r="I1295" t="s">
        <v>43</v>
      </c>
      <c r="J1295" t="s">
        <v>1386</v>
      </c>
      <c r="L1295" t="s">
        <v>1386</v>
      </c>
      <c r="M1295" t="s">
        <v>509</v>
      </c>
      <c r="N1295">
        <v>5</v>
      </c>
      <c r="O1295" t="s">
        <v>1224</v>
      </c>
      <c r="P1295" t="s">
        <v>1238</v>
      </c>
      <c r="Q1295" t="s">
        <v>1241</v>
      </c>
      <c r="R1295" t="s">
        <v>2307</v>
      </c>
      <c r="S1295" t="s">
        <v>2831</v>
      </c>
    </row>
    <row r="1296" spans="1:19">
      <c r="A1296" t="s">
        <v>2829</v>
      </c>
      <c r="C1296" t="s">
        <v>595</v>
      </c>
      <c r="E1296" t="s">
        <v>2837</v>
      </c>
      <c r="F1296" t="s">
        <v>300</v>
      </c>
      <c r="J1296" t="s">
        <v>1386</v>
      </c>
      <c r="L1296" t="s">
        <v>1386</v>
      </c>
      <c r="M1296" t="s">
        <v>509</v>
      </c>
      <c r="N1296">
        <v>5</v>
      </c>
      <c r="O1296" t="s">
        <v>1224</v>
      </c>
      <c r="P1296" t="s">
        <v>1238</v>
      </c>
      <c r="Q1296" t="s">
        <v>1241</v>
      </c>
      <c r="R1296" t="s">
        <v>2307</v>
      </c>
      <c r="S1296" t="s">
        <v>2831</v>
      </c>
    </row>
    <row r="1297" spans="1:19">
      <c r="A1297" t="s">
        <v>2829</v>
      </c>
      <c r="C1297" t="s">
        <v>596</v>
      </c>
      <c r="E1297" t="s">
        <v>2838</v>
      </c>
      <c r="F1297" t="s">
        <v>300</v>
      </c>
      <c r="J1297" t="s">
        <v>1386</v>
      </c>
      <c r="L1297" t="s">
        <v>1386</v>
      </c>
      <c r="M1297" t="s">
        <v>509</v>
      </c>
      <c r="N1297">
        <v>5</v>
      </c>
      <c r="O1297" t="s">
        <v>1224</v>
      </c>
      <c r="P1297" t="s">
        <v>1238</v>
      </c>
      <c r="Q1297" t="s">
        <v>1241</v>
      </c>
      <c r="R1297" t="s">
        <v>2307</v>
      </c>
      <c r="S1297" t="s">
        <v>2831</v>
      </c>
    </row>
    <row r="1298" spans="1:19">
      <c r="A1298" t="s">
        <v>2829</v>
      </c>
      <c r="C1298" t="s">
        <v>515</v>
      </c>
      <c r="E1298" t="s">
        <v>2839</v>
      </c>
      <c r="F1298" t="s">
        <v>300</v>
      </c>
      <c r="J1298" t="s">
        <v>1386</v>
      </c>
      <c r="L1298" t="s">
        <v>1386</v>
      </c>
      <c r="M1298" t="s">
        <v>509</v>
      </c>
      <c r="N1298">
        <v>5</v>
      </c>
      <c r="O1298" t="s">
        <v>1224</v>
      </c>
      <c r="P1298" t="s">
        <v>1238</v>
      </c>
      <c r="Q1298" t="s">
        <v>1241</v>
      </c>
      <c r="R1298" t="s">
        <v>2307</v>
      </c>
      <c r="S1298" t="s">
        <v>2831</v>
      </c>
    </row>
    <row r="1299" spans="1:19">
      <c r="A1299" t="s">
        <v>2829</v>
      </c>
      <c r="C1299" t="s">
        <v>516</v>
      </c>
      <c r="E1299" t="s">
        <v>2840</v>
      </c>
      <c r="F1299" t="s">
        <v>300</v>
      </c>
      <c r="J1299" t="s">
        <v>1386</v>
      </c>
      <c r="L1299" t="s">
        <v>1386</v>
      </c>
      <c r="M1299" t="s">
        <v>509</v>
      </c>
      <c r="N1299">
        <v>5</v>
      </c>
      <c r="O1299" t="s">
        <v>1224</v>
      </c>
      <c r="P1299" t="s">
        <v>1238</v>
      </c>
      <c r="Q1299" t="s">
        <v>1241</v>
      </c>
      <c r="R1299" t="s">
        <v>2307</v>
      </c>
      <c r="S1299" t="s">
        <v>2831</v>
      </c>
    </row>
    <row r="1300" spans="1:19">
      <c r="A1300" t="s">
        <v>2829</v>
      </c>
      <c r="C1300" t="s">
        <v>689</v>
      </c>
      <c r="E1300" t="s">
        <v>2841</v>
      </c>
      <c r="F1300">
        <v>0</v>
      </c>
      <c r="I1300" t="s">
        <v>597</v>
      </c>
      <c r="J1300" t="s">
        <v>1386</v>
      </c>
      <c r="L1300" t="s">
        <v>1386</v>
      </c>
      <c r="M1300" t="s">
        <v>509</v>
      </c>
      <c r="N1300">
        <v>5</v>
      </c>
      <c r="O1300" t="s">
        <v>1224</v>
      </c>
      <c r="P1300" t="s">
        <v>1238</v>
      </c>
      <c r="Q1300" t="s">
        <v>1241</v>
      </c>
      <c r="R1300" t="s">
        <v>2307</v>
      </c>
      <c r="S1300" t="s">
        <v>2831</v>
      </c>
    </row>
    <row r="1301" spans="1:19">
      <c r="A1301" t="s">
        <v>2829</v>
      </c>
      <c r="C1301" t="s">
        <v>694</v>
      </c>
      <c r="E1301" t="s">
        <v>2842</v>
      </c>
      <c r="F1301">
        <v>0</v>
      </c>
      <c r="I1301" t="s">
        <v>597</v>
      </c>
      <c r="J1301" t="s">
        <v>1386</v>
      </c>
      <c r="L1301" t="s">
        <v>1386</v>
      </c>
      <c r="M1301" t="s">
        <v>509</v>
      </c>
      <c r="N1301">
        <v>5</v>
      </c>
      <c r="O1301" t="s">
        <v>1224</v>
      </c>
      <c r="P1301" t="s">
        <v>1238</v>
      </c>
      <c r="Q1301" t="s">
        <v>1241</v>
      </c>
      <c r="R1301" t="s">
        <v>2307</v>
      </c>
      <c r="S1301" t="s">
        <v>2831</v>
      </c>
    </row>
    <row r="1302" spans="1:19">
      <c r="A1302" t="s">
        <v>2829</v>
      </c>
      <c r="C1302" t="s">
        <v>598</v>
      </c>
      <c r="E1302" t="s">
        <v>2843</v>
      </c>
      <c r="F1302" t="s">
        <v>300</v>
      </c>
      <c r="J1302" t="s">
        <v>1386</v>
      </c>
      <c r="L1302" t="s">
        <v>1386</v>
      </c>
      <c r="M1302" t="s">
        <v>509</v>
      </c>
      <c r="N1302">
        <v>5</v>
      </c>
      <c r="O1302" t="s">
        <v>1224</v>
      </c>
      <c r="P1302" t="s">
        <v>1238</v>
      </c>
      <c r="Q1302" t="s">
        <v>1241</v>
      </c>
      <c r="R1302" t="s">
        <v>2307</v>
      </c>
      <c r="S1302" t="s">
        <v>2831</v>
      </c>
    </row>
    <row r="1303" spans="1:19">
      <c r="A1303" t="s">
        <v>2829</v>
      </c>
      <c r="B1303" t="s">
        <v>594</v>
      </c>
      <c r="C1303" t="s">
        <v>599</v>
      </c>
      <c r="E1303" t="s">
        <v>2844</v>
      </c>
      <c r="F1303" t="s">
        <v>300</v>
      </c>
      <c r="I1303" t="s">
        <v>707</v>
      </c>
      <c r="J1303" t="s">
        <v>1386</v>
      </c>
      <c r="L1303" t="s">
        <v>1386</v>
      </c>
      <c r="M1303" t="s">
        <v>509</v>
      </c>
      <c r="N1303">
        <v>5</v>
      </c>
      <c r="O1303" t="s">
        <v>1224</v>
      </c>
      <c r="P1303" t="s">
        <v>1238</v>
      </c>
      <c r="Q1303" t="s">
        <v>1241</v>
      </c>
      <c r="R1303" t="s">
        <v>2307</v>
      </c>
      <c r="S1303" t="s">
        <v>2831</v>
      </c>
    </row>
    <row r="1304" spans="1:19">
      <c r="A1304" t="s">
        <v>2845</v>
      </c>
      <c r="C1304" t="s">
        <v>585</v>
      </c>
      <c r="E1304" t="s">
        <v>2846</v>
      </c>
      <c r="F1304" t="s">
        <v>2654</v>
      </c>
      <c r="J1304" t="s">
        <v>1386</v>
      </c>
      <c r="L1304" t="s">
        <v>1386</v>
      </c>
      <c r="N1304">
        <v>5</v>
      </c>
      <c r="O1304" t="s">
        <v>1224</v>
      </c>
      <c r="P1304" t="s">
        <v>1238</v>
      </c>
      <c r="Q1304" t="s">
        <v>1241</v>
      </c>
      <c r="R1304" t="s">
        <v>2307</v>
      </c>
      <c r="S1304" t="s">
        <v>2847</v>
      </c>
    </row>
    <row r="1305" spans="1:19">
      <c r="A1305" t="s">
        <v>2845</v>
      </c>
      <c r="C1305" t="s">
        <v>615</v>
      </c>
      <c r="E1305" t="s">
        <v>2848</v>
      </c>
      <c r="F1305" t="s">
        <v>300</v>
      </c>
      <c r="J1305" t="s">
        <v>1386</v>
      </c>
      <c r="L1305" t="s">
        <v>1386</v>
      </c>
      <c r="M1305" t="s">
        <v>509</v>
      </c>
      <c r="N1305">
        <v>5</v>
      </c>
      <c r="O1305" t="s">
        <v>1224</v>
      </c>
      <c r="P1305" t="s">
        <v>1238</v>
      </c>
      <c r="Q1305" t="s">
        <v>1241</v>
      </c>
      <c r="R1305" t="s">
        <v>2307</v>
      </c>
      <c r="S1305" t="s">
        <v>2847</v>
      </c>
    </row>
    <row r="1306" spans="1:19">
      <c r="A1306" t="s">
        <v>2845</v>
      </c>
      <c r="B1306" t="s">
        <v>594</v>
      </c>
      <c r="C1306" t="s">
        <v>708</v>
      </c>
      <c r="E1306" t="s">
        <v>2849</v>
      </c>
      <c r="F1306" t="s">
        <v>300</v>
      </c>
      <c r="I1306" t="s">
        <v>707</v>
      </c>
      <c r="J1306" t="s">
        <v>1386</v>
      </c>
      <c r="L1306" t="s">
        <v>1386</v>
      </c>
      <c r="M1306" t="s">
        <v>509</v>
      </c>
      <c r="N1306">
        <v>5</v>
      </c>
      <c r="O1306" t="s">
        <v>1224</v>
      </c>
      <c r="P1306" t="s">
        <v>1238</v>
      </c>
      <c r="Q1306" t="s">
        <v>1241</v>
      </c>
      <c r="R1306" t="s">
        <v>2307</v>
      </c>
      <c r="S1306" t="s">
        <v>2847</v>
      </c>
    </row>
    <row r="1307" spans="1:19">
      <c r="A1307" t="s">
        <v>2845</v>
      </c>
      <c r="B1307" t="s">
        <v>594</v>
      </c>
      <c r="C1307" t="s">
        <v>712</v>
      </c>
      <c r="E1307" t="s">
        <v>2850</v>
      </c>
      <c r="F1307" t="s">
        <v>300</v>
      </c>
      <c r="I1307" t="s">
        <v>707</v>
      </c>
      <c r="J1307" t="s">
        <v>1386</v>
      </c>
      <c r="L1307" t="s">
        <v>1386</v>
      </c>
      <c r="M1307" t="s">
        <v>509</v>
      </c>
      <c r="N1307">
        <v>5</v>
      </c>
      <c r="O1307" t="s">
        <v>1224</v>
      </c>
      <c r="P1307" t="s">
        <v>1238</v>
      </c>
      <c r="Q1307" t="s">
        <v>1241</v>
      </c>
      <c r="R1307" t="s">
        <v>2307</v>
      </c>
      <c r="S1307" t="s">
        <v>2847</v>
      </c>
    </row>
    <row r="1308" spans="1:19">
      <c r="A1308" t="s">
        <v>2845</v>
      </c>
      <c r="B1308" t="s">
        <v>594</v>
      </c>
      <c r="C1308" t="s">
        <v>716</v>
      </c>
      <c r="E1308" t="s">
        <v>2851</v>
      </c>
      <c r="F1308" t="s">
        <v>300</v>
      </c>
      <c r="I1308" t="s">
        <v>707</v>
      </c>
      <c r="J1308" t="s">
        <v>1386</v>
      </c>
      <c r="L1308" t="s">
        <v>1386</v>
      </c>
      <c r="M1308" t="s">
        <v>509</v>
      </c>
      <c r="N1308">
        <v>5</v>
      </c>
      <c r="O1308" t="s">
        <v>1224</v>
      </c>
      <c r="P1308" t="s">
        <v>1238</v>
      </c>
      <c r="Q1308" t="s">
        <v>1241</v>
      </c>
      <c r="R1308" t="s">
        <v>2307</v>
      </c>
      <c r="S1308" t="s">
        <v>2847</v>
      </c>
    </row>
    <row r="1309" spans="1:19">
      <c r="A1309" t="s">
        <v>2845</v>
      </c>
      <c r="C1309" t="s">
        <v>87</v>
      </c>
      <c r="E1309" t="s">
        <v>2852</v>
      </c>
      <c r="F1309">
        <v>1</v>
      </c>
      <c r="G1309">
        <v>10</v>
      </c>
      <c r="H1309">
        <v>0.1</v>
      </c>
      <c r="I1309" t="s">
        <v>43</v>
      </c>
      <c r="J1309" t="s">
        <v>1386</v>
      </c>
      <c r="L1309" t="s">
        <v>1386</v>
      </c>
      <c r="M1309" t="s">
        <v>509</v>
      </c>
      <c r="N1309">
        <v>5</v>
      </c>
      <c r="O1309" t="s">
        <v>1224</v>
      </c>
      <c r="P1309" t="s">
        <v>1238</v>
      </c>
      <c r="Q1309" t="s">
        <v>1241</v>
      </c>
      <c r="R1309" t="s">
        <v>2307</v>
      </c>
      <c r="S1309" t="s">
        <v>2847</v>
      </c>
    </row>
    <row r="1310" spans="1:19">
      <c r="A1310" t="s">
        <v>2845</v>
      </c>
      <c r="C1310" t="s">
        <v>595</v>
      </c>
      <c r="E1310" t="s">
        <v>2853</v>
      </c>
      <c r="F1310" t="s">
        <v>300</v>
      </c>
      <c r="J1310" t="s">
        <v>1386</v>
      </c>
      <c r="L1310" t="s">
        <v>1386</v>
      </c>
      <c r="M1310" t="s">
        <v>509</v>
      </c>
      <c r="N1310">
        <v>5</v>
      </c>
      <c r="O1310" t="s">
        <v>1224</v>
      </c>
      <c r="P1310" t="s">
        <v>1238</v>
      </c>
      <c r="Q1310" t="s">
        <v>1241</v>
      </c>
      <c r="R1310" t="s">
        <v>2307</v>
      </c>
      <c r="S1310" t="s">
        <v>2847</v>
      </c>
    </row>
    <row r="1311" spans="1:19">
      <c r="A1311" t="s">
        <v>2845</v>
      </c>
      <c r="C1311" t="s">
        <v>596</v>
      </c>
      <c r="E1311" t="s">
        <v>2854</v>
      </c>
      <c r="F1311" t="s">
        <v>300</v>
      </c>
      <c r="J1311" t="s">
        <v>1386</v>
      </c>
      <c r="L1311" t="s">
        <v>1386</v>
      </c>
      <c r="M1311" t="s">
        <v>509</v>
      </c>
      <c r="N1311">
        <v>5</v>
      </c>
      <c r="O1311" t="s">
        <v>1224</v>
      </c>
      <c r="P1311" t="s">
        <v>1238</v>
      </c>
      <c r="Q1311" t="s">
        <v>1241</v>
      </c>
      <c r="R1311" t="s">
        <v>2307</v>
      </c>
      <c r="S1311" t="s">
        <v>2847</v>
      </c>
    </row>
    <row r="1312" spans="1:19">
      <c r="A1312" t="s">
        <v>2845</v>
      </c>
      <c r="C1312" t="s">
        <v>515</v>
      </c>
      <c r="E1312" t="s">
        <v>2855</v>
      </c>
      <c r="F1312" t="s">
        <v>300</v>
      </c>
      <c r="J1312" t="s">
        <v>1386</v>
      </c>
      <c r="L1312" t="s">
        <v>1386</v>
      </c>
      <c r="M1312" t="s">
        <v>509</v>
      </c>
      <c r="N1312">
        <v>5</v>
      </c>
      <c r="O1312" t="s">
        <v>1224</v>
      </c>
      <c r="P1312" t="s">
        <v>1238</v>
      </c>
      <c r="Q1312" t="s">
        <v>1241</v>
      </c>
      <c r="R1312" t="s">
        <v>2307</v>
      </c>
      <c r="S1312" t="s">
        <v>2847</v>
      </c>
    </row>
    <row r="1313" spans="1:19">
      <c r="A1313" t="s">
        <v>2845</v>
      </c>
      <c r="C1313" t="s">
        <v>516</v>
      </c>
      <c r="E1313" t="s">
        <v>2856</v>
      </c>
      <c r="F1313" t="s">
        <v>300</v>
      </c>
      <c r="J1313" t="s">
        <v>1386</v>
      </c>
      <c r="L1313" t="s">
        <v>1386</v>
      </c>
      <c r="M1313" t="s">
        <v>509</v>
      </c>
      <c r="N1313">
        <v>5</v>
      </c>
      <c r="O1313" t="s">
        <v>1224</v>
      </c>
      <c r="P1313" t="s">
        <v>1238</v>
      </c>
      <c r="Q1313" t="s">
        <v>1241</v>
      </c>
      <c r="R1313" t="s">
        <v>2307</v>
      </c>
      <c r="S1313" t="s">
        <v>2847</v>
      </c>
    </row>
    <row r="1314" spans="1:19">
      <c r="A1314" t="s">
        <v>2845</v>
      </c>
      <c r="C1314" t="s">
        <v>689</v>
      </c>
      <c r="E1314" t="s">
        <v>2857</v>
      </c>
      <c r="F1314">
        <v>0</v>
      </c>
      <c r="I1314" t="s">
        <v>597</v>
      </c>
      <c r="J1314" t="s">
        <v>1386</v>
      </c>
      <c r="L1314" t="s">
        <v>1386</v>
      </c>
      <c r="M1314" t="s">
        <v>509</v>
      </c>
      <c r="N1314">
        <v>5</v>
      </c>
      <c r="O1314" t="s">
        <v>1224</v>
      </c>
      <c r="P1314" t="s">
        <v>1238</v>
      </c>
      <c r="Q1314" t="s">
        <v>1241</v>
      </c>
      <c r="R1314" t="s">
        <v>2307</v>
      </c>
      <c r="S1314" t="s">
        <v>2847</v>
      </c>
    </row>
    <row r="1315" spans="1:19">
      <c r="A1315" t="s">
        <v>2845</v>
      </c>
      <c r="C1315" t="s">
        <v>694</v>
      </c>
      <c r="E1315" t="s">
        <v>2858</v>
      </c>
      <c r="F1315">
        <v>0</v>
      </c>
      <c r="I1315" t="s">
        <v>597</v>
      </c>
      <c r="J1315" t="s">
        <v>1386</v>
      </c>
      <c r="L1315" t="s">
        <v>1386</v>
      </c>
      <c r="M1315" t="s">
        <v>509</v>
      </c>
      <c r="N1315">
        <v>5</v>
      </c>
      <c r="O1315" t="s">
        <v>1224</v>
      </c>
      <c r="P1315" t="s">
        <v>1238</v>
      </c>
      <c r="Q1315" t="s">
        <v>1241</v>
      </c>
      <c r="R1315" t="s">
        <v>2307</v>
      </c>
      <c r="S1315" t="s">
        <v>2847</v>
      </c>
    </row>
    <row r="1316" spans="1:19">
      <c r="A1316" t="s">
        <v>2845</v>
      </c>
      <c r="C1316" t="s">
        <v>598</v>
      </c>
      <c r="E1316" t="s">
        <v>2859</v>
      </c>
      <c r="F1316" t="s">
        <v>300</v>
      </c>
      <c r="J1316" t="s">
        <v>1386</v>
      </c>
      <c r="L1316" t="s">
        <v>1386</v>
      </c>
      <c r="M1316" t="s">
        <v>509</v>
      </c>
      <c r="N1316">
        <v>5</v>
      </c>
      <c r="O1316" t="s">
        <v>1224</v>
      </c>
      <c r="P1316" t="s">
        <v>1238</v>
      </c>
      <c r="Q1316" t="s">
        <v>1241</v>
      </c>
      <c r="R1316" t="s">
        <v>2307</v>
      </c>
      <c r="S1316" t="s">
        <v>2847</v>
      </c>
    </row>
    <row r="1317" spans="1:19">
      <c r="A1317" t="s">
        <v>2845</v>
      </c>
      <c r="B1317" t="s">
        <v>594</v>
      </c>
      <c r="C1317" t="s">
        <v>599</v>
      </c>
      <c r="E1317" t="s">
        <v>2860</v>
      </c>
      <c r="F1317" t="s">
        <v>300</v>
      </c>
      <c r="I1317" t="s">
        <v>707</v>
      </c>
      <c r="J1317" t="s">
        <v>1386</v>
      </c>
      <c r="L1317" t="s">
        <v>1386</v>
      </c>
      <c r="M1317" t="s">
        <v>509</v>
      </c>
      <c r="N1317">
        <v>5</v>
      </c>
      <c r="O1317" t="s">
        <v>1224</v>
      </c>
      <c r="P1317" t="s">
        <v>1238</v>
      </c>
      <c r="Q1317" t="s">
        <v>1241</v>
      </c>
      <c r="R1317" t="s">
        <v>2307</v>
      </c>
      <c r="S1317" t="s">
        <v>2847</v>
      </c>
    </row>
    <row r="1318" spans="1:19">
      <c r="A1318" t="s">
        <v>2861</v>
      </c>
      <c r="C1318" t="s">
        <v>585</v>
      </c>
      <c r="E1318" t="s">
        <v>2862</v>
      </c>
      <c r="F1318" t="s">
        <v>2654</v>
      </c>
      <c r="J1318" t="s">
        <v>1386</v>
      </c>
      <c r="L1318" t="s">
        <v>1386</v>
      </c>
      <c r="N1318">
        <v>5</v>
      </c>
      <c r="O1318" t="s">
        <v>1224</v>
      </c>
      <c r="P1318" t="s">
        <v>1238</v>
      </c>
      <c r="Q1318" t="s">
        <v>1241</v>
      </c>
      <c r="R1318" t="s">
        <v>2307</v>
      </c>
      <c r="S1318" t="s">
        <v>2863</v>
      </c>
    </row>
    <row r="1319" spans="1:19">
      <c r="A1319" t="s">
        <v>2861</v>
      </c>
      <c r="C1319" t="s">
        <v>615</v>
      </c>
      <c r="E1319" t="s">
        <v>2864</v>
      </c>
      <c r="F1319" t="s">
        <v>300</v>
      </c>
      <c r="J1319" t="s">
        <v>1386</v>
      </c>
      <c r="L1319" t="s">
        <v>1386</v>
      </c>
      <c r="M1319" t="s">
        <v>509</v>
      </c>
      <c r="N1319">
        <v>5</v>
      </c>
      <c r="O1319" t="s">
        <v>1224</v>
      </c>
      <c r="P1319" t="s">
        <v>1238</v>
      </c>
      <c r="Q1319" t="s">
        <v>1241</v>
      </c>
      <c r="R1319" t="s">
        <v>2307</v>
      </c>
      <c r="S1319" t="s">
        <v>2863</v>
      </c>
    </row>
    <row r="1320" spans="1:19">
      <c r="A1320" t="s">
        <v>2861</v>
      </c>
      <c r="B1320" t="s">
        <v>594</v>
      </c>
      <c r="C1320" t="s">
        <v>708</v>
      </c>
      <c r="E1320" t="s">
        <v>2865</v>
      </c>
      <c r="F1320" t="s">
        <v>300</v>
      </c>
      <c r="I1320" t="s">
        <v>707</v>
      </c>
      <c r="J1320" t="s">
        <v>1386</v>
      </c>
      <c r="L1320" t="s">
        <v>1386</v>
      </c>
      <c r="M1320" t="s">
        <v>509</v>
      </c>
      <c r="N1320">
        <v>5</v>
      </c>
      <c r="O1320" t="s">
        <v>1224</v>
      </c>
      <c r="P1320" t="s">
        <v>1238</v>
      </c>
      <c r="Q1320" t="s">
        <v>1241</v>
      </c>
      <c r="R1320" t="s">
        <v>2307</v>
      </c>
      <c r="S1320" t="s">
        <v>2863</v>
      </c>
    </row>
    <row r="1321" spans="1:19">
      <c r="A1321" t="s">
        <v>2861</v>
      </c>
      <c r="B1321" t="s">
        <v>594</v>
      </c>
      <c r="C1321" t="s">
        <v>712</v>
      </c>
      <c r="E1321" t="s">
        <v>2866</v>
      </c>
      <c r="F1321" t="s">
        <v>300</v>
      </c>
      <c r="I1321" t="s">
        <v>707</v>
      </c>
      <c r="J1321" t="s">
        <v>1386</v>
      </c>
      <c r="L1321" t="s">
        <v>1386</v>
      </c>
      <c r="M1321" t="s">
        <v>509</v>
      </c>
      <c r="N1321">
        <v>5</v>
      </c>
      <c r="O1321" t="s">
        <v>1224</v>
      </c>
      <c r="P1321" t="s">
        <v>1238</v>
      </c>
      <c r="Q1321" t="s">
        <v>1241</v>
      </c>
      <c r="R1321" t="s">
        <v>2307</v>
      </c>
      <c r="S1321" t="s">
        <v>2863</v>
      </c>
    </row>
    <row r="1322" spans="1:19">
      <c r="A1322" t="s">
        <v>2861</v>
      </c>
      <c r="B1322" t="s">
        <v>594</v>
      </c>
      <c r="C1322" t="s">
        <v>716</v>
      </c>
      <c r="E1322" t="s">
        <v>2867</v>
      </c>
      <c r="F1322" t="s">
        <v>300</v>
      </c>
      <c r="I1322" t="s">
        <v>707</v>
      </c>
      <c r="J1322" t="s">
        <v>1386</v>
      </c>
      <c r="L1322" t="s">
        <v>1386</v>
      </c>
      <c r="M1322" t="s">
        <v>509</v>
      </c>
      <c r="N1322">
        <v>5</v>
      </c>
      <c r="O1322" t="s">
        <v>1224</v>
      </c>
      <c r="P1322" t="s">
        <v>1238</v>
      </c>
      <c r="Q1322" t="s">
        <v>1241</v>
      </c>
      <c r="R1322" t="s">
        <v>2307</v>
      </c>
      <c r="S1322" t="s">
        <v>2863</v>
      </c>
    </row>
    <row r="1323" spans="1:19">
      <c r="A1323" t="s">
        <v>2861</v>
      </c>
      <c r="C1323" t="s">
        <v>87</v>
      </c>
      <c r="E1323" t="s">
        <v>2868</v>
      </c>
      <c r="F1323">
        <v>1</v>
      </c>
      <c r="G1323">
        <v>10</v>
      </c>
      <c r="H1323">
        <v>0.1</v>
      </c>
      <c r="I1323" t="s">
        <v>43</v>
      </c>
      <c r="J1323" t="s">
        <v>1386</v>
      </c>
      <c r="L1323" t="s">
        <v>1386</v>
      </c>
      <c r="M1323" t="s">
        <v>509</v>
      </c>
      <c r="N1323">
        <v>5</v>
      </c>
      <c r="O1323" t="s">
        <v>1224</v>
      </c>
      <c r="P1323" t="s">
        <v>1238</v>
      </c>
      <c r="Q1323" t="s">
        <v>1241</v>
      </c>
      <c r="R1323" t="s">
        <v>2307</v>
      </c>
      <c r="S1323" t="s">
        <v>2863</v>
      </c>
    </row>
    <row r="1324" spans="1:19">
      <c r="A1324" t="s">
        <v>2861</v>
      </c>
      <c r="C1324" t="s">
        <v>595</v>
      </c>
      <c r="E1324" t="s">
        <v>2869</v>
      </c>
      <c r="F1324" t="s">
        <v>300</v>
      </c>
      <c r="J1324" t="s">
        <v>1386</v>
      </c>
      <c r="L1324" t="s">
        <v>1386</v>
      </c>
      <c r="M1324" t="s">
        <v>509</v>
      </c>
      <c r="N1324">
        <v>5</v>
      </c>
      <c r="O1324" t="s">
        <v>1224</v>
      </c>
      <c r="P1324" t="s">
        <v>1238</v>
      </c>
      <c r="Q1324" t="s">
        <v>1241</v>
      </c>
      <c r="R1324" t="s">
        <v>2307</v>
      </c>
      <c r="S1324" t="s">
        <v>2863</v>
      </c>
    </row>
    <row r="1325" spans="1:19">
      <c r="A1325" t="s">
        <v>2861</v>
      </c>
      <c r="C1325" t="s">
        <v>596</v>
      </c>
      <c r="E1325" t="s">
        <v>2870</v>
      </c>
      <c r="F1325" t="s">
        <v>300</v>
      </c>
      <c r="J1325" t="s">
        <v>1386</v>
      </c>
      <c r="L1325" t="s">
        <v>1386</v>
      </c>
      <c r="M1325" t="s">
        <v>509</v>
      </c>
      <c r="N1325">
        <v>5</v>
      </c>
      <c r="O1325" t="s">
        <v>1224</v>
      </c>
      <c r="P1325" t="s">
        <v>1238</v>
      </c>
      <c r="Q1325" t="s">
        <v>1241</v>
      </c>
      <c r="R1325" t="s">
        <v>2307</v>
      </c>
      <c r="S1325" t="s">
        <v>2863</v>
      </c>
    </row>
    <row r="1326" spans="1:19">
      <c r="A1326" t="s">
        <v>2861</v>
      </c>
      <c r="C1326" t="s">
        <v>515</v>
      </c>
      <c r="E1326" t="s">
        <v>2871</v>
      </c>
      <c r="F1326" t="s">
        <v>300</v>
      </c>
      <c r="J1326" t="s">
        <v>1386</v>
      </c>
      <c r="L1326" t="s">
        <v>1386</v>
      </c>
      <c r="M1326" t="s">
        <v>509</v>
      </c>
      <c r="N1326">
        <v>5</v>
      </c>
      <c r="O1326" t="s">
        <v>1224</v>
      </c>
      <c r="P1326" t="s">
        <v>1238</v>
      </c>
      <c r="Q1326" t="s">
        <v>1241</v>
      </c>
      <c r="R1326" t="s">
        <v>2307</v>
      </c>
      <c r="S1326" t="s">
        <v>2863</v>
      </c>
    </row>
    <row r="1327" spans="1:19">
      <c r="A1327" t="s">
        <v>2861</v>
      </c>
      <c r="C1327" t="s">
        <v>516</v>
      </c>
      <c r="E1327" t="s">
        <v>2872</v>
      </c>
      <c r="F1327" t="s">
        <v>300</v>
      </c>
      <c r="J1327" t="s">
        <v>1386</v>
      </c>
      <c r="L1327" t="s">
        <v>1386</v>
      </c>
      <c r="M1327" t="s">
        <v>509</v>
      </c>
      <c r="N1327">
        <v>5</v>
      </c>
      <c r="O1327" t="s">
        <v>1224</v>
      </c>
      <c r="P1327" t="s">
        <v>1238</v>
      </c>
      <c r="Q1327" t="s">
        <v>1241</v>
      </c>
      <c r="R1327" t="s">
        <v>2307</v>
      </c>
      <c r="S1327" t="s">
        <v>2863</v>
      </c>
    </row>
    <row r="1328" spans="1:19">
      <c r="A1328" t="s">
        <v>2861</v>
      </c>
      <c r="C1328" t="s">
        <v>689</v>
      </c>
      <c r="E1328" t="s">
        <v>2873</v>
      </c>
      <c r="F1328">
        <v>0</v>
      </c>
      <c r="I1328" t="s">
        <v>597</v>
      </c>
      <c r="J1328" t="s">
        <v>1386</v>
      </c>
      <c r="L1328" t="s">
        <v>1386</v>
      </c>
      <c r="M1328" t="s">
        <v>509</v>
      </c>
      <c r="N1328">
        <v>5</v>
      </c>
      <c r="O1328" t="s">
        <v>1224</v>
      </c>
      <c r="P1328" t="s">
        <v>1238</v>
      </c>
      <c r="Q1328" t="s">
        <v>1241</v>
      </c>
      <c r="R1328" t="s">
        <v>2307</v>
      </c>
      <c r="S1328" t="s">
        <v>2863</v>
      </c>
    </row>
    <row r="1329" spans="1:19">
      <c r="A1329" t="s">
        <v>2861</v>
      </c>
      <c r="C1329" t="s">
        <v>694</v>
      </c>
      <c r="E1329" t="s">
        <v>2874</v>
      </c>
      <c r="F1329">
        <v>0</v>
      </c>
      <c r="I1329" t="s">
        <v>597</v>
      </c>
      <c r="J1329" t="s">
        <v>1386</v>
      </c>
      <c r="L1329" t="s">
        <v>1386</v>
      </c>
      <c r="M1329" t="s">
        <v>509</v>
      </c>
      <c r="N1329">
        <v>5</v>
      </c>
      <c r="O1329" t="s">
        <v>1224</v>
      </c>
      <c r="P1329" t="s">
        <v>1238</v>
      </c>
      <c r="Q1329" t="s">
        <v>1241</v>
      </c>
      <c r="R1329" t="s">
        <v>2307</v>
      </c>
      <c r="S1329" t="s">
        <v>2863</v>
      </c>
    </row>
    <row r="1330" spans="1:19">
      <c r="A1330" t="s">
        <v>2861</v>
      </c>
      <c r="C1330" t="s">
        <v>598</v>
      </c>
      <c r="E1330" t="s">
        <v>2875</v>
      </c>
      <c r="F1330" t="s">
        <v>300</v>
      </c>
      <c r="J1330" t="s">
        <v>1386</v>
      </c>
      <c r="L1330" t="s">
        <v>1386</v>
      </c>
      <c r="M1330" t="s">
        <v>509</v>
      </c>
      <c r="N1330">
        <v>5</v>
      </c>
      <c r="O1330" t="s">
        <v>1224</v>
      </c>
      <c r="P1330" t="s">
        <v>1238</v>
      </c>
      <c r="Q1330" t="s">
        <v>1241</v>
      </c>
      <c r="R1330" t="s">
        <v>2307</v>
      </c>
      <c r="S1330" t="s">
        <v>2863</v>
      </c>
    </row>
    <row r="1331" spans="1:19">
      <c r="A1331" t="s">
        <v>2861</v>
      </c>
      <c r="B1331" t="s">
        <v>594</v>
      </c>
      <c r="C1331" t="s">
        <v>599</v>
      </c>
      <c r="E1331" t="s">
        <v>2876</v>
      </c>
      <c r="F1331" t="s">
        <v>300</v>
      </c>
      <c r="I1331" t="s">
        <v>707</v>
      </c>
      <c r="J1331" t="s">
        <v>1386</v>
      </c>
      <c r="L1331" t="s">
        <v>1386</v>
      </c>
      <c r="M1331" t="s">
        <v>509</v>
      </c>
      <c r="N1331">
        <v>5</v>
      </c>
      <c r="O1331" t="s">
        <v>1224</v>
      </c>
      <c r="P1331" t="s">
        <v>1238</v>
      </c>
      <c r="Q1331" t="s">
        <v>1241</v>
      </c>
      <c r="R1331" t="s">
        <v>2307</v>
      </c>
      <c r="S1331" t="s">
        <v>2863</v>
      </c>
    </row>
    <row r="1332" spans="1:19">
      <c r="A1332" t="s">
        <v>2877</v>
      </c>
      <c r="C1332" t="s">
        <v>585</v>
      </c>
      <c r="E1332" t="s">
        <v>2878</v>
      </c>
      <c r="F1332" t="s">
        <v>2654</v>
      </c>
      <c r="J1332" t="s">
        <v>1386</v>
      </c>
      <c r="L1332" t="s">
        <v>1386</v>
      </c>
      <c r="N1332">
        <v>5</v>
      </c>
      <c r="O1332" t="s">
        <v>1224</v>
      </c>
      <c r="P1332" t="s">
        <v>1238</v>
      </c>
      <c r="Q1332" t="s">
        <v>1241</v>
      </c>
      <c r="R1332" t="s">
        <v>2307</v>
      </c>
      <c r="S1332" t="s">
        <v>2879</v>
      </c>
    </row>
    <row r="1333" spans="1:19">
      <c r="A1333" t="s">
        <v>2877</v>
      </c>
      <c r="C1333" t="s">
        <v>615</v>
      </c>
      <c r="E1333" t="s">
        <v>2880</v>
      </c>
      <c r="F1333" t="s">
        <v>300</v>
      </c>
      <c r="J1333" t="s">
        <v>1386</v>
      </c>
      <c r="L1333" t="s">
        <v>1386</v>
      </c>
      <c r="M1333" t="s">
        <v>509</v>
      </c>
      <c r="N1333">
        <v>5</v>
      </c>
      <c r="O1333" t="s">
        <v>1224</v>
      </c>
      <c r="P1333" t="s">
        <v>1238</v>
      </c>
      <c r="Q1333" t="s">
        <v>1241</v>
      </c>
      <c r="R1333" t="s">
        <v>2307</v>
      </c>
      <c r="S1333" t="s">
        <v>2879</v>
      </c>
    </row>
    <row r="1334" spans="1:19">
      <c r="A1334" t="s">
        <v>2877</v>
      </c>
      <c r="B1334" t="s">
        <v>594</v>
      </c>
      <c r="C1334" t="s">
        <v>708</v>
      </c>
      <c r="E1334" t="s">
        <v>2881</v>
      </c>
      <c r="F1334" t="s">
        <v>300</v>
      </c>
      <c r="I1334" t="s">
        <v>707</v>
      </c>
      <c r="J1334" t="s">
        <v>1386</v>
      </c>
      <c r="L1334" t="s">
        <v>1386</v>
      </c>
      <c r="M1334" t="s">
        <v>509</v>
      </c>
      <c r="N1334">
        <v>5</v>
      </c>
      <c r="O1334" t="s">
        <v>1224</v>
      </c>
      <c r="P1334" t="s">
        <v>1238</v>
      </c>
      <c r="Q1334" t="s">
        <v>1241</v>
      </c>
      <c r="R1334" t="s">
        <v>2307</v>
      </c>
      <c r="S1334" t="s">
        <v>2879</v>
      </c>
    </row>
    <row r="1335" spans="1:19">
      <c r="A1335" t="s">
        <v>2877</v>
      </c>
      <c r="B1335" t="s">
        <v>594</v>
      </c>
      <c r="C1335" t="s">
        <v>712</v>
      </c>
      <c r="E1335" t="s">
        <v>2882</v>
      </c>
      <c r="F1335" t="s">
        <v>300</v>
      </c>
      <c r="I1335" t="s">
        <v>707</v>
      </c>
      <c r="J1335" t="s">
        <v>1386</v>
      </c>
      <c r="L1335" t="s">
        <v>1386</v>
      </c>
      <c r="M1335" t="s">
        <v>509</v>
      </c>
      <c r="N1335">
        <v>5</v>
      </c>
      <c r="O1335" t="s">
        <v>1224</v>
      </c>
      <c r="P1335" t="s">
        <v>1238</v>
      </c>
      <c r="Q1335" t="s">
        <v>1241</v>
      </c>
      <c r="R1335" t="s">
        <v>2307</v>
      </c>
      <c r="S1335" t="s">
        <v>2879</v>
      </c>
    </row>
    <row r="1336" spans="1:19">
      <c r="A1336" t="s">
        <v>2877</v>
      </c>
      <c r="B1336" t="s">
        <v>594</v>
      </c>
      <c r="C1336" t="s">
        <v>716</v>
      </c>
      <c r="E1336" t="s">
        <v>2883</v>
      </c>
      <c r="F1336" t="s">
        <v>300</v>
      </c>
      <c r="I1336" t="s">
        <v>707</v>
      </c>
      <c r="J1336" t="s">
        <v>1386</v>
      </c>
      <c r="L1336" t="s">
        <v>1386</v>
      </c>
      <c r="M1336" t="s">
        <v>509</v>
      </c>
      <c r="N1336">
        <v>5</v>
      </c>
      <c r="O1336" t="s">
        <v>1224</v>
      </c>
      <c r="P1336" t="s">
        <v>1238</v>
      </c>
      <c r="Q1336" t="s">
        <v>1241</v>
      </c>
      <c r="R1336" t="s">
        <v>2307</v>
      </c>
      <c r="S1336" t="s">
        <v>2879</v>
      </c>
    </row>
    <row r="1337" spans="1:19">
      <c r="A1337" t="s">
        <v>2877</v>
      </c>
      <c r="C1337" t="s">
        <v>87</v>
      </c>
      <c r="E1337" t="s">
        <v>2884</v>
      </c>
      <c r="F1337">
        <v>1</v>
      </c>
      <c r="G1337">
        <v>10</v>
      </c>
      <c r="H1337">
        <v>0.1</v>
      </c>
      <c r="I1337" t="s">
        <v>43</v>
      </c>
      <c r="J1337" t="s">
        <v>1386</v>
      </c>
      <c r="L1337" t="s">
        <v>1386</v>
      </c>
      <c r="M1337" t="s">
        <v>509</v>
      </c>
      <c r="N1337">
        <v>5</v>
      </c>
      <c r="O1337" t="s">
        <v>1224</v>
      </c>
      <c r="P1337" t="s">
        <v>1238</v>
      </c>
      <c r="Q1337" t="s">
        <v>1241</v>
      </c>
      <c r="R1337" t="s">
        <v>2307</v>
      </c>
      <c r="S1337" t="s">
        <v>2879</v>
      </c>
    </row>
    <row r="1338" spans="1:19">
      <c r="A1338" t="s">
        <v>2877</v>
      </c>
      <c r="C1338" t="s">
        <v>595</v>
      </c>
      <c r="E1338" t="s">
        <v>2885</v>
      </c>
      <c r="F1338" t="s">
        <v>300</v>
      </c>
      <c r="J1338" t="s">
        <v>1386</v>
      </c>
      <c r="L1338" t="s">
        <v>1386</v>
      </c>
      <c r="M1338" t="s">
        <v>509</v>
      </c>
      <c r="N1338">
        <v>5</v>
      </c>
      <c r="O1338" t="s">
        <v>1224</v>
      </c>
      <c r="P1338" t="s">
        <v>1238</v>
      </c>
      <c r="Q1338" t="s">
        <v>1241</v>
      </c>
      <c r="R1338" t="s">
        <v>2307</v>
      </c>
      <c r="S1338" t="s">
        <v>2879</v>
      </c>
    </row>
    <row r="1339" spans="1:19">
      <c r="A1339" t="s">
        <v>2877</v>
      </c>
      <c r="C1339" t="s">
        <v>596</v>
      </c>
      <c r="E1339" t="s">
        <v>2886</v>
      </c>
      <c r="F1339" t="s">
        <v>300</v>
      </c>
      <c r="J1339" t="s">
        <v>1386</v>
      </c>
      <c r="L1339" t="s">
        <v>1386</v>
      </c>
      <c r="M1339" t="s">
        <v>509</v>
      </c>
      <c r="N1339">
        <v>5</v>
      </c>
      <c r="O1339" t="s">
        <v>1224</v>
      </c>
      <c r="P1339" t="s">
        <v>1238</v>
      </c>
      <c r="Q1339" t="s">
        <v>1241</v>
      </c>
      <c r="R1339" t="s">
        <v>2307</v>
      </c>
      <c r="S1339" t="s">
        <v>2879</v>
      </c>
    </row>
    <row r="1340" spans="1:19">
      <c r="A1340" t="s">
        <v>2877</v>
      </c>
      <c r="C1340" t="s">
        <v>515</v>
      </c>
      <c r="E1340" t="s">
        <v>2887</v>
      </c>
      <c r="F1340" t="s">
        <v>300</v>
      </c>
      <c r="J1340" t="s">
        <v>1386</v>
      </c>
      <c r="L1340" t="s">
        <v>1386</v>
      </c>
      <c r="M1340" t="s">
        <v>509</v>
      </c>
      <c r="N1340">
        <v>5</v>
      </c>
      <c r="O1340" t="s">
        <v>1224</v>
      </c>
      <c r="P1340" t="s">
        <v>1238</v>
      </c>
      <c r="Q1340" t="s">
        <v>1241</v>
      </c>
      <c r="R1340" t="s">
        <v>2307</v>
      </c>
      <c r="S1340" t="s">
        <v>2879</v>
      </c>
    </row>
    <row r="1341" spans="1:19">
      <c r="A1341" t="s">
        <v>2877</v>
      </c>
      <c r="C1341" t="s">
        <v>516</v>
      </c>
      <c r="E1341" t="s">
        <v>2888</v>
      </c>
      <c r="F1341" t="s">
        <v>300</v>
      </c>
      <c r="J1341" t="s">
        <v>1386</v>
      </c>
      <c r="L1341" t="s">
        <v>1386</v>
      </c>
      <c r="M1341" t="s">
        <v>509</v>
      </c>
      <c r="N1341">
        <v>5</v>
      </c>
      <c r="O1341" t="s">
        <v>1224</v>
      </c>
      <c r="P1341" t="s">
        <v>1238</v>
      </c>
      <c r="Q1341" t="s">
        <v>1241</v>
      </c>
      <c r="R1341" t="s">
        <v>2307</v>
      </c>
      <c r="S1341" t="s">
        <v>2879</v>
      </c>
    </row>
    <row r="1342" spans="1:19">
      <c r="A1342" t="s">
        <v>2877</v>
      </c>
      <c r="C1342" t="s">
        <v>689</v>
      </c>
      <c r="E1342" t="s">
        <v>2889</v>
      </c>
      <c r="F1342">
        <v>0</v>
      </c>
      <c r="I1342" t="s">
        <v>597</v>
      </c>
      <c r="J1342" t="s">
        <v>1386</v>
      </c>
      <c r="L1342" t="s">
        <v>1386</v>
      </c>
      <c r="M1342" t="s">
        <v>509</v>
      </c>
      <c r="N1342">
        <v>5</v>
      </c>
      <c r="O1342" t="s">
        <v>1224</v>
      </c>
      <c r="P1342" t="s">
        <v>1238</v>
      </c>
      <c r="Q1342" t="s">
        <v>1241</v>
      </c>
      <c r="R1342" t="s">
        <v>2307</v>
      </c>
      <c r="S1342" t="s">
        <v>2879</v>
      </c>
    </row>
    <row r="1343" spans="1:19">
      <c r="A1343" t="s">
        <v>2877</v>
      </c>
      <c r="C1343" t="s">
        <v>694</v>
      </c>
      <c r="E1343" t="s">
        <v>2890</v>
      </c>
      <c r="F1343">
        <v>0</v>
      </c>
      <c r="I1343" t="s">
        <v>597</v>
      </c>
      <c r="J1343" t="s">
        <v>1386</v>
      </c>
      <c r="L1343" t="s">
        <v>1386</v>
      </c>
      <c r="M1343" t="s">
        <v>509</v>
      </c>
      <c r="N1343">
        <v>5</v>
      </c>
      <c r="O1343" t="s">
        <v>1224</v>
      </c>
      <c r="P1343" t="s">
        <v>1238</v>
      </c>
      <c r="Q1343" t="s">
        <v>1241</v>
      </c>
      <c r="R1343" t="s">
        <v>2307</v>
      </c>
      <c r="S1343" t="s">
        <v>2879</v>
      </c>
    </row>
    <row r="1344" spans="1:19">
      <c r="A1344" t="s">
        <v>2877</v>
      </c>
      <c r="C1344" t="s">
        <v>598</v>
      </c>
      <c r="E1344" t="s">
        <v>2891</v>
      </c>
      <c r="F1344" t="s">
        <v>300</v>
      </c>
      <c r="J1344" t="s">
        <v>1386</v>
      </c>
      <c r="L1344" t="s">
        <v>1386</v>
      </c>
      <c r="M1344" t="s">
        <v>509</v>
      </c>
      <c r="N1344">
        <v>5</v>
      </c>
      <c r="O1344" t="s">
        <v>1224</v>
      </c>
      <c r="P1344" t="s">
        <v>1238</v>
      </c>
      <c r="Q1344" t="s">
        <v>1241</v>
      </c>
      <c r="R1344" t="s">
        <v>2307</v>
      </c>
      <c r="S1344" t="s">
        <v>2879</v>
      </c>
    </row>
    <row r="1345" spans="1:19">
      <c r="A1345" t="s">
        <v>2877</v>
      </c>
      <c r="B1345" t="s">
        <v>594</v>
      </c>
      <c r="C1345" t="s">
        <v>599</v>
      </c>
      <c r="E1345" t="s">
        <v>2892</v>
      </c>
      <c r="F1345" t="s">
        <v>300</v>
      </c>
      <c r="I1345" t="s">
        <v>707</v>
      </c>
      <c r="J1345" t="s">
        <v>1386</v>
      </c>
      <c r="L1345" t="s">
        <v>1386</v>
      </c>
      <c r="M1345" t="s">
        <v>509</v>
      </c>
      <c r="N1345">
        <v>5</v>
      </c>
      <c r="O1345" t="s">
        <v>1224</v>
      </c>
      <c r="P1345" t="s">
        <v>1238</v>
      </c>
      <c r="Q1345" t="s">
        <v>1241</v>
      </c>
      <c r="R1345" t="s">
        <v>2307</v>
      </c>
      <c r="S1345" t="s">
        <v>2879</v>
      </c>
    </row>
    <row r="1346" spans="1:19">
      <c r="A1346" t="s">
        <v>2893</v>
      </c>
      <c r="C1346" t="s">
        <v>585</v>
      </c>
      <c r="E1346" t="s">
        <v>2894</v>
      </c>
      <c r="F1346" t="s">
        <v>2654</v>
      </c>
      <c r="J1346" t="s">
        <v>1386</v>
      </c>
      <c r="L1346" t="s">
        <v>1386</v>
      </c>
      <c r="N1346">
        <v>5</v>
      </c>
      <c r="O1346" t="s">
        <v>1224</v>
      </c>
      <c r="P1346" t="s">
        <v>1238</v>
      </c>
      <c r="Q1346" t="s">
        <v>1241</v>
      </c>
      <c r="R1346" t="s">
        <v>2307</v>
      </c>
      <c r="S1346" t="s">
        <v>2895</v>
      </c>
    </row>
    <row r="1347" spans="1:19">
      <c r="A1347" t="s">
        <v>2893</v>
      </c>
      <c r="C1347" t="s">
        <v>615</v>
      </c>
      <c r="E1347" t="s">
        <v>2896</v>
      </c>
      <c r="F1347" t="s">
        <v>300</v>
      </c>
      <c r="J1347" t="s">
        <v>1386</v>
      </c>
      <c r="L1347" t="s">
        <v>1386</v>
      </c>
      <c r="M1347" t="s">
        <v>509</v>
      </c>
      <c r="N1347">
        <v>5</v>
      </c>
      <c r="O1347" t="s">
        <v>1224</v>
      </c>
      <c r="P1347" t="s">
        <v>1238</v>
      </c>
      <c r="Q1347" t="s">
        <v>1241</v>
      </c>
      <c r="R1347" t="s">
        <v>2307</v>
      </c>
      <c r="S1347" t="s">
        <v>2895</v>
      </c>
    </row>
    <row r="1348" spans="1:19">
      <c r="A1348" t="s">
        <v>2893</v>
      </c>
      <c r="B1348" t="s">
        <v>594</v>
      </c>
      <c r="C1348" t="s">
        <v>708</v>
      </c>
      <c r="E1348" t="s">
        <v>2897</v>
      </c>
      <c r="F1348" t="s">
        <v>300</v>
      </c>
      <c r="I1348" t="s">
        <v>707</v>
      </c>
      <c r="J1348" t="s">
        <v>1386</v>
      </c>
      <c r="L1348" t="s">
        <v>1386</v>
      </c>
      <c r="M1348" t="s">
        <v>509</v>
      </c>
      <c r="N1348">
        <v>5</v>
      </c>
      <c r="O1348" t="s">
        <v>1224</v>
      </c>
      <c r="P1348" t="s">
        <v>1238</v>
      </c>
      <c r="Q1348" t="s">
        <v>1241</v>
      </c>
      <c r="R1348" t="s">
        <v>2307</v>
      </c>
      <c r="S1348" t="s">
        <v>2895</v>
      </c>
    </row>
    <row r="1349" spans="1:19">
      <c r="A1349" t="s">
        <v>2893</v>
      </c>
      <c r="B1349" t="s">
        <v>594</v>
      </c>
      <c r="C1349" t="s">
        <v>712</v>
      </c>
      <c r="E1349" t="s">
        <v>2898</v>
      </c>
      <c r="F1349" t="s">
        <v>300</v>
      </c>
      <c r="I1349" t="s">
        <v>707</v>
      </c>
      <c r="J1349" t="s">
        <v>1386</v>
      </c>
      <c r="L1349" t="s">
        <v>1386</v>
      </c>
      <c r="M1349" t="s">
        <v>509</v>
      </c>
      <c r="N1349">
        <v>5</v>
      </c>
      <c r="O1349" t="s">
        <v>1224</v>
      </c>
      <c r="P1349" t="s">
        <v>1238</v>
      </c>
      <c r="Q1349" t="s">
        <v>1241</v>
      </c>
      <c r="R1349" t="s">
        <v>2307</v>
      </c>
      <c r="S1349" t="s">
        <v>2895</v>
      </c>
    </row>
    <row r="1350" spans="1:19">
      <c r="A1350" t="s">
        <v>2893</v>
      </c>
      <c r="B1350" t="s">
        <v>594</v>
      </c>
      <c r="C1350" t="s">
        <v>716</v>
      </c>
      <c r="E1350" t="s">
        <v>2899</v>
      </c>
      <c r="F1350" t="s">
        <v>300</v>
      </c>
      <c r="I1350" t="s">
        <v>707</v>
      </c>
      <c r="J1350" t="s">
        <v>1386</v>
      </c>
      <c r="L1350" t="s">
        <v>1386</v>
      </c>
      <c r="M1350" t="s">
        <v>509</v>
      </c>
      <c r="N1350">
        <v>5</v>
      </c>
      <c r="O1350" t="s">
        <v>1224</v>
      </c>
      <c r="P1350" t="s">
        <v>1238</v>
      </c>
      <c r="Q1350" t="s">
        <v>1241</v>
      </c>
      <c r="R1350" t="s">
        <v>2307</v>
      </c>
      <c r="S1350" t="s">
        <v>2895</v>
      </c>
    </row>
    <row r="1351" spans="1:19">
      <c r="A1351" t="s">
        <v>2893</v>
      </c>
      <c r="C1351" t="s">
        <v>87</v>
      </c>
      <c r="E1351" t="s">
        <v>2900</v>
      </c>
      <c r="F1351">
        <v>1</v>
      </c>
      <c r="G1351">
        <v>10</v>
      </c>
      <c r="H1351">
        <v>0.1</v>
      </c>
      <c r="I1351" t="s">
        <v>43</v>
      </c>
      <c r="J1351" t="s">
        <v>1386</v>
      </c>
      <c r="L1351" t="s">
        <v>1386</v>
      </c>
      <c r="M1351" t="s">
        <v>509</v>
      </c>
      <c r="N1351">
        <v>5</v>
      </c>
      <c r="O1351" t="s">
        <v>1224</v>
      </c>
      <c r="P1351" t="s">
        <v>1238</v>
      </c>
      <c r="Q1351" t="s">
        <v>1241</v>
      </c>
      <c r="R1351" t="s">
        <v>2307</v>
      </c>
      <c r="S1351" t="s">
        <v>2895</v>
      </c>
    </row>
    <row r="1352" spans="1:19">
      <c r="A1352" t="s">
        <v>2893</v>
      </c>
      <c r="C1352" t="s">
        <v>595</v>
      </c>
      <c r="E1352" t="s">
        <v>2901</v>
      </c>
      <c r="F1352" t="s">
        <v>300</v>
      </c>
      <c r="J1352" t="s">
        <v>1386</v>
      </c>
      <c r="L1352" t="s">
        <v>1386</v>
      </c>
      <c r="M1352" t="s">
        <v>509</v>
      </c>
      <c r="N1352">
        <v>5</v>
      </c>
      <c r="O1352" t="s">
        <v>1224</v>
      </c>
      <c r="P1352" t="s">
        <v>1238</v>
      </c>
      <c r="Q1352" t="s">
        <v>1241</v>
      </c>
      <c r="R1352" t="s">
        <v>2307</v>
      </c>
      <c r="S1352" t="s">
        <v>2895</v>
      </c>
    </row>
    <row r="1353" spans="1:19">
      <c r="A1353" t="s">
        <v>2893</v>
      </c>
      <c r="C1353" t="s">
        <v>596</v>
      </c>
      <c r="E1353" t="s">
        <v>2902</v>
      </c>
      <c r="F1353" t="s">
        <v>300</v>
      </c>
      <c r="J1353" t="s">
        <v>1386</v>
      </c>
      <c r="L1353" t="s">
        <v>1386</v>
      </c>
      <c r="M1353" t="s">
        <v>509</v>
      </c>
      <c r="N1353">
        <v>5</v>
      </c>
      <c r="O1353" t="s">
        <v>1224</v>
      </c>
      <c r="P1353" t="s">
        <v>1238</v>
      </c>
      <c r="Q1353" t="s">
        <v>1241</v>
      </c>
      <c r="R1353" t="s">
        <v>2307</v>
      </c>
      <c r="S1353" t="s">
        <v>2895</v>
      </c>
    </row>
    <row r="1354" spans="1:19">
      <c r="A1354" t="s">
        <v>2893</v>
      </c>
      <c r="C1354" t="s">
        <v>515</v>
      </c>
      <c r="E1354" t="s">
        <v>2903</v>
      </c>
      <c r="F1354" t="s">
        <v>300</v>
      </c>
      <c r="J1354" t="s">
        <v>1386</v>
      </c>
      <c r="L1354" t="s">
        <v>1386</v>
      </c>
      <c r="M1354" t="s">
        <v>509</v>
      </c>
      <c r="N1354">
        <v>5</v>
      </c>
      <c r="O1354" t="s">
        <v>1224</v>
      </c>
      <c r="P1354" t="s">
        <v>1238</v>
      </c>
      <c r="Q1354" t="s">
        <v>1241</v>
      </c>
      <c r="R1354" t="s">
        <v>2307</v>
      </c>
      <c r="S1354" t="s">
        <v>2895</v>
      </c>
    </row>
    <row r="1355" spans="1:19">
      <c r="A1355" t="s">
        <v>2893</v>
      </c>
      <c r="C1355" t="s">
        <v>516</v>
      </c>
      <c r="E1355" t="s">
        <v>2904</v>
      </c>
      <c r="F1355" t="s">
        <v>300</v>
      </c>
      <c r="J1355" t="s">
        <v>1386</v>
      </c>
      <c r="L1355" t="s">
        <v>1386</v>
      </c>
      <c r="M1355" t="s">
        <v>509</v>
      </c>
      <c r="N1355">
        <v>5</v>
      </c>
      <c r="O1355" t="s">
        <v>1224</v>
      </c>
      <c r="P1355" t="s">
        <v>1238</v>
      </c>
      <c r="Q1355" t="s">
        <v>1241</v>
      </c>
      <c r="R1355" t="s">
        <v>2307</v>
      </c>
      <c r="S1355" t="s">
        <v>2895</v>
      </c>
    </row>
    <row r="1356" spans="1:19">
      <c r="A1356" t="s">
        <v>2893</v>
      </c>
      <c r="C1356" t="s">
        <v>689</v>
      </c>
      <c r="E1356" t="s">
        <v>2905</v>
      </c>
      <c r="F1356">
        <v>0</v>
      </c>
      <c r="I1356" t="s">
        <v>597</v>
      </c>
      <c r="J1356" t="s">
        <v>1386</v>
      </c>
      <c r="L1356" t="s">
        <v>1386</v>
      </c>
      <c r="M1356" t="s">
        <v>509</v>
      </c>
      <c r="N1356">
        <v>5</v>
      </c>
      <c r="O1356" t="s">
        <v>1224</v>
      </c>
      <c r="P1356" t="s">
        <v>1238</v>
      </c>
      <c r="Q1356" t="s">
        <v>1241</v>
      </c>
      <c r="R1356" t="s">
        <v>2307</v>
      </c>
      <c r="S1356" t="s">
        <v>2895</v>
      </c>
    </row>
    <row r="1357" spans="1:19">
      <c r="A1357" t="s">
        <v>2893</v>
      </c>
      <c r="C1357" t="s">
        <v>694</v>
      </c>
      <c r="E1357" t="s">
        <v>2906</v>
      </c>
      <c r="F1357">
        <v>0</v>
      </c>
      <c r="I1357" t="s">
        <v>597</v>
      </c>
      <c r="J1357" t="s">
        <v>1386</v>
      </c>
      <c r="L1357" t="s">
        <v>1386</v>
      </c>
      <c r="M1357" t="s">
        <v>509</v>
      </c>
      <c r="N1357">
        <v>5</v>
      </c>
      <c r="O1357" t="s">
        <v>1224</v>
      </c>
      <c r="P1357" t="s">
        <v>1238</v>
      </c>
      <c r="Q1357" t="s">
        <v>1241</v>
      </c>
      <c r="R1357" t="s">
        <v>2307</v>
      </c>
      <c r="S1357" t="s">
        <v>2895</v>
      </c>
    </row>
    <row r="1358" spans="1:19">
      <c r="A1358" t="s">
        <v>2893</v>
      </c>
      <c r="C1358" t="s">
        <v>598</v>
      </c>
      <c r="E1358" t="s">
        <v>2907</v>
      </c>
      <c r="F1358" t="s">
        <v>300</v>
      </c>
      <c r="J1358" t="s">
        <v>1386</v>
      </c>
      <c r="L1358" t="s">
        <v>1386</v>
      </c>
      <c r="M1358" t="s">
        <v>509</v>
      </c>
      <c r="N1358">
        <v>5</v>
      </c>
      <c r="O1358" t="s">
        <v>1224</v>
      </c>
      <c r="P1358" t="s">
        <v>1238</v>
      </c>
      <c r="Q1358" t="s">
        <v>1241</v>
      </c>
      <c r="R1358" t="s">
        <v>2307</v>
      </c>
      <c r="S1358" t="s">
        <v>2895</v>
      </c>
    </row>
    <row r="1359" spans="1:19">
      <c r="A1359" t="s">
        <v>2893</v>
      </c>
      <c r="B1359" t="s">
        <v>594</v>
      </c>
      <c r="C1359" t="s">
        <v>599</v>
      </c>
      <c r="E1359" t="s">
        <v>2908</v>
      </c>
      <c r="F1359" t="s">
        <v>300</v>
      </c>
      <c r="I1359" t="s">
        <v>707</v>
      </c>
      <c r="J1359" t="s">
        <v>1386</v>
      </c>
      <c r="L1359" t="s">
        <v>1386</v>
      </c>
      <c r="M1359" t="s">
        <v>509</v>
      </c>
      <c r="N1359">
        <v>5</v>
      </c>
      <c r="O1359" t="s">
        <v>1224</v>
      </c>
      <c r="P1359" t="s">
        <v>1238</v>
      </c>
      <c r="Q1359" t="s">
        <v>1241</v>
      </c>
      <c r="R1359" t="s">
        <v>2307</v>
      </c>
      <c r="S1359" t="s">
        <v>2895</v>
      </c>
    </row>
    <row r="1360" spans="1:19">
      <c r="A1360" t="s">
        <v>2909</v>
      </c>
      <c r="C1360" t="s">
        <v>585</v>
      </c>
      <c r="E1360" t="s">
        <v>2910</v>
      </c>
      <c r="F1360" t="s">
        <v>2654</v>
      </c>
      <c r="J1360" t="s">
        <v>1386</v>
      </c>
      <c r="L1360" t="s">
        <v>1386</v>
      </c>
      <c r="N1360">
        <v>5</v>
      </c>
      <c r="O1360" t="s">
        <v>1224</v>
      </c>
      <c r="P1360" t="s">
        <v>1238</v>
      </c>
      <c r="Q1360" t="s">
        <v>1241</v>
      </c>
      <c r="R1360" t="s">
        <v>2307</v>
      </c>
      <c r="S1360" t="s">
        <v>2911</v>
      </c>
    </row>
    <row r="1361" spans="1:19">
      <c r="A1361" t="s">
        <v>2909</v>
      </c>
      <c r="C1361" t="s">
        <v>615</v>
      </c>
      <c r="E1361" t="s">
        <v>2912</v>
      </c>
      <c r="F1361" t="s">
        <v>300</v>
      </c>
      <c r="J1361" t="s">
        <v>1386</v>
      </c>
      <c r="L1361" t="s">
        <v>1386</v>
      </c>
      <c r="M1361" t="s">
        <v>509</v>
      </c>
      <c r="N1361">
        <v>5</v>
      </c>
      <c r="O1361" t="s">
        <v>1224</v>
      </c>
      <c r="P1361" t="s">
        <v>1238</v>
      </c>
      <c r="Q1361" t="s">
        <v>1241</v>
      </c>
      <c r="R1361" t="s">
        <v>2307</v>
      </c>
      <c r="S1361" t="s">
        <v>2911</v>
      </c>
    </row>
    <row r="1362" spans="1:19">
      <c r="A1362" t="s">
        <v>2909</v>
      </c>
      <c r="B1362" t="s">
        <v>594</v>
      </c>
      <c r="C1362" t="s">
        <v>708</v>
      </c>
      <c r="E1362" t="s">
        <v>2913</v>
      </c>
      <c r="F1362" t="s">
        <v>300</v>
      </c>
      <c r="I1362" t="s">
        <v>707</v>
      </c>
      <c r="J1362" t="s">
        <v>1386</v>
      </c>
      <c r="L1362" t="s">
        <v>1386</v>
      </c>
      <c r="M1362" t="s">
        <v>509</v>
      </c>
      <c r="N1362">
        <v>5</v>
      </c>
      <c r="O1362" t="s">
        <v>1224</v>
      </c>
      <c r="P1362" t="s">
        <v>1238</v>
      </c>
      <c r="Q1362" t="s">
        <v>1241</v>
      </c>
      <c r="R1362" t="s">
        <v>2307</v>
      </c>
      <c r="S1362" t="s">
        <v>2911</v>
      </c>
    </row>
    <row r="1363" spans="1:19">
      <c r="A1363" t="s">
        <v>2909</v>
      </c>
      <c r="B1363" t="s">
        <v>594</v>
      </c>
      <c r="C1363" t="s">
        <v>712</v>
      </c>
      <c r="E1363" t="s">
        <v>2914</v>
      </c>
      <c r="F1363" t="s">
        <v>300</v>
      </c>
      <c r="I1363" t="s">
        <v>707</v>
      </c>
      <c r="J1363" t="s">
        <v>1386</v>
      </c>
      <c r="L1363" t="s">
        <v>1386</v>
      </c>
      <c r="M1363" t="s">
        <v>509</v>
      </c>
      <c r="N1363">
        <v>5</v>
      </c>
      <c r="O1363" t="s">
        <v>1224</v>
      </c>
      <c r="P1363" t="s">
        <v>1238</v>
      </c>
      <c r="Q1363" t="s">
        <v>1241</v>
      </c>
      <c r="R1363" t="s">
        <v>2307</v>
      </c>
      <c r="S1363" t="s">
        <v>2911</v>
      </c>
    </row>
    <row r="1364" spans="1:19">
      <c r="A1364" t="s">
        <v>2909</v>
      </c>
      <c r="B1364" t="s">
        <v>594</v>
      </c>
      <c r="C1364" t="s">
        <v>716</v>
      </c>
      <c r="E1364" t="s">
        <v>2915</v>
      </c>
      <c r="F1364" t="s">
        <v>300</v>
      </c>
      <c r="I1364" t="s">
        <v>707</v>
      </c>
      <c r="J1364" t="s">
        <v>1386</v>
      </c>
      <c r="L1364" t="s">
        <v>1386</v>
      </c>
      <c r="M1364" t="s">
        <v>509</v>
      </c>
      <c r="N1364">
        <v>5</v>
      </c>
      <c r="O1364" t="s">
        <v>1224</v>
      </c>
      <c r="P1364" t="s">
        <v>1238</v>
      </c>
      <c r="Q1364" t="s">
        <v>1241</v>
      </c>
      <c r="R1364" t="s">
        <v>2307</v>
      </c>
      <c r="S1364" t="s">
        <v>2911</v>
      </c>
    </row>
    <row r="1365" spans="1:19">
      <c r="A1365" t="s">
        <v>2909</v>
      </c>
      <c r="C1365" t="s">
        <v>87</v>
      </c>
      <c r="E1365" t="s">
        <v>2916</v>
      </c>
      <c r="F1365">
        <v>1</v>
      </c>
      <c r="G1365">
        <v>10</v>
      </c>
      <c r="H1365">
        <v>0.1</v>
      </c>
      <c r="I1365" t="s">
        <v>43</v>
      </c>
      <c r="J1365" t="s">
        <v>1386</v>
      </c>
      <c r="L1365" t="s">
        <v>1386</v>
      </c>
      <c r="M1365" t="s">
        <v>509</v>
      </c>
      <c r="N1365">
        <v>5</v>
      </c>
      <c r="O1365" t="s">
        <v>1224</v>
      </c>
      <c r="P1365" t="s">
        <v>1238</v>
      </c>
      <c r="Q1365" t="s">
        <v>1241</v>
      </c>
      <c r="R1365" t="s">
        <v>2307</v>
      </c>
      <c r="S1365" t="s">
        <v>2911</v>
      </c>
    </row>
    <row r="1366" spans="1:19">
      <c r="A1366" t="s">
        <v>2909</v>
      </c>
      <c r="C1366" t="s">
        <v>595</v>
      </c>
      <c r="E1366" t="s">
        <v>2917</v>
      </c>
      <c r="F1366" t="s">
        <v>300</v>
      </c>
      <c r="J1366" t="s">
        <v>1386</v>
      </c>
      <c r="L1366" t="s">
        <v>1386</v>
      </c>
      <c r="M1366" t="s">
        <v>509</v>
      </c>
      <c r="N1366">
        <v>5</v>
      </c>
      <c r="O1366" t="s">
        <v>1224</v>
      </c>
      <c r="P1366" t="s">
        <v>1238</v>
      </c>
      <c r="Q1366" t="s">
        <v>1241</v>
      </c>
      <c r="R1366" t="s">
        <v>2307</v>
      </c>
      <c r="S1366" t="s">
        <v>2911</v>
      </c>
    </row>
    <row r="1367" spans="1:19">
      <c r="A1367" t="s">
        <v>2909</v>
      </c>
      <c r="C1367" t="s">
        <v>596</v>
      </c>
      <c r="E1367" t="s">
        <v>2918</v>
      </c>
      <c r="F1367" t="s">
        <v>300</v>
      </c>
      <c r="J1367" t="s">
        <v>1386</v>
      </c>
      <c r="L1367" t="s">
        <v>1386</v>
      </c>
      <c r="M1367" t="s">
        <v>509</v>
      </c>
      <c r="N1367">
        <v>5</v>
      </c>
      <c r="O1367" t="s">
        <v>1224</v>
      </c>
      <c r="P1367" t="s">
        <v>1238</v>
      </c>
      <c r="Q1367" t="s">
        <v>1241</v>
      </c>
      <c r="R1367" t="s">
        <v>2307</v>
      </c>
      <c r="S1367" t="s">
        <v>2911</v>
      </c>
    </row>
    <row r="1368" spans="1:19">
      <c r="A1368" t="s">
        <v>2909</v>
      </c>
      <c r="C1368" t="s">
        <v>515</v>
      </c>
      <c r="E1368" t="s">
        <v>2919</v>
      </c>
      <c r="F1368" t="s">
        <v>300</v>
      </c>
      <c r="J1368" t="s">
        <v>1386</v>
      </c>
      <c r="L1368" t="s">
        <v>1386</v>
      </c>
      <c r="M1368" t="s">
        <v>509</v>
      </c>
      <c r="N1368">
        <v>5</v>
      </c>
      <c r="O1368" t="s">
        <v>1224</v>
      </c>
      <c r="P1368" t="s">
        <v>1238</v>
      </c>
      <c r="Q1368" t="s">
        <v>1241</v>
      </c>
      <c r="R1368" t="s">
        <v>2307</v>
      </c>
      <c r="S1368" t="s">
        <v>2911</v>
      </c>
    </row>
    <row r="1369" spans="1:19">
      <c r="A1369" t="s">
        <v>2909</v>
      </c>
      <c r="C1369" t="s">
        <v>516</v>
      </c>
      <c r="E1369" t="s">
        <v>2920</v>
      </c>
      <c r="F1369" t="s">
        <v>300</v>
      </c>
      <c r="J1369" t="s">
        <v>1386</v>
      </c>
      <c r="L1369" t="s">
        <v>1386</v>
      </c>
      <c r="M1369" t="s">
        <v>509</v>
      </c>
      <c r="N1369">
        <v>5</v>
      </c>
      <c r="O1369" t="s">
        <v>1224</v>
      </c>
      <c r="P1369" t="s">
        <v>1238</v>
      </c>
      <c r="Q1369" t="s">
        <v>1241</v>
      </c>
      <c r="R1369" t="s">
        <v>2307</v>
      </c>
      <c r="S1369" t="s">
        <v>2911</v>
      </c>
    </row>
    <row r="1370" spans="1:19">
      <c r="A1370" t="s">
        <v>2909</v>
      </c>
      <c r="C1370" t="s">
        <v>689</v>
      </c>
      <c r="E1370" t="s">
        <v>2921</v>
      </c>
      <c r="F1370">
        <v>0</v>
      </c>
      <c r="I1370" t="s">
        <v>597</v>
      </c>
      <c r="J1370" t="s">
        <v>1386</v>
      </c>
      <c r="L1370" t="s">
        <v>1386</v>
      </c>
      <c r="M1370" t="s">
        <v>509</v>
      </c>
      <c r="N1370">
        <v>5</v>
      </c>
      <c r="O1370" t="s">
        <v>1224</v>
      </c>
      <c r="P1370" t="s">
        <v>1238</v>
      </c>
      <c r="Q1370" t="s">
        <v>1241</v>
      </c>
      <c r="R1370" t="s">
        <v>2307</v>
      </c>
      <c r="S1370" t="s">
        <v>2911</v>
      </c>
    </row>
    <row r="1371" spans="1:19">
      <c r="A1371" t="s">
        <v>2909</v>
      </c>
      <c r="C1371" t="s">
        <v>694</v>
      </c>
      <c r="E1371" t="s">
        <v>2922</v>
      </c>
      <c r="F1371">
        <v>0</v>
      </c>
      <c r="I1371" t="s">
        <v>597</v>
      </c>
      <c r="J1371" t="s">
        <v>1386</v>
      </c>
      <c r="L1371" t="s">
        <v>1386</v>
      </c>
      <c r="M1371" t="s">
        <v>509</v>
      </c>
      <c r="N1371">
        <v>5</v>
      </c>
      <c r="O1371" t="s">
        <v>1224</v>
      </c>
      <c r="P1371" t="s">
        <v>1238</v>
      </c>
      <c r="Q1371" t="s">
        <v>1241</v>
      </c>
      <c r="R1371" t="s">
        <v>2307</v>
      </c>
      <c r="S1371" t="s">
        <v>2911</v>
      </c>
    </row>
    <row r="1372" spans="1:19">
      <c r="A1372" t="s">
        <v>2909</v>
      </c>
      <c r="C1372" t="s">
        <v>598</v>
      </c>
      <c r="E1372" t="s">
        <v>2923</v>
      </c>
      <c r="F1372" t="s">
        <v>300</v>
      </c>
      <c r="J1372" t="s">
        <v>1386</v>
      </c>
      <c r="L1372" t="s">
        <v>1386</v>
      </c>
      <c r="M1372" t="s">
        <v>509</v>
      </c>
      <c r="N1372">
        <v>5</v>
      </c>
      <c r="O1372" t="s">
        <v>1224</v>
      </c>
      <c r="P1372" t="s">
        <v>1238</v>
      </c>
      <c r="Q1372" t="s">
        <v>1241</v>
      </c>
      <c r="R1372" t="s">
        <v>2307</v>
      </c>
      <c r="S1372" t="s">
        <v>2911</v>
      </c>
    </row>
    <row r="1373" spans="1:19">
      <c r="A1373" t="s">
        <v>2909</v>
      </c>
      <c r="B1373" t="s">
        <v>594</v>
      </c>
      <c r="C1373" t="s">
        <v>599</v>
      </c>
      <c r="E1373" t="s">
        <v>2924</v>
      </c>
      <c r="F1373" t="s">
        <v>300</v>
      </c>
      <c r="I1373" t="s">
        <v>707</v>
      </c>
      <c r="J1373" t="s">
        <v>1386</v>
      </c>
      <c r="L1373" t="s">
        <v>1386</v>
      </c>
      <c r="M1373" t="s">
        <v>509</v>
      </c>
      <c r="N1373">
        <v>5</v>
      </c>
      <c r="O1373" t="s">
        <v>1224</v>
      </c>
      <c r="P1373" t="s">
        <v>1238</v>
      </c>
      <c r="Q1373" t="s">
        <v>1241</v>
      </c>
      <c r="R1373" t="s">
        <v>2307</v>
      </c>
      <c r="S1373" t="s">
        <v>2911</v>
      </c>
    </row>
    <row r="1374" spans="1:19">
      <c r="A1374" t="s">
        <v>2925</v>
      </c>
      <c r="C1374" t="s">
        <v>585</v>
      </c>
      <c r="E1374" t="s">
        <v>2926</v>
      </c>
      <c r="F1374" t="s">
        <v>2654</v>
      </c>
      <c r="J1374" t="s">
        <v>1386</v>
      </c>
      <c r="L1374" t="s">
        <v>1386</v>
      </c>
      <c r="N1374">
        <v>5</v>
      </c>
      <c r="O1374" t="s">
        <v>1224</v>
      </c>
      <c r="P1374" t="s">
        <v>1238</v>
      </c>
      <c r="Q1374" t="s">
        <v>1241</v>
      </c>
      <c r="R1374" t="s">
        <v>2307</v>
      </c>
      <c r="S1374" t="s">
        <v>2927</v>
      </c>
    </row>
    <row r="1375" spans="1:19">
      <c r="A1375" t="s">
        <v>2925</v>
      </c>
      <c r="C1375" t="s">
        <v>615</v>
      </c>
      <c r="E1375" t="s">
        <v>2928</v>
      </c>
      <c r="F1375" t="s">
        <v>300</v>
      </c>
      <c r="J1375" t="s">
        <v>1386</v>
      </c>
      <c r="L1375" t="s">
        <v>1386</v>
      </c>
      <c r="M1375" t="s">
        <v>509</v>
      </c>
      <c r="N1375">
        <v>5</v>
      </c>
      <c r="O1375" t="s">
        <v>1224</v>
      </c>
      <c r="P1375" t="s">
        <v>1238</v>
      </c>
      <c r="Q1375" t="s">
        <v>1241</v>
      </c>
      <c r="R1375" t="s">
        <v>2307</v>
      </c>
      <c r="S1375" t="s">
        <v>2927</v>
      </c>
    </row>
    <row r="1376" spans="1:19">
      <c r="A1376" t="s">
        <v>2925</v>
      </c>
      <c r="B1376" t="s">
        <v>594</v>
      </c>
      <c r="C1376" t="s">
        <v>708</v>
      </c>
      <c r="E1376" t="s">
        <v>2929</v>
      </c>
      <c r="F1376" t="s">
        <v>300</v>
      </c>
      <c r="I1376" t="s">
        <v>707</v>
      </c>
      <c r="J1376" t="s">
        <v>1386</v>
      </c>
      <c r="L1376" t="s">
        <v>1386</v>
      </c>
      <c r="M1376" t="s">
        <v>509</v>
      </c>
      <c r="N1376">
        <v>5</v>
      </c>
      <c r="O1376" t="s">
        <v>1224</v>
      </c>
      <c r="P1376" t="s">
        <v>1238</v>
      </c>
      <c r="Q1376" t="s">
        <v>1241</v>
      </c>
      <c r="R1376" t="s">
        <v>2307</v>
      </c>
      <c r="S1376" t="s">
        <v>2927</v>
      </c>
    </row>
    <row r="1377" spans="1:19">
      <c r="A1377" t="s">
        <v>2925</v>
      </c>
      <c r="B1377" t="s">
        <v>594</v>
      </c>
      <c r="C1377" t="s">
        <v>712</v>
      </c>
      <c r="E1377" t="s">
        <v>2930</v>
      </c>
      <c r="F1377" t="s">
        <v>300</v>
      </c>
      <c r="I1377" t="s">
        <v>707</v>
      </c>
      <c r="J1377" t="s">
        <v>1386</v>
      </c>
      <c r="L1377" t="s">
        <v>1386</v>
      </c>
      <c r="M1377" t="s">
        <v>509</v>
      </c>
      <c r="N1377">
        <v>5</v>
      </c>
      <c r="O1377" t="s">
        <v>1224</v>
      </c>
      <c r="P1377" t="s">
        <v>1238</v>
      </c>
      <c r="Q1377" t="s">
        <v>1241</v>
      </c>
      <c r="R1377" t="s">
        <v>2307</v>
      </c>
      <c r="S1377" t="s">
        <v>2927</v>
      </c>
    </row>
    <row r="1378" spans="1:19">
      <c r="A1378" t="s">
        <v>2925</v>
      </c>
      <c r="B1378" t="s">
        <v>594</v>
      </c>
      <c r="C1378" t="s">
        <v>716</v>
      </c>
      <c r="E1378" t="s">
        <v>2931</v>
      </c>
      <c r="F1378" t="s">
        <v>300</v>
      </c>
      <c r="I1378" t="s">
        <v>707</v>
      </c>
      <c r="J1378" t="s">
        <v>1386</v>
      </c>
      <c r="L1378" t="s">
        <v>1386</v>
      </c>
      <c r="M1378" t="s">
        <v>509</v>
      </c>
      <c r="N1378">
        <v>5</v>
      </c>
      <c r="O1378" t="s">
        <v>1224</v>
      </c>
      <c r="P1378" t="s">
        <v>1238</v>
      </c>
      <c r="Q1378" t="s">
        <v>1241</v>
      </c>
      <c r="R1378" t="s">
        <v>2307</v>
      </c>
      <c r="S1378" t="s">
        <v>2927</v>
      </c>
    </row>
    <row r="1379" spans="1:19">
      <c r="A1379" t="s">
        <v>2925</v>
      </c>
      <c r="C1379" t="s">
        <v>87</v>
      </c>
      <c r="E1379" t="s">
        <v>2932</v>
      </c>
      <c r="F1379">
        <v>1</v>
      </c>
      <c r="G1379">
        <v>10</v>
      </c>
      <c r="H1379">
        <v>0.1</v>
      </c>
      <c r="I1379" t="s">
        <v>43</v>
      </c>
      <c r="J1379" t="s">
        <v>1386</v>
      </c>
      <c r="L1379" t="s">
        <v>1386</v>
      </c>
      <c r="M1379" t="s">
        <v>509</v>
      </c>
      <c r="N1379">
        <v>5</v>
      </c>
      <c r="O1379" t="s">
        <v>1224</v>
      </c>
      <c r="P1379" t="s">
        <v>1238</v>
      </c>
      <c r="Q1379" t="s">
        <v>1241</v>
      </c>
      <c r="R1379" t="s">
        <v>2307</v>
      </c>
      <c r="S1379" t="s">
        <v>2927</v>
      </c>
    </row>
    <row r="1380" spans="1:19">
      <c r="A1380" t="s">
        <v>2925</v>
      </c>
      <c r="C1380" t="s">
        <v>595</v>
      </c>
      <c r="E1380" t="s">
        <v>2933</v>
      </c>
      <c r="F1380" t="s">
        <v>300</v>
      </c>
      <c r="J1380" t="s">
        <v>1386</v>
      </c>
      <c r="L1380" t="s">
        <v>1386</v>
      </c>
      <c r="M1380" t="s">
        <v>509</v>
      </c>
      <c r="N1380">
        <v>5</v>
      </c>
      <c r="O1380" t="s">
        <v>1224</v>
      </c>
      <c r="P1380" t="s">
        <v>1238</v>
      </c>
      <c r="Q1380" t="s">
        <v>1241</v>
      </c>
      <c r="R1380" t="s">
        <v>2307</v>
      </c>
      <c r="S1380" t="s">
        <v>2927</v>
      </c>
    </row>
    <row r="1381" spans="1:19">
      <c r="A1381" t="s">
        <v>2925</v>
      </c>
      <c r="C1381" t="s">
        <v>596</v>
      </c>
      <c r="E1381" t="s">
        <v>2934</v>
      </c>
      <c r="F1381" t="s">
        <v>300</v>
      </c>
      <c r="J1381" t="s">
        <v>1386</v>
      </c>
      <c r="L1381" t="s">
        <v>1386</v>
      </c>
      <c r="M1381" t="s">
        <v>509</v>
      </c>
      <c r="N1381">
        <v>5</v>
      </c>
      <c r="O1381" t="s">
        <v>1224</v>
      </c>
      <c r="P1381" t="s">
        <v>1238</v>
      </c>
      <c r="Q1381" t="s">
        <v>1241</v>
      </c>
      <c r="R1381" t="s">
        <v>2307</v>
      </c>
      <c r="S1381" t="s">
        <v>2927</v>
      </c>
    </row>
    <row r="1382" spans="1:19">
      <c r="A1382" t="s">
        <v>2925</v>
      </c>
      <c r="C1382" t="s">
        <v>515</v>
      </c>
      <c r="E1382" t="s">
        <v>2935</v>
      </c>
      <c r="F1382" t="s">
        <v>300</v>
      </c>
      <c r="J1382" t="s">
        <v>1386</v>
      </c>
      <c r="L1382" t="s">
        <v>1386</v>
      </c>
      <c r="M1382" t="s">
        <v>509</v>
      </c>
      <c r="N1382">
        <v>5</v>
      </c>
      <c r="O1382" t="s">
        <v>1224</v>
      </c>
      <c r="P1382" t="s">
        <v>1238</v>
      </c>
      <c r="Q1382" t="s">
        <v>1241</v>
      </c>
      <c r="R1382" t="s">
        <v>2307</v>
      </c>
      <c r="S1382" t="s">
        <v>2927</v>
      </c>
    </row>
    <row r="1383" spans="1:19">
      <c r="A1383" t="s">
        <v>2925</v>
      </c>
      <c r="C1383" t="s">
        <v>516</v>
      </c>
      <c r="E1383" t="s">
        <v>2936</v>
      </c>
      <c r="F1383" t="s">
        <v>300</v>
      </c>
      <c r="J1383" t="s">
        <v>1386</v>
      </c>
      <c r="L1383" t="s">
        <v>1386</v>
      </c>
      <c r="M1383" t="s">
        <v>509</v>
      </c>
      <c r="N1383">
        <v>5</v>
      </c>
      <c r="O1383" t="s">
        <v>1224</v>
      </c>
      <c r="P1383" t="s">
        <v>1238</v>
      </c>
      <c r="Q1383" t="s">
        <v>1241</v>
      </c>
      <c r="R1383" t="s">
        <v>2307</v>
      </c>
      <c r="S1383" t="s">
        <v>2927</v>
      </c>
    </row>
    <row r="1384" spans="1:19">
      <c r="A1384" t="s">
        <v>2925</v>
      </c>
      <c r="C1384" t="s">
        <v>689</v>
      </c>
      <c r="E1384" t="s">
        <v>2937</v>
      </c>
      <c r="F1384">
        <v>0</v>
      </c>
      <c r="I1384" t="s">
        <v>597</v>
      </c>
      <c r="J1384" t="s">
        <v>1386</v>
      </c>
      <c r="L1384" t="s">
        <v>1386</v>
      </c>
      <c r="M1384" t="s">
        <v>509</v>
      </c>
      <c r="N1384">
        <v>5</v>
      </c>
      <c r="O1384" t="s">
        <v>1224</v>
      </c>
      <c r="P1384" t="s">
        <v>1238</v>
      </c>
      <c r="Q1384" t="s">
        <v>1241</v>
      </c>
      <c r="R1384" t="s">
        <v>2307</v>
      </c>
      <c r="S1384" t="s">
        <v>2927</v>
      </c>
    </row>
    <row r="1385" spans="1:19">
      <c r="A1385" t="s">
        <v>2925</v>
      </c>
      <c r="C1385" t="s">
        <v>694</v>
      </c>
      <c r="E1385" t="s">
        <v>2938</v>
      </c>
      <c r="F1385">
        <v>0</v>
      </c>
      <c r="I1385" t="s">
        <v>597</v>
      </c>
      <c r="J1385" t="s">
        <v>1386</v>
      </c>
      <c r="L1385" t="s">
        <v>1386</v>
      </c>
      <c r="M1385" t="s">
        <v>509</v>
      </c>
      <c r="N1385">
        <v>5</v>
      </c>
      <c r="O1385" t="s">
        <v>1224</v>
      </c>
      <c r="P1385" t="s">
        <v>1238</v>
      </c>
      <c r="Q1385" t="s">
        <v>1241</v>
      </c>
      <c r="R1385" t="s">
        <v>2307</v>
      </c>
      <c r="S1385" t="s">
        <v>2927</v>
      </c>
    </row>
    <row r="1386" spans="1:19">
      <c r="A1386" t="s">
        <v>2925</v>
      </c>
      <c r="C1386" t="s">
        <v>598</v>
      </c>
      <c r="E1386" t="s">
        <v>2939</v>
      </c>
      <c r="F1386" t="s">
        <v>300</v>
      </c>
      <c r="J1386" t="s">
        <v>1386</v>
      </c>
      <c r="L1386" t="s">
        <v>1386</v>
      </c>
      <c r="M1386" t="s">
        <v>509</v>
      </c>
      <c r="N1386">
        <v>5</v>
      </c>
      <c r="O1386" t="s">
        <v>1224</v>
      </c>
      <c r="P1386" t="s">
        <v>1238</v>
      </c>
      <c r="Q1386" t="s">
        <v>1241</v>
      </c>
      <c r="R1386" t="s">
        <v>2307</v>
      </c>
      <c r="S1386" t="s">
        <v>2927</v>
      </c>
    </row>
    <row r="1387" spans="1:19">
      <c r="A1387" t="s">
        <v>2925</v>
      </c>
      <c r="B1387" t="s">
        <v>594</v>
      </c>
      <c r="C1387" t="s">
        <v>599</v>
      </c>
      <c r="E1387" t="s">
        <v>2940</v>
      </c>
      <c r="F1387" t="s">
        <v>300</v>
      </c>
      <c r="I1387" t="s">
        <v>707</v>
      </c>
      <c r="J1387" t="s">
        <v>1386</v>
      </c>
      <c r="L1387" t="s">
        <v>1386</v>
      </c>
      <c r="M1387" t="s">
        <v>509</v>
      </c>
      <c r="N1387">
        <v>5</v>
      </c>
      <c r="O1387" t="s">
        <v>1224</v>
      </c>
      <c r="P1387" t="s">
        <v>1238</v>
      </c>
      <c r="Q1387" t="s">
        <v>1241</v>
      </c>
      <c r="R1387" t="s">
        <v>2307</v>
      </c>
      <c r="S1387" t="s">
        <v>2927</v>
      </c>
    </row>
    <row r="1388" spans="1:19">
      <c r="A1388" t="s">
        <v>2941</v>
      </c>
      <c r="C1388" t="s">
        <v>585</v>
      </c>
      <c r="E1388" t="s">
        <v>2942</v>
      </c>
      <c r="F1388" t="s">
        <v>2654</v>
      </c>
      <c r="J1388" t="s">
        <v>1386</v>
      </c>
      <c r="L1388" t="s">
        <v>1386</v>
      </c>
      <c r="N1388">
        <v>5</v>
      </c>
      <c r="O1388" t="s">
        <v>1224</v>
      </c>
      <c r="P1388" t="s">
        <v>1238</v>
      </c>
      <c r="Q1388" t="s">
        <v>1241</v>
      </c>
      <c r="R1388" t="s">
        <v>2307</v>
      </c>
      <c r="S1388" t="s">
        <v>2943</v>
      </c>
    </row>
    <row r="1389" spans="1:19">
      <c r="A1389" t="s">
        <v>2941</v>
      </c>
      <c r="C1389" t="s">
        <v>615</v>
      </c>
      <c r="E1389" t="s">
        <v>2944</v>
      </c>
      <c r="F1389" t="s">
        <v>300</v>
      </c>
      <c r="J1389" t="s">
        <v>1386</v>
      </c>
      <c r="L1389" t="s">
        <v>1386</v>
      </c>
      <c r="M1389" t="s">
        <v>509</v>
      </c>
      <c r="N1389">
        <v>5</v>
      </c>
      <c r="O1389" t="s">
        <v>1224</v>
      </c>
      <c r="P1389" t="s">
        <v>1238</v>
      </c>
      <c r="Q1389" t="s">
        <v>1241</v>
      </c>
      <c r="R1389" t="s">
        <v>2307</v>
      </c>
      <c r="S1389" t="s">
        <v>2943</v>
      </c>
    </row>
    <row r="1390" spans="1:19">
      <c r="A1390" t="s">
        <v>2941</v>
      </c>
      <c r="B1390" t="s">
        <v>594</v>
      </c>
      <c r="C1390" t="s">
        <v>708</v>
      </c>
      <c r="E1390" t="s">
        <v>2945</v>
      </c>
      <c r="F1390" t="s">
        <v>300</v>
      </c>
      <c r="I1390" t="s">
        <v>707</v>
      </c>
      <c r="J1390" t="s">
        <v>1386</v>
      </c>
      <c r="L1390" t="s">
        <v>1386</v>
      </c>
      <c r="M1390" t="s">
        <v>509</v>
      </c>
      <c r="N1390">
        <v>5</v>
      </c>
      <c r="O1390" t="s">
        <v>1224</v>
      </c>
      <c r="P1390" t="s">
        <v>1238</v>
      </c>
      <c r="Q1390" t="s">
        <v>1241</v>
      </c>
      <c r="R1390" t="s">
        <v>2307</v>
      </c>
      <c r="S1390" t="s">
        <v>2943</v>
      </c>
    </row>
    <row r="1391" spans="1:19">
      <c r="A1391" t="s">
        <v>2941</v>
      </c>
      <c r="B1391" t="s">
        <v>594</v>
      </c>
      <c r="C1391" t="s">
        <v>712</v>
      </c>
      <c r="E1391" t="s">
        <v>2946</v>
      </c>
      <c r="F1391" t="s">
        <v>300</v>
      </c>
      <c r="I1391" t="s">
        <v>707</v>
      </c>
      <c r="J1391" t="s">
        <v>1386</v>
      </c>
      <c r="L1391" t="s">
        <v>1386</v>
      </c>
      <c r="M1391" t="s">
        <v>509</v>
      </c>
      <c r="N1391">
        <v>5</v>
      </c>
      <c r="O1391" t="s">
        <v>1224</v>
      </c>
      <c r="P1391" t="s">
        <v>1238</v>
      </c>
      <c r="Q1391" t="s">
        <v>1241</v>
      </c>
      <c r="R1391" t="s">
        <v>2307</v>
      </c>
      <c r="S1391" t="s">
        <v>2943</v>
      </c>
    </row>
    <row r="1392" spans="1:19">
      <c r="A1392" t="s">
        <v>2941</v>
      </c>
      <c r="B1392" t="s">
        <v>594</v>
      </c>
      <c r="C1392" t="s">
        <v>716</v>
      </c>
      <c r="E1392" t="s">
        <v>2947</v>
      </c>
      <c r="F1392" t="s">
        <v>300</v>
      </c>
      <c r="I1392" t="s">
        <v>707</v>
      </c>
      <c r="J1392" t="s">
        <v>1386</v>
      </c>
      <c r="L1392" t="s">
        <v>1386</v>
      </c>
      <c r="M1392" t="s">
        <v>509</v>
      </c>
      <c r="N1392">
        <v>5</v>
      </c>
      <c r="O1392" t="s">
        <v>1224</v>
      </c>
      <c r="P1392" t="s">
        <v>1238</v>
      </c>
      <c r="Q1392" t="s">
        <v>1241</v>
      </c>
      <c r="R1392" t="s">
        <v>2307</v>
      </c>
      <c r="S1392" t="s">
        <v>2943</v>
      </c>
    </row>
    <row r="1393" spans="1:19">
      <c r="A1393" t="s">
        <v>2941</v>
      </c>
      <c r="C1393" t="s">
        <v>87</v>
      </c>
      <c r="E1393" t="s">
        <v>2948</v>
      </c>
      <c r="F1393">
        <v>1</v>
      </c>
      <c r="G1393">
        <v>10</v>
      </c>
      <c r="H1393">
        <v>0.1</v>
      </c>
      <c r="I1393" t="s">
        <v>43</v>
      </c>
      <c r="J1393" t="s">
        <v>1386</v>
      </c>
      <c r="L1393" t="s">
        <v>1386</v>
      </c>
      <c r="M1393" t="s">
        <v>509</v>
      </c>
      <c r="N1393">
        <v>5</v>
      </c>
      <c r="O1393" t="s">
        <v>1224</v>
      </c>
      <c r="P1393" t="s">
        <v>1238</v>
      </c>
      <c r="Q1393" t="s">
        <v>1241</v>
      </c>
      <c r="R1393" t="s">
        <v>2307</v>
      </c>
      <c r="S1393" t="s">
        <v>2943</v>
      </c>
    </row>
    <row r="1394" spans="1:19">
      <c r="A1394" t="s">
        <v>2941</v>
      </c>
      <c r="C1394" t="s">
        <v>595</v>
      </c>
      <c r="E1394" t="s">
        <v>2949</v>
      </c>
      <c r="F1394" t="s">
        <v>300</v>
      </c>
      <c r="J1394" t="s">
        <v>1386</v>
      </c>
      <c r="L1394" t="s">
        <v>1386</v>
      </c>
      <c r="M1394" t="s">
        <v>509</v>
      </c>
      <c r="N1394">
        <v>5</v>
      </c>
      <c r="O1394" t="s">
        <v>1224</v>
      </c>
      <c r="P1394" t="s">
        <v>1238</v>
      </c>
      <c r="Q1394" t="s">
        <v>1241</v>
      </c>
      <c r="R1394" t="s">
        <v>2307</v>
      </c>
      <c r="S1394" t="s">
        <v>2943</v>
      </c>
    </row>
    <row r="1395" spans="1:19">
      <c r="A1395" t="s">
        <v>2941</v>
      </c>
      <c r="C1395" t="s">
        <v>596</v>
      </c>
      <c r="E1395" t="s">
        <v>2950</v>
      </c>
      <c r="F1395" t="s">
        <v>300</v>
      </c>
      <c r="J1395" t="s">
        <v>1386</v>
      </c>
      <c r="L1395" t="s">
        <v>1386</v>
      </c>
      <c r="M1395" t="s">
        <v>509</v>
      </c>
      <c r="N1395">
        <v>5</v>
      </c>
      <c r="O1395" t="s">
        <v>1224</v>
      </c>
      <c r="P1395" t="s">
        <v>1238</v>
      </c>
      <c r="Q1395" t="s">
        <v>1241</v>
      </c>
      <c r="R1395" t="s">
        <v>2307</v>
      </c>
      <c r="S1395" t="s">
        <v>2943</v>
      </c>
    </row>
    <row r="1396" spans="1:19">
      <c r="A1396" t="s">
        <v>2941</v>
      </c>
      <c r="C1396" t="s">
        <v>515</v>
      </c>
      <c r="E1396" t="s">
        <v>2951</v>
      </c>
      <c r="F1396" t="s">
        <v>300</v>
      </c>
      <c r="J1396" t="s">
        <v>1386</v>
      </c>
      <c r="L1396" t="s">
        <v>1386</v>
      </c>
      <c r="M1396" t="s">
        <v>509</v>
      </c>
      <c r="N1396">
        <v>5</v>
      </c>
      <c r="O1396" t="s">
        <v>1224</v>
      </c>
      <c r="P1396" t="s">
        <v>1238</v>
      </c>
      <c r="Q1396" t="s">
        <v>1241</v>
      </c>
      <c r="R1396" t="s">
        <v>2307</v>
      </c>
      <c r="S1396" t="s">
        <v>2943</v>
      </c>
    </row>
    <row r="1397" spans="1:19">
      <c r="A1397" t="s">
        <v>2941</v>
      </c>
      <c r="C1397" t="s">
        <v>516</v>
      </c>
      <c r="E1397" t="s">
        <v>2952</v>
      </c>
      <c r="F1397" t="s">
        <v>300</v>
      </c>
      <c r="J1397" t="s">
        <v>1386</v>
      </c>
      <c r="L1397" t="s">
        <v>1386</v>
      </c>
      <c r="M1397" t="s">
        <v>509</v>
      </c>
      <c r="N1397">
        <v>5</v>
      </c>
      <c r="O1397" t="s">
        <v>1224</v>
      </c>
      <c r="P1397" t="s">
        <v>1238</v>
      </c>
      <c r="Q1397" t="s">
        <v>1241</v>
      </c>
      <c r="R1397" t="s">
        <v>2307</v>
      </c>
      <c r="S1397" t="s">
        <v>2943</v>
      </c>
    </row>
    <row r="1398" spans="1:19">
      <c r="A1398" t="s">
        <v>2941</v>
      </c>
      <c r="C1398" t="s">
        <v>689</v>
      </c>
      <c r="E1398" t="s">
        <v>2953</v>
      </c>
      <c r="F1398">
        <v>0</v>
      </c>
      <c r="I1398" t="s">
        <v>597</v>
      </c>
      <c r="J1398" t="s">
        <v>1386</v>
      </c>
      <c r="L1398" t="s">
        <v>1386</v>
      </c>
      <c r="M1398" t="s">
        <v>509</v>
      </c>
      <c r="N1398">
        <v>5</v>
      </c>
      <c r="O1398" t="s">
        <v>1224</v>
      </c>
      <c r="P1398" t="s">
        <v>1238</v>
      </c>
      <c r="Q1398" t="s">
        <v>1241</v>
      </c>
      <c r="R1398" t="s">
        <v>2307</v>
      </c>
      <c r="S1398" t="s">
        <v>2943</v>
      </c>
    </row>
    <row r="1399" spans="1:19">
      <c r="A1399" t="s">
        <v>2941</v>
      </c>
      <c r="C1399" t="s">
        <v>694</v>
      </c>
      <c r="E1399" t="s">
        <v>2954</v>
      </c>
      <c r="F1399">
        <v>0</v>
      </c>
      <c r="I1399" t="s">
        <v>597</v>
      </c>
      <c r="J1399" t="s">
        <v>1386</v>
      </c>
      <c r="L1399" t="s">
        <v>1386</v>
      </c>
      <c r="M1399" t="s">
        <v>509</v>
      </c>
      <c r="N1399">
        <v>5</v>
      </c>
      <c r="O1399" t="s">
        <v>1224</v>
      </c>
      <c r="P1399" t="s">
        <v>1238</v>
      </c>
      <c r="Q1399" t="s">
        <v>1241</v>
      </c>
      <c r="R1399" t="s">
        <v>2307</v>
      </c>
      <c r="S1399" t="s">
        <v>2943</v>
      </c>
    </row>
    <row r="1400" spans="1:19">
      <c r="A1400" t="s">
        <v>2941</v>
      </c>
      <c r="C1400" t="s">
        <v>598</v>
      </c>
      <c r="E1400" t="s">
        <v>2955</v>
      </c>
      <c r="F1400" t="s">
        <v>300</v>
      </c>
      <c r="J1400" t="s">
        <v>1386</v>
      </c>
      <c r="L1400" t="s">
        <v>1386</v>
      </c>
      <c r="M1400" t="s">
        <v>509</v>
      </c>
      <c r="N1400">
        <v>5</v>
      </c>
      <c r="O1400" t="s">
        <v>1224</v>
      </c>
      <c r="P1400" t="s">
        <v>1238</v>
      </c>
      <c r="Q1400" t="s">
        <v>1241</v>
      </c>
      <c r="R1400" t="s">
        <v>2307</v>
      </c>
      <c r="S1400" t="s">
        <v>2943</v>
      </c>
    </row>
    <row r="1401" spans="1:19">
      <c r="A1401" t="s">
        <v>2941</v>
      </c>
      <c r="B1401" t="s">
        <v>594</v>
      </c>
      <c r="C1401" t="s">
        <v>599</v>
      </c>
      <c r="E1401" t="s">
        <v>2956</v>
      </c>
      <c r="F1401" t="s">
        <v>300</v>
      </c>
      <c r="I1401" t="s">
        <v>707</v>
      </c>
      <c r="J1401" t="s">
        <v>1386</v>
      </c>
      <c r="L1401" t="s">
        <v>1386</v>
      </c>
      <c r="M1401" t="s">
        <v>509</v>
      </c>
      <c r="N1401">
        <v>5</v>
      </c>
      <c r="O1401" t="s">
        <v>1224</v>
      </c>
      <c r="P1401" t="s">
        <v>1238</v>
      </c>
      <c r="Q1401" t="s">
        <v>1241</v>
      </c>
      <c r="R1401" t="s">
        <v>2307</v>
      </c>
      <c r="S1401" t="s">
        <v>2943</v>
      </c>
    </row>
    <row r="1402" spans="1:19">
      <c r="A1402" t="s">
        <v>2957</v>
      </c>
      <c r="C1402" t="s">
        <v>585</v>
      </c>
      <c r="E1402" t="s">
        <v>2958</v>
      </c>
      <c r="F1402" t="s">
        <v>2654</v>
      </c>
      <c r="J1402" t="s">
        <v>1386</v>
      </c>
      <c r="L1402" t="s">
        <v>1386</v>
      </c>
      <c r="N1402">
        <v>5</v>
      </c>
      <c r="O1402" t="s">
        <v>1224</v>
      </c>
      <c r="P1402" t="s">
        <v>1238</v>
      </c>
      <c r="Q1402" t="s">
        <v>1241</v>
      </c>
      <c r="R1402" t="s">
        <v>2307</v>
      </c>
      <c r="S1402" t="s">
        <v>2959</v>
      </c>
    </row>
    <row r="1403" spans="1:19">
      <c r="A1403" t="s">
        <v>2957</v>
      </c>
      <c r="C1403" t="s">
        <v>615</v>
      </c>
      <c r="E1403" t="s">
        <v>2960</v>
      </c>
      <c r="F1403" t="s">
        <v>300</v>
      </c>
      <c r="J1403" t="s">
        <v>1386</v>
      </c>
      <c r="L1403" t="s">
        <v>1386</v>
      </c>
      <c r="M1403" t="s">
        <v>509</v>
      </c>
      <c r="N1403">
        <v>5</v>
      </c>
      <c r="O1403" t="s">
        <v>1224</v>
      </c>
      <c r="P1403" t="s">
        <v>1238</v>
      </c>
      <c r="Q1403" t="s">
        <v>1241</v>
      </c>
      <c r="R1403" t="s">
        <v>2307</v>
      </c>
      <c r="S1403" t="s">
        <v>2959</v>
      </c>
    </row>
    <row r="1404" spans="1:19">
      <c r="A1404" t="s">
        <v>2957</v>
      </c>
      <c r="B1404" t="s">
        <v>594</v>
      </c>
      <c r="C1404" t="s">
        <v>708</v>
      </c>
      <c r="E1404" t="s">
        <v>2961</v>
      </c>
      <c r="F1404" t="s">
        <v>300</v>
      </c>
      <c r="I1404" t="s">
        <v>707</v>
      </c>
      <c r="J1404" t="s">
        <v>1386</v>
      </c>
      <c r="L1404" t="s">
        <v>1386</v>
      </c>
      <c r="M1404" t="s">
        <v>509</v>
      </c>
      <c r="N1404">
        <v>5</v>
      </c>
      <c r="O1404" t="s">
        <v>1224</v>
      </c>
      <c r="P1404" t="s">
        <v>1238</v>
      </c>
      <c r="Q1404" t="s">
        <v>1241</v>
      </c>
      <c r="R1404" t="s">
        <v>2307</v>
      </c>
      <c r="S1404" t="s">
        <v>2959</v>
      </c>
    </row>
    <row r="1405" spans="1:19">
      <c r="A1405" t="s">
        <v>2957</v>
      </c>
      <c r="B1405" t="s">
        <v>594</v>
      </c>
      <c r="C1405" t="s">
        <v>712</v>
      </c>
      <c r="E1405" t="s">
        <v>2962</v>
      </c>
      <c r="F1405" t="s">
        <v>300</v>
      </c>
      <c r="I1405" t="s">
        <v>707</v>
      </c>
      <c r="J1405" t="s">
        <v>1386</v>
      </c>
      <c r="L1405" t="s">
        <v>1386</v>
      </c>
      <c r="M1405" t="s">
        <v>509</v>
      </c>
      <c r="N1405">
        <v>5</v>
      </c>
      <c r="O1405" t="s">
        <v>1224</v>
      </c>
      <c r="P1405" t="s">
        <v>1238</v>
      </c>
      <c r="Q1405" t="s">
        <v>1241</v>
      </c>
      <c r="R1405" t="s">
        <v>2307</v>
      </c>
      <c r="S1405" t="s">
        <v>2959</v>
      </c>
    </row>
    <row r="1406" spans="1:19">
      <c r="A1406" t="s">
        <v>2957</v>
      </c>
      <c r="B1406" t="s">
        <v>594</v>
      </c>
      <c r="C1406" t="s">
        <v>716</v>
      </c>
      <c r="E1406" t="s">
        <v>2963</v>
      </c>
      <c r="F1406" t="s">
        <v>300</v>
      </c>
      <c r="I1406" t="s">
        <v>707</v>
      </c>
      <c r="J1406" t="s">
        <v>1386</v>
      </c>
      <c r="L1406" t="s">
        <v>1386</v>
      </c>
      <c r="M1406" t="s">
        <v>509</v>
      </c>
      <c r="N1406">
        <v>5</v>
      </c>
      <c r="O1406" t="s">
        <v>1224</v>
      </c>
      <c r="P1406" t="s">
        <v>1238</v>
      </c>
      <c r="Q1406" t="s">
        <v>1241</v>
      </c>
      <c r="R1406" t="s">
        <v>2307</v>
      </c>
      <c r="S1406" t="s">
        <v>2959</v>
      </c>
    </row>
    <row r="1407" spans="1:19">
      <c r="A1407" t="s">
        <v>2957</v>
      </c>
      <c r="C1407" t="s">
        <v>87</v>
      </c>
      <c r="E1407" t="s">
        <v>2964</v>
      </c>
      <c r="F1407">
        <v>1</v>
      </c>
      <c r="G1407">
        <v>10</v>
      </c>
      <c r="H1407">
        <v>0.1</v>
      </c>
      <c r="I1407" t="s">
        <v>43</v>
      </c>
      <c r="J1407" t="s">
        <v>1386</v>
      </c>
      <c r="L1407" t="s">
        <v>1386</v>
      </c>
      <c r="M1407" t="s">
        <v>509</v>
      </c>
      <c r="N1407">
        <v>5</v>
      </c>
      <c r="O1407" t="s">
        <v>1224</v>
      </c>
      <c r="P1407" t="s">
        <v>1238</v>
      </c>
      <c r="Q1407" t="s">
        <v>1241</v>
      </c>
      <c r="R1407" t="s">
        <v>2307</v>
      </c>
      <c r="S1407" t="s">
        <v>2959</v>
      </c>
    </row>
    <row r="1408" spans="1:19">
      <c r="A1408" t="s">
        <v>2957</v>
      </c>
      <c r="C1408" t="s">
        <v>595</v>
      </c>
      <c r="E1408" t="s">
        <v>2965</v>
      </c>
      <c r="F1408" t="s">
        <v>300</v>
      </c>
      <c r="J1408" t="s">
        <v>1386</v>
      </c>
      <c r="L1408" t="s">
        <v>1386</v>
      </c>
      <c r="M1408" t="s">
        <v>509</v>
      </c>
      <c r="N1408">
        <v>5</v>
      </c>
      <c r="O1408" t="s">
        <v>1224</v>
      </c>
      <c r="P1408" t="s">
        <v>1238</v>
      </c>
      <c r="Q1408" t="s">
        <v>1241</v>
      </c>
      <c r="R1408" t="s">
        <v>2307</v>
      </c>
      <c r="S1408" t="s">
        <v>2959</v>
      </c>
    </row>
    <row r="1409" spans="1:19">
      <c r="A1409" t="s">
        <v>2957</v>
      </c>
      <c r="C1409" t="s">
        <v>596</v>
      </c>
      <c r="E1409" t="s">
        <v>2966</v>
      </c>
      <c r="F1409" t="s">
        <v>300</v>
      </c>
      <c r="J1409" t="s">
        <v>1386</v>
      </c>
      <c r="L1409" t="s">
        <v>1386</v>
      </c>
      <c r="M1409" t="s">
        <v>509</v>
      </c>
      <c r="N1409">
        <v>5</v>
      </c>
      <c r="O1409" t="s">
        <v>1224</v>
      </c>
      <c r="P1409" t="s">
        <v>1238</v>
      </c>
      <c r="Q1409" t="s">
        <v>1241</v>
      </c>
      <c r="R1409" t="s">
        <v>2307</v>
      </c>
      <c r="S1409" t="s">
        <v>2959</v>
      </c>
    </row>
    <row r="1410" spans="1:19">
      <c r="A1410" t="s">
        <v>2957</v>
      </c>
      <c r="C1410" t="s">
        <v>515</v>
      </c>
      <c r="E1410" t="s">
        <v>2967</v>
      </c>
      <c r="F1410" t="s">
        <v>300</v>
      </c>
      <c r="J1410" t="s">
        <v>1386</v>
      </c>
      <c r="L1410" t="s">
        <v>1386</v>
      </c>
      <c r="M1410" t="s">
        <v>509</v>
      </c>
      <c r="N1410">
        <v>5</v>
      </c>
      <c r="O1410" t="s">
        <v>1224</v>
      </c>
      <c r="P1410" t="s">
        <v>1238</v>
      </c>
      <c r="Q1410" t="s">
        <v>1241</v>
      </c>
      <c r="R1410" t="s">
        <v>2307</v>
      </c>
      <c r="S1410" t="s">
        <v>2959</v>
      </c>
    </row>
    <row r="1411" spans="1:19">
      <c r="A1411" t="s">
        <v>2957</v>
      </c>
      <c r="C1411" t="s">
        <v>516</v>
      </c>
      <c r="E1411" t="s">
        <v>2968</v>
      </c>
      <c r="F1411" t="s">
        <v>300</v>
      </c>
      <c r="J1411" t="s">
        <v>1386</v>
      </c>
      <c r="L1411" t="s">
        <v>1386</v>
      </c>
      <c r="M1411" t="s">
        <v>509</v>
      </c>
      <c r="N1411">
        <v>5</v>
      </c>
      <c r="O1411" t="s">
        <v>1224</v>
      </c>
      <c r="P1411" t="s">
        <v>1238</v>
      </c>
      <c r="Q1411" t="s">
        <v>1241</v>
      </c>
      <c r="R1411" t="s">
        <v>2307</v>
      </c>
      <c r="S1411" t="s">
        <v>2959</v>
      </c>
    </row>
    <row r="1412" spans="1:19">
      <c r="A1412" t="s">
        <v>2957</v>
      </c>
      <c r="C1412" t="s">
        <v>689</v>
      </c>
      <c r="E1412" t="s">
        <v>2969</v>
      </c>
      <c r="F1412">
        <v>0</v>
      </c>
      <c r="I1412" t="s">
        <v>597</v>
      </c>
      <c r="J1412" t="s">
        <v>1386</v>
      </c>
      <c r="L1412" t="s">
        <v>1386</v>
      </c>
      <c r="M1412" t="s">
        <v>509</v>
      </c>
      <c r="N1412">
        <v>5</v>
      </c>
      <c r="O1412" t="s">
        <v>1224</v>
      </c>
      <c r="P1412" t="s">
        <v>1238</v>
      </c>
      <c r="Q1412" t="s">
        <v>1241</v>
      </c>
      <c r="R1412" t="s">
        <v>2307</v>
      </c>
      <c r="S1412" t="s">
        <v>2959</v>
      </c>
    </row>
    <row r="1413" spans="1:19">
      <c r="A1413" t="s">
        <v>2957</v>
      </c>
      <c r="C1413" t="s">
        <v>694</v>
      </c>
      <c r="E1413" t="s">
        <v>2970</v>
      </c>
      <c r="F1413">
        <v>0</v>
      </c>
      <c r="I1413" t="s">
        <v>597</v>
      </c>
      <c r="J1413" t="s">
        <v>1386</v>
      </c>
      <c r="L1413" t="s">
        <v>1386</v>
      </c>
      <c r="M1413" t="s">
        <v>509</v>
      </c>
      <c r="N1413">
        <v>5</v>
      </c>
      <c r="O1413" t="s">
        <v>1224</v>
      </c>
      <c r="P1413" t="s">
        <v>1238</v>
      </c>
      <c r="Q1413" t="s">
        <v>1241</v>
      </c>
      <c r="R1413" t="s">
        <v>2307</v>
      </c>
      <c r="S1413" t="s">
        <v>2959</v>
      </c>
    </row>
    <row r="1414" spans="1:19">
      <c r="A1414" t="s">
        <v>2957</v>
      </c>
      <c r="C1414" t="s">
        <v>598</v>
      </c>
      <c r="E1414" t="s">
        <v>2971</v>
      </c>
      <c r="F1414" t="s">
        <v>300</v>
      </c>
      <c r="J1414" t="s">
        <v>1386</v>
      </c>
      <c r="L1414" t="s">
        <v>1386</v>
      </c>
      <c r="M1414" t="s">
        <v>509</v>
      </c>
      <c r="N1414">
        <v>5</v>
      </c>
      <c r="O1414" t="s">
        <v>1224</v>
      </c>
      <c r="P1414" t="s">
        <v>1238</v>
      </c>
      <c r="Q1414" t="s">
        <v>1241</v>
      </c>
      <c r="R1414" t="s">
        <v>2307</v>
      </c>
      <c r="S1414" t="s">
        <v>2959</v>
      </c>
    </row>
    <row r="1415" spans="1:19">
      <c r="A1415" t="s">
        <v>2957</v>
      </c>
      <c r="B1415" t="s">
        <v>594</v>
      </c>
      <c r="C1415" t="s">
        <v>599</v>
      </c>
      <c r="E1415" t="s">
        <v>2972</v>
      </c>
      <c r="F1415" t="s">
        <v>300</v>
      </c>
      <c r="I1415" t="s">
        <v>707</v>
      </c>
      <c r="J1415" t="s">
        <v>1386</v>
      </c>
      <c r="L1415" t="s">
        <v>1386</v>
      </c>
      <c r="M1415" t="s">
        <v>509</v>
      </c>
      <c r="N1415">
        <v>5</v>
      </c>
      <c r="O1415" t="s">
        <v>1224</v>
      </c>
      <c r="P1415" t="s">
        <v>1238</v>
      </c>
      <c r="Q1415" t="s">
        <v>1241</v>
      </c>
      <c r="R1415" t="s">
        <v>2307</v>
      </c>
      <c r="S1415" t="s">
        <v>2959</v>
      </c>
    </row>
    <row r="1416" spans="1:19">
      <c r="A1416" t="s">
        <v>2973</v>
      </c>
      <c r="C1416" t="s">
        <v>585</v>
      </c>
      <c r="E1416" t="s">
        <v>2974</v>
      </c>
      <c r="F1416" t="s">
        <v>2654</v>
      </c>
      <c r="J1416" t="s">
        <v>1386</v>
      </c>
      <c r="L1416" t="s">
        <v>1386</v>
      </c>
      <c r="N1416">
        <v>5</v>
      </c>
      <c r="O1416" t="s">
        <v>1224</v>
      </c>
      <c r="P1416" t="s">
        <v>1238</v>
      </c>
      <c r="Q1416" t="s">
        <v>1241</v>
      </c>
      <c r="R1416" t="s">
        <v>2307</v>
      </c>
      <c r="S1416" t="s">
        <v>2975</v>
      </c>
    </row>
    <row r="1417" spans="1:19">
      <c r="A1417" t="s">
        <v>2973</v>
      </c>
      <c r="C1417" t="s">
        <v>615</v>
      </c>
      <c r="E1417" t="s">
        <v>2976</v>
      </c>
      <c r="F1417" t="s">
        <v>300</v>
      </c>
      <c r="J1417" t="s">
        <v>1386</v>
      </c>
      <c r="L1417" t="s">
        <v>1386</v>
      </c>
      <c r="M1417" t="s">
        <v>509</v>
      </c>
      <c r="N1417">
        <v>5</v>
      </c>
      <c r="O1417" t="s">
        <v>1224</v>
      </c>
      <c r="P1417" t="s">
        <v>1238</v>
      </c>
      <c r="Q1417" t="s">
        <v>1241</v>
      </c>
      <c r="R1417" t="s">
        <v>2307</v>
      </c>
      <c r="S1417" t="s">
        <v>2975</v>
      </c>
    </row>
    <row r="1418" spans="1:19">
      <c r="A1418" t="s">
        <v>2973</v>
      </c>
      <c r="B1418" t="s">
        <v>594</v>
      </c>
      <c r="C1418" t="s">
        <v>708</v>
      </c>
      <c r="E1418" t="s">
        <v>2977</v>
      </c>
      <c r="F1418" t="s">
        <v>300</v>
      </c>
      <c r="I1418" t="s">
        <v>707</v>
      </c>
      <c r="J1418" t="s">
        <v>1386</v>
      </c>
      <c r="L1418" t="s">
        <v>1386</v>
      </c>
      <c r="M1418" t="s">
        <v>509</v>
      </c>
      <c r="N1418">
        <v>5</v>
      </c>
      <c r="O1418" t="s">
        <v>1224</v>
      </c>
      <c r="P1418" t="s">
        <v>1238</v>
      </c>
      <c r="Q1418" t="s">
        <v>1241</v>
      </c>
      <c r="R1418" t="s">
        <v>2307</v>
      </c>
      <c r="S1418" t="s">
        <v>2975</v>
      </c>
    </row>
    <row r="1419" spans="1:19">
      <c r="A1419" t="s">
        <v>2973</v>
      </c>
      <c r="B1419" t="s">
        <v>594</v>
      </c>
      <c r="C1419" t="s">
        <v>712</v>
      </c>
      <c r="E1419" t="s">
        <v>2978</v>
      </c>
      <c r="F1419" t="s">
        <v>300</v>
      </c>
      <c r="I1419" t="s">
        <v>707</v>
      </c>
      <c r="J1419" t="s">
        <v>1386</v>
      </c>
      <c r="L1419" t="s">
        <v>1386</v>
      </c>
      <c r="M1419" t="s">
        <v>509</v>
      </c>
      <c r="N1419">
        <v>5</v>
      </c>
      <c r="O1419" t="s">
        <v>1224</v>
      </c>
      <c r="P1419" t="s">
        <v>1238</v>
      </c>
      <c r="Q1419" t="s">
        <v>1241</v>
      </c>
      <c r="R1419" t="s">
        <v>2307</v>
      </c>
      <c r="S1419" t="s">
        <v>2975</v>
      </c>
    </row>
    <row r="1420" spans="1:19">
      <c r="A1420" t="s">
        <v>2973</v>
      </c>
      <c r="B1420" t="s">
        <v>594</v>
      </c>
      <c r="C1420" t="s">
        <v>716</v>
      </c>
      <c r="E1420" t="s">
        <v>2979</v>
      </c>
      <c r="F1420" t="s">
        <v>300</v>
      </c>
      <c r="I1420" t="s">
        <v>707</v>
      </c>
      <c r="J1420" t="s">
        <v>1386</v>
      </c>
      <c r="L1420" t="s">
        <v>1386</v>
      </c>
      <c r="M1420" t="s">
        <v>509</v>
      </c>
      <c r="N1420">
        <v>5</v>
      </c>
      <c r="O1420" t="s">
        <v>1224</v>
      </c>
      <c r="P1420" t="s">
        <v>1238</v>
      </c>
      <c r="Q1420" t="s">
        <v>1241</v>
      </c>
      <c r="R1420" t="s">
        <v>2307</v>
      </c>
      <c r="S1420" t="s">
        <v>2975</v>
      </c>
    </row>
    <row r="1421" spans="1:19">
      <c r="A1421" t="s">
        <v>2973</v>
      </c>
      <c r="C1421" t="s">
        <v>87</v>
      </c>
      <c r="E1421" t="s">
        <v>2980</v>
      </c>
      <c r="F1421">
        <v>1</v>
      </c>
      <c r="G1421">
        <v>10</v>
      </c>
      <c r="H1421">
        <v>0.1</v>
      </c>
      <c r="I1421" t="s">
        <v>43</v>
      </c>
      <c r="J1421" t="s">
        <v>1386</v>
      </c>
      <c r="L1421" t="s">
        <v>1386</v>
      </c>
      <c r="M1421" t="s">
        <v>509</v>
      </c>
      <c r="N1421">
        <v>5</v>
      </c>
      <c r="O1421" t="s">
        <v>1224</v>
      </c>
      <c r="P1421" t="s">
        <v>1238</v>
      </c>
      <c r="Q1421" t="s">
        <v>1241</v>
      </c>
      <c r="R1421" t="s">
        <v>2307</v>
      </c>
      <c r="S1421" t="s">
        <v>2975</v>
      </c>
    </row>
    <row r="1422" spans="1:19">
      <c r="A1422" t="s">
        <v>2973</v>
      </c>
      <c r="C1422" t="s">
        <v>595</v>
      </c>
      <c r="E1422" t="s">
        <v>2981</v>
      </c>
      <c r="F1422" t="s">
        <v>300</v>
      </c>
      <c r="J1422" t="s">
        <v>1386</v>
      </c>
      <c r="L1422" t="s">
        <v>1386</v>
      </c>
      <c r="M1422" t="s">
        <v>509</v>
      </c>
      <c r="N1422">
        <v>5</v>
      </c>
      <c r="O1422" t="s">
        <v>1224</v>
      </c>
      <c r="P1422" t="s">
        <v>1238</v>
      </c>
      <c r="Q1422" t="s">
        <v>1241</v>
      </c>
      <c r="R1422" t="s">
        <v>2307</v>
      </c>
      <c r="S1422" t="s">
        <v>2975</v>
      </c>
    </row>
    <row r="1423" spans="1:19">
      <c r="A1423" t="s">
        <v>2973</v>
      </c>
      <c r="C1423" t="s">
        <v>596</v>
      </c>
      <c r="E1423" t="s">
        <v>2982</v>
      </c>
      <c r="F1423" t="s">
        <v>300</v>
      </c>
      <c r="J1423" t="s">
        <v>1386</v>
      </c>
      <c r="L1423" t="s">
        <v>1386</v>
      </c>
      <c r="M1423" t="s">
        <v>509</v>
      </c>
      <c r="N1423">
        <v>5</v>
      </c>
      <c r="O1423" t="s">
        <v>1224</v>
      </c>
      <c r="P1423" t="s">
        <v>1238</v>
      </c>
      <c r="Q1423" t="s">
        <v>1241</v>
      </c>
      <c r="R1423" t="s">
        <v>2307</v>
      </c>
      <c r="S1423" t="s">
        <v>2975</v>
      </c>
    </row>
    <row r="1424" spans="1:19">
      <c r="A1424" t="s">
        <v>2973</v>
      </c>
      <c r="C1424" t="s">
        <v>515</v>
      </c>
      <c r="E1424" t="s">
        <v>2983</v>
      </c>
      <c r="F1424" t="s">
        <v>300</v>
      </c>
      <c r="J1424" t="s">
        <v>1386</v>
      </c>
      <c r="L1424" t="s">
        <v>1386</v>
      </c>
      <c r="M1424" t="s">
        <v>509</v>
      </c>
      <c r="N1424">
        <v>5</v>
      </c>
      <c r="O1424" t="s">
        <v>1224</v>
      </c>
      <c r="P1424" t="s">
        <v>1238</v>
      </c>
      <c r="Q1424" t="s">
        <v>1241</v>
      </c>
      <c r="R1424" t="s">
        <v>2307</v>
      </c>
      <c r="S1424" t="s">
        <v>2975</v>
      </c>
    </row>
    <row r="1425" spans="1:19">
      <c r="A1425" t="s">
        <v>2973</v>
      </c>
      <c r="C1425" t="s">
        <v>516</v>
      </c>
      <c r="E1425" t="s">
        <v>2984</v>
      </c>
      <c r="F1425" t="s">
        <v>300</v>
      </c>
      <c r="J1425" t="s">
        <v>1386</v>
      </c>
      <c r="L1425" t="s">
        <v>1386</v>
      </c>
      <c r="M1425" t="s">
        <v>509</v>
      </c>
      <c r="N1425">
        <v>5</v>
      </c>
      <c r="O1425" t="s">
        <v>1224</v>
      </c>
      <c r="P1425" t="s">
        <v>1238</v>
      </c>
      <c r="Q1425" t="s">
        <v>1241</v>
      </c>
      <c r="R1425" t="s">
        <v>2307</v>
      </c>
      <c r="S1425" t="s">
        <v>2975</v>
      </c>
    </row>
    <row r="1426" spans="1:19">
      <c r="A1426" t="s">
        <v>2973</v>
      </c>
      <c r="C1426" t="s">
        <v>689</v>
      </c>
      <c r="E1426" t="s">
        <v>2985</v>
      </c>
      <c r="F1426">
        <v>0</v>
      </c>
      <c r="I1426" t="s">
        <v>597</v>
      </c>
      <c r="J1426" t="s">
        <v>1386</v>
      </c>
      <c r="L1426" t="s">
        <v>1386</v>
      </c>
      <c r="M1426" t="s">
        <v>509</v>
      </c>
      <c r="N1426">
        <v>5</v>
      </c>
      <c r="O1426" t="s">
        <v>1224</v>
      </c>
      <c r="P1426" t="s">
        <v>1238</v>
      </c>
      <c r="Q1426" t="s">
        <v>1241</v>
      </c>
      <c r="R1426" t="s">
        <v>2307</v>
      </c>
      <c r="S1426" t="s">
        <v>2975</v>
      </c>
    </row>
    <row r="1427" spans="1:19">
      <c r="A1427" t="s">
        <v>2973</v>
      </c>
      <c r="C1427" t="s">
        <v>694</v>
      </c>
      <c r="E1427" t="s">
        <v>2986</v>
      </c>
      <c r="F1427">
        <v>0</v>
      </c>
      <c r="I1427" t="s">
        <v>597</v>
      </c>
      <c r="J1427" t="s">
        <v>1386</v>
      </c>
      <c r="L1427" t="s">
        <v>1386</v>
      </c>
      <c r="M1427" t="s">
        <v>509</v>
      </c>
      <c r="N1427">
        <v>5</v>
      </c>
      <c r="O1427" t="s">
        <v>1224</v>
      </c>
      <c r="P1427" t="s">
        <v>1238</v>
      </c>
      <c r="Q1427" t="s">
        <v>1241</v>
      </c>
      <c r="R1427" t="s">
        <v>2307</v>
      </c>
      <c r="S1427" t="s">
        <v>2975</v>
      </c>
    </row>
    <row r="1428" spans="1:19">
      <c r="A1428" t="s">
        <v>2973</v>
      </c>
      <c r="C1428" t="s">
        <v>598</v>
      </c>
      <c r="E1428" t="s">
        <v>2987</v>
      </c>
      <c r="F1428" t="s">
        <v>300</v>
      </c>
      <c r="J1428" t="s">
        <v>1386</v>
      </c>
      <c r="L1428" t="s">
        <v>1386</v>
      </c>
      <c r="M1428" t="s">
        <v>509</v>
      </c>
      <c r="N1428">
        <v>5</v>
      </c>
      <c r="O1428" t="s">
        <v>1224</v>
      </c>
      <c r="P1428" t="s">
        <v>1238</v>
      </c>
      <c r="Q1428" t="s">
        <v>1241</v>
      </c>
      <c r="R1428" t="s">
        <v>2307</v>
      </c>
      <c r="S1428" t="s">
        <v>2975</v>
      </c>
    </row>
    <row r="1429" spans="1:19">
      <c r="A1429" t="s">
        <v>2973</v>
      </c>
      <c r="B1429" t="s">
        <v>594</v>
      </c>
      <c r="C1429" t="s">
        <v>599</v>
      </c>
      <c r="E1429" t="s">
        <v>2988</v>
      </c>
      <c r="F1429" t="s">
        <v>300</v>
      </c>
      <c r="I1429" t="s">
        <v>707</v>
      </c>
      <c r="J1429" t="s">
        <v>1386</v>
      </c>
      <c r="L1429" t="s">
        <v>1386</v>
      </c>
      <c r="M1429" t="s">
        <v>509</v>
      </c>
      <c r="N1429">
        <v>5</v>
      </c>
      <c r="O1429" t="s">
        <v>1224</v>
      </c>
      <c r="P1429" t="s">
        <v>1238</v>
      </c>
      <c r="Q1429" t="s">
        <v>1241</v>
      </c>
      <c r="R1429" t="s">
        <v>2307</v>
      </c>
      <c r="S1429" t="s">
        <v>2975</v>
      </c>
    </row>
    <row r="1430" spans="1:19">
      <c r="A1430" t="s">
        <v>2989</v>
      </c>
      <c r="C1430" t="s">
        <v>585</v>
      </c>
      <c r="E1430" t="s">
        <v>2990</v>
      </c>
      <c r="F1430" t="s">
        <v>2654</v>
      </c>
      <c r="J1430" t="s">
        <v>1386</v>
      </c>
      <c r="L1430" t="s">
        <v>1386</v>
      </c>
      <c r="N1430">
        <v>5</v>
      </c>
      <c r="O1430" t="s">
        <v>1224</v>
      </c>
      <c r="P1430" t="s">
        <v>1238</v>
      </c>
      <c r="Q1430" t="s">
        <v>1241</v>
      </c>
      <c r="R1430" t="s">
        <v>2307</v>
      </c>
      <c r="S1430" t="s">
        <v>2991</v>
      </c>
    </row>
    <row r="1431" spans="1:19">
      <c r="A1431" t="s">
        <v>2989</v>
      </c>
      <c r="C1431" t="s">
        <v>615</v>
      </c>
      <c r="E1431" t="s">
        <v>2992</v>
      </c>
      <c r="F1431" t="s">
        <v>300</v>
      </c>
      <c r="J1431" t="s">
        <v>1386</v>
      </c>
      <c r="L1431" t="s">
        <v>1386</v>
      </c>
      <c r="M1431" t="s">
        <v>509</v>
      </c>
      <c r="N1431">
        <v>5</v>
      </c>
      <c r="O1431" t="s">
        <v>1224</v>
      </c>
      <c r="P1431" t="s">
        <v>1238</v>
      </c>
      <c r="Q1431" t="s">
        <v>1241</v>
      </c>
      <c r="R1431" t="s">
        <v>2307</v>
      </c>
      <c r="S1431" t="s">
        <v>2991</v>
      </c>
    </row>
    <row r="1432" spans="1:19">
      <c r="A1432" t="s">
        <v>2989</v>
      </c>
      <c r="B1432" t="s">
        <v>594</v>
      </c>
      <c r="C1432" t="s">
        <v>708</v>
      </c>
      <c r="E1432" t="s">
        <v>2993</v>
      </c>
      <c r="F1432" t="s">
        <v>300</v>
      </c>
      <c r="I1432" t="s">
        <v>707</v>
      </c>
      <c r="J1432" t="s">
        <v>1386</v>
      </c>
      <c r="L1432" t="s">
        <v>1386</v>
      </c>
      <c r="M1432" t="s">
        <v>509</v>
      </c>
      <c r="N1432">
        <v>5</v>
      </c>
      <c r="O1432" t="s">
        <v>1224</v>
      </c>
      <c r="P1432" t="s">
        <v>1238</v>
      </c>
      <c r="Q1432" t="s">
        <v>1241</v>
      </c>
      <c r="R1432" t="s">
        <v>2307</v>
      </c>
      <c r="S1432" t="s">
        <v>2991</v>
      </c>
    </row>
    <row r="1433" spans="1:19">
      <c r="A1433" t="s">
        <v>2989</v>
      </c>
      <c r="B1433" t="s">
        <v>594</v>
      </c>
      <c r="C1433" t="s">
        <v>712</v>
      </c>
      <c r="E1433" t="s">
        <v>2994</v>
      </c>
      <c r="F1433" t="s">
        <v>300</v>
      </c>
      <c r="I1433" t="s">
        <v>707</v>
      </c>
      <c r="J1433" t="s">
        <v>1386</v>
      </c>
      <c r="L1433" t="s">
        <v>1386</v>
      </c>
      <c r="M1433" t="s">
        <v>509</v>
      </c>
      <c r="N1433">
        <v>5</v>
      </c>
      <c r="O1433" t="s">
        <v>1224</v>
      </c>
      <c r="P1433" t="s">
        <v>1238</v>
      </c>
      <c r="Q1433" t="s">
        <v>1241</v>
      </c>
      <c r="R1433" t="s">
        <v>2307</v>
      </c>
      <c r="S1433" t="s">
        <v>2991</v>
      </c>
    </row>
    <row r="1434" spans="1:19">
      <c r="A1434" t="s">
        <v>2989</v>
      </c>
      <c r="B1434" t="s">
        <v>594</v>
      </c>
      <c r="C1434" t="s">
        <v>716</v>
      </c>
      <c r="E1434" t="s">
        <v>2995</v>
      </c>
      <c r="F1434" t="s">
        <v>300</v>
      </c>
      <c r="I1434" t="s">
        <v>707</v>
      </c>
      <c r="J1434" t="s">
        <v>1386</v>
      </c>
      <c r="L1434" t="s">
        <v>1386</v>
      </c>
      <c r="M1434" t="s">
        <v>509</v>
      </c>
      <c r="N1434">
        <v>5</v>
      </c>
      <c r="O1434" t="s">
        <v>1224</v>
      </c>
      <c r="P1434" t="s">
        <v>1238</v>
      </c>
      <c r="Q1434" t="s">
        <v>1241</v>
      </c>
      <c r="R1434" t="s">
        <v>2307</v>
      </c>
      <c r="S1434" t="s">
        <v>2991</v>
      </c>
    </row>
    <row r="1435" spans="1:19">
      <c r="A1435" t="s">
        <v>2989</v>
      </c>
      <c r="C1435" t="s">
        <v>87</v>
      </c>
      <c r="E1435" t="s">
        <v>2996</v>
      </c>
      <c r="F1435">
        <v>1</v>
      </c>
      <c r="G1435">
        <v>10</v>
      </c>
      <c r="H1435">
        <v>0.1</v>
      </c>
      <c r="I1435" t="s">
        <v>43</v>
      </c>
      <c r="J1435" t="s">
        <v>1386</v>
      </c>
      <c r="L1435" t="s">
        <v>1386</v>
      </c>
      <c r="M1435" t="s">
        <v>509</v>
      </c>
      <c r="N1435">
        <v>5</v>
      </c>
      <c r="O1435" t="s">
        <v>1224</v>
      </c>
      <c r="P1435" t="s">
        <v>1238</v>
      </c>
      <c r="Q1435" t="s">
        <v>1241</v>
      </c>
      <c r="R1435" t="s">
        <v>2307</v>
      </c>
      <c r="S1435" t="s">
        <v>2991</v>
      </c>
    </row>
    <row r="1436" spans="1:19">
      <c r="A1436" t="s">
        <v>2989</v>
      </c>
      <c r="C1436" t="s">
        <v>595</v>
      </c>
      <c r="E1436" t="s">
        <v>2997</v>
      </c>
      <c r="F1436" t="s">
        <v>300</v>
      </c>
      <c r="J1436" t="s">
        <v>1386</v>
      </c>
      <c r="L1436" t="s">
        <v>1386</v>
      </c>
      <c r="M1436" t="s">
        <v>509</v>
      </c>
      <c r="N1436">
        <v>5</v>
      </c>
      <c r="O1436" t="s">
        <v>1224</v>
      </c>
      <c r="P1436" t="s">
        <v>1238</v>
      </c>
      <c r="Q1436" t="s">
        <v>1241</v>
      </c>
      <c r="R1436" t="s">
        <v>2307</v>
      </c>
      <c r="S1436" t="s">
        <v>2991</v>
      </c>
    </row>
    <row r="1437" spans="1:19">
      <c r="A1437" t="s">
        <v>2989</v>
      </c>
      <c r="C1437" t="s">
        <v>596</v>
      </c>
      <c r="E1437" t="s">
        <v>2998</v>
      </c>
      <c r="F1437" t="s">
        <v>300</v>
      </c>
      <c r="J1437" t="s">
        <v>1386</v>
      </c>
      <c r="L1437" t="s">
        <v>1386</v>
      </c>
      <c r="M1437" t="s">
        <v>509</v>
      </c>
      <c r="N1437">
        <v>5</v>
      </c>
      <c r="O1437" t="s">
        <v>1224</v>
      </c>
      <c r="P1437" t="s">
        <v>1238</v>
      </c>
      <c r="Q1437" t="s">
        <v>1241</v>
      </c>
      <c r="R1437" t="s">
        <v>2307</v>
      </c>
      <c r="S1437" t="s">
        <v>2991</v>
      </c>
    </row>
    <row r="1438" spans="1:19">
      <c r="A1438" t="s">
        <v>2989</v>
      </c>
      <c r="C1438" t="s">
        <v>515</v>
      </c>
      <c r="E1438" t="s">
        <v>2999</v>
      </c>
      <c r="F1438" t="s">
        <v>300</v>
      </c>
      <c r="J1438" t="s">
        <v>1386</v>
      </c>
      <c r="L1438" t="s">
        <v>1386</v>
      </c>
      <c r="M1438" t="s">
        <v>509</v>
      </c>
      <c r="N1438">
        <v>5</v>
      </c>
      <c r="O1438" t="s">
        <v>1224</v>
      </c>
      <c r="P1438" t="s">
        <v>1238</v>
      </c>
      <c r="Q1438" t="s">
        <v>1241</v>
      </c>
      <c r="R1438" t="s">
        <v>2307</v>
      </c>
      <c r="S1438" t="s">
        <v>2991</v>
      </c>
    </row>
    <row r="1439" spans="1:19">
      <c r="A1439" t="s">
        <v>2989</v>
      </c>
      <c r="C1439" t="s">
        <v>516</v>
      </c>
      <c r="E1439" t="s">
        <v>3000</v>
      </c>
      <c r="F1439" t="s">
        <v>300</v>
      </c>
      <c r="J1439" t="s">
        <v>1386</v>
      </c>
      <c r="L1439" t="s">
        <v>1386</v>
      </c>
      <c r="M1439" t="s">
        <v>509</v>
      </c>
      <c r="N1439">
        <v>5</v>
      </c>
      <c r="O1439" t="s">
        <v>1224</v>
      </c>
      <c r="P1439" t="s">
        <v>1238</v>
      </c>
      <c r="Q1439" t="s">
        <v>1241</v>
      </c>
      <c r="R1439" t="s">
        <v>2307</v>
      </c>
      <c r="S1439" t="s">
        <v>2991</v>
      </c>
    </row>
    <row r="1440" spans="1:19">
      <c r="A1440" t="s">
        <v>2989</v>
      </c>
      <c r="C1440" t="s">
        <v>689</v>
      </c>
      <c r="E1440" t="s">
        <v>3001</v>
      </c>
      <c r="F1440">
        <v>0</v>
      </c>
      <c r="I1440" t="s">
        <v>597</v>
      </c>
      <c r="J1440" t="s">
        <v>1386</v>
      </c>
      <c r="L1440" t="s">
        <v>1386</v>
      </c>
      <c r="M1440" t="s">
        <v>509</v>
      </c>
      <c r="N1440">
        <v>5</v>
      </c>
      <c r="O1440" t="s">
        <v>1224</v>
      </c>
      <c r="P1440" t="s">
        <v>1238</v>
      </c>
      <c r="Q1440" t="s">
        <v>1241</v>
      </c>
      <c r="R1440" t="s">
        <v>2307</v>
      </c>
      <c r="S1440" t="s">
        <v>2991</v>
      </c>
    </row>
    <row r="1441" spans="1:19">
      <c r="A1441" t="s">
        <v>2989</v>
      </c>
      <c r="C1441" t="s">
        <v>694</v>
      </c>
      <c r="E1441" t="s">
        <v>3002</v>
      </c>
      <c r="F1441">
        <v>0</v>
      </c>
      <c r="I1441" t="s">
        <v>597</v>
      </c>
      <c r="J1441" t="s">
        <v>1386</v>
      </c>
      <c r="L1441" t="s">
        <v>1386</v>
      </c>
      <c r="M1441" t="s">
        <v>509</v>
      </c>
      <c r="N1441">
        <v>5</v>
      </c>
      <c r="O1441" t="s">
        <v>1224</v>
      </c>
      <c r="P1441" t="s">
        <v>1238</v>
      </c>
      <c r="Q1441" t="s">
        <v>1241</v>
      </c>
      <c r="R1441" t="s">
        <v>2307</v>
      </c>
      <c r="S1441" t="s">
        <v>2991</v>
      </c>
    </row>
    <row r="1442" spans="1:19">
      <c r="A1442" t="s">
        <v>2989</v>
      </c>
      <c r="C1442" t="s">
        <v>598</v>
      </c>
      <c r="E1442" t="s">
        <v>3003</v>
      </c>
      <c r="F1442" t="s">
        <v>300</v>
      </c>
      <c r="J1442" t="s">
        <v>1386</v>
      </c>
      <c r="L1442" t="s">
        <v>1386</v>
      </c>
      <c r="M1442" t="s">
        <v>509</v>
      </c>
      <c r="N1442">
        <v>5</v>
      </c>
      <c r="O1442" t="s">
        <v>1224</v>
      </c>
      <c r="P1442" t="s">
        <v>1238</v>
      </c>
      <c r="Q1442" t="s">
        <v>1241</v>
      </c>
      <c r="R1442" t="s">
        <v>2307</v>
      </c>
      <c r="S1442" t="s">
        <v>2991</v>
      </c>
    </row>
    <row r="1443" spans="1:19">
      <c r="A1443" t="s">
        <v>2989</v>
      </c>
      <c r="B1443" t="s">
        <v>594</v>
      </c>
      <c r="C1443" t="s">
        <v>599</v>
      </c>
      <c r="E1443" t="s">
        <v>3004</v>
      </c>
      <c r="F1443" t="s">
        <v>300</v>
      </c>
      <c r="I1443" t="s">
        <v>707</v>
      </c>
      <c r="J1443" t="s">
        <v>1386</v>
      </c>
      <c r="L1443" t="s">
        <v>1386</v>
      </c>
      <c r="M1443" t="s">
        <v>509</v>
      </c>
      <c r="N1443">
        <v>5</v>
      </c>
      <c r="O1443" t="s">
        <v>1224</v>
      </c>
      <c r="P1443" t="s">
        <v>1238</v>
      </c>
      <c r="Q1443" t="s">
        <v>1241</v>
      </c>
      <c r="R1443" t="s">
        <v>2307</v>
      </c>
      <c r="S1443" t="s">
        <v>2991</v>
      </c>
    </row>
    <row r="1444" spans="1:19">
      <c r="A1444" t="s">
        <v>3005</v>
      </c>
      <c r="C1444" t="s">
        <v>585</v>
      </c>
      <c r="E1444" t="s">
        <v>3006</v>
      </c>
      <c r="F1444" t="s">
        <v>3007</v>
      </c>
      <c r="J1444" t="s">
        <v>1386</v>
      </c>
      <c r="L1444" t="s">
        <v>1386</v>
      </c>
      <c r="N1444">
        <v>5</v>
      </c>
      <c r="O1444" t="s">
        <v>1224</v>
      </c>
      <c r="P1444" t="s">
        <v>1238</v>
      </c>
      <c r="Q1444" t="s">
        <v>1241</v>
      </c>
      <c r="R1444" t="s">
        <v>2307</v>
      </c>
      <c r="S1444" t="s">
        <v>3008</v>
      </c>
    </row>
    <row r="1445" spans="1:19">
      <c r="A1445" t="s">
        <v>3005</v>
      </c>
      <c r="C1445" t="s">
        <v>87</v>
      </c>
      <c r="E1445" t="s">
        <v>3009</v>
      </c>
      <c r="F1445">
        <v>23.5</v>
      </c>
      <c r="G1445">
        <v>10</v>
      </c>
      <c r="H1445">
        <v>2.35</v>
      </c>
      <c r="I1445" t="s">
        <v>43</v>
      </c>
      <c r="J1445" t="s">
        <v>1386</v>
      </c>
      <c r="L1445" t="s">
        <v>1386</v>
      </c>
      <c r="M1445" t="s">
        <v>509</v>
      </c>
      <c r="N1445">
        <v>5</v>
      </c>
      <c r="O1445" t="s">
        <v>1224</v>
      </c>
      <c r="P1445" t="s">
        <v>1238</v>
      </c>
      <c r="Q1445" t="s">
        <v>1241</v>
      </c>
      <c r="R1445" t="s">
        <v>2307</v>
      </c>
      <c r="S1445" t="s">
        <v>3008</v>
      </c>
    </row>
    <row r="1446" spans="1:19">
      <c r="A1446" t="s">
        <v>3010</v>
      </c>
      <c r="C1446" t="s">
        <v>585</v>
      </c>
      <c r="E1446" t="s">
        <v>3011</v>
      </c>
      <c r="F1446" t="s">
        <v>3012</v>
      </c>
      <c r="J1446" t="s">
        <v>1386</v>
      </c>
      <c r="L1446" t="s">
        <v>1386</v>
      </c>
      <c r="N1446">
        <v>5</v>
      </c>
      <c r="O1446" t="s">
        <v>1224</v>
      </c>
      <c r="P1446" t="s">
        <v>1238</v>
      </c>
      <c r="Q1446" t="s">
        <v>1241</v>
      </c>
      <c r="R1446" t="s">
        <v>2307</v>
      </c>
      <c r="S1446" t="s">
        <v>3013</v>
      </c>
    </row>
    <row r="1447" spans="1:19">
      <c r="A1447" t="s">
        <v>3010</v>
      </c>
      <c r="C1447" t="s">
        <v>87</v>
      </c>
      <c r="E1447" t="s">
        <v>3014</v>
      </c>
      <c r="F1447">
        <v>23.5</v>
      </c>
      <c r="G1447">
        <v>10</v>
      </c>
      <c r="H1447">
        <v>2.35</v>
      </c>
      <c r="I1447" t="s">
        <v>43</v>
      </c>
      <c r="J1447" t="s">
        <v>1386</v>
      </c>
      <c r="L1447" t="s">
        <v>1386</v>
      </c>
      <c r="M1447" t="s">
        <v>509</v>
      </c>
      <c r="N1447">
        <v>5</v>
      </c>
      <c r="O1447" t="s">
        <v>1224</v>
      </c>
      <c r="P1447" t="s">
        <v>1238</v>
      </c>
      <c r="Q1447" t="s">
        <v>1241</v>
      </c>
      <c r="R1447" t="s">
        <v>2307</v>
      </c>
      <c r="S1447" t="s">
        <v>3013</v>
      </c>
    </row>
    <row r="1448" spans="1:19">
      <c r="A1448" t="s">
        <v>3015</v>
      </c>
      <c r="C1448" t="s">
        <v>585</v>
      </c>
      <c r="E1448" t="s">
        <v>3016</v>
      </c>
      <c r="F1448" t="s">
        <v>3017</v>
      </c>
      <c r="J1448" t="s">
        <v>1386</v>
      </c>
      <c r="L1448" t="s">
        <v>1386</v>
      </c>
      <c r="N1448">
        <v>5</v>
      </c>
      <c r="O1448" t="s">
        <v>1224</v>
      </c>
      <c r="P1448" t="s">
        <v>1238</v>
      </c>
      <c r="Q1448" t="s">
        <v>1241</v>
      </c>
      <c r="R1448" t="s">
        <v>2307</v>
      </c>
      <c r="S1448" t="s">
        <v>3018</v>
      </c>
    </row>
    <row r="1449" spans="1:19">
      <c r="A1449" t="s">
        <v>3015</v>
      </c>
      <c r="C1449" t="s">
        <v>87</v>
      </c>
      <c r="E1449" t="s">
        <v>3019</v>
      </c>
      <c r="F1449">
        <v>0.16</v>
      </c>
      <c r="G1449">
        <v>5</v>
      </c>
      <c r="H1449">
        <v>8.0000000000000002E-3</v>
      </c>
      <c r="I1449" t="s">
        <v>43</v>
      </c>
      <c r="J1449" t="s">
        <v>1386</v>
      </c>
      <c r="L1449" t="s">
        <v>1386</v>
      </c>
      <c r="M1449" t="s">
        <v>509</v>
      </c>
      <c r="N1449">
        <v>5</v>
      </c>
      <c r="O1449" t="s">
        <v>1224</v>
      </c>
      <c r="P1449" t="s">
        <v>1238</v>
      </c>
      <c r="Q1449" t="s">
        <v>1241</v>
      </c>
      <c r="R1449" t="s">
        <v>2307</v>
      </c>
      <c r="S1449" t="s">
        <v>3018</v>
      </c>
    </row>
    <row r="1450" spans="1:19">
      <c r="A1450" t="s">
        <v>3020</v>
      </c>
      <c r="C1450" t="s">
        <v>585</v>
      </c>
      <c r="E1450" t="s">
        <v>3021</v>
      </c>
      <c r="F1450" t="s">
        <v>3017</v>
      </c>
      <c r="J1450" t="s">
        <v>1386</v>
      </c>
      <c r="L1450" t="s">
        <v>1386</v>
      </c>
      <c r="N1450">
        <v>5</v>
      </c>
      <c r="O1450" t="s">
        <v>1224</v>
      </c>
      <c r="P1450" t="s">
        <v>1238</v>
      </c>
      <c r="Q1450" t="s">
        <v>1241</v>
      </c>
      <c r="R1450" t="s">
        <v>2307</v>
      </c>
      <c r="S1450" t="s">
        <v>3022</v>
      </c>
    </row>
    <row r="1451" spans="1:19">
      <c r="A1451" t="s">
        <v>3020</v>
      </c>
      <c r="C1451" t="s">
        <v>87</v>
      </c>
      <c r="E1451" t="s">
        <v>3023</v>
      </c>
      <c r="F1451">
        <v>0.16</v>
      </c>
      <c r="G1451">
        <v>5</v>
      </c>
      <c r="H1451">
        <v>8.0000000000000002E-3</v>
      </c>
      <c r="I1451" t="s">
        <v>43</v>
      </c>
      <c r="J1451" t="s">
        <v>1386</v>
      </c>
      <c r="L1451" t="s">
        <v>1386</v>
      </c>
      <c r="M1451" t="s">
        <v>509</v>
      </c>
      <c r="N1451">
        <v>5</v>
      </c>
      <c r="O1451" t="s">
        <v>1224</v>
      </c>
      <c r="P1451" t="s">
        <v>1238</v>
      </c>
      <c r="Q1451" t="s">
        <v>1241</v>
      </c>
      <c r="R1451" t="s">
        <v>2307</v>
      </c>
      <c r="S1451" t="s">
        <v>3022</v>
      </c>
    </row>
    <row r="1452" spans="1:19">
      <c r="A1452" t="s">
        <v>3024</v>
      </c>
      <c r="C1452" t="s">
        <v>585</v>
      </c>
      <c r="E1452" t="s">
        <v>3025</v>
      </c>
      <c r="F1452" t="s">
        <v>3017</v>
      </c>
      <c r="J1452" t="s">
        <v>1386</v>
      </c>
      <c r="L1452" t="s">
        <v>1386</v>
      </c>
      <c r="N1452">
        <v>5</v>
      </c>
      <c r="O1452" t="s">
        <v>1224</v>
      </c>
      <c r="P1452" t="s">
        <v>1238</v>
      </c>
      <c r="Q1452" t="s">
        <v>1241</v>
      </c>
      <c r="R1452" t="s">
        <v>2307</v>
      </c>
      <c r="S1452" t="s">
        <v>3026</v>
      </c>
    </row>
    <row r="1453" spans="1:19">
      <c r="A1453" t="s">
        <v>3024</v>
      </c>
      <c r="C1453" t="s">
        <v>87</v>
      </c>
      <c r="E1453" t="s">
        <v>3027</v>
      </c>
      <c r="F1453">
        <v>0.16</v>
      </c>
      <c r="G1453">
        <v>5</v>
      </c>
      <c r="H1453">
        <v>8.0000000000000002E-3</v>
      </c>
      <c r="I1453" t="s">
        <v>43</v>
      </c>
      <c r="J1453" t="s">
        <v>1386</v>
      </c>
      <c r="L1453" t="s">
        <v>1386</v>
      </c>
      <c r="M1453" t="s">
        <v>509</v>
      </c>
      <c r="N1453">
        <v>5</v>
      </c>
      <c r="O1453" t="s">
        <v>1224</v>
      </c>
      <c r="P1453" t="s">
        <v>1238</v>
      </c>
      <c r="Q1453" t="s">
        <v>1241</v>
      </c>
      <c r="R1453" t="s">
        <v>2307</v>
      </c>
      <c r="S1453" t="s">
        <v>3026</v>
      </c>
    </row>
    <row r="1454" spans="1:19">
      <c r="A1454" t="s">
        <v>3028</v>
      </c>
      <c r="C1454" t="s">
        <v>585</v>
      </c>
      <c r="E1454" t="s">
        <v>3029</v>
      </c>
      <c r="F1454" t="s">
        <v>3017</v>
      </c>
      <c r="J1454" t="s">
        <v>1386</v>
      </c>
      <c r="L1454" t="s">
        <v>1386</v>
      </c>
      <c r="N1454">
        <v>5</v>
      </c>
      <c r="O1454" t="s">
        <v>1224</v>
      </c>
      <c r="P1454" t="s">
        <v>1238</v>
      </c>
      <c r="Q1454" t="s">
        <v>1241</v>
      </c>
      <c r="R1454" t="s">
        <v>2307</v>
      </c>
      <c r="S1454" t="s">
        <v>3030</v>
      </c>
    </row>
    <row r="1455" spans="1:19">
      <c r="A1455" t="s">
        <v>3028</v>
      </c>
      <c r="C1455" t="s">
        <v>87</v>
      </c>
      <c r="E1455" t="s">
        <v>3031</v>
      </c>
      <c r="F1455">
        <v>0.16</v>
      </c>
      <c r="G1455">
        <v>5</v>
      </c>
      <c r="H1455">
        <v>8.0000000000000002E-3</v>
      </c>
      <c r="I1455" t="s">
        <v>43</v>
      </c>
      <c r="J1455" t="s">
        <v>1386</v>
      </c>
      <c r="L1455" t="s">
        <v>1386</v>
      </c>
      <c r="M1455" t="s">
        <v>509</v>
      </c>
      <c r="N1455">
        <v>5</v>
      </c>
      <c r="O1455" t="s">
        <v>1224</v>
      </c>
      <c r="P1455" t="s">
        <v>1238</v>
      </c>
      <c r="Q1455" t="s">
        <v>1241</v>
      </c>
      <c r="R1455" t="s">
        <v>2307</v>
      </c>
      <c r="S1455" t="s">
        <v>3030</v>
      </c>
    </row>
    <row r="1456" spans="1:19">
      <c r="A1456" t="s">
        <v>3032</v>
      </c>
      <c r="C1456" t="s">
        <v>585</v>
      </c>
      <c r="E1456" t="s">
        <v>3033</v>
      </c>
      <c r="F1456" t="s">
        <v>3017</v>
      </c>
      <c r="J1456" t="s">
        <v>1386</v>
      </c>
      <c r="L1456" t="s">
        <v>1386</v>
      </c>
      <c r="N1456">
        <v>5</v>
      </c>
      <c r="O1456" t="s">
        <v>1224</v>
      </c>
      <c r="P1456" t="s">
        <v>1238</v>
      </c>
      <c r="Q1456" t="s">
        <v>1241</v>
      </c>
      <c r="R1456" t="s">
        <v>2307</v>
      </c>
      <c r="S1456" t="s">
        <v>3034</v>
      </c>
    </row>
    <row r="1457" spans="1:19">
      <c r="A1457" t="s">
        <v>3032</v>
      </c>
      <c r="C1457" t="s">
        <v>87</v>
      </c>
      <c r="E1457" t="s">
        <v>3035</v>
      </c>
      <c r="F1457">
        <v>0.16</v>
      </c>
      <c r="G1457">
        <v>5</v>
      </c>
      <c r="H1457">
        <v>8.0000000000000002E-3</v>
      </c>
      <c r="I1457" t="s">
        <v>43</v>
      </c>
      <c r="J1457" t="s">
        <v>1386</v>
      </c>
      <c r="L1457" t="s">
        <v>1386</v>
      </c>
      <c r="M1457" t="s">
        <v>509</v>
      </c>
      <c r="N1457">
        <v>5</v>
      </c>
      <c r="O1457" t="s">
        <v>1224</v>
      </c>
      <c r="P1457" t="s">
        <v>1238</v>
      </c>
      <c r="Q1457" t="s">
        <v>1241</v>
      </c>
      <c r="R1457" t="s">
        <v>2307</v>
      </c>
      <c r="S1457" t="s">
        <v>3034</v>
      </c>
    </row>
    <row r="1458" spans="1:19">
      <c r="A1458" t="s">
        <v>3036</v>
      </c>
      <c r="C1458" t="s">
        <v>585</v>
      </c>
      <c r="E1458" t="s">
        <v>3037</v>
      </c>
      <c r="F1458" t="s">
        <v>3017</v>
      </c>
      <c r="J1458" t="s">
        <v>1386</v>
      </c>
      <c r="L1458" t="s">
        <v>1386</v>
      </c>
      <c r="N1458">
        <v>5</v>
      </c>
      <c r="O1458" t="s">
        <v>1224</v>
      </c>
      <c r="P1458" t="s">
        <v>1238</v>
      </c>
      <c r="Q1458" t="s">
        <v>1241</v>
      </c>
      <c r="R1458" t="s">
        <v>2307</v>
      </c>
      <c r="S1458" t="s">
        <v>3038</v>
      </c>
    </row>
    <row r="1459" spans="1:19">
      <c r="A1459" t="s">
        <v>3036</v>
      </c>
      <c r="C1459" t="s">
        <v>87</v>
      </c>
      <c r="E1459" t="s">
        <v>3039</v>
      </c>
      <c r="F1459">
        <v>0.16</v>
      </c>
      <c r="G1459">
        <v>5</v>
      </c>
      <c r="H1459">
        <v>8.0000000000000002E-3</v>
      </c>
      <c r="I1459" t="s">
        <v>43</v>
      </c>
      <c r="J1459" t="s">
        <v>1386</v>
      </c>
      <c r="L1459" t="s">
        <v>1386</v>
      </c>
      <c r="M1459" t="s">
        <v>509</v>
      </c>
      <c r="N1459">
        <v>5</v>
      </c>
      <c r="O1459" t="s">
        <v>1224</v>
      </c>
      <c r="P1459" t="s">
        <v>1238</v>
      </c>
      <c r="Q1459" t="s">
        <v>1241</v>
      </c>
      <c r="R1459" t="s">
        <v>2307</v>
      </c>
      <c r="S1459" t="s">
        <v>3038</v>
      </c>
    </row>
    <row r="1460" spans="1:19">
      <c r="A1460" t="s">
        <v>3040</v>
      </c>
      <c r="C1460" t="s">
        <v>585</v>
      </c>
      <c r="E1460" t="s">
        <v>3041</v>
      </c>
      <c r="F1460" t="s">
        <v>3017</v>
      </c>
      <c r="J1460" t="s">
        <v>1386</v>
      </c>
      <c r="L1460" t="s">
        <v>1386</v>
      </c>
      <c r="N1460">
        <v>5</v>
      </c>
      <c r="O1460" t="s">
        <v>1224</v>
      </c>
      <c r="P1460" t="s">
        <v>1238</v>
      </c>
      <c r="Q1460" t="s">
        <v>1241</v>
      </c>
      <c r="R1460" t="s">
        <v>2307</v>
      </c>
      <c r="S1460" t="s">
        <v>3042</v>
      </c>
    </row>
    <row r="1461" spans="1:19">
      <c r="A1461" t="s">
        <v>3040</v>
      </c>
      <c r="C1461" t="s">
        <v>87</v>
      </c>
      <c r="E1461" t="s">
        <v>3043</v>
      </c>
      <c r="F1461">
        <v>0.16</v>
      </c>
      <c r="G1461">
        <v>5</v>
      </c>
      <c r="H1461">
        <v>8.0000000000000002E-3</v>
      </c>
      <c r="I1461" t="s">
        <v>43</v>
      </c>
      <c r="J1461" t="s">
        <v>1386</v>
      </c>
      <c r="L1461" t="s">
        <v>1386</v>
      </c>
      <c r="M1461" t="s">
        <v>509</v>
      </c>
      <c r="N1461">
        <v>5</v>
      </c>
      <c r="O1461" t="s">
        <v>1224</v>
      </c>
      <c r="P1461" t="s">
        <v>1238</v>
      </c>
      <c r="Q1461" t="s">
        <v>1241</v>
      </c>
      <c r="R1461" t="s">
        <v>2307</v>
      </c>
      <c r="S1461" t="s">
        <v>3042</v>
      </c>
    </row>
    <row r="1462" spans="1:19">
      <c r="A1462" t="s">
        <v>3044</v>
      </c>
      <c r="C1462" t="s">
        <v>585</v>
      </c>
      <c r="E1462" t="s">
        <v>3045</v>
      </c>
      <c r="F1462" t="s">
        <v>3017</v>
      </c>
      <c r="J1462" t="s">
        <v>1386</v>
      </c>
      <c r="L1462" t="s">
        <v>1386</v>
      </c>
      <c r="N1462">
        <v>5</v>
      </c>
      <c r="O1462" t="s">
        <v>1224</v>
      </c>
      <c r="P1462" t="s">
        <v>1238</v>
      </c>
      <c r="Q1462" t="s">
        <v>1241</v>
      </c>
      <c r="R1462" t="s">
        <v>2307</v>
      </c>
      <c r="S1462" t="s">
        <v>3046</v>
      </c>
    </row>
    <row r="1463" spans="1:19">
      <c r="A1463" t="s">
        <v>3044</v>
      </c>
      <c r="C1463" t="s">
        <v>87</v>
      </c>
      <c r="E1463" t="s">
        <v>3047</v>
      </c>
      <c r="F1463">
        <v>0.16</v>
      </c>
      <c r="G1463">
        <v>5</v>
      </c>
      <c r="H1463">
        <v>8.0000000000000002E-3</v>
      </c>
      <c r="I1463" t="s">
        <v>43</v>
      </c>
      <c r="J1463" t="s">
        <v>1386</v>
      </c>
      <c r="L1463" t="s">
        <v>1386</v>
      </c>
      <c r="M1463" t="s">
        <v>509</v>
      </c>
      <c r="N1463">
        <v>5</v>
      </c>
      <c r="O1463" t="s">
        <v>1224</v>
      </c>
      <c r="P1463" t="s">
        <v>1238</v>
      </c>
      <c r="Q1463" t="s">
        <v>1241</v>
      </c>
      <c r="R1463" t="s">
        <v>2307</v>
      </c>
      <c r="S1463" t="s">
        <v>3046</v>
      </c>
    </row>
    <row r="1464" spans="1:19">
      <c r="A1464" t="s">
        <v>3048</v>
      </c>
      <c r="C1464" t="s">
        <v>585</v>
      </c>
      <c r="E1464" t="s">
        <v>3049</v>
      </c>
      <c r="F1464" t="s">
        <v>3017</v>
      </c>
      <c r="J1464" t="s">
        <v>1386</v>
      </c>
      <c r="L1464" t="s">
        <v>1386</v>
      </c>
      <c r="N1464">
        <v>5</v>
      </c>
      <c r="O1464" t="s">
        <v>1224</v>
      </c>
      <c r="P1464" t="s">
        <v>1238</v>
      </c>
      <c r="Q1464" t="s">
        <v>1241</v>
      </c>
      <c r="R1464" t="s">
        <v>2307</v>
      </c>
      <c r="S1464" t="s">
        <v>3050</v>
      </c>
    </row>
    <row r="1465" spans="1:19">
      <c r="A1465" t="s">
        <v>3048</v>
      </c>
      <c r="C1465" t="s">
        <v>87</v>
      </c>
      <c r="E1465" t="s">
        <v>3051</v>
      </c>
      <c r="F1465">
        <v>0.16</v>
      </c>
      <c r="G1465">
        <v>5</v>
      </c>
      <c r="H1465">
        <v>8.0000000000000002E-3</v>
      </c>
      <c r="I1465" t="s">
        <v>43</v>
      </c>
      <c r="J1465" t="s">
        <v>1386</v>
      </c>
      <c r="L1465" t="s">
        <v>1386</v>
      </c>
      <c r="M1465" t="s">
        <v>509</v>
      </c>
      <c r="N1465">
        <v>5</v>
      </c>
      <c r="O1465" t="s">
        <v>1224</v>
      </c>
      <c r="P1465" t="s">
        <v>1238</v>
      </c>
      <c r="Q1465" t="s">
        <v>1241</v>
      </c>
      <c r="R1465" t="s">
        <v>2307</v>
      </c>
      <c r="S1465" t="s">
        <v>3050</v>
      </c>
    </row>
    <row r="1466" spans="1:19">
      <c r="A1466" t="s">
        <v>3052</v>
      </c>
      <c r="C1466" t="s">
        <v>585</v>
      </c>
      <c r="E1466" t="s">
        <v>3053</v>
      </c>
      <c r="F1466" t="s">
        <v>3017</v>
      </c>
      <c r="J1466" t="s">
        <v>1386</v>
      </c>
      <c r="L1466" t="s">
        <v>1386</v>
      </c>
      <c r="N1466">
        <v>5</v>
      </c>
      <c r="O1466" t="s">
        <v>1224</v>
      </c>
      <c r="P1466" t="s">
        <v>1238</v>
      </c>
      <c r="Q1466" t="s">
        <v>1241</v>
      </c>
      <c r="R1466" t="s">
        <v>2307</v>
      </c>
      <c r="S1466" t="s">
        <v>3054</v>
      </c>
    </row>
    <row r="1467" spans="1:19">
      <c r="A1467" t="s">
        <v>3052</v>
      </c>
      <c r="C1467" t="s">
        <v>87</v>
      </c>
      <c r="E1467" t="s">
        <v>3055</v>
      </c>
      <c r="F1467">
        <v>0.16</v>
      </c>
      <c r="G1467">
        <v>5</v>
      </c>
      <c r="H1467">
        <v>8.0000000000000002E-3</v>
      </c>
      <c r="I1467" t="s">
        <v>43</v>
      </c>
      <c r="J1467" t="s">
        <v>1386</v>
      </c>
      <c r="L1467" t="s">
        <v>1386</v>
      </c>
      <c r="M1467" t="s">
        <v>509</v>
      </c>
      <c r="N1467">
        <v>5</v>
      </c>
      <c r="O1467" t="s">
        <v>1224</v>
      </c>
      <c r="P1467" t="s">
        <v>1238</v>
      </c>
      <c r="Q1467" t="s">
        <v>1241</v>
      </c>
      <c r="R1467" t="s">
        <v>2307</v>
      </c>
      <c r="S1467" t="s">
        <v>3054</v>
      </c>
    </row>
    <row r="1468" spans="1:19">
      <c r="A1468" t="s">
        <v>3056</v>
      </c>
      <c r="C1468" t="s">
        <v>585</v>
      </c>
      <c r="E1468" t="s">
        <v>3057</v>
      </c>
      <c r="F1468" t="s">
        <v>3017</v>
      </c>
      <c r="J1468" t="s">
        <v>1386</v>
      </c>
      <c r="L1468" t="s">
        <v>1386</v>
      </c>
      <c r="N1468">
        <v>5</v>
      </c>
      <c r="O1468" t="s">
        <v>1224</v>
      </c>
      <c r="P1468" t="s">
        <v>1238</v>
      </c>
      <c r="Q1468" t="s">
        <v>1241</v>
      </c>
      <c r="R1468" t="s">
        <v>2307</v>
      </c>
      <c r="S1468" t="s">
        <v>3058</v>
      </c>
    </row>
    <row r="1469" spans="1:19">
      <c r="A1469" t="s">
        <v>3056</v>
      </c>
      <c r="C1469" t="s">
        <v>87</v>
      </c>
      <c r="E1469" t="s">
        <v>3059</v>
      </c>
      <c r="F1469">
        <v>0.16</v>
      </c>
      <c r="G1469">
        <v>5</v>
      </c>
      <c r="H1469">
        <v>8.0000000000000002E-3</v>
      </c>
      <c r="I1469" t="s">
        <v>43</v>
      </c>
      <c r="J1469" t="s">
        <v>1386</v>
      </c>
      <c r="L1469" t="s">
        <v>1386</v>
      </c>
      <c r="M1469" t="s">
        <v>509</v>
      </c>
      <c r="N1469">
        <v>5</v>
      </c>
      <c r="O1469" t="s">
        <v>1224</v>
      </c>
      <c r="P1469" t="s">
        <v>1238</v>
      </c>
      <c r="Q1469" t="s">
        <v>1241</v>
      </c>
      <c r="R1469" t="s">
        <v>2307</v>
      </c>
      <c r="S1469" t="s">
        <v>3058</v>
      </c>
    </row>
    <row r="1470" spans="1:19">
      <c r="A1470" t="s">
        <v>3060</v>
      </c>
      <c r="C1470" t="s">
        <v>585</v>
      </c>
      <c r="E1470" t="s">
        <v>3061</v>
      </c>
      <c r="F1470" t="s">
        <v>3017</v>
      </c>
      <c r="J1470" t="s">
        <v>1386</v>
      </c>
      <c r="L1470" t="s">
        <v>1386</v>
      </c>
      <c r="N1470">
        <v>5</v>
      </c>
      <c r="O1470" t="s">
        <v>1224</v>
      </c>
      <c r="P1470" t="s">
        <v>1238</v>
      </c>
      <c r="Q1470" t="s">
        <v>1241</v>
      </c>
      <c r="R1470" t="s">
        <v>2307</v>
      </c>
      <c r="S1470" t="s">
        <v>3062</v>
      </c>
    </row>
    <row r="1471" spans="1:19">
      <c r="A1471" t="s">
        <v>3060</v>
      </c>
      <c r="C1471" t="s">
        <v>87</v>
      </c>
      <c r="E1471" t="s">
        <v>3063</v>
      </c>
      <c r="F1471">
        <v>0.16</v>
      </c>
      <c r="G1471">
        <v>5</v>
      </c>
      <c r="H1471">
        <v>8.0000000000000002E-3</v>
      </c>
      <c r="I1471" t="s">
        <v>43</v>
      </c>
      <c r="J1471" t="s">
        <v>1386</v>
      </c>
      <c r="L1471" t="s">
        <v>1386</v>
      </c>
      <c r="M1471" t="s">
        <v>509</v>
      </c>
      <c r="N1471">
        <v>5</v>
      </c>
      <c r="O1471" t="s">
        <v>1224</v>
      </c>
      <c r="P1471" t="s">
        <v>1238</v>
      </c>
      <c r="Q1471" t="s">
        <v>1241</v>
      </c>
      <c r="R1471" t="s">
        <v>2307</v>
      </c>
      <c r="S1471" t="s">
        <v>3062</v>
      </c>
    </row>
    <row r="1472" spans="1:19">
      <c r="A1472" t="s">
        <v>3064</v>
      </c>
      <c r="C1472" t="s">
        <v>585</v>
      </c>
      <c r="E1472" t="s">
        <v>3065</v>
      </c>
      <c r="F1472" t="s">
        <v>3017</v>
      </c>
      <c r="J1472" t="s">
        <v>1386</v>
      </c>
      <c r="L1472" t="s">
        <v>1386</v>
      </c>
      <c r="N1472">
        <v>5</v>
      </c>
      <c r="O1472" t="s">
        <v>1224</v>
      </c>
      <c r="P1472" t="s">
        <v>1238</v>
      </c>
      <c r="Q1472" t="s">
        <v>1241</v>
      </c>
      <c r="R1472" t="s">
        <v>2307</v>
      </c>
      <c r="S1472" t="s">
        <v>3066</v>
      </c>
    </row>
    <row r="1473" spans="1:19">
      <c r="A1473" t="s">
        <v>3064</v>
      </c>
      <c r="C1473" t="s">
        <v>87</v>
      </c>
      <c r="E1473" t="s">
        <v>3067</v>
      </c>
      <c r="F1473">
        <v>0.16</v>
      </c>
      <c r="G1473">
        <v>5</v>
      </c>
      <c r="H1473">
        <v>8.0000000000000002E-3</v>
      </c>
      <c r="I1473" t="s">
        <v>43</v>
      </c>
      <c r="J1473" t="s">
        <v>1386</v>
      </c>
      <c r="L1473" t="s">
        <v>1386</v>
      </c>
      <c r="M1473" t="s">
        <v>509</v>
      </c>
      <c r="N1473">
        <v>5</v>
      </c>
      <c r="O1473" t="s">
        <v>1224</v>
      </c>
      <c r="P1473" t="s">
        <v>1238</v>
      </c>
      <c r="Q1473" t="s">
        <v>1241</v>
      </c>
      <c r="R1473" t="s">
        <v>2307</v>
      </c>
      <c r="S1473" t="s">
        <v>3066</v>
      </c>
    </row>
    <row r="1474" spans="1:19">
      <c r="A1474" t="s">
        <v>3068</v>
      </c>
      <c r="C1474" t="s">
        <v>585</v>
      </c>
      <c r="E1474" t="s">
        <v>3069</v>
      </c>
      <c r="F1474" t="s">
        <v>3017</v>
      </c>
      <c r="J1474" t="s">
        <v>1386</v>
      </c>
      <c r="L1474" t="s">
        <v>1386</v>
      </c>
      <c r="N1474">
        <v>5</v>
      </c>
      <c r="O1474" t="s">
        <v>1224</v>
      </c>
      <c r="P1474" t="s">
        <v>1238</v>
      </c>
      <c r="Q1474" t="s">
        <v>1241</v>
      </c>
      <c r="R1474" t="s">
        <v>2307</v>
      </c>
      <c r="S1474" t="s">
        <v>3070</v>
      </c>
    </row>
    <row r="1475" spans="1:19">
      <c r="A1475" t="s">
        <v>3068</v>
      </c>
      <c r="C1475" t="s">
        <v>87</v>
      </c>
      <c r="E1475" t="s">
        <v>3071</v>
      </c>
      <c r="F1475">
        <v>0.16</v>
      </c>
      <c r="G1475">
        <v>5</v>
      </c>
      <c r="H1475">
        <v>8.0000000000000002E-3</v>
      </c>
      <c r="I1475" t="s">
        <v>43</v>
      </c>
      <c r="J1475" t="s">
        <v>1386</v>
      </c>
      <c r="L1475" t="s">
        <v>1386</v>
      </c>
      <c r="M1475" t="s">
        <v>509</v>
      </c>
      <c r="N1475">
        <v>5</v>
      </c>
      <c r="O1475" t="s">
        <v>1224</v>
      </c>
      <c r="P1475" t="s">
        <v>1238</v>
      </c>
      <c r="Q1475" t="s">
        <v>1241</v>
      </c>
      <c r="R1475" t="s">
        <v>2307</v>
      </c>
      <c r="S1475" t="s">
        <v>3070</v>
      </c>
    </row>
    <row r="1476" spans="1:19">
      <c r="A1476" t="s">
        <v>3072</v>
      </c>
      <c r="C1476" t="s">
        <v>585</v>
      </c>
      <c r="E1476" t="s">
        <v>3073</v>
      </c>
      <c r="F1476" t="s">
        <v>3074</v>
      </c>
      <c r="J1476" t="s">
        <v>1223</v>
      </c>
      <c r="L1476" t="s">
        <v>1223</v>
      </c>
      <c r="N1476">
        <v>4</v>
      </c>
      <c r="O1476" t="s">
        <v>1224</v>
      </c>
      <c r="P1476" t="s">
        <v>1238</v>
      </c>
      <c r="Q1476" t="s">
        <v>1241</v>
      </c>
      <c r="R1476" t="s">
        <v>3075</v>
      </c>
    </row>
    <row r="1477" spans="1:19">
      <c r="A1477" t="s">
        <v>3072</v>
      </c>
      <c r="C1477" t="s">
        <v>87</v>
      </c>
      <c r="E1477" t="s">
        <v>3076</v>
      </c>
      <c r="F1477" t="s">
        <v>300</v>
      </c>
      <c r="G1477" t="s">
        <v>300</v>
      </c>
      <c r="I1477" t="s">
        <v>43</v>
      </c>
      <c r="J1477" t="s">
        <v>601</v>
      </c>
      <c r="L1477" t="s">
        <v>601</v>
      </c>
      <c r="M1477" t="s">
        <v>592</v>
      </c>
      <c r="N1477">
        <v>4</v>
      </c>
      <c r="O1477" t="s">
        <v>1224</v>
      </c>
      <c r="P1477" t="s">
        <v>1238</v>
      </c>
      <c r="Q1477" t="s">
        <v>1241</v>
      </c>
      <c r="R1477" t="s">
        <v>3075</v>
      </c>
    </row>
    <row r="1478" spans="1:19">
      <c r="A1478" t="s">
        <v>3072</v>
      </c>
      <c r="C1478" t="s">
        <v>508</v>
      </c>
      <c r="D1478" t="s">
        <v>629</v>
      </c>
      <c r="E1478" t="s">
        <v>3077</v>
      </c>
      <c r="F1478" t="s">
        <v>300</v>
      </c>
      <c r="I1478" t="s">
        <v>7</v>
      </c>
      <c r="J1478" t="s">
        <v>601</v>
      </c>
      <c r="L1478" t="s">
        <v>601</v>
      </c>
      <c r="M1478" t="s">
        <v>592</v>
      </c>
      <c r="N1478">
        <v>4</v>
      </c>
      <c r="O1478" t="s">
        <v>1224</v>
      </c>
      <c r="P1478" t="s">
        <v>1238</v>
      </c>
      <c r="Q1478" t="s">
        <v>1241</v>
      </c>
      <c r="R1478" t="s">
        <v>3075</v>
      </c>
    </row>
    <row r="1479" spans="1:19">
      <c r="A1479" t="s">
        <v>3072</v>
      </c>
      <c r="C1479" t="s">
        <v>508</v>
      </c>
      <c r="D1479" t="s">
        <v>633</v>
      </c>
      <c r="E1479" t="s">
        <v>3078</v>
      </c>
      <c r="F1479" t="s">
        <v>300</v>
      </c>
      <c r="I1479" t="s">
        <v>7</v>
      </c>
      <c r="J1479" t="s">
        <v>601</v>
      </c>
      <c r="L1479" t="s">
        <v>601</v>
      </c>
      <c r="M1479" t="s">
        <v>592</v>
      </c>
      <c r="N1479">
        <v>4</v>
      </c>
      <c r="O1479" t="s">
        <v>1224</v>
      </c>
      <c r="P1479" t="s">
        <v>1238</v>
      </c>
      <c r="Q1479" t="s">
        <v>1241</v>
      </c>
      <c r="R1479" t="s">
        <v>3075</v>
      </c>
    </row>
    <row r="1480" spans="1:19">
      <c r="A1480" t="s">
        <v>3072</v>
      </c>
      <c r="C1480" t="s">
        <v>508</v>
      </c>
      <c r="D1480" t="s">
        <v>637</v>
      </c>
      <c r="E1480" t="s">
        <v>3079</v>
      </c>
      <c r="F1480" t="s">
        <v>300</v>
      </c>
      <c r="I1480" t="s">
        <v>7</v>
      </c>
      <c r="J1480" t="s">
        <v>601</v>
      </c>
      <c r="L1480" t="s">
        <v>601</v>
      </c>
      <c r="M1480" t="s">
        <v>592</v>
      </c>
      <c r="N1480">
        <v>4</v>
      </c>
      <c r="O1480" t="s">
        <v>1224</v>
      </c>
      <c r="P1480" t="s">
        <v>1238</v>
      </c>
      <c r="Q1480" t="s">
        <v>1241</v>
      </c>
      <c r="R1480" t="s">
        <v>3075</v>
      </c>
    </row>
    <row r="1481" spans="1:19">
      <c r="A1481" t="s">
        <v>3072</v>
      </c>
      <c r="C1481" t="s">
        <v>508</v>
      </c>
      <c r="D1481" t="s">
        <v>641</v>
      </c>
      <c r="E1481" t="s">
        <v>3080</v>
      </c>
      <c r="F1481" t="s">
        <v>300</v>
      </c>
      <c r="I1481" t="s">
        <v>7</v>
      </c>
      <c r="J1481" t="s">
        <v>601</v>
      </c>
      <c r="L1481" t="s">
        <v>601</v>
      </c>
      <c r="M1481" t="s">
        <v>592</v>
      </c>
      <c r="N1481">
        <v>4</v>
      </c>
      <c r="O1481" t="s">
        <v>1224</v>
      </c>
      <c r="P1481" t="s">
        <v>1238</v>
      </c>
      <c r="Q1481" t="s">
        <v>1241</v>
      </c>
      <c r="R1481" t="s">
        <v>3075</v>
      </c>
    </row>
    <row r="1482" spans="1:19">
      <c r="A1482" t="s">
        <v>3072</v>
      </c>
      <c r="C1482" t="s">
        <v>508</v>
      </c>
      <c r="D1482" t="s">
        <v>645</v>
      </c>
      <c r="E1482" t="s">
        <v>3081</v>
      </c>
      <c r="F1482" t="s">
        <v>300</v>
      </c>
      <c r="I1482" t="s">
        <v>7</v>
      </c>
      <c r="J1482" t="s">
        <v>601</v>
      </c>
      <c r="L1482" t="s">
        <v>601</v>
      </c>
      <c r="M1482" t="s">
        <v>592</v>
      </c>
      <c r="N1482">
        <v>4</v>
      </c>
      <c r="O1482" t="s">
        <v>1224</v>
      </c>
      <c r="P1482" t="s">
        <v>1238</v>
      </c>
      <c r="Q1482" t="s">
        <v>1241</v>
      </c>
      <c r="R1482" t="s">
        <v>3075</v>
      </c>
    </row>
    <row r="1483" spans="1:19">
      <c r="A1483" t="s">
        <v>3072</v>
      </c>
      <c r="C1483" t="s">
        <v>508</v>
      </c>
      <c r="D1483" t="s">
        <v>649</v>
      </c>
      <c r="E1483" t="s">
        <v>3082</v>
      </c>
      <c r="F1483" t="s">
        <v>300</v>
      </c>
      <c r="I1483" t="s">
        <v>7</v>
      </c>
      <c r="J1483" t="s">
        <v>601</v>
      </c>
      <c r="L1483" t="s">
        <v>601</v>
      </c>
      <c r="M1483" t="s">
        <v>592</v>
      </c>
      <c r="N1483">
        <v>4</v>
      </c>
      <c r="O1483" t="s">
        <v>1224</v>
      </c>
      <c r="P1483" t="s">
        <v>1238</v>
      </c>
      <c r="Q1483" t="s">
        <v>1241</v>
      </c>
      <c r="R1483" t="s">
        <v>3075</v>
      </c>
    </row>
    <row r="1484" spans="1:19">
      <c r="A1484" t="s">
        <v>3072</v>
      </c>
      <c r="C1484" t="s">
        <v>508</v>
      </c>
      <c r="D1484" t="s">
        <v>653</v>
      </c>
      <c r="E1484" t="s">
        <v>3083</v>
      </c>
      <c r="F1484" t="s">
        <v>300</v>
      </c>
      <c r="I1484" t="s">
        <v>7</v>
      </c>
      <c r="J1484" t="s">
        <v>601</v>
      </c>
      <c r="L1484" t="s">
        <v>601</v>
      </c>
      <c r="M1484" t="s">
        <v>592</v>
      </c>
      <c r="N1484">
        <v>4</v>
      </c>
      <c r="O1484" t="s">
        <v>1224</v>
      </c>
      <c r="P1484" t="s">
        <v>1238</v>
      </c>
      <c r="Q1484" t="s">
        <v>1241</v>
      </c>
      <c r="R1484" t="s">
        <v>3075</v>
      </c>
    </row>
    <row r="1485" spans="1:19">
      <c r="A1485" t="s">
        <v>3072</v>
      </c>
      <c r="C1485" t="s">
        <v>508</v>
      </c>
      <c r="D1485" t="s">
        <v>657</v>
      </c>
      <c r="E1485" t="s">
        <v>3084</v>
      </c>
      <c r="F1485" t="s">
        <v>300</v>
      </c>
      <c r="I1485" t="s">
        <v>7</v>
      </c>
      <c r="J1485" t="s">
        <v>601</v>
      </c>
      <c r="L1485" t="s">
        <v>601</v>
      </c>
      <c r="M1485" t="s">
        <v>592</v>
      </c>
      <c r="N1485">
        <v>4</v>
      </c>
      <c r="O1485" t="s">
        <v>1224</v>
      </c>
      <c r="P1485" t="s">
        <v>1238</v>
      </c>
      <c r="Q1485" t="s">
        <v>1241</v>
      </c>
      <c r="R1485" t="s">
        <v>3075</v>
      </c>
    </row>
    <row r="1486" spans="1:19">
      <c r="A1486" t="s">
        <v>3072</v>
      </c>
      <c r="C1486" t="s">
        <v>508</v>
      </c>
      <c r="D1486" t="s">
        <v>661</v>
      </c>
      <c r="E1486" t="s">
        <v>3085</v>
      </c>
      <c r="F1486" t="s">
        <v>300</v>
      </c>
      <c r="I1486" t="s">
        <v>7</v>
      </c>
      <c r="J1486" t="s">
        <v>601</v>
      </c>
      <c r="L1486" t="s">
        <v>601</v>
      </c>
      <c r="M1486" t="s">
        <v>592</v>
      </c>
      <c r="N1486">
        <v>4</v>
      </c>
      <c r="O1486" t="s">
        <v>1224</v>
      </c>
      <c r="P1486" t="s">
        <v>1238</v>
      </c>
      <c r="Q1486" t="s">
        <v>1241</v>
      </c>
      <c r="R1486" t="s">
        <v>3075</v>
      </c>
    </row>
    <row r="1487" spans="1:19">
      <c r="A1487" t="s">
        <v>3072</v>
      </c>
      <c r="C1487" t="s">
        <v>508</v>
      </c>
      <c r="D1487" t="s">
        <v>665</v>
      </c>
      <c r="E1487" t="s">
        <v>3086</v>
      </c>
      <c r="F1487" t="s">
        <v>300</v>
      </c>
      <c r="I1487" t="s">
        <v>7</v>
      </c>
      <c r="J1487" t="s">
        <v>601</v>
      </c>
      <c r="L1487" t="s">
        <v>601</v>
      </c>
      <c r="M1487" t="s">
        <v>592</v>
      </c>
      <c r="N1487">
        <v>4</v>
      </c>
      <c r="O1487" t="s">
        <v>1224</v>
      </c>
      <c r="P1487" t="s">
        <v>1238</v>
      </c>
      <c r="Q1487" t="s">
        <v>1241</v>
      </c>
      <c r="R1487" t="s">
        <v>3075</v>
      </c>
    </row>
    <row r="1488" spans="1:19">
      <c r="A1488" t="s">
        <v>3072</v>
      </c>
      <c r="C1488" t="s">
        <v>508</v>
      </c>
      <c r="D1488" t="s">
        <v>669</v>
      </c>
      <c r="E1488" t="s">
        <v>3087</v>
      </c>
      <c r="F1488" t="s">
        <v>300</v>
      </c>
      <c r="I1488" t="s">
        <v>7</v>
      </c>
      <c r="J1488" t="s">
        <v>601</v>
      </c>
      <c r="L1488" t="s">
        <v>601</v>
      </c>
      <c r="M1488" t="s">
        <v>592</v>
      </c>
      <c r="N1488">
        <v>4</v>
      </c>
      <c r="O1488" t="s">
        <v>1224</v>
      </c>
      <c r="P1488" t="s">
        <v>1238</v>
      </c>
      <c r="Q1488" t="s">
        <v>1241</v>
      </c>
      <c r="R1488" t="s">
        <v>3075</v>
      </c>
    </row>
    <row r="1489" spans="1:18">
      <c r="A1489" t="s">
        <v>3088</v>
      </c>
      <c r="C1489" t="s">
        <v>585</v>
      </c>
      <c r="E1489" t="s">
        <v>3089</v>
      </c>
      <c r="F1489" t="s">
        <v>3090</v>
      </c>
      <c r="J1489" t="s">
        <v>1660</v>
      </c>
      <c r="L1489" t="s">
        <v>1660</v>
      </c>
      <c r="N1489">
        <v>4</v>
      </c>
      <c r="O1489" t="s">
        <v>1224</v>
      </c>
      <c r="P1489" t="s">
        <v>1238</v>
      </c>
      <c r="Q1489" t="s">
        <v>1241</v>
      </c>
      <c r="R1489" t="s">
        <v>3091</v>
      </c>
    </row>
    <row r="1490" spans="1:18">
      <c r="A1490" t="s">
        <v>3088</v>
      </c>
      <c r="C1490" t="s">
        <v>1071</v>
      </c>
      <c r="E1490" t="s">
        <v>3092</v>
      </c>
      <c r="F1490">
        <v>77.290000000000006</v>
      </c>
      <c r="I1490" t="s">
        <v>1070</v>
      </c>
      <c r="J1490" t="s">
        <v>1660</v>
      </c>
      <c r="L1490" t="s">
        <v>1660</v>
      </c>
      <c r="M1490" t="s">
        <v>509</v>
      </c>
      <c r="N1490">
        <v>4</v>
      </c>
      <c r="O1490" t="s">
        <v>1224</v>
      </c>
      <c r="P1490" t="s">
        <v>1238</v>
      </c>
      <c r="Q1490" t="s">
        <v>1241</v>
      </c>
      <c r="R1490" t="s">
        <v>3091</v>
      </c>
    </row>
    <row r="1491" spans="1:18">
      <c r="A1491" t="s">
        <v>3088</v>
      </c>
      <c r="C1491" t="s">
        <v>615</v>
      </c>
      <c r="E1491" t="s">
        <v>3093</v>
      </c>
      <c r="F1491" t="s">
        <v>300</v>
      </c>
      <c r="J1491" t="s">
        <v>1660</v>
      </c>
      <c r="L1491" t="s">
        <v>1660</v>
      </c>
      <c r="M1491" t="s">
        <v>509</v>
      </c>
      <c r="N1491">
        <v>4</v>
      </c>
      <c r="O1491" t="s">
        <v>1224</v>
      </c>
      <c r="P1491" t="s">
        <v>1238</v>
      </c>
      <c r="Q1491" t="s">
        <v>1241</v>
      </c>
      <c r="R1491" t="s">
        <v>3091</v>
      </c>
    </row>
    <row r="1492" spans="1:18">
      <c r="A1492" t="s">
        <v>3088</v>
      </c>
      <c r="B1492" t="s">
        <v>594</v>
      </c>
      <c r="C1492" t="s">
        <v>708</v>
      </c>
      <c r="E1492" t="s">
        <v>3094</v>
      </c>
      <c r="F1492" t="s">
        <v>300</v>
      </c>
      <c r="I1492" t="s">
        <v>707</v>
      </c>
      <c r="J1492" t="s">
        <v>1660</v>
      </c>
      <c r="L1492" t="s">
        <v>1660</v>
      </c>
      <c r="M1492" t="s">
        <v>509</v>
      </c>
      <c r="N1492">
        <v>4</v>
      </c>
      <c r="O1492" t="s">
        <v>1224</v>
      </c>
      <c r="P1492" t="s">
        <v>1238</v>
      </c>
      <c r="Q1492" t="s">
        <v>1241</v>
      </c>
      <c r="R1492" t="s">
        <v>3091</v>
      </c>
    </row>
    <row r="1493" spans="1:18">
      <c r="A1493" t="s">
        <v>3088</v>
      </c>
      <c r="B1493" t="s">
        <v>594</v>
      </c>
      <c r="C1493" t="s">
        <v>712</v>
      </c>
      <c r="E1493" t="s">
        <v>3095</v>
      </c>
      <c r="F1493" t="s">
        <v>300</v>
      </c>
      <c r="I1493" t="s">
        <v>707</v>
      </c>
      <c r="J1493" t="s">
        <v>1660</v>
      </c>
      <c r="L1493" t="s">
        <v>1660</v>
      </c>
      <c r="M1493" t="s">
        <v>509</v>
      </c>
      <c r="N1493">
        <v>4</v>
      </c>
      <c r="O1493" t="s">
        <v>1224</v>
      </c>
      <c r="P1493" t="s">
        <v>1238</v>
      </c>
      <c r="Q1493" t="s">
        <v>1241</v>
      </c>
      <c r="R1493" t="s">
        <v>3091</v>
      </c>
    </row>
    <row r="1494" spans="1:18">
      <c r="A1494" t="s">
        <v>3088</v>
      </c>
      <c r="B1494" t="s">
        <v>594</v>
      </c>
      <c r="C1494" t="s">
        <v>716</v>
      </c>
      <c r="E1494" t="s">
        <v>3096</v>
      </c>
      <c r="F1494" t="s">
        <v>300</v>
      </c>
      <c r="I1494" t="s">
        <v>707</v>
      </c>
      <c r="J1494" t="s">
        <v>1660</v>
      </c>
      <c r="L1494" t="s">
        <v>1660</v>
      </c>
      <c r="M1494" t="s">
        <v>509</v>
      </c>
      <c r="N1494">
        <v>4</v>
      </c>
      <c r="O1494" t="s">
        <v>1224</v>
      </c>
      <c r="P1494" t="s">
        <v>1238</v>
      </c>
      <c r="Q1494" t="s">
        <v>1241</v>
      </c>
      <c r="R1494" t="s">
        <v>3091</v>
      </c>
    </row>
    <row r="1495" spans="1:18">
      <c r="A1495" t="s">
        <v>3088</v>
      </c>
      <c r="C1495" t="s">
        <v>87</v>
      </c>
      <c r="E1495" t="s">
        <v>3097</v>
      </c>
      <c r="F1495">
        <v>0.64880700000000002</v>
      </c>
      <c r="G1495">
        <v>10</v>
      </c>
      <c r="H1495">
        <v>6.4880699999999999E-2</v>
      </c>
      <c r="I1495" t="s">
        <v>43</v>
      </c>
      <c r="J1495" t="s">
        <v>1660</v>
      </c>
      <c r="L1495" t="s">
        <v>1660</v>
      </c>
      <c r="M1495" t="s">
        <v>509</v>
      </c>
      <c r="N1495">
        <v>4</v>
      </c>
      <c r="O1495" t="s">
        <v>1224</v>
      </c>
      <c r="P1495" t="s">
        <v>1238</v>
      </c>
      <c r="Q1495" t="s">
        <v>1241</v>
      </c>
      <c r="R1495" t="s">
        <v>3091</v>
      </c>
    </row>
    <row r="1496" spans="1:18">
      <c r="A1496" t="s">
        <v>3088</v>
      </c>
      <c r="C1496" t="s">
        <v>508</v>
      </c>
      <c r="D1496" t="s">
        <v>629</v>
      </c>
      <c r="E1496" t="s">
        <v>3098</v>
      </c>
      <c r="F1496">
        <v>0</v>
      </c>
      <c r="I1496" t="s">
        <v>7</v>
      </c>
      <c r="J1496" t="s">
        <v>1660</v>
      </c>
      <c r="L1496" t="s">
        <v>1660</v>
      </c>
      <c r="M1496" t="s">
        <v>509</v>
      </c>
      <c r="N1496">
        <v>4</v>
      </c>
      <c r="O1496" t="s">
        <v>1224</v>
      </c>
      <c r="P1496" t="s">
        <v>1238</v>
      </c>
      <c r="Q1496" t="s">
        <v>1241</v>
      </c>
      <c r="R1496" t="s">
        <v>3091</v>
      </c>
    </row>
    <row r="1497" spans="1:18">
      <c r="A1497" t="s">
        <v>3088</v>
      </c>
      <c r="C1497" t="s">
        <v>508</v>
      </c>
      <c r="D1497" t="s">
        <v>633</v>
      </c>
      <c r="E1497" t="s">
        <v>3099</v>
      </c>
      <c r="F1497">
        <v>0</v>
      </c>
      <c r="I1497" t="s">
        <v>7</v>
      </c>
      <c r="J1497" t="s">
        <v>1660</v>
      </c>
      <c r="L1497" t="s">
        <v>1660</v>
      </c>
      <c r="M1497" t="s">
        <v>509</v>
      </c>
      <c r="N1497">
        <v>4</v>
      </c>
      <c r="O1497" t="s">
        <v>1224</v>
      </c>
      <c r="P1497" t="s">
        <v>1238</v>
      </c>
      <c r="Q1497" t="s">
        <v>1241</v>
      </c>
      <c r="R1497" t="s">
        <v>3091</v>
      </c>
    </row>
    <row r="1498" spans="1:18">
      <c r="A1498" t="s">
        <v>3088</v>
      </c>
      <c r="C1498" t="s">
        <v>508</v>
      </c>
      <c r="D1498" t="s">
        <v>637</v>
      </c>
      <c r="E1498" t="s">
        <v>3100</v>
      </c>
      <c r="F1498">
        <v>0</v>
      </c>
      <c r="I1498" t="s">
        <v>7</v>
      </c>
      <c r="J1498" t="s">
        <v>1660</v>
      </c>
      <c r="L1498" t="s">
        <v>1660</v>
      </c>
      <c r="M1498" t="s">
        <v>509</v>
      </c>
      <c r="N1498">
        <v>4</v>
      </c>
      <c r="O1498" t="s">
        <v>1224</v>
      </c>
      <c r="P1498" t="s">
        <v>1238</v>
      </c>
      <c r="Q1498" t="s">
        <v>1241</v>
      </c>
      <c r="R1498" t="s">
        <v>3091</v>
      </c>
    </row>
    <row r="1499" spans="1:18">
      <c r="A1499" t="s">
        <v>3088</v>
      </c>
      <c r="C1499" t="s">
        <v>508</v>
      </c>
      <c r="D1499" t="s">
        <v>641</v>
      </c>
      <c r="E1499" t="s">
        <v>3101</v>
      </c>
      <c r="F1499">
        <v>0</v>
      </c>
      <c r="I1499" t="s">
        <v>7</v>
      </c>
      <c r="J1499" t="s">
        <v>1660</v>
      </c>
      <c r="L1499" t="s">
        <v>1660</v>
      </c>
      <c r="M1499" t="s">
        <v>509</v>
      </c>
      <c r="N1499">
        <v>4</v>
      </c>
      <c r="O1499" t="s">
        <v>1224</v>
      </c>
      <c r="P1499" t="s">
        <v>1238</v>
      </c>
      <c r="Q1499" t="s">
        <v>1241</v>
      </c>
      <c r="R1499" t="s">
        <v>3091</v>
      </c>
    </row>
    <row r="1500" spans="1:18">
      <c r="A1500" t="s">
        <v>3088</v>
      </c>
      <c r="C1500" t="s">
        <v>508</v>
      </c>
      <c r="D1500" t="s">
        <v>645</v>
      </c>
      <c r="E1500" t="s">
        <v>3102</v>
      </c>
      <c r="F1500">
        <v>0</v>
      </c>
      <c r="I1500" t="s">
        <v>7</v>
      </c>
      <c r="J1500" t="s">
        <v>1660</v>
      </c>
      <c r="L1500" t="s">
        <v>1660</v>
      </c>
      <c r="M1500" t="s">
        <v>509</v>
      </c>
      <c r="N1500">
        <v>4</v>
      </c>
      <c r="O1500" t="s">
        <v>1224</v>
      </c>
      <c r="P1500" t="s">
        <v>1238</v>
      </c>
      <c r="Q1500" t="s">
        <v>1241</v>
      </c>
      <c r="R1500" t="s">
        <v>3091</v>
      </c>
    </row>
    <row r="1501" spans="1:18">
      <c r="A1501" t="s">
        <v>3088</v>
      </c>
      <c r="C1501" t="s">
        <v>508</v>
      </c>
      <c r="D1501" t="s">
        <v>649</v>
      </c>
      <c r="E1501" t="s">
        <v>3103</v>
      </c>
      <c r="F1501">
        <v>0</v>
      </c>
      <c r="I1501" t="s">
        <v>7</v>
      </c>
      <c r="J1501" t="s">
        <v>1660</v>
      </c>
      <c r="L1501" t="s">
        <v>1660</v>
      </c>
      <c r="M1501" t="s">
        <v>509</v>
      </c>
      <c r="N1501">
        <v>4</v>
      </c>
      <c r="O1501" t="s">
        <v>1224</v>
      </c>
      <c r="P1501" t="s">
        <v>1238</v>
      </c>
      <c r="Q1501" t="s">
        <v>1241</v>
      </c>
      <c r="R1501" t="s">
        <v>3091</v>
      </c>
    </row>
    <row r="1502" spans="1:18">
      <c r="A1502" t="s">
        <v>3088</v>
      </c>
      <c r="C1502" t="s">
        <v>508</v>
      </c>
      <c r="D1502" t="s">
        <v>653</v>
      </c>
      <c r="E1502" t="s">
        <v>3104</v>
      </c>
      <c r="F1502">
        <v>0</v>
      </c>
      <c r="I1502" t="s">
        <v>7</v>
      </c>
      <c r="J1502" t="s">
        <v>1660</v>
      </c>
      <c r="L1502" t="s">
        <v>1660</v>
      </c>
      <c r="M1502" t="s">
        <v>509</v>
      </c>
      <c r="N1502">
        <v>4</v>
      </c>
      <c r="O1502" t="s">
        <v>1224</v>
      </c>
      <c r="P1502" t="s">
        <v>1238</v>
      </c>
      <c r="Q1502" t="s">
        <v>1241</v>
      </c>
      <c r="R1502" t="s">
        <v>3091</v>
      </c>
    </row>
    <row r="1503" spans="1:18">
      <c r="A1503" t="s">
        <v>3088</v>
      </c>
      <c r="C1503" t="s">
        <v>508</v>
      </c>
      <c r="D1503" t="s">
        <v>657</v>
      </c>
      <c r="E1503" t="s">
        <v>3105</v>
      </c>
      <c r="F1503">
        <v>0</v>
      </c>
      <c r="I1503" t="s">
        <v>7</v>
      </c>
      <c r="J1503" t="s">
        <v>1660</v>
      </c>
      <c r="L1503" t="s">
        <v>1660</v>
      </c>
      <c r="M1503" t="s">
        <v>509</v>
      </c>
      <c r="N1503">
        <v>4</v>
      </c>
      <c r="O1503" t="s">
        <v>1224</v>
      </c>
      <c r="P1503" t="s">
        <v>1238</v>
      </c>
      <c r="Q1503" t="s">
        <v>1241</v>
      </c>
      <c r="R1503" t="s">
        <v>3091</v>
      </c>
    </row>
    <row r="1504" spans="1:18">
      <c r="A1504" t="s">
        <v>3088</v>
      </c>
      <c r="C1504" t="s">
        <v>508</v>
      </c>
      <c r="D1504" t="s">
        <v>661</v>
      </c>
      <c r="E1504" t="s">
        <v>3106</v>
      </c>
      <c r="F1504">
        <v>0</v>
      </c>
      <c r="I1504" t="s">
        <v>7</v>
      </c>
      <c r="J1504" t="s">
        <v>1660</v>
      </c>
      <c r="L1504" t="s">
        <v>1660</v>
      </c>
      <c r="M1504" t="s">
        <v>509</v>
      </c>
      <c r="N1504">
        <v>4</v>
      </c>
      <c r="O1504" t="s">
        <v>1224</v>
      </c>
      <c r="P1504" t="s">
        <v>1238</v>
      </c>
      <c r="Q1504" t="s">
        <v>1241</v>
      </c>
      <c r="R1504" t="s">
        <v>3091</v>
      </c>
    </row>
    <row r="1505" spans="1:18">
      <c r="A1505" t="s">
        <v>3088</v>
      </c>
      <c r="C1505" t="s">
        <v>508</v>
      </c>
      <c r="D1505" t="s">
        <v>665</v>
      </c>
      <c r="E1505" t="s">
        <v>3107</v>
      </c>
      <c r="F1505">
        <v>0</v>
      </c>
      <c r="I1505" t="s">
        <v>7</v>
      </c>
      <c r="J1505" t="s">
        <v>1660</v>
      </c>
      <c r="L1505" t="s">
        <v>1660</v>
      </c>
      <c r="M1505" t="s">
        <v>509</v>
      </c>
      <c r="N1505">
        <v>4</v>
      </c>
      <c r="O1505" t="s">
        <v>1224</v>
      </c>
      <c r="P1505" t="s">
        <v>1238</v>
      </c>
      <c r="Q1505" t="s">
        <v>1241</v>
      </c>
      <c r="R1505" t="s">
        <v>3091</v>
      </c>
    </row>
    <row r="1506" spans="1:18">
      <c r="A1506" t="s">
        <v>3088</v>
      </c>
      <c r="C1506" t="s">
        <v>508</v>
      </c>
      <c r="D1506" t="s">
        <v>669</v>
      </c>
      <c r="E1506" t="s">
        <v>3108</v>
      </c>
      <c r="F1506">
        <v>0</v>
      </c>
      <c r="I1506" t="s">
        <v>7</v>
      </c>
      <c r="J1506" t="s">
        <v>1660</v>
      </c>
      <c r="L1506" t="s">
        <v>1660</v>
      </c>
      <c r="M1506" t="s">
        <v>509</v>
      </c>
      <c r="N1506">
        <v>4</v>
      </c>
      <c r="O1506" t="s">
        <v>1224</v>
      </c>
      <c r="P1506" t="s">
        <v>1238</v>
      </c>
      <c r="Q1506" t="s">
        <v>1241</v>
      </c>
      <c r="R1506" t="s">
        <v>3091</v>
      </c>
    </row>
    <row r="1507" spans="1:18">
      <c r="A1507" t="s">
        <v>3088</v>
      </c>
      <c r="C1507" t="s">
        <v>595</v>
      </c>
      <c r="E1507" t="s">
        <v>3109</v>
      </c>
      <c r="F1507" t="s">
        <v>300</v>
      </c>
      <c r="J1507" t="s">
        <v>1660</v>
      </c>
      <c r="L1507" t="s">
        <v>1660</v>
      </c>
      <c r="M1507" t="s">
        <v>509</v>
      </c>
      <c r="N1507">
        <v>4</v>
      </c>
      <c r="O1507" t="s">
        <v>1224</v>
      </c>
      <c r="P1507" t="s">
        <v>1238</v>
      </c>
      <c r="Q1507" t="s">
        <v>1241</v>
      </c>
      <c r="R1507" t="s">
        <v>3091</v>
      </c>
    </row>
    <row r="1508" spans="1:18">
      <c r="A1508" t="s">
        <v>3088</v>
      </c>
      <c r="C1508" t="s">
        <v>596</v>
      </c>
      <c r="E1508" t="s">
        <v>3110</v>
      </c>
      <c r="F1508" t="s">
        <v>300</v>
      </c>
      <c r="J1508" t="s">
        <v>1660</v>
      </c>
      <c r="L1508" t="s">
        <v>1660</v>
      </c>
      <c r="M1508" t="s">
        <v>509</v>
      </c>
      <c r="N1508">
        <v>4</v>
      </c>
      <c r="O1508" t="s">
        <v>1224</v>
      </c>
      <c r="P1508" t="s">
        <v>1238</v>
      </c>
      <c r="Q1508" t="s">
        <v>1241</v>
      </c>
      <c r="R1508" t="s">
        <v>3091</v>
      </c>
    </row>
    <row r="1509" spans="1:18">
      <c r="A1509" t="s">
        <v>3088</v>
      </c>
      <c r="C1509" t="s">
        <v>515</v>
      </c>
      <c r="E1509" t="s">
        <v>3111</v>
      </c>
      <c r="F1509" t="s">
        <v>300</v>
      </c>
      <c r="J1509" t="s">
        <v>1660</v>
      </c>
      <c r="L1509" t="s">
        <v>1660</v>
      </c>
      <c r="M1509" t="s">
        <v>509</v>
      </c>
      <c r="N1509">
        <v>4</v>
      </c>
      <c r="O1509" t="s">
        <v>1224</v>
      </c>
      <c r="P1509" t="s">
        <v>1238</v>
      </c>
      <c r="Q1509" t="s">
        <v>1241</v>
      </c>
      <c r="R1509" t="s">
        <v>3091</v>
      </c>
    </row>
    <row r="1510" spans="1:18">
      <c r="A1510" t="s">
        <v>3088</v>
      </c>
      <c r="C1510" t="s">
        <v>516</v>
      </c>
      <c r="E1510" t="s">
        <v>3112</v>
      </c>
      <c r="F1510" t="s">
        <v>300</v>
      </c>
      <c r="J1510" t="s">
        <v>1660</v>
      </c>
      <c r="L1510" t="s">
        <v>1660</v>
      </c>
      <c r="M1510" t="s">
        <v>509</v>
      </c>
      <c r="N1510">
        <v>4</v>
      </c>
      <c r="O1510" t="s">
        <v>1224</v>
      </c>
      <c r="P1510" t="s">
        <v>1238</v>
      </c>
      <c r="Q1510" t="s">
        <v>1241</v>
      </c>
      <c r="R1510" t="s">
        <v>3091</v>
      </c>
    </row>
    <row r="1511" spans="1:18">
      <c r="A1511" t="s">
        <v>3088</v>
      </c>
      <c r="C1511" t="s">
        <v>689</v>
      </c>
      <c r="E1511" t="s">
        <v>3113</v>
      </c>
      <c r="F1511">
        <v>0</v>
      </c>
      <c r="I1511" t="s">
        <v>597</v>
      </c>
      <c r="J1511" t="s">
        <v>1660</v>
      </c>
      <c r="L1511" t="s">
        <v>1660</v>
      </c>
      <c r="M1511" t="s">
        <v>509</v>
      </c>
      <c r="N1511">
        <v>4</v>
      </c>
      <c r="O1511" t="s">
        <v>1224</v>
      </c>
      <c r="P1511" t="s">
        <v>1238</v>
      </c>
      <c r="Q1511" t="s">
        <v>1241</v>
      </c>
      <c r="R1511" t="s">
        <v>3091</v>
      </c>
    </row>
    <row r="1512" spans="1:18">
      <c r="A1512" t="s">
        <v>3088</v>
      </c>
      <c r="C1512" t="s">
        <v>694</v>
      </c>
      <c r="E1512" t="s">
        <v>3114</v>
      </c>
      <c r="F1512">
        <v>0</v>
      </c>
      <c r="I1512" t="s">
        <v>597</v>
      </c>
      <c r="J1512" t="s">
        <v>1660</v>
      </c>
      <c r="L1512" t="s">
        <v>1660</v>
      </c>
      <c r="M1512" t="s">
        <v>509</v>
      </c>
      <c r="N1512">
        <v>4</v>
      </c>
      <c r="O1512" t="s">
        <v>1224</v>
      </c>
      <c r="P1512" t="s">
        <v>1238</v>
      </c>
      <c r="Q1512" t="s">
        <v>1241</v>
      </c>
      <c r="R1512" t="s">
        <v>3091</v>
      </c>
    </row>
    <row r="1513" spans="1:18">
      <c r="A1513" t="s">
        <v>3088</v>
      </c>
      <c r="C1513" t="s">
        <v>598</v>
      </c>
      <c r="E1513" t="s">
        <v>3115</v>
      </c>
      <c r="F1513" t="s">
        <v>300</v>
      </c>
      <c r="J1513" t="s">
        <v>1660</v>
      </c>
      <c r="L1513" t="s">
        <v>1660</v>
      </c>
      <c r="M1513" t="s">
        <v>509</v>
      </c>
      <c r="N1513">
        <v>4</v>
      </c>
      <c r="O1513" t="s">
        <v>1224</v>
      </c>
      <c r="P1513" t="s">
        <v>1238</v>
      </c>
      <c r="Q1513" t="s">
        <v>1241</v>
      </c>
      <c r="R1513" t="s">
        <v>3091</v>
      </c>
    </row>
    <row r="1514" spans="1:18">
      <c r="A1514" t="s">
        <v>3088</v>
      </c>
      <c r="B1514" t="s">
        <v>594</v>
      </c>
      <c r="C1514" t="s">
        <v>599</v>
      </c>
      <c r="E1514" t="s">
        <v>3116</v>
      </c>
      <c r="F1514" t="s">
        <v>300</v>
      </c>
      <c r="I1514" t="s">
        <v>707</v>
      </c>
      <c r="J1514" t="s">
        <v>1660</v>
      </c>
      <c r="L1514" t="s">
        <v>1660</v>
      </c>
      <c r="M1514" t="s">
        <v>509</v>
      </c>
      <c r="N1514">
        <v>4</v>
      </c>
      <c r="O1514" t="s">
        <v>1224</v>
      </c>
      <c r="P1514" t="s">
        <v>1238</v>
      </c>
      <c r="Q1514" t="s">
        <v>1241</v>
      </c>
      <c r="R1514" t="s">
        <v>3091</v>
      </c>
    </row>
    <row r="1515" spans="1:18">
      <c r="A1515" t="s">
        <v>3117</v>
      </c>
      <c r="C1515" t="s">
        <v>585</v>
      </c>
      <c r="E1515" t="s">
        <v>3118</v>
      </c>
      <c r="F1515" t="s">
        <v>3119</v>
      </c>
      <c r="J1515" t="s">
        <v>511</v>
      </c>
      <c r="L1515" t="s">
        <v>511</v>
      </c>
      <c r="N1515">
        <v>4</v>
      </c>
      <c r="O1515" t="s">
        <v>1224</v>
      </c>
      <c r="P1515" t="s">
        <v>1238</v>
      </c>
      <c r="Q1515" t="s">
        <v>1241</v>
      </c>
      <c r="R1515" t="s">
        <v>3120</v>
      </c>
    </row>
    <row r="1516" spans="1:18">
      <c r="A1516" t="s">
        <v>3117</v>
      </c>
      <c r="B1516" t="s">
        <v>594</v>
      </c>
      <c r="C1516" t="s">
        <v>708</v>
      </c>
      <c r="E1516" t="s">
        <v>3121</v>
      </c>
      <c r="F1516" t="s">
        <v>300</v>
      </c>
      <c r="I1516" t="s">
        <v>707</v>
      </c>
      <c r="J1516" t="s">
        <v>511</v>
      </c>
      <c r="L1516" t="s">
        <v>511</v>
      </c>
      <c r="M1516" t="s">
        <v>509</v>
      </c>
      <c r="N1516">
        <v>4</v>
      </c>
      <c r="O1516" t="s">
        <v>1224</v>
      </c>
      <c r="P1516" t="s">
        <v>1238</v>
      </c>
      <c r="Q1516" t="s">
        <v>1241</v>
      </c>
      <c r="R1516" t="s">
        <v>3120</v>
      </c>
    </row>
    <row r="1517" spans="1:18">
      <c r="A1517" t="s">
        <v>3117</v>
      </c>
      <c r="B1517" t="s">
        <v>594</v>
      </c>
      <c r="C1517" t="s">
        <v>712</v>
      </c>
      <c r="E1517" t="s">
        <v>3122</v>
      </c>
      <c r="F1517">
        <v>250</v>
      </c>
      <c r="I1517" t="s">
        <v>707</v>
      </c>
      <c r="J1517" t="s">
        <v>511</v>
      </c>
      <c r="L1517" t="s">
        <v>511</v>
      </c>
      <c r="M1517" t="s">
        <v>509</v>
      </c>
      <c r="N1517">
        <v>4</v>
      </c>
      <c r="O1517" t="s">
        <v>1224</v>
      </c>
      <c r="P1517" t="s">
        <v>1238</v>
      </c>
      <c r="Q1517" t="s">
        <v>1241</v>
      </c>
      <c r="R1517" t="s">
        <v>3120</v>
      </c>
    </row>
    <row r="1518" spans="1:18">
      <c r="A1518" t="s">
        <v>3117</v>
      </c>
      <c r="B1518" t="s">
        <v>594</v>
      </c>
      <c r="C1518" t="s">
        <v>716</v>
      </c>
      <c r="E1518" t="s">
        <v>3123</v>
      </c>
      <c r="F1518">
        <v>150</v>
      </c>
      <c r="I1518" t="s">
        <v>707</v>
      </c>
      <c r="J1518" t="s">
        <v>511</v>
      </c>
      <c r="L1518" t="s">
        <v>511</v>
      </c>
      <c r="M1518" t="s">
        <v>509</v>
      </c>
      <c r="N1518">
        <v>4</v>
      </c>
      <c r="O1518" t="s">
        <v>1224</v>
      </c>
      <c r="P1518" t="s">
        <v>1238</v>
      </c>
      <c r="Q1518" t="s">
        <v>1241</v>
      </c>
      <c r="R1518" t="s">
        <v>3120</v>
      </c>
    </row>
    <row r="1519" spans="1:18">
      <c r="A1519" t="s">
        <v>3117</v>
      </c>
      <c r="C1519" t="s">
        <v>87</v>
      </c>
      <c r="E1519" t="s">
        <v>3124</v>
      </c>
      <c r="F1519">
        <v>4</v>
      </c>
      <c r="G1519">
        <v>5</v>
      </c>
      <c r="H1519">
        <v>0.2</v>
      </c>
      <c r="I1519" t="s">
        <v>43</v>
      </c>
      <c r="J1519" t="s">
        <v>511</v>
      </c>
      <c r="L1519" t="s">
        <v>511</v>
      </c>
      <c r="M1519" t="s">
        <v>509</v>
      </c>
      <c r="N1519">
        <v>4</v>
      </c>
      <c r="O1519" t="s">
        <v>1224</v>
      </c>
      <c r="P1519" t="s">
        <v>1238</v>
      </c>
      <c r="Q1519" t="s">
        <v>1241</v>
      </c>
      <c r="R1519" t="s">
        <v>3120</v>
      </c>
    </row>
    <row r="1520" spans="1:18">
      <c r="A1520" t="s">
        <v>3117</v>
      </c>
      <c r="C1520" t="s">
        <v>508</v>
      </c>
      <c r="D1520" t="s">
        <v>629</v>
      </c>
      <c r="E1520" t="s">
        <v>3125</v>
      </c>
      <c r="F1520">
        <v>15</v>
      </c>
      <c r="I1520" t="s">
        <v>7</v>
      </c>
      <c r="J1520" t="s">
        <v>511</v>
      </c>
      <c r="L1520" t="s">
        <v>511</v>
      </c>
      <c r="M1520" t="s">
        <v>509</v>
      </c>
      <c r="N1520">
        <v>4</v>
      </c>
      <c r="O1520" t="s">
        <v>1224</v>
      </c>
      <c r="P1520" t="s">
        <v>1238</v>
      </c>
      <c r="Q1520" t="s">
        <v>1241</v>
      </c>
      <c r="R1520" t="s">
        <v>3120</v>
      </c>
    </row>
    <row r="1521" spans="1:18">
      <c r="A1521" t="s">
        <v>3117</v>
      </c>
      <c r="C1521" t="s">
        <v>508</v>
      </c>
      <c r="D1521" t="s">
        <v>633</v>
      </c>
      <c r="E1521" t="s">
        <v>3126</v>
      </c>
      <c r="F1521">
        <v>15</v>
      </c>
      <c r="I1521" t="s">
        <v>7</v>
      </c>
      <c r="J1521" t="s">
        <v>511</v>
      </c>
      <c r="L1521" t="s">
        <v>511</v>
      </c>
      <c r="M1521" t="s">
        <v>509</v>
      </c>
      <c r="N1521">
        <v>4</v>
      </c>
      <c r="O1521" t="s">
        <v>1224</v>
      </c>
      <c r="P1521" t="s">
        <v>1238</v>
      </c>
      <c r="Q1521" t="s">
        <v>1241</v>
      </c>
      <c r="R1521" t="s">
        <v>3120</v>
      </c>
    </row>
    <row r="1522" spans="1:18">
      <c r="A1522" t="s">
        <v>3117</v>
      </c>
      <c r="C1522" t="s">
        <v>508</v>
      </c>
      <c r="D1522" t="s">
        <v>637</v>
      </c>
      <c r="E1522" t="s">
        <v>3127</v>
      </c>
      <c r="F1522">
        <v>15</v>
      </c>
      <c r="I1522" t="s">
        <v>7</v>
      </c>
      <c r="J1522" t="s">
        <v>511</v>
      </c>
      <c r="L1522" t="s">
        <v>511</v>
      </c>
      <c r="M1522" t="s">
        <v>509</v>
      </c>
      <c r="N1522">
        <v>4</v>
      </c>
      <c r="O1522" t="s">
        <v>1224</v>
      </c>
      <c r="P1522" t="s">
        <v>1238</v>
      </c>
      <c r="Q1522" t="s">
        <v>1241</v>
      </c>
      <c r="R1522" t="s">
        <v>3120</v>
      </c>
    </row>
    <row r="1523" spans="1:18">
      <c r="A1523" t="s">
        <v>3117</v>
      </c>
      <c r="C1523" t="s">
        <v>508</v>
      </c>
      <c r="D1523" t="s">
        <v>641</v>
      </c>
      <c r="E1523" t="s">
        <v>3128</v>
      </c>
      <c r="F1523">
        <v>15</v>
      </c>
      <c r="I1523" t="s">
        <v>7</v>
      </c>
      <c r="J1523" t="s">
        <v>511</v>
      </c>
      <c r="L1523" t="s">
        <v>511</v>
      </c>
      <c r="M1523" t="s">
        <v>509</v>
      </c>
      <c r="N1523">
        <v>4</v>
      </c>
      <c r="O1523" t="s">
        <v>1224</v>
      </c>
      <c r="P1523" t="s">
        <v>1238</v>
      </c>
      <c r="Q1523" t="s">
        <v>1241</v>
      </c>
      <c r="R1523" t="s">
        <v>3120</v>
      </c>
    </row>
    <row r="1524" spans="1:18">
      <c r="A1524" t="s">
        <v>3117</v>
      </c>
      <c r="C1524" t="s">
        <v>508</v>
      </c>
      <c r="D1524" t="s">
        <v>645</v>
      </c>
      <c r="E1524" t="s">
        <v>3129</v>
      </c>
      <c r="F1524">
        <v>15</v>
      </c>
      <c r="I1524" t="s">
        <v>7</v>
      </c>
      <c r="J1524" t="s">
        <v>511</v>
      </c>
      <c r="L1524" t="s">
        <v>511</v>
      </c>
      <c r="M1524" t="s">
        <v>509</v>
      </c>
      <c r="N1524">
        <v>4</v>
      </c>
      <c r="O1524" t="s">
        <v>1224</v>
      </c>
      <c r="P1524" t="s">
        <v>1238</v>
      </c>
      <c r="Q1524" t="s">
        <v>1241</v>
      </c>
      <c r="R1524" t="s">
        <v>3120</v>
      </c>
    </row>
    <row r="1525" spans="1:18">
      <c r="A1525" t="s">
        <v>3117</v>
      </c>
      <c r="C1525" t="s">
        <v>508</v>
      </c>
      <c r="D1525" t="s">
        <v>649</v>
      </c>
      <c r="E1525" t="s">
        <v>3130</v>
      </c>
      <c r="F1525">
        <v>15</v>
      </c>
      <c r="I1525" t="s">
        <v>7</v>
      </c>
      <c r="J1525" t="s">
        <v>511</v>
      </c>
      <c r="L1525" t="s">
        <v>511</v>
      </c>
      <c r="M1525" t="s">
        <v>509</v>
      </c>
      <c r="N1525">
        <v>4</v>
      </c>
      <c r="O1525" t="s">
        <v>1224</v>
      </c>
      <c r="P1525" t="s">
        <v>1238</v>
      </c>
      <c r="Q1525" t="s">
        <v>1241</v>
      </c>
      <c r="R1525" t="s">
        <v>3120</v>
      </c>
    </row>
    <row r="1526" spans="1:18">
      <c r="A1526" t="s">
        <v>3117</v>
      </c>
      <c r="C1526" t="s">
        <v>508</v>
      </c>
      <c r="D1526" t="s">
        <v>653</v>
      </c>
      <c r="E1526" t="s">
        <v>3131</v>
      </c>
      <c r="F1526">
        <v>15</v>
      </c>
      <c r="I1526" t="s">
        <v>7</v>
      </c>
      <c r="J1526" t="s">
        <v>511</v>
      </c>
      <c r="L1526" t="s">
        <v>511</v>
      </c>
      <c r="M1526" t="s">
        <v>509</v>
      </c>
      <c r="N1526">
        <v>4</v>
      </c>
      <c r="O1526" t="s">
        <v>1224</v>
      </c>
      <c r="P1526" t="s">
        <v>1238</v>
      </c>
      <c r="Q1526" t="s">
        <v>1241</v>
      </c>
      <c r="R1526" t="s">
        <v>3120</v>
      </c>
    </row>
    <row r="1527" spans="1:18">
      <c r="A1527" t="s">
        <v>3117</v>
      </c>
      <c r="C1527" t="s">
        <v>508</v>
      </c>
      <c r="D1527" t="s">
        <v>657</v>
      </c>
      <c r="E1527" t="s">
        <v>3132</v>
      </c>
      <c r="F1527">
        <v>15</v>
      </c>
      <c r="I1527" t="s">
        <v>7</v>
      </c>
      <c r="J1527" t="s">
        <v>511</v>
      </c>
      <c r="L1527" t="s">
        <v>511</v>
      </c>
      <c r="M1527" t="s">
        <v>509</v>
      </c>
      <c r="N1527">
        <v>4</v>
      </c>
      <c r="O1527" t="s">
        <v>1224</v>
      </c>
      <c r="P1527" t="s">
        <v>1238</v>
      </c>
      <c r="Q1527" t="s">
        <v>1241</v>
      </c>
      <c r="R1527" t="s">
        <v>3120</v>
      </c>
    </row>
    <row r="1528" spans="1:18">
      <c r="A1528" t="s">
        <v>3117</v>
      </c>
      <c r="C1528" t="s">
        <v>508</v>
      </c>
      <c r="D1528" t="s">
        <v>661</v>
      </c>
      <c r="E1528" t="s">
        <v>3133</v>
      </c>
      <c r="F1528">
        <v>15</v>
      </c>
      <c r="I1528" t="s">
        <v>7</v>
      </c>
      <c r="J1528" t="s">
        <v>511</v>
      </c>
      <c r="L1528" t="s">
        <v>511</v>
      </c>
      <c r="M1528" t="s">
        <v>509</v>
      </c>
      <c r="N1528">
        <v>4</v>
      </c>
      <c r="O1528" t="s">
        <v>1224</v>
      </c>
      <c r="P1528" t="s">
        <v>1238</v>
      </c>
      <c r="Q1528" t="s">
        <v>1241</v>
      </c>
      <c r="R1528" t="s">
        <v>3120</v>
      </c>
    </row>
    <row r="1529" spans="1:18">
      <c r="A1529" t="s">
        <v>3117</v>
      </c>
      <c r="C1529" t="s">
        <v>508</v>
      </c>
      <c r="D1529" t="s">
        <v>665</v>
      </c>
      <c r="E1529" t="s">
        <v>3134</v>
      </c>
      <c r="F1529">
        <v>15</v>
      </c>
      <c r="I1529" t="s">
        <v>7</v>
      </c>
      <c r="J1529" t="s">
        <v>511</v>
      </c>
      <c r="L1529" t="s">
        <v>511</v>
      </c>
      <c r="M1529" t="s">
        <v>509</v>
      </c>
      <c r="N1529">
        <v>4</v>
      </c>
      <c r="O1529" t="s">
        <v>1224</v>
      </c>
      <c r="P1529" t="s">
        <v>1238</v>
      </c>
      <c r="Q1529" t="s">
        <v>1241</v>
      </c>
      <c r="R1529" t="s">
        <v>3120</v>
      </c>
    </row>
    <row r="1530" spans="1:18">
      <c r="A1530" t="s">
        <v>3117</v>
      </c>
      <c r="C1530" t="s">
        <v>508</v>
      </c>
      <c r="D1530" t="s">
        <v>669</v>
      </c>
      <c r="E1530" t="s">
        <v>3135</v>
      </c>
      <c r="F1530">
        <v>15</v>
      </c>
      <c r="I1530" t="s">
        <v>7</v>
      </c>
      <c r="J1530" t="s">
        <v>511</v>
      </c>
      <c r="L1530" t="s">
        <v>511</v>
      </c>
      <c r="M1530" t="s">
        <v>509</v>
      </c>
      <c r="N1530">
        <v>4</v>
      </c>
      <c r="O1530" t="s">
        <v>1224</v>
      </c>
      <c r="P1530" t="s">
        <v>1238</v>
      </c>
      <c r="Q1530" t="s">
        <v>1241</v>
      </c>
      <c r="R1530" t="s">
        <v>3120</v>
      </c>
    </row>
    <row r="1531" spans="1:18">
      <c r="A1531" t="s">
        <v>3117</v>
      </c>
      <c r="C1531" t="s">
        <v>510</v>
      </c>
      <c r="E1531" t="s">
        <v>3136</v>
      </c>
      <c r="F1531" t="s">
        <v>300</v>
      </c>
      <c r="I1531" t="s">
        <v>300</v>
      </c>
      <c r="J1531" t="s">
        <v>511</v>
      </c>
      <c r="L1531" t="s">
        <v>511</v>
      </c>
      <c r="M1531" t="s">
        <v>509</v>
      </c>
      <c r="N1531">
        <v>4</v>
      </c>
      <c r="O1531" t="s">
        <v>1224</v>
      </c>
      <c r="P1531" t="s">
        <v>1238</v>
      </c>
      <c r="Q1531" t="s">
        <v>1241</v>
      </c>
      <c r="R1531" t="s">
        <v>3120</v>
      </c>
    </row>
    <row r="1532" spans="1:18">
      <c r="A1532" t="s">
        <v>3117</v>
      </c>
      <c r="C1532" t="s">
        <v>595</v>
      </c>
      <c r="E1532" t="s">
        <v>3137</v>
      </c>
      <c r="F1532" t="s">
        <v>300</v>
      </c>
      <c r="J1532" t="s">
        <v>511</v>
      </c>
      <c r="L1532" t="s">
        <v>511</v>
      </c>
      <c r="M1532" t="s">
        <v>509</v>
      </c>
      <c r="N1532">
        <v>4</v>
      </c>
      <c r="O1532" t="s">
        <v>1224</v>
      </c>
      <c r="P1532" t="s">
        <v>1238</v>
      </c>
      <c r="Q1532" t="s">
        <v>1241</v>
      </c>
      <c r="R1532" t="s">
        <v>3120</v>
      </c>
    </row>
    <row r="1533" spans="1:18">
      <c r="A1533" t="s">
        <v>3117</v>
      </c>
      <c r="C1533" t="s">
        <v>596</v>
      </c>
      <c r="E1533" t="s">
        <v>3138</v>
      </c>
      <c r="F1533" t="s">
        <v>300</v>
      </c>
      <c r="J1533" t="s">
        <v>511</v>
      </c>
      <c r="L1533" t="s">
        <v>511</v>
      </c>
      <c r="M1533" t="s">
        <v>509</v>
      </c>
      <c r="N1533">
        <v>4</v>
      </c>
      <c r="O1533" t="s">
        <v>1224</v>
      </c>
      <c r="P1533" t="s">
        <v>1238</v>
      </c>
      <c r="Q1533" t="s">
        <v>1241</v>
      </c>
      <c r="R1533" t="s">
        <v>3120</v>
      </c>
    </row>
    <row r="1534" spans="1:18">
      <c r="A1534" t="s">
        <v>3117</v>
      </c>
      <c r="C1534" t="s">
        <v>515</v>
      </c>
      <c r="E1534" t="s">
        <v>3139</v>
      </c>
      <c r="F1534" t="s">
        <v>300</v>
      </c>
      <c r="J1534" t="s">
        <v>511</v>
      </c>
      <c r="L1534" t="s">
        <v>511</v>
      </c>
      <c r="M1534" t="s">
        <v>509</v>
      </c>
      <c r="N1534">
        <v>4</v>
      </c>
      <c r="O1534" t="s">
        <v>1224</v>
      </c>
      <c r="P1534" t="s">
        <v>1238</v>
      </c>
      <c r="Q1534" t="s">
        <v>1241</v>
      </c>
      <c r="R1534" t="s">
        <v>3120</v>
      </c>
    </row>
    <row r="1535" spans="1:18">
      <c r="A1535" t="s">
        <v>3117</v>
      </c>
      <c r="C1535" t="s">
        <v>516</v>
      </c>
      <c r="E1535" t="s">
        <v>3140</v>
      </c>
      <c r="F1535" t="s">
        <v>300</v>
      </c>
      <c r="J1535" t="s">
        <v>511</v>
      </c>
      <c r="L1535" t="s">
        <v>511</v>
      </c>
      <c r="M1535" t="s">
        <v>509</v>
      </c>
      <c r="N1535">
        <v>4</v>
      </c>
      <c r="O1535" t="s">
        <v>1224</v>
      </c>
      <c r="P1535" t="s">
        <v>1238</v>
      </c>
      <c r="Q1535" t="s">
        <v>1241</v>
      </c>
      <c r="R1535" t="s">
        <v>3120</v>
      </c>
    </row>
    <row r="1536" spans="1:18">
      <c r="A1536" t="s">
        <v>3117</v>
      </c>
      <c r="C1536" t="s">
        <v>689</v>
      </c>
      <c r="E1536" t="s">
        <v>3141</v>
      </c>
      <c r="F1536">
        <v>125</v>
      </c>
      <c r="I1536" t="s">
        <v>597</v>
      </c>
      <c r="J1536" t="s">
        <v>511</v>
      </c>
      <c r="L1536" t="s">
        <v>511</v>
      </c>
      <c r="M1536" t="s">
        <v>509</v>
      </c>
      <c r="N1536">
        <v>4</v>
      </c>
      <c r="O1536" t="s">
        <v>1224</v>
      </c>
      <c r="P1536" t="s">
        <v>1238</v>
      </c>
      <c r="Q1536" t="s">
        <v>1241</v>
      </c>
      <c r="R1536" t="s">
        <v>3120</v>
      </c>
    </row>
    <row r="1537" spans="1:18">
      <c r="A1537" t="s">
        <v>3117</v>
      </c>
      <c r="C1537" t="s">
        <v>694</v>
      </c>
      <c r="E1537" t="s">
        <v>3142</v>
      </c>
      <c r="F1537">
        <v>-55</v>
      </c>
      <c r="I1537" t="s">
        <v>597</v>
      </c>
      <c r="J1537" t="s">
        <v>511</v>
      </c>
      <c r="L1537" t="s">
        <v>511</v>
      </c>
      <c r="M1537" t="s">
        <v>509</v>
      </c>
      <c r="N1537">
        <v>4</v>
      </c>
      <c r="O1537" t="s">
        <v>1224</v>
      </c>
      <c r="P1537" t="s">
        <v>1238</v>
      </c>
      <c r="Q1537" t="s">
        <v>1241</v>
      </c>
      <c r="R1537" t="s">
        <v>3120</v>
      </c>
    </row>
    <row r="1538" spans="1:18">
      <c r="A1538" t="s">
        <v>3117</v>
      </c>
      <c r="C1538" t="s">
        <v>598</v>
      </c>
      <c r="E1538" t="s">
        <v>3143</v>
      </c>
      <c r="F1538" t="s">
        <v>300</v>
      </c>
      <c r="J1538" t="s">
        <v>511</v>
      </c>
      <c r="L1538" t="s">
        <v>511</v>
      </c>
      <c r="M1538" t="s">
        <v>509</v>
      </c>
      <c r="N1538">
        <v>4</v>
      </c>
      <c r="O1538" t="s">
        <v>1224</v>
      </c>
      <c r="P1538" t="s">
        <v>1238</v>
      </c>
      <c r="Q1538" t="s">
        <v>1241</v>
      </c>
      <c r="R1538" t="s">
        <v>3120</v>
      </c>
    </row>
    <row r="1539" spans="1:18">
      <c r="A1539" t="s">
        <v>3117</v>
      </c>
      <c r="B1539" t="s">
        <v>594</v>
      </c>
      <c r="C1539" t="s">
        <v>599</v>
      </c>
      <c r="E1539" t="s">
        <v>3144</v>
      </c>
      <c r="F1539">
        <v>216</v>
      </c>
      <c r="I1539" t="s">
        <v>707</v>
      </c>
      <c r="J1539" t="s">
        <v>511</v>
      </c>
      <c r="L1539" t="s">
        <v>511</v>
      </c>
      <c r="M1539" t="s">
        <v>509</v>
      </c>
      <c r="N1539">
        <v>4</v>
      </c>
      <c r="O1539" t="s">
        <v>1224</v>
      </c>
      <c r="P1539" t="s">
        <v>1238</v>
      </c>
      <c r="Q1539" t="s">
        <v>1241</v>
      </c>
      <c r="R1539" t="s">
        <v>3120</v>
      </c>
    </row>
    <row r="1540" spans="1:18">
      <c r="A1540" t="s">
        <v>3145</v>
      </c>
      <c r="C1540" t="s">
        <v>585</v>
      </c>
      <c r="E1540" t="s">
        <v>3146</v>
      </c>
      <c r="F1540" t="s">
        <v>3147</v>
      </c>
      <c r="J1540" t="s">
        <v>602</v>
      </c>
      <c r="L1540" t="s">
        <v>602</v>
      </c>
      <c r="N1540">
        <v>4</v>
      </c>
      <c r="O1540" t="s">
        <v>1224</v>
      </c>
      <c r="P1540" t="s">
        <v>1238</v>
      </c>
      <c r="Q1540" t="s">
        <v>1241</v>
      </c>
      <c r="R1540" t="s">
        <v>3148</v>
      </c>
    </row>
    <row r="1541" spans="1:18">
      <c r="A1541" t="s">
        <v>3145</v>
      </c>
      <c r="B1541" t="s">
        <v>594</v>
      </c>
      <c r="C1541" t="s">
        <v>708</v>
      </c>
      <c r="E1541" t="s">
        <v>3149</v>
      </c>
      <c r="F1541" t="s">
        <v>300</v>
      </c>
      <c r="I1541" t="s">
        <v>707</v>
      </c>
      <c r="J1541" t="s">
        <v>602</v>
      </c>
      <c r="L1541" t="s">
        <v>602</v>
      </c>
      <c r="M1541" t="s">
        <v>509</v>
      </c>
      <c r="N1541">
        <v>4</v>
      </c>
      <c r="O1541" t="s">
        <v>1224</v>
      </c>
      <c r="P1541" t="s">
        <v>1238</v>
      </c>
      <c r="Q1541" t="s">
        <v>1241</v>
      </c>
      <c r="R1541" t="s">
        <v>3148</v>
      </c>
    </row>
    <row r="1542" spans="1:18">
      <c r="A1542" t="s">
        <v>3145</v>
      </c>
      <c r="B1542" t="s">
        <v>594</v>
      </c>
      <c r="C1542" t="s">
        <v>716</v>
      </c>
      <c r="E1542" t="s">
        <v>3150</v>
      </c>
      <c r="F1542" t="s">
        <v>300</v>
      </c>
      <c r="I1542" t="s">
        <v>707</v>
      </c>
      <c r="J1542" t="s">
        <v>602</v>
      </c>
      <c r="L1542" t="s">
        <v>602</v>
      </c>
      <c r="M1542" t="s">
        <v>509</v>
      </c>
      <c r="N1542">
        <v>4</v>
      </c>
      <c r="O1542" t="s">
        <v>1224</v>
      </c>
      <c r="P1542" t="s">
        <v>1238</v>
      </c>
      <c r="Q1542" t="s">
        <v>1241</v>
      </c>
      <c r="R1542" t="s">
        <v>3148</v>
      </c>
    </row>
    <row r="1543" spans="1:18">
      <c r="A1543" t="s">
        <v>3145</v>
      </c>
      <c r="C1543" t="s">
        <v>87</v>
      </c>
      <c r="E1543" t="s">
        <v>3151</v>
      </c>
      <c r="F1543">
        <v>70</v>
      </c>
      <c r="G1543">
        <v>5</v>
      </c>
      <c r="H1543">
        <v>3.5</v>
      </c>
      <c r="I1543" t="s">
        <v>43</v>
      </c>
      <c r="J1543" t="s">
        <v>602</v>
      </c>
      <c r="L1543" t="s">
        <v>602</v>
      </c>
      <c r="M1543" t="s">
        <v>509</v>
      </c>
      <c r="N1543">
        <v>4</v>
      </c>
      <c r="O1543" t="s">
        <v>1224</v>
      </c>
      <c r="P1543" t="s">
        <v>1238</v>
      </c>
      <c r="Q1543" t="s">
        <v>1241</v>
      </c>
      <c r="R1543" t="s">
        <v>3148</v>
      </c>
    </row>
    <row r="1544" spans="1:18">
      <c r="A1544" t="s">
        <v>3145</v>
      </c>
      <c r="C1544" t="s">
        <v>508</v>
      </c>
      <c r="D1544" t="s">
        <v>629</v>
      </c>
      <c r="E1544" t="s">
        <v>3152</v>
      </c>
      <c r="F1544" t="s">
        <v>300</v>
      </c>
      <c r="I1544" t="s">
        <v>7</v>
      </c>
      <c r="J1544" t="s">
        <v>602</v>
      </c>
      <c r="L1544" t="s">
        <v>602</v>
      </c>
      <c r="M1544" t="s">
        <v>509</v>
      </c>
      <c r="N1544">
        <v>4</v>
      </c>
      <c r="O1544" t="s">
        <v>1224</v>
      </c>
      <c r="P1544" t="s">
        <v>1238</v>
      </c>
      <c r="Q1544" t="s">
        <v>1241</v>
      </c>
      <c r="R1544" t="s">
        <v>3148</v>
      </c>
    </row>
    <row r="1545" spans="1:18">
      <c r="A1545" t="s">
        <v>3145</v>
      </c>
      <c r="C1545" t="s">
        <v>508</v>
      </c>
      <c r="D1545" t="s">
        <v>633</v>
      </c>
      <c r="E1545" t="s">
        <v>3153</v>
      </c>
      <c r="F1545" t="s">
        <v>300</v>
      </c>
      <c r="I1545" t="s">
        <v>7</v>
      </c>
      <c r="J1545" t="s">
        <v>602</v>
      </c>
      <c r="L1545" t="s">
        <v>602</v>
      </c>
      <c r="M1545" t="s">
        <v>509</v>
      </c>
      <c r="N1545">
        <v>4</v>
      </c>
      <c r="O1545" t="s">
        <v>1224</v>
      </c>
      <c r="P1545" t="s">
        <v>1238</v>
      </c>
      <c r="Q1545" t="s">
        <v>1241</v>
      </c>
      <c r="R1545" t="s">
        <v>3148</v>
      </c>
    </row>
    <row r="1546" spans="1:18">
      <c r="A1546" t="s">
        <v>3145</v>
      </c>
      <c r="C1546" t="s">
        <v>508</v>
      </c>
      <c r="D1546" t="s">
        <v>637</v>
      </c>
      <c r="E1546" t="s">
        <v>3154</v>
      </c>
      <c r="F1546" t="s">
        <v>300</v>
      </c>
      <c r="I1546" t="s">
        <v>7</v>
      </c>
      <c r="J1546" t="s">
        <v>602</v>
      </c>
      <c r="L1546" t="s">
        <v>602</v>
      </c>
      <c r="M1546" t="s">
        <v>509</v>
      </c>
      <c r="N1546">
        <v>4</v>
      </c>
      <c r="O1546" t="s">
        <v>1224</v>
      </c>
      <c r="P1546" t="s">
        <v>1238</v>
      </c>
      <c r="Q1546" t="s">
        <v>1241</v>
      </c>
      <c r="R1546" t="s">
        <v>3148</v>
      </c>
    </row>
    <row r="1547" spans="1:18">
      <c r="A1547" t="s">
        <v>3145</v>
      </c>
      <c r="C1547" t="s">
        <v>508</v>
      </c>
      <c r="D1547" t="s">
        <v>641</v>
      </c>
      <c r="E1547" t="s">
        <v>3155</v>
      </c>
      <c r="F1547" t="s">
        <v>300</v>
      </c>
      <c r="I1547" t="s">
        <v>7</v>
      </c>
      <c r="J1547" t="s">
        <v>602</v>
      </c>
      <c r="L1547" t="s">
        <v>602</v>
      </c>
      <c r="M1547" t="s">
        <v>509</v>
      </c>
      <c r="N1547">
        <v>4</v>
      </c>
      <c r="O1547" t="s">
        <v>1224</v>
      </c>
      <c r="P1547" t="s">
        <v>1238</v>
      </c>
      <c r="Q1547" t="s">
        <v>1241</v>
      </c>
      <c r="R1547" t="s">
        <v>3148</v>
      </c>
    </row>
    <row r="1548" spans="1:18">
      <c r="A1548" t="s">
        <v>3145</v>
      </c>
      <c r="C1548" t="s">
        <v>508</v>
      </c>
      <c r="D1548" t="s">
        <v>645</v>
      </c>
      <c r="E1548" t="s">
        <v>3156</v>
      </c>
      <c r="F1548" t="s">
        <v>300</v>
      </c>
      <c r="I1548" t="s">
        <v>7</v>
      </c>
      <c r="J1548" t="s">
        <v>602</v>
      </c>
      <c r="L1548" t="s">
        <v>602</v>
      </c>
      <c r="M1548" t="s">
        <v>509</v>
      </c>
      <c r="N1548">
        <v>4</v>
      </c>
      <c r="O1548" t="s">
        <v>1224</v>
      </c>
      <c r="P1548" t="s">
        <v>1238</v>
      </c>
      <c r="Q1548" t="s">
        <v>1241</v>
      </c>
      <c r="R1548" t="s">
        <v>3148</v>
      </c>
    </row>
    <row r="1549" spans="1:18">
      <c r="A1549" t="s">
        <v>3145</v>
      </c>
      <c r="C1549" t="s">
        <v>508</v>
      </c>
      <c r="D1549" t="s">
        <v>649</v>
      </c>
      <c r="E1549" t="s">
        <v>3157</v>
      </c>
      <c r="F1549" t="s">
        <v>300</v>
      </c>
      <c r="I1549" t="s">
        <v>7</v>
      </c>
      <c r="J1549" t="s">
        <v>602</v>
      </c>
      <c r="L1549" t="s">
        <v>602</v>
      </c>
      <c r="M1549" t="s">
        <v>509</v>
      </c>
      <c r="N1549">
        <v>4</v>
      </c>
      <c r="O1549" t="s">
        <v>1224</v>
      </c>
      <c r="P1549" t="s">
        <v>1238</v>
      </c>
      <c r="Q1549" t="s">
        <v>1241</v>
      </c>
      <c r="R1549" t="s">
        <v>3148</v>
      </c>
    </row>
    <row r="1550" spans="1:18">
      <c r="A1550" t="s">
        <v>3145</v>
      </c>
      <c r="C1550" t="s">
        <v>508</v>
      </c>
      <c r="D1550" t="s">
        <v>653</v>
      </c>
      <c r="E1550" t="s">
        <v>3158</v>
      </c>
      <c r="F1550" t="s">
        <v>300</v>
      </c>
      <c r="I1550" t="s">
        <v>7</v>
      </c>
      <c r="J1550" t="s">
        <v>602</v>
      </c>
      <c r="L1550" t="s">
        <v>602</v>
      </c>
      <c r="M1550" t="s">
        <v>509</v>
      </c>
      <c r="N1550">
        <v>4</v>
      </c>
      <c r="O1550" t="s">
        <v>1224</v>
      </c>
      <c r="P1550" t="s">
        <v>1238</v>
      </c>
      <c r="Q1550" t="s">
        <v>1241</v>
      </c>
      <c r="R1550" t="s">
        <v>3148</v>
      </c>
    </row>
    <row r="1551" spans="1:18">
      <c r="A1551" t="s">
        <v>3145</v>
      </c>
      <c r="C1551" t="s">
        <v>508</v>
      </c>
      <c r="D1551" t="s">
        <v>657</v>
      </c>
      <c r="E1551" t="s">
        <v>3159</v>
      </c>
      <c r="F1551" t="s">
        <v>300</v>
      </c>
      <c r="I1551" t="s">
        <v>7</v>
      </c>
      <c r="J1551" t="s">
        <v>602</v>
      </c>
      <c r="L1551" t="s">
        <v>602</v>
      </c>
      <c r="M1551" t="s">
        <v>509</v>
      </c>
      <c r="N1551">
        <v>4</v>
      </c>
      <c r="O1551" t="s">
        <v>1224</v>
      </c>
      <c r="P1551" t="s">
        <v>1238</v>
      </c>
      <c r="Q1551" t="s">
        <v>1241</v>
      </c>
      <c r="R1551" t="s">
        <v>3148</v>
      </c>
    </row>
    <row r="1552" spans="1:18">
      <c r="A1552" t="s">
        <v>3145</v>
      </c>
      <c r="C1552" t="s">
        <v>508</v>
      </c>
      <c r="D1552" t="s">
        <v>661</v>
      </c>
      <c r="E1552" t="s">
        <v>3160</v>
      </c>
      <c r="F1552" t="s">
        <v>300</v>
      </c>
      <c r="I1552" t="s">
        <v>7</v>
      </c>
      <c r="J1552" t="s">
        <v>602</v>
      </c>
      <c r="L1552" t="s">
        <v>602</v>
      </c>
      <c r="M1552" t="s">
        <v>509</v>
      </c>
      <c r="N1552">
        <v>4</v>
      </c>
      <c r="O1552" t="s">
        <v>1224</v>
      </c>
      <c r="P1552" t="s">
        <v>1238</v>
      </c>
      <c r="Q1552" t="s">
        <v>1241</v>
      </c>
      <c r="R1552" t="s">
        <v>3148</v>
      </c>
    </row>
    <row r="1553" spans="1:18">
      <c r="A1553" t="s">
        <v>3145</v>
      </c>
      <c r="C1553" t="s">
        <v>508</v>
      </c>
      <c r="D1553" t="s">
        <v>665</v>
      </c>
      <c r="E1553" t="s">
        <v>3161</v>
      </c>
      <c r="F1553" t="s">
        <v>300</v>
      </c>
      <c r="I1553" t="s">
        <v>7</v>
      </c>
      <c r="J1553" t="s">
        <v>602</v>
      </c>
      <c r="L1553" t="s">
        <v>602</v>
      </c>
      <c r="M1553" t="s">
        <v>509</v>
      </c>
      <c r="N1553">
        <v>4</v>
      </c>
      <c r="O1553" t="s">
        <v>1224</v>
      </c>
      <c r="P1553" t="s">
        <v>1238</v>
      </c>
      <c r="Q1553" t="s">
        <v>1241</v>
      </c>
      <c r="R1553" t="s">
        <v>3148</v>
      </c>
    </row>
    <row r="1554" spans="1:18">
      <c r="A1554" t="s">
        <v>3145</v>
      </c>
      <c r="C1554" t="s">
        <v>508</v>
      </c>
      <c r="D1554" t="s">
        <v>669</v>
      </c>
      <c r="E1554" t="s">
        <v>3162</v>
      </c>
      <c r="F1554" t="s">
        <v>300</v>
      </c>
      <c r="I1554" t="s">
        <v>7</v>
      </c>
      <c r="J1554" t="s">
        <v>602</v>
      </c>
      <c r="L1554" t="s">
        <v>602</v>
      </c>
      <c r="M1554" t="s">
        <v>509</v>
      </c>
      <c r="N1554">
        <v>4</v>
      </c>
      <c r="O1554" t="s">
        <v>1224</v>
      </c>
      <c r="P1554" t="s">
        <v>1238</v>
      </c>
      <c r="Q1554" t="s">
        <v>1241</v>
      </c>
      <c r="R1554" t="s">
        <v>3148</v>
      </c>
    </row>
    <row r="1555" spans="1:18">
      <c r="A1555" t="s">
        <v>3145</v>
      </c>
      <c r="C1555" t="s">
        <v>595</v>
      </c>
      <c r="E1555" t="s">
        <v>3163</v>
      </c>
      <c r="F1555" t="s">
        <v>300</v>
      </c>
      <c r="J1555" t="s">
        <v>602</v>
      </c>
      <c r="L1555" t="s">
        <v>602</v>
      </c>
      <c r="M1555" t="s">
        <v>509</v>
      </c>
      <c r="N1555">
        <v>4</v>
      </c>
      <c r="O1555" t="s">
        <v>1224</v>
      </c>
      <c r="P1555" t="s">
        <v>1238</v>
      </c>
      <c r="Q1555" t="s">
        <v>1241</v>
      </c>
      <c r="R1555" t="s">
        <v>3148</v>
      </c>
    </row>
    <row r="1556" spans="1:18">
      <c r="A1556" t="s">
        <v>3145</v>
      </c>
      <c r="C1556" t="s">
        <v>596</v>
      </c>
      <c r="E1556" t="s">
        <v>3164</v>
      </c>
      <c r="F1556" t="s">
        <v>300</v>
      </c>
      <c r="J1556" t="s">
        <v>602</v>
      </c>
      <c r="L1556" t="s">
        <v>602</v>
      </c>
      <c r="M1556" t="s">
        <v>509</v>
      </c>
      <c r="N1556">
        <v>4</v>
      </c>
      <c r="O1556" t="s">
        <v>1224</v>
      </c>
      <c r="P1556" t="s">
        <v>1238</v>
      </c>
      <c r="Q1556" t="s">
        <v>1241</v>
      </c>
      <c r="R1556" t="s">
        <v>3148</v>
      </c>
    </row>
    <row r="1557" spans="1:18">
      <c r="A1557" t="s">
        <v>3145</v>
      </c>
      <c r="C1557" t="s">
        <v>515</v>
      </c>
      <c r="E1557" t="s">
        <v>3165</v>
      </c>
      <c r="F1557" t="s">
        <v>300</v>
      </c>
      <c r="J1557" t="s">
        <v>602</v>
      </c>
      <c r="L1557" t="s">
        <v>602</v>
      </c>
      <c r="M1557" t="s">
        <v>509</v>
      </c>
      <c r="N1557">
        <v>4</v>
      </c>
      <c r="O1557" t="s">
        <v>1224</v>
      </c>
      <c r="P1557" t="s">
        <v>1238</v>
      </c>
      <c r="Q1557" t="s">
        <v>1241</v>
      </c>
      <c r="R1557" t="s">
        <v>3148</v>
      </c>
    </row>
    <row r="1558" spans="1:18">
      <c r="A1558" t="s">
        <v>3145</v>
      </c>
      <c r="C1558" t="s">
        <v>516</v>
      </c>
      <c r="E1558" t="s">
        <v>3166</v>
      </c>
      <c r="F1558" t="s">
        <v>300</v>
      </c>
      <c r="J1558" t="s">
        <v>602</v>
      </c>
      <c r="L1558" t="s">
        <v>602</v>
      </c>
      <c r="M1558" t="s">
        <v>509</v>
      </c>
      <c r="N1558">
        <v>4</v>
      </c>
      <c r="O1558" t="s">
        <v>1224</v>
      </c>
      <c r="P1558" t="s">
        <v>1238</v>
      </c>
      <c r="Q1558" t="s">
        <v>1241</v>
      </c>
      <c r="R1558" t="s">
        <v>3148</v>
      </c>
    </row>
    <row r="1559" spans="1:18">
      <c r="A1559" t="s">
        <v>3145</v>
      </c>
      <c r="C1559" t="s">
        <v>689</v>
      </c>
      <c r="E1559" t="s">
        <v>3167</v>
      </c>
      <c r="F1559" t="s">
        <v>300</v>
      </c>
      <c r="I1559" t="s">
        <v>597</v>
      </c>
      <c r="J1559" t="s">
        <v>602</v>
      </c>
      <c r="L1559" t="s">
        <v>602</v>
      </c>
      <c r="M1559" t="s">
        <v>509</v>
      </c>
      <c r="N1559">
        <v>4</v>
      </c>
      <c r="O1559" t="s">
        <v>1224</v>
      </c>
      <c r="P1559" t="s">
        <v>1238</v>
      </c>
      <c r="Q1559" t="s">
        <v>1241</v>
      </c>
      <c r="R1559" t="s">
        <v>3148</v>
      </c>
    </row>
    <row r="1560" spans="1:18">
      <c r="A1560" t="s">
        <v>3145</v>
      </c>
      <c r="C1560" t="s">
        <v>694</v>
      </c>
      <c r="E1560" t="s">
        <v>3168</v>
      </c>
      <c r="F1560" t="s">
        <v>300</v>
      </c>
      <c r="I1560" t="s">
        <v>597</v>
      </c>
      <c r="J1560" t="s">
        <v>602</v>
      </c>
      <c r="L1560" t="s">
        <v>602</v>
      </c>
      <c r="M1560" t="s">
        <v>509</v>
      </c>
      <c r="N1560">
        <v>4</v>
      </c>
      <c r="O1560" t="s">
        <v>1224</v>
      </c>
      <c r="P1560" t="s">
        <v>1238</v>
      </c>
      <c r="Q1560" t="s">
        <v>1241</v>
      </c>
      <c r="R1560" t="s">
        <v>3148</v>
      </c>
    </row>
    <row r="1561" spans="1:18">
      <c r="A1561" t="s">
        <v>3145</v>
      </c>
      <c r="B1561" t="s">
        <v>594</v>
      </c>
      <c r="C1561" t="s">
        <v>1319</v>
      </c>
      <c r="E1561" t="s">
        <v>3169</v>
      </c>
      <c r="F1561" t="s">
        <v>300</v>
      </c>
      <c r="I1561" t="s">
        <v>707</v>
      </c>
      <c r="J1561" t="s">
        <v>602</v>
      </c>
      <c r="L1561" t="s">
        <v>602</v>
      </c>
      <c r="M1561" t="s">
        <v>509</v>
      </c>
      <c r="N1561">
        <v>4</v>
      </c>
      <c r="O1561" t="s">
        <v>1224</v>
      </c>
      <c r="P1561" t="s">
        <v>1238</v>
      </c>
      <c r="Q1561" t="s">
        <v>1241</v>
      </c>
      <c r="R1561" t="s">
        <v>3148</v>
      </c>
    </row>
    <row r="1562" spans="1:18">
      <c r="A1562" t="s">
        <v>3145</v>
      </c>
      <c r="C1562" t="s">
        <v>598</v>
      </c>
      <c r="E1562" t="s">
        <v>3170</v>
      </c>
      <c r="F1562" t="s">
        <v>300</v>
      </c>
      <c r="J1562" t="s">
        <v>602</v>
      </c>
      <c r="L1562" t="s">
        <v>602</v>
      </c>
      <c r="M1562" t="s">
        <v>509</v>
      </c>
      <c r="N1562">
        <v>4</v>
      </c>
      <c r="O1562" t="s">
        <v>1224</v>
      </c>
      <c r="P1562" t="s">
        <v>1238</v>
      </c>
      <c r="Q1562" t="s">
        <v>1241</v>
      </c>
      <c r="R1562" t="s">
        <v>3148</v>
      </c>
    </row>
    <row r="1563" spans="1:18">
      <c r="A1563" t="s">
        <v>3171</v>
      </c>
      <c r="C1563" t="s">
        <v>585</v>
      </c>
      <c r="E1563" t="s">
        <v>3172</v>
      </c>
      <c r="F1563" t="s">
        <v>3173</v>
      </c>
      <c r="J1563" t="s">
        <v>593</v>
      </c>
      <c r="L1563" t="s">
        <v>593</v>
      </c>
      <c r="N1563">
        <v>4</v>
      </c>
      <c r="O1563" t="s">
        <v>1224</v>
      </c>
      <c r="P1563" t="s">
        <v>1238</v>
      </c>
      <c r="Q1563" t="s">
        <v>1241</v>
      </c>
      <c r="R1563" t="s">
        <v>3174</v>
      </c>
    </row>
    <row r="1564" spans="1:18">
      <c r="A1564" t="s">
        <v>3171</v>
      </c>
      <c r="C1564" t="s">
        <v>615</v>
      </c>
      <c r="E1564" t="s">
        <v>3175</v>
      </c>
      <c r="F1564" t="str">
        <f>PCDU\assump\\</f>
        <v>-</v>
      </c>
      <c r="J1564" t="s">
        <v>593</v>
      </c>
      <c r="L1564" t="s">
        <v>593</v>
      </c>
      <c r="M1564" t="s">
        <v>509</v>
      </c>
      <c r="N1564">
        <v>4</v>
      </c>
      <c r="O1564" t="s">
        <v>1224</v>
      </c>
      <c r="P1564" t="s">
        <v>1238</v>
      </c>
      <c r="Q1564" t="s">
        <v>1241</v>
      </c>
      <c r="R1564" t="s">
        <v>3174</v>
      </c>
    </row>
    <row r="1565" spans="1:18">
      <c r="A1565" t="s">
        <v>3171</v>
      </c>
      <c r="B1565" t="s">
        <v>594</v>
      </c>
      <c r="C1565" t="s">
        <v>708</v>
      </c>
      <c r="E1565" t="s">
        <v>3176</v>
      </c>
      <c r="F1565" t="str">
        <f>PCDU\diam\\</f>
        <v>-</v>
      </c>
      <c r="I1565" t="s">
        <v>707</v>
      </c>
      <c r="J1565" t="s">
        <v>593</v>
      </c>
      <c r="L1565" t="s">
        <v>593</v>
      </c>
      <c r="M1565" t="s">
        <v>509</v>
      </c>
      <c r="N1565">
        <v>4</v>
      </c>
      <c r="O1565" t="s">
        <v>1224</v>
      </c>
      <c r="P1565" t="s">
        <v>1238</v>
      </c>
      <c r="Q1565" t="s">
        <v>1241</v>
      </c>
      <c r="R1565" t="s">
        <v>3174</v>
      </c>
    </row>
    <row r="1566" spans="1:18">
      <c r="A1566" t="s">
        <v>3171</v>
      </c>
      <c r="B1566" t="s">
        <v>594</v>
      </c>
      <c r="C1566" t="s">
        <v>712</v>
      </c>
      <c r="E1566" t="s">
        <v>3177</v>
      </c>
      <c r="F1566" t="str">
        <f>PCDU\height\\</f>
        <v>-</v>
      </c>
      <c r="I1566" t="s">
        <v>707</v>
      </c>
      <c r="J1566" t="s">
        <v>593</v>
      </c>
      <c r="L1566" t="s">
        <v>593</v>
      </c>
      <c r="M1566" t="s">
        <v>509</v>
      </c>
      <c r="N1566">
        <v>4</v>
      </c>
      <c r="O1566" t="s">
        <v>1224</v>
      </c>
      <c r="P1566" t="s">
        <v>1238</v>
      </c>
      <c r="Q1566" t="s">
        <v>1241</v>
      </c>
      <c r="R1566" t="s">
        <v>3174</v>
      </c>
    </row>
    <row r="1567" spans="1:18">
      <c r="A1567" t="s">
        <v>3171</v>
      </c>
      <c r="B1567" t="s">
        <v>594</v>
      </c>
      <c r="C1567" t="s">
        <v>716</v>
      </c>
      <c r="E1567" t="s">
        <v>3178</v>
      </c>
      <c r="F1567" t="str">
        <f>PCDU\len\\</f>
        <v>-</v>
      </c>
      <c r="I1567" t="s">
        <v>707</v>
      </c>
      <c r="J1567" t="s">
        <v>593</v>
      </c>
      <c r="L1567" t="s">
        <v>593</v>
      </c>
      <c r="M1567" t="s">
        <v>509</v>
      </c>
      <c r="N1567">
        <v>4</v>
      </c>
      <c r="O1567" t="s">
        <v>1224</v>
      </c>
      <c r="P1567" t="s">
        <v>1238</v>
      </c>
      <c r="Q1567" t="s">
        <v>1241</v>
      </c>
      <c r="R1567" t="s">
        <v>3174</v>
      </c>
    </row>
    <row r="1568" spans="1:18">
      <c r="A1568" t="s">
        <v>3171</v>
      </c>
      <c r="C1568" t="s">
        <v>87</v>
      </c>
      <c r="E1568" t="s">
        <v>3179</v>
      </c>
      <c r="F1568">
        <f>PCDU\m\\</f>
        <v>20</v>
      </c>
      <c r="G1568">
        <v>20</v>
      </c>
      <c r="H1568">
        <v>4</v>
      </c>
      <c r="I1568" t="s">
        <v>43</v>
      </c>
      <c r="J1568" t="s">
        <v>593</v>
      </c>
      <c r="L1568" t="s">
        <v>593</v>
      </c>
      <c r="M1568" t="s">
        <v>509</v>
      </c>
      <c r="N1568">
        <v>4</v>
      </c>
      <c r="O1568" t="s">
        <v>1224</v>
      </c>
      <c r="P1568" t="s">
        <v>1238</v>
      </c>
      <c r="Q1568" t="s">
        <v>1241</v>
      </c>
      <c r="R1568" t="s">
        <v>3174</v>
      </c>
    </row>
    <row r="1569" spans="1:18">
      <c r="A1569" t="s">
        <v>3171</v>
      </c>
      <c r="C1569" t="s">
        <v>508</v>
      </c>
      <c r="D1569" t="s">
        <v>629</v>
      </c>
      <c r="E1569" t="s">
        <v>3180</v>
      </c>
      <c r="F1569">
        <f>PCDU\P\LEM\</f>
        <v>20</v>
      </c>
      <c r="I1569" t="s">
        <v>7</v>
      </c>
      <c r="J1569" t="s">
        <v>593</v>
      </c>
      <c r="L1569" t="s">
        <v>593</v>
      </c>
      <c r="M1569" t="s">
        <v>509</v>
      </c>
      <c r="N1569">
        <v>4</v>
      </c>
      <c r="O1569" t="s">
        <v>1224</v>
      </c>
      <c r="P1569" t="s">
        <v>1238</v>
      </c>
      <c r="Q1569" t="s">
        <v>1241</v>
      </c>
      <c r="R1569" t="s">
        <v>3174</v>
      </c>
    </row>
    <row r="1570" spans="1:18">
      <c r="A1570" t="s">
        <v>3171</v>
      </c>
      <c r="C1570" t="s">
        <v>508</v>
      </c>
      <c r="D1570" t="s">
        <v>633</v>
      </c>
      <c r="E1570" t="s">
        <v>3181</v>
      </c>
      <c r="F1570">
        <f>PCDU\P\CRM\</f>
        <v>20</v>
      </c>
      <c r="I1570" t="s">
        <v>7</v>
      </c>
      <c r="J1570" t="s">
        <v>593</v>
      </c>
      <c r="L1570" t="s">
        <v>593</v>
      </c>
      <c r="M1570" t="s">
        <v>509</v>
      </c>
      <c r="N1570">
        <v>4</v>
      </c>
      <c r="O1570" t="s">
        <v>1224</v>
      </c>
      <c r="P1570" t="s">
        <v>1238</v>
      </c>
      <c r="Q1570" t="s">
        <v>1241</v>
      </c>
      <c r="R1570" t="s">
        <v>3174</v>
      </c>
    </row>
    <row r="1571" spans="1:18">
      <c r="A1571" t="s">
        <v>3171</v>
      </c>
      <c r="C1571" t="s">
        <v>508</v>
      </c>
      <c r="D1571" t="s">
        <v>637</v>
      </c>
      <c r="E1571" t="s">
        <v>3182</v>
      </c>
      <c r="F1571">
        <f>PCDU\P\CCM\</f>
        <v>20</v>
      </c>
      <c r="I1571" t="s">
        <v>7</v>
      </c>
      <c r="J1571" t="s">
        <v>593</v>
      </c>
      <c r="L1571" t="s">
        <v>593</v>
      </c>
      <c r="M1571" t="s">
        <v>509</v>
      </c>
      <c r="N1571">
        <v>4</v>
      </c>
      <c r="O1571" t="s">
        <v>1224</v>
      </c>
      <c r="P1571" t="s">
        <v>1238</v>
      </c>
      <c r="Q1571" t="s">
        <v>1241</v>
      </c>
      <c r="R1571" t="s">
        <v>3174</v>
      </c>
    </row>
    <row r="1572" spans="1:18">
      <c r="A1572" t="s">
        <v>3171</v>
      </c>
      <c r="C1572" t="s">
        <v>508</v>
      </c>
      <c r="D1572" t="s">
        <v>641</v>
      </c>
      <c r="E1572" t="s">
        <v>3183</v>
      </c>
      <c r="F1572">
        <f>PCDU\P\NVM\</f>
        <v>20</v>
      </c>
      <c r="I1572" t="s">
        <v>7</v>
      </c>
      <c r="J1572" t="s">
        <v>593</v>
      </c>
      <c r="L1572" t="s">
        <v>593</v>
      </c>
      <c r="M1572" t="s">
        <v>509</v>
      </c>
      <c r="N1572">
        <v>4</v>
      </c>
      <c r="O1572" t="s">
        <v>1224</v>
      </c>
      <c r="P1572" t="s">
        <v>1238</v>
      </c>
      <c r="Q1572" t="s">
        <v>1241</v>
      </c>
      <c r="R1572" t="s">
        <v>3174</v>
      </c>
    </row>
    <row r="1573" spans="1:18">
      <c r="A1573" t="s">
        <v>3171</v>
      </c>
      <c r="C1573" t="s">
        <v>508</v>
      </c>
      <c r="D1573" t="s">
        <v>645</v>
      </c>
      <c r="E1573" t="s">
        <v>3184</v>
      </c>
      <c r="F1573">
        <f>PCDU\P\MAM\</f>
        <v>20</v>
      </c>
      <c r="I1573" t="s">
        <v>7</v>
      </c>
      <c r="J1573" t="s">
        <v>593</v>
      </c>
      <c r="L1573" t="s">
        <v>593</v>
      </c>
      <c r="M1573" t="s">
        <v>509</v>
      </c>
      <c r="N1573">
        <v>4</v>
      </c>
      <c r="O1573" t="s">
        <v>1224</v>
      </c>
      <c r="P1573" t="s">
        <v>1238</v>
      </c>
      <c r="Q1573" t="s">
        <v>1241</v>
      </c>
      <c r="R1573" t="s">
        <v>3174</v>
      </c>
    </row>
    <row r="1574" spans="1:18">
      <c r="A1574" t="s">
        <v>3171</v>
      </c>
      <c r="C1574" t="s">
        <v>508</v>
      </c>
      <c r="D1574" t="s">
        <v>649</v>
      </c>
      <c r="E1574" t="s">
        <v>3185</v>
      </c>
      <c r="F1574">
        <f>PCDU\P\RSM\</f>
        <v>20</v>
      </c>
      <c r="I1574" t="s">
        <v>7</v>
      </c>
      <c r="J1574" t="s">
        <v>593</v>
      </c>
      <c r="L1574" t="s">
        <v>593</v>
      </c>
      <c r="M1574" t="s">
        <v>509</v>
      </c>
      <c r="N1574">
        <v>4</v>
      </c>
      <c r="O1574" t="s">
        <v>1224</v>
      </c>
      <c r="P1574" t="s">
        <v>1238</v>
      </c>
      <c r="Q1574" t="s">
        <v>1241</v>
      </c>
      <c r="R1574" t="s">
        <v>3174</v>
      </c>
    </row>
    <row r="1575" spans="1:18">
      <c r="A1575" t="s">
        <v>3171</v>
      </c>
      <c r="C1575" t="s">
        <v>508</v>
      </c>
      <c r="D1575" t="s">
        <v>653</v>
      </c>
      <c r="E1575" t="s">
        <v>3186</v>
      </c>
      <c r="F1575">
        <f>PCDU\P\ISM\</f>
        <v>20</v>
      </c>
      <c r="I1575" t="s">
        <v>7</v>
      </c>
      <c r="J1575" t="s">
        <v>593</v>
      </c>
      <c r="L1575" t="s">
        <v>593</v>
      </c>
      <c r="M1575" t="s">
        <v>509</v>
      </c>
      <c r="N1575">
        <v>4</v>
      </c>
      <c r="O1575" t="s">
        <v>1224</v>
      </c>
      <c r="P1575" t="s">
        <v>1238</v>
      </c>
      <c r="Q1575" t="s">
        <v>1241</v>
      </c>
      <c r="R1575" t="s">
        <v>3174</v>
      </c>
    </row>
    <row r="1576" spans="1:18">
      <c r="A1576" t="s">
        <v>3171</v>
      </c>
      <c r="C1576" t="s">
        <v>508</v>
      </c>
      <c r="D1576" t="s">
        <v>657</v>
      </c>
      <c r="E1576" t="s">
        <v>3187</v>
      </c>
      <c r="F1576">
        <f>PCDU\P\SCM\</f>
        <v>20</v>
      </c>
      <c r="I1576" t="s">
        <v>7</v>
      </c>
      <c r="J1576" t="s">
        <v>593</v>
      </c>
      <c r="L1576" t="s">
        <v>593</v>
      </c>
      <c r="M1576" t="s">
        <v>509</v>
      </c>
      <c r="N1576">
        <v>4</v>
      </c>
      <c r="O1576" t="s">
        <v>1224</v>
      </c>
      <c r="P1576" t="s">
        <v>1238</v>
      </c>
      <c r="Q1576" t="s">
        <v>1241</v>
      </c>
      <c r="R1576" t="s">
        <v>3174</v>
      </c>
    </row>
    <row r="1577" spans="1:18">
      <c r="A1577" t="s">
        <v>3171</v>
      </c>
      <c r="C1577" t="s">
        <v>508</v>
      </c>
      <c r="D1577" t="s">
        <v>661</v>
      </c>
      <c r="E1577" t="s">
        <v>3188</v>
      </c>
      <c r="F1577">
        <f>PCDU\P\ECM\</f>
        <v>20</v>
      </c>
      <c r="I1577" t="s">
        <v>7</v>
      </c>
      <c r="J1577" t="s">
        <v>593</v>
      </c>
      <c r="L1577" t="s">
        <v>593</v>
      </c>
      <c r="M1577" t="s">
        <v>509</v>
      </c>
      <c r="N1577">
        <v>4</v>
      </c>
      <c r="O1577" t="s">
        <v>1224</v>
      </c>
      <c r="P1577" t="s">
        <v>1238</v>
      </c>
      <c r="Q1577" t="s">
        <v>1241</v>
      </c>
      <c r="R1577" t="s">
        <v>3174</v>
      </c>
    </row>
    <row r="1578" spans="1:18">
      <c r="A1578" t="s">
        <v>3171</v>
      </c>
      <c r="C1578" t="s">
        <v>508</v>
      </c>
      <c r="D1578" t="s">
        <v>665</v>
      </c>
      <c r="E1578" t="s">
        <v>3189</v>
      </c>
      <c r="F1578">
        <f>PCDU\P\SAM\</f>
        <v>20</v>
      </c>
      <c r="I1578" t="s">
        <v>7</v>
      </c>
      <c r="J1578" t="s">
        <v>593</v>
      </c>
      <c r="L1578" t="s">
        <v>593</v>
      </c>
      <c r="M1578" t="s">
        <v>509</v>
      </c>
      <c r="N1578">
        <v>4</v>
      </c>
      <c r="O1578" t="s">
        <v>1224</v>
      </c>
      <c r="P1578" t="s">
        <v>1238</v>
      </c>
      <c r="Q1578" t="s">
        <v>1241</v>
      </c>
      <c r="R1578" t="s">
        <v>3174</v>
      </c>
    </row>
    <row r="1579" spans="1:18">
      <c r="A1579" t="s">
        <v>3171</v>
      </c>
      <c r="C1579" t="s">
        <v>508</v>
      </c>
      <c r="D1579" t="s">
        <v>669</v>
      </c>
      <c r="E1579" t="s">
        <v>3190</v>
      </c>
      <c r="F1579">
        <f>PCDU\P\SBM\</f>
        <v>20</v>
      </c>
      <c r="I1579" t="s">
        <v>7</v>
      </c>
      <c r="J1579" t="s">
        <v>593</v>
      </c>
      <c r="L1579" t="s">
        <v>593</v>
      </c>
      <c r="M1579" t="s">
        <v>509</v>
      </c>
      <c r="N1579">
        <v>4</v>
      </c>
      <c r="O1579" t="s">
        <v>1224</v>
      </c>
      <c r="P1579" t="s">
        <v>1238</v>
      </c>
      <c r="Q1579" t="s">
        <v>1241</v>
      </c>
      <c r="R1579" t="s">
        <v>3174</v>
      </c>
    </row>
    <row r="1580" spans="1:18">
      <c r="A1580" t="s">
        <v>3171</v>
      </c>
      <c r="C1580" t="s">
        <v>595</v>
      </c>
      <c r="E1580" t="s">
        <v>3191</v>
      </c>
      <c r="F1580" t="str">
        <f>PCDU\redundancy.scheme\\</f>
        <v>-</v>
      </c>
      <c r="J1580" t="s">
        <v>593</v>
      </c>
      <c r="L1580" t="s">
        <v>593</v>
      </c>
      <c r="M1580" t="s">
        <v>509</v>
      </c>
      <c r="N1580">
        <v>4</v>
      </c>
      <c r="O1580" t="s">
        <v>1224</v>
      </c>
      <c r="P1580" t="s">
        <v>1238</v>
      </c>
      <c r="Q1580" t="s">
        <v>1241</v>
      </c>
      <c r="R1580" t="s">
        <v>3174</v>
      </c>
    </row>
    <row r="1581" spans="1:18">
      <c r="A1581" t="s">
        <v>3171</v>
      </c>
      <c r="C1581" t="s">
        <v>596</v>
      </c>
      <c r="E1581" t="s">
        <v>3192</v>
      </c>
      <c r="F1581" t="str">
        <f>PCDU\redundancy.type\\</f>
        <v>-</v>
      </c>
      <c r="J1581" t="s">
        <v>593</v>
      </c>
      <c r="L1581" t="s">
        <v>593</v>
      </c>
      <c r="M1581" t="s">
        <v>509</v>
      </c>
      <c r="N1581">
        <v>4</v>
      </c>
      <c r="O1581" t="s">
        <v>1224</v>
      </c>
      <c r="P1581" t="s">
        <v>1238</v>
      </c>
      <c r="Q1581" t="s">
        <v>1241</v>
      </c>
      <c r="R1581" t="s">
        <v>3174</v>
      </c>
    </row>
    <row r="1582" spans="1:18">
      <c r="A1582" t="s">
        <v>3171</v>
      </c>
      <c r="C1582" t="s">
        <v>515</v>
      </c>
      <c r="E1582" t="s">
        <v>3193</v>
      </c>
      <c r="F1582" t="str">
        <f>PCDU\redundancy.k\\</f>
        <v>-</v>
      </c>
      <c r="J1582" t="s">
        <v>593</v>
      </c>
      <c r="L1582" t="s">
        <v>593</v>
      </c>
      <c r="M1582" t="s">
        <v>509</v>
      </c>
      <c r="N1582">
        <v>4</v>
      </c>
      <c r="O1582" t="s">
        <v>1224</v>
      </c>
      <c r="P1582" t="s">
        <v>1238</v>
      </c>
      <c r="Q1582" t="s">
        <v>1241</v>
      </c>
      <c r="R1582" t="s">
        <v>3174</v>
      </c>
    </row>
    <row r="1583" spans="1:18">
      <c r="A1583" t="s">
        <v>3171</v>
      </c>
      <c r="C1583" t="s">
        <v>516</v>
      </c>
      <c r="E1583" t="s">
        <v>3194</v>
      </c>
      <c r="F1583" t="str">
        <f>PCDU\redundancy.n\\</f>
        <v>-</v>
      </c>
      <c r="J1583" t="s">
        <v>593</v>
      </c>
      <c r="L1583" t="s">
        <v>593</v>
      </c>
      <c r="M1583" t="s">
        <v>509</v>
      </c>
      <c r="N1583">
        <v>4</v>
      </c>
      <c r="O1583" t="s">
        <v>1224</v>
      </c>
      <c r="P1583" t="s">
        <v>1238</v>
      </c>
      <c r="Q1583" t="s">
        <v>1241</v>
      </c>
      <c r="R1583" t="s">
        <v>3174</v>
      </c>
    </row>
    <row r="1584" spans="1:18">
      <c r="A1584" t="s">
        <v>3171</v>
      </c>
      <c r="C1584" t="s">
        <v>689</v>
      </c>
      <c r="E1584" t="s">
        <v>3195</v>
      </c>
      <c r="F1584">
        <f>PCDU\Temp_oper_max\\</f>
        <v>40</v>
      </c>
      <c r="I1584" t="s">
        <v>597</v>
      </c>
      <c r="J1584" t="s">
        <v>593</v>
      </c>
      <c r="L1584" t="s">
        <v>593</v>
      </c>
      <c r="M1584" t="s">
        <v>509</v>
      </c>
      <c r="N1584">
        <v>4</v>
      </c>
      <c r="O1584" t="s">
        <v>1224</v>
      </c>
      <c r="P1584" t="s">
        <v>1238</v>
      </c>
      <c r="Q1584" t="s">
        <v>1241</v>
      </c>
      <c r="R1584" t="s">
        <v>3174</v>
      </c>
    </row>
    <row r="1585" spans="1:18">
      <c r="A1585" t="s">
        <v>3171</v>
      </c>
      <c r="C1585" t="s">
        <v>694</v>
      </c>
      <c r="E1585" t="s">
        <v>3196</v>
      </c>
      <c r="F1585">
        <f>PCDU\Temp_oper_min\\</f>
        <v>10</v>
      </c>
      <c r="I1585" t="s">
        <v>597</v>
      </c>
      <c r="J1585" t="s">
        <v>593</v>
      </c>
      <c r="L1585" t="s">
        <v>593</v>
      </c>
      <c r="M1585" t="s">
        <v>509</v>
      </c>
      <c r="N1585">
        <v>4</v>
      </c>
      <c r="O1585" t="s">
        <v>1224</v>
      </c>
      <c r="P1585" t="s">
        <v>1238</v>
      </c>
      <c r="Q1585" t="s">
        <v>1241</v>
      </c>
      <c r="R1585" t="s">
        <v>3174</v>
      </c>
    </row>
    <row r="1586" spans="1:18">
      <c r="A1586" t="s">
        <v>3171</v>
      </c>
      <c r="C1586" t="s">
        <v>598</v>
      </c>
      <c r="E1586" t="s">
        <v>3197</v>
      </c>
      <c r="F1586" t="str">
        <f>PCDU\TRL\\</f>
        <v>-</v>
      </c>
      <c r="J1586" t="s">
        <v>593</v>
      </c>
      <c r="L1586" t="s">
        <v>593</v>
      </c>
      <c r="M1586" t="s">
        <v>509</v>
      </c>
      <c r="N1586">
        <v>4</v>
      </c>
      <c r="O1586" t="s">
        <v>1224</v>
      </c>
      <c r="P1586" t="s">
        <v>1238</v>
      </c>
      <c r="Q1586" t="s">
        <v>1241</v>
      </c>
      <c r="R1586" t="s">
        <v>3174</v>
      </c>
    </row>
    <row r="1587" spans="1:18">
      <c r="A1587" t="s">
        <v>3171</v>
      </c>
      <c r="B1587" t="s">
        <v>594</v>
      </c>
      <c r="C1587" t="s">
        <v>599</v>
      </c>
      <c r="E1587" t="s">
        <v>3198</v>
      </c>
      <c r="F1587" t="str">
        <f>PCDU\wid\\</f>
        <v>-</v>
      </c>
      <c r="I1587" t="s">
        <v>707</v>
      </c>
      <c r="J1587" t="s">
        <v>593</v>
      </c>
      <c r="L1587" t="s">
        <v>593</v>
      </c>
      <c r="M1587" t="s">
        <v>509</v>
      </c>
      <c r="N1587">
        <v>4</v>
      </c>
      <c r="O1587" t="s">
        <v>1224</v>
      </c>
      <c r="P1587" t="s">
        <v>1238</v>
      </c>
      <c r="Q1587" t="s">
        <v>1241</v>
      </c>
      <c r="R1587" t="s">
        <v>3174</v>
      </c>
    </row>
    <row r="1588" spans="1:18">
      <c r="A1588" t="s">
        <v>3199</v>
      </c>
      <c r="C1588" t="s">
        <v>585</v>
      </c>
      <c r="E1588" t="s">
        <v>3200</v>
      </c>
      <c r="F1588" t="s">
        <v>3201</v>
      </c>
      <c r="J1588" t="s">
        <v>1223</v>
      </c>
      <c r="L1588" t="s">
        <v>1223</v>
      </c>
      <c r="N1588">
        <v>4</v>
      </c>
      <c r="O1588" t="s">
        <v>1224</v>
      </c>
      <c r="P1588" t="s">
        <v>1238</v>
      </c>
      <c r="Q1588" t="s">
        <v>1241</v>
      </c>
      <c r="R1588" t="s">
        <v>3202</v>
      </c>
    </row>
    <row r="1589" spans="1:18">
      <c r="A1589" t="s">
        <v>3199</v>
      </c>
      <c r="C1589" t="s">
        <v>87</v>
      </c>
      <c r="E1589" t="s">
        <v>3203</v>
      </c>
      <c r="F1589">
        <v>492</v>
      </c>
      <c r="G1589">
        <v>5</v>
      </c>
      <c r="H1589">
        <v>24.6</v>
      </c>
      <c r="I1589" t="s">
        <v>43</v>
      </c>
      <c r="J1589" t="s">
        <v>1386</v>
      </c>
      <c r="L1589" t="s">
        <v>1386</v>
      </c>
      <c r="M1589" t="s">
        <v>592</v>
      </c>
      <c r="N1589">
        <v>4</v>
      </c>
      <c r="O1589" t="s">
        <v>1224</v>
      </c>
      <c r="P1589" t="s">
        <v>1238</v>
      </c>
      <c r="Q1589" t="s">
        <v>1241</v>
      </c>
      <c r="R1589" t="s">
        <v>3202</v>
      </c>
    </row>
    <row r="1590" spans="1:18">
      <c r="A1590" t="s">
        <v>3199</v>
      </c>
      <c r="C1590" t="s">
        <v>508</v>
      </c>
      <c r="D1590" t="s">
        <v>629</v>
      </c>
      <c r="E1590" t="s">
        <v>3204</v>
      </c>
      <c r="F1590" t="s">
        <v>300</v>
      </c>
      <c r="I1590" t="s">
        <v>7</v>
      </c>
      <c r="J1590" t="s">
        <v>1386</v>
      </c>
      <c r="L1590" t="s">
        <v>1386</v>
      </c>
      <c r="M1590" t="s">
        <v>592</v>
      </c>
      <c r="N1590">
        <v>4</v>
      </c>
      <c r="O1590" t="s">
        <v>1224</v>
      </c>
      <c r="P1590" t="s">
        <v>1238</v>
      </c>
      <c r="Q1590" t="s">
        <v>1241</v>
      </c>
      <c r="R1590" t="s">
        <v>3202</v>
      </c>
    </row>
    <row r="1591" spans="1:18">
      <c r="A1591" t="s">
        <v>3199</v>
      </c>
      <c r="C1591" t="s">
        <v>508</v>
      </c>
      <c r="D1591" t="s">
        <v>633</v>
      </c>
      <c r="E1591" t="s">
        <v>3205</v>
      </c>
      <c r="F1591" t="s">
        <v>300</v>
      </c>
      <c r="I1591" t="s">
        <v>7</v>
      </c>
      <c r="J1591" t="s">
        <v>1386</v>
      </c>
      <c r="L1591" t="s">
        <v>1386</v>
      </c>
      <c r="M1591" t="s">
        <v>592</v>
      </c>
      <c r="N1591">
        <v>4</v>
      </c>
      <c r="O1591" t="s">
        <v>1224</v>
      </c>
      <c r="P1591" t="s">
        <v>1238</v>
      </c>
      <c r="Q1591" t="s">
        <v>1241</v>
      </c>
      <c r="R1591" t="s">
        <v>3202</v>
      </c>
    </row>
    <row r="1592" spans="1:18">
      <c r="A1592" t="s">
        <v>3199</v>
      </c>
      <c r="C1592" t="s">
        <v>508</v>
      </c>
      <c r="D1592" t="s">
        <v>637</v>
      </c>
      <c r="E1592" t="s">
        <v>3206</v>
      </c>
      <c r="F1592" t="s">
        <v>300</v>
      </c>
      <c r="I1592" t="s">
        <v>7</v>
      </c>
      <c r="J1592" t="s">
        <v>1386</v>
      </c>
      <c r="L1592" t="s">
        <v>1386</v>
      </c>
      <c r="M1592" t="s">
        <v>592</v>
      </c>
      <c r="N1592">
        <v>4</v>
      </c>
      <c r="O1592" t="s">
        <v>1224</v>
      </c>
      <c r="P1592" t="s">
        <v>1238</v>
      </c>
      <c r="Q1592" t="s">
        <v>1241</v>
      </c>
      <c r="R1592" t="s">
        <v>3202</v>
      </c>
    </row>
    <row r="1593" spans="1:18">
      <c r="A1593" t="s">
        <v>3199</v>
      </c>
      <c r="C1593" t="s">
        <v>508</v>
      </c>
      <c r="D1593" t="s">
        <v>641</v>
      </c>
      <c r="E1593" t="s">
        <v>3207</v>
      </c>
      <c r="F1593" t="s">
        <v>300</v>
      </c>
      <c r="I1593" t="s">
        <v>7</v>
      </c>
      <c r="J1593" t="s">
        <v>1386</v>
      </c>
      <c r="L1593" t="s">
        <v>1386</v>
      </c>
      <c r="M1593" t="s">
        <v>592</v>
      </c>
      <c r="N1593">
        <v>4</v>
      </c>
      <c r="O1593" t="s">
        <v>1224</v>
      </c>
      <c r="P1593" t="s">
        <v>1238</v>
      </c>
      <c r="Q1593" t="s">
        <v>1241</v>
      </c>
      <c r="R1593" t="s">
        <v>3202</v>
      </c>
    </row>
    <row r="1594" spans="1:18">
      <c r="A1594" t="s">
        <v>3199</v>
      </c>
      <c r="C1594" t="s">
        <v>508</v>
      </c>
      <c r="D1594" t="s">
        <v>645</v>
      </c>
      <c r="E1594" t="s">
        <v>3208</v>
      </c>
      <c r="F1594" t="s">
        <v>300</v>
      </c>
      <c r="I1594" t="s">
        <v>7</v>
      </c>
      <c r="J1594" t="s">
        <v>1386</v>
      </c>
      <c r="L1594" t="s">
        <v>1386</v>
      </c>
      <c r="M1594" t="s">
        <v>592</v>
      </c>
      <c r="N1594">
        <v>4</v>
      </c>
      <c r="O1594" t="s">
        <v>1224</v>
      </c>
      <c r="P1594" t="s">
        <v>1238</v>
      </c>
      <c r="Q1594" t="s">
        <v>1241</v>
      </c>
      <c r="R1594" t="s">
        <v>3202</v>
      </c>
    </row>
    <row r="1595" spans="1:18">
      <c r="A1595" t="s">
        <v>3199</v>
      </c>
      <c r="C1595" t="s">
        <v>508</v>
      </c>
      <c r="D1595" t="s">
        <v>649</v>
      </c>
      <c r="E1595" t="s">
        <v>3209</v>
      </c>
      <c r="F1595" t="s">
        <v>300</v>
      </c>
      <c r="I1595" t="s">
        <v>7</v>
      </c>
      <c r="J1595" t="s">
        <v>1386</v>
      </c>
      <c r="L1595" t="s">
        <v>1386</v>
      </c>
      <c r="M1595" t="s">
        <v>592</v>
      </c>
      <c r="N1595">
        <v>4</v>
      </c>
      <c r="O1595" t="s">
        <v>1224</v>
      </c>
      <c r="P1595" t="s">
        <v>1238</v>
      </c>
      <c r="Q1595" t="s">
        <v>1241</v>
      </c>
      <c r="R1595" t="s">
        <v>3202</v>
      </c>
    </row>
    <row r="1596" spans="1:18">
      <c r="A1596" t="s">
        <v>3199</v>
      </c>
      <c r="C1596" t="s">
        <v>508</v>
      </c>
      <c r="D1596" t="s">
        <v>653</v>
      </c>
      <c r="E1596" t="s">
        <v>3210</v>
      </c>
      <c r="F1596" t="s">
        <v>300</v>
      </c>
      <c r="I1596" t="s">
        <v>7</v>
      </c>
      <c r="J1596" t="s">
        <v>1386</v>
      </c>
      <c r="L1596" t="s">
        <v>1386</v>
      </c>
      <c r="M1596" t="s">
        <v>592</v>
      </c>
      <c r="N1596">
        <v>4</v>
      </c>
      <c r="O1596" t="s">
        <v>1224</v>
      </c>
      <c r="P1596" t="s">
        <v>1238</v>
      </c>
      <c r="Q1596" t="s">
        <v>1241</v>
      </c>
      <c r="R1596" t="s">
        <v>3202</v>
      </c>
    </row>
    <row r="1597" spans="1:18">
      <c r="A1597" t="s">
        <v>3199</v>
      </c>
      <c r="C1597" t="s">
        <v>508</v>
      </c>
      <c r="D1597" t="s">
        <v>657</v>
      </c>
      <c r="E1597" t="s">
        <v>3211</v>
      </c>
      <c r="F1597" t="s">
        <v>300</v>
      </c>
      <c r="I1597" t="s">
        <v>7</v>
      </c>
      <c r="J1597" t="s">
        <v>1386</v>
      </c>
      <c r="L1597" t="s">
        <v>1386</v>
      </c>
      <c r="M1597" t="s">
        <v>592</v>
      </c>
      <c r="N1597">
        <v>4</v>
      </c>
      <c r="O1597" t="s">
        <v>1224</v>
      </c>
      <c r="P1597" t="s">
        <v>1238</v>
      </c>
      <c r="Q1597" t="s">
        <v>1241</v>
      </c>
      <c r="R1597" t="s">
        <v>3202</v>
      </c>
    </row>
    <row r="1598" spans="1:18">
      <c r="A1598" t="s">
        <v>3199</v>
      </c>
      <c r="C1598" t="s">
        <v>508</v>
      </c>
      <c r="D1598" t="s">
        <v>661</v>
      </c>
      <c r="E1598" t="s">
        <v>3212</v>
      </c>
      <c r="F1598" t="s">
        <v>300</v>
      </c>
      <c r="I1598" t="s">
        <v>7</v>
      </c>
      <c r="J1598" t="s">
        <v>1386</v>
      </c>
      <c r="L1598" t="s">
        <v>1386</v>
      </c>
      <c r="M1598" t="s">
        <v>592</v>
      </c>
      <c r="N1598">
        <v>4</v>
      </c>
      <c r="O1598" t="s">
        <v>1224</v>
      </c>
      <c r="P1598" t="s">
        <v>1238</v>
      </c>
      <c r="Q1598" t="s">
        <v>1241</v>
      </c>
      <c r="R1598" t="s">
        <v>3202</v>
      </c>
    </row>
    <row r="1599" spans="1:18">
      <c r="A1599" t="s">
        <v>3199</v>
      </c>
      <c r="C1599" t="s">
        <v>508</v>
      </c>
      <c r="D1599" t="s">
        <v>665</v>
      </c>
      <c r="E1599" t="s">
        <v>3213</v>
      </c>
      <c r="F1599" t="s">
        <v>300</v>
      </c>
      <c r="I1599" t="s">
        <v>7</v>
      </c>
      <c r="J1599" t="s">
        <v>1386</v>
      </c>
      <c r="L1599" t="s">
        <v>1386</v>
      </c>
      <c r="M1599" t="s">
        <v>592</v>
      </c>
      <c r="N1599">
        <v>4</v>
      </c>
      <c r="O1599" t="s">
        <v>1224</v>
      </c>
      <c r="P1599" t="s">
        <v>1238</v>
      </c>
      <c r="Q1599" t="s">
        <v>1241</v>
      </c>
      <c r="R1599" t="s">
        <v>3202</v>
      </c>
    </row>
    <row r="1600" spans="1:18">
      <c r="A1600" t="s">
        <v>3199</v>
      </c>
      <c r="C1600" t="s">
        <v>508</v>
      </c>
      <c r="D1600" t="s">
        <v>669</v>
      </c>
      <c r="E1600" t="s">
        <v>3214</v>
      </c>
      <c r="F1600" t="s">
        <v>300</v>
      </c>
      <c r="I1600" t="s">
        <v>7</v>
      </c>
      <c r="J1600" t="s">
        <v>1386</v>
      </c>
      <c r="L1600" t="s">
        <v>1386</v>
      </c>
      <c r="M1600" t="s">
        <v>592</v>
      </c>
      <c r="N1600">
        <v>4</v>
      </c>
      <c r="O1600" t="s">
        <v>1224</v>
      </c>
      <c r="P1600" t="s">
        <v>1238</v>
      </c>
      <c r="Q1600" t="s">
        <v>1241</v>
      </c>
      <c r="R1600" t="s">
        <v>3202</v>
      </c>
    </row>
    <row r="1601" spans="1:18">
      <c r="A1601" t="s">
        <v>3215</v>
      </c>
      <c r="C1601" t="s">
        <v>585</v>
      </c>
      <c r="E1601" t="s">
        <v>3216</v>
      </c>
      <c r="F1601" t="s">
        <v>3217</v>
      </c>
      <c r="J1601" t="s">
        <v>1223</v>
      </c>
      <c r="L1601" t="s">
        <v>1223</v>
      </c>
      <c r="N1601">
        <v>4</v>
      </c>
      <c r="O1601" t="s">
        <v>1224</v>
      </c>
      <c r="P1601" t="s">
        <v>1238</v>
      </c>
      <c r="Q1601" t="s">
        <v>1241</v>
      </c>
      <c r="R1601" t="s">
        <v>3218</v>
      </c>
    </row>
    <row r="1602" spans="1:18">
      <c r="A1602" t="s">
        <v>3215</v>
      </c>
      <c r="C1602" t="s">
        <v>87</v>
      </c>
      <c r="E1602" t="s">
        <v>3219</v>
      </c>
      <c r="F1602">
        <f>PWRS\m\\</f>
        <v>340</v>
      </c>
      <c r="G1602">
        <v>20</v>
      </c>
      <c r="H1602">
        <v>68</v>
      </c>
      <c r="I1602" t="s">
        <v>43</v>
      </c>
      <c r="J1602" t="s">
        <v>593</v>
      </c>
      <c r="L1602" t="s">
        <v>593</v>
      </c>
      <c r="M1602" t="s">
        <v>592</v>
      </c>
      <c r="N1602">
        <v>4</v>
      </c>
      <c r="O1602" t="s">
        <v>1224</v>
      </c>
      <c r="P1602" t="s">
        <v>1238</v>
      </c>
      <c r="Q1602" t="s">
        <v>1241</v>
      </c>
      <c r="R1602" t="s">
        <v>3218</v>
      </c>
    </row>
    <row r="1603" spans="1:18">
      <c r="A1603" t="s">
        <v>3215</v>
      </c>
      <c r="C1603" t="s">
        <v>508</v>
      </c>
      <c r="D1603" t="s">
        <v>629</v>
      </c>
      <c r="E1603" t="s">
        <v>3220</v>
      </c>
      <c r="F1603" t="str">
        <f>PWRS\P\LEM\</f>
        <v>-</v>
      </c>
      <c r="I1603" t="s">
        <v>7</v>
      </c>
      <c r="J1603" t="s">
        <v>593</v>
      </c>
      <c r="L1603" t="s">
        <v>593</v>
      </c>
      <c r="M1603" t="s">
        <v>592</v>
      </c>
      <c r="N1603">
        <v>4</v>
      </c>
      <c r="O1603" t="s">
        <v>1224</v>
      </c>
      <c r="P1603" t="s">
        <v>1238</v>
      </c>
      <c r="Q1603" t="s">
        <v>1241</v>
      </c>
      <c r="R1603" t="s">
        <v>3218</v>
      </c>
    </row>
    <row r="1604" spans="1:18">
      <c r="A1604" t="s">
        <v>3215</v>
      </c>
      <c r="C1604" t="s">
        <v>508</v>
      </c>
      <c r="D1604" t="s">
        <v>633</v>
      </c>
      <c r="E1604" t="s">
        <v>3221</v>
      </c>
      <c r="F1604" t="str">
        <f>PWRS\P\CRM\</f>
        <v>-</v>
      </c>
      <c r="I1604" t="s">
        <v>7</v>
      </c>
      <c r="J1604" t="s">
        <v>593</v>
      </c>
      <c r="L1604" t="s">
        <v>593</v>
      </c>
      <c r="M1604" t="s">
        <v>592</v>
      </c>
      <c r="N1604">
        <v>4</v>
      </c>
      <c r="O1604" t="s">
        <v>1224</v>
      </c>
      <c r="P1604" t="s">
        <v>1238</v>
      </c>
      <c r="Q1604" t="s">
        <v>1241</v>
      </c>
      <c r="R1604" t="s">
        <v>3218</v>
      </c>
    </row>
    <row r="1605" spans="1:18">
      <c r="A1605" t="s">
        <v>3215</v>
      </c>
      <c r="C1605" t="s">
        <v>508</v>
      </c>
      <c r="D1605" t="s">
        <v>637</v>
      </c>
      <c r="E1605" t="s">
        <v>3222</v>
      </c>
      <c r="F1605" t="str">
        <f>PWRS\P\CCM\</f>
        <v>-</v>
      </c>
      <c r="I1605" t="s">
        <v>7</v>
      </c>
      <c r="J1605" t="s">
        <v>593</v>
      </c>
      <c r="L1605" t="s">
        <v>593</v>
      </c>
      <c r="M1605" t="s">
        <v>592</v>
      </c>
      <c r="N1605">
        <v>4</v>
      </c>
      <c r="O1605" t="s">
        <v>1224</v>
      </c>
      <c r="P1605" t="s">
        <v>1238</v>
      </c>
      <c r="Q1605" t="s">
        <v>1241</v>
      </c>
      <c r="R1605" t="s">
        <v>3218</v>
      </c>
    </row>
    <row r="1606" spans="1:18">
      <c r="A1606" t="s">
        <v>3215</v>
      </c>
      <c r="C1606" t="s">
        <v>508</v>
      </c>
      <c r="D1606" t="s">
        <v>641</v>
      </c>
      <c r="E1606" t="s">
        <v>3223</v>
      </c>
      <c r="F1606" t="str">
        <f>PWRS\P\NVM\</f>
        <v>-</v>
      </c>
      <c r="I1606" t="s">
        <v>7</v>
      </c>
      <c r="J1606" t="s">
        <v>593</v>
      </c>
      <c r="L1606" t="s">
        <v>593</v>
      </c>
      <c r="M1606" t="s">
        <v>592</v>
      </c>
      <c r="N1606">
        <v>4</v>
      </c>
      <c r="O1606" t="s">
        <v>1224</v>
      </c>
      <c r="P1606" t="s">
        <v>1238</v>
      </c>
      <c r="Q1606" t="s">
        <v>1241</v>
      </c>
      <c r="R1606" t="s">
        <v>3218</v>
      </c>
    </row>
    <row r="1607" spans="1:18">
      <c r="A1607" t="s">
        <v>3215</v>
      </c>
      <c r="C1607" t="s">
        <v>508</v>
      </c>
      <c r="D1607" t="s">
        <v>645</v>
      </c>
      <c r="E1607" t="s">
        <v>3224</v>
      </c>
      <c r="F1607" t="str">
        <f>PWRS\P\MAM\</f>
        <v>-</v>
      </c>
      <c r="I1607" t="s">
        <v>7</v>
      </c>
      <c r="J1607" t="s">
        <v>593</v>
      </c>
      <c r="L1607" t="s">
        <v>593</v>
      </c>
      <c r="M1607" t="s">
        <v>592</v>
      </c>
      <c r="N1607">
        <v>4</v>
      </c>
      <c r="O1607" t="s">
        <v>1224</v>
      </c>
      <c r="P1607" t="s">
        <v>1238</v>
      </c>
      <c r="Q1607" t="s">
        <v>1241</v>
      </c>
      <c r="R1607" t="s">
        <v>3218</v>
      </c>
    </row>
    <row r="1608" spans="1:18">
      <c r="A1608" t="s">
        <v>3215</v>
      </c>
      <c r="C1608" t="s">
        <v>508</v>
      </c>
      <c r="D1608" t="s">
        <v>649</v>
      </c>
      <c r="E1608" t="s">
        <v>3225</v>
      </c>
      <c r="F1608" t="str">
        <f>PWRS\P\RSM\</f>
        <v>-</v>
      </c>
      <c r="I1608" t="s">
        <v>7</v>
      </c>
      <c r="J1608" t="s">
        <v>593</v>
      </c>
      <c r="L1608" t="s">
        <v>593</v>
      </c>
      <c r="M1608" t="s">
        <v>592</v>
      </c>
      <c r="N1608">
        <v>4</v>
      </c>
      <c r="O1608" t="s">
        <v>1224</v>
      </c>
      <c r="P1608" t="s">
        <v>1238</v>
      </c>
      <c r="Q1608" t="s">
        <v>1241</v>
      </c>
      <c r="R1608" t="s">
        <v>3218</v>
      </c>
    </row>
    <row r="1609" spans="1:18">
      <c r="A1609" t="s">
        <v>3215</v>
      </c>
      <c r="C1609" t="s">
        <v>508</v>
      </c>
      <c r="D1609" t="s">
        <v>653</v>
      </c>
      <c r="E1609" t="s">
        <v>3226</v>
      </c>
      <c r="F1609" t="str">
        <f>PWRS\P\ISM\</f>
        <v>-</v>
      </c>
      <c r="I1609" t="s">
        <v>7</v>
      </c>
      <c r="J1609" t="s">
        <v>593</v>
      </c>
      <c r="L1609" t="s">
        <v>593</v>
      </c>
      <c r="M1609" t="s">
        <v>592</v>
      </c>
      <c r="N1609">
        <v>4</v>
      </c>
      <c r="O1609" t="s">
        <v>1224</v>
      </c>
      <c r="P1609" t="s">
        <v>1238</v>
      </c>
      <c r="Q1609" t="s">
        <v>1241</v>
      </c>
      <c r="R1609" t="s">
        <v>3218</v>
      </c>
    </row>
    <row r="1610" spans="1:18">
      <c r="A1610" t="s">
        <v>3215</v>
      </c>
      <c r="C1610" t="s">
        <v>508</v>
      </c>
      <c r="D1610" t="s">
        <v>657</v>
      </c>
      <c r="E1610" t="s">
        <v>3227</v>
      </c>
      <c r="F1610" t="str">
        <f>PWRS\P\SCM\</f>
        <v>-</v>
      </c>
      <c r="I1610" t="s">
        <v>7</v>
      </c>
      <c r="J1610" t="s">
        <v>593</v>
      </c>
      <c r="L1610" t="s">
        <v>593</v>
      </c>
      <c r="M1610" t="s">
        <v>592</v>
      </c>
      <c r="N1610">
        <v>4</v>
      </c>
      <c r="O1610" t="s">
        <v>1224</v>
      </c>
      <c r="P1610" t="s">
        <v>1238</v>
      </c>
      <c r="Q1610" t="s">
        <v>1241</v>
      </c>
      <c r="R1610" t="s">
        <v>3218</v>
      </c>
    </row>
    <row r="1611" spans="1:18">
      <c r="A1611" t="s">
        <v>3215</v>
      </c>
      <c r="C1611" t="s">
        <v>508</v>
      </c>
      <c r="D1611" t="s">
        <v>661</v>
      </c>
      <c r="E1611" t="s">
        <v>3228</v>
      </c>
      <c r="F1611" t="str">
        <f>PWRS\P\ECM\</f>
        <v>-</v>
      </c>
      <c r="I1611" t="s">
        <v>7</v>
      </c>
      <c r="J1611" t="s">
        <v>593</v>
      </c>
      <c r="L1611" t="s">
        <v>593</v>
      </c>
      <c r="M1611" t="s">
        <v>592</v>
      </c>
      <c r="N1611">
        <v>4</v>
      </c>
      <c r="O1611" t="s">
        <v>1224</v>
      </c>
      <c r="P1611" t="s">
        <v>1238</v>
      </c>
      <c r="Q1611" t="s">
        <v>1241</v>
      </c>
      <c r="R1611" t="s">
        <v>3218</v>
      </c>
    </row>
    <row r="1612" spans="1:18">
      <c r="A1612" t="s">
        <v>3215</v>
      </c>
      <c r="C1612" t="s">
        <v>508</v>
      </c>
      <c r="D1612" t="s">
        <v>665</v>
      </c>
      <c r="E1612" t="s">
        <v>3229</v>
      </c>
      <c r="F1612" t="str">
        <f>PWRS\P\SAM\</f>
        <v>-</v>
      </c>
      <c r="I1612" t="s">
        <v>7</v>
      </c>
      <c r="J1612" t="s">
        <v>593</v>
      </c>
      <c r="L1612" t="s">
        <v>593</v>
      </c>
      <c r="M1612" t="s">
        <v>592</v>
      </c>
      <c r="N1612">
        <v>4</v>
      </c>
      <c r="O1612" t="s">
        <v>1224</v>
      </c>
      <c r="P1612" t="s">
        <v>1238</v>
      </c>
      <c r="Q1612" t="s">
        <v>1241</v>
      </c>
      <c r="R1612" t="s">
        <v>3218</v>
      </c>
    </row>
    <row r="1613" spans="1:18">
      <c r="A1613" t="s">
        <v>3215</v>
      </c>
      <c r="C1613" t="s">
        <v>508</v>
      </c>
      <c r="D1613" t="s">
        <v>669</v>
      </c>
      <c r="E1613" t="s">
        <v>3230</v>
      </c>
      <c r="F1613" t="str">
        <f>PWRS\P\SBM\</f>
        <v>-</v>
      </c>
      <c r="I1613" t="s">
        <v>7</v>
      </c>
      <c r="J1613" t="s">
        <v>593</v>
      </c>
      <c r="L1613" t="s">
        <v>593</v>
      </c>
      <c r="M1613" t="s">
        <v>592</v>
      </c>
      <c r="N1613">
        <v>4</v>
      </c>
      <c r="O1613" t="s">
        <v>1224</v>
      </c>
      <c r="P1613" t="s">
        <v>1238</v>
      </c>
      <c r="Q1613" t="s">
        <v>1241</v>
      </c>
      <c r="R1613" t="s">
        <v>3218</v>
      </c>
    </row>
    <row r="1614" spans="1:18">
      <c r="A1614" t="s">
        <v>3231</v>
      </c>
      <c r="C1614" t="s">
        <v>585</v>
      </c>
      <c r="E1614" t="s">
        <v>3232</v>
      </c>
      <c r="F1614" t="s">
        <v>3233</v>
      </c>
      <c r="J1614" t="s">
        <v>1660</v>
      </c>
      <c r="L1614" t="s">
        <v>1660</v>
      </c>
      <c r="N1614">
        <v>4</v>
      </c>
      <c r="O1614" t="s">
        <v>1224</v>
      </c>
      <c r="P1614" t="s">
        <v>1238</v>
      </c>
      <c r="Q1614" t="s">
        <v>1241</v>
      </c>
      <c r="R1614" t="s">
        <v>3234</v>
      </c>
    </row>
    <row r="1615" spans="1:18">
      <c r="A1615" t="s">
        <v>3231</v>
      </c>
      <c r="C1615" t="s">
        <v>615</v>
      </c>
      <c r="E1615" t="s">
        <v>3235</v>
      </c>
      <c r="F1615" t="s">
        <v>300</v>
      </c>
      <c r="J1615" t="s">
        <v>1660</v>
      </c>
      <c r="L1615" t="s">
        <v>1660</v>
      </c>
      <c r="M1615" t="s">
        <v>509</v>
      </c>
      <c r="N1615">
        <v>4</v>
      </c>
      <c r="O1615" t="s">
        <v>1224</v>
      </c>
      <c r="P1615" t="s">
        <v>1238</v>
      </c>
      <c r="Q1615" t="s">
        <v>1241</v>
      </c>
      <c r="R1615" t="s">
        <v>3234</v>
      </c>
    </row>
    <row r="1616" spans="1:18">
      <c r="A1616" t="s">
        <v>3231</v>
      </c>
      <c r="B1616" t="s">
        <v>594</v>
      </c>
      <c r="C1616" t="s">
        <v>708</v>
      </c>
      <c r="E1616" t="s">
        <v>3236</v>
      </c>
      <c r="F1616" t="s">
        <v>300</v>
      </c>
      <c r="I1616" t="s">
        <v>707</v>
      </c>
      <c r="J1616" t="s">
        <v>1660</v>
      </c>
      <c r="L1616" t="s">
        <v>1660</v>
      </c>
      <c r="M1616" t="s">
        <v>509</v>
      </c>
      <c r="N1616">
        <v>4</v>
      </c>
      <c r="O1616" t="s">
        <v>1224</v>
      </c>
      <c r="P1616" t="s">
        <v>1238</v>
      </c>
      <c r="Q1616" t="s">
        <v>1241</v>
      </c>
      <c r="R1616" t="s">
        <v>3234</v>
      </c>
    </row>
    <row r="1617" spans="1:18">
      <c r="A1617" t="s">
        <v>3231</v>
      </c>
      <c r="B1617" t="s">
        <v>594</v>
      </c>
      <c r="C1617" t="s">
        <v>712</v>
      </c>
      <c r="E1617" t="s">
        <v>3237</v>
      </c>
      <c r="F1617" t="s">
        <v>300</v>
      </c>
      <c r="I1617" t="s">
        <v>707</v>
      </c>
      <c r="J1617" t="s">
        <v>1660</v>
      </c>
      <c r="L1617" t="s">
        <v>1660</v>
      </c>
      <c r="M1617" t="s">
        <v>509</v>
      </c>
      <c r="N1617">
        <v>4</v>
      </c>
      <c r="O1617" t="s">
        <v>1224</v>
      </c>
      <c r="P1617" t="s">
        <v>1238</v>
      </c>
      <c r="Q1617" t="s">
        <v>1241</v>
      </c>
      <c r="R1617" t="s">
        <v>3234</v>
      </c>
    </row>
    <row r="1618" spans="1:18">
      <c r="A1618" t="s">
        <v>3231</v>
      </c>
      <c r="B1618" t="s">
        <v>594</v>
      </c>
      <c r="C1618" t="s">
        <v>716</v>
      </c>
      <c r="E1618" t="s">
        <v>3238</v>
      </c>
      <c r="F1618" t="s">
        <v>300</v>
      </c>
      <c r="I1618" t="s">
        <v>707</v>
      </c>
      <c r="J1618" t="s">
        <v>1660</v>
      </c>
      <c r="L1618" t="s">
        <v>1660</v>
      </c>
      <c r="M1618" t="s">
        <v>509</v>
      </c>
      <c r="N1618">
        <v>4</v>
      </c>
      <c r="O1618" t="s">
        <v>1224</v>
      </c>
      <c r="P1618" t="s">
        <v>1238</v>
      </c>
      <c r="Q1618" t="s">
        <v>1241</v>
      </c>
      <c r="R1618" t="s">
        <v>3234</v>
      </c>
    </row>
    <row r="1619" spans="1:18">
      <c r="A1619" t="s">
        <v>3231</v>
      </c>
      <c r="C1619" t="s">
        <v>87</v>
      </c>
      <c r="E1619" t="s">
        <v>3239</v>
      </c>
      <c r="F1619">
        <v>10.19952</v>
      </c>
      <c r="G1619">
        <v>5</v>
      </c>
      <c r="H1619">
        <v>0.50997599999999998</v>
      </c>
      <c r="I1619" t="s">
        <v>43</v>
      </c>
      <c r="J1619" t="s">
        <v>1660</v>
      </c>
      <c r="L1619" t="s">
        <v>1660</v>
      </c>
      <c r="M1619" t="s">
        <v>509</v>
      </c>
      <c r="N1619">
        <v>4</v>
      </c>
      <c r="O1619" t="s">
        <v>1224</v>
      </c>
      <c r="P1619" t="s">
        <v>1238</v>
      </c>
      <c r="Q1619" t="s">
        <v>1241</v>
      </c>
      <c r="R1619" t="s">
        <v>3234</v>
      </c>
    </row>
    <row r="1620" spans="1:18">
      <c r="A1620" t="s">
        <v>3231</v>
      </c>
      <c r="C1620" t="s">
        <v>508</v>
      </c>
      <c r="D1620" t="s">
        <v>629</v>
      </c>
      <c r="E1620" t="s">
        <v>3240</v>
      </c>
      <c r="F1620">
        <v>0</v>
      </c>
      <c r="I1620" t="s">
        <v>7</v>
      </c>
      <c r="J1620" t="s">
        <v>1660</v>
      </c>
      <c r="L1620" t="s">
        <v>1660</v>
      </c>
      <c r="M1620" t="s">
        <v>509</v>
      </c>
      <c r="N1620">
        <v>4</v>
      </c>
      <c r="O1620" t="s">
        <v>1224</v>
      </c>
      <c r="P1620" t="s">
        <v>1238</v>
      </c>
      <c r="Q1620" t="s">
        <v>1241</v>
      </c>
      <c r="R1620" t="s">
        <v>3234</v>
      </c>
    </row>
    <row r="1621" spans="1:18">
      <c r="A1621" t="s">
        <v>3231</v>
      </c>
      <c r="C1621" t="s">
        <v>508</v>
      </c>
      <c r="D1621" t="s">
        <v>633</v>
      </c>
      <c r="E1621" t="s">
        <v>3241</v>
      </c>
      <c r="F1621">
        <v>0</v>
      </c>
      <c r="I1621" t="s">
        <v>7</v>
      </c>
      <c r="J1621" t="s">
        <v>1660</v>
      </c>
      <c r="L1621" t="s">
        <v>1660</v>
      </c>
      <c r="M1621" t="s">
        <v>509</v>
      </c>
      <c r="N1621">
        <v>4</v>
      </c>
      <c r="O1621" t="s">
        <v>1224</v>
      </c>
      <c r="P1621" t="s">
        <v>1238</v>
      </c>
      <c r="Q1621" t="s">
        <v>1241</v>
      </c>
      <c r="R1621" t="s">
        <v>3234</v>
      </c>
    </row>
    <row r="1622" spans="1:18">
      <c r="A1622" t="s">
        <v>3231</v>
      </c>
      <c r="C1622" t="s">
        <v>508</v>
      </c>
      <c r="D1622" t="s">
        <v>637</v>
      </c>
      <c r="E1622" t="s">
        <v>3242</v>
      </c>
      <c r="F1622">
        <v>0</v>
      </c>
      <c r="I1622" t="s">
        <v>7</v>
      </c>
      <c r="J1622" t="s">
        <v>1660</v>
      </c>
      <c r="L1622" t="s">
        <v>1660</v>
      </c>
      <c r="M1622" t="s">
        <v>509</v>
      </c>
      <c r="N1622">
        <v>4</v>
      </c>
      <c r="O1622" t="s">
        <v>1224</v>
      </c>
      <c r="P1622" t="s">
        <v>1238</v>
      </c>
      <c r="Q1622" t="s">
        <v>1241</v>
      </c>
      <c r="R1622" t="s">
        <v>3234</v>
      </c>
    </row>
    <row r="1623" spans="1:18">
      <c r="A1623" t="s">
        <v>3231</v>
      </c>
      <c r="C1623" t="s">
        <v>508</v>
      </c>
      <c r="D1623" t="s">
        <v>641</v>
      </c>
      <c r="E1623" t="s">
        <v>3243</v>
      </c>
      <c r="F1623">
        <v>0</v>
      </c>
      <c r="I1623" t="s">
        <v>7</v>
      </c>
      <c r="J1623" t="s">
        <v>1660</v>
      </c>
      <c r="L1623" t="s">
        <v>1660</v>
      </c>
      <c r="M1623" t="s">
        <v>509</v>
      </c>
      <c r="N1623">
        <v>4</v>
      </c>
      <c r="O1623" t="s">
        <v>1224</v>
      </c>
      <c r="P1623" t="s">
        <v>1238</v>
      </c>
      <c r="Q1623" t="s">
        <v>1241</v>
      </c>
      <c r="R1623" t="s">
        <v>3234</v>
      </c>
    </row>
    <row r="1624" spans="1:18">
      <c r="A1624" t="s">
        <v>3231</v>
      </c>
      <c r="C1624" t="s">
        <v>508</v>
      </c>
      <c r="D1624" t="s">
        <v>645</v>
      </c>
      <c r="E1624" t="s">
        <v>3244</v>
      </c>
      <c r="F1624">
        <v>0</v>
      </c>
      <c r="I1624" t="s">
        <v>7</v>
      </c>
      <c r="J1624" t="s">
        <v>1660</v>
      </c>
      <c r="L1624" t="s">
        <v>1660</v>
      </c>
      <c r="M1624" t="s">
        <v>509</v>
      </c>
      <c r="N1624">
        <v>4</v>
      </c>
      <c r="O1624" t="s">
        <v>1224</v>
      </c>
      <c r="P1624" t="s">
        <v>1238</v>
      </c>
      <c r="Q1624" t="s">
        <v>1241</v>
      </c>
      <c r="R1624" t="s">
        <v>3234</v>
      </c>
    </row>
    <row r="1625" spans="1:18">
      <c r="A1625" t="s">
        <v>3231</v>
      </c>
      <c r="C1625" t="s">
        <v>508</v>
      </c>
      <c r="D1625" t="s">
        <v>649</v>
      </c>
      <c r="E1625" t="s">
        <v>3245</v>
      </c>
      <c r="F1625">
        <v>0</v>
      </c>
      <c r="I1625" t="s">
        <v>7</v>
      </c>
      <c r="J1625" t="s">
        <v>1660</v>
      </c>
      <c r="L1625" t="s">
        <v>1660</v>
      </c>
      <c r="M1625" t="s">
        <v>509</v>
      </c>
      <c r="N1625">
        <v>4</v>
      </c>
      <c r="O1625" t="s">
        <v>1224</v>
      </c>
      <c r="P1625" t="s">
        <v>1238</v>
      </c>
      <c r="Q1625" t="s">
        <v>1241</v>
      </c>
      <c r="R1625" t="s">
        <v>3234</v>
      </c>
    </row>
    <row r="1626" spans="1:18">
      <c r="A1626" t="s">
        <v>3231</v>
      </c>
      <c r="C1626" t="s">
        <v>508</v>
      </c>
      <c r="D1626" t="s">
        <v>653</v>
      </c>
      <c r="E1626" t="s">
        <v>3246</v>
      </c>
      <c r="F1626">
        <v>0</v>
      </c>
      <c r="I1626" t="s">
        <v>7</v>
      </c>
      <c r="J1626" t="s">
        <v>1660</v>
      </c>
      <c r="L1626" t="s">
        <v>1660</v>
      </c>
      <c r="M1626" t="s">
        <v>509</v>
      </c>
      <c r="N1626">
        <v>4</v>
      </c>
      <c r="O1626" t="s">
        <v>1224</v>
      </c>
      <c r="P1626" t="s">
        <v>1238</v>
      </c>
      <c r="Q1626" t="s">
        <v>1241</v>
      </c>
      <c r="R1626" t="s">
        <v>3234</v>
      </c>
    </row>
    <row r="1627" spans="1:18">
      <c r="A1627" t="s">
        <v>3231</v>
      </c>
      <c r="C1627" t="s">
        <v>508</v>
      </c>
      <c r="D1627" t="s">
        <v>657</v>
      </c>
      <c r="E1627" t="s">
        <v>3247</v>
      </c>
      <c r="F1627">
        <v>0</v>
      </c>
      <c r="I1627" t="s">
        <v>7</v>
      </c>
      <c r="J1627" t="s">
        <v>1660</v>
      </c>
      <c r="L1627" t="s">
        <v>1660</v>
      </c>
      <c r="M1627" t="s">
        <v>509</v>
      </c>
      <c r="N1627">
        <v>4</v>
      </c>
      <c r="O1627" t="s">
        <v>1224</v>
      </c>
      <c r="P1627" t="s">
        <v>1238</v>
      </c>
      <c r="Q1627" t="s">
        <v>1241</v>
      </c>
      <c r="R1627" t="s">
        <v>3234</v>
      </c>
    </row>
    <row r="1628" spans="1:18">
      <c r="A1628" t="s">
        <v>3231</v>
      </c>
      <c r="C1628" t="s">
        <v>508</v>
      </c>
      <c r="D1628" t="s">
        <v>661</v>
      </c>
      <c r="E1628" t="s">
        <v>3248</v>
      </c>
      <c r="F1628">
        <v>0</v>
      </c>
      <c r="I1628" t="s">
        <v>7</v>
      </c>
      <c r="J1628" t="s">
        <v>1660</v>
      </c>
      <c r="L1628" t="s">
        <v>1660</v>
      </c>
      <c r="M1628" t="s">
        <v>509</v>
      </c>
      <c r="N1628">
        <v>4</v>
      </c>
      <c r="O1628" t="s">
        <v>1224</v>
      </c>
      <c r="P1628" t="s">
        <v>1238</v>
      </c>
      <c r="Q1628" t="s">
        <v>1241</v>
      </c>
      <c r="R1628" t="s">
        <v>3234</v>
      </c>
    </row>
    <row r="1629" spans="1:18">
      <c r="A1629" t="s">
        <v>3231</v>
      </c>
      <c r="C1629" t="s">
        <v>508</v>
      </c>
      <c r="D1629" t="s">
        <v>665</v>
      </c>
      <c r="E1629" t="s">
        <v>3249</v>
      </c>
      <c r="F1629">
        <v>0</v>
      </c>
      <c r="I1629" t="s">
        <v>7</v>
      </c>
      <c r="J1629" t="s">
        <v>1660</v>
      </c>
      <c r="L1629" t="s">
        <v>1660</v>
      </c>
      <c r="M1629" t="s">
        <v>509</v>
      </c>
      <c r="N1629">
        <v>4</v>
      </c>
      <c r="O1629" t="s">
        <v>1224</v>
      </c>
      <c r="P1629" t="s">
        <v>1238</v>
      </c>
      <c r="Q1629" t="s">
        <v>1241</v>
      </c>
      <c r="R1629" t="s">
        <v>3234</v>
      </c>
    </row>
    <row r="1630" spans="1:18">
      <c r="A1630" t="s">
        <v>3231</v>
      </c>
      <c r="C1630" t="s">
        <v>508</v>
      </c>
      <c r="D1630" t="s">
        <v>669</v>
      </c>
      <c r="E1630" t="s">
        <v>3250</v>
      </c>
      <c r="F1630">
        <v>0</v>
      </c>
      <c r="I1630" t="s">
        <v>7</v>
      </c>
      <c r="J1630" t="s">
        <v>1660</v>
      </c>
      <c r="L1630" t="s">
        <v>1660</v>
      </c>
      <c r="M1630" t="s">
        <v>509</v>
      </c>
      <c r="N1630">
        <v>4</v>
      </c>
      <c r="O1630" t="s">
        <v>1224</v>
      </c>
      <c r="P1630" t="s">
        <v>1238</v>
      </c>
      <c r="Q1630" t="s">
        <v>1241</v>
      </c>
      <c r="R1630" t="s">
        <v>3234</v>
      </c>
    </row>
    <row r="1631" spans="1:18">
      <c r="A1631" t="s">
        <v>3231</v>
      </c>
      <c r="C1631" t="s">
        <v>595</v>
      </c>
      <c r="E1631" t="s">
        <v>3251</v>
      </c>
      <c r="F1631" t="s">
        <v>300</v>
      </c>
      <c r="J1631" t="s">
        <v>1660</v>
      </c>
      <c r="L1631" t="s">
        <v>1660</v>
      </c>
      <c r="M1631" t="s">
        <v>509</v>
      </c>
      <c r="N1631">
        <v>4</v>
      </c>
      <c r="O1631" t="s">
        <v>1224</v>
      </c>
      <c r="P1631" t="s">
        <v>1238</v>
      </c>
      <c r="Q1631" t="s">
        <v>1241</v>
      </c>
      <c r="R1631" t="s">
        <v>3234</v>
      </c>
    </row>
    <row r="1632" spans="1:18">
      <c r="A1632" t="s">
        <v>3231</v>
      </c>
      <c r="C1632" t="s">
        <v>596</v>
      </c>
      <c r="E1632" t="s">
        <v>3252</v>
      </c>
      <c r="F1632" t="s">
        <v>300</v>
      </c>
      <c r="J1632" t="s">
        <v>1660</v>
      </c>
      <c r="L1632" t="s">
        <v>1660</v>
      </c>
      <c r="M1632" t="s">
        <v>509</v>
      </c>
      <c r="N1632">
        <v>4</v>
      </c>
      <c r="O1632" t="s">
        <v>1224</v>
      </c>
      <c r="P1632" t="s">
        <v>1238</v>
      </c>
      <c r="Q1632" t="s">
        <v>1241</v>
      </c>
      <c r="R1632" t="s">
        <v>3234</v>
      </c>
    </row>
    <row r="1633" spans="1:18">
      <c r="A1633" t="s">
        <v>3231</v>
      </c>
      <c r="C1633" t="s">
        <v>515</v>
      </c>
      <c r="E1633" t="s">
        <v>3253</v>
      </c>
      <c r="F1633" t="s">
        <v>300</v>
      </c>
      <c r="J1633" t="s">
        <v>1660</v>
      </c>
      <c r="L1633" t="s">
        <v>1660</v>
      </c>
      <c r="M1633" t="s">
        <v>509</v>
      </c>
      <c r="N1633">
        <v>4</v>
      </c>
      <c r="O1633" t="s">
        <v>1224</v>
      </c>
      <c r="P1633" t="s">
        <v>1238</v>
      </c>
      <c r="Q1633" t="s">
        <v>1241</v>
      </c>
      <c r="R1633" t="s">
        <v>3234</v>
      </c>
    </row>
    <row r="1634" spans="1:18">
      <c r="A1634" t="s">
        <v>3231</v>
      </c>
      <c r="C1634" t="s">
        <v>516</v>
      </c>
      <c r="E1634" t="s">
        <v>3254</v>
      </c>
      <c r="F1634" t="s">
        <v>300</v>
      </c>
      <c r="J1634" t="s">
        <v>1660</v>
      </c>
      <c r="L1634" t="s">
        <v>1660</v>
      </c>
      <c r="M1634" t="s">
        <v>509</v>
      </c>
      <c r="N1634">
        <v>4</v>
      </c>
      <c r="O1634" t="s">
        <v>1224</v>
      </c>
      <c r="P1634" t="s">
        <v>1238</v>
      </c>
      <c r="Q1634" t="s">
        <v>1241</v>
      </c>
      <c r="R1634" t="s">
        <v>3234</v>
      </c>
    </row>
    <row r="1635" spans="1:18">
      <c r="A1635" t="s">
        <v>3231</v>
      </c>
      <c r="C1635" t="s">
        <v>689</v>
      </c>
      <c r="E1635" t="s">
        <v>3255</v>
      </c>
      <c r="F1635">
        <v>0</v>
      </c>
      <c r="I1635" t="s">
        <v>597</v>
      </c>
      <c r="J1635" t="s">
        <v>1660</v>
      </c>
      <c r="L1635" t="s">
        <v>1660</v>
      </c>
      <c r="M1635" t="s">
        <v>509</v>
      </c>
      <c r="N1635">
        <v>4</v>
      </c>
      <c r="O1635" t="s">
        <v>1224</v>
      </c>
      <c r="P1635" t="s">
        <v>1238</v>
      </c>
      <c r="Q1635" t="s">
        <v>1241</v>
      </c>
      <c r="R1635" t="s">
        <v>3234</v>
      </c>
    </row>
    <row r="1636" spans="1:18">
      <c r="A1636" t="s">
        <v>3231</v>
      </c>
      <c r="C1636" t="s">
        <v>694</v>
      </c>
      <c r="E1636" t="s">
        <v>3256</v>
      </c>
      <c r="F1636">
        <v>0</v>
      </c>
      <c r="I1636" t="s">
        <v>597</v>
      </c>
      <c r="J1636" t="s">
        <v>1660</v>
      </c>
      <c r="L1636" t="s">
        <v>1660</v>
      </c>
      <c r="M1636" t="s">
        <v>509</v>
      </c>
      <c r="N1636">
        <v>4</v>
      </c>
      <c r="O1636" t="s">
        <v>1224</v>
      </c>
      <c r="P1636" t="s">
        <v>1238</v>
      </c>
      <c r="Q1636" t="s">
        <v>1241</v>
      </c>
      <c r="R1636" t="s">
        <v>3234</v>
      </c>
    </row>
    <row r="1637" spans="1:18">
      <c r="A1637" t="s">
        <v>3231</v>
      </c>
      <c r="C1637" t="s">
        <v>598</v>
      </c>
      <c r="E1637" t="s">
        <v>3257</v>
      </c>
      <c r="F1637" t="s">
        <v>300</v>
      </c>
      <c r="J1637" t="s">
        <v>1660</v>
      </c>
      <c r="L1637" t="s">
        <v>1660</v>
      </c>
      <c r="M1637" t="s">
        <v>509</v>
      </c>
      <c r="N1637">
        <v>4</v>
      </c>
      <c r="O1637" t="s">
        <v>1224</v>
      </c>
      <c r="P1637" t="s">
        <v>1238</v>
      </c>
      <c r="Q1637" t="s">
        <v>1241</v>
      </c>
      <c r="R1637" t="s">
        <v>3234</v>
      </c>
    </row>
    <row r="1638" spans="1:18">
      <c r="A1638" t="s">
        <v>3231</v>
      </c>
      <c r="B1638" t="s">
        <v>594</v>
      </c>
      <c r="C1638" t="s">
        <v>599</v>
      </c>
      <c r="E1638" t="s">
        <v>3258</v>
      </c>
      <c r="F1638" t="s">
        <v>300</v>
      </c>
      <c r="I1638" t="s">
        <v>707</v>
      </c>
      <c r="J1638" t="s">
        <v>1660</v>
      </c>
      <c r="L1638" t="s">
        <v>1660</v>
      </c>
      <c r="M1638" t="s">
        <v>509</v>
      </c>
      <c r="N1638">
        <v>4</v>
      </c>
      <c r="O1638" t="s">
        <v>1224</v>
      </c>
      <c r="P1638" t="s">
        <v>1238</v>
      </c>
      <c r="Q1638" t="s">
        <v>1241</v>
      </c>
      <c r="R1638" t="s">
        <v>3234</v>
      </c>
    </row>
    <row r="1639" spans="1:18">
      <c r="A1639" t="s">
        <v>3259</v>
      </c>
      <c r="C1639" t="s">
        <v>585</v>
      </c>
      <c r="E1639" t="s">
        <v>3260</v>
      </c>
      <c r="F1639" t="s">
        <v>3261</v>
      </c>
      <c r="J1639" t="s">
        <v>593</v>
      </c>
      <c r="L1639" t="s">
        <v>593</v>
      </c>
      <c r="N1639">
        <v>4</v>
      </c>
      <c r="O1639" t="s">
        <v>1224</v>
      </c>
      <c r="P1639" t="s">
        <v>1238</v>
      </c>
      <c r="Q1639" t="s">
        <v>1241</v>
      </c>
      <c r="R1639" t="s">
        <v>3262</v>
      </c>
    </row>
    <row r="1640" spans="1:18">
      <c r="A1640" t="s">
        <v>3259</v>
      </c>
      <c r="C1640" t="s">
        <v>615</v>
      </c>
      <c r="E1640" t="s">
        <v>3263</v>
      </c>
      <c r="F1640" t="str">
        <f>RTG\assump\\</f>
        <v>-</v>
      </c>
      <c r="J1640" t="s">
        <v>593</v>
      </c>
      <c r="L1640" t="s">
        <v>593</v>
      </c>
      <c r="M1640" t="s">
        <v>509</v>
      </c>
      <c r="N1640">
        <v>4</v>
      </c>
      <c r="O1640" t="s">
        <v>1224</v>
      </c>
      <c r="P1640" t="s">
        <v>1238</v>
      </c>
      <c r="Q1640" t="s">
        <v>1241</v>
      </c>
      <c r="R1640" t="s">
        <v>3262</v>
      </c>
    </row>
    <row r="1641" spans="1:18">
      <c r="A1641" t="s">
        <v>3259</v>
      </c>
      <c r="B1641" t="s">
        <v>594</v>
      </c>
      <c r="C1641" t="s">
        <v>708</v>
      </c>
      <c r="E1641" t="s">
        <v>3264</v>
      </c>
      <c r="F1641">
        <f>RTG\diam\\</f>
        <v>500</v>
      </c>
      <c r="I1641" t="s">
        <v>707</v>
      </c>
      <c r="J1641" t="s">
        <v>593</v>
      </c>
      <c r="L1641" t="s">
        <v>593</v>
      </c>
      <c r="M1641" t="s">
        <v>509</v>
      </c>
      <c r="N1641">
        <v>4</v>
      </c>
      <c r="O1641" t="s">
        <v>1224</v>
      </c>
      <c r="P1641" t="s">
        <v>1238</v>
      </c>
      <c r="Q1641" t="s">
        <v>1241</v>
      </c>
      <c r="R1641" t="s">
        <v>3262</v>
      </c>
    </row>
    <row r="1642" spans="1:18">
      <c r="A1642" t="s">
        <v>3259</v>
      </c>
      <c r="B1642" t="s">
        <v>594</v>
      </c>
      <c r="C1642" t="s">
        <v>712</v>
      </c>
      <c r="E1642" t="s">
        <v>3265</v>
      </c>
      <c r="F1642">
        <f>RTG\height\\</f>
        <v>500</v>
      </c>
      <c r="I1642" t="s">
        <v>707</v>
      </c>
      <c r="J1642" t="s">
        <v>593</v>
      </c>
      <c r="L1642" t="s">
        <v>593</v>
      </c>
      <c r="M1642" t="s">
        <v>509</v>
      </c>
      <c r="N1642">
        <v>4</v>
      </c>
      <c r="O1642" t="s">
        <v>1224</v>
      </c>
      <c r="P1642" t="s">
        <v>1238</v>
      </c>
      <c r="Q1642" t="s">
        <v>1241</v>
      </c>
      <c r="R1642" t="s">
        <v>3262</v>
      </c>
    </row>
    <row r="1643" spans="1:18">
      <c r="A1643" t="s">
        <v>3259</v>
      </c>
      <c r="B1643" t="s">
        <v>594</v>
      </c>
      <c r="C1643" t="s">
        <v>716</v>
      </c>
      <c r="E1643" t="s">
        <v>3266</v>
      </c>
      <c r="F1643" t="str">
        <f>RTG\len\\</f>
        <v>-</v>
      </c>
      <c r="I1643" t="s">
        <v>707</v>
      </c>
      <c r="J1643" t="s">
        <v>593</v>
      </c>
      <c r="L1643" t="s">
        <v>593</v>
      </c>
      <c r="M1643" t="s">
        <v>509</v>
      </c>
      <c r="N1643">
        <v>4</v>
      </c>
      <c r="O1643" t="s">
        <v>1224</v>
      </c>
      <c r="P1643" t="s">
        <v>1238</v>
      </c>
      <c r="Q1643" t="s">
        <v>1241</v>
      </c>
      <c r="R1643" t="s">
        <v>3262</v>
      </c>
    </row>
    <row r="1644" spans="1:18">
      <c r="A1644" t="s">
        <v>3259</v>
      </c>
      <c r="C1644" t="s">
        <v>87</v>
      </c>
      <c r="E1644" t="s">
        <v>3267</v>
      </c>
      <c r="F1644">
        <f>RTG\m\\</f>
        <v>50</v>
      </c>
      <c r="G1644">
        <v>20</v>
      </c>
      <c r="H1644">
        <v>10</v>
      </c>
      <c r="I1644" t="s">
        <v>43</v>
      </c>
      <c r="J1644" t="s">
        <v>593</v>
      </c>
      <c r="L1644" t="s">
        <v>593</v>
      </c>
      <c r="M1644" t="s">
        <v>509</v>
      </c>
      <c r="N1644">
        <v>4</v>
      </c>
      <c r="O1644" t="s">
        <v>1224</v>
      </c>
      <c r="P1644" t="s">
        <v>1238</v>
      </c>
      <c r="Q1644" t="s">
        <v>1241</v>
      </c>
      <c r="R1644" t="s">
        <v>3262</v>
      </c>
    </row>
    <row r="1645" spans="1:18">
      <c r="A1645" t="s">
        <v>3259</v>
      </c>
      <c r="C1645" t="s">
        <v>508</v>
      </c>
      <c r="D1645" t="s">
        <v>629</v>
      </c>
      <c r="E1645" t="s">
        <v>3268</v>
      </c>
      <c r="F1645" t="str">
        <f>RTG\P\LEM\</f>
        <v>-</v>
      </c>
      <c r="I1645" t="s">
        <v>7</v>
      </c>
      <c r="J1645" t="s">
        <v>593</v>
      </c>
      <c r="L1645" t="s">
        <v>593</v>
      </c>
      <c r="M1645" t="s">
        <v>509</v>
      </c>
      <c r="N1645">
        <v>4</v>
      </c>
      <c r="O1645" t="s">
        <v>1224</v>
      </c>
      <c r="P1645" t="s">
        <v>1238</v>
      </c>
      <c r="Q1645" t="s">
        <v>1241</v>
      </c>
      <c r="R1645" t="s">
        <v>3262</v>
      </c>
    </row>
    <row r="1646" spans="1:18">
      <c r="A1646" t="s">
        <v>3259</v>
      </c>
      <c r="C1646" t="s">
        <v>508</v>
      </c>
      <c r="D1646" t="s">
        <v>633</v>
      </c>
      <c r="E1646" t="s">
        <v>3269</v>
      </c>
      <c r="F1646" t="str">
        <f>RTG\P\CRM\</f>
        <v>-</v>
      </c>
      <c r="I1646" t="s">
        <v>7</v>
      </c>
      <c r="J1646" t="s">
        <v>593</v>
      </c>
      <c r="L1646" t="s">
        <v>593</v>
      </c>
      <c r="M1646" t="s">
        <v>509</v>
      </c>
      <c r="N1646">
        <v>4</v>
      </c>
      <c r="O1646" t="s">
        <v>1224</v>
      </c>
      <c r="P1646" t="s">
        <v>1238</v>
      </c>
      <c r="Q1646" t="s">
        <v>1241</v>
      </c>
      <c r="R1646" t="s">
        <v>3262</v>
      </c>
    </row>
    <row r="1647" spans="1:18">
      <c r="A1647" t="s">
        <v>3259</v>
      </c>
      <c r="C1647" t="s">
        <v>508</v>
      </c>
      <c r="D1647" t="s">
        <v>637</v>
      </c>
      <c r="E1647" t="s">
        <v>3270</v>
      </c>
      <c r="F1647" t="str">
        <f>RTG\P\CCM\</f>
        <v>-</v>
      </c>
      <c r="I1647" t="s">
        <v>7</v>
      </c>
      <c r="J1647" t="s">
        <v>593</v>
      </c>
      <c r="L1647" t="s">
        <v>593</v>
      </c>
      <c r="M1647" t="s">
        <v>509</v>
      </c>
      <c r="N1647">
        <v>4</v>
      </c>
      <c r="O1647" t="s">
        <v>1224</v>
      </c>
      <c r="P1647" t="s">
        <v>1238</v>
      </c>
      <c r="Q1647" t="s">
        <v>1241</v>
      </c>
      <c r="R1647" t="s">
        <v>3262</v>
      </c>
    </row>
    <row r="1648" spans="1:18">
      <c r="A1648" t="s">
        <v>3259</v>
      </c>
      <c r="C1648" t="s">
        <v>508</v>
      </c>
      <c r="D1648" t="s">
        <v>641</v>
      </c>
      <c r="E1648" t="s">
        <v>3271</v>
      </c>
      <c r="F1648" t="str">
        <f>RTG\P\NVM\</f>
        <v>-</v>
      </c>
      <c r="I1648" t="s">
        <v>7</v>
      </c>
      <c r="J1648" t="s">
        <v>593</v>
      </c>
      <c r="L1648" t="s">
        <v>593</v>
      </c>
      <c r="M1648" t="s">
        <v>509</v>
      </c>
      <c r="N1648">
        <v>4</v>
      </c>
      <c r="O1648" t="s">
        <v>1224</v>
      </c>
      <c r="P1648" t="s">
        <v>1238</v>
      </c>
      <c r="Q1648" t="s">
        <v>1241</v>
      </c>
      <c r="R1648" t="s">
        <v>3262</v>
      </c>
    </row>
    <row r="1649" spans="1:18">
      <c r="A1649" t="s">
        <v>3259</v>
      </c>
      <c r="C1649" t="s">
        <v>508</v>
      </c>
      <c r="D1649" t="s">
        <v>645</v>
      </c>
      <c r="E1649" t="s">
        <v>3272</v>
      </c>
      <c r="F1649" t="str">
        <f>RTG\P\MAM\</f>
        <v>-</v>
      </c>
      <c r="I1649" t="s">
        <v>7</v>
      </c>
      <c r="J1649" t="s">
        <v>593</v>
      </c>
      <c r="L1649" t="s">
        <v>593</v>
      </c>
      <c r="M1649" t="s">
        <v>509</v>
      </c>
      <c r="N1649">
        <v>4</v>
      </c>
      <c r="O1649" t="s">
        <v>1224</v>
      </c>
      <c r="P1649" t="s">
        <v>1238</v>
      </c>
      <c r="Q1649" t="s">
        <v>1241</v>
      </c>
      <c r="R1649" t="s">
        <v>3262</v>
      </c>
    </row>
    <row r="1650" spans="1:18">
      <c r="A1650" t="s">
        <v>3259</v>
      </c>
      <c r="C1650" t="s">
        <v>508</v>
      </c>
      <c r="D1650" t="s">
        <v>649</v>
      </c>
      <c r="E1650" t="s">
        <v>3273</v>
      </c>
      <c r="F1650" t="str">
        <f>RTG\P\RSM\</f>
        <v>-</v>
      </c>
      <c r="I1650" t="s">
        <v>7</v>
      </c>
      <c r="J1650" t="s">
        <v>593</v>
      </c>
      <c r="L1650" t="s">
        <v>593</v>
      </c>
      <c r="M1650" t="s">
        <v>509</v>
      </c>
      <c r="N1650">
        <v>4</v>
      </c>
      <c r="O1650" t="s">
        <v>1224</v>
      </c>
      <c r="P1650" t="s">
        <v>1238</v>
      </c>
      <c r="Q1650" t="s">
        <v>1241</v>
      </c>
      <c r="R1650" t="s">
        <v>3262</v>
      </c>
    </row>
    <row r="1651" spans="1:18">
      <c r="A1651" t="s">
        <v>3259</v>
      </c>
      <c r="C1651" t="s">
        <v>508</v>
      </c>
      <c r="D1651" t="s">
        <v>653</v>
      </c>
      <c r="E1651" t="s">
        <v>3274</v>
      </c>
      <c r="F1651" t="str">
        <f>RTG\P\ISM\</f>
        <v>-</v>
      </c>
      <c r="I1651" t="s">
        <v>7</v>
      </c>
      <c r="J1651" t="s">
        <v>593</v>
      </c>
      <c r="L1651" t="s">
        <v>593</v>
      </c>
      <c r="M1651" t="s">
        <v>509</v>
      </c>
      <c r="N1651">
        <v>4</v>
      </c>
      <c r="O1651" t="s">
        <v>1224</v>
      </c>
      <c r="P1651" t="s">
        <v>1238</v>
      </c>
      <c r="Q1651" t="s">
        <v>1241</v>
      </c>
      <c r="R1651" t="s">
        <v>3262</v>
      </c>
    </row>
    <row r="1652" spans="1:18">
      <c r="A1652" t="s">
        <v>3259</v>
      </c>
      <c r="C1652" t="s">
        <v>508</v>
      </c>
      <c r="D1652" t="s">
        <v>657</v>
      </c>
      <c r="E1652" t="s">
        <v>3275</v>
      </c>
      <c r="F1652" t="str">
        <f>RTG\P\SCM\</f>
        <v>-</v>
      </c>
      <c r="I1652" t="s">
        <v>7</v>
      </c>
      <c r="J1652" t="s">
        <v>593</v>
      </c>
      <c r="L1652" t="s">
        <v>593</v>
      </c>
      <c r="M1652" t="s">
        <v>509</v>
      </c>
      <c r="N1652">
        <v>4</v>
      </c>
      <c r="O1652" t="s">
        <v>1224</v>
      </c>
      <c r="P1652" t="s">
        <v>1238</v>
      </c>
      <c r="Q1652" t="s">
        <v>1241</v>
      </c>
      <c r="R1652" t="s">
        <v>3262</v>
      </c>
    </row>
    <row r="1653" spans="1:18">
      <c r="A1653" t="s">
        <v>3259</v>
      </c>
      <c r="C1653" t="s">
        <v>508</v>
      </c>
      <c r="D1653" t="s">
        <v>661</v>
      </c>
      <c r="E1653" t="s">
        <v>3276</v>
      </c>
      <c r="F1653" t="str">
        <f>RTG\P\ECM\</f>
        <v>-</v>
      </c>
      <c r="I1653" t="s">
        <v>7</v>
      </c>
      <c r="J1653" t="s">
        <v>593</v>
      </c>
      <c r="L1653" t="s">
        <v>593</v>
      </c>
      <c r="M1653" t="s">
        <v>509</v>
      </c>
      <c r="N1653">
        <v>4</v>
      </c>
      <c r="O1653" t="s">
        <v>1224</v>
      </c>
      <c r="P1653" t="s">
        <v>1238</v>
      </c>
      <c r="Q1653" t="s">
        <v>1241</v>
      </c>
      <c r="R1653" t="s">
        <v>3262</v>
      </c>
    </row>
    <row r="1654" spans="1:18">
      <c r="A1654" t="s">
        <v>3259</v>
      </c>
      <c r="C1654" t="s">
        <v>508</v>
      </c>
      <c r="D1654" t="s">
        <v>665</v>
      </c>
      <c r="E1654" t="s">
        <v>3277</v>
      </c>
      <c r="F1654" t="str">
        <f>RTG\P\SAM\</f>
        <v>-</v>
      </c>
      <c r="I1654" t="s">
        <v>7</v>
      </c>
      <c r="J1654" t="s">
        <v>593</v>
      </c>
      <c r="L1654" t="s">
        <v>593</v>
      </c>
      <c r="M1654" t="s">
        <v>509</v>
      </c>
      <c r="N1654">
        <v>4</v>
      </c>
      <c r="O1654" t="s">
        <v>1224</v>
      </c>
      <c r="P1654" t="s">
        <v>1238</v>
      </c>
      <c r="Q1654" t="s">
        <v>1241</v>
      </c>
      <c r="R1654" t="s">
        <v>3262</v>
      </c>
    </row>
    <row r="1655" spans="1:18">
      <c r="A1655" t="s">
        <v>3259</v>
      </c>
      <c r="C1655" t="s">
        <v>508</v>
      </c>
      <c r="D1655" t="s">
        <v>669</v>
      </c>
      <c r="E1655" t="s">
        <v>3278</v>
      </c>
      <c r="F1655" t="str">
        <f>RTG\P\SBM\</f>
        <v>-</v>
      </c>
      <c r="I1655" t="s">
        <v>7</v>
      </c>
      <c r="J1655" t="s">
        <v>593</v>
      </c>
      <c r="L1655" t="s">
        <v>593</v>
      </c>
      <c r="M1655" t="s">
        <v>509</v>
      </c>
      <c r="N1655">
        <v>4</v>
      </c>
      <c r="O1655" t="s">
        <v>1224</v>
      </c>
      <c r="P1655" t="s">
        <v>1238</v>
      </c>
      <c r="Q1655" t="s">
        <v>1241</v>
      </c>
      <c r="R1655" t="s">
        <v>3262</v>
      </c>
    </row>
    <row r="1656" spans="1:18">
      <c r="A1656" t="s">
        <v>3259</v>
      </c>
      <c r="C1656" t="s">
        <v>595</v>
      </c>
      <c r="E1656" t="s">
        <v>3279</v>
      </c>
      <c r="F1656" t="str">
        <f>RTG\redundancy.scheme\\</f>
        <v>-</v>
      </c>
      <c r="J1656" t="s">
        <v>593</v>
      </c>
      <c r="L1656" t="s">
        <v>593</v>
      </c>
      <c r="M1656" t="s">
        <v>509</v>
      </c>
      <c r="N1656">
        <v>4</v>
      </c>
      <c r="O1656" t="s">
        <v>1224</v>
      </c>
      <c r="P1656" t="s">
        <v>1238</v>
      </c>
      <c r="Q1656" t="s">
        <v>1241</v>
      </c>
      <c r="R1656" t="s">
        <v>3262</v>
      </c>
    </row>
    <row r="1657" spans="1:18">
      <c r="A1657" t="s">
        <v>3259</v>
      </c>
      <c r="C1657" t="s">
        <v>596</v>
      </c>
      <c r="E1657" t="s">
        <v>3280</v>
      </c>
      <c r="F1657" t="str">
        <f>RTG\redundancy.type\\</f>
        <v>-</v>
      </c>
      <c r="J1657" t="s">
        <v>593</v>
      </c>
      <c r="L1657" t="s">
        <v>593</v>
      </c>
      <c r="M1657" t="s">
        <v>509</v>
      </c>
      <c r="N1657">
        <v>4</v>
      </c>
      <c r="O1657" t="s">
        <v>1224</v>
      </c>
      <c r="P1657" t="s">
        <v>1238</v>
      </c>
      <c r="Q1657" t="s">
        <v>1241</v>
      </c>
      <c r="R1657" t="s">
        <v>3262</v>
      </c>
    </row>
    <row r="1658" spans="1:18">
      <c r="A1658" t="s">
        <v>3259</v>
      </c>
      <c r="C1658" t="s">
        <v>515</v>
      </c>
      <c r="E1658" t="s">
        <v>3281</v>
      </c>
      <c r="F1658" t="str">
        <f>RTG\redundancy.k\\</f>
        <v>-</v>
      </c>
      <c r="J1658" t="s">
        <v>593</v>
      </c>
      <c r="L1658" t="s">
        <v>593</v>
      </c>
      <c r="M1658" t="s">
        <v>509</v>
      </c>
      <c r="N1658">
        <v>4</v>
      </c>
      <c r="O1658" t="s">
        <v>1224</v>
      </c>
      <c r="P1658" t="s">
        <v>1238</v>
      </c>
      <c r="Q1658" t="s">
        <v>1241</v>
      </c>
      <c r="R1658" t="s">
        <v>3262</v>
      </c>
    </row>
    <row r="1659" spans="1:18">
      <c r="A1659" t="s">
        <v>3259</v>
      </c>
      <c r="C1659" t="s">
        <v>516</v>
      </c>
      <c r="E1659" t="s">
        <v>3282</v>
      </c>
      <c r="F1659" t="str">
        <f>RTG\redundancy.n\\</f>
        <v>-</v>
      </c>
      <c r="J1659" t="s">
        <v>593</v>
      </c>
      <c r="L1659" t="s">
        <v>593</v>
      </c>
      <c r="M1659" t="s">
        <v>509</v>
      </c>
      <c r="N1659">
        <v>4</v>
      </c>
      <c r="O1659" t="s">
        <v>1224</v>
      </c>
      <c r="P1659" t="s">
        <v>1238</v>
      </c>
      <c r="Q1659" t="s">
        <v>1241</v>
      </c>
      <c r="R1659" t="s">
        <v>3262</v>
      </c>
    </row>
    <row r="1660" spans="1:18">
      <c r="A1660" t="s">
        <v>3259</v>
      </c>
      <c r="C1660" t="s">
        <v>689</v>
      </c>
      <c r="E1660" t="s">
        <v>3283</v>
      </c>
      <c r="F1660" t="str">
        <f>RTG\Temp_oper_max\\</f>
        <v>-</v>
      </c>
      <c r="I1660" t="s">
        <v>597</v>
      </c>
      <c r="J1660" t="s">
        <v>593</v>
      </c>
      <c r="L1660" t="s">
        <v>593</v>
      </c>
      <c r="M1660" t="s">
        <v>509</v>
      </c>
      <c r="N1660">
        <v>4</v>
      </c>
      <c r="O1660" t="s">
        <v>1224</v>
      </c>
      <c r="P1660" t="s">
        <v>1238</v>
      </c>
      <c r="Q1660" t="s">
        <v>1241</v>
      </c>
      <c r="R1660" t="s">
        <v>3262</v>
      </c>
    </row>
    <row r="1661" spans="1:18">
      <c r="A1661" t="s">
        <v>3259</v>
      </c>
      <c r="C1661" t="s">
        <v>694</v>
      </c>
      <c r="E1661" t="s">
        <v>3284</v>
      </c>
      <c r="F1661" t="str">
        <f>RTG\Temp_oper_min\\</f>
        <v>-</v>
      </c>
      <c r="I1661" t="s">
        <v>597</v>
      </c>
      <c r="J1661" t="s">
        <v>593</v>
      </c>
      <c r="L1661" t="s">
        <v>593</v>
      </c>
      <c r="M1661" t="s">
        <v>509</v>
      </c>
      <c r="N1661">
        <v>4</v>
      </c>
      <c r="O1661" t="s">
        <v>1224</v>
      </c>
      <c r="P1661" t="s">
        <v>1238</v>
      </c>
      <c r="Q1661" t="s">
        <v>1241</v>
      </c>
      <c r="R1661" t="s">
        <v>3262</v>
      </c>
    </row>
    <row r="1662" spans="1:18">
      <c r="A1662" t="s">
        <v>3259</v>
      </c>
      <c r="C1662" t="s">
        <v>598</v>
      </c>
      <c r="E1662" t="s">
        <v>3285</v>
      </c>
      <c r="F1662">
        <f>RTG\TRL\\</f>
        <v>3</v>
      </c>
      <c r="J1662" t="s">
        <v>593</v>
      </c>
      <c r="L1662" t="s">
        <v>593</v>
      </c>
      <c r="M1662" t="s">
        <v>509</v>
      </c>
      <c r="N1662">
        <v>4</v>
      </c>
      <c r="O1662" t="s">
        <v>1224</v>
      </c>
      <c r="P1662" t="s">
        <v>1238</v>
      </c>
      <c r="Q1662" t="s">
        <v>1241</v>
      </c>
      <c r="R1662" t="s">
        <v>3262</v>
      </c>
    </row>
    <row r="1663" spans="1:18">
      <c r="A1663" t="s">
        <v>3259</v>
      </c>
      <c r="B1663" t="s">
        <v>594</v>
      </c>
      <c r="C1663" t="s">
        <v>599</v>
      </c>
      <c r="E1663" t="s">
        <v>3286</v>
      </c>
      <c r="F1663" t="str">
        <f>RTG\wid\\</f>
        <v>-</v>
      </c>
      <c r="I1663" t="s">
        <v>707</v>
      </c>
      <c r="J1663" t="s">
        <v>593</v>
      </c>
      <c r="L1663" t="s">
        <v>593</v>
      </c>
      <c r="M1663" t="s">
        <v>509</v>
      </c>
      <c r="N1663">
        <v>4</v>
      </c>
      <c r="O1663" t="s">
        <v>1224</v>
      </c>
      <c r="P1663" t="s">
        <v>1238</v>
      </c>
      <c r="Q1663" t="s">
        <v>1241</v>
      </c>
      <c r="R1663" t="s">
        <v>3262</v>
      </c>
    </row>
    <row r="1664" spans="1:18">
      <c r="A1664" t="s">
        <v>3287</v>
      </c>
      <c r="C1664" t="s">
        <v>585</v>
      </c>
      <c r="E1664" t="s">
        <v>3288</v>
      </c>
      <c r="F1664" t="s">
        <v>3289</v>
      </c>
      <c r="J1664" t="s">
        <v>593</v>
      </c>
      <c r="L1664" t="s">
        <v>593</v>
      </c>
      <c r="N1664">
        <v>4</v>
      </c>
      <c r="O1664" t="s">
        <v>1224</v>
      </c>
      <c r="P1664" t="s">
        <v>1238</v>
      </c>
      <c r="Q1664" t="s">
        <v>1241</v>
      </c>
      <c r="R1664" t="s">
        <v>3290</v>
      </c>
    </row>
    <row r="1665" spans="1:18">
      <c r="A1665" t="s">
        <v>3287</v>
      </c>
      <c r="C1665" t="s">
        <v>615</v>
      </c>
      <c r="E1665" t="s">
        <v>3291</v>
      </c>
      <c r="F1665" t="str">
        <f>RTG\assump\\</f>
        <v>-</v>
      </c>
      <c r="J1665" t="s">
        <v>593</v>
      </c>
      <c r="L1665" t="s">
        <v>593</v>
      </c>
      <c r="M1665" t="s">
        <v>509</v>
      </c>
      <c r="N1665">
        <v>4</v>
      </c>
      <c r="O1665" t="s">
        <v>1224</v>
      </c>
      <c r="P1665" t="s">
        <v>1238</v>
      </c>
      <c r="Q1665" t="s">
        <v>1241</v>
      </c>
      <c r="R1665" t="s">
        <v>3290</v>
      </c>
    </row>
    <row r="1666" spans="1:18">
      <c r="A1666" t="s">
        <v>3287</v>
      </c>
      <c r="B1666" t="s">
        <v>594</v>
      </c>
      <c r="C1666" t="s">
        <v>708</v>
      </c>
      <c r="E1666" t="s">
        <v>3292</v>
      </c>
      <c r="F1666">
        <f>RTG\diam\\</f>
        <v>500</v>
      </c>
      <c r="I1666" t="s">
        <v>707</v>
      </c>
      <c r="J1666" t="s">
        <v>593</v>
      </c>
      <c r="L1666" t="s">
        <v>593</v>
      </c>
      <c r="M1666" t="s">
        <v>509</v>
      </c>
      <c r="N1666">
        <v>4</v>
      </c>
      <c r="O1666" t="s">
        <v>1224</v>
      </c>
      <c r="P1666" t="s">
        <v>1238</v>
      </c>
      <c r="Q1666" t="s">
        <v>1241</v>
      </c>
      <c r="R1666" t="s">
        <v>3290</v>
      </c>
    </row>
    <row r="1667" spans="1:18">
      <c r="A1667" t="s">
        <v>3287</v>
      </c>
      <c r="B1667" t="s">
        <v>594</v>
      </c>
      <c r="C1667" t="s">
        <v>712</v>
      </c>
      <c r="E1667" t="s">
        <v>3293</v>
      </c>
      <c r="F1667">
        <f>RTG\height\\</f>
        <v>500</v>
      </c>
      <c r="I1667" t="s">
        <v>707</v>
      </c>
      <c r="J1667" t="s">
        <v>593</v>
      </c>
      <c r="L1667" t="s">
        <v>593</v>
      </c>
      <c r="M1667" t="s">
        <v>509</v>
      </c>
      <c r="N1667">
        <v>4</v>
      </c>
      <c r="O1667" t="s">
        <v>1224</v>
      </c>
      <c r="P1667" t="s">
        <v>1238</v>
      </c>
      <c r="Q1667" t="s">
        <v>1241</v>
      </c>
      <c r="R1667" t="s">
        <v>3290</v>
      </c>
    </row>
    <row r="1668" spans="1:18">
      <c r="A1668" t="s">
        <v>3287</v>
      </c>
      <c r="B1668" t="s">
        <v>594</v>
      </c>
      <c r="C1668" t="s">
        <v>716</v>
      </c>
      <c r="E1668" t="s">
        <v>3294</v>
      </c>
      <c r="F1668" t="str">
        <f>RTG\len\\</f>
        <v>-</v>
      </c>
      <c r="I1668" t="s">
        <v>707</v>
      </c>
      <c r="J1668" t="s">
        <v>593</v>
      </c>
      <c r="L1668" t="s">
        <v>593</v>
      </c>
      <c r="M1668" t="s">
        <v>509</v>
      </c>
      <c r="N1668">
        <v>4</v>
      </c>
      <c r="O1668" t="s">
        <v>1224</v>
      </c>
      <c r="P1668" t="s">
        <v>1238</v>
      </c>
      <c r="Q1668" t="s">
        <v>1241</v>
      </c>
      <c r="R1668" t="s">
        <v>3290</v>
      </c>
    </row>
    <row r="1669" spans="1:18">
      <c r="A1669" t="s">
        <v>3287</v>
      </c>
      <c r="C1669" t="s">
        <v>87</v>
      </c>
      <c r="E1669" t="s">
        <v>3295</v>
      </c>
      <c r="F1669">
        <f>RTG\m\\</f>
        <v>50</v>
      </c>
      <c r="G1669">
        <v>20</v>
      </c>
      <c r="H1669">
        <v>10</v>
      </c>
      <c r="I1669" t="s">
        <v>43</v>
      </c>
      <c r="J1669" t="s">
        <v>593</v>
      </c>
      <c r="L1669" t="s">
        <v>593</v>
      </c>
      <c r="M1669" t="s">
        <v>509</v>
      </c>
      <c r="N1669">
        <v>4</v>
      </c>
      <c r="O1669" t="s">
        <v>1224</v>
      </c>
      <c r="P1669" t="s">
        <v>1238</v>
      </c>
      <c r="Q1669" t="s">
        <v>1241</v>
      </c>
      <c r="R1669" t="s">
        <v>3290</v>
      </c>
    </row>
    <row r="1670" spans="1:18">
      <c r="A1670" t="s">
        <v>3287</v>
      </c>
      <c r="C1670" t="s">
        <v>508</v>
      </c>
      <c r="D1670" t="s">
        <v>629</v>
      </c>
      <c r="E1670" t="s">
        <v>3296</v>
      </c>
      <c r="F1670" t="str">
        <f>RTG\P\LEM\</f>
        <v>-</v>
      </c>
      <c r="I1670" t="s">
        <v>7</v>
      </c>
      <c r="J1670" t="s">
        <v>593</v>
      </c>
      <c r="L1670" t="s">
        <v>593</v>
      </c>
      <c r="M1670" t="s">
        <v>509</v>
      </c>
      <c r="N1670">
        <v>4</v>
      </c>
      <c r="O1670" t="s">
        <v>1224</v>
      </c>
      <c r="P1670" t="s">
        <v>1238</v>
      </c>
      <c r="Q1670" t="s">
        <v>1241</v>
      </c>
      <c r="R1670" t="s">
        <v>3290</v>
      </c>
    </row>
    <row r="1671" spans="1:18">
      <c r="A1671" t="s">
        <v>3287</v>
      </c>
      <c r="C1671" t="s">
        <v>508</v>
      </c>
      <c r="D1671" t="s">
        <v>633</v>
      </c>
      <c r="E1671" t="s">
        <v>3297</v>
      </c>
      <c r="F1671" t="str">
        <f>RTG\P\CRM\</f>
        <v>-</v>
      </c>
      <c r="I1671" t="s">
        <v>7</v>
      </c>
      <c r="J1671" t="s">
        <v>593</v>
      </c>
      <c r="L1671" t="s">
        <v>593</v>
      </c>
      <c r="M1671" t="s">
        <v>509</v>
      </c>
      <c r="N1671">
        <v>4</v>
      </c>
      <c r="O1671" t="s">
        <v>1224</v>
      </c>
      <c r="P1671" t="s">
        <v>1238</v>
      </c>
      <c r="Q1671" t="s">
        <v>1241</v>
      </c>
      <c r="R1671" t="s">
        <v>3290</v>
      </c>
    </row>
    <row r="1672" spans="1:18">
      <c r="A1672" t="s">
        <v>3287</v>
      </c>
      <c r="C1672" t="s">
        <v>508</v>
      </c>
      <c r="D1672" t="s">
        <v>637</v>
      </c>
      <c r="E1672" t="s">
        <v>3298</v>
      </c>
      <c r="F1672" t="str">
        <f>RTG\P\CCM\</f>
        <v>-</v>
      </c>
      <c r="I1672" t="s">
        <v>7</v>
      </c>
      <c r="J1672" t="s">
        <v>593</v>
      </c>
      <c r="L1672" t="s">
        <v>593</v>
      </c>
      <c r="M1672" t="s">
        <v>509</v>
      </c>
      <c r="N1672">
        <v>4</v>
      </c>
      <c r="O1672" t="s">
        <v>1224</v>
      </c>
      <c r="P1672" t="s">
        <v>1238</v>
      </c>
      <c r="Q1672" t="s">
        <v>1241</v>
      </c>
      <c r="R1672" t="s">
        <v>3290</v>
      </c>
    </row>
    <row r="1673" spans="1:18">
      <c r="A1673" t="s">
        <v>3287</v>
      </c>
      <c r="C1673" t="s">
        <v>508</v>
      </c>
      <c r="D1673" t="s">
        <v>641</v>
      </c>
      <c r="E1673" t="s">
        <v>3299</v>
      </c>
      <c r="F1673" t="str">
        <f>RTG\P\NVM\</f>
        <v>-</v>
      </c>
      <c r="I1673" t="s">
        <v>7</v>
      </c>
      <c r="J1673" t="s">
        <v>593</v>
      </c>
      <c r="L1673" t="s">
        <v>593</v>
      </c>
      <c r="M1673" t="s">
        <v>509</v>
      </c>
      <c r="N1673">
        <v>4</v>
      </c>
      <c r="O1673" t="s">
        <v>1224</v>
      </c>
      <c r="P1673" t="s">
        <v>1238</v>
      </c>
      <c r="Q1673" t="s">
        <v>1241</v>
      </c>
      <c r="R1673" t="s">
        <v>3290</v>
      </c>
    </row>
    <row r="1674" spans="1:18">
      <c r="A1674" t="s">
        <v>3287</v>
      </c>
      <c r="C1674" t="s">
        <v>508</v>
      </c>
      <c r="D1674" t="s">
        <v>645</v>
      </c>
      <c r="E1674" t="s">
        <v>3300</v>
      </c>
      <c r="F1674" t="str">
        <f>RTG\P\MAM\</f>
        <v>-</v>
      </c>
      <c r="I1674" t="s">
        <v>7</v>
      </c>
      <c r="J1674" t="s">
        <v>593</v>
      </c>
      <c r="L1674" t="s">
        <v>593</v>
      </c>
      <c r="M1674" t="s">
        <v>509</v>
      </c>
      <c r="N1674">
        <v>4</v>
      </c>
      <c r="O1674" t="s">
        <v>1224</v>
      </c>
      <c r="P1674" t="s">
        <v>1238</v>
      </c>
      <c r="Q1674" t="s">
        <v>1241</v>
      </c>
      <c r="R1674" t="s">
        <v>3290</v>
      </c>
    </row>
    <row r="1675" spans="1:18">
      <c r="A1675" t="s">
        <v>3287</v>
      </c>
      <c r="C1675" t="s">
        <v>508</v>
      </c>
      <c r="D1675" t="s">
        <v>649</v>
      </c>
      <c r="E1675" t="s">
        <v>3301</v>
      </c>
      <c r="F1675" t="str">
        <f>RTG\P\RSM\</f>
        <v>-</v>
      </c>
      <c r="I1675" t="s">
        <v>7</v>
      </c>
      <c r="J1675" t="s">
        <v>593</v>
      </c>
      <c r="L1675" t="s">
        <v>593</v>
      </c>
      <c r="M1675" t="s">
        <v>509</v>
      </c>
      <c r="N1675">
        <v>4</v>
      </c>
      <c r="O1675" t="s">
        <v>1224</v>
      </c>
      <c r="P1675" t="s">
        <v>1238</v>
      </c>
      <c r="Q1675" t="s">
        <v>1241</v>
      </c>
      <c r="R1675" t="s">
        <v>3290</v>
      </c>
    </row>
    <row r="1676" spans="1:18">
      <c r="A1676" t="s">
        <v>3287</v>
      </c>
      <c r="C1676" t="s">
        <v>508</v>
      </c>
      <c r="D1676" t="s">
        <v>653</v>
      </c>
      <c r="E1676" t="s">
        <v>3302</v>
      </c>
      <c r="F1676" t="str">
        <f>RTG\P\ISM\</f>
        <v>-</v>
      </c>
      <c r="I1676" t="s">
        <v>7</v>
      </c>
      <c r="J1676" t="s">
        <v>593</v>
      </c>
      <c r="L1676" t="s">
        <v>593</v>
      </c>
      <c r="M1676" t="s">
        <v>509</v>
      </c>
      <c r="N1676">
        <v>4</v>
      </c>
      <c r="O1676" t="s">
        <v>1224</v>
      </c>
      <c r="P1676" t="s">
        <v>1238</v>
      </c>
      <c r="Q1676" t="s">
        <v>1241</v>
      </c>
      <c r="R1676" t="s">
        <v>3290</v>
      </c>
    </row>
    <row r="1677" spans="1:18">
      <c r="A1677" t="s">
        <v>3287</v>
      </c>
      <c r="C1677" t="s">
        <v>508</v>
      </c>
      <c r="D1677" t="s">
        <v>657</v>
      </c>
      <c r="E1677" t="s">
        <v>3303</v>
      </c>
      <c r="F1677" t="str">
        <f>RTG\P\SCM\</f>
        <v>-</v>
      </c>
      <c r="I1677" t="s">
        <v>7</v>
      </c>
      <c r="J1677" t="s">
        <v>593</v>
      </c>
      <c r="L1677" t="s">
        <v>593</v>
      </c>
      <c r="M1677" t="s">
        <v>509</v>
      </c>
      <c r="N1677">
        <v>4</v>
      </c>
      <c r="O1677" t="s">
        <v>1224</v>
      </c>
      <c r="P1677" t="s">
        <v>1238</v>
      </c>
      <c r="Q1677" t="s">
        <v>1241</v>
      </c>
      <c r="R1677" t="s">
        <v>3290</v>
      </c>
    </row>
    <row r="1678" spans="1:18">
      <c r="A1678" t="s">
        <v>3287</v>
      </c>
      <c r="C1678" t="s">
        <v>508</v>
      </c>
      <c r="D1678" t="s">
        <v>661</v>
      </c>
      <c r="E1678" t="s">
        <v>3304</v>
      </c>
      <c r="F1678" t="str">
        <f>RTG\P\ECM\</f>
        <v>-</v>
      </c>
      <c r="I1678" t="s">
        <v>7</v>
      </c>
      <c r="J1678" t="s">
        <v>593</v>
      </c>
      <c r="L1678" t="s">
        <v>593</v>
      </c>
      <c r="M1678" t="s">
        <v>509</v>
      </c>
      <c r="N1678">
        <v>4</v>
      </c>
      <c r="O1678" t="s">
        <v>1224</v>
      </c>
      <c r="P1678" t="s">
        <v>1238</v>
      </c>
      <c r="Q1678" t="s">
        <v>1241</v>
      </c>
      <c r="R1678" t="s">
        <v>3290</v>
      </c>
    </row>
    <row r="1679" spans="1:18">
      <c r="A1679" t="s">
        <v>3287</v>
      </c>
      <c r="C1679" t="s">
        <v>508</v>
      </c>
      <c r="D1679" t="s">
        <v>665</v>
      </c>
      <c r="E1679" t="s">
        <v>3305</v>
      </c>
      <c r="F1679" t="str">
        <f>RTG\P\SAM\</f>
        <v>-</v>
      </c>
      <c r="I1679" t="s">
        <v>7</v>
      </c>
      <c r="J1679" t="s">
        <v>593</v>
      </c>
      <c r="L1679" t="s">
        <v>593</v>
      </c>
      <c r="M1679" t="s">
        <v>509</v>
      </c>
      <c r="N1679">
        <v>4</v>
      </c>
      <c r="O1679" t="s">
        <v>1224</v>
      </c>
      <c r="P1679" t="s">
        <v>1238</v>
      </c>
      <c r="Q1679" t="s">
        <v>1241</v>
      </c>
      <c r="R1679" t="s">
        <v>3290</v>
      </c>
    </row>
    <row r="1680" spans="1:18">
      <c r="A1680" t="s">
        <v>3287</v>
      </c>
      <c r="C1680" t="s">
        <v>508</v>
      </c>
      <c r="D1680" t="s">
        <v>669</v>
      </c>
      <c r="E1680" t="s">
        <v>3306</v>
      </c>
      <c r="F1680" t="str">
        <f>RTG\P\SBM\</f>
        <v>-</v>
      </c>
      <c r="I1680" t="s">
        <v>7</v>
      </c>
      <c r="J1680" t="s">
        <v>593</v>
      </c>
      <c r="L1680" t="s">
        <v>593</v>
      </c>
      <c r="M1680" t="s">
        <v>509</v>
      </c>
      <c r="N1680">
        <v>4</v>
      </c>
      <c r="O1680" t="s">
        <v>1224</v>
      </c>
      <c r="P1680" t="s">
        <v>1238</v>
      </c>
      <c r="Q1680" t="s">
        <v>1241</v>
      </c>
      <c r="R1680" t="s">
        <v>3290</v>
      </c>
    </row>
    <row r="1681" spans="1:18">
      <c r="A1681" t="s">
        <v>3287</v>
      </c>
      <c r="C1681" t="s">
        <v>595</v>
      </c>
      <c r="E1681" t="s">
        <v>3307</v>
      </c>
      <c r="F1681" t="str">
        <f>RTG\redundancy.scheme\\</f>
        <v>-</v>
      </c>
      <c r="J1681" t="s">
        <v>593</v>
      </c>
      <c r="L1681" t="s">
        <v>593</v>
      </c>
      <c r="M1681" t="s">
        <v>509</v>
      </c>
      <c r="N1681">
        <v>4</v>
      </c>
      <c r="O1681" t="s">
        <v>1224</v>
      </c>
      <c r="P1681" t="s">
        <v>1238</v>
      </c>
      <c r="Q1681" t="s">
        <v>1241</v>
      </c>
      <c r="R1681" t="s">
        <v>3290</v>
      </c>
    </row>
    <row r="1682" spans="1:18">
      <c r="A1682" t="s">
        <v>3287</v>
      </c>
      <c r="C1682" t="s">
        <v>596</v>
      </c>
      <c r="E1682" t="s">
        <v>3308</v>
      </c>
      <c r="F1682" t="str">
        <f>RTG\redundancy.type\\</f>
        <v>-</v>
      </c>
      <c r="J1682" t="s">
        <v>593</v>
      </c>
      <c r="L1682" t="s">
        <v>593</v>
      </c>
      <c r="M1682" t="s">
        <v>509</v>
      </c>
      <c r="N1682">
        <v>4</v>
      </c>
      <c r="O1682" t="s">
        <v>1224</v>
      </c>
      <c r="P1682" t="s">
        <v>1238</v>
      </c>
      <c r="Q1682" t="s">
        <v>1241</v>
      </c>
      <c r="R1682" t="s">
        <v>3290</v>
      </c>
    </row>
    <row r="1683" spans="1:18">
      <c r="A1683" t="s">
        <v>3287</v>
      </c>
      <c r="C1683" t="s">
        <v>515</v>
      </c>
      <c r="E1683" t="s">
        <v>3309</v>
      </c>
      <c r="F1683" t="str">
        <f>RTG\redundancy.k\\</f>
        <v>-</v>
      </c>
      <c r="J1683" t="s">
        <v>593</v>
      </c>
      <c r="L1683" t="s">
        <v>593</v>
      </c>
      <c r="M1683" t="s">
        <v>509</v>
      </c>
      <c r="N1683">
        <v>4</v>
      </c>
      <c r="O1683" t="s">
        <v>1224</v>
      </c>
      <c r="P1683" t="s">
        <v>1238</v>
      </c>
      <c r="Q1683" t="s">
        <v>1241</v>
      </c>
      <c r="R1683" t="s">
        <v>3290</v>
      </c>
    </row>
    <row r="1684" spans="1:18">
      <c r="A1684" t="s">
        <v>3287</v>
      </c>
      <c r="C1684" t="s">
        <v>516</v>
      </c>
      <c r="E1684" t="s">
        <v>3310</v>
      </c>
      <c r="F1684" t="str">
        <f>RTG\redundancy.n\\</f>
        <v>-</v>
      </c>
      <c r="J1684" t="s">
        <v>593</v>
      </c>
      <c r="L1684" t="s">
        <v>593</v>
      </c>
      <c r="M1684" t="s">
        <v>509</v>
      </c>
      <c r="N1684">
        <v>4</v>
      </c>
      <c r="O1684" t="s">
        <v>1224</v>
      </c>
      <c r="P1684" t="s">
        <v>1238</v>
      </c>
      <c r="Q1684" t="s">
        <v>1241</v>
      </c>
      <c r="R1684" t="s">
        <v>3290</v>
      </c>
    </row>
    <row r="1685" spans="1:18">
      <c r="A1685" t="s">
        <v>3287</v>
      </c>
      <c r="C1685" t="s">
        <v>689</v>
      </c>
      <c r="E1685" t="s">
        <v>3311</v>
      </c>
      <c r="F1685" t="str">
        <f>RTG\Temp_oper_max\\</f>
        <v>-</v>
      </c>
      <c r="I1685" t="s">
        <v>597</v>
      </c>
      <c r="J1685" t="s">
        <v>593</v>
      </c>
      <c r="L1685" t="s">
        <v>593</v>
      </c>
      <c r="M1685" t="s">
        <v>509</v>
      </c>
      <c r="N1685">
        <v>4</v>
      </c>
      <c r="O1685" t="s">
        <v>1224</v>
      </c>
      <c r="P1685" t="s">
        <v>1238</v>
      </c>
      <c r="Q1685" t="s">
        <v>1241</v>
      </c>
      <c r="R1685" t="s">
        <v>3290</v>
      </c>
    </row>
    <row r="1686" spans="1:18">
      <c r="A1686" t="s">
        <v>3287</v>
      </c>
      <c r="C1686" t="s">
        <v>694</v>
      </c>
      <c r="E1686" t="s">
        <v>3312</v>
      </c>
      <c r="F1686" t="str">
        <f>RTG\Temp_oper_min\\</f>
        <v>-</v>
      </c>
      <c r="I1686" t="s">
        <v>597</v>
      </c>
      <c r="J1686" t="s">
        <v>593</v>
      </c>
      <c r="L1686" t="s">
        <v>593</v>
      </c>
      <c r="M1686" t="s">
        <v>509</v>
      </c>
      <c r="N1686">
        <v>4</v>
      </c>
      <c r="O1686" t="s">
        <v>1224</v>
      </c>
      <c r="P1686" t="s">
        <v>1238</v>
      </c>
      <c r="Q1686" t="s">
        <v>1241</v>
      </c>
      <c r="R1686" t="s">
        <v>3290</v>
      </c>
    </row>
    <row r="1687" spans="1:18">
      <c r="A1687" t="s">
        <v>3287</v>
      </c>
      <c r="C1687" t="s">
        <v>598</v>
      </c>
      <c r="E1687" t="s">
        <v>3313</v>
      </c>
      <c r="F1687">
        <f>RTG\TRL\\</f>
        <v>3</v>
      </c>
      <c r="J1687" t="s">
        <v>593</v>
      </c>
      <c r="L1687" t="s">
        <v>593</v>
      </c>
      <c r="M1687" t="s">
        <v>509</v>
      </c>
      <c r="N1687">
        <v>4</v>
      </c>
      <c r="O1687" t="s">
        <v>1224</v>
      </c>
      <c r="P1687" t="s">
        <v>1238</v>
      </c>
      <c r="Q1687" t="s">
        <v>1241</v>
      </c>
      <c r="R1687" t="s">
        <v>3290</v>
      </c>
    </row>
    <row r="1688" spans="1:18">
      <c r="A1688" t="s">
        <v>3287</v>
      </c>
      <c r="B1688" t="s">
        <v>594</v>
      </c>
      <c r="C1688" t="s">
        <v>599</v>
      </c>
      <c r="E1688" t="s">
        <v>3314</v>
      </c>
      <c r="F1688" t="str">
        <f>RTG\wid\\</f>
        <v>-</v>
      </c>
      <c r="I1688" t="s">
        <v>707</v>
      </c>
      <c r="J1688" t="s">
        <v>593</v>
      </c>
      <c r="L1688" t="s">
        <v>593</v>
      </c>
      <c r="M1688" t="s">
        <v>509</v>
      </c>
      <c r="N1688">
        <v>4</v>
      </c>
      <c r="O1688" t="s">
        <v>1224</v>
      </c>
      <c r="P1688" t="s">
        <v>1238</v>
      </c>
      <c r="Q1688" t="s">
        <v>1241</v>
      </c>
      <c r="R1688" t="s">
        <v>3290</v>
      </c>
    </row>
    <row r="1689" spans="1:18">
      <c r="A1689" t="s">
        <v>3315</v>
      </c>
      <c r="C1689" t="s">
        <v>585</v>
      </c>
      <c r="E1689" t="s">
        <v>3316</v>
      </c>
      <c r="F1689" t="s">
        <v>3317</v>
      </c>
      <c r="J1689" t="s">
        <v>602</v>
      </c>
      <c r="L1689" t="s">
        <v>602</v>
      </c>
      <c r="N1689">
        <v>4</v>
      </c>
      <c r="O1689" t="s">
        <v>1224</v>
      </c>
      <c r="P1689" t="s">
        <v>1238</v>
      </c>
      <c r="Q1689" t="s">
        <v>1241</v>
      </c>
      <c r="R1689" t="s">
        <v>3318</v>
      </c>
    </row>
    <row r="1690" spans="1:18">
      <c r="A1690" t="s">
        <v>3315</v>
      </c>
      <c r="B1690" t="s">
        <v>594</v>
      </c>
      <c r="C1690" t="s">
        <v>708</v>
      </c>
      <c r="E1690" t="s">
        <v>3319</v>
      </c>
      <c r="F1690" t="s">
        <v>300</v>
      </c>
      <c r="I1690" t="s">
        <v>707</v>
      </c>
      <c r="J1690" t="s">
        <v>602</v>
      </c>
      <c r="L1690" t="s">
        <v>602</v>
      </c>
      <c r="M1690" t="s">
        <v>509</v>
      </c>
      <c r="N1690">
        <v>4</v>
      </c>
      <c r="O1690" t="s">
        <v>1224</v>
      </c>
      <c r="P1690" t="s">
        <v>1238</v>
      </c>
      <c r="Q1690" t="s">
        <v>1241</v>
      </c>
      <c r="R1690" t="s">
        <v>3318</v>
      </c>
    </row>
    <row r="1691" spans="1:18">
      <c r="A1691" t="s">
        <v>3315</v>
      </c>
      <c r="B1691" t="s">
        <v>594</v>
      </c>
      <c r="C1691" t="s">
        <v>716</v>
      </c>
      <c r="E1691" t="s">
        <v>3320</v>
      </c>
      <c r="F1691" t="s">
        <v>300</v>
      </c>
      <c r="I1691" t="s">
        <v>707</v>
      </c>
      <c r="J1691" t="s">
        <v>602</v>
      </c>
      <c r="L1691" t="s">
        <v>602</v>
      </c>
      <c r="M1691" t="s">
        <v>509</v>
      </c>
      <c r="N1691">
        <v>4</v>
      </c>
      <c r="O1691" t="s">
        <v>1224</v>
      </c>
      <c r="P1691" t="s">
        <v>1238</v>
      </c>
      <c r="Q1691" t="s">
        <v>1241</v>
      </c>
      <c r="R1691" t="s">
        <v>3318</v>
      </c>
    </row>
    <row r="1692" spans="1:18">
      <c r="A1692" t="s">
        <v>3315</v>
      </c>
      <c r="C1692" t="s">
        <v>87</v>
      </c>
      <c r="E1692" t="s">
        <v>3321</v>
      </c>
      <c r="F1692">
        <v>6</v>
      </c>
      <c r="G1692">
        <v>20</v>
      </c>
      <c r="H1692">
        <v>1.2</v>
      </c>
      <c r="I1692" t="s">
        <v>43</v>
      </c>
      <c r="J1692" t="s">
        <v>602</v>
      </c>
      <c r="L1692" t="s">
        <v>602</v>
      </c>
      <c r="M1692" t="s">
        <v>509</v>
      </c>
      <c r="N1692">
        <v>4</v>
      </c>
      <c r="O1692" t="s">
        <v>1224</v>
      </c>
      <c r="P1692" t="s">
        <v>1238</v>
      </c>
      <c r="Q1692" t="s">
        <v>1241</v>
      </c>
      <c r="R1692" t="s">
        <v>3318</v>
      </c>
    </row>
    <row r="1693" spans="1:18">
      <c r="A1693" t="s">
        <v>3315</v>
      </c>
      <c r="C1693" t="s">
        <v>508</v>
      </c>
      <c r="D1693" t="s">
        <v>629</v>
      </c>
      <c r="E1693" t="s">
        <v>3322</v>
      </c>
      <c r="F1693" t="s">
        <v>300</v>
      </c>
      <c r="I1693" t="s">
        <v>7</v>
      </c>
      <c r="J1693" t="s">
        <v>602</v>
      </c>
      <c r="L1693" t="s">
        <v>602</v>
      </c>
      <c r="M1693" t="s">
        <v>509</v>
      </c>
      <c r="N1693">
        <v>4</v>
      </c>
      <c r="O1693" t="s">
        <v>1224</v>
      </c>
      <c r="P1693" t="s">
        <v>1238</v>
      </c>
      <c r="Q1693" t="s">
        <v>1241</v>
      </c>
      <c r="R1693" t="s">
        <v>3318</v>
      </c>
    </row>
    <row r="1694" spans="1:18">
      <c r="A1694" t="s">
        <v>3315</v>
      </c>
      <c r="C1694" t="s">
        <v>508</v>
      </c>
      <c r="D1694" t="s">
        <v>633</v>
      </c>
      <c r="E1694" t="s">
        <v>3323</v>
      </c>
      <c r="F1694" t="s">
        <v>300</v>
      </c>
      <c r="I1694" t="s">
        <v>7</v>
      </c>
      <c r="J1694" t="s">
        <v>602</v>
      </c>
      <c r="L1694" t="s">
        <v>602</v>
      </c>
      <c r="M1694" t="s">
        <v>509</v>
      </c>
      <c r="N1694">
        <v>4</v>
      </c>
      <c r="O1694" t="s">
        <v>1224</v>
      </c>
      <c r="P1694" t="s">
        <v>1238</v>
      </c>
      <c r="Q1694" t="s">
        <v>1241</v>
      </c>
      <c r="R1694" t="s">
        <v>3318</v>
      </c>
    </row>
    <row r="1695" spans="1:18">
      <c r="A1695" t="s">
        <v>3315</v>
      </c>
      <c r="C1695" t="s">
        <v>508</v>
      </c>
      <c r="D1695" t="s">
        <v>637</v>
      </c>
      <c r="E1695" t="s">
        <v>3324</v>
      </c>
      <c r="F1695" t="s">
        <v>300</v>
      </c>
      <c r="I1695" t="s">
        <v>7</v>
      </c>
      <c r="J1695" t="s">
        <v>602</v>
      </c>
      <c r="L1695" t="s">
        <v>602</v>
      </c>
      <c r="M1695" t="s">
        <v>509</v>
      </c>
      <c r="N1695">
        <v>4</v>
      </c>
      <c r="O1695" t="s">
        <v>1224</v>
      </c>
      <c r="P1695" t="s">
        <v>1238</v>
      </c>
      <c r="Q1695" t="s">
        <v>1241</v>
      </c>
      <c r="R1695" t="s">
        <v>3318</v>
      </c>
    </row>
    <row r="1696" spans="1:18">
      <c r="A1696" t="s">
        <v>3315</v>
      </c>
      <c r="C1696" t="s">
        <v>508</v>
      </c>
      <c r="D1696" t="s">
        <v>641</v>
      </c>
      <c r="E1696" t="s">
        <v>3325</v>
      </c>
      <c r="F1696" t="s">
        <v>300</v>
      </c>
      <c r="I1696" t="s">
        <v>7</v>
      </c>
      <c r="J1696" t="s">
        <v>602</v>
      </c>
      <c r="L1696" t="s">
        <v>602</v>
      </c>
      <c r="M1696" t="s">
        <v>509</v>
      </c>
      <c r="N1696">
        <v>4</v>
      </c>
      <c r="O1696" t="s">
        <v>1224</v>
      </c>
      <c r="P1696" t="s">
        <v>1238</v>
      </c>
      <c r="Q1696" t="s">
        <v>1241</v>
      </c>
      <c r="R1696" t="s">
        <v>3318</v>
      </c>
    </row>
    <row r="1697" spans="1:18">
      <c r="A1697" t="s">
        <v>3315</v>
      </c>
      <c r="C1697" t="s">
        <v>508</v>
      </c>
      <c r="D1697" t="s">
        <v>645</v>
      </c>
      <c r="E1697" t="s">
        <v>3326</v>
      </c>
      <c r="F1697" t="s">
        <v>300</v>
      </c>
      <c r="I1697" t="s">
        <v>7</v>
      </c>
      <c r="J1697" t="s">
        <v>602</v>
      </c>
      <c r="L1697" t="s">
        <v>602</v>
      </c>
      <c r="M1697" t="s">
        <v>509</v>
      </c>
      <c r="N1697">
        <v>4</v>
      </c>
      <c r="O1697" t="s">
        <v>1224</v>
      </c>
      <c r="P1697" t="s">
        <v>1238</v>
      </c>
      <c r="Q1697" t="s">
        <v>1241</v>
      </c>
      <c r="R1697" t="s">
        <v>3318</v>
      </c>
    </row>
    <row r="1698" spans="1:18">
      <c r="A1698" t="s">
        <v>3315</v>
      </c>
      <c r="C1698" t="s">
        <v>508</v>
      </c>
      <c r="D1698" t="s">
        <v>649</v>
      </c>
      <c r="E1698" t="s">
        <v>3327</v>
      </c>
      <c r="F1698" t="s">
        <v>300</v>
      </c>
      <c r="I1698" t="s">
        <v>7</v>
      </c>
      <c r="J1698" t="s">
        <v>602</v>
      </c>
      <c r="L1698" t="s">
        <v>602</v>
      </c>
      <c r="M1698" t="s">
        <v>509</v>
      </c>
      <c r="N1698">
        <v>4</v>
      </c>
      <c r="O1698" t="s">
        <v>1224</v>
      </c>
      <c r="P1698" t="s">
        <v>1238</v>
      </c>
      <c r="Q1698" t="s">
        <v>1241</v>
      </c>
      <c r="R1698" t="s">
        <v>3318</v>
      </c>
    </row>
    <row r="1699" spans="1:18">
      <c r="A1699" t="s">
        <v>3315</v>
      </c>
      <c r="C1699" t="s">
        <v>508</v>
      </c>
      <c r="D1699" t="s">
        <v>653</v>
      </c>
      <c r="E1699" t="s">
        <v>3328</v>
      </c>
      <c r="F1699" t="s">
        <v>300</v>
      </c>
      <c r="I1699" t="s">
        <v>7</v>
      </c>
      <c r="J1699" t="s">
        <v>602</v>
      </c>
      <c r="L1699" t="s">
        <v>602</v>
      </c>
      <c r="M1699" t="s">
        <v>509</v>
      </c>
      <c r="N1699">
        <v>4</v>
      </c>
      <c r="O1699" t="s">
        <v>1224</v>
      </c>
      <c r="P1699" t="s">
        <v>1238</v>
      </c>
      <c r="Q1699" t="s">
        <v>1241</v>
      </c>
      <c r="R1699" t="s">
        <v>3318</v>
      </c>
    </row>
    <row r="1700" spans="1:18">
      <c r="A1700" t="s">
        <v>3315</v>
      </c>
      <c r="C1700" t="s">
        <v>508</v>
      </c>
      <c r="D1700" t="s">
        <v>657</v>
      </c>
      <c r="E1700" t="s">
        <v>3329</v>
      </c>
      <c r="F1700" t="s">
        <v>300</v>
      </c>
      <c r="I1700" t="s">
        <v>7</v>
      </c>
      <c r="J1700" t="s">
        <v>602</v>
      </c>
      <c r="L1700" t="s">
        <v>602</v>
      </c>
      <c r="M1700" t="s">
        <v>509</v>
      </c>
      <c r="N1700">
        <v>4</v>
      </c>
      <c r="O1700" t="s">
        <v>1224</v>
      </c>
      <c r="P1700" t="s">
        <v>1238</v>
      </c>
      <c r="Q1700" t="s">
        <v>1241</v>
      </c>
      <c r="R1700" t="s">
        <v>3318</v>
      </c>
    </row>
    <row r="1701" spans="1:18">
      <c r="A1701" t="s">
        <v>3315</v>
      </c>
      <c r="C1701" t="s">
        <v>508</v>
      </c>
      <c r="D1701" t="s">
        <v>661</v>
      </c>
      <c r="E1701" t="s">
        <v>3330</v>
      </c>
      <c r="F1701" t="s">
        <v>300</v>
      </c>
      <c r="I1701" t="s">
        <v>7</v>
      </c>
      <c r="J1701" t="s">
        <v>602</v>
      </c>
      <c r="L1701" t="s">
        <v>602</v>
      </c>
      <c r="M1701" t="s">
        <v>509</v>
      </c>
      <c r="N1701">
        <v>4</v>
      </c>
      <c r="O1701" t="s">
        <v>1224</v>
      </c>
      <c r="P1701" t="s">
        <v>1238</v>
      </c>
      <c r="Q1701" t="s">
        <v>1241</v>
      </c>
      <c r="R1701" t="s">
        <v>3318</v>
      </c>
    </row>
    <row r="1702" spans="1:18">
      <c r="A1702" t="s">
        <v>3315</v>
      </c>
      <c r="C1702" t="s">
        <v>508</v>
      </c>
      <c r="D1702" t="s">
        <v>665</v>
      </c>
      <c r="E1702" t="s">
        <v>3331</v>
      </c>
      <c r="F1702" t="s">
        <v>300</v>
      </c>
      <c r="I1702" t="s">
        <v>7</v>
      </c>
      <c r="J1702" t="s">
        <v>602</v>
      </c>
      <c r="L1702" t="s">
        <v>602</v>
      </c>
      <c r="M1702" t="s">
        <v>509</v>
      </c>
      <c r="N1702">
        <v>4</v>
      </c>
      <c r="O1702" t="s">
        <v>1224</v>
      </c>
      <c r="P1702" t="s">
        <v>1238</v>
      </c>
      <c r="Q1702" t="s">
        <v>1241</v>
      </c>
      <c r="R1702" t="s">
        <v>3318</v>
      </c>
    </row>
    <row r="1703" spans="1:18">
      <c r="A1703" t="s">
        <v>3315</v>
      </c>
      <c r="C1703" t="s">
        <v>508</v>
      </c>
      <c r="D1703" t="s">
        <v>669</v>
      </c>
      <c r="E1703" t="s">
        <v>3332</v>
      </c>
      <c r="F1703" t="s">
        <v>300</v>
      </c>
      <c r="I1703" t="s">
        <v>7</v>
      </c>
      <c r="J1703" t="s">
        <v>602</v>
      </c>
      <c r="L1703" t="s">
        <v>602</v>
      </c>
      <c r="M1703" t="s">
        <v>509</v>
      </c>
      <c r="N1703">
        <v>4</v>
      </c>
      <c r="O1703" t="s">
        <v>1224</v>
      </c>
      <c r="P1703" t="s">
        <v>1238</v>
      </c>
      <c r="Q1703" t="s">
        <v>1241</v>
      </c>
      <c r="R1703" t="s">
        <v>3318</v>
      </c>
    </row>
    <row r="1704" spans="1:18">
      <c r="A1704" t="s">
        <v>3315</v>
      </c>
      <c r="C1704" t="s">
        <v>595</v>
      </c>
      <c r="E1704" t="s">
        <v>3333</v>
      </c>
      <c r="F1704" t="s">
        <v>300</v>
      </c>
      <c r="J1704" t="s">
        <v>602</v>
      </c>
      <c r="L1704" t="s">
        <v>602</v>
      </c>
      <c r="M1704" t="s">
        <v>509</v>
      </c>
      <c r="N1704">
        <v>4</v>
      </c>
      <c r="O1704" t="s">
        <v>1224</v>
      </c>
      <c r="P1704" t="s">
        <v>1238</v>
      </c>
      <c r="Q1704" t="s">
        <v>1241</v>
      </c>
      <c r="R1704" t="s">
        <v>3318</v>
      </c>
    </row>
    <row r="1705" spans="1:18">
      <c r="A1705" t="s">
        <v>3315</v>
      </c>
      <c r="C1705" t="s">
        <v>596</v>
      </c>
      <c r="E1705" t="s">
        <v>3334</v>
      </c>
      <c r="F1705" t="s">
        <v>300</v>
      </c>
      <c r="J1705" t="s">
        <v>602</v>
      </c>
      <c r="L1705" t="s">
        <v>602</v>
      </c>
      <c r="M1705" t="s">
        <v>509</v>
      </c>
      <c r="N1705">
        <v>4</v>
      </c>
      <c r="O1705" t="s">
        <v>1224</v>
      </c>
      <c r="P1705" t="s">
        <v>1238</v>
      </c>
      <c r="Q1705" t="s">
        <v>1241</v>
      </c>
      <c r="R1705" t="s">
        <v>3318</v>
      </c>
    </row>
    <row r="1706" spans="1:18">
      <c r="A1706" t="s">
        <v>3315</v>
      </c>
      <c r="C1706" t="s">
        <v>515</v>
      </c>
      <c r="E1706" t="s">
        <v>3335</v>
      </c>
      <c r="F1706" t="s">
        <v>300</v>
      </c>
      <c r="J1706" t="s">
        <v>602</v>
      </c>
      <c r="L1706" t="s">
        <v>602</v>
      </c>
      <c r="M1706" t="s">
        <v>509</v>
      </c>
      <c r="N1706">
        <v>4</v>
      </c>
      <c r="O1706" t="s">
        <v>1224</v>
      </c>
      <c r="P1706" t="s">
        <v>1238</v>
      </c>
      <c r="Q1706" t="s">
        <v>1241</v>
      </c>
      <c r="R1706" t="s">
        <v>3318</v>
      </c>
    </row>
    <row r="1707" spans="1:18">
      <c r="A1707" t="s">
        <v>3315</v>
      </c>
      <c r="C1707" t="s">
        <v>516</v>
      </c>
      <c r="E1707" t="s">
        <v>3336</v>
      </c>
      <c r="F1707" t="s">
        <v>300</v>
      </c>
      <c r="J1707" t="s">
        <v>602</v>
      </c>
      <c r="L1707" t="s">
        <v>602</v>
      </c>
      <c r="M1707" t="s">
        <v>509</v>
      </c>
      <c r="N1707">
        <v>4</v>
      </c>
      <c r="O1707" t="s">
        <v>1224</v>
      </c>
      <c r="P1707" t="s">
        <v>1238</v>
      </c>
      <c r="Q1707" t="s">
        <v>1241</v>
      </c>
      <c r="R1707" t="s">
        <v>3318</v>
      </c>
    </row>
    <row r="1708" spans="1:18">
      <c r="A1708" t="s">
        <v>3315</v>
      </c>
      <c r="C1708" t="s">
        <v>689</v>
      </c>
      <c r="E1708" t="s">
        <v>3337</v>
      </c>
      <c r="F1708" t="s">
        <v>300</v>
      </c>
      <c r="I1708" t="s">
        <v>597</v>
      </c>
      <c r="J1708" t="s">
        <v>602</v>
      </c>
      <c r="L1708" t="s">
        <v>602</v>
      </c>
      <c r="M1708" t="s">
        <v>509</v>
      </c>
      <c r="N1708">
        <v>4</v>
      </c>
      <c r="O1708" t="s">
        <v>1224</v>
      </c>
      <c r="P1708" t="s">
        <v>1238</v>
      </c>
      <c r="Q1708" t="s">
        <v>1241</v>
      </c>
      <c r="R1708" t="s">
        <v>3318</v>
      </c>
    </row>
    <row r="1709" spans="1:18">
      <c r="A1709" t="s">
        <v>3315</v>
      </c>
      <c r="C1709" t="s">
        <v>694</v>
      </c>
      <c r="E1709" t="s">
        <v>3338</v>
      </c>
      <c r="F1709" t="s">
        <v>300</v>
      </c>
      <c r="I1709" t="s">
        <v>597</v>
      </c>
      <c r="J1709" t="s">
        <v>602</v>
      </c>
      <c r="L1709" t="s">
        <v>602</v>
      </c>
      <c r="M1709" t="s">
        <v>509</v>
      </c>
      <c r="N1709">
        <v>4</v>
      </c>
      <c r="O1709" t="s">
        <v>1224</v>
      </c>
      <c r="P1709" t="s">
        <v>1238</v>
      </c>
      <c r="Q1709" t="s">
        <v>1241</v>
      </c>
      <c r="R1709" t="s">
        <v>3318</v>
      </c>
    </row>
    <row r="1710" spans="1:18">
      <c r="A1710" t="s">
        <v>3315</v>
      </c>
      <c r="B1710" t="s">
        <v>594</v>
      </c>
      <c r="C1710" t="s">
        <v>1319</v>
      </c>
      <c r="E1710" t="s">
        <v>3339</v>
      </c>
      <c r="F1710" t="s">
        <v>300</v>
      </c>
      <c r="I1710" t="s">
        <v>707</v>
      </c>
      <c r="J1710" t="s">
        <v>602</v>
      </c>
      <c r="L1710" t="s">
        <v>602</v>
      </c>
      <c r="M1710" t="s">
        <v>509</v>
      </c>
      <c r="N1710">
        <v>4</v>
      </c>
      <c r="O1710" t="s">
        <v>1224</v>
      </c>
      <c r="P1710" t="s">
        <v>1238</v>
      </c>
      <c r="Q1710" t="s">
        <v>1241</v>
      </c>
      <c r="R1710" t="s">
        <v>3318</v>
      </c>
    </row>
    <row r="1711" spans="1:18">
      <c r="A1711" t="s">
        <v>3315</v>
      </c>
      <c r="C1711" t="s">
        <v>598</v>
      </c>
      <c r="E1711" t="s">
        <v>3340</v>
      </c>
      <c r="F1711" t="s">
        <v>300</v>
      </c>
      <c r="J1711" t="s">
        <v>602</v>
      </c>
      <c r="L1711" t="s">
        <v>602</v>
      </c>
      <c r="M1711" t="s">
        <v>509</v>
      </c>
      <c r="N1711">
        <v>4</v>
      </c>
      <c r="O1711" t="s">
        <v>1224</v>
      </c>
      <c r="P1711" t="s">
        <v>1238</v>
      </c>
      <c r="Q1711" t="s">
        <v>1241</v>
      </c>
      <c r="R1711" t="s">
        <v>3318</v>
      </c>
    </row>
    <row r="1712" spans="1:18">
      <c r="A1712" t="s">
        <v>3341</v>
      </c>
      <c r="C1712" t="s">
        <v>585</v>
      </c>
      <c r="E1712" t="s">
        <v>3342</v>
      </c>
      <c r="F1712" t="s">
        <v>3343</v>
      </c>
      <c r="J1712" t="s">
        <v>591</v>
      </c>
      <c r="L1712" t="s">
        <v>591</v>
      </c>
      <c r="N1712">
        <v>4</v>
      </c>
      <c r="O1712" t="s">
        <v>1224</v>
      </c>
      <c r="P1712" t="s">
        <v>1238</v>
      </c>
      <c r="Q1712" t="s">
        <v>1241</v>
      </c>
      <c r="R1712" t="s">
        <v>3344</v>
      </c>
    </row>
    <row r="1713" spans="1:18">
      <c r="A1713" t="s">
        <v>3341</v>
      </c>
      <c r="B1713" t="s">
        <v>594</v>
      </c>
      <c r="C1713" t="s">
        <v>708</v>
      </c>
      <c r="E1713" t="s">
        <v>3345</v>
      </c>
      <c r="F1713">
        <v>0</v>
      </c>
      <c r="I1713" t="s">
        <v>87</v>
      </c>
      <c r="J1713" t="s">
        <v>591</v>
      </c>
      <c r="L1713" t="s">
        <v>591</v>
      </c>
      <c r="M1713" t="s">
        <v>509</v>
      </c>
      <c r="N1713">
        <v>4</v>
      </c>
      <c r="O1713" t="s">
        <v>1224</v>
      </c>
      <c r="P1713" t="s">
        <v>1238</v>
      </c>
      <c r="Q1713" t="s">
        <v>1241</v>
      </c>
      <c r="R1713" t="s">
        <v>3344</v>
      </c>
    </row>
    <row r="1714" spans="1:18">
      <c r="A1714" t="s">
        <v>3341</v>
      </c>
      <c r="B1714" t="s">
        <v>594</v>
      </c>
      <c r="C1714" t="s">
        <v>712</v>
      </c>
      <c r="E1714" t="s">
        <v>3346</v>
      </c>
      <c r="F1714">
        <v>0.09</v>
      </c>
      <c r="I1714" t="s">
        <v>87</v>
      </c>
      <c r="J1714" t="s">
        <v>591</v>
      </c>
      <c r="L1714" t="s">
        <v>591</v>
      </c>
      <c r="M1714" t="s">
        <v>509</v>
      </c>
      <c r="N1714">
        <v>4</v>
      </c>
      <c r="O1714" t="s">
        <v>1224</v>
      </c>
      <c r="P1714" t="s">
        <v>1238</v>
      </c>
      <c r="Q1714" t="s">
        <v>1241</v>
      </c>
      <c r="R1714" t="s">
        <v>3344</v>
      </c>
    </row>
    <row r="1715" spans="1:18">
      <c r="A1715" t="s">
        <v>3341</v>
      </c>
      <c r="B1715" t="s">
        <v>594</v>
      </c>
      <c r="C1715" t="s">
        <v>716</v>
      </c>
      <c r="E1715" t="s">
        <v>3347</v>
      </c>
      <c r="F1715">
        <v>0.19</v>
      </c>
      <c r="I1715" t="s">
        <v>87</v>
      </c>
      <c r="J1715" t="s">
        <v>591</v>
      </c>
      <c r="L1715" t="s">
        <v>591</v>
      </c>
      <c r="M1715" t="s">
        <v>509</v>
      </c>
      <c r="N1715">
        <v>4</v>
      </c>
      <c r="O1715" t="s">
        <v>1224</v>
      </c>
      <c r="P1715" t="s">
        <v>1238</v>
      </c>
      <c r="Q1715" t="s">
        <v>1241</v>
      </c>
      <c r="R1715" t="s">
        <v>3344</v>
      </c>
    </row>
    <row r="1716" spans="1:18">
      <c r="A1716" t="s">
        <v>3341</v>
      </c>
      <c r="C1716" t="s">
        <v>87</v>
      </c>
      <c r="E1716" t="s">
        <v>3348</v>
      </c>
      <c r="F1716">
        <v>16.399999999999999</v>
      </c>
      <c r="G1716">
        <v>10</v>
      </c>
      <c r="H1716">
        <v>1.64</v>
      </c>
      <c r="I1716" t="s">
        <v>43</v>
      </c>
      <c r="J1716" t="s">
        <v>591</v>
      </c>
      <c r="L1716" t="s">
        <v>591</v>
      </c>
      <c r="M1716" t="s">
        <v>509</v>
      </c>
      <c r="N1716">
        <v>4</v>
      </c>
      <c r="O1716" t="s">
        <v>1224</v>
      </c>
      <c r="P1716" t="s">
        <v>1238</v>
      </c>
      <c r="Q1716" t="s">
        <v>1241</v>
      </c>
      <c r="R1716" t="s">
        <v>3344</v>
      </c>
    </row>
    <row r="1717" spans="1:18">
      <c r="A1717" t="s">
        <v>3341</v>
      </c>
      <c r="C1717" t="s">
        <v>508</v>
      </c>
      <c r="D1717" t="s">
        <v>629</v>
      </c>
      <c r="E1717" t="s">
        <v>3349</v>
      </c>
      <c r="F1717">
        <v>18</v>
      </c>
      <c r="I1717" t="s">
        <v>7</v>
      </c>
      <c r="J1717" t="s">
        <v>591</v>
      </c>
      <c r="L1717" t="s">
        <v>591</v>
      </c>
      <c r="M1717" t="s">
        <v>509</v>
      </c>
      <c r="N1717">
        <v>4</v>
      </c>
      <c r="O1717" t="s">
        <v>1224</v>
      </c>
      <c r="P1717" t="s">
        <v>1238</v>
      </c>
      <c r="Q1717" t="s">
        <v>1241</v>
      </c>
      <c r="R1717" t="s">
        <v>3344</v>
      </c>
    </row>
    <row r="1718" spans="1:18">
      <c r="A1718" t="s">
        <v>3341</v>
      </c>
      <c r="C1718" t="s">
        <v>508</v>
      </c>
      <c r="D1718" t="s">
        <v>633</v>
      </c>
      <c r="E1718" t="s">
        <v>3350</v>
      </c>
      <c r="F1718">
        <v>18</v>
      </c>
      <c r="I1718" t="s">
        <v>7</v>
      </c>
      <c r="J1718" t="s">
        <v>591</v>
      </c>
      <c r="L1718" t="s">
        <v>591</v>
      </c>
      <c r="M1718" t="s">
        <v>509</v>
      </c>
      <c r="N1718">
        <v>4</v>
      </c>
      <c r="O1718" t="s">
        <v>1224</v>
      </c>
      <c r="P1718" t="s">
        <v>1238</v>
      </c>
      <c r="Q1718" t="s">
        <v>1241</v>
      </c>
      <c r="R1718" t="s">
        <v>3344</v>
      </c>
    </row>
    <row r="1719" spans="1:18">
      <c r="A1719" t="s">
        <v>3341</v>
      </c>
      <c r="C1719" t="s">
        <v>508</v>
      </c>
      <c r="D1719" t="s">
        <v>637</v>
      </c>
      <c r="E1719" t="s">
        <v>3351</v>
      </c>
      <c r="F1719">
        <v>30</v>
      </c>
      <c r="I1719" t="s">
        <v>7</v>
      </c>
      <c r="J1719" t="s">
        <v>591</v>
      </c>
      <c r="L1719" t="s">
        <v>591</v>
      </c>
      <c r="M1719" t="s">
        <v>509</v>
      </c>
      <c r="N1719">
        <v>4</v>
      </c>
      <c r="O1719" t="s">
        <v>1224</v>
      </c>
      <c r="P1719" t="s">
        <v>1238</v>
      </c>
      <c r="Q1719" t="s">
        <v>1241</v>
      </c>
      <c r="R1719" t="s">
        <v>3344</v>
      </c>
    </row>
    <row r="1720" spans="1:18">
      <c r="A1720" t="s">
        <v>3341</v>
      </c>
      <c r="C1720" t="s">
        <v>508</v>
      </c>
      <c r="D1720" t="s">
        <v>641</v>
      </c>
      <c r="E1720" t="s">
        <v>3352</v>
      </c>
      <c r="F1720">
        <v>30</v>
      </c>
      <c r="I1720" t="s">
        <v>7</v>
      </c>
      <c r="J1720" t="s">
        <v>591</v>
      </c>
      <c r="L1720" t="s">
        <v>591</v>
      </c>
      <c r="M1720" t="s">
        <v>509</v>
      </c>
      <c r="N1720">
        <v>4</v>
      </c>
      <c r="O1720" t="s">
        <v>1224</v>
      </c>
      <c r="P1720" t="s">
        <v>1238</v>
      </c>
      <c r="Q1720" t="s">
        <v>1241</v>
      </c>
      <c r="R1720" t="s">
        <v>3344</v>
      </c>
    </row>
    <row r="1721" spans="1:18">
      <c r="A1721" t="s">
        <v>3341</v>
      </c>
      <c r="C1721" t="s">
        <v>508</v>
      </c>
      <c r="D1721" t="s">
        <v>645</v>
      </c>
      <c r="E1721" t="s">
        <v>3353</v>
      </c>
      <c r="F1721">
        <v>30</v>
      </c>
      <c r="I1721" t="s">
        <v>7</v>
      </c>
      <c r="J1721" t="s">
        <v>591</v>
      </c>
      <c r="L1721" t="s">
        <v>591</v>
      </c>
      <c r="M1721" t="s">
        <v>509</v>
      </c>
      <c r="N1721">
        <v>4</v>
      </c>
      <c r="O1721" t="s">
        <v>1224</v>
      </c>
      <c r="P1721" t="s">
        <v>1238</v>
      </c>
      <c r="Q1721" t="s">
        <v>1241</v>
      </c>
      <c r="R1721" t="s">
        <v>3344</v>
      </c>
    </row>
    <row r="1722" spans="1:18">
      <c r="A1722" t="s">
        <v>3341</v>
      </c>
      <c r="C1722" t="s">
        <v>508</v>
      </c>
      <c r="D1722" t="s">
        <v>649</v>
      </c>
      <c r="E1722" t="s">
        <v>3354</v>
      </c>
      <c r="F1722">
        <v>24</v>
      </c>
      <c r="I1722" t="s">
        <v>7</v>
      </c>
      <c r="J1722" t="s">
        <v>591</v>
      </c>
      <c r="L1722" t="s">
        <v>591</v>
      </c>
      <c r="M1722" t="s">
        <v>509</v>
      </c>
      <c r="N1722">
        <v>4</v>
      </c>
      <c r="O1722" t="s">
        <v>1224</v>
      </c>
      <c r="P1722" t="s">
        <v>1238</v>
      </c>
      <c r="Q1722" t="s">
        <v>1241</v>
      </c>
      <c r="R1722" t="s">
        <v>3344</v>
      </c>
    </row>
    <row r="1723" spans="1:18">
      <c r="A1723" t="s">
        <v>3341</v>
      </c>
      <c r="C1723" t="s">
        <v>508</v>
      </c>
      <c r="D1723" t="s">
        <v>653</v>
      </c>
      <c r="E1723" t="s">
        <v>3355</v>
      </c>
      <c r="F1723">
        <v>24</v>
      </c>
      <c r="I1723" t="s">
        <v>7</v>
      </c>
      <c r="J1723" t="s">
        <v>591</v>
      </c>
      <c r="L1723" t="s">
        <v>591</v>
      </c>
      <c r="M1723" t="s">
        <v>509</v>
      </c>
      <c r="N1723">
        <v>4</v>
      </c>
      <c r="O1723" t="s">
        <v>1224</v>
      </c>
      <c r="P1723" t="s">
        <v>1238</v>
      </c>
      <c r="Q1723" t="s">
        <v>1241</v>
      </c>
      <c r="R1723" t="s">
        <v>3344</v>
      </c>
    </row>
    <row r="1724" spans="1:18">
      <c r="A1724" t="s">
        <v>3341</v>
      </c>
      <c r="C1724" t="s">
        <v>508</v>
      </c>
      <c r="D1724" t="s">
        <v>657</v>
      </c>
      <c r="E1724" t="s">
        <v>3356</v>
      </c>
      <c r="F1724">
        <v>30</v>
      </c>
      <c r="I1724" t="s">
        <v>7</v>
      </c>
      <c r="J1724" t="s">
        <v>591</v>
      </c>
      <c r="L1724" t="s">
        <v>591</v>
      </c>
      <c r="M1724" t="s">
        <v>509</v>
      </c>
      <c r="N1724">
        <v>4</v>
      </c>
      <c r="O1724" t="s">
        <v>1224</v>
      </c>
      <c r="P1724" t="s">
        <v>1238</v>
      </c>
      <c r="Q1724" t="s">
        <v>1241</v>
      </c>
      <c r="R1724" t="s">
        <v>3344</v>
      </c>
    </row>
    <row r="1725" spans="1:18">
      <c r="A1725" t="s">
        <v>3341</v>
      </c>
      <c r="C1725" t="s">
        <v>508</v>
      </c>
      <c r="D1725" t="s">
        <v>661</v>
      </c>
      <c r="E1725" t="s">
        <v>3357</v>
      </c>
      <c r="F1725">
        <v>18</v>
      </c>
      <c r="I1725" t="s">
        <v>7</v>
      </c>
      <c r="J1725" t="s">
        <v>591</v>
      </c>
      <c r="L1725" t="s">
        <v>591</v>
      </c>
      <c r="M1725" t="s">
        <v>509</v>
      </c>
      <c r="N1725">
        <v>4</v>
      </c>
      <c r="O1725" t="s">
        <v>1224</v>
      </c>
      <c r="P1725" t="s">
        <v>1238</v>
      </c>
      <c r="Q1725" t="s">
        <v>1241</v>
      </c>
      <c r="R1725" t="s">
        <v>3344</v>
      </c>
    </row>
    <row r="1726" spans="1:18">
      <c r="A1726" t="s">
        <v>3341</v>
      </c>
      <c r="C1726" t="s">
        <v>508</v>
      </c>
      <c r="D1726" t="s">
        <v>665</v>
      </c>
      <c r="E1726" t="s">
        <v>3358</v>
      </c>
      <c r="F1726">
        <v>18</v>
      </c>
      <c r="I1726" t="s">
        <v>7</v>
      </c>
      <c r="J1726" t="s">
        <v>591</v>
      </c>
      <c r="L1726" t="s">
        <v>591</v>
      </c>
      <c r="M1726" t="s">
        <v>509</v>
      </c>
      <c r="N1726">
        <v>4</v>
      </c>
      <c r="O1726" t="s">
        <v>1224</v>
      </c>
      <c r="P1726" t="s">
        <v>1238</v>
      </c>
      <c r="Q1726" t="s">
        <v>1241</v>
      </c>
      <c r="R1726" t="s">
        <v>3344</v>
      </c>
    </row>
    <row r="1727" spans="1:18">
      <c r="A1727" t="s">
        <v>3341</v>
      </c>
      <c r="C1727" t="s">
        <v>508</v>
      </c>
      <c r="D1727" t="s">
        <v>669</v>
      </c>
      <c r="E1727" t="s">
        <v>3359</v>
      </c>
      <c r="F1727">
        <v>18</v>
      </c>
      <c r="I1727" t="s">
        <v>7</v>
      </c>
      <c r="J1727" t="s">
        <v>591</v>
      </c>
      <c r="L1727" t="s">
        <v>591</v>
      </c>
      <c r="M1727" t="s">
        <v>509</v>
      </c>
      <c r="N1727">
        <v>4</v>
      </c>
      <c r="O1727" t="s">
        <v>1224</v>
      </c>
      <c r="P1727" t="s">
        <v>1238</v>
      </c>
      <c r="Q1727" t="s">
        <v>1241</v>
      </c>
      <c r="R1727" t="s">
        <v>3344</v>
      </c>
    </row>
    <row r="1728" spans="1:18">
      <c r="A1728" t="s">
        <v>3341</v>
      </c>
      <c r="C1728" t="s">
        <v>510</v>
      </c>
      <c r="E1728" t="s">
        <v>3360</v>
      </c>
      <c r="F1728">
        <v>0.25</v>
      </c>
      <c r="I1728" t="s">
        <v>300</v>
      </c>
      <c r="J1728" t="s">
        <v>591</v>
      </c>
      <c r="L1728" t="s">
        <v>591</v>
      </c>
      <c r="M1728" t="s">
        <v>509</v>
      </c>
      <c r="N1728">
        <v>4</v>
      </c>
      <c r="O1728" t="s">
        <v>1224</v>
      </c>
      <c r="P1728" t="s">
        <v>1238</v>
      </c>
      <c r="Q1728" t="s">
        <v>1241</v>
      </c>
      <c r="R1728" t="s">
        <v>3344</v>
      </c>
    </row>
    <row r="1729" spans="1:18">
      <c r="A1729" t="s">
        <v>3341</v>
      </c>
      <c r="C1729" t="s">
        <v>595</v>
      </c>
      <c r="E1729" t="s">
        <v>3361</v>
      </c>
      <c r="F1729" t="s">
        <v>3362</v>
      </c>
      <c r="J1729" t="s">
        <v>591</v>
      </c>
      <c r="L1729" t="s">
        <v>591</v>
      </c>
      <c r="M1729" t="s">
        <v>509</v>
      </c>
      <c r="N1729">
        <v>4</v>
      </c>
      <c r="O1729" t="s">
        <v>1224</v>
      </c>
      <c r="P1729" t="s">
        <v>1238</v>
      </c>
      <c r="Q1729" t="s">
        <v>1241</v>
      </c>
      <c r="R1729" t="s">
        <v>3344</v>
      </c>
    </row>
    <row r="1730" spans="1:18">
      <c r="A1730" t="s">
        <v>3341</v>
      </c>
      <c r="C1730" t="s">
        <v>596</v>
      </c>
      <c r="E1730" t="s">
        <v>3363</v>
      </c>
      <c r="F1730" t="s">
        <v>1287</v>
      </c>
      <c r="J1730" t="s">
        <v>591</v>
      </c>
      <c r="L1730" t="s">
        <v>591</v>
      </c>
      <c r="M1730" t="s">
        <v>509</v>
      </c>
      <c r="N1730">
        <v>4</v>
      </c>
      <c r="O1730" t="s">
        <v>1224</v>
      </c>
      <c r="P1730" t="s">
        <v>1238</v>
      </c>
      <c r="Q1730" t="s">
        <v>1241</v>
      </c>
      <c r="R1730" t="s">
        <v>3344</v>
      </c>
    </row>
    <row r="1731" spans="1:18">
      <c r="A1731" t="s">
        <v>3341</v>
      </c>
      <c r="C1731" t="s">
        <v>515</v>
      </c>
      <c r="E1731" t="s">
        <v>3364</v>
      </c>
      <c r="F1731">
        <v>3</v>
      </c>
      <c r="J1731" t="s">
        <v>591</v>
      </c>
      <c r="L1731" t="s">
        <v>591</v>
      </c>
      <c r="M1731" t="s">
        <v>509</v>
      </c>
      <c r="N1731">
        <v>4</v>
      </c>
      <c r="O1731" t="s">
        <v>1224</v>
      </c>
      <c r="P1731" t="s">
        <v>1238</v>
      </c>
      <c r="Q1731" t="s">
        <v>1241</v>
      </c>
      <c r="R1731" t="s">
        <v>3344</v>
      </c>
    </row>
    <row r="1732" spans="1:18">
      <c r="A1732" t="s">
        <v>3341</v>
      </c>
      <c r="C1732" t="s">
        <v>516</v>
      </c>
      <c r="E1732" t="s">
        <v>3365</v>
      </c>
      <c r="F1732">
        <v>4</v>
      </c>
      <c r="J1732" t="s">
        <v>591</v>
      </c>
      <c r="L1732" t="s">
        <v>591</v>
      </c>
      <c r="M1732" t="s">
        <v>509</v>
      </c>
      <c r="N1732">
        <v>4</v>
      </c>
      <c r="O1732" t="s">
        <v>1224</v>
      </c>
      <c r="P1732" t="s">
        <v>1238</v>
      </c>
      <c r="Q1732" t="s">
        <v>1241</v>
      </c>
      <c r="R1732" t="s">
        <v>3344</v>
      </c>
    </row>
    <row r="1733" spans="1:18">
      <c r="A1733" t="s">
        <v>3341</v>
      </c>
      <c r="C1733" t="s">
        <v>689</v>
      </c>
      <c r="E1733" t="s">
        <v>3366</v>
      </c>
      <c r="F1733" t="s">
        <v>3367</v>
      </c>
      <c r="I1733" t="s">
        <v>597</v>
      </c>
      <c r="J1733" t="s">
        <v>591</v>
      </c>
      <c r="L1733" t="s">
        <v>591</v>
      </c>
      <c r="M1733" t="s">
        <v>509</v>
      </c>
      <c r="N1733">
        <v>4</v>
      </c>
      <c r="O1733" t="s">
        <v>1224</v>
      </c>
      <c r="P1733" t="s">
        <v>1238</v>
      </c>
      <c r="Q1733" t="s">
        <v>1241</v>
      </c>
      <c r="R1733" t="s">
        <v>3344</v>
      </c>
    </row>
    <row r="1734" spans="1:18">
      <c r="A1734" t="s">
        <v>3341</v>
      </c>
      <c r="C1734" t="s">
        <v>694</v>
      </c>
      <c r="E1734" t="s">
        <v>3368</v>
      </c>
      <c r="F1734" t="s">
        <v>3367</v>
      </c>
      <c r="I1734" t="s">
        <v>597</v>
      </c>
      <c r="J1734" t="s">
        <v>591</v>
      </c>
      <c r="L1734" t="s">
        <v>591</v>
      </c>
      <c r="M1734" t="s">
        <v>509</v>
      </c>
      <c r="N1734">
        <v>4</v>
      </c>
      <c r="O1734" t="s">
        <v>1224</v>
      </c>
      <c r="P1734" t="s">
        <v>1238</v>
      </c>
      <c r="Q1734" t="s">
        <v>1241</v>
      </c>
      <c r="R1734" t="s">
        <v>3344</v>
      </c>
    </row>
    <row r="1735" spans="1:18">
      <c r="A1735" t="s">
        <v>3341</v>
      </c>
      <c r="C1735" t="s">
        <v>598</v>
      </c>
      <c r="E1735" t="s">
        <v>3369</v>
      </c>
      <c r="F1735">
        <v>8</v>
      </c>
      <c r="J1735" t="s">
        <v>591</v>
      </c>
      <c r="L1735" t="s">
        <v>591</v>
      </c>
      <c r="M1735" t="s">
        <v>509</v>
      </c>
      <c r="N1735">
        <v>4</v>
      </c>
      <c r="O1735" t="s">
        <v>1224</v>
      </c>
      <c r="P1735" t="s">
        <v>1238</v>
      </c>
      <c r="Q1735" t="s">
        <v>1241</v>
      </c>
      <c r="R1735" t="s">
        <v>3344</v>
      </c>
    </row>
    <row r="1736" spans="1:18">
      <c r="A1736" t="s">
        <v>3341</v>
      </c>
      <c r="B1736" t="s">
        <v>594</v>
      </c>
      <c r="C1736" t="s">
        <v>599</v>
      </c>
      <c r="E1736" t="s">
        <v>3370</v>
      </c>
      <c r="F1736">
        <v>0.19</v>
      </c>
      <c r="I1736" t="s">
        <v>87</v>
      </c>
      <c r="J1736" t="s">
        <v>591</v>
      </c>
      <c r="L1736" t="s">
        <v>591</v>
      </c>
      <c r="M1736" t="s">
        <v>509</v>
      </c>
      <c r="N1736">
        <v>4</v>
      </c>
      <c r="O1736" t="s">
        <v>1224</v>
      </c>
      <c r="P1736" t="s">
        <v>1238</v>
      </c>
      <c r="Q1736" t="s">
        <v>1241</v>
      </c>
      <c r="R1736" t="s">
        <v>3344</v>
      </c>
    </row>
    <row r="1737" spans="1:18">
      <c r="A1737" t="s">
        <v>3371</v>
      </c>
      <c r="C1737" t="s">
        <v>585</v>
      </c>
      <c r="E1737" t="s">
        <v>3372</v>
      </c>
      <c r="F1737" t="s">
        <v>3373</v>
      </c>
      <c r="J1737" t="s">
        <v>511</v>
      </c>
      <c r="L1737" t="s">
        <v>511</v>
      </c>
      <c r="N1737">
        <v>4</v>
      </c>
      <c r="O1737" t="s">
        <v>1224</v>
      </c>
      <c r="P1737" t="s">
        <v>1238</v>
      </c>
      <c r="Q1737" t="s">
        <v>1241</v>
      </c>
      <c r="R1737" t="s">
        <v>3374</v>
      </c>
    </row>
    <row r="1738" spans="1:18">
      <c r="A1738" t="s">
        <v>3371</v>
      </c>
      <c r="B1738" t="s">
        <v>594</v>
      </c>
      <c r="C1738" t="s">
        <v>708</v>
      </c>
      <c r="E1738" t="s">
        <v>3375</v>
      </c>
      <c r="F1738" t="s">
        <v>300</v>
      </c>
      <c r="I1738" t="s">
        <v>707</v>
      </c>
      <c r="J1738" t="s">
        <v>511</v>
      </c>
      <c r="L1738" t="s">
        <v>511</v>
      </c>
      <c r="M1738" t="s">
        <v>509</v>
      </c>
      <c r="N1738">
        <v>4</v>
      </c>
      <c r="O1738" t="s">
        <v>1224</v>
      </c>
      <c r="P1738" t="s">
        <v>1238</v>
      </c>
      <c r="Q1738" t="s">
        <v>1241</v>
      </c>
      <c r="R1738" t="s">
        <v>3374</v>
      </c>
    </row>
    <row r="1739" spans="1:18">
      <c r="A1739" t="s">
        <v>3371</v>
      </c>
      <c r="B1739" t="s">
        <v>594</v>
      </c>
      <c r="C1739" t="s">
        <v>712</v>
      </c>
      <c r="E1739" t="s">
        <v>3376</v>
      </c>
      <c r="F1739">
        <v>171</v>
      </c>
      <c r="I1739" t="s">
        <v>707</v>
      </c>
      <c r="J1739" t="s">
        <v>511</v>
      </c>
      <c r="L1739" t="s">
        <v>511</v>
      </c>
      <c r="M1739" t="s">
        <v>509</v>
      </c>
      <c r="N1739">
        <v>4</v>
      </c>
      <c r="O1739" t="s">
        <v>1224</v>
      </c>
      <c r="P1739" t="s">
        <v>1238</v>
      </c>
      <c r="Q1739" t="s">
        <v>1241</v>
      </c>
      <c r="R1739" t="s">
        <v>3374</v>
      </c>
    </row>
    <row r="1740" spans="1:18">
      <c r="A1740" t="s">
        <v>3371</v>
      </c>
      <c r="B1740" t="s">
        <v>594</v>
      </c>
      <c r="C1740" t="s">
        <v>716</v>
      </c>
      <c r="E1740" t="s">
        <v>3377</v>
      </c>
      <c r="F1740">
        <v>82</v>
      </c>
      <c r="I1740" t="s">
        <v>707</v>
      </c>
      <c r="J1740" t="s">
        <v>511</v>
      </c>
      <c r="L1740" t="s">
        <v>511</v>
      </c>
      <c r="M1740" t="s">
        <v>509</v>
      </c>
      <c r="N1740">
        <v>4</v>
      </c>
      <c r="O1740" t="s">
        <v>1224</v>
      </c>
      <c r="P1740" t="s">
        <v>1238</v>
      </c>
      <c r="Q1740" t="s">
        <v>1241</v>
      </c>
      <c r="R1740" t="s">
        <v>3374</v>
      </c>
    </row>
    <row r="1741" spans="1:18">
      <c r="A1741" t="s">
        <v>3371</v>
      </c>
      <c r="C1741" t="s">
        <v>87</v>
      </c>
      <c r="E1741" t="s">
        <v>3378</v>
      </c>
      <c r="F1741">
        <v>1.8</v>
      </c>
      <c r="G1741">
        <v>5</v>
      </c>
      <c r="H1741">
        <v>0.09</v>
      </c>
      <c r="I1741" t="s">
        <v>43</v>
      </c>
      <c r="J1741" t="s">
        <v>511</v>
      </c>
      <c r="L1741" t="s">
        <v>511</v>
      </c>
      <c r="M1741" t="s">
        <v>509</v>
      </c>
      <c r="N1741">
        <v>4</v>
      </c>
      <c r="O1741" t="s">
        <v>1224</v>
      </c>
      <c r="P1741" t="s">
        <v>1238</v>
      </c>
      <c r="Q1741" t="s">
        <v>1241</v>
      </c>
      <c r="R1741" t="s">
        <v>3374</v>
      </c>
    </row>
    <row r="1742" spans="1:18">
      <c r="A1742" t="s">
        <v>3371</v>
      </c>
      <c r="C1742" t="s">
        <v>508</v>
      </c>
      <c r="D1742" t="s">
        <v>629</v>
      </c>
      <c r="E1742" t="s">
        <v>3379</v>
      </c>
      <c r="F1742">
        <v>18</v>
      </c>
      <c r="I1742" t="s">
        <v>7</v>
      </c>
      <c r="J1742" t="s">
        <v>511</v>
      </c>
      <c r="L1742" t="s">
        <v>511</v>
      </c>
      <c r="M1742" t="s">
        <v>509</v>
      </c>
      <c r="N1742">
        <v>4</v>
      </c>
      <c r="O1742" t="s">
        <v>1224</v>
      </c>
      <c r="P1742" t="s">
        <v>1238</v>
      </c>
      <c r="Q1742" t="s">
        <v>1241</v>
      </c>
      <c r="R1742" t="s">
        <v>3374</v>
      </c>
    </row>
    <row r="1743" spans="1:18">
      <c r="A1743" t="s">
        <v>3371</v>
      </c>
      <c r="C1743" t="s">
        <v>508</v>
      </c>
      <c r="D1743" t="s">
        <v>633</v>
      </c>
      <c r="E1743" t="s">
        <v>3380</v>
      </c>
      <c r="F1743">
        <v>18</v>
      </c>
      <c r="I1743" t="s">
        <v>7</v>
      </c>
      <c r="J1743" t="s">
        <v>511</v>
      </c>
      <c r="L1743" t="s">
        <v>511</v>
      </c>
      <c r="M1743" t="s">
        <v>509</v>
      </c>
      <c r="N1743">
        <v>4</v>
      </c>
      <c r="O1743" t="s">
        <v>1224</v>
      </c>
      <c r="P1743" t="s">
        <v>1238</v>
      </c>
      <c r="Q1743" t="s">
        <v>1241</v>
      </c>
      <c r="R1743" t="s">
        <v>3374</v>
      </c>
    </row>
    <row r="1744" spans="1:18">
      <c r="A1744" t="s">
        <v>3371</v>
      </c>
      <c r="C1744" t="s">
        <v>508</v>
      </c>
      <c r="D1744" t="s">
        <v>637</v>
      </c>
      <c r="E1744" t="s">
        <v>3381</v>
      </c>
      <c r="F1744">
        <v>18</v>
      </c>
      <c r="I1744" t="s">
        <v>7</v>
      </c>
      <c r="J1744" t="s">
        <v>511</v>
      </c>
      <c r="L1744" t="s">
        <v>511</v>
      </c>
      <c r="M1744" t="s">
        <v>509</v>
      </c>
      <c r="N1744">
        <v>4</v>
      </c>
      <c r="O1744" t="s">
        <v>1224</v>
      </c>
      <c r="P1744" t="s">
        <v>1238</v>
      </c>
      <c r="Q1744" t="s">
        <v>1241</v>
      </c>
      <c r="R1744" t="s">
        <v>3374</v>
      </c>
    </row>
    <row r="1745" spans="1:18">
      <c r="A1745" t="s">
        <v>3371</v>
      </c>
      <c r="C1745" t="s">
        <v>508</v>
      </c>
      <c r="D1745" t="s">
        <v>641</v>
      </c>
      <c r="E1745" t="s">
        <v>3382</v>
      </c>
      <c r="F1745">
        <v>18</v>
      </c>
      <c r="I1745" t="s">
        <v>7</v>
      </c>
      <c r="J1745" t="s">
        <v>511</v>
      </c>
      <c r="L1745" t="s">
        <v>511</v>
      </c>
      <c r="M1745" t="s">
        <v>509</v>
      </c>
      <c r="N1745">
        <v>4</v>
      </c>
      <c r="O1745" t="s">
        <v>1224</v>
      </c>
      <c r="P1745" t="s">
        <v>1238</v>
      </c>
      <c r="Q1745" t="s">
        <v>1241</v>
      </c>
      <c r="R1745" t="s">
        <v>3374</v>
      </c>
    </row>
    <row r="1746" spans="1:18">
      <c r="A1746" t="s">
        <v>3371</v>
      </c>
      <c r="C1746" t="s">
        <v>508</v>
      </c>
      <c r="D1746" t="s">
        <v>645</v>
      </c>
      <c r="E1746" t="s">
        <v>3383</v>
      </c>
      <c r="F1746">
        <v>18</v>
      </c>
      <c r="I1746" t="s">
        <v>7</v>
      </c>
      <c r="J1746" t="s">
        <v>511</v>
      </c>
      <c r="L1746" t="s">
        <v>511</v>
      </c>
      <c r="M1746" t="s">
        <v>509</v>
      </c>
      <c r="N1746">
        <v>4</v>
      </c>
      <c r="O1746" t="s">
        <v>1224</v>
      </c>
      <c r="P1746" t="s">
        <v>1238</v>
      </c>
      <c r="Q1746" t="s">
        <v>1241</v>
      </c>
      <c r="R1746" t="s">
        <v>3374</v>
      </c>
    </row>
    <row r="1747" spans="1:18">
      <c r="A1747" t="s">
        <v>3371</v>
      </c>
      <c r="C1747" t="s">
        <v>508</v>
      </c>
      <c r="D1747" t="s">
        <v>649</v>
      </c>
      <c r="E1747" t="s">
        <v>3384</v>
      </c>
      <c r="F1747">
        <v>18</v>
      </c>
      <c r="I1747" t="s">
        <v>7</v>
      </c>
      <c r="J1747" t="s">
        <v>511</v>
      </c>
      <c r="L1747" t="s">
        <v>511</v>
      </c>
      <c r="M1747" t="s">
        <v>509</v>
      </c>
      <c r="N1747">
        <v>4</v>
      </c>
      <c r="O1747" t="s">
        <v>1224</v>
      </c>
      <c r="P1747" t="s">
        <v>1238</v>
      </c>
      <c r="Q1747" t="s">
        <v>1241</v>
      </c>
      <c r="R1747" t="s">
        <v>3374</v>
      </c>
    </row>
    <row r="1748" spans="1:18">
      <c r="A1748" t="s">
        <v>3371</v>
      </c>
      <c r="C1748" t="s">
        <v>508</v>
      </c>
      <c r="D1748" t="s">
        <v>653</v>
      </c>
      <c r="E1748" t="s">
        <v>3385</v>
      </c>
      <c r="F1748">
        <v>18</v>
      </c>
      <c r="I1748" t="s">
        <v>7</v>
      </c>
      <c r="J1748" t="s">
        <v>511</v>
      </c>
      <c r="L1748" t="s">
        <v>511</v>
      </c>
      <c r="M1748" t="s">
        <v>509</v>
      </c>
      <c r="N1748">
        <v>4</v>
      </c>
      <c r="O1748" t="s">
        <v>1224</v>
      </c>
      <c r="P1748" t="s">
        <v>1238</v>
      </c>
      <c r="Q1748" t="s">
        <v>1241</v>
      </c>
      <c r="R1748" t="s">
        <v>3374</v>
      </c>
    </row>
    <row r="1749" spans="1:18">
      <c r="A1749" t="s">
        <v>3371</v>
      </c>
      <c r="C1749" t="s">
        <v>508</v>
      </c>
      <c r="D1749" t="s">
        <v>657</v>
      </c>
      <c r="E1749" t="s">
        <v>3386</v>
      </c>
      <c r="F1749">
        <v>18</v>
      </c>
      <c r="I1749" t="s">
        <v>7</v>
      </c>
      <c r="J1749" t="s">
        <v>511</v>
      </c>
      <c r="L1749" t="s">
        <v>511</v>
      </c>
      <c r="M1749" t="s">
        <v>509</v>
      </c>
      <c r="N1749">
        <v>4</v>
      </c>
      <c r="O1749" t="s">
        <v>1224</v>
      </c>
      <c r="P1749" t="s">
        <v>1238</v>
      </c>
      <c r="Q1749" t="s">
        <v>1241</v>
      </c>
      <c r="R1749" t="s">
        <v>3374</v>
      </c>
    </row>
    <row r="1750" spans="1:18">
      <c r="A1750" t="s">
        <v>3371</v>
      </c>
      <c r="C1750" t="s">
        <v>508</v>
      </c>
      <c r="D1750" t="s">
        <v>661</v>
      </c>
      <c r="E1750" t="s">
        <v>3387</v>
      </c>
      <c r="F1750">
        <v>18</v>
      </c>
      <c r="I1750" t="s">
        <v>7</v>
      </c>
      <c r="J1750" t="s">
        <v>511</v>
      </c>
      <c r="L1750" t="s">
        <v>511</v>
      </c>
      <c r="M1750" t="s">
        <v>509</v>
      </c>
      <c r="N1750">
        <v>4</v>
      </c>
      <c r="O1750" t="s">
        <v>1224</v>
      </c>
      <c r="P1750" t="s">
        <v>1238</v>
      </c>
      <c r="Q1750" t="s">
        <v>1241</v>
      </c>
      <c r="R1750" t="s">
        <v>3374</v>
      </c>
    </row>
    <row r="1751" spans="1:18">
      <c r="A1751" t="s">
        <v>3371</v>
      </c>
      <c r="C1751" t="s">
        <v>508</v>
      </c>
      <c r="D1751" t="s">
        <v>665</v>
      </c>
      <c r="E1751" t="s">
        <v>3388</v>
      </c>
      <c r="F1751">
        <v>18</v>
      </c>
      <c r="I1751" t="s">
        <v>7</v>
      </c>
      <c r="J1751" t="s">
        <v>511</v>
      </c>
      <c r="L1751" t="s">
        <v>511</v>
      </c>
      <c r="M1751" t="s">
        <v>509</v>
      </c>
      <c r="N1751">
        <v>4</v>
      </c>
      <c r="O1751" t="s">
        <v>1224</v>
      </c>
      <c r="P1751" t="s">
        <v>1238</v>
      </c>
      <c r="Q1751" t="s">
        <v>1241</v>
      </c>
      <c r="R1751" t="s">
        <v>3374</v>
      </c>
    </row>
    <row r="1752" spans="1:18">
      <c r="A1752" t="s">
        <v>3371</v>
      </c>
      <c r="C1752" t="s">
        <v>508</v>
      </c>
      <c r="D1752" t="s">
        <v>669</v>
      </c>
      <c r="E1752" t="s">
        <v>3389</v>
      </c>
      <c r="F1752">
        <v>18</v>
      </c>
      <c r="I1752" t="s">
        <v>7</v>
      </c>
      <c r="J1752" t="s">
        <v>511</v>
      </c>
      <c r="L1752" t="s">
        <v>511</v>
      </c>
      <c r="M1752" t="s">
        <v>509</v>
      </c>
      <c r="N1752">
        <v>4</v>
      </c>
      <c r="O1752" t="s">
        <v>1224</v>
      </c>
      <c r="P1752" t="s">
        <v>1238</v>
      </c>
      <c r="Q1752" t="s">
        <v>1241</v>
      </c>
      <c r="R1752" t="s">
        <v>3374</v>
      </c>
    </row>
    <row r="1753" spans="1:18">
      <c r="A1753" t="s">
        <v>3371</v>
      </c>
      <c r="C1753" t="s">
        <v>510</v>
      </c>
      <c r="E1753" t="s">
        <v>3390</v>
      </c>
      <c r="F1753">
        <v>1</v>
      </c>
      <c r="I1753" t="s">
        <v>300</v>
      </c>
      <c r="J1753" t="s">
        <v>511</v>
      </c>
      <c r="L1753" t="s">
        <v>511</v>
      </c>
      <c r="M1753" t="s">
        <v>509</v>
      </c>
      <c r="N1753">
        <v>4</v>
      </c>
      <c r="O1753" t="s">
        <v>1224</v>
      </c>
      <c r="P1753" t="s">
        <v>1238</v>
      </c>
      <c r="Q1753" t="s">
        <v>1241</v>
      </c>
      <c r="R1753" t="s">
        <v>3374</v>
      </c>
    </row>
    <row r="1754" spans="1:18">
      <c r="A1754" t="s">
        <v>3371</v>
      </c>
      <c r="C1754" t="s">
        <v>595</v>
      </c>
      <c r="E1754" t="s">
        <v>3391</v>
      </c>
      <c r="F1754" t="s">
        <v>300</v>
      </c>
      <c r="J1754" t="s">
        <v>511</v>
      </c>
      <c r="L1754" t="s">
        <v>511</v>
      </c>
      <c r="M1754" t="s">
        <v>509</v>
      </c>
      <c r="N1754">
        <v>4</v>
      </c>
      <c r="O1754" t="s">
        <v>1224</v>
      </c>
      <c r="P1754" t="s">
        <v>1238</v>
      </c>
      <c r="Q1754" t="s">
        <v>1241</v>
      </c>
      <c r="R1754" t="s">
        <v>3374</v>
      </c>
    </row>
    <row r="1755" spans="1:18">
      <c r="A1755" t="s">
        <v>3371</v>
      </c>
      <c r="C1755" t="s">
        <v>596</v>
      </c>
      <c r="E1755" t="s">
        <v>3392</v>
      </c>
      <c r="F1755" t="s">
        <v>300</v>
      </c>
      <c r="J1755" t="s">
        <v>511</v>
      </c>
      <c r="L1755" t="s">
        <v>511</v>
      </c>
      <c r="M1755" t="s">
        <v>509</v>
      </c>
      <c r="N1755">
        <v>4</v>
      </c>
      <c r="O1755" t="s">
        <v>1224</v>
      </c>
      <c r="P1755" t="s">
        <v>1238</v>
      </c>
      <c r="Q1755" t="s">
        <v>1241</v>
      </c>
      <c r="R1755" t="s">
        <v>3374</v>
      </c>
    </row>
    <row r="1756" spans="1:18">
      <c r="A1756" t="s">
        <v>3371</v>
      </c>
      <c r="C1756" t="s">
        <v>515</v>
      </c>
      <c r="E1756" t="s">
        <v>3393</v>
      </c>
      <c r="F1756">
        <v>1</v>
      </c>
      <c r="J1756" t="s">
        <v>511</v>
      </c>
      <c r="L1756" t="s">
        <v>511</v>
      </c>
      <c r="M1756" t="s">
        <v>509</v>
      </c>
      <c r="N1756">
        <v>4</v>
      </c>
      <c r="O1756" t="s">
        <v>1224</v>
      </c>
      <c r="P1756" t="s">
        <v>1238</v>
      </c>
      <c r="Q1756" t="s">
        <v>1241</v>
      </c>
      <c r="R1756" t="s">
        <v>3374</v>
      </c>
    </row>
    <row r="1757" spans="1:18">
      <c r="A1757" t="s">
        <v>3371</v>
      </c>
      <c r="C1757" t="s">
        <v>516</v>
      </c>
      <c r="E1757" t="s">
        <v>3394</v>
      </c>
      <c r="F1757">
        <v>2</v>
      </c>
      <c r="J1757" t="s">
        <v>511</v>
      </c>
      <c r="L1757" t="s">
        <v>511</v>
      </c>
      <c r="M1757" t="s">
        <v>509</v>
      </c>
      <c r="N1757">
        <v>4</v>
      </c>
      <c r="O1757" t="s">
        <v>1224</v>
      </c>
      <c r="P1757" t="s">
        <v>1238</v>
      </c>
      <c r="Q1757" t="s">
        <v>1241</v>
      </c>
      <c r="R1757" t="s">
        <v>3374</v>
      </c>
    </row>
    <row r="1758" spans="1:18">
      <c r="A1758" t="s">
        <v>3371</v>
      </c>
      <c r="C1758" t="s">
        <v>689</v>
      </c>
      <c r="E1758" t="s">
        <v>3395</v>
      </c>
      <c r="F1758">
        <v>75</v>
      </c>
      <c r="I1758" t="s">
        <v>597</v>
      </c>
      <c r="J1758" t="s">
        <v>511</v>
      </c>
      <c r="L1758" t="s">
        <v>511</v>
      </c>
      <c r="M1758" t="s">
        <v>509</v>
      </c>
      <c r="N1758">
        <v>4</v>
      </c>
      <c r="O1758" t="s">
        <v>1224</v>
      </c>
      <c r="P1758" t="s">
        <v>1238</v>
      </c>
      <c r="Q1758" t="s">
        <v>1241</v>
      </c>
      <c r="R1758" t="s">
        <v>3374</v>
      </c>
    </row>
    <row r="1759" spans="1:18">
      <c r="A1759" t="s">
        <v>3371</v>
      </c>
      <c r="C1759" t="s">
        <v>694</v>
      </c>
      <c r="E1759" t="s">
        <v>3396</v>
      </c>
      <c r="F1759">
        <v>-40</v>
      </c>
      <c r="I1759" t="s">
        <v>597</v>
      </c>
      <c r="J1759" t="s">
        <v>511</v>
      </c>
      <c r="L1759" t="s">
        <v>511</v>
      </c>
      <c r="M1759" t="s">
        <v>509</v>
      </c>
      <c r="N1759">
        <v>4</v>
      </c>
      <c r="O1759" t="s">
        <v>1224</v>
      </c>
      <c r="P1759" t="s">
        <v>1238</v>
      </c>
      <c r="Q1759" t="s">
        <v>1241</v>
      </c>
      <c r="R1759" t="s">
        <v>3374</v>
      </c>
    </row>
    <row r="1760" spans="1:18">
      <c r="A1760" t="s">
        <v>3371</v>
      </c>
      <c r="C1760" t="s">
        <v>598</v>
      </c>
      <c r="E1760" t="s">
        <v>3397</v>
      </c>
      <c r="F1760">
        <v>9</v>
      </c>
      <c r="J1760" t="s">
        <v>511</v>
      </c>
      <c r="L1760" t="s">
        <v>511</v>
      </c>
      <c r="M1760" t="s">
        <v>509</v>
      </c>
      <c r="N1760">
        <v>4</v>
      </c>
      <c r="O1760" t="s">
        <v>1224</v>
      </c>
      <c r="P1760" t="s">
        <v>1238</v>
      </c>
      <c r="Q1760" t="s">
        <v>1241</v>
      </c>
      <c r="R1760" t="s">
        <v>3374</v>
      </c>
    </row>
    <row r="1761" spans="1:18">
      <c r="A1761" t="s">
        <v>3371</v>
      </c>
      <c r="B1761" t="s">
        <v>594</v>
      </c>
      <c r="C1761" t="s">
        <v>599</v>
      </c>
      <c r="E1761" t="s">
        <v>3398</v>
      </c>
      <c r="F1761">
        <v>237</v>
      </c>
      <c r="I1761" t="s">
        <v>707</v>
      </c>
      <c r="J1761" t="s">
        <v>511</v>
      </c>
      <c r="L1761" t="s">
        <v>511</v>
      </c>
      <c r="M1761" t="s">
        <v>509</v>
      </c>
      <c r="N1761">
        <v>4</v>
      </c>
      <c r="O1761" t="s">
        <v>1224</v>
      </c>
      <c r="P1761" t="s">
        <v>1238</v>
      </c>
      <c r="Q1761" t="s">
        <v>1241</v>
      </c>
      <c r="R1761" t="s">
        <v>3374</v>
      </c>
    </row>
    <row r="1762" spans="1:18">
      <c r="A1762" t="s">
        <v>3399</v>
      </c>
      <c r="C1762" t="s">
        <v>585</v>
      </c>
      <c r="E1762" t="s">
        <v>3400</v>
      </c>
      <c r="F1762" t="s">
        <v>3401</v>
      </c>
      <c r="J1762" t="s">
        <v>593</v>
      </c>
      <c r="L1762" t="s">
        <v>593</v>
      </c>
      <c r="N1762">
        <v>4</v>
      </c>
      <c r="O1762" t="s">
        <v>1224</v>
      </c>
      <c r="P1762" t="s">
        <v>1238</v>
      </c>
      <c r="Q1762" t="s">
        <v>1241</v>
      </c>
      <c r="R1762" t="s">
        <v>3402</v>
      </c>
    </row>
    <row r="1763" spans="1:18">
      <c r="A1763" t="s">
        <v>3399</v>
      </c>
      <c r="C1763" t="s">
        <v>1071</v>
      </c>
      <c r="E1763" t="s">
        <v>3403</v>
      </c>
      <c r="F1763">
        <f>SA\area\\</f>
        <v>16</v>
      </c>
      <c r="I1763" t="s">
        <v>1070</v>
      </c>
      <c r="J1763" t="s">
        <v>593</v>
      </c>
      <c r="L1763" t="s">
        <v>593</v>
      </c>
      <c r="M1763" t="s">
        <v>509</v>
      </c>
      <c r="N1763">
        <v>4</v>
      </c>
      <c r="O1763" t="s">
        <v>1224</v>
      </c>
      <c r="P1763" t="s">
        <v>1238</v>
      </c>
      <c r="Q1763" t="s">
        <v>1241</v>
      </c>
      <c r="R1763" t="s">
        <v>3402</v>
      </c>
    </row>
    <row r="1764" spans="1:18">
      <c r="A1764" t="s">
        <v>3399</v>
      </c>
      <c r="C1764" t="s">
        <v>615</v>
      </c>
      <c r="E1764" t="s">
        <v>3404</v>
      </c>
      <c r="F1764" t="str">
        <f>SA\assump\\</f>
        <v>-</v>
      </c>
      <c r="J1764" t="s">
        <v>593</v>
      </c>
      <c r="L1764" t="s">
        <v>593</v>
      </c>
      <c r="M1764" t="s">
        <v>509</v>
      </c>
      <c r="N1764">
        <v>4</v>
      </c>
      <c r="O1764" t="s">
        <v>1224</v>
      </c>
      <c r="P1764" t="s">
        <v>1238</v>
      </c>
      <c r="Q1764" t="s">
        <v>1241</v>
      </c>
      <c r="R1764" t="s">
        <v>3402</v>
      </c>
    </row>
    <row r="1765" spans="1:18">
      <c r="A1765" t="s">
        <v>3399</v>
      </c>
      <c r="B1765" t="s">
        <v>594</v>
      </c>
      <c r="C1765" t="s">
        <v>708</v>
      </c>
      <c r="E1765" t="s">
        <v>3405</v>
      </c>
      <c r="F1765" t="str">
        <f>SA\diam\\</f>
        <v>-</v>
      </c>
      <c r="I1765" t="s">
        <v>707</v>
      </c>
      <c r="J1765" t="s">
        <v>593</v>
      </c>
      <c r="L1765" t="s">
        <v>593</v>
      </c>
      <c r="M1765" t="s">
        <v>509</v>
      </c>
      <c r="N1765">
        <v>4</v>
      </c>
      <c r="O1765" t="s">
        <v>1224</v>
      </c>
      <c r="P1765" t="s">
        <v>1238</v>
      </c>
      <c r="Q1765" t="s">
        <v>1241</v>
      </c>
      <c r="R1765" t="s">
        <v>3402</v>
      </c>
    </row>
    <row r="1766" spans="1:18">
      <c r="A1766" t="s">
        <v>3399</v>
      </c>
      <c r="B1766" t="s">
        <v>594</v>
      </c>
      <c r="C1766" t="s">
        <v>712</v>
      </c>
      <c r="E1766" t="s">
        <v>3406</v>
      </c>
      <c r="F1766" t="str">
        <f>SA\height\\</f>
        <v>-</v>
      </c>
      <c r="I1766" t="s">
        <v>707</v>
      </c>
      <c r="J1766" t="s">
        <v>593</v>
      </c>
      <c r="L1766" t="s">
        <v>593</v>
      </c>
      <c r="M1766" t="s">
        <v>509</v>
      </c>
      <c r="N1766">
        <v>4</v>
      </c>
      <c r="O1766" t="s">
        <v>1224</v>
      </c>
      <c r="P1766" t="s">
        <v>1238</v>
      </c>
      <c r="Q1766" t="s">
        <v>1241</v>
      </c>
      <c r="R1766" t="s">
        <v>3402</v>
      </c>
    </row>
    <row r="1767" spans="1:18">
      <c r="A1767" t="s">
        <v>3399</v>
      </c>
      <c r="B1767" t="s">
        <v>594</v>
      </c>
      <c r="C1767" t="s">
        <v>716</v>
      </c>
      <c r="E1767" t="s">
        <v>3407</v>
      </c>
      <c r="F1767" t="str">
        <f>SA\len\\</f>
        <v>-</v>
      </c>
      <c r="I1767" t="s">
        <v>707</v>
      </c>
      <c r="J1767" t="s">
        <v>593</v>
      </c>
      <c r="L1767" t="s">
        <v>593</v>
      </c>
      <c r="M1767" t="s">
        <v>509</v>
      </c>
      <c r="N1767">
        <v>4</v>
      </c>
      <c r="O1767" t="s">
        <v>1224</v>
      </c>
      <c r="P1767" t="s">
        <v>1238</v>
      </c>
      <c r="Q1767" t="s">
        <v>1241</v>
      </c>
      <c r="R1767" t="s">
        <v>3402</v>
      </c>
    </row>
    <row r="1768" spans="1:18">
      <c r="A1768" t="s">
        <v>3399</v>
      </c>
      <c r="C1768" t="s">
        <v>87</v>
      </c>
      <c r="E1768" t="s">
        <v>3408</v>
      </c>
      <c r="F1768">
        <f>SA\m\\</f>
        <v>57.6</v>
      </c>
      <c r="G1768">
        <v>20</v>
      </c>
      <c r="H1768">
        <v>11.52</v>
      </c>
      <c r="I1768" t="s">
        <v>43</v>
      </c>
      <c r="J1768" t="s">
        <v>593</v>
      </c>
      <c r="L1768" t="s">
        <v>593</v>
      </c>
      <c r="M1768" t="s">
        <v>509</v>
      </c>
      <c r="N1768">
        <v>4</v>
      </c>
      <c r="O1768" t="s">
        <v>1224</v>
      </c>
      <c r="P1768" t="s">
        <v>1238</v>
      </c>
      <c r="Q1768" t="s">
        <v>1241</v>
      </c>
      <c r="R1768" t="s">
        <v>3402</v>
      </c>
    </row>
    <row r="1769" spans="1:18">
      <c r="A1769" t="s">
        <v>3399</v>
      </c>
      <c r="C1769" t="s">
        <v>508</v>
      </c>
      <c r="D1769" t="s">
        <v>629</v>
      </c>
      <c r="E1769" t="s">
        <v>3409</v>
      </c>
      <c r="F1769" t="str">
        <f>SA\P\LEM\</f>
        <v>-</v>
      </c>
      <c r="I1769" t="s">
        <v>7</v>
      </c>
      <c r="J1769" t="s">
        <v>593</v>
      </c>
      <c r="L1769" t="s">
        <v>593</v>
      </c>
      <c r="M1769" t="s">
        <v>509</v>
      </c>
      <c r="N1769">
        <v>4</v>
      </c>
      <c r="O1769" t="s">
        <v>1224</v>
      </c>
      <c r="P1769" t="s">
        <v>1238</v>
      </c>
      <c r="Q1769" t="s">
        <v>1241</v>
      </c>
      <c r="R1769" t="s">
        <v>3402</v>
      </c>
    </row>
    <row r="1770" spans="1:18">
      <c r="A1770" t="s">
        <v>3399</v>
      </c>
      <c r="C1770" t="s">
        <v>508</v>
      </c>
      <c r="D1770" t="s">
        <v>633</v>
      </c>
      <c r="E1770" t="s">
        <v>3410</v>
      </c>
      <c r="F1770" t="str">
        <f>SA\P\CRM\</f>
        <v>-</v>
      </c>
      <c r="I1770" t="s">
        <v>7</v>
      </c>
      <c r="J1770" t="s">
        <v>593</v>
      </c>
      <c r="L1770" t="s">
        <v>593</v>
      </c>
      <c r="M1770" t="s">
        <v>509</v>
      </c>
      <c r="N1770">
        <v>4</v>
      </c>
      <c r="O1770" t="s">
        <v>1224</v>
      </c>
      <c r="P1770" t="s">
        <v>1238</v>
      </c>
      <c r="Q1770" t="s">
        <v>1241</v>
      </c>
      <c r="R1770" t="s">
        <v>3402</v>
      </c>
    </row>
    <row r="1771" spans="1:18">
      <c r="A1771" t="s">
        <v>3399</v>
      </c>
      <c r="C1771" t="s">
        <v>508</v>
      </c>
      <c r="D1771" t="s">
        <v>637</v>
      </c>
      <c r="E1771" t="s">
        <v>3411</v>
      </c>
      <c r="F1771" t="str">
        <f>SA\P\CCM\</f>
        <v>-</v>
      </c>
      <c r="I1771" t="s">
        <v>7</v>
      </c>
      <c r="J1771" t="s">
        <v>593</v>
      </c>
      <c r="L1771" t="s">
        <v>593</v>
      </c>
      <c r="M1771" t="s">
        <v>509</v>
      </c>
      <c r="N1771">
        <v>4</v>
      </c>
      <c r="O1771" t="s">
        <v>1224</v>
      </c>
      <c r="P1771" t="s">
        <v>1238</v>
      </c>
      <c r="Q1771" t="s">
        <v>1241</v>
      </c>
      <c r="R1771" t="s">
        <v>3402</v>
      </c>
    </row>
    <row r="1772" spans="1:18">
      <c r="A1772" t="s">
        <v>3399</v>
      </c>
      <c r="C1772" t="s">
        <v>508</v>
      </c>
      <c r="D1772" t="s">
        <v>641</v>
      </c>
      <c r="E1772" t="s">
        <v>3412</v>
      </c>
      <c r="F1772" t="str">
        <f>SA\P\NVM\</f>
        <v>-</v>
      </c>
      <c r="I1772" t="s">
        <v>7</v>
      </c>
      <c r="J1772" t="s">
        <v>593</v>
      </c>
      <c r="L1772" t="s">
        <v>593</v>
      </c>
      <c r="M1772" t="s">
        <v>509</v>
      </c>
      <c r="N1772">
        <v>4</v>
      </c>
      <c r="O1772" t="s">
        <v>1224</v>
      </c>
      <c r="P1772" t="s">
        <v>1238</v>
      </c>
      <c r="Q1772" t="s">
        <v>1241</v>
      </c>
      <c r="R1772" t="s">
        <v>3402</v>
      </c>
    </row>
    <row r="1773" spans="1:18">
      <c r="A1773" t="s">
        <v>3399</v>
      </c>
      <c r="C1773" t="s">
        <v>508</v>
      </c>
      <c r="D1773" t="s">
        <v>645</v>
      </c>
      <c r="E1773" t="s">
        <v>3413</v>
      </c>
      <c r="F1773" t="str">
        <f>SA\P\MAM\</f>
        <v>-</v>
      </c>
      <c r="I1773" t="s">
        <v>7</v>
      </c>
      <c r="J1773" t="s">
        <v>593</v>
      </c>
      <c r="L1773" t="s">
        <v>593</v>
      </c>
      <c r="M1773" t="s">
        <v>509</v>
      </c>
      <c r="N1773">
        <v>4</v>
      </c>
      <c r="O1773" t="s">
        <v>1224</v>
      </c>
      <c r="P1773" t="s">
        <v>1238</v>
      </c>
      <c r="Q1773" t="s">
        <v>1241</v>
      </c>
      <c r="R1773" t="s">
        <v>3402</v>
      </c>
    </row>
    <row r="1774" spans="1:18">
      <c r="A1774" t="s">
        <v>3399</v>
      </c>
      <c r="C1774" t="s">
        <v>508</v>
      </c>
      <c r="D1774" t="s">
        <v>649</v>
      </c>
      <c r="E1774" t="s">
        <v>3414</v>
      </c>
      <c r="F1774" t="str">
        <f>SA\P\RSM\</f>
        <v>-</v>
      </c>
      <c r="I1774" t="s">
        <v>7</v>
      </c>
      <c r="J1774" t="s">
        <v>593</v>
      </c>
      <c r="L1774" t="s">
        <v>593</v>
      </c>
      <c r="M1774" t="s">
        <v>509</v>
      </c>
      <c r="N1774">
        <v>4</v>
      </c>
      <c r="O1774" t="s">
        <v>1224</v>
      </c>
      <c r="P1774" t="s">
        <v>1238</v>
      </c>
      <c r="Q1774" t="s">
        <v>1241</v>
      </c>
      <c r="R1774" t="s">
        <v>3402</v>
      </c>
    </row>
    <row r="1775" spans="1:18">
      <c r="A1775" t="s">
        <v>3399</v>
      </c>
      <c r="C1775" t="s">
        <v>508</v>
      </c>
      <c r="D1775" t="s">
        <v>653</v>
      </c>
      <c r="E1775" t="s">
        <v>3415</v>
      </c>
      <c r="F1775" t="str">
        <f>SA\P\ISM\</f>
        <v>-</v>
      </c>
      <c r="I1775" t="s">
        <v>7</v>
      </c>
      <c r="J1775" t="s">
        <v>593</v>
      </c>
      <c r="L1775" t="s">
        <v>593</v>
      </c>
      <c r="M1775" t="s">
        <v>509</v>
      </c>
      <c r="N1775">
        <v>4</v>
      </c>
      <c r="O1775" t="s">
        <v>1224</v>
      </c>
      <c r="P1775" t="s">
        <v>1238</v>
      </c>
      <c r="Q1775" t="s">
        <v>1241</v>
      </c>
      <c r="R1775" t="s">
        <v>3402</v>
      </c>
    </row>
    <row r="1776" spans="1:18">
      <c r="A1776" t="s">
        <v>3399</v>
      </c>
      <c r="C1776" t="s">
        <v>508</v>
      </c>
      <c r="D1776" t="s">
        <v>657</v>
      </c>
      <c r="E1776" t="s">
        <v>3416</v>
      </c>
      <c r="F1776" t="str">
        <f>SA\P\SCM\</f>
        <v>-</v>
      </c>
      <c r="I1776" t="s">
        <v>7</v>
      </c>
      <c r="J1776" t="s">
        <v>593</v>
      </c>
      <c r="L1776" t="s">
        <v>593</v>
      </c>
      <c r="M1776" t="s">
        <v>509</v>
      </c>
      <c r="N1776">
        <v>4</v>
      </c>
      <c r="O1776" t="s">
        <v>1224</v>
      </c>
      <c r="P1776" t="s">
        <v>1238</v>
      </c>
      <c r="Q1776" t="s">
        <v>1241</v>
      </c>
      <c r="R1776" t="s">
        <v>3402</v>
      </c>
    </row>
    <row r="1777" spans="1:18">
      <c r="A1777" t="s">
        <v>3399</v>
      </c>
      <c r="C1777" t="s">
        <v>508</v>
      </c>
      <c r="D1777" t="s">
        <v>661</v>
      </c>
      <c r="E1777" t="s">
        <v>3417</v>
      </c>
      <c r="F1777" t="str">
        <f>SA\P\ECM\</f>
        <v>-</v>
      </c>
      <c r="I1777" t="s">
        <v>7</v>
      </c>
      <c r="J1777" t="s">
        <v>593</v>
      </c>
      <c r="L1777" t="s">
        <v>593</v>
      </c>
      <c r="M1777" t="s">
        <v>509</v>
      </c>
      <c r="N1777">
        <v>4</v>
      </c>
      <c r="O1777" t="s">
        <v>1224</v>
      </c>
      <c r="P1777" t="s">
        <v>1238</v>
      </c>
      <c r="Q1777" t="s">
        <v>1241</v>
      </c>
      <c r="R1777" t="s">
        <v>3402</v>
      </c>
    </row>
    <row r="1778" spans="1:18">
      <c r="A1778" t="s">
        <v>3399</v>
      </c>
      <c r="C1778" t="s">
        <v>508</v>
      </c>
      <c r="D1778" t="s">
        <v>665</v>
      </c>
      <c r="E1778" t="s">
        <v>3418</v>
      </c>
      <c r="F1778" t="str">
        <f>SA\P\SAM\</f>
        <v>-</v>
      </c>
      <c r="I1778" t="s">
        <v>7</v>
      </c>
      <c r="J1778" t="s">
        <v>593</v>
      </c>
      <c r="L1778" t="s">
        <v>593</v>
      </c>
      <c r="M1778" t="s">
        <v>509</v>
      </c>
      <c r="N1778">
        <v>4</v>
      </c>
      <c r="O1778" t="s">
        <v>1224</v>
      </c>
      <c r="P1778" t="s">
        <v>1238</v>
      </c>
      <c r="Q1778" t="s">
        <v>1241</v>
      </c>
      <c r="R1778" t="s">
        <v>3402</v>
      </c>
    </row>
    <row r="1779" spans="1:18">
      <c r="A1779" t="s">
        <v>3399</v>
      </c>
      <c r="C1779" t="s">
        <v>508</v>
      </c>
      <c r="D1779" t="s">
        <v>669</v>
      </c>
      <c r="E1779" t="s">
        <v>3419</v>
      </c>
      <c r="F1779" t="str">
        <f>SA\P\SBM\</f>
        <v>-</v>
      </c>
      <c r="I1779" t="s">
        <v>7</v>
      </c>
      <c r="J1779" t="s">
        <v>593</v>
      </c>
      <c r="L1779" t="s">
        <v>593</v>
      </c>
      <c r="M1779" t="s">
        <v>509</v>
      </c>
      <c r="N1779">
        <v>4</v>
      </c>
      <c r="O1779" t="s">
        <v>1224</v>
      </c>
      <c r="P1779" t="s">
        <v>1238</v>
      </c>
      <c r="Q1779" t="s">
        <v>1241</v>
      </c>
      <c r="R1779" t="s">
        <v>3402</v>
      </c>
    </row>
    <row r="1780" spans="1:18">
      <c r="A1780" t="s">
        <v>3399</v>
      </c>
      <c r="C1780" t="s">
        <v>595</v>
      </c>
      <c r="E1780" t="s">
        <v>3420</v>
      </c>
      <c r="F1780" t="str">
        <f>SA\redundancy.scheme\\</f>
        <v>-</v>
      </c>
      <c r="J1780" t="s">
        <v>593</v>
      </c>
      <c r="L1780" t="s">
        <v>593</v>
      </c>
      <c r="M1780" t="s">
        <v>509</v>
      </c>
      <c r="N1780">
        <v>4</v>
      </c>
      <c r="O1780" t="s">
        <v>1224</v>
      </c>
      <c r="P1780" t="s">
        <v>1238</v>
      </c>
      <c r="Q1780" t="s">
        <v>1241</v>
      </c>
      <c r="R1780" t="s">
        <v>3402</v>
      </c>
    </row>
    <row r="1781" spans="1:18">
      <c r="A1781" t="s">
        <v>3399</v>
      </c>
      <c r="C1781" t="s">
        <v>596</v>
      </c>
      <c r="E1781" t="s">
        <v>3421</v>
      </c>
      <c r="F1781" t="str">
        <f>SA\redundancy.type\\</f>
        <v>-</v>
      </c>
      <c r="J1781" t="s">
        <v>593</v>
      </c>
      <c r="L1781" t="s">
        <v>593</v>
      </c>
      <c r="M1781" t="s">
        <v>509</v>
      </c>
      <c r="N1781">
        <v>4</v>
      </c>
      <c r="O1781" t="s">
        <v>1224</v>
      </c>
      <c r="P1781" t="s">
        <v>1238</v>
      </c>
      <c r="Q1781" t="s">
        <v>1241</v>
      </c>
      <c r="R1781" t="s">
        <v>3402</v>
      </c>
    </row>
    <row r="1782" spans="1:18">
      <c r="A1782" t="s">
        <v>3399</v>
      </c>
      <c r="C1782" t="s">
        <v>515</v>
      </c>
      <c r="E1782" t="s">
        <v>3422</v>
      </c>
      <c r="F1782" t="str">
        <f>SA\redundancy.k\\</f>
        <v>-</v>
      </c>
      <c r="J1782" t="s">
        <v>593</v>
      </c>
      <c r="L1782" t="s">
        <v>593</v>
      </c>
      <c r="M1782" t="s">
        <v>509</v>
      </c>
      <c r="N1782">
        <v>4</v>
      </c>
      <c r="O1782" t="s">
        <v>1224</v>
      </c>
      <c r="P1782" t="s">
        <v>1238</v>
      </c>
      <c r="Q1782" t="s">
        <v>1241</v>
      </c>
      <c r="R1782" t="s">
        <v>3402</v>
      </c>
    </row>
    <row r="1783" spans="1:18">
      <c r="A1783" t="s">
        <v>3399</v>
      </c>
      <c r="C1783" t="s">
        <v>516</v>
      </c>
      <c r="E1783" t="s">
        <v>3423</v>
      </c>
      <c r="F1783" t="str">
        <f>SA\redundancy.n\\</f>
        <v>-</v>
      </c>
      <c r="J1783" t="s">
        <v>593</v>
      </c>
      <c r="L1783" t="s">
        <v>593</v>
      </c>
      <c r="M1783" t="s">
        <v>509</v>
      </c>
      <c r="N1783">
        <v>4</v>
      </c>
      <c r="O1783" t="s">
        <v>1224</v>
      </c>
      <c r="P1783" t="s">
        <v>1238</v>
      </c>
      <c r="Q1783" t="s">
        <v>1241</v>
      </c>
      <c r="R1783" t="s">
        <v>3402</v>
      </c>
    </row>
    <row r="1784" spans="1:18">
      <c r="A1784" t="s">
        <v>3399</v>
      </c>
      <c r="C1784" t="s">
        <v>689</v>
      </c>
      <c r="E1784" t="s">
        <v>3424</v>
      </c>
      <c r="F1784" t="str">
        <f>SA\Temp_oper_max\\</f>
        <v>-</v>
      </c>
      <c r="I1784" t="s">
        <v>597</v>
      </c>
      <c r="J1784" t="s">
        <v>593</v>
      </c>
      <c r="L1784" t="s">
        <v>593</v>
      </c>
      <c r="M1784" t="s">
        <v>509</v>
      </c>
      <c r="N1784">
        <v>4</v>
      </c>
      <c r="O1784" t="s">
        <v>1224</v>
      </c>
      <c r="P1784" t="s">
        <v>1238</v>
      </c>
      <c r="Q1784" t="s">
        <v>1241</v>
      </c>
      <c r="R1784" t="s">
        <v>3402</v>
      </c>
    </row>
    <row r="1785" spans="1:18">
      <c r="A1785" t="s">
        <v>3399</v>
      </c>
      <c r="C1785" t="s">
        <v>694</v>
      </c>
      <c r="E1785" t="s">
        <v>3425</v>
      </c>
      <c r="F1785" t="str">
        <f>SA\Temp_oper_min\\</f>
        <v>-</v>
      </c>
      <c r="I1785" t="s">
        <v>597</v>
      </c>
      <c r="J1785" t="s">
        <v>593</v>
      </c>
      <c r="L1785" t="s">
        <v>593</v>
      </c>
      <c r="M1785" t="s">
        <v>509</v>
      </c>
      <c r="N1785">
        <v>4</v>
      </c>
      <c r="O1785" t="s">
        <v>1224</v>
      </c>
      <c r="P1785" t="s">
        <v>1238</v>
      </c>
      <c r="Q1785" t="s">
        <v>1241</v>
      </c>
      <c r="R1785" t="s">
        <v>3402</v>
      </c>
    </row>
    <row r="1786" spans="1:18">
      <c r="A1786" t="s">
        <v>3399</v>
      </c>
      <c r="C1786" t="s">
        <v>598</v>
      </c>
      <c r="E1786" t="s">
        <v>3426</v>
      </c>
      <c r="F1786" t="str">
        <f>SA\TRL\\</f>
        <v>-</v>
      </c>
      <c r="J1786" t="s">
        <v>593</v>
      </c>
      <c r="L1786" t="s">
        <v>593</v>
      </c>
      <c r="M1786" t="s">
        <v>509</v>
      </c>
      <c r="N1786">
        <v>4</v>
      </c>
      <c r="O1786" t="s">
        <v>1224</v>
      </c>
      <c r="P1786" t="s">
        <v>1238</v>
      </c>
      <c r="Q1786" t="s">
        <v>1241</v>
      </c>
      <c r="R1786" t="s">
        <v>3402</v>
      </c>
    </row>
    <row r="1787" spans="1:18">
      <c r="A1787" t="s">
        <v>3399</v>
      </c>
      <c r="B1787" t="s">
        <v>594</v>
      </c>
      <c r="C1787" t="s">
        <v>599</v>
      </c>
      <c r="E1787" t="s">
        <v>3427</v>
      </c>
      <c r="F1787" t="str">
        <f>SA\wid\\</f>
        <v>-</v>
      </c>
      <c r="I1787" t="s">
        <v>707</v>
      </c>
      <c r="J1787" t="s">
        <v>593</v>
      </c>
      <c r="L1787" t="s">
        <v>593</v>
      </c>
      <c r="M1787" t="s">
        <v>509</v>
      </c>
      <c r="N1787">
        <v>4</v>
      </c>
      <c r="O1787" t="s">
        <v>1224</v>
      </c>
      <c r="P1787" t="s">
        <v>1238</v>
      </c>
      <c r="Q1787" t="s">
        <v>1241</v>
      </c>
      <c r="R1787" t="s">
        <v>3402</v>
      </c>
    </row>
    <row r="1788" spans="1:18">
      <c r="A1788" t="s">
        <v>3428</v>
      </c>
      <c r="C1788" t="s">
        <v>585</v>
      </c>
      <c r="E1788" t="s">
        <v>3429</v>
      </c>
      <c r="F1788" t="s">
        <v>3430</v>
      </c>
      <c r="J1788" t="s">
        <v>601</v>
      </c>
      <c r="L1788" t="s">
        <v>601</v>
      </c>
      <c r="N1788">
        <v>4</v>
      </c>
      <c r="O1788" t="s">
        <v>1224</v>
      </c>
      <c r="P1788" t="s">
        <v>1238</v>
      </c>
      <c r="Q1788" t="s">
        <v>1241</v>
      </c>
      <c r="R1788" t="s">
        <v>3431</v>
      </c>
    </row>
    <row r="1789" spans="1:18">
      <c r="A1789" t="s">
        <v>3428</v>
      </c>
      <c r="C1789" t="s">
        <v>615</v>
      </c>
      <c r="E1789" t="s">
        <v>3432</v>
      </c>
      <c r="F1789" t="s">
        <v>300</v>
      </c>
      <c r="J1789" t="s">
        <v>601</v>
      </c>
      <c r="L1789" t="s">
        <v>601</v>
      </c>
      <c r="M1789" t="s">
        <v>509</v>
      </c>
      <c r="N1789">
        <v>4</v>
      </c>
      <c r="O1789" t="s">
        <v>1224</v>
      </c>
      <c r="P1789" t="s">
        <v>1238</v>
      </c>
      <c r="Q1789" t="s">
        <v>1241</v>
      </c>
      <c r="R1789" t="s">
        <v>3431</v>
      </c>
    </row>
    <row r="1790" spans="1:18">
      <c r="A1790" t="s">
        <v>3428</v>
      </c>
      <c r="B1790" t="s">
        <v>594</v>
      </c>
      <c r="C1790" t="s">
        <v>708</v>
      </c>
      <c r="E1790" t="s">
        <v>3433</v>
      </c>
      <c r="F1790" t="s">
        <v>300</v>
      </c>
      <c r="I1790" t="s">
        <v>707</v>
      </c>
      <c r="J1790" t="s">
        <v>601</v>
      </c>
      <c r="L1790" t="s">
        <v>601</v>
      </c>
      <c r="M1790" t="s">
        <v>509</v>
      </c>
      <c r="N1790">
        <v>4</v>
      </c>
      <c r="O1790" t="s">
        <v>1224</v>
      </c>
      <c r="P1790" t="s">
        <v>1238</v>
      </c>
      <c r="Q1790" t="s">
        <v>1241</v>
      </c>
      <c r="R1790" t="s">
        <v>3431</v>
      </c>
    </row>
    <row r="1791" spans="1:18">
      <c r="A1791" t="s">
        <v>3428</v>
      </c>
      <c r="B1791" t="s">
        <v>594</v>
      </c>
      <c r="C1791" t="s">
        <v>712</v>
      </c>
      <c r="E1791" t="s">
        <v>3434</v>
      </c>
      <c r="F1791">
        <v>44.45</v>
      </c>
      <c r="I1791" t="s">
        <v>707</v>
      </c>
      <c r="J1791" t="s">
        <v>601</v>
      </c>
      <c r="L1791" t="s">
        <v>601</v>
      </c>
      <c r="M1791" t="s">
        <v>509</v>
      </c>
      <c r="N1791">
        <v>4</v>
      </c>
      <c r="O1791" t="s">
        <v>1224</v>
      </c>
      <c r="P1791" t="s">
        <v>1238</v>
      </c>
      <c r="Q1791" t="s">
        <v>1241</v>
      </c>
      <c r="R1791" t="s">
        <v>3431</v>
      </c>
    </row>
    <row r="1792" spans="1:18">
      <c r="A1792" t="s">
        <v>3428</v>
      </c>
      <c r="B1792" t="s">
        <v>594</v>
      </c>
      <c r="C1792" t="s">
        <v>716</v>
      </c>
      <c r="E1792" t="s">
        <v>3435</v>
      </c>
      <c r="F1792">
        <v>69.468999999999994</v>
      </c>
      <c r="I1792" t="s">
        <v>707</v>
      </c>
      <c r="J1792" t="s">
        <v>601</v>
      </c>
      <c r="L1792" t="s">
        <v>601</v>
      </c>
      <c r="M1792" t="s">
        <v>509</v>
      </c>
      <c r="N1792">
        <v>4</v>
      </c>
      <c r="O1792" t="s">
        <v>1224</v>
      </c>
      <c r="P1792" t="s">
        <v>1238</v>
      </c>
      <c r="Q1792" t="s">
        <v>1241</v>
      </c>
      <c r="R1792" t="s">
        <v>3431</v>
      </c>
    </row>
    <row r="1793" spans="1:18">
      <c r="A1793" t="s">
        <v>3428</v>
      </c>
      <c r="C1793" t="s">
        <v>87</v>
      </c>
      <c r="E1793" t="s">
        <v>3436</v>
      </c>
      <c r="F1793">
        <v>0.7</v>
      </c>
      <c r="G1793">
        <v>5</v>
      </c>
      <c r="H1793">
        <v>3.5000000000000003E-2</v>
      </c>
      <c r="I1793" t="s">
        <v>43</v>
      </c>
      <c r="J1793" t="s">
        <v>601</v>
      </c>
      <c r="L1793" t="s">
        <v>601</v>
      </c>
      <c r="M1793" t="s">
        <v>509</v>
      </c>
      <c r="N1793">
        <v>4</v>
      </c>
      <c r="O1793" t="s">
        <v>1224</v>
      </c>
      <c r="P1793" t="s">
        <v>1238</v>
      </c>
      <c r="Q1793" t="s">
        <v>1241</v>
      </c>
      <c r="R1793" t="s">
        <v>3431</v>
      </c>
    </row>
    <row r="1794" spans="1:18">
      <c r="A1794" t="s">
        <v>3428</v>
      </c>
      <c r="C1794" t="s">
        <v>508</v>
      </c>
      <c r="D1794" t="s">
        <v>629</v>
      </c>
      <c r="E1794" t="s">
        <v>3437</v>
      </c>
      <c r="F1794" t="s">
        <v>300</v>
      </c>
      <c r="I1794" t="s">
        <v>7</v>
      </c>
      <c r="J1794" t="s">
        <v>601</v>
      </c>
      <c r="L1794" t="s">
        <v>601</v>
      </c>
      <c r="M1794" t="s">
        <v>509</v>
      </c>
      <c r="N1794">
        <v>4</v>
      </c>
      <c r="O1794" t="s">
        <v>1224</v>
      </c>
      <c r="P1794" t="s">
        <v>1238</v>
      </c>
      <c r="Q1794" t="s">
        <v>1241</v>
      </c>
      <c r="R1794" t="s">
        <v>3431</v>
      </c>
    </row>
    <row r="1795" spans="1:18">
      <c r="A1795" t="s">
        <v>3428</v>
      </c>
      <c r="C1795" t="s">
        <v>508</v>
      </c>
      <c r="D1795" t="s">
        <v>633</v>
      </c>
      <c r="E1795" t="s">
        <v>3438</v>
      </c>
      <c r="F1795" t="s">
        <v>300</v>
      </c>
      <c r="I1795" t="s">
        <v>7</v>
      </c>
      <c r="J1795" t="s">
        <v>601</v>
      </c>
      <c r="L1795" t="s">
        <v>601</v>
      </c>
      <c r="M1795" t="s">
        <v>509</v>
      </c>
      <c r="N1795">
        <v>4</v>
      </c>
      <c r="O1795" t="s">
        <v>1224</v>
      </c>
      <c r="P1795" t="s">
        <v>1238</v>
      </c>
      <c r="Q1795" t="s">
        <v>1241</v>
      </c>
      <c r="R1795" t="s">
        <v>3431</v>
      </c>
    </row>
    <row r="1796" spans="1:18">
      <c r="A1796" t="s">
        <v>3428</v>
      </c>
      <c r="C1796" t="s">
        <v>508</v>
      </c>
      <c r="D1796" t="s">
        <v>637</v>
      </c>
      <c r="E1796" t="s">
        <v>3439</v>
      </c>
      <c r="F1796" t="s">
        <v>300</v>
      </c>
      <c r="I1796" t="s">
        <v>7</v>
      </c>
      <c r="J1796" t="s">
        <v>601</v>
      </c>
      <c r="L1796" t="s">
        <v>601</v>
      </c>
      <c r="M1796" t="s">
        <v>509</v>
      </c>
      <c r="N1796">
        <v>4</v>
      </c>
      <c r="O1796" t="s">
        <v>1224</v>
      </c>
      <c r="P1796" t="s">
        <v>1238</v>
      </c>
      <c r="Q1796" t="s">
        <v>1241</v>
      </c>
      <c r="R1796" t="s">
        <v>3431</v>
      </c>
    </row>
    <row r="1797" spans="1:18">
      <c r="A1797" t="s">
        <v>3428</v>
      </c>
      <c r="C1797" t="s">
        <v>508</v>
      </c>
      <c r="D1797" t="s">
        <v>641</v>
      </c>
      <c r="E1797" t="s">
        <v>3440</v>
      </c>
      <c r="F1797" t="s">
        <v>300</v>
      </c>
      <c r="I1797" t="s">
        <v>7</v>
      </c>
      <c r="J1797" t="s">
        <v>601</v>
      </c>
      <c r="L1797" t="s">
        <v>601</v>
      </c>
      <c r="M1797" t="s">
        <v>509</v>
      </c>
      <c r="N1797">
        <v>4</v>
      </c>
      <c r="O1797" t="s">
        <v>1224</v>
      </c>
      <c r="P1797" t="s">
        <v>1238</v>
      </c>
      <c r="Q1797" t="s">
        <v>1241</v>
      </c>
      <c r="R1797" t="s">
        <v>3431</v>
      </c>
    </row>
    <row r="1798" spans="1:18">
      <c r="A1798" t="s">
        <v>3428</v>
      </c>
      <c r="C1798" t="s">
        <v>508</v>
      </c>
      <c r="D1798" t="s">
        <v>645</v>
      </c>
      <c r="E1798" t="s">
        <v>3441</v>
      </c>
      <c r="F1798" t="s">
        <v>300</v>
      </c>
      <c r="I1798" t="s">
        <v>7</v>
      </c>
      <c r="J1798" t="s">
        <v>601</v>
      </c>
      <c r="L1798" t="s">
        <v>601</v>
      </c>
      <c r="M1798" t="s">
        <v>509</v>
      </c>
      <c r="N1798">
        <v>4</v>
      </c>
      <c r="O1798" t="s">
        <v>1224</v>
      </c>
      <c r="P1798" t="s">
        <v>1238</v>
      </c>
      <c r="Q1798" t="s">
        <v>1241</v>
      </c>
      <c r="R1798" t="s">
        <v>3431</v>
      </c>
    </row>
    <row r="1799" spans="1:18">
      <c r="A1799" t="s">
        <v>3428</v>
      </c>
      <c r="C1799" t="s">
        <v>508</v>
      </c>
      <c r="D1799" t="s">
        <v>649</v>
      </c>
      <c r="E1799" t="s">
        <v>3442</v>
      </c>
      <c r="F1799" t="s">
        <v>300</v>
      </c>
      <c r="I1799" t="s">
        <v>7</v>
      </c>
      <c r="J1799" t="s">
        <v>601</v>
      </c>
      <c r="L1799" t="s">
        <v>601</v>
      </c>
      <c r="M1799" t="s">
        <v>509</v>
      </c>
      <c r="N1799">
        <v>4</v>
      </c>
      <c r="O1799" t="s">
        <v>1224</v>
      </c>
      <c r="P1799" t="s">
        <v>1238</v>
      </c>
      <c r="Q1799" t="s">
        <v>1241</v>
      </c>
      <c r="R1799" t="s">
        <v>3431</v>
      </c>
    </row>
    <row r="1800" spans="1:18">
      <c r="A1800" t="s">
        <v>3428</v>
      </c>
      <c r="C1800" t="s">
        <v>508</v>
      </c>
      <c r="D1800" t="s">
        <v>653</v>
      </c>
      <c r="E1800" t="s">
        <v>3443</v>
      </c>
      <c r="F1800" t="s">
        <v>300</v>
      </c>
      <c r="I1800" t="s">
        <v>7</v>
      </c>
      <c r="J1800" t="s">
        <v>601</v>
      </c>
      <c r="L1800" t="s">
        <v>601</v>
      </c>
      <c r="M1800" t="s">
        <v>509</v>
      </c>
      <c r="N1800">
        <v>4</v>
      </c>
      <c r="O1800" t="s">
        <v>1224</v>
      </c>
      <c r="P1800" t="s">
        <v>1238</v>
      </c>
      <c r="Q1800" t="s">
        <v>1241</v>
      </c>
      <c r="R1800" t="s">
        <v>3431</v>
      </c>
    </row>
    <row r="1801" spans="1:18">
      <c r="A1801" t="s">
        <v>3428</v>
      </c>
      <c r="C1801" t="s">
        <v>508</v>
      </c>
      <c r="D1801" t="s">
        <v>657</v>
      </c>
      <c r="E1801" t="s">
        <v>3444</v>
      </c>
      <c r="F1801" t="s">
        <v>300</v>
      </c>
      <c r="I1801" t="s">
        <v>7</v>
      </c>
      <c r="J1801" t="s">
        <v>601</v>
      </c>
      <c r="L1801" t="s">
        <v>601</v>
      </c>
      <c r="M1801" t="s">
        <v>509</v>
      </c>
      <c r="N1801">
        <v>4</v>
      </c>
      <c r="O1801" t="s">
        <v>1224</v>
      </c>
      <c r="P1801" t="s">
        <v>1238</v>
      </c>
      <c r="Q1801" t="s">
        <v>1241</v>
      </c>
      <c r="R1801" t="s">
        <v>3431</v>
      </c>
    </row>
    <row r="1802" spans="1:18">
      <c r="A1802" t="s">
        <v>3428</v>
      </c>
      <c r="C1802" t="s">
        <v>508</v>
      </c>
      <c r="D1802" t="s">
        <v>661</v>
      </c>
      <c r="E1802" t="s">
        <v>3445</v>
      </c>
      <c r="F1802" t="s">
        <v>300</v>
      </c>
      <c r="I1802" t="s">
        <v>7</v>
      </c>
      <c r="J1802" t="s">
        <v>601</v>
      </c>
      <c r="L1802" t="s">
        <v>601</v>
      </c>
      <c r="M1802" t="s">
        <v>509</v>
      </c>
      <c r="N1802">
        <v>4</v>
      </c>
      <c r="O1802" t="s">
        <v>1224</v>
      </c>
      <c r="P1802" t="s">
        <v>1238</v>
      </c>
      <c r="Q1802" t="s">
        <v>1241</v>
      </c>
      <c r="R1802" t="s">
        <v>3431</v>
      </c>
    </row>
    <row r="1803" spans="1:18">
      <c r="A1803" t="s">
        <v>3428</v>
      </c>
      <c r="C1803" t="s">
        <v>508</v>
      </c>
      <c r="D1803" t="s">
        <v>665</v>
      </c>
      <c r="E1803" t="s">
        <v>3446</v>
      </c>
      <c r="F1803" t="s">
        <v>300</v>
      </c>
      <c r="I1803" t="s">
        <v>7</v>
      </c>
      <c r="J1803" t="s">
        <v>601</v>
      </c>
      <c r="L1803" t="s">
        <v>601</v>
      </c>
      <c r="M1803" t="s">
        <v>509</v>
      </c>
      <c r="N1803">
        <v>4</v>
      </c>
      <c r="O1803" t="s">
        <v>1224</v>
      </c>
      <c r="P1803" t="s">
        <v>1238</v>
      </c>
      <c r="Q1803" t="s">
        <v>1241</v>
      </c>
      <c r="R1803" t="s">
        <v>3431</v>
      </c>
    </row>
    <row r="1804" spans="1:18">
      <c r="A1804" t="s">
        <v>3428</v>
      </c>
      <c r="C1804" t="s">
        <v>508</v>
      </c>
      <c r="D1804" t="s">
        <v>669</v>
      </c>
      <c r="E1804" t="s">
        <v>3447</v>
      </c>
      <c r="F1804" t="s">
        <v>300</v>
      </c>
      <c r="I1804" t="s">
        <v>7</v>
      </c>
      <c r="J1804" t="s">
        <v>601</v>
      </c>
      <c r="L1804" t="s">
        <v>601</v>
      </c>
      <c r="M1804" t="s">
        <v>509</v>
      </c>
      <c r="N1804">
        <v>4</v>
      </c>
      <c r="O1804" t="s">
        <v>1224</v>
      </c>
      <c r="P1804" t="s">
        <v>1238</v>
      </c>
      <c r="Q1804" t="s">
        <v>1241</v>
      </c>
      <c r="R1804" t="s">
        <v>3431</v>
      </c>
    </row>
    <row r="1805" spans="1:18">
      <c r="A1805" t="s">
        <v>3428</v>
      </c>
      <c r="C1805" t="s">
        <v>595</v>
      </c>
      <c r="E1805" t="s">
        <v>3448</v>
      </c>
      <c r="F1805" t="s">
        <v>3449</v>
      </c>
      <c r="J1805" t="s">
        <v>601</v>
      </c>
      <c r="L1805" t="s">
        <v>601</v>
      </c>
      <c r="M1805" t="s">
        <v>509</v>
      </c>
      <c r="N1805">
        <v>4</v>
      </c>
      <c r="O1805" t="s">
        <v>1224</v>
      </c>
      <c r="P1805" t="s">
        <v>1238</v>
      </c>
      <c r="Q1805" t="s">
        <v>1241</v>
      </c>
      <c r="R1805" t="s">
        <v>3431</v>
      </c>
    </row>
    <row r="1806" spans="1:18">
      <c r="A1806" t="s">
        <v>3428</v>
      </c>
      <c r="C1806" t="s">
        <v>596</v>
      </c>
      <c r="E1806" t="s">
        <v>3450</v>
      </c>
      <c r="F1806" t="s">
        <v>1828</v>
      </c>
      <c r="J1806" t="s">
        <v>601</v>
      </c>
      <c r="L1806" t="s">
        <v>601</v>
      </c>
      <c r="M1806" t="s">
        <v>509</v>
      </c>
      <c r="N1806">
        <v>4</v>
      </c>
      <c r="O1806" t="s">
        <v>1224</v>
      </c>
      <c r="P1806" t="s">
        <v>1238</v>
      </c>
      <c r="Q1806" t="s">
        <v>1241</v>
      </c>
      <c r="R1806" t="s">
        <v>3431</v>
      </c>
    </row>
    <row r="1807" spans="1:18">
      <c r="A1807" t="s">
        <v>3428</v>
      </c>
      <c r="C1807" t="s">
        <v>515</v>
      </c>
      <c r="E1807" t="s">
        <v>3451</v>
      </c>
      <c r="F1807">
        <v>1</v>
      </c>
      <c r="J1807" t="s">
        <v>601</v>
      </c>
      <c r="L1807" t="s">
        <v>601</v>
      </c>
      <c r="M1807" t="s">
        <v>509</v>
      </c>
      <c r="N1807">
        <v>4</v>
      </c>
      <c r="O1807" t="s">
        <v>1224</v>
      </c>
      <c r="P1807" t="s">
        <v>1238</v>
      </c>
      <c r="Q1807" t="s">
        <v>1241</v>
      </c>
      <c r="R1807" t="s">
        <v>3431</v>
      </c>
    </row>
    <row r="1808" spans="1:18">
      <c r="A1808" t="s">
        <v>3428</v>
      </c>
      <c r="C1808" t="s">
        <v>516</v>
      </c>
      <c r="E1808" t="s">
        <v>3452</v>
      </c>
      <c r="F1808">
        <v>2</v>
      </c>
      <c r="J1808" t="s">
        <v>601</v>
      </c>
      <c r="L1808" t="s">
        <v>601</v>
      </c>
      <c r="M1808" t="s">
        <v>509</v>
      </c>
      <c r="N1808">
        <v>4</v>
      </c>
      <c r="O1808" t="s">
        <v>1224</v>
      </c>
      <c r="P1808" t="s">
        <v>1238</v>
      </c>
      <c r="Q1808" t="s">
        <v>1241</v>
      </c>
      <c r="R1808" t="s">
        <v>3431</v>
      </c>
    </row>
    <row r="1809" spans="1:18">
      <c r="A1809" t="s">
        <v>3428</v>
      </c>
      <c r="C1809" t="s">
        <v>689</v>
      </c>
      <c r="E1809" t="s">
        <v>3453</v>
      </c>
      <c r="F1809" t="s">
        <v>300</v>
      </c>
      <c r="I1809" t="s">
        <v>597</v>
      </c>
      <c r="J1809" t="s">
        <v>601</v>
      </c>
      <c r="L1809" t="s">
        <v>601</v>
      </c>
      <c r="M1809" t="s">
        <v>509</v>
      </c>
      <c r="N1809">
        <v>4</v>
      </c>
      <c r="O1809" t="s">
        <v>1224</v>
      </c>
      <c r="P1809" t="s">
        <v>1238</v>
      </c>
      <c r="Q1809" t="s">
        <v>1241</v>
      </c>
      <c r="R1809" t="s">
        <v>3431</v>
      </c>
    </row>
    <row r="1810" spans="1:18">
      <c r="A1810" t="s">
        <v>3428</v>
      </c>
      <c r="C1810" t="s">
        <v>694</v>
      </c>
      <c r="E1810" t="s">
        <v>3454</v>
      </c>
      <c r="F1810" t="s">
        <v>300</v>
      </c>
      <c r="I1810" t="s">
        <v>597</v>
      </c>
      <c r="J1810" t="s">
        <v>601</v>
      </c>
      <c r="L1810" t="s">
        <v>601</v>
      </c>
      <c r="M1810" t="s">
        <v>509</v>
      </c>
      <c r="N1810">
        <v>4</v>
      </c>
      <c r="O1810" t="s">
        <v>1224</v>
      </c>
      <c r="P1810" t="s">
        <v>1238</v>
      </c>
      <c r="Q1810" t="s">
        <v>1241</v>
      </c>
      <c r="R1810" t="s">
        <v>3431</v>
      </c>
    </row>
    <row r="1811" spans="1:18">
      <c r="A1811" t="s">
        <v>3428</v>
      </c>
      <c r="C1811" t="s">
        <v>598</v>
      </c>
      <c r="E1811" t="s">
        <v>3455</v>
      </c>
      <c r="F1811" t="s">
        <v>300</v>
      </c>
      <c r="J1811" t="s">
        <v>601</v>
      </c>
      <c r="L1811" t="s">
        <v>601</v>
      </c>
      <c r="M1811" t="s">
        <v>509</v>
      </c>
      <c r="N1811">
        <v>4</v>
      </c>
      <c r="O1811" t="s">
        <v>1224</v>
      </c>
      <c r="P1811" t="s">
        <v>1238</v>
      </c>
      <c r="Q1811" t="s">
        <v>1241</v>
      </c>
      <c r="R1811" t="s">
        <v>3431</v>
      </c>
    </row>
    <row r="1812" spans="1:18">
      <c r="A1812" t="s">
        <v>3428</v>
      </c>
      <c r="B1812" t="s">
        <v>594</v>
      </c>
      <c r="C1812" t="s">
        <v>599</v>
      </c>
      <c r="E1812" t="s">
        <v>3456</v>
      </c>
      <c r="F1812">
        <v>44.45</v>
      </c>
      <c r="I1812" t="s">
        <v>707</v>
      </c>
      <c r="J1812" t="s">
        <v>601</v>
      </c>
      <c r="L1812" t="s">
        <v>601</v>
      </c>
      <c r="M1812" t="s">
        <v>509</v>
      </c>
      <c r="N1812">
        <v>4</v>
      </c>
      <c r="O1812" t="s">
        <v>1224</v>
      </c>
      <c r="P1812" t="s">
        <v>1238</v>
      </c>
      <c r="Q1812" t="s">
        <v>1241</v>
      </c>
      <c r="R1812" t="s">
        <v>3431</v>
      </c>
    </row>
    <row r="1813" spans="1:18">
      <c r="A1813" t="s">
        <v>3457</v>
      </c>
      <c r="C1813" t="s">
        <v>585</v>
      </c>
      <c r="E1813" t="s">
        <v>3458</v>
      </c>
      <c r="F1813" t="s">
        <v>3430</v>
      </c>
      <c r="J1813" t="s">
        <v>601</v>
      </c>
      <c r="L1813" t="s">
        <v>601</v>
      </c>
      <c r="N1813">
        <v>4</v>
      </c>
      <c r="O1813" t="s">
        <v>1224</v>
      </c>
      <c r="P1813" t="s">
        <v>1238</v>
      </c>
      <c r="Q1813" t="s">
        <v>1241</v>
      </c>
      <c r="R1813" t="s">
        <v>3459</v>
      </c>
    </row>
    <row r="1814" spans="1:18">
      <c r="A1814" t="s">
        <v>3457</v>
      </c>
      <c r="C1814" t="s">
        <v>615</v>
      </c>
      <c r="E1814" t="s">
        <v>3460</v>
      </c>
      <c r="F1814" t="s">
        <v>300</v>
      </c>
      <c r="J1814" t="s">
        <v>601</v>
      </c>
      <c r="L1814" t="s">
        <v>601</v>
      </c>
      <c r="M1814" t="s">
        <v>509</v>
      </c>
      <c r="N1814">
        <v>4</v>
      </c>
      <c r="O1814" t="s">
        <v>1224</v>
      </c>
      <c r="P1814" t="s">
        <v>1238</v>
      </c>
      <c r="Q1814" t="s">
        <v>1241</v>
      </c>
      <c r="R1814" t="s">
        <v>3459</v>
      </c>
    </row>
    <row r="1815" spans="1:18">
      <c r="A1815" t="s">
        <v>3457</v>
      </c>
      <c r="B1815" t="s">
        <v>594</v>
      </c>
      <c r="C1815" t="s">
        <v>708</v>
      </c>
      <c r="E1815" t="s">
        <v>3461</v>
      </c>
      <c r="F1815" t="s">
        <v>300</v>
      </c>
      <c r="I1815" t="s">
        <v>707</v>
      </c>
      <c r="J1815" t="s">
        <v>601</v>
      </c>
      <c r="L1815" t="s">
        <v>601</v>
      </c>
      <c r="M1815" t="s">
        <v>509</v>
      </c>
      <c r="N1815">
        <v>4</v>
      </c>
      <c r="O1815" t="s">
        <v>1224</v>
      </c>
      <c r="P1815" t="s">
        <v>1238</v>
      </c>
      <c r="Q1815" t="s">
        <v>1241</v>
      </c>
      <c r="R1815" t="s">
        <v>3459</v>
      </c>
    </row>
    <row r="1816" spans="1:18">
      <c r="A1816" t="s">
        <v>3457</v>
      </c>
      <c r="B1816" t="s">
        <v>594</v>
      </c>
      <c r="C1816" t="s">
        <v>712</v>
      </c>
      <c r="E1816" t="s">
        <v>3462</v>
      </c>
      <c r="F1816">
        <v>44.45</v>
      </c>
      <c r="I1816" t="s">
        <v>707</v>
      </c>
      <c r="J1816" t="s">
        <v>601</v>
      </c>
      <c r="L1816" t="s">
        <v>601</v>
      </c>
      <c r="M1816" t="s">
        <v>509</v>
      </c>
      <c r="N1816">
        <v>4</v>
      </c>
      <c r="O1816" t="s">
        <v>1224</v>
      </c>
      <c r="P1816" t="s">
        <v>1238</v>
      </c>
      <c r="Q1816" t="s">
        <v>1241</v>
      </c>
      <c r="R1816" t="s">
        <v>3459</v>
      </c>
    </row>
    <row r="1817" spans="1:18">
      <c r="A1817" t="s">
        <v>3457</v>
      </c>
      <c r="B1817" t="s">
        <v>594</v>
      </c>
      <c r="C1817" t="s">
        <v>716</v>
      </c>
      <c r="E1817" t="s">
        <v>3463</v>
      </c>
      <c r="F1817">
        <v>69.468999999999994</v>
      </c>
      <c r="I1817" t="s">
        <v>707</v>
      </c>
      <c r="J1817" t="s">
        <v>601</v>
      </c>
      <c r="L1817" t="s">
        <v>601</v>
      </c>
      <c r="M1817" t="s">
        <v>509</v>
      </c>
      <c r="N1817">
        <v>4</v>
      </c>
      <c r="O1817" t="s">
        <v>1224</v>
      </c>
      <c r="P1817" t="s">
        <v>1238</v>
      </c>
      <c r="Q1817" t="s">
        <v>1241</v>
      </c>
      <c r="R1817" t="s">
        <v>3459</v>
      </c>
    </row>
    <row r="1818" spans="1:18">
      <c r="A1818" t="s">
        <v>3457</v>
      </c>
      <c r="C1818" t="s">
        <v>87</v>
      </c>
      <c r="E1818" t="s">
        <v>3464</v>
      </c>
      <c r="F1818">
        <v>0.7</v>
      </c>
      <c r="G1818">
        <v>5</v>
      </c>
      <c r="H1818">
        <v>3.5000000000000003E-2</v>
      </c>
      <c r="I1818" t="s">
        <v>43</v>
      </c>
      <c r="J1818" t="s">
        <v>601</v>
      </c>
      <c r="L1818" t="s">
        <v>601</v>
      </c>
      <c r="M1818" t="s">
        <v>509</v>
      </c>
      <c r="N1818">
        <v>4</v>
      </c>
      <c r="O1818" t="s">
        <v>1224</v>
      </c>
      <c r="P1818" t="s">
        <v>1238</v>
      </c>
      <c r="Q1818" t="s">
        <v>1241</v>
      </c>
      <c r="R1818" t="s">
        <v>3459</v>
      </c>
    </row>
    <row r="1819" spans="1:18">
      <c r="A1819" t="s">
        <v>3457</v>
      </c>
      <c r="C1819" t="s">
        <v>508</v>
      </c>
      <c r="D1819" t="s">
        <v>629</v>
      </c>
      <c r="E1819" t="s">
        <v>3465</v>
      </c>
      <c r="F1819" t="s">
        <v>300</v>
      </c>
      <c r="I1819" t="s">
        <v>7</v>
      </c>
      <c r="J1819" t="s">
        <v>601</v>
      </c>
      <c r="L1819" t="s">
        <v>601</v>
      </c>
      <c r="M1819" t="s">
        <v>509</v>
      </c>
      <c r="N1819">
        <v>4</v>
      </c>
      <c r="O1819" t="s">
        <v>1224</v>
      </c>
      <c r="P1819" t="s">
        <v>1238</v>
      </c>
      <c r="Q1819" t="s">
        <v>1241</v>
      </c>
      <c r="R1819" t="s">
        <v>3459</v>
      </c>
    </row>
    <row r="1820" spans="1:18">
      <c r="A1820" t="s">
        <v>3457</v>
      </c>
      <c r="C1820" t="s">
        <v>508</v>
      </c>
      <c r="D1820" t="s">
        <v>633</v>
      </c>
      <c r="E1820" t="s">
        <v>3466</v>
      </c>
      <c r="F1820" t="s">
        <v>300</v>
      </c>
      <c r="I1820" t="s">
        <v>7</v>
      </c>
      <c r="J1820" t="s">
        <v>601</v>
      </c>
      <c r="L1820" t="s">
        <v>601</v>
      </c>
      <c r="M1820" t="s">
        <v>509</v>
      </c>
      <c r="N1820">
        <v>4</v>
      </c>
      <c r="O1820" t="s">
        <v>1224</v>
      </c>
      <c r="P1820" t="s">
        <v>1238</v>
      </c>
      <c r="Q1820" t="s">
        <v>1241</v>
      </c>
      <c r="R1820" t="s">
        <v>3459</v>
      </c>
    </row>
    <row r="1821" spans="1:18">
      <c r="A1821" t="s">
        <v>3457</v>
      </c>
      <c r="C1821" t="s">
        <v>508</v>
      </c>
      <c r="D1821" t="s">
        <v>637</v>
      </c>
      <c r="E1821" t="s">
        <v>3467</v>
      </c>
      <c r="F1821" t="s">
        <v>300</v>
      </c>
      <c r="I1821" t="s">
        <v>7</v>
      </c>
      <c r="J1821" t="s">
        <v>601</v>
      </c>
      <c r="L1821" t="s">
        <v>601</v>
      </c>
      <c r="M1821" t="s">
        <v>509</v>
      </c>
      <c r="N1821">
        <v>4</v>
      </c>
      <c r="O1821" t="s">
        <v>1224</v>
      </c>
      <c r="P1821" t="s">
        <v>1238</v>
      </c>
      <c r="Q1821" t="s">
        <v>1241</v>
      </c>
      <c r="R1821" t="s">
        <v>3459</v>
      </c>
    </row>
    <row r="1822" spans="1:18">
      <c r="A1822" t="s">
        <v>3457</v>
      </c>
      <c r="C1822" t="s">
        <v>508</v>
      </c>
      <c r="D1822" t="s">
        <v>641</v>
      </c>
      <c r="E1822" t="s">
        <v>3468</v>
      </c>
      <c r="F1822" t="s">
        <v>300</v>
      </c>
      <c r="I1822" t="s">
        <v>7</v>
      </c>
      <c r="J1822" t="s">
        <v>601</v>
      </c>
      <c r="L1822" t="s">
        <v>601</v>
      </c>
      <c r="M1822" t="s">
        <v>509</v>
      </c>
      <c r="N1822">
        <v>4</v>
      </c>
      <c r="O1822" t="s">
        <v>1224</v>
      </c>
      <c r="P1822" t="s">
        <v>1238</v>
      </c>
      <c r="Q1822" t="s">
        <v>1241</v>
      </c>
      <c r="R1822" t="s">
        <v>3459</v>
      </c>
    </row>
    <row r="1823" spans="1:18">
      <c r="A1823" t="s">
        <v>3457</v>
      </c>
      <c r="C1823" t="s">
        <v>508</v>
      </c>
      <c r="D1823" t="s">
        <v>645</v>
      </c>
      <c r="E1823" t="s">
        <v>3469</v>
      </c>
      <c r="F1823" t="s">
        <v>300</v>
      </c>
      <c r="I1823" t="s">
        <v>7</v>
      </c>
      <c r="J1823" t="s">
        <v>601</v>
      </c>
      <c r="L1823" t="s">
        <v>601</v>
      </c>
      <c r="M1823" t="s">
        <v>509</v>
      </c>
      <c r="N1823">
        <v>4</v>
      </c>
      <c r="O1823" t="s">
        <v>1224</v>
      </c>
      <c r="P1823" t="s">
        <v>1238</v>
      </c>
      <c r="Q1823" t="s">
        <v>1241</v>
      </c>
      <c r="R1823" t="s">
        <v>3459</v>
      </c>
    </row>
    <row r="1824" spans="1:18">
      <c r="A1824" t="s">
        <v>3457</v>
      </c>
      <c r="C1824" t="s">
        <v>508</v>
      </c>
      <c r="D1824" t="s">
        <v>649</v>
      </c>
      <c r="E1824" t="s">
        <v>3470</v>
      </c>
      <c r="F1824" t="s">
        <v>300</v>
      </c>
      <c r="I1824" t="s">
        <v>7</v>
      </c>
      <c r="J1824" t="s">
        <v>601</v>
      </c>
      <c r="L1824" t="s">
        <v>601</v>
      </c>
      <c r="M1824" t="s">
        <v>509</v>
      </c>
      <c r="N1824">
        <v>4</v>
      </c>
      <c r="O1824" t="s">
        <v>1224</v>
      </c>
      <c r="P1824" t="s">
        <v>1238</v>
      </c>
      <c r="Q1824" t="s">
        <v>1241</v>
      </c>
      <c r="R1824" t="s">
        <v>3459</v>
      </c>
    </row>
    <row r="1825" spans="1:18">
      <c r="A1825" t="s">
        <v>3457</v>
      </c>
      <c r="C1825" t="s">
        <v>508</v>
      </c>
      <c r="D1825" t="s">
        <v>653</v>
      </c>
      <c r="E1825" t="s">
        <v>3471</v>
      </c>
      <c r="F1825" t="s">
        <v>300</v>
      </c>
      <c r="I1825" t="s">
        <v>7</v>
      </c>
      <c r="J1825" t="s">
        <v>601</v>
      </c>
      <c r="L1825" t="s">
        <v>601</v>
      </c>
      <c r="M1825" t="s">
        <v>509</v>
      </c>
      <c r="N1825">
        <v>4</v>
      </c>
      <c r="O1825" t="s">
        <v>1224</v>
      </c>
      <c r="P1825" t="s">
        <v>1238</v>
      </c>
      <c r="Q1825" t="s">
        <v>1241</v>
      </c>
      <c r="R1825" t="s">
        <v>3459</v>
      </c>
    </row>
    <row r="1826" spans="1:18">
      <c r="A1826" t="s">
        <v>3457</v>
      </c>
      <c r="C1826" t="s">
        <v>508</v>
      </c>
      <c r="D1826" t="s">
        <v>657</v>
      </c>
      <c r="E1826" t="s">
        <v>3472</v>
      </c>
      <c r="F1826" t="s">
        <v>300</v>
      </c>
      <c r="I1826" t="s">
        <v>7</v>
      </c>
      <c r="J1826" t="s">
        <v>601</v>
      </c>
      <c r="L1826" t="s">
        <v>601</v>
      </c>
      <c r="M1826" t="s">
        <v>509</v>
      </c>
      <c r="N1826">
        <v>4</v>
      </c>
      <c r="O1826" t="s">
        <v>1224</v>
      </c>
      <c r="P1826" t="s">
        <v>1238</v>
      </c>
      <c r="Q1826" t="s">
        <v>1241</v>
      </c>
      <c r="R1826" t="s">
        <v>3459</v>
      </c>
    </row>
    <row r="1827" spans="1:18">
      <c r="A1827" t="s">
        <v>3457</v>
      </c>
      <c r="C1827" t="s">
        <v>508</v>
      </c>
      <c r="D1827" t="s">
        <v>661</v>
      </c>
      <c r="E1827" t="s">
        <v>3473</v>
      </c>
      <c r="F1827" t="s">
        <v>300</v>
      </c>
      <c r="I1827" t="s">
        <v>7</v>
      </c>
      <c r="J1827" t="s">
        <v>601</v>
      </c>
      <c r="L1827" t="s">
        <v>601</v>
      </c>
      <c r="M1827" t="s">
        <v>509</v>
      </c>
      <c r="N1827">
        <v>4</v>
      </c>
      <c r="O1827" t="s">
        <v>1224</v>
      </c>
      <c r="P1827" t="s">
        <v>1238</v>
      </c>
      <c r="Q1827" t="s">
        <v>1241</v>
      </c>
      <c r="R1827" t="s">
        <v>3459</v>
      </c>
    </row>
    <row r="1828" spans="1:18">
      <c r="A1828" t="s">
        <v>3457</v>
      </c>
      <c r="C1828" t="s">
        <v>508</v>
      </c>
      <c r="D1828" t="s">
        <v>665</v>
      </c>
      <c r="E1828" t="s">
        <v>3474</v>
      </c>
      <c r="F1828" t="s">
        <v>300</v>
      </c>
      <c r="I1828" t="s">
        <v>7</v>
      </c>
      <c r="J1828" t="s">
        <v>601</v>
      </c>
      <c r="L1828" t="s">
        <v>601</v>
      </c>
      <c r="M1828" t="s">
        <v>509</v>
      </c>
      <c r="N1828">
        <v>4</v>
      </c>
      <c r="O1828" t="s">
        <v>1224</v>
      </c>
      <c r="P1828" t="s">
        <v>1238</v>
      </c>
      <c r="Q1828" t="s">
        <v>1241</v>
      </c>
      <c r="R1828" t="s">
        <v>3459</v>
      </c>
    </row>
    <row r="1829" spans="1:18">
      <c r="A1829" t="s">
        <v>3457</v>
      </c>
      <c r="C1829" t="s">
        <v>508</v>
      </c>
      <c r="D1829" t="s">
        <v>669</v>
      </c>
      <c r="E1829" t="s">
        <v>3475</v>
      </c>
      <c r="F1829" t="s">
        <v>300</v>
      </c>
      <c r="I1829" t="s">
        <v>7</v>
      </c>
      <c r="J1829" t="s">
        <v>601</v>
      </c>
      <c r="L1829" t="s">
        <v>601</v>
      </c>
      <c r="M1829" t="s">
        <v>509</v>
      </c>
      <c r="N1829">
        <v>4</v>
      </c>
      <c r="O1829" t="s">
        <v>1224</v>
      </c>
      <c r="P1829" t="s">
        <v>1238</v>
      </c>
      <c r="Q1829" t="s">
        <v>1241</v>
      </c>
      <c r="R1829" t="s">
        <v>3459</v>
      </c>
    </row>
    <row r="1830" spans="1:18">
      <c r="A1830" t="s">
        <v>3457</v>
      </c>
      <c r="C1830" t="s">
        <v>595</v>
      </c>
      <c r="E1830" t="s">
        <v>3476</v>
      </c>
      <c r="F1830" t="s">
        <v>3449</v>
      </c>
      <c r="J1830" t="s">
        <v>601</v>
      </c>
      <c r="L1830" t="s">
        <v>601</v>
      </c>
      <c r="M1830" t="s">
        <v>509</v>
      </c>
      <c r="N1830">
        <v>4</v>
      </c>
      <c r="O1830" t="s">
        <v>1224</v>
      </c>
      <c r="P1830" t="s">
        <v>1238</v>
      </c>
      <c r="Q1830" t="s">
        <v>1241</v>
      </c>
      <c r="R1830" t="s">
        <v>3459</v>
      </c>
    </row>
    <row r="1831" spans="1:18">
      <c r="A1831" t="s">
        <v>3457</v>
      </c>
      <c r="C1831" t="s">
        <v>596</v>
      </c>
      <c r="E1831" t="s">
        <v>3477</v>
      </c>
      <c r="F1831" t="s">
        <v>1828</v>
      </c>
      <c r="J1831" t="s">
        <v>601</v>
      </c>
      <c r="L1831" t="s">
        <v>601</v>
      </c>
      <c r="M1831" t="s">
        <v>509</v>
      </c>
      <c r="N1831">
        <v>4</v>
      </c>
      <c r="O1831" t="s">
        <v>1224</v>
      </c>
      <c r="P1831" t="s">
        <v>1238</v>
      </c>
      <c r="Q1831" t="s">
        <v>1241</v>
      </c>
      <c r="R1831" t="s">
        <v>3459</v>
      </c>
    </row>
    <row r="1832" spans="1:18">
      <c r="A1832" t="s">
        <v>3457</v>
      </c>
      <c r="C1832" t="s">
        <v>515</v>
      </c>
      <c r="E1832" t="s">
        <v>3478</v>
      </c>
      <c r="F1832">
        <v>1</v>
      </c>
      <c r="J1832" t="s">
        <v>601</v>
      </c>
      <c r="L1832" t="s">
        <v>601</v>
      </c>
      <c r="M1832" t="s">
        <v>509</v>
      </c>
      <c r="N1832">
        <v>4</v>
      </c>
      <c r="O1832" t="s">
        <v>1224</v>
      </c>
      <c r="P1832" t="s">
        <v>1238</v>
      </c>
      <c r="Q1832" t="s">
        <v>1241</v>
      </c>
      <c r="R1832" t="s">
        <v>3459</v>
      </c>
    </row>
    <row r="1833" spans="1:18">
      <c r="A1833" t="s">
        <v>3457</v>
      </c>
      <c r="C1833" t="s">
        <v>516</v>
      </c>
      <c r="E1833" t="s">
        <v>3479</v>
      </c>
      <c r="F1833">
        <v>2</v>
      </c>
      <c r="J1833" t="s">
        <v>601</v>
      </c>
      <c r="L1833" t="s">
        <v>601</v>
      </c>
      <c r="M1833" t="s">
        <v>509</v>
      </c>
      <c r="N1833">
        <v>4</v>
      </c>
      <c r="O1833" t="s">
        <v>1224</v>
      </c>
      <c r="P1833" t="s">
        <v>1238</v>
      </c>
      <c r="Q1833" t="s">
        <v>1241</v>
      </c>
      <c r="R1833" t="s">
        <v>3459</v>
      </c>
    </row>
    <row r="1834" spans="1:18">
      <c r="A1834" t="s">
        <v>3457</v>
      </c>
      <c r="C1834" t="s">
        <v>689</v>
      </c>
      <c r="E1834" t="s">
        <v>3480</v>
      </c>
      <c r="F1834" t="s">
        <v>300</v>
      </c>
      <c r="I1834" t="s">
        <v>597</v>
      </c>
      <c r="J1834" t="s">
        <v>601</v>
      </c>
      <c r="L1834" t="s">
        <v>601</v>
      </c>
      <c r="M1834" t="s">
        <v>509</v>
      </c>
      <c r="N1834">
        <v>4</v>
      </c>
      <c r="O1834" t="s">
        <v>1224</v>
      </c>
      <c r="P1834" t="s">
        <v>1238</v>
      </c>
      <c r="Q1834" t="s">
        <v>1241</v>
      </c>
      <c r="R1834" t="s">
        <v>3459</v>
      </c>
    </row>
    <row r="1835" spans="1:18">
      <c r="A1835" t="s">
        <v>3457</v>
      </c>
      <c r="C1835" t="s">
        <v>694</v>
      </c>
      <c r="E1835" t="s">
        <v>3481</v>
      </c>
      <c r="F1835" t="s">
        <v>300</v>
      </c>
      <c r="I1835" t="s">
        <v>597</v>
      </c>
      <c r="J1835" t="s">
        <v>601</v>
      </c>
      <c r="L1835" t="s">
        <v>601</v>
      </c>
      <c r="M1835" t="s">
        <v>509</v>
      </c>
      <c r="N1835">
        <v>4</v>
      </c>
      <c r="O1835" t="s">
        <v>1224</v>
      </c>
      <c r="P1835" t="s">
        <v>1238</v>
      </c>
      <c r="Q1835" t="s">
        <v>1241</v>
      </c>
      <c r="R1835" t="s">
        <v>3459</v>
      </c>
    </row>
    <row r="1836" spans="1:18">
      <c r="A1836" t="s">
        <v>3457</v>
      </c>
      <c r="C1836" t="s">
        <v>598</v>
      </c>
      <c r="E1836" t="s">
        <v>3482</v>
      </c>
      <c r="F1836" t="s">
        <v>300</v>
      </c>
      <c r="J1836" t="s">
        <v>601</v>
      </c>
      <c r="L1836" t="s">
        <v>601</v>
      </c>
      <c r="M1836" t="s">
        <v>509</v>
      </c>
      <c r="N1836">
        <v>4</v>
      </c>
      <c r="O1836" t="s">
        <v>1224</v>
      </c>
      <c r="P1836" t="s">
        <v>1238</v>
      </c>
      <c r="Q1836" t="s">
        <v>1241</v>
      </c>
      <c r="R1836" t="s">
        <v>3459</v>
      </c>
    </row>
    <row r="1837" spans="1:18">
      <c r="A1837" t="s">
        <v>3457</v>
      </c>
      <c r="B1837" t="s">
        <v>594</v>
      </c>
      <c r="C1837" t="s">
        <v>599</v>
      </c>
      <c r="E1837" t="s">
        <v>3483</v>
      </c>
      <c r="F1837">
        <v>44.45</v>
      </c>
      <c r="I1837" t="s">
        <v>707</v>
      </c>
      <c r="J1837" t="s">
        <v>601</v>
      </c>
      <c r="L1837" t="s">
        <v>601</v>
      </c>
      <c r="M1837" t="s">
        <v>509</v>
      </c>
      <c r="N1837">
        <v>4</v>
      </c>
      <c r="O1837" t="s">
        <v>1224</v>
      </c>
      <c r="P1837" t="s">
        <v>1238</v>
      </c>
      <c r="Q1837" t="s">
        <v>1241</v>
      </c>
      <c r="R1837" t="s">
        <v>3459</v>
      </c>
    </row>
    <row r="1838" spans="1:18">
      <c r="A1838" t="s">
        <v>3484</v>
      </c>
      <c r="C1838" t="s">
        <v>585</v>
      </c>
      <c r="E1838" t="s">
        <v>3485</v>
      </c>
      <c r="F1838" t="s">
        <v>3430</v>
      </c>
      <c r="J1838" t="s">
        <v>601</v>
      </c>
      <c r="L1838" t="s">
        <v>601</v>
      </c>
      <c r="N1838">
        <v>4</v>
      </c>
      <c r="O1838" t="s">
        <v>1224</v>
      </c>
      <c r="P1838" t="s">
        <v>1238</v>
      </c>
      <c r="Q1838" t="s">
        <v>1241</v>
      </c>
      <c r="R1838" t="s">
        <v>3486</v>
      </c>
    </row>
    <row r="1839" spans="1:18">
      <c r="A1839" t="s">
        <v>3484</v>
      </c>
      <c r="C1839" t="s">
        <v>615</v>
      </c>
      <c r="E1839" t="s">
        <v>3487</v>
      </c>
      <c r="F1839" t="s">
        <v>300</v>
      </c>
      <c r="J1839" t="s">
        <v>601</v>
      </c>
      <c r="L1839" t="s">
        <v>601</v>
      </c>
      <c r="M1839" t="s">
        <v>509</v>
      </c>
      <c r="N1839">
        <v>4</v>
      </c>
      <c r="O1839" t="s">
        <v>1224</v>
      </c>
      <c r="P1839" t="s">
        <v>1238</v>
      </c>
      <c r="Q1839" t="s">
        <v>1241</v>
      </c>
      <c r="R1839" t="s">
        <v>3486</v>
      </c>
    </row>
    <row r="1840" spans="1:18">
      <c r="A1840" t="s">
        <v>3484</v>
      </c>
      <c r="B1840" t="s">
        <v>594</v>
      </c>
      <c r="C1840" t="s">
        <v>708</v>
      </c>
      <c r="E1840" t="s">
        <v>3488</v>
      </c>
      <c r="F1840" t="s">
        <v>300</v>
      </c>
      <c r="I1840" t="s">
        <v>707</v>
      </c>
      <c r="J1840" t="s">
        <v>601</v>
      </c>
      <c r="L1840" t="s">
        <v>601</v>
      </c>
      <c r="M1840" t="s">
        <v>509</v>
      </c>
      <c r="N1840">
        <v>4</v>
      </c>
      <c r="O1840" t="s">
        <v>1224</v>
      </c>
      <c r="P1840" t="s">
        <v>1238</v>
      </c>
      <c r="Q1840" t="s">
        <v>1241</v>
      </c>
      <c r="R1840" t="s">
        <v>3486</v>
      </c>
    </row>
    <row r="1841" spans="1:18">
      <c r="A1841" t="s">
        <v>3484</v>
      </c>
      <c r="B1841" t="s">
        <v>594</v>
      </c>
      <c r="C1841" t="s">
        <v>712</v>
      </c>
      <c r="E1841" t="s">
        <v>3489</v>
      </c>
      <c r="F1841">
        <v>44.45</v>
      </c>
      <c r="I1841" t="s">
        <v>707</v>
      </c>
      <c r="J1841" t="s">
        <v>601</v>
      </c>
      <c r="L1841" t="s">
        <v>601</v>
      </c>
      <c r="M1841" t="s">
        <v>509</v>
      </c>
      <c r="N1841">
        <v>4</v>
      </c>
      <c r="O1841" t="s">
        <v>1224</v>
      </c>
      <c r="P1841" t="s">
        <v>1238</v>
      </c>
      <c r="Q1841" t="s">
        <v>1241</v>
      </c>
      <c r="R1841" t="s">
        <v>3486</v>
      </c>
    </row>
    <row r="1842" spans="1:18">
      <c r="A1842" t="s">
        <v>3484</v>
      </c>
      <c r="B1842" t="s">
        <v>594</v>
      </c>
      <c r="C1842" t="s">
        <v>716</v>
      </c>
      <c r="E1842" t="s">
        <v>3490</v>
      </c>
      <c r="F1842">
        <v>69.468999999999994</v>
      </c>
      <c r="I1842" t="s">
        <v>707</v>
      </c>
      <c r="J1842" t="s">
        <v>601</v>
      </c>
      <c r="L1842" t="s">
        <v>601</v>
      </c>
      <c r="M1842" t="s">
        <v>509</v>
      </c>
      <c r="N1842">
        <v>4</v>
      </c>
      <c r="O1842" t="s">
        <v>1224</v>
      </c>
      <c r="P1842" t="s">
        <v>1238</v>
      </c>
      <c r="Q1842" t="s">
        <v>1241</v>
      </c>
      <c r="R1842" t="s">
        <v>3486</v>
      </c>
    </row>
    <row r="1843" spans="1:18">
      <c r="A1843" t="s">
        <v>3484</v>
      </c>
      <c r="C1843" t="s">
        <v>87</v>
      </c>
      <c r="E1843" t="s">
        <v>3491</v>
      </c>
      <c r="F1843">
        <v>0.7</v>
      </c>
      <c r="G1843">
        <v>5</v>
      </c>
      <c r="H1843">
        <v>3.5000000000000003E-2</v>
      </c>
      <c r="I1843" t="s">
        <v>43</v>
      </c>
      <c r="J1843" t="s">
        <v>601</v>
      </c>
      <c r="L1843" t="s">
        <v>601</v>
      </c>
      <c r="M1843" t="s">
        <v>509</v>
      </c>
      <c r="N1843">
        <v>4</v>
      </c>
      <c r="O1843" t="s">
        <v>1224</v>
      </c>
      <c r="P1843" t="s">
        <v>1238</v>
      </c>
      <c r="Q1843" t="s">
        <v>1241</v>
      </c>
      <c r="R1843" t="s">
        <v>3486</v>
      </c>
    </row>
    <row r="1844" spans="1:18">
      <c r="A1844" t="s">
        <v>3484</v>
      </c>
      <c r="C1844" t="s">
        <v>508</v>
      </c>
      <c r="D1844" t="s">
        <v>629</v>
      </c>
      <c r="E1844" t="s">
        <v>3492</v>
      </c>
      <c r="F1844" t="s">
        <v>300</v>
      </c>
      <c r="I1844" t="s">
        <v>7</v>
      </c>
      <c r="J1844" t="s">
        <v>601</v>
      </c>
      <c r="L1844" t="s">
        <v>601</v>
      </c>
      <c r="M1844" t="s">
        <v>509</v>
      </c>
      <c r="N1844">
        <v>4</v>
      </c>
      <c r="O1844" t="s">
        <v>1224</v>
      </c>
      <c r="P1844" t="s">
        <v>1238</v>
      </c>
      <c r="Q1844" t="s">
        <v>1241</v>
      </c>
      <c r="R1844" t="s">
        <v>3486</v>
      </c>
    </row>
    <row r="1845" spans="1:18">
      <c r="A1845" t="s">
        <v>3484</v>
      </c>
      <c r="C1845" t="s">
        <v>508</v>
      </c>
      <c r="D1845" t="s">
        <v>633</v>
      </c>
      <c r="E1845" t="s">
        <v>3493</v>
      </c>
      <c r="F1845" t="s">
        <v>300</v>
      </c>
      <c r="I1845" t="s">
        <v>7</v>
      </c>
      <c r="J1845" t="s">
        <v>601</v>
      </c>
      <c r="L1845" t="s">
        <v>601</v>
      </c>
      <c r="M1845" t="s">
        <v>509</v>
      </c>
      <c r="N1845">
        <v>4</v>
      </c>
      <c r="O1845" t="s">
        <v>1224</v>
      </c>
      <c r="P1845" t="s">
        <v>1238</v>
      </c>
      <c r="Q1845" t="s">
        <v>1241</v>
      </c>
      <c r="R1845" t="s">
        <v>3486</v>
      </c>
    </row>
    <row r="1846" spans="1:18">
      <c r="A1846" t="s">
        <v>3484</v>
      </c>
      <c r="C1846" t="s">
        <v>508</v>
      </c>
      <c r="D1846" t="s">
        <v>637</v>
      </c>
      <c r="E1846" t="s">
        <v>3494</v>
      </c>
      <c r="F1846" t="s">
        <v>300</v>
      </c>
      <c r="I1846" t="s">
        <v>7</v>
      </c>
      <c r="J1846" t="s">
        <v>601</v>
      </c>
      <c r="L1846" t="s">
        <v>601</v>
      </c>
      <c r="M1846" t="s">
        <v>509</v>
      </c>
      <c r="N1846">
        <v>4</v>
      </c>
      <c r="O1846" t="s">
        <v>1224</v>
      </c>
      <c r="P1846" t="s">
        <v>1238</v>
      </c>
      <c r="Q1846" t="s">
        <v>1241</v>
      </c>
      <c r="R1846" t="s">
        <v>3486</v>
      </c>
    </row>
    <row r="1847" spans="1:18">
      <c r="A1847" t="s">
        <v>3484</v>
      </c>
      <c r="C1847" t="s">
        <v>508</v>
      </c>
      <c r="D1847" t="s">
        <v>641</v>
      </c>
      <c r="E1847" t="s">
        <v>3495</v>
      </c>
      <c r="F1847" t="s">
        <v>300</v>
      </c>
      <c r="I1847" t="s">
        <v>7</v>
      </c>
      <c r="J1847" t="s">
        <v>601</v>
      </c>
      <c r="L1847" t="s">
        <v>601</v>
      </c>
      <c r="M1847" t="s">
        <v>509</v>
      </c>
      <c r="N1847">
        <v>4</v>
      </c>
      <c r="O1847" t="s">
        <v>1224</v>
      </c>
      <c r="P1847" t="s">
        <v>1238</v>
      </c>
      <c r="Q1847" t="s">
        <v>1241</v>
      </c>
      <c r="R1847" t="s">
        <v>3486</v>
      </c>
    </row>
    <row r="1848" spans="1:18">
      <c r="A1848" t="s">
        <v>3484</v>
      </c>
      <c r="C1848" t="s">
        <v>508</v>
      </c>
      <c r="D1848" t="s">
        <v>645</v>
      </c>
      <c r="E1848" t="s">
        <v>3496</v>
      </c>
      <c r="F1848" t="s">
        <v>300</v>
      </c>
      <c r="I1848" t="s">
        <v>7</v>
      </c>
      <c r="J1848" t="s">
        <v>601</v>
      </c>
      <c r="L1848" t="s">
        <v>601</v>
      </c>
      <c r="M1848" t="s">
        <v>509</v>
      </c>
      <c r="N1848">
        <v>4</v>
      </c>
      <c r="O1848" t="s">
        <v>1224</v>
      </c>
      <c r="P1848" t="s">
        <v>1238</v>
      </c>
      <c r="Q1848" t="s">
        <v>1241</v>
      </c>
      <c r="R1848" t="s">
        <v>3486</v>
      </c>
    </row>
    <row r="1849" spans="1:18">
      <c r="A1849" t="s">
        <v>3484</v>
      </c>
      <c r="C1849" t="s">
        <v>508</v>
      </c>
      <c r="D1849" t="s">
        <v>649</v>
      </c>
      <c r="E1849" t="s">
        <v>3497</v>
      </c>
      <c r="F1849" t="s">
        <v>300</v>
      </c>
      <c r="I1849" t="s">
        <v>7</v>
      </c>
      <c r="J1849" t="s">
        <v>601</v>
      </c>
      <c r="L1849" t="s">
        <v>601</v>
      </c>
      <c r="M1849" t="s">
        <v>509</v>
      </c>
      <c r="N1849">
        <v>4</v>
      </c>
      <c r="O1849" t="s">
        <v>1224</v>
      </c>
      <c r="P1849" t="s">
        <v>1238</v>
      </c>
      <c r="Q1849" t="s">
        <v>1241</v>
      </c>
      <c r="R1849" t="s">
        <v>3486</v>
      </c>
    </row>
    <row r="1850" spans="1:18">
      <c r="A1850" t="s">
        <v>3484</v>
      </c>
      <c r="C1850" t="s">
        <v>508</v>
      </c>
      <c r="D1850" t="s">
        <v>653</v>
      </c>
      <c r="E1850" t="s">
        <v>3498</v>
      </c>
      <c r="F1850" t="s">
        <v>300</v>
      </c>
      <c r="I1850" t="s">
        <v>7</v>
      </c>
      <c r="J1850" t="s">
        <v>601</v>
      </c>
      <c r="L1850" t="s">
        <v>601</v>
      </c>
      <c r="M1850" t="s">
        <v>509</v>
      </c>
      <c r="N1850">
        <v>4</v>
      </c>
      <c r="O1850" t="s">
        <v>1224</v>
      </c>
      <c r="P1850" t="s">
        <v>1238</v>
      </c>
      <c r="Q1850" t="s">
        <v>1241</v>
      </c>
      <c r="R1850" t="s">
        <v>3486</v>
      </c>
    </row>
    <row r="1851" spans="1:18">
      <c r="A1851" t="s">
        <v>3484</v>
      </c>
      <c r="C1851" t="s">
        <v>508</v>
      </c>
      <c r="D1851" t="s">
        <v>657</v>
      </c>
      <c r="E1851" t="s">
        <v>3499</v>
      </c>
      <c r="F1851" t="s">
        <v>300</v>
      </c>
      <c r="I1851" t="s">
        <v>7</v>
      </c>
      <c r="J1851" t="s">
        <v>601</v>
      </c>
      <c r="L1851" t="s">
        <v>601</v>
      </c>
      <c r="M1851" t="s">
        <v>509</v>
      </c>
      <c r="N1851">
        <v>4</v>
      </c>
      <c r="O1851" t="s">
        <v>1224</v>
      </c>
      <c r="P1851" t="s">
        <v>1238</v>
      </c>
      <c r="Q1851" t="s">
        <v>1241</v>
      </c>
      <c r="R1851" t="s">
        <v>3486</v>
      </c>
    </row>
    <row r="1852" spans="1:18">
      <c r="A1852" t="s">
        <v>3484</v>
      </c>
      <c r="C1852" t="s">
        <v>508</v>
      </c>
      <c r="D1852" t="s">
        <v>661</v>
      </c>
      <c r="E1852" t="s">
        <v>3500</v>
      </c>
      <c r="F1852" t="s">
        <v>300</v>
      </c>
      <c r="I1852" t="s">
        <v>7</v>
      </c>
      <c r="J1852" t="s">
        <v>601</v>
      </c>
      <c r="L1852" t="s">
        <v>601</v>
      </c>
      <c r="M1852" t="s">
        <v>509</v>
      </c>
      <c r="N1852">
        <v>4</v>
      </c>
      <c r="O1852" t="s">
        <v>1224</v>
      </c>
      <c r="P1852" t="s">
        <v>1238</v>
      </c>
      <c r="Q1852" t="s">
        <v>1241</v>
      </c>
      <c r="R1852" t="s">
        <v>3486</v>
      </c>
    </row>
    <row r="1853" spans="1:18">
      <c r="A1853" t="s">
        <v>3484</v>
      </c>
      <c r="C1853" t="s">
        <v>508</v>
      </c>
      <c r="D1853" t="s">
        <v>665</v>
      </c>
      <c r="E1853" t="s">
        <v>3501</v>
      </c>
      <c r="F1853" t="s">
        <v>300</v>
      </c>
      <c r="I1853" t="s">
        <v>7</v>
      </c>
      <c r="J1853" t="s">
        <v>601</v>
      </c>
      <c r="L1853" t="s">
        <v>601</v>
      </c>
      <c r="M1853" t="s">
        <v>509</v>
      </c>
      <c r="N1853">
        <v>4</v>
      </c>
      <c r="O1853" t="s">
        <v>1224</v>
      </c>
      <c r="P1853" t="s">
        <v>1238</v>
      </c>
      <c r="Q1853" t="s">
        <v>1241</v>
      </c>
      <c r="R1853" t="s">
        <v>3486</v>
      </c>
    </row>
    <row r="1854" spans="1:18">
      <c r="A1854" t="s">
        <v>3484</v>
      </c>
      <c r="C1854" t="s">
        <v>508</v>
      </c>
      <c r="D1854" t="s">
        <v>669</v>
      </c>
      <c r="E1854" t="s">
        <v>3502</v>
      </c>
      <c r="F1854" t="s">
        <v>300</v>
      </c>
      <c r="I1854" t="s">
        <v>7</v>
      </c>
      <c r="J1854" t="s">
        <v>601</v>
      </c>
      <c r="L1854" t="s">
        <v>601</v>
      </c>
      <c r="M1854" t="s">
        <v>509</v>
      </c>
      <c r="N1854">
        <v>4</v>
      </c>
      <c r="O1854" t="s">
        <v>1224</v>
      </c>
      <c r="P1854" t="s">
        <v>1238</v>
      </c>
      <c r="Q1854" t="s">
        <v>1241</v>
      </c>
      <c r="R1854" t="s">
        <v>3486</v>
      </c>
    </row>
    <row r="1855" spans="1:18">
      <c r="A1855" t="s">
        <v>3484</v>
      </c>
      <c r="C1855" t="s">
        <v>595</v>
      </c>
      <c r="E1855" t="s">
        <v>3503</v>
      </c>
      <c r="F1855" t="s">
        <v>3449</v>
      </c>
      <c r="J1855" t="s">
        <v>601</v>
      </c>
      <c r="L1855" t="s">
        <v>601</v>
      </c>
      <c r="M1855" t="s">
        <v>509</v>
      </c>
      <c r="N1855">
        <v>4</v>
      </c>
      <c r="O1855" t="s">
        <v>1224</v>
      </c>
      <c r="P1855" t="s">
        <v>1238</v>
      </c>
      <c r="Q1855" t="s">
        <v>1241</v>
      </c>
      <c r="R1855" t="s">
        <v>3486</v>
      </c>
    </row>
    <row r="1856" spans="1:18">
      <c r="A1856" t="s">
        <v>3484</v>
      </c>
      <c r="C1856" t="s">
        <v>596</v>
      </c>
      <c r="E1856" t="s">
        <v>3504</v>
      </c>
      <c r="F1856" t="s">
        <v>1828</v>
      </c>
      <c r="J1856" t="s">
        <v>601</v>
      </c>
      <c r="L1856" t="s">
        <v>601</v>
      </c>
      <c r="M1856" t="s">
        <v>509</v>
      </c>
      <c r="N1856">
        <v>4</v>
      </c>
      <c r="O1856" t="s">
        <v>1224</v>
      </c>
      <c r="P1856" t="s">
        <v>1238</v>
      </c>
      <c r="Q1856" t="s">
        <v>1241</v>
      </c>
      <c r="R1856" t="s">
        <v>3486</v>
      </c>
    </row>
    <row r="1857" spans="1:18">
      <c r="A1857" t="s">
        <v>3484</v>
      </c>
      <c r="C1857" t="s">
        <v>515</v>
      </c>
      <c r="E1857" t="s">
        <v>3505</v>
      </c>
      <c r="F1857">
        <v>1</v>
      </c>
      <c r="J1857" t="s">
        <v>601</v>
      </c>
      <c r="L1857" t="s">
        <v>601</v>
      </c>
      <c r="M1857" t="s">
        <v>509</v>
      </c>
      <c r="N1857">
        <v>4</v>
      </c>
      <c r="O1857" t="s">
        <v>1224</v>
      </c>
      <c r="P1857" t="s">
        <v>1238</v>
      </c>
      <c r="Q1857" t="s">
        <v>1241</v>
      </c>
      <c r="R1857" t="s">
        <v>3486</v>
      </c>
    </row>
    <row r="1858" spans="1:18">
      <c r="A1858" t="s">
        <v>3484</v>
      </c>
      <c r="C1858" t="s">
        <v>516</v>
      </c>
      <c r="E1858" t="s">
        <v>3506</v>
      </c>
      <c r="F1858">
        <v>2</v>
      </c>
      <c r="J1858" t="s">
        <v>601</v>
      </c>
      <c r="L1858" t="s">
        <v>601</v>
      </c>
      <c r="M1858" t="s">
        <v>509</v>
      </c>
      <c r="N1858">
        <v>4</v>
      </c>
      <c r="O1858" t="s">
        <v>1224</v>
      </c>
      <c r="P1858" t="s">
        <v>1238</v>
      </c>
      <c r="Q1858" t="s">
        <v>1241</v>
      </c>
      <c r="R1858" t="s">
        <v>3486</v>
      </c>
    </row>
    <row r="1859" spans="1:18">
      <c r="A1859" t="s">
        <v>3484</v>
      </c>
      <c r="C1859" t="s">
        <v>689</v>
      </c>
      <c r="E1859" t="s">
        <v>3507</v>
      </c>
      <c r="F1859" t="s">
        <v>300</v>
      </c>
      <c r="I1859" t="s">
        <v>597</v>
      </c>
      <c r="J1859" t="s">
        <v>601</v>
      </c>
      <c r="L1859" t="s">
        <v>601</v>
      </c>
      <c r="M1859" t="s">
        <v>509</v>
      </c>
      <c r="N1859">
        <v>4</v>
      </c>
      <c r="O1859" t="s">
        <v>1224</v>
      </c>
      <c r="P1859" t="s">
        <v>1238</v>
      </c>
      <c r="Q1859" t="s">
        <v>1241</v>
      </c>
      <c r="R1859" t="s">
        <v>3486</v>
      </c>
    </row>
    <row r="1860" spans="1:18">
      <c r="A1860" t="s">
        <v>3484</v>
      </c>
      <c r="C1860" t="s">
        <v>694</v>
      </c>
      <c r="E1860" t="s">
        <v>3508</v>
      </c>
      <c r="F1860" t="s">
        <v>300</v>
      </c>
      <c r="I1860" t="s">
        <v>597</v>
      </c>
      <c r="J1860" t="s">
        <v>601</v>
      </c>
      <c r="L1860" t="s">
        <v>601</v>
      </c>
      <c r="M1860" t="s">
        <v>509</v>
      </c>
      <c r="N1860">
        <v>4</v>
      </c>
      <c r="O1860" t="s">
        <v>1224</v>
      </c>
      <c r="P1860" t="s">
        <v>1238</v>
      </c>
      <c r="Q1860" t="s">
        <v>1241</v>
      </c>
      <c r="R1860" t="s">
        <v>3486</v>
      </c>
    </row>
    <row r="1861" spans="1:18">
      <c r="A1861" t="s">
        <v>3484</v>
      </c>
      <c r="C1861" t="s">
        <v>598</v>
      </c>
      <c r="E1861" t="s">
        <v>3509</v>
      </c>
      <c r="F1861" t="s">
        <v>300</v>
      </c>
      <c r="J1861" t="s">
        <v>601</v>
      </c>
      <c r="L1861" t="s">
        <v>601</v>
      </c>
      <c r="M1861" t="s">
        <v>509</v>
      </c>
      <c r="N1861">
        <v>4</v>
      </c>
      <c r="O1861" t="s">
        <v>1224</v>
      </c>
      <c r="P1861" t="s">
        <v>1238</v>
      </c>
      <c r="Q1861" t="s">
        <v>1241</v>
      </c>
      <c r="R1861" t="s">
        <v>3486</v>
      </c>
    </row>
    <row r="1862" spans="1:18">
      <c r="A1862" t="s">
        <v>3484</v>
      </c>
      <c r="B1862" t="s">
        <v>594</v>
      </c>
      <c r="C1862" t="s">
        <v>599</v>
      </c>
      <c r="E1862" t="s">
        <v>3510</v>
      </c>
      <c r="F1862">
        <v>44.45</v>
      </c>
      <c r="I1862" t="s">
        <v>707</v>
      </c>
      <c r="J1862" t="s">
        <v>601</v>
      </c>
      <c r="L1862" t="s">
        <v>601</v>
      </c>
      <c r="M1862" t="s">
        <v>509</v>
      </c>
      <c r="N1862">
        <v>4</v>
      </c>
      <c r="O1862" t="s">
        <v>1224</v>
      </c>
      <c r="P1862" t="s">
        <v>1238</v>
      </c>
      <c r="Q1862" t="s">
        <v>1241</v>
      </c>
      <c r="R1862" t="s">
        <v>3486</v>
      </c>
    </row>
    <row r="1863" spans="1:18">
      <c r="A1863" t="s">
        <v>3511</v>
      </c>
      <c r="C1863" t="s">
        <v>585</v>
      </c>
      <c r="E1863" t="s">
        <v>3512</v>
      </c>
      <c r="F1863" t="s">
        <v>3513</v>
      </c>
      <c r="J1863" t="s">
        <v>602</v>
      </c>
      <c r="L1863" t="s">
        <v>602</v>
      </c>
      <c r="N1863">
        <v>4</v>
      </c>
      <c r="O1863" t="s">
        <v>1224</v>
      </c>
      <c r="P1863" t="s">
        <v>1238</v>
      </c>
      <c r="Q1863" t="s">
        <v>1241</v>
      </c>
      <c r="R1863" t="s">
        <v>3514</v>
      </c>
    </row>
    <row r="1864" spans="1:18">
      <c r="A1864" t="s">
        <v>3511</v>
      </c>
      <c r="C1864" t="s">
        <v>615</v>
      </c>
      <c r="E1864" t="s">
        <v>3515</v>
      </c>
      <c r="F1864">
        <v>0</v>
      </c>
      <c r="J1864" t="s">
        <v>602</v>
      </c>
      <c r="L1864" t="s">
        <v>602</v>
      </c>
      <c r="M1864" t="s">
        <v>509</v>
      </c>
      <c r="N1864">
        <v>4</v>
      </c>
      <c r="O1864" t="s">
        <v>1224</v>
      </c>
      <c r="P1864" t="s">
        <v>1238</v>
      </c>
      <c r="Q1864" t="s">
        <v>1241</v>
      </c>
      <c r="R1864" t="s">
        <v>3514</v>
      </c>
    </row>
    <row r="1865" spans="1:18">
      <c r="A1865" t="s">
        <v>3511</v>
      </c>
      <c r="B1865" t="s">
        <v>594</v>
      </c>
      <c r="C1865" t="s">
        <v>708</v>
      </c>
      <c r="E1865" t="s">
        <v>3516</v>
      </c>
      <c r="F1865" t="s">
        <v>300</v>
      </c>
      <c r="I1865" t="s">
        <v>707</v>
      </c>
      <c r="J1865" t="s">
        <v>602</v>
      </c>
      <c r="L1865" t="s">
        <v>602</v>
      </c>
      <c r="M1865" t="s">
        <v>509</v>
      </c>
      <c r="N1865">
        <v>4</v>
      </c>
      <c r="O1865" t="s">
        <v>1224</v>
      </c>
      <c r="P1865" t="s">
        <v>1238</v>
      </c>
      <c r="Q1865" t="s">
        <v>1241</v>
      </c>
      <c r="R1865" t="s">
        <v>3514</v>
      </c>
    </row>
    <row r="1866" spans="1:18">
      <c r="A1866" t="s">
        <v>3511</v>
      </c>
      <c r="B1866" t="s">
        <v>594</v>
      </c>
      <c r="C1866" t="s">
        <v>716</v>
      </c>
      <c r="E1866" t="s">
        <v>3517</v>
      </c>
      <c r="F1866" t="s">
        <v>300</v>
      </c>
      <c r="I1866" t="s">
        <v>707</v>
      </c>
      <c r="J1866" t="s">
        <v>602</v>
      </c>
      <c r="L1866" t="s">
        <v>602</v>
      </c>
      <c r="M1866" t="s">
        <v>509</v>
      </c>
      <c r="N1866">
        <v>4</v>
      </c>
      <c r="O1866" t="s">
        <v>1224</v>
      </c>
      <c r="P1866" t="s">
        <v>1238</v>
      </c>
      <c r="Q1866" t="s">
        <v>1241</v>
      </c>
      <c r="R1866" t="s">
        <v>3514</v>
      </c>
    </row>
    <row r="1867" spans="1:18">
      <c r="A1867" t="s">
        <v>3511</v>
      </c>
      <c r="C1867" t="s">
        <v>87</v>
      </c>
      <c r="E1867" t="s">
        <v>3518</v>
      </c>
      <c r="F1867">
        <v>0</v>
      </c>
      <c r="G1867">
        <v>20</v>
      </c>
      <c r="H1867">
        <v>0</v>
      </c>
      <c r="I1867" t="s">
        <v>43</v>
      </c>
      <c r="J1867" t="s">
        <v>602</v>
      </c>
      <c r="L1867" t="s">
        <v>602</v>
      </c>
      <c r="M1867" t="s">
        <v>509</v>
      </c>
      <c r="N1867">
        <v>4</v>
      </c>
      <c r="O1867" t="s">
        <v>1224</v>
      </c>
      <c r="P1867" t="s">
        <v>1238</v>
      </c>
      <c r="Q1867" t="s">
        <v>1241</v>
      </c>
      <c r="R1867" t="s">
        <v>3514</v>
      </c>
    </row>
    <row r="1868" spans="1:18">
      <c r="A1868" t="s">
        <v>3511</v>
      </c>
      <c r="C1868" t="s">
        <v>508</v>
      </c>
      <c r="D1868" t="s">
        <v>629</v>
      </c>
      <c r="E1868" t="s">
        <v>3519</v>
      </c>
      <c r="F1868" t="s">
        <v>300</v>
      </c>
      <c r="I1868" t="s">
        <v>7</v>
      </c>
      <c r="J1868" t="s">
        <v>602</v>
      </c>
      <c r="L1868" t="s">
        <v>602</v>
      </c>
      <c r="M1868" t="s">
        <v>509</v>
      </c>
      <c r="N1868">
        <v>4</v>
      </c>
      <c r="O1868" t="s">
        <v>1224</v>
      </c>
      <c r="P1868" t="s">
        <v>1238</v>
      </c>
      <c r="Q1868" t="s">
        <v>1241</v>
      </c>
      <c r="R1868" t="s">
        <v>3514</v>
      </c>
    </row>
    <row r="1869" spans="1:18">
      <c r="A1869" t="s">
        <v>3511</v>
      </c>
      <c r="C1869" t="s">
        <v>508</v>
      </c>
      <c r="D1869" t="s">
        <v>633</v>
      </c>
      <c r="E1869" t="s">
        <v>3520</v>
      </c>
      <c r="F1869" t="s">
        <v>300</v>
      </c>
      <c r="I1869" t="s">
        <v>7</v>
      </c>
      <c r="J1869" t="s">
        <v>602</v>
      </c>
      <c r="L1869" t="s">
        <v>602</v>
      </c>
      <c r="M1869" t="s">
        <v>509</v>
      </c>
      <c r="N1869">
        <v>4</v>
      </c>
      <c r="O1869" t="s">
        <v>1224</v>
      </c>
      <c r="P1869" t="s">
        <v>1238</v>
      </c>
      <c r="Q1869" t="s">
        <v>1241</v>
      </c>
      <c r="R1869" t="s">
        <v>3514</v>
      </c>
    </row>
    <row r="1870" spans="1:18">
      <c r="A1870" t="s">
        <v>3511</v>
      </c>
      <c r="C1870" t="s">
        <v>508</v>
      </c>
      <c r="D1870" t="s">
        <v>637</v>
      </c>
      <c r="E1870" t="s">
        <v>3521</v>
      </c>
      <c r="F1870" t="s">
        <v>300</v>
      </c>
      <c r="I1870" t="s">
        <v>7</v>
      </c>
      <c r="J1870" t="s">
        <v>602</v>
      </c>
      <c r="L1870" t="s">
        <v>602</v>
      </c>
      <c r="M1870" t="s">
        <v>509</v>
      </c>
      <c r="N1870">
        <v>4</v>
      </c>
      <c r="O1870" t="s">
        <v>1224</v>
      </c>
      <c r="P1870" t="s">
        <v>1238</v>
      </c>
      <c r="Q1870" t="s">
        <v>1241</v>
      </c>
      <c r="R1870" t="s">
        <v>3514</v>
      </c>
    </row>
    <row r="1871" spans="1:18">
      <c r="A1871" t="s">
        <v>3511</v>
      </c>
      <c r="C1871" t="s">
        <v>508</v>
      </c>
      <c r="D1871" t="s">
        <v>641</v>
      </c>
      <c r="E1871" t="s">
        <v>3522</v>
      </c>
      <c r="F1871" t="s">
        <v>300</v>
      </c>
      <c r="I1871" t="s">
        <v>7</v>
      </c>
      <c r="J1871" t="s">
        <v>602</v>
      </c>
      <c r="L1871" t="s">
        <v>602</v>
      </c>
      <c r="M1871" t="s">
        <v>509</v>
      </c>
      <c r="N1871">
        <v>4</v>
      </c>
      <c r="O1871" t="s">
        <v>1224</v>
      </c>
      <c r="P1871" t="s">
        <v>1238</v>
      </c>
      <c r="Q1871" t="s">
        <v>1241</v>
      </c>
      <c r="R1871" t="s">
        <v>3514</v>
      </c>
    </row>
    <row r="1872" spans="1:18">
      <c r="A1872" t="s">
        <v>3511</v>
      </c>
      <c r="C1872" t="s">
        <v>508</v>
      </c>
      <c r="D1872" t="s">
        <v>645</v>
      </c>
      <c r="E1872" t="s">
        <v>3523</v>
      </c>
      <c r="F1872" t="s">
        <v>300</v>
      </c>
      <c r="I1872" t="s">
        <v>7</v>
      </c>
      <c r="J1872" t="s">
        <v>602</v>
      </c>
      <c r="L1872" t="s">
        <v>602</v>
      </c>
      <c r="M1872" t="s">
        <v>509</v>
      </c>
      <c r="N1872">
        <v>4</v>
      </c>
      <c r="O1872" t="s">
        <v>1224</v>
      </c>
      <c r="P1872" t="s">
        <v>1238</v>
      </c>
      <c r="Q1872" t="s">
        <v>1241</v>
      </c>
      <c r="R1872" t="s">
        <v>3514</v>
      </c>
    </row>
    <row r="1873" spans="1:18">
      <c r="A1873" t="s">
        <v>3511</v>
      </c>
      <c r="C1873" t="s">
        <v>508</v>
      </c>
      <c r="D1873" t="s">
        <v>649</v>
      </c>
      <c r="E1873" t="s">
        <v>3524</v>
      </c>
      <c r="F1873" t="s">
        <v>300</v>
      </c>
      <c r="I1873" t="s">
        <v>7</v>
      </c>
      <c r="J1873" t="s">
        <v>602</v>
      </c>
      <c r="L1873" t="s">
        <v>602</v>
      </c>
      <c r="M1873" t="s">
        <v>509</v>
      </c>
      <c r="N1873">
        <v>4</v>
      </c>
      <c r="O1873" t="s">
        <v>1224</v>
      </c>
      <c r="P1873" t="s">
        <v>1238</v>
      </c>
      <c r="Q1873" t="s">
        <v>1241</v>
      </c>
      <c r="R1873" t="s">
        <v>3514</v>
      </c>
    </row>
    <row r="1874" spans="1:18">
      <c r="A1874" t="s">
        <v>3511</v>
      </c>
      <c r="C1874" t="s">
        <v>508</v>
      </c>
      <c r="D1874" t="s">
        <v>653</v>
      </c>
      <c r="E1874" t="s">
        <v>3525</v>
      </c>
      <c r="F1874" t="s">
        <v>300</v>
      </c>
      <c r="I1874" t="s">
        <v>7</v>
      </c>
      <c r="J1874" t="s">
        <v>602</v>
      </c>
      <c r="L1874" t="s">
        <v>602</v>
      </c>
      <c r="M1874" t="s">
        <v>509</v>
      </c>
      <c r="N1874">
        <v>4</v>
      </c>
      <c r="O1874" t="s">
        <v>1224</v>
      </c>
      <c r="P1874" t="s">
        <v>1238</v>
      </c>
      <c r="Q1874" t="s">
        <v>1241</v>
      </c>
      <c r="R1874" t="s">
        <v>3514</v>
      </c>
    </row>
    <row r="1875" spans="1:18">
      <c r="A1875" t="s">
        <v>3511</v>
      </c>
      <c r="C1875" t="s">
        <v>508</v>
      </c>
      <c r="D1875" t="s">
        <v>657</v>
      </c>
      <c r="E1875" t="s">
        <v>3526</v>
      </c>
      <c r="F1875" t="s">
        <v>300</v>
      </c>
      <c r="I1875" t="s">
        <v>7</v>
      </c>
      <c r="J1875" t="s">
        <v>602</v>
      </c>
      <c r="L1875" t="s">
        <v>602</v>
      </c>
      <c r="M1875" t="s">
        <v>509</v>
      </c>
      <c r="N1875">
        <v>4</v>
      </c>
      <c r="O1875" t="s">
        <v>1224</v>
      </c>
      <c r="P1875" t="s">
        <v>1238</v>
      </c>
      <c r="Q1875" t="s">
        <v>1241</v>
      </c>
      <c r="R1875" t="s">
        <v>3514</v>
      </c>
    </row>
    <row r="1876" spans="1:18">
      <c r="A1876" t="s">
        <v>3511</v>
      </c>
      <c r="C1876" t="s">
        <v>508</v>
      </c>
      <c r="D1876" t="s">
        <v>661</v>
      </c>
      <c r="E1876" t="s">
        <v>3527</v>
      </c>
      <c r="F1876" t="s">
        <v>300</v>
      </c>
      <c r="I1876" t="s">
        <v>7</v>
      </c>
      <c r="J1876" t="s">
        <v>602</v>
      </c>
      <c r="L1876" t="s">
        <v>602</v>
      </c>
      <c r="M1876" t="s">
        <v>509</v>
      </c>
      <c r="N1876">
        <v>4</v>
      </c>
      <c r="O1876" t="s">
        <v>1224</v>
      </c>
      <c r="P1876" t="s">
        <v>1238</v>
      </c>
      <c r="Q1876" t="s">
        <v>1241</v>
      </c>
      <c r="R1876" t="s">
        <v>3514</v>
      </c>
    </row>
    <row r="1877" spans="1:18">
      <c r="A1877" t="s">
        <v>3511</v>
      </c>
      <c r="C1877" t="s">
        <v>508</v>
      </c>
      <c r="D1877" t="s">
        <v>665</v>
      </c>
      <c r="E1877" t="s">
        <v>3528</v>
      </c>
      <c r="F1877" t="s">
        <v>300</v>
      </c>
      <c r="I1877" t="s">
        <v>7</v>
      </c>
      <c r="J1877" t="s">
        <v>602</v>
      </c>
      <c r="L1877" t="s">
        <v>602</v>
      </c>
      <c r="M1877" t="s">
        <v>509</v>
      </c>
      <c r="N1877">
        <v>4</v>
      </c>
      <c r="O1877" t="s">
        <v>1224</v>
      </c>
      <c r="P1877" t="s">
        <v>1238</v>
      </c>
      <c r="Q1877" t="s">
        <v>1241</v>
      </c>
      <c r="R1877" t="s">
        <v>3514</v>
      </c>
    </row>
    <row r="1878" spans="1:18">
      <c r="A1878" t="s">
        <v>3511</v>
      </c>
      <c r="C1878" t="s">
        <v>508</v>
      </c>
      <c r="D1878" t="s">
        <v>669</v>
      </c>
      <c r="E1878" t="s">
        <v>3529</v>
      </c>
      <c r="F1878" t="s">
        <v>300</v>
      </c>
      <c r="I1878" t="s">
        <v>7</v>
      </c>
      <c r="J1878" t="s">
        <v>602</v>
      </c>
      <c r="L1878" t="s">
        <v>602</v>
      </c>
      <c r="M1878" t="s">
        <v>509</v>
      </c>
      <c r="N1878">
        <v>4</v>
      </c>
      <c r="O1878" t="s">
        <v>1224</v>
      </c>
      <c r="P1878" t="s">
        <v>1238</v>
      </c>
      <c r="Q1878" t="s">
        <v>1241</v>
      </c>
      <c r="R1878" t="s">
        <v>3514</v>
      </c>
    </row>
    <row r="1879" spans="1:18">
      <c r="A1879" t="s">
        <v>3511</v>
      </c>
      <c r="C1879" t="s">
        <v>595</v>
      </c>
      <c r="E1879" t="s">
        <v>3530</v>
      </c>
      <c r="F1879" t="s">
        <v>300</v>
      </c>
      <c r="J1879" t="s">
        <v>602</v>
      </c>
      <c r="L1879" t="s">
        <v>602</v>
      </c>
      <c r="M1879" t="s">
        <v>509</v>
      </c>
      <c r="N1879">
        <v>4</v>
      </c>
      <c r="O1879" t="s">
        <v>1224</v>
      </c>
      <c r="P1879" t="s">
        <v>1238</v>
      </c>
      <c r="Q1879" t="s">
        <v>1241</v>
      </c>
      <c r="R1879" t="s">
        <v>3514</v>
      </c>
    </row>
    <row r="1880" spans="1:18">
      <c r="A1880" t="s">
        <v>3511</v>
      </c>
      <c r="C1880" t="s">
        <v>596</v>
      </c>
      <c r="E1880" t="s">
        <v>3531</v>
      </c>
      <c r="F1880" t="s">
        <v>300</v>
      </c>
      <c r="J1880" t="s">
        <v>602</v>
      </c>
      <c r="L1880" t="s">
        <v>602</v>
      </c>
      <c r="M1880" t="s">
        <v>509</v>
      </c>
      <c r="N1880">
        <v>4</v>
      </c>
      <c r="O1880" t="s">
        <v>1224</v>
      </c>
      <c r="P1880" t="s">
        <v>1238</v>
      </c>
      <c r="Q1880" t="s">
        <v>1241</v>
      </c>
      <c r="R1880" t="s">
        <v>3514</v>
      </c>
    </row>
    <row r="1881" spans="1:18">
      <c r="A1881" t="s">
        <v>3511</v>
      </c>
      <c r="C1881" t="s">
        <v>515</v>
      </c>
      <c r="E1881" t="s">
        <v>3532</v>
      </c>
      <c r="F1881" t="s">
        <v>300</v>
      </c>
      <c r="J1881" t="s">
        <v>602</v>
      </c>
      <c r="L1881" t="s">
        <v>602</v>
      </c>
      <c r="M1881" t="s">
        <v>509</v>
      </c>
      <c r="N1881">
        <v>4</v>
      </c>
      <c r="O1881" t="s">
        <v>1224</v>
      </c>
      <c r="P1881" t="s">
        <v>1238</v>
      </c>
      <c r="Q1881" t="s">
        <v>1241</v>
      </c>
      <c r="R1881" t="s">
        <v>3514</v>
      </c>
    </row>
    <row r="1882" spans="1:18">
      <c r="A1882" t="s">
        <v>3511</v>
      </c>
      <c r="C1882" t="s">
        <v>516</v>
      </c>
      <c r="E1882" t="s">
        <v>3533</v>
      </c>
      <c r="F1882" t="s">
        <v>300</v>
      </c>
      <c r="J1882" t="s">
        <v>602</v>
      </c>
      <c r="L1882" t="s">
        <v>602</v>
      </c>
      <c r="M1882" t="s">
        <v>509</v>
      </c>
      <c r="N1882">
        <v>4</v>
      </c>
      <c r="O1882" t="s">
        <v>1224</v>
      </c>
      <c r="P1882" t="s">
        <v>1238</v>
      </c>
      <c r="Q1882" t="s">
        <v>1241</v>
      </c>
      <c r="R1882" t="s">
        <v>3514</v>
      </c>
    </row>
    <row r="1883" spans="1:18">
      <c r="A1883" t="s">
        <v>3511</v>
      </c>
      <c r="C1883" t="s">
        <v>689</v>
      </c>
      <c r="E1883" t="s">
        <v>3534</v>
      </c>
      <c r="F1883" t="s">
        <v>300</v>
      </c>
      <c r="I1883" t="s">
        <v>597</v>
      </c>
      <c r="J1883" t="s">
        <v>602</v>
      </c>
      <c r="L1883" t="s">
        <v>602</v>
      </c>
      <c r="M1883" t="s">
        <v>509</v>
      </c>
      <c r="N1883">
        <v>4</v>
      </c>
      <c r="O1883" t="s">
        <v>1224</v>
      </c>
      <c r="P1883" t="s">
        <v>1238</v>
      </c>
      <c r="Q1883" t="s">
        <v>1241</v>
      </c>
      <c r="R1883" t="s">
        <v>3514</v>
      </c>
    </row>
    <row r="1884" spans="1:18">
      <c r="A1884" t="s">
        <v>3511</v>
      </c>
      <c r="C1884" t="s">
        <v>694</v>
      </c>
      <c r="E1884" t="s">
        <v>3535</v>
      </c>
      <c r="F1884" t="s">
        <v>300</v>
      </c>
      <c r="I1884" t="s">
        <v>597</v>
      </c>
      <c r="J1884" t="s">
        <v>602</v>
      </c>
      <c r="L1884" t="s">
        <v>602</v>
      </c>
      <c r="M1884" t="s">
        <v>509</v>
      </c>
      <c r="N1884">
        <v>4</v>
      </c>
      <c r="O1884" t="s">
        <v>1224</v>
      </c>
      <c r="P1884" t="s">
        <v>1238</v>
      </c>
      <c r="Q1884" t="s">
        <v>1241</v>
      </c>
      <c r="R1884" t="s">
        <v>3514</v>
      </c>
    </row>
    <row r="1885" spans="1:18">
      <c r="A1885" t="s">
        <v>3511</v>
      </c>
      <c r="B1885" t="s">
        <v>594</v>
      </c>
      <c r="C1885" t="s">
        <v>1319</v>
      </c>
      <c r="E1885" t="s">
        <v>3536</v>
      </c>
      <c r="F1885" t="s">
        <v>300</v>
      </c>
      <c r="I1885" t="s">
        <v>707</v>
      </c>
      <c r="J1885" t="s">
        <v>602</v>
      </c>
      <c r="L1885" t="s">
        <v>602</v>
      </c>
      <c r="M1885" t="s">
        <v>509</v>
      </c>
      <c r="N1885">
        <v>4</v>
      </c>
      <c r="O1885" t="s">
        <v>1224</v>
      </c>
      <c r="P1885" t="s">
        <v>1238</v>
      </c>
      <c r="Q1885" t="s">
        <v>1241</v>
      </c>
      <c r="R1885" t="s">
        <v>3514</v>
      </c>
    </row>
    <row r="1886" spans="1:18">
      <c r="A1886" t="s">
        <v>3511</v>
      </c>
      <c r="C1886" t="s">
        <v>598</v>
      </c>
      <c r="E1886" t="s">
        <v>3537</v>
      </c>
      <c r="F1886" t="s">
        <v>300</v>
      </c>
      <c r="J1886" t="s">
        <v>602</v>
      </c>
      <c r="L1886" t="s">
        <v>602</v>
      </c>
      <c r="M1886" t="s">
        <v>509</v>
      </c>
      <c r="N1886">
        <v>4</v>
      </c>
      <c r="O1886" t="s">
        <v>1224</v>
      </c>
      <c r="P1886" t="s">
        <v>1238</v>
      </c>
      <c r="Q1886" t="s">
        <v>1241</v>
      </c>
      <c r="R1886" t="s">
        <v>3514</v>
      </c>
    </row>
    <row r="1887" spans="1:18">
      <c r="A1887" t="s">
        <v>3538</v>
      </c>
      <c r="C1887" t="s">
        <v>585</v>
      </c>
      <c r="E1887" t="s">
        <v>3539</v>
      </c>
      <c r="F1887" t="s">
        <v>3540</v>
      </c>
      <c r="J1887" t="s">
        <v>602</v>
      </c>
      <c r="L1887" t="s">
        <v>602</v>
      </c>
      <c r="N1887">
        <v>4</v>
      </c>
      <c r="O1887" t="s">
        <v>1224</v>
      </c>
      <c r="P1887" t="s">
        <v>1238</v>
      </c>
      <c r="Q1887" t="s">
        <v>1241</v>
      </c>
      <c r="R1887" t="s">
        <v>3541</v>
      </c>
    </row>
    <row r="1888" spans="1:18">
      <c r="A1888" t="s">
        <v>3538</v>
      </c>
      <c r="B1888" t="s">
        <v>594</v>
      </c>
      <c r="C1888" t="s">
        <v>708</v>
      </c>
      <c r="E1888" t="s">
        <v>3542</v>
      </c>
      <c r="F1888" t="s">
        <v>300</v>
      </c>
      <c r="I1888" t="s">
        <v>707</v>
      </c>
      <c r="J1888" t="s">
        <v>602</v>
      </c>
      <c r="L1888" t="s">
        <v>602</v>
      </c>
      <c r="M1888" t="s">
        <v>509</v>
      </c>
      <c r="N1888">
        <v>4</v>
      </c>
      <c r="O1888" t="s">
        <v>1224</v>
      </c>
      <c r="P1888" t="s">
        <v>1238</v>
      </c>
      <c r="Q1888" t="s">
        <v>1241</v>
      </c>
      <c r="R1888" t="s">
        <v>3541</v>
      </c>
    </row>
    <row r="1889" spans="1:18">
      <c r="A1889" t="s">
        <v>3538</v>
      </c>
      <c r="B1889" t="s">
        <v>594</v>
      </c>
      <c r="C1889" t="s">
        <v>716</v>
      </c>
      <c r="E1889" t="s">
        <v>3543</v>
      </c>
      <c r="F1889" t="s">
        <v>300</v>
      </c>
      <c r="I1889" t="s">
        <v>707</v>
      </c>
      <c r="J1889" t="s">
        <v>602</v>
      </c>
      <c r="L1889" t="s">
        <v>602</v>
      </c>
      <c r="M1889" t="s">
        <v>509</v>
      </c>
      <c r="N1889">
        <v>4</v>
      </c>
      <c r="O1889" t="s">
        <v>1224</v>
      </c>
      <c r="P1889" t="s">
        <v>1238</v>
      </c>
      <c r="Q1889" t="s">
        <v>1241</v>
      </c>
      <c r="R1889" t="s">
        <v>3541</v>
      </c>
    </row>
    <row r="1890" spans="1:18">
      <c r="A1890" t="s">
        <v>3538</v>
      </c>
      <c r="C1890" t="s">
        <v>87</v>
      </c>
      <c r="E1890" t="s">
        <v>3544</v>
      </c>
      <c r="F1890">
        <v>91</v>
      </c>
      <c r="G1890">
        <v>20</v>
      </c>
      <c r="H1890">
        <v>18.2</v>
      </c>
      <c r="I1890" t="s">
        <v>43</v>
      </c>
      <c r="J1890" t="s">
        <v>602</v>
      </c>
      <c r="L1890" t="s">
        <v>602</v>
      </c>
      <c r="M1890" t="s">
        <v>509</v>
      </c>
      <c r="N1890">
        <v>4</v>
      </c>
      <c r="O1890" t="s">
        <v>1224</v>
      </c>
      <c r="P1890" t="s">
        <v>1238</v>
      </c>
      <c r="Q1890" t="s">
        <v>1241</v>
      </c>
      <c r="R1890" t="s">
        <v>3541</v>
      </c>
    </row>
    <row r="1891" spans="1:18">
      <c r="A1891" t="s">
        <v>3538</v>
      </c>
      <c r="C1891" t="s">
        <v>508</v>
      </c>
      <c r="D1891" t="s">
        <v>629</v>
      </c>
      <c r="E1891" t="s">
        <v>3545</v>
      </c>
      <c r="F1891" t="s">
        <v>300</v>
      </c>
      <c r="I1891" t="s">
        <v>7</v>
      </c>
      <c r="J1891" t="s">
        <v>602</v>
      </c>
      <c r="L1891" t="s">
        <v>602</v>
      </c>
      <c r="M1891" t="s">
        <v>509</v>
      </c>
      <c r="N1891">
        <v>4</v>
      </c>
      <c r="O1891" t="s">
        <v>1224</v>
      </c>
      <c r="P1891" t="s">
        <v>1238</v>
      </c>
      <c r="Q1891" t="s">
        <v>1241</v>
      </c>
      <c r="R1891" t="s">
        <v>3541</v>
      </c>
    </row>
    <row r="1892" spans="1:18">
      <c r="A1892" t="s">
        <v>3538</v>
      </c>
      <c r="C1892" t="s">
        <v>508</v>
      </c>
      <c r="D1892" t="s">
        <v>633</v>
      </c>
      <c r="E1892" t="s">
        <v>3546</v>
      </c>
      <c r="F1892" t="s">
        <v>300</v>
      </c>
      <c r="I1892" t="s">
        <v>7</v>
      </c>
      <c r="J1892" t="s">
        <v>602</v>
      </c>
      <c r="L1892" t="s">
        <v>602</v>
      </c>
      <c r="M1892" t="s">
        <v>509</v>
      </c>
      <c r="N1892">
        <v>4</v>
      </c>
      <c r="O1892" t="s">
        <v>1224</v>
      </c>
      <c r="P1892" t="s">
        <v>1238</v>
      </c>
      <c r="Q1892" t="s">
        <v>1241</v>
      </c>
      <c r="R1892" t="s">
        <v>3541</v>
      </c>
    </row>
    <row r="1893" spans="1:18">
      <c r="A1893" t="s">
        <v>3538</v>
      </c>
      <c r="C1893" t="s">
        <v>508</v>
      </c>
      <c r="D1893" t="s">
        <v>637</v>
      </c>
      <c r="E1893" t="s">
        <v>3547</v>
      </c>
      <c r="F1893" t="s">
        <v>300</v>
      </c>
      <c r="I1893" t="s">
        <v>7</v>
      </c>
      <c r="J1893" t="s">
        <v>602</v>
      </c>
      <c r="L1893" t="s">
        <v>602</v>
      </c>
      <c r="M1893" t="s">
        <v>509</v>
      </c>
      <c r="N1893">
        <v>4</v>
      </c>
      <c r="O1893" t="s">
        <v>1224</v>
      </c>
      <c r="P1893" t="s">
        <v>1238</v>
      </c>
      <c r="Q1893" t="s">
        <v>1241</v>
      </c>
      <c r="R1893" t="s">
        <v>3541</v>
      </c>
    </row>
    <row r="1894" spans="1:18">
      <c r="A1894" t="s">
        <v>3538</v>
      </c>
      <c r="C1894" t="s">
        <v>508</v>
      </c>
      <c r="D1894" t="s">
        <v>641</v>
      </c>
      <c r="E1894" t="s">
        <v>3548</v>
      </c>
      <c r="F1894" t="s">
        <v>300</v>
      </c>
      <c r="I1894" t="s">
        <v>7</v>
      </c>
      <c r="J1894" t="s">
        <v>602</v>
      </c>
      <c r="L1894" t="s">
        <v>602</v>
      </c>
      <c r="M1894" t="s">
        <v>509</v>
      </c>
      <c r="N1894">
        <v>4</v>
      </c>
      <c r="O1894" t="s">
        <v>1224</v>
      </c>
      <c r="P1894" t="s">
        <v>1238</v>
      </c>
      <c r="Q1894" t="s">
        <v>1241</v>
      </c>
      <c r="R1894" t="s">
        <v>3541</v>
      </c>
    </row>
    <row r="1895" spans="1:18">
      <c r="A1895" t="s">
        <v>3538</v>
      </c>
      <c r="C1895" t="s">
        <v>508</v>
      </c>
      <c r="D1895" t="s">
        <v>645</v>
      </c>
      <c r="E1895" t="s">
        <v>3549</v>
      </c>
      <c r="F1895" t="s">
        <v>300</v>
      </c>
      <c r="I1895" t="s">
        <v>7</v>
      </c>
      <c r="J1895" t="s">
        <v>602</v>
      </c>
      <c r="L1895" t="s">
        <v>602</v>
      </c>
      <c r="M1895" t="s">
        <v>509</v>
      </c>
      <c r="N1895">
        <v>4</v>
      </c>
      <c r="O1895" t="s">
        <v>1224</v>
      </c>
      <c r="P1895" t="s">
        <v>1238</v>
      </c>
      <c r="Q1895" t="s">
        <v>1241</v>
      </c>
      <c r="R1895" t="s">
        <v>3541</v>
      </c>
    </row>
    <row r="1896" spans="1:18">
      <c r="A1896" t="s">
        <v>3538</v>
      </c>
      <c r="C1896" t="s">
        <v>508</v>
      </c>
      <c r="D1896" t="s">
        <v>649</v>
      </c>
      <c r="E1896" t="s">
        <v>3550</v>
      </c>
      <c r="F1896" t="s">
        <v>300</v>
      </c>
      <c r="I1896" t="s">
        <v>7</v>
      </c>
      <c r="J1896" t="s">
        <v>602</v>
      </c>
      <c r="L1896" t="s">
        <v>602</v>
      </c>
      <c r="M1896" t="s">
        <v>509</v>
      </c>
      <c r="N1896">
        <v>4</v>
      </c>
      <c r="O1896" t="s">
        <v>1224</v>
      </c>
      <c r="P1896" t="s">
        <v>1238</v>
      </c>
      <c r="Q1896" t="s">
        <v>1241</v>
      </c>
      <c r="R1896" t="s">
        <v>3541</v>
      </c>
    </row>
    <row r="1897" spans="1:18">
      <c r="A1897" t="s">
        <v>3538</v>
      </c>
      <c r="C1897" t="s">
        <v>508</v>
      </c>
      <c r="D1897" t="s">
        <v>653</v>
      </c>
      <c r="E1897" t="s">
        <v>3551</v>
      </c>
      <c r="F1897" t="s">
        <v>300</v>
      </c>
      <c r="I1897" t="s">
        <v>7</v>
      </c>
      <c r="J1897" t="s">
        <v>602</v>
      </c>
      <c r="L1897" t="s">
        <v>602</v>
      </c>
      <c r="M1897" t="s">
        <v>509</v>
      </c>
      <c r="N1897">
        <v>4</v>
      </c>
      <c r="O1897" t="s">
        <v>1224</v>
      </c>
      <c r="P1897" t="s">
        <v>1238</v>
      </c>
      <c r="Q1897" t="s">
        <v>1241</v>
      </c>
      <c r="R1897" t="s">
        <v>3541</v>
      </c>
    </row>
    <row r="1898" spans="1:18">
      <c r="A1898" t="s">
        <v>3538</v>
      </c>
      <c r="C1898" t="s">
        <v>508</v>
      </c>
      <c r="D1898" t="s">
        <v>657</v>
      </c>
      <c r="E1898" t="s">
        <v>3552</v>
      </c>
      <c r="F1898" t="s">
        <v>300</v>
      </c>
      <c r="I1898" t="s">
        <v>7</v>
      </c>
      <c r="J1898" t="s">
        <v>602</v>
      </c>
      <c r="L1898" t="s">
        <v>602</v>
      </c>
      <c r="M1898" t="s">
        <v>509</v>
      </c>
      <c r="N1898">
        <v>4</v>
      </c>
      <c r="O1898" t="s">
        <v>1224</v>
      </c>
      <c r="P1898" t="s">
        <v>1238</v>
      </c>
      <c r="Q1898" t="s">
        <v>1241</v>
      </c>
      <c r="R1898" t="s">
        <v>3541</v>
      </c>
    </row>
    <row r="1899" spans="1:18">
      <c r="A1899" t="s">
        <v>3538</v>
      </c>
      <c r="C1899" t="s">
        <v>508</v>
      </c>
      <c r="D1899" t="s">
        <v>661</v>
      </c>
      <c r="E1899" t="s">
        <v>3553</v>
      </c>
      <c r="F1899" t="s">
        <v>300</v>
      </c>
      <c r="I1899" t="s">
        <v>7</v>
      </c>
      <c r="J1899" t="s">
        <v>602</v>
      </c>
      <c r="L1899" t="s">
        <v>602</v>
      </c>
      <c r="M1899" t="s">
        <v>509</v>
      </c>
      <c r="N1899">
        <v>4</v>
      </c>
      <c r="O1899" t="s">
        <v>1224</v>
      </c>
      <c r="P1899" t="s">
        <v>1238</v>
      </c>
      <c r="Q1899" t="s">
        <v>1241</v>
      </c>
      <c r="R1899" t="s">
        <v>3541</v>
      </c>
    </row>
    <row r="1900" spans="1:18">
      <c r="A1900" t="s">
        <v>3538</v>
      </c>
      <c r="C1900" t="s">
        <v>508</v>
      </c>
      <c r="D1900" t="s">
        <v>665</v>
      </c>
      <c r="E1900" t="s">
        <v>3554</v>
      </c>
      <c r="F1900" t="s">
        <v>300</v>
      </c>
      <c r="I1900" t="s">
        <v>7</v>
      </c>
      <c r="J1900" t="s">
        <v>602</v>
      </c>
      <c r="L1900" t="s">
        <v>602</v>
      </c>
      <c r="M1900" t="s">
        <v>509</v>
      </c>
      <c r="N1900">
        <v>4</v>
      </c>
      <c r="O1900" t="s">
        <v>1224</v>
      </c>
      <c r="P1900" t="s">
        <v>1238</v>
      </c>
      <c r="Q1900" t="s">
        <v>1241</v>
      </c>
      <c r="R1900" t="s">
        <v>3541</v>
      </c>
    </row>
    <row r="1901" spans="1:18">
      <c r="A1901" t="s">
        <v>3538</v>
      </c>
      <c r="C1901" t="s">
        <v>508</v>
      </c>
      <c r="D1901" t="s">
        <v>669</v>
      </c>
      <c r="E1901" t="s">
        <v>3555</v>
      </c>
      <c r="F1901" t="s">
        <v>300</v>
      </c>
      <c r="I1901" t="s">
        <v>7</v>
      </c>
      <c r="J1901" t="s">
        <v>602</v>
      </c>
      <c r="L1901" t="s">
        <v>602</v>
      </c>
      <c r="M1901" t="s">
        <v>509</v>
      </c>
      <c r="N1901">
        <v>4</v>
      </c>
      <c r="O1901" t="s">
        <v>1224</v>
      </c>
      <c r="P1901" t="s">
        <v>1238</v>
      </c>
      <c r="Q1901" t="s">
        <v>1241</v>
      </c>
      <c r="R1901" t="s">
        <v>3541</v>
      </c>
    </row>
    <row r="1902" spans="1:18">
      <c r="A1902" t="s">
        <v>3538</v>
      </c>
      <c r="C1902" t="s">
        <v>595</v>
      </c>
      <c r="E1902" t="s">
        <v>3556</v>
      </c>
      <c r="F1902" t="s">
        <v>300</v>
      </c>
      <c r="J1902" t="s">
        <v>602</v>
      </c>
      <c r="L1902" t="s">
        <v>602</v>
      </c>
      <c r="M1902" t="s">
        <v>509</v>
      </c>
      <c r="N1902">
        <v>4</v>
      </c>
      <c r="O1902" t="s">
        <v>1224</v>
      </c>
      <c r="P1902" t="s">
        <v>1238</v>
      </c>
      <c r="Q1902" t="s">
        <v>1241</v>
      </c>
      <c r="R1902" t="s">
        <v>3541</v>
      </c>
    </row>
    <row r="1903" spans="1:18">
      <c r="A1903" t="s">
        <v>3538</v>
      </c>
      <c r="C1903" t="s">
        <v>596</v>
      </c>
      <c r="E1903" t="s">
        <v>3557</v>
      </c>
      <c r="F1903" t="s">
        <v>300</v>
      </c>
      <c r="J1903" t="s">
        <v>602</v>
      </c>
      <c r="L1903" t="s">
        <v>602</v>
      </c>
      <c r="M1903" t="s">
        <v>509</v>
      </c>
      <c r="N1903">
        <v>4</v>
      </c>
      <c r="O1903" t="s">
        <v>1224</v>
      </c>
      <c r="P1903" t="s">
        <v>1238</v>
      </c>
      <c r="Q1903" t="s">
        <v>1241</v>
      </c>
      <c r="R1903" t="s">
        <v>3541</v>
      </c>
    </row>
    <row r="1904" spans="1:18">
      <c r="A1904" t="s">
        <v>3538</v>
      </c>
      <c r="C1904" t="s">
        <v>515</v>
      </c>
      <c r="E1904" t="s">
        <v>3558</v>
      </c>
      <c r="F1904" t="s">
        <v>300</v>
      </c>
      <c r="J1904" t="s">
        <v>602</v>
      </c>
      <c r="L1904" t="s">
        <v>602</v>
      </c>
      <c r="M1904" t="s">
        <v>509</v>
      </c>
      <c r="N1904">
        <v>4</v>
      </c>
      <c r="O1904" t="s">
        <v>1224</v>
      </c>
      <c r="P1904" t="s">
        <v>1238</v>
      </c>
      <c r="Q1904" t="s">
        <v>1241</v>
      </c>
      <c r="R1904" t="s">
        <v>3541</v>
      </c>
    </row>
    <row r="1905" spans="1:18">
      <c r="A1905" t="s">
        <v>3538</v>
      </c>
      <c r="C1905" t="s">
        <v>516</v>
      </c>
      <c r="E1905" t="s">
        <v>3559</v>
      </c>
      <c r="F1905" t="s">
        <v>300</v>
      </c>
      <c r="J1905" t="s">
        <v>602</v>
      </c>
      <c r="L1905" t="s">
        <v>602</v>
      </c>
      <c r="M1905" t="s">
        <v>509</v>
      </c>
      <c r="N1905">
        <v>4</v>
      </c>
      <c r="O1905" t="s">
        <v>1224</v>
      </c>
      <c r="P1905" t="s">
        <v>1238</v>
      </c>
      <c r="Q1905" t="s">
        <v>1241</v>
      </c>
      <c r="R1905" t="s">
        <v>3541</v>
      </c>
    </row>
    <row r="1906" spans="1:18">
      <c r="A1906" t="s">
        <v>3538</v>
      </c>
      <c r="C1906" t="s">
        <v>689</v>
      </c>
      <c r="E1906" t="s">
        <v>3560</v>
      </c>
      <c r="F1906" t="s">
        <v>300</v>
      </c>
      <c r="I1906" t="s">
        <v>597</v>
      </c>
      <c r="J1906" t="s">
        <v>602</v>
      </c>
      <c r="L1906" t="s">
        <v>602</v>
      </c>
      <c r="M1906" t="s">
        <v>509</v>
      </c>
      <c r="N1906">
        <v>4</v>
      </c>
      <c r="O1906" t="s">
        <v>1224</v>
      </c>
      <c r="P1906" t="s">
        <v>1238</v>
      </c>
      <c r="Q1906" t="s">
        <v>1241</v>
      </c>
      <c r="R1906" t="s">
        <v>3541</v>
      </c>
    </row>
    <row r="1907" spans="1:18">
      <c r="A1907" t="s">
        <v>3538</v>
      </c>
      <c r="C1907" t="s">
        <v>694</v>
      </c>
      <c r="E1907" t="s">
        <v>3561</v>
      </c>
      <c r="F1907" t="s">
        <v>300</v>
      </c>
      <c r="I1907" t="s">
        <v>597</v>
      </c>
      <c r="J1907" t="s">
        <v>602</v>
      </c>
      <c r="L1907" t="s">
        <v>602</v>
      </c>
      <c r="M1907" t="s">
        <v>509</v>
      </c>
      <c r="N1907">
        <v>4</v>
      </c>
      <c r="O1907" t="s">
        <v>1224</v>
      </c>
      <c r="P1907" t="s">
        <v>1238</v>
      </c>
      <c r="Q1907" t="s">
        <v>1241</v>
      </c>
      <c r="R1907" t="s">
        <v>3541</v>
      </c>
    </row>
    <row r="1908" spans="1:18">
      <c r="A1908" t="s">
        <v>3538</v>
      </c>
      <c r="B1908" t="s">
        <v>594</v>
      </c>
      <c r="C1908" t="s">
        <v>1319</v>
      </c>
      <c r="E1908" t="s">
        <v>3562</v>
      </c>
      <c r="F1908" t="s">
        <v>300</v>
      </c>
      <c r="I1908" t="s">
        <v>707</v>
      </c>
      <c r="J1908" t="s">
        <v>602</v>
      </c>
      <c r="L1908" t="s">
        <v>602</v>
      </c>
      <c r="M1908" t="s">
        <v>509</v>
      </c>
      <c r="N1908">
        <v>4</v>
      </c>
      <c r="O1908" t="s">
        <v>1224</v>
      </c>
      <c r="P1908" t="s">
        <v>1238</v>
      </c>
      <c r="Q1908" t="s">
        <v>1241</v>
      </c>
      <c r="R1908" t="s">
        <v>3541</v>
      </c>
    </row>
    <row r="1909" spans="1:18">
      <c r="A1909" t="s">
        <v>3538</v>
      </c>
      <c r="C1909" t="s">
        <v>598</v>
      </c>
      <c r="E1909" t="s">
        <v>3563</v>
      </c>
      <c r="F1909" t="s">
        <v>300</v>
      </c>
      <c r="J1909" t="s">
        <v>602</v>
      </c>
      <c r="L1909" t="s">
        <v>602</v>
      </c>
      <c r="M1909" t="s">
        <v>509</v>
      </c>
      <c r="N1909">
        <v>4</v>
      </c>
      <c r="O1909" t="s">
        <v>1224</v>
      </c>
      <c r="P1909" t="s">
        <v>1238</v>
      </c>
      <c r="Q1909" t="s">
        <v>1241</v>
      </c>
      <c r="R1909" t="s">
        <v>3541</v>
      </c>
    </row>
    <row r="1910" spans="1:18">
      <c r="A1910" t="s">
        <v>3564</v>
      </c>
      <c r="C1910" t="s">
        <v>585</v>
      </c>
      <c r="E1910" t="s">
        <v>3565</v>
      </c>
      <c r="F1910" t="s">
        <v>3566</v>
      </c>
      <c r="J1910" t="s">
        <v>591</v>
      </c>
      <c r="L1910" t="s">
        <v>591</v>
      </c>
      <c r="N1910">
        <v>4</v>
      </c>
      <c r="O1910" t="s">
        <v>1224</v>
      </c>
      <c r="P1910" t="s">
        <v>1238</v>
      </c>
      <c r="Q1910" t="s">
        <v>1241</v>
      </c>
      <c r="R1910" t="s">
        <v>3567</v>
      </c>
    </row>
    <row r="1911" spans="1:18">
      <c r="A1911" t="s">
        <v>3564</v>
      </c>
      <c r="B1911" t="s">
        <v>594</v>
      </c>
      <c r="C1911" t="s">
        <v>708</v>
      </c>
      <c r="E1911" t="s">
        <v>3568</v>
      </c>
      <c r="F1911" t="s">
        <v>300</v>
      </c>
      <c r="I1911" t="s">
        <v>87</v>
      </c>
      <c r="J1911" t="s">
        <v>591</v>
      </c>
      <c r="L1911" t="s">
        <v>591</v>
      </c>
      <c r="M1911" t="s">
        <v>509</v>
      </c>
      <c r="N1911">
        <v>4</v>
      </c>
      <c r="O1911" t="s">
        <v>1224</v>
      </c>
      <c r="P1911" t="s">
        <v>1238</v>
      </c>
      <c r="Q1911" t="s">
        <v>1241</v>
      </c>
      <c r="R1911" t="s">
        <v>3567</v>
      </c>
    </row>
    <row r="1912" spans="1:18">
      <c r="A1912" t="s">
        <v>3564</v>
      </c>
      <c r="B1912" t="s">
        <v>594</v>
      </c>
      <c r="C1912" t="s">
        <v>712</v>
      </c>
      <c r="E1912" t="s">
        <v>3569</v>
      </c>
      <c r="F1912">
        <v>4.2999999999999997E-2</v>
      </c>
      <c r="I1912" t="s">
        <v>87</v>
      </c>
      <c r="J1912" t="s">
        <v>591</v>
      </c>
      <c r="L1912" t="s">
        <v>591</v>
      </c>
      <c r="M1912" t="s">
        <v>509</v>
      </c>
      <c r="N1912">
        <v>4</v>
      </c>
      <c r="O1912" t="s">
        <v>1224</v>
      </c>
      <c r="P1912" t="s">
        <v>1238</v>
      </c>
      <c r="Q1912" t="s">
        <v>1241</v>
      </c>
      <c r="R1912" t="s">
        <v>3567</v>
      </c>
    </row>
    <row r="1913" spans="1:18">
      <c r="A1913" t="s">
        <v>3564</v>
      </c>
      <c r="B1913" t="s">
        <v>594</v>
      </c>
      <c r="C1913" t="s">
        <v>716</v>
      </c>
      <c r="E1913" t="s">
        <v>3570</v>
      </c>
      <c r="F1913">
        <v>0.112</v>
      </c>
      <c r="I1913" t="s">
        <v>87</v>
      </c>
      <c r="J1913" t="s">
        <v>591</v>
      </c>
      <c r="L1913" t="s">
        <v>591</v>
      </c>
      <c r="M1913" t="s">
        <v>509</v>
      </c>
      <c r="N1913">
        <v>4</v>
      </c>
      <c r="O1913" t="s">
        <v>1224</v>
      </c>
      <c r="P1913" t="s">
        <v>1238</v>
      </c>
      <c r="Q1913" t="s">
        <v>1241</v>
      </c>
      <c r="R1913" t="s">
        <v>3567</v>
      </c>
    </row>
    <row r="1914" spans="1:18">
      <c r="A1914" t="s">
        <v>3564</v>
      </c>
      <c r="C1914" t="s">
        <v>87</v>
      </c>
      <c r="E1914" t="s">
        <v>3571</v>
      </c>
      <c r="F1914">
        <v>0.33</v>
      </c>
      <c r="G1914">
        <v>10</v>
      </c>
      <c r="H1914">
        <v>3.3000000000000002E-2</v>
      </c>
      <c r="I1914" t="s">
        <v>43</v>
      </c>
      <c r="J1914" t="s">
        <v>591</v>
      </c>
      <c r="L1914" t="s">
        <v>591</v>
      </c>
      <c r="M1914" t="s">
        <v>509</v>
      </c>
      <c r="N1914">
        <v>4</v>
      </c>
      <c r="O1914" t="s">
        <v>1224</v>
      </c>
      <c r="P1914" t="s">
        <v>1238</v>
      </c>
      <c r="Q1914" t="s">
        <v>1241</v>
      </c>
      <c r="R1914" t="s">
        <v>3567</v>
      </c>
    </row>
    <row r="1915" spans="1:18">
      <c r="A1915" t="s">
        <v>3564</v>
      </c>
      <c r="C1915" t="s">
        <v>508</v>
      </c>
      <c r="D1915" t="s">
        <v>629</v>
      </c>
      <c r="E1915" t="s">
        <v>3572</v>
      </c>
      <c r="F1915">
        <v>0.7</v>
      </c>
      <c r="I1915" t="s">
        <v>7</v>
      </c>
      <c r="J1915" t="s">
        <v>591</v>
      </c>
      <c r="L1915" t="s">
        <v>591</v>
      </c>
      <c r="M1915" t="s">
        <v>509</v>
      </c>
      <c r="N1915">
        <v>4</v>
      </c>
      <c r="O1915" t="s">
        <v>1224</v>
      </c>
      <c r="P1915" t="s">
        <v>1238</v>
      </c>
      <c r="Q1915" t="s">
        <v>1241</v>
      </c>
      <c r="R1915" t="s">
        <v>3567</v>
      </c>
    </row>
    <row r="1916" spans="1:18">
      <c r="A1916" t="s">
        <v>3564</v>
      </c>
      <c r="C1916" t="s">
        <v>508</v>
      </c>
      <c r="D1916" t="s">
        <v>633</v>
      </c>
      <c r="E1916" t="s">
        <v>3573</v>
      </c>
      <c r="F1916">
        <v>0.7</v>
      </c>
      <c r="I1916" t="s">
        <v>7</v>
      </c>
      <c r="J1916" t="s">
        <v>591</v>
      </c>
      <c r="L1916" t="s">
        <v>591</v>
      </c>
      <c r="M1916" t="s">
        <v>509</v>
      </c>
      <c r="N1916">
        <v>4</v>
      </c>
      <c r="O1916" t="s">
        <v>1224</v>
      </c>
      <c r="P1916" t="s">
        <v>1238</v>
      </c>
      <c r="Q1916" t="s">
        <v>1241</v>
      </c>
      <c r="R1916" t="s">
        <v>3567</v>
      </c>
    </row>
    <row r="1917" spans="1:18">
      <c r="A1917" t="s">
        <v>3564</v>
      </c>
      <c r="C1917" t="s">
        <v>508</v>
      </c>
      <c r="D1917" t="s">
        <v>637</v>
      </c>
      <c r="E1917" t="s">
        <v>3574</v>
      </c>
      <c r="F1917">
        <v>0.7</v>
      </c>
      <c r="I1917" t="s">
        <v>7</v>
      </c>
      <c r="J1917" t="s">
        <v>591</v>
      </c>
      <c r="L1917" t="s">
        <v>591</v>
      </c>
      <c r="M1917" t="s">
        <v>509</v>
      </c>
      <c r="N1917">
        <v>4</v>
      </c>
      <c r="O1917" t="s">
        <v>1224</v>
      </c>
      <c r="P1917" t="s">
        <v>1238</v>
      </c>
      <c r="Q1917" t="s">
        <v>1241</v>
      </c>
      <c r="R1917" t="s">
        <v>3567</v>
      </c>
    </row>
    <row r="1918" spans="1:18">
      <c r="A1918" t="s">
        <v>3564</v>
      </c>
      <c r="C1918" t="s">
        <v>508</v>
      </c>
      <c r="D1918" t="s">
        <v>641</v>
      </c>
      <c r="E1918" t="s">
        <v>3575</v>
      </c>
      <c r="F1918">
        <v>0.7</v>
      </c>
      <c r="I1918" t="s">
        <v>7</v>
      </c>
      <c r="J1918" t="s">
        <v>591</v>
      </c>
      <c r="L1918" t="s">
        <v>591</v>
      </c>
      <c r="M1918" t="s">
        <v>509</v>
      </c>
      <c r="N1918">
        <v>4</v>
      </c>
      <c r="O1918" t="s">
        <v>1224</v>
      </c>
      <c r="P1918" t="s">
        <v>1238</v>
      </c>
      <c r="Q1918" t="s">
        <v>1241</v>
      </c>
      <c r="R1918" t="s">
        <v>3567</v>
      </c>
    </row>
    <row r="1919" spans="1:18">
      <c r="A1919" t="s">
        <v>3564</v>
      </c>
      <c r="C1919" t="s">
        <v>508</v>
      </c>
      <c r="D1919" t="s">
        <v>645</v>
      </c>
      <c r="E1919" t="s">
        <v>3576</v>
      </c>
      <c r="F1919">
        <v>0.7</v>
      </c>
      <c r="I1919" t="s">
        <v>7</v>
      </c>
      <c r="J1919" t="s">
        <v>591</v>
      </c>
      <c r="L1919" t="s">
        <v>591</v>
      </c>
      <c r="M1919" t="s">
        <v>509</v>
      </c>
      <c r="N1919">
        <v>4</v>
      </c>
      <c r="O1919" t="s">
        <v>1224</v>
      </c>
      <c r="P1919" t="s">
        <v>1238</v>
      </c>
      <c r="Q1919" t="s">
        <v>1241</v>
      </c>
      <c r="R1919" t="s">
        <v>3567</v>
      </c>
    </row>
    <row r="1920" spans="1:18">
      <c r="A1920" t="s">
        <v>3564</v>
      </c>
      <c r="C1920" t="s">
        <v>508</v>
      </c>
      <c r="D1920" t="s">
        <v>649</v>
      </c>
      <c r="E1920" t="s">
        <v>3577</v>
      </c>
      <c r="F1920">
        <v>0.7</v>
      </c>
      <c r="I1920" t="s">
        <v>7</v>
      </c>
      <c r="J1920" t="s">
        <v>591</v>
      </c>
      <c r="L1920" t="s">
        <v>591</v>
      </c>
      <c r="M1920" t="s">
        <v>509</v>
      </c>
      <c r="N1920">
        <v>4</v>
      </c>
      <c r="O1920" t="s">
        <v>1224</v>
      </c>
      <c r="P1920" t="s">
        <v>1238</v>
      </c>
      <c r="Q1920" t="s">
        <v>1241</v>
      </c>
      <c r="R1920" t="s">
        <v>3567</v>
      </c>
    </row>
    <row r="1921" spans="1:18">
      <c r="A1921" t="s">
        <v>3564</v>
      </c>
      <c r="C1921" t="s">
        <v>508</v>
      </c>
      <c r="D1921" t="s">
        <v>653</v>
      </c>
      <c r="E1921" t="s">
        <v>3578</v>
      </c>
      <c r="F1921">
        <v>0.7</v>
      </c>
      <c r="I1921" t="s">
        <v>7</v>
      </c>
      <c r="J1921" t="s">
        <v>591</v>
      </c>
      <c r="L1921" t="s">
        <v>591</v>
      </c>
      <c r="M1921" t="s">
        <v>509</v>
      </c>
      <c r="N1921">
        <v>4</v>
      </c>
      <c r="O1921" t="s">
        <v>1224</v>
      </c>
      <c r="P1921" t="s">
        <v>1238</v>
      </c>
      <c r="Q1921" t="s">
        <v>1241</v>
      </c>
      <c r="R1921" t="s">
        <v>3567</v>
      </c>
    </row>
    <row r="1922" spans="1:18">
      <c r="A1922" t="s">
        <v>3564</v>
      </c>
      <c r="C1922" t="s">
        <v>508</v>
      </c>
      <c r="D1922" t="s">
        <v>657</v>
      </c>
      <c r="E1922" t="s">
        <v>3579</v>
      </c>
      <c r="F1922">
        <v>0.7</v>
      </c>
      <c r="I1922" t="s">
        <v>7</v>
      </c>
      <c r="J1922" t="s">
        <v>591</v>
      </c>
      <c r="L1922" t="s">
        <v>591</v>
      </c>
      <c r="M1922" t="s">
        <v>509</v>
      </c>
      <c r="N1922">
        <v>4</v>
      </c>
      <c r="O1922" t="s">
        <v>1224</v>
      </c>
      <c r="P1922" t="s">
        <v>1238</v>
      </c>
      <c r="Q1922" t="s">
        <v>1241</v>
      </c>
      <c r="R1922" t="s">
        <v>3567</v>
      </c>
    </row>
    <row r="1923" spans="1:18">
      <c r="A1923" t="s">
        <v>3564</v>
      </c>
      <c r="C1923" t="s">
        <v>508</v>
      </c>
      <c r="D1923" t="s">
        <v>661</v>
      </c>
      <c r="E1923" t="s">
        <v>3580</v>
      </c>
      <c r="F1923">
        <v>0.7</v>
      </c>
      <c r="I1923" t="s">
        <v>7</v>
      </c>
      <c r="J1923" t="s">
        <v>591</v>
      </c>
      <c r="L1923" t="s">
        <v>591</v>
      </c>
      <c r="M1923" t="s">
        <v>509</v>
      </c>
      <c r="N1923">
        <v>4</v>
      </c>
      <c r="O1923" t="s">
        <v>1224</v>
      </c>
      <c r="P1923" t="s">
        <v>1238</v>
      </c>
      <c r="Q1923" t="s">
        <v>1241</v>
      </c>
      <c r="R1923" t="s">
        <v>3567</v>
      </c>
    </row>
    <row r="1924" spans="1:18">
      <c r="A1924" t="s">
        <v>3564</v>
      </c>
      <c r="C1924" t="s">
        <v>508</v>
      </c>
      <c r="D1924" t="s">
        <v>665</v>
      </c>
      <c r="E1924" t="s">
        <v>3581</v>
      </c>
      <c r="F1924">
        <v>0.7</v>
      </c>
      <c r="I1924" t="s">
        <v>7</v>
      </c>
      <c r="J1924" t="s">
        <v>591</v>
      </c>
      <c r="L1924" t="s">
        <v>591</v>
      </c>
      <c r="M1924" t="s">
        <v>509</v>
      </c>
      <c r="N1924">
        <v>4</v>
      </c>
      <c r="O1924" t="s">
        <v>1224</v>
      </c>
      <c r="P1924" t="s">
        <v>1238</v>
      </c>
      <c r="Q1924" t="s">
        <v>1241</v>
      </c>
      <c r="R1924" t="s">
        <v>3567</v>
      </c>
    </row>
    <row r="1925" spans="1:18">
      <c r="A1925" t="s">
        <v>3564</v>
      </c>
      <c r="C1925" t="s">
        <v>508</v>
      </c>
      <c r="D1925" t="s">
        <v>669</v>
      </c>
      <c r="E1925" t="s">
        <v>3582</v>
      </c>
      <c r="F1925">
        <v>0.7</v>
      </c>
      <c r="I1925" t="s">
        <v>7</v>
      </c>
      <c r="J1925" t="s">
        <v>591</v>
      </c>
      <c r="L1925" t="s">
        <v>591</v>
      </c>
      <c r="M1925" t="s">
        <v>509</v>
      </c>
      <c r="N1925">
        <v>4</v>
      </c>
      <c r="O1925" t="s">
        <v>1224</v>
      </c>
      <c r="P1925" t="s">
        <v>1238</v>
      </c>
      <c r="Q1925" t="s">
        <v>1241</v>
      </c>
      <c r="R1925" t="s">
        <v>3567</v>
      </c>
    </row>
    <row r="1926" spans="1:18">
      <c r="A1926" t="s">
        <v>3564</v>
      </c>
      <c r="C1926" t="s">
        <v>510</v>
      </c>
      <c r="E1926" t="s">
        <v>3583</v>
      </c>
      <c r="F1926">
        <v>1</v>
      </c>
      <c r="I1926" t="s">
        <v>300</v>
      </c>
      <c r="J1926" t="s">
        <v>591</v>
      </c>
      <c r="L1926" t="s">
        <v>591</v>
      </c>
      <c r="M1926" t="s">
        <v>509</v>
      </c>
      <c r="N1926">
        <v>4</v>
      </c>
      <c r="O1926" t="s">
        <v>1224</v>
      </c>
      <c r="P1926" t="s">
        <v>1238</v>
      </c>
      <c r="Q1926" t="s">
        <v>1241</v>
      </c>
      <c r="R1926" t="s">
        <v>3567</v>
      </c>
    </row>
    <row r="1927" spans="1:18">
      <c r="A1927" t="s">
        <v>3564</v>
      </c>
      <c r="C1927" t="s">
        <v>595</v>
      </c>
      <c r="E1927" t="s">
        <v>3584</v>
      </c>
      <c r="F1927" t="s">
        <v>1285</v>
      </c>
      <c r="J1927" t="s">
        <v>591</v>
      </c>
      <c r="L1927" t="s">
        <v>591</v>
      </c>
      <c r="M1927" t="s">
        <v>509</v>
      </c>
      <c r="N1927">
        <v>4</v>
      </c>
      <c r="O1927" t="s">
        <v>1224</v>
      </c>
      <c r="P1927" t="s">
        <v>1238</v>
      </c>
      <c r="Q1927" t="s">
        <v>1241</v>
      </c>
      <c r="R1927" t="s">
        <v>3567</v>
      </c>
    </row>
    <row r="1928" spans="1:18">
      <c r="A1928" t="s">
        <v>3564</v>
      </c>
      <c r="C1928" t="s">
        <v>596</v>
      </c>
      <c r="E1928" t="s">
        <v>3585</v>
      </c>
      <c r="F1928" t="s">
        <v>1287</v>
      </c>
      <c r="J1928" t="s">
        <v>591</v>
      </c>
      <c r="L1928" t="s">
        <v>591</v>
      </c>
      <c r="M1928" t="s">
        <v>509</v>
      </c>
      <c r="N1928">
        <v>4</v>
      </c>
      <c r="O1928" t="s">
        <v>1224</v>
      </c>
      <c r="P1928" t="s">
        <v>1238</v>
      </c>
      <c r="Q1928" t="s">
        <v>1241</v>
      </c>
      <c r="R1928" t="s">
        <v>3567</v>
      </c>
    </row>
    <row r="1929" spans="1:18">
      <c r="A1929" t="s">
        <v>3564</v>
      </c>
      <c r="C1929" t="s">
        <v>515</v>
      </c>
      <c r="E1929" t="s">
        <v>3586</v>
      </c>
      <c r="F1929">
        <v>3</v>
      </c>
      <c r="J1929" t="s">
        <v>591</v>
      </c>
      <c r="L1929" t="s">
        <v>591</v>
      </c>
      <c r="M1929" t="s">
        <v>509</v>
      </c>
      <c r="N1929">
        <v>4</v>
      </c>
      <c r="O1929" t="s">
        <v>1224</v>
      </c>
      <c r="P1929" t="s">
        <v>1238</v>
      </c>
      <c r="Q1929" t="s">
        <v>1241</v>
      </c>
      <c r="R1929" t="s">
        <v>3567</v>
      </c>
    </row>
    <row r="1930" spans="1:18">
      <c r="A1930" t="s">
        <v>3564</v>
      </c>
      <c r="C1930" t="s">
        <v>516</v>
      </c>
      <c r="E1930" t="s">
        <v>3587</v>
      </c>
      <c r="F1930">
        <v>3</v>
      </c>
      <c r="J1930" t="s">
        <v>591</v>
      </c>
      <c r="L1930" t="s">
        <v>591</v>
      </c>
      <c r="M1930" t="s">
        <v>509</v>
      </c>
      <c r="N1930">
        <v>4</v>
      </c>
      <c r="O1930" t="s">
        <v>1224</v>
      </c>
      <c r="P1930" t="s">
        <v>1238</v>
      </c>
      <c r="Q1930" t="s">
        <v>1241</v>
      </c>
      <c r="R1930" t="s">
        <v>3567</v>
      </c>
    </row>
    <row r="1931" spans="1:18">
      <c r="A1931" t="s">
        <v>3564</v>
      </c>
      <c r="C1931" t="s">
        <v>689</v>
      </c>
      <c r="E1931" t="s">
        <v>3588</v>
      </c>
      <c r="F1931">
        <v>60</v>
      </c>
      <c r="I1931" t="s">
        <v>597</v>
      </c>
      <c r="J1931" t="s">
        <v>591</v>
      </c>
      <c r="L1931" t="s">
        <v>591</v>
      </c>
      <c r="M1931" t="s">
        <v>509</v>
      </c>
      <c r="N1931">
        <v>4</v>
      </c>
      <c r="O1931" t="s">
        <v>1224</v>
      </c>
      <c r="P1931" t="s">
        <v>1238</v>
      </c>
      <c r="Q1931" t="s">
        <v>1241</v>
      </c>
      <c r="R1931" t="s">
        <v>3567</v>
      </c>
    </row>
    <row r="1932" spans="1:18">
      <c r="A1932" t="s">
        <v>3564</v>
      </c>
      <c r="C1932" t="s">
        <v>694</v>
      </c>
      <c r="E1932" t="s">
        <v>3589</v>
      </c>
      <c r="F1932">
        <v>-25</v>
      </c>
      <c r="I1932" t="s">
        <v>597</v>
      </c>
      <c r="J1932" t="s">
        <v>591</v>
      </c>
      <c r="L1932" t="s">
        <v>591</v>
      </c>
      <c r="M1932" t="s">
        <v>509</v>
      </c>
      <c r="N1932">
        <v>4</v>
      </c>
      <c r="O1932" t="s">
        <v>1224</v>
      </c>
      <c r="P1932" t="s">
        <v>1238</v>
      </c>
      <c r="Q1932" t="s">
        <v>1241</v>
      </c>
      <c r="R1932" t="s">
        <v>3567</v>
      </c>
    </row>
    <row r="1933" spans="1:18">
      <c r="A1933" t="s">
        <v>3564</v>
      </c>
      <c r="C1933" t="s">
        <v>598</v>
      </c>
      <c r="E1933" t="s">
        <v>3590</v>
      </c>
      <c r="F1933">
        <v>7</v>
      </c>
      <c r="J1933" t="s">
        <v>591</v>
      </c>
      <c r="L1933" t="s">
        <v>591</v>
      </c>
      <c r="M1933" t="s">
        <v>509</v>
      </c>
      <c r="N1933">
        <v>4</v>
      </c>
      <c r="O1933" t="s">
        <v>1224</v>
      </c>
      <c r="P1933" t="s">
        <v>1238</v>
      </c>
      <c r="Q1933" t="s">
        <v>1241</v>
      </c>
      <c r="R1933" t="s">
        <v>3567</v>
      </c>
    </row>
    <row r="1934" spans="1:18">
      <c r="A1934" t="s">
        <v>3564</v>
      </c>
      <c r="B1934" t="s">
        <v>594</v>
      </c>
      <c r="C1934" t="s">
        <v>599</v>
      </c>
      <c r="E1934" t="s">
        <v>3591</v>
      </c>
      <c r="F1934">
        <v>1.2E-2</v>
      </c>
      <c r="I1934" t="s">
        <v>87</v>
      </c>
      <c r="J1934" t="s">
        <v>591</v>
      </c>
      <c r="L1934" t="s">
        <v>591</v>
      </c>
      <c r="M1934" t="s">
        <v>509</v>
      </c>
      <c r="N1934">
        <v>4</v>
      </c>
      <c r="O1934" t="s">
        <v>1224</v>
      </c>
      <c r="P1934" t="s">
        <v>1238</v>
      </c>
      <c r="Q1934" t="s">
        <v>1241</v>
      </c>
      <c r="R1934" t="s">
        <v>3567</v>
      </c>
    </row>
    <row r="1935" spans="1:18">
      <c r="A1935" t="s">
        <v>3592</v>
      </c>
      <c r="C1935" t="s">
        <v>585</v>
      </c>
      <c r="E1935" t="s">
        <v>3593</v>
      </c>
      <c r="F1935" t="s">
        <v>3594</v>
      </c>
      <c r="J1935" t="s">
        <v>591</v>
      </c>
      <c r="L1935" t="s">
        <v>591</v>
      </c>
      <c r="N1935">
        <v>4</v>
      </c>
      <c r="O1935" t="s">
        <v>1224</v>
      </c>
      <c r="P1935" t="s">
        <v>1238</v>
      </c>
      <c r="Q1935" t="s">
        <v>1241</v>
      </c>
      <c r="R1935" t="s">
        <v>3595</v>
      </c>
    </row>
    <row r="1936" spans="1:18">
      <c r="A1936" t="s">
        <v>3592</v>
      </c>
      <c r="B1936" t="s">
        <v>594</v>
      </c>
      <c r="C1936" t="s">
        <v>708</v>
      </c>
      <c r="E1936" t="s">
        <v>3596</v>
      </c>
      <c r="F1936" t="s">
        <v>300</v>
      </c>
      <c r="I1936" t="s">
        <v>87</v>
      </c>
      <c r="J1936" t="s">
        <v>591</v>
      </c>
      <c r="L1936" t="s">
        <v>591</v>
      </c>
      <c r="M1936" t="s">
        <v>509</v>
      </c>
      <c r="N1936">
        <v>4</v>
      </c>
      <c r="O1936" t="s">
        <v>1224</v>
      </c>
      <c r="P1936" t="s">
        <v>1238</v>
      </c>
      <c r="Q1936" t="s">
        <v>1241</v>
      </c>
      <c r="R1936" t="s">
        <v>3595</v>
      </c>
    </row>
    <row r="1937" spans="1:18">
      <c r="A1937" t="s">
        <v>3592</v>
      </c>
      <c r="B1937" t="s">
        <v>594</v>
      </c>
      <c r="C1937" t="s">
        <v>712</v>
      </c>
      <c r="E1937" t="s">
        <v>3597</v>
      </c>
      <c r="F1937">
        <v>0.30299999999999999</v>
      </c>
      <c r="I1937" t="s">
        <v>87</v>
      </c>
      <c r="J1937" t="s">
        <v>591</v>
      </c>
      <c r="L1937" t="s">
        <v>591</v>
      </c>
      <c r="M1937" t="s">
        <v>509</v>
      </c>
      <c r="N1937">
        <v>4</v>
      </c>
      <c r="O1937" t="s">
        <v>1224</v>
      </c>
      <c r="P1937" t="s">
        <v>1238</v>
      </c>
      <c r="Q1937" t="s">
        <v>1241</v>
      </c>
      <c r="R1937" t="s">
        <v>3595</v>
      </c>
    </row>
    <row r="1938" spans="1:18">
      <c r="A1938" t="s">
        <v>3592</v>
      </c>
      <c r="B1938" t="s">
        <v>594</v>
      </c>
      <c r="C1938" t="s">
        <v>716</v>
      </c>
      <c r="E1938" t="s">
        <v>3598</v>
      </c>
      <c r="F1938">
        <v>0.17</v>
      </c>
      <c r="I1938" t="s">
        <v>87</v>
      </c>
      <c r="J1938" t="s">
        <v>591</v>
      </c>
      <c r="L1938" t="s">
        <v>591</v>
      </c>
      <c r="M1938" t="s">
        <v>509</v>
      </c>
      <c r="N1938">
        <v>4</v>
      </c>
      <c r="O1938" t="s">
        <v>1224</v>
      </c>
      <c r="P1938" t="s">
        <v>1238</v>
      </c>
      <c r="Q1938" t="s">
        <v>1241</v>
      </c>
      <c r="R1938" t="s">
        <v>3595</v>
      </c>
    </row>
    <row r="1939" spans="1:18">
      <c r="A1939" t="s">
        <v>3592</v>
      </c>
      <c r="C1939" t="s">
        <v>87</v>
      </c>
      <c r="E1939" t="s">
        <v>3599</v>
      </c>
      <c r="F1939">
        <v>7</v>
      </c>
      <c r="G1939">
        <v>10</v>
      </c>
      <c r="H1939">
        <v>0.7</v>
      </c>
      <c r="I1939" t="s">
        <v>43</v>
      </c>
      <c r="J1939" t="s">
        <v>591</v>
      </c>
      <c r="L1939" t="s">
        <v>591</v>
      </c>
      <c r="M1939" t="s">
        <v>509</v>
      </c>
      <c r="N1939">
        <v>4</v>
      </c>
      <c r="O1939" t="s">
        <v>1224</v>
      </c>
      <c r="P1939" t="s">
        <v>1238</v>
      </c>
      <c r="Q1939" t="s">
        <v>1241</v>
      </c>
      <c r="R1939" t="s">
        <v>3595</v>
      </c>
    </row>
    <row r="1940" spans="1:18">
      <c r="A1940" t="s">
        <v>3592</v>
      </c>
      <c r="C1940" t="s">
        <v>508</v>
      </c>
      <c r="D1940" t="s">
        <v>629</v>
      </c>
      <c r="E1940" t="s">
        <v>3600</v>
      </c>
      <c r="F1940">
        <v>12.5</v>
      </c>
      <c r="I1940" t="s">
        <v>7</v>
      </c>
      <c r="J1940" t="s">
        <v>591</v>
      </c>
      <c r="L1940" t="s">
        <v>591</v>
      </c>
      <c r="M1940" t="s">
        <v>509</v>
      </c>
      <c r="N1940">
        <v>4</v>
      </c>
      <c r="O1940" t="s">
        <v>1224</v>
      </c>
      <c r="P1940" t="s">
        <v>1238</v>
      </c>
      <c r="Q1940" t="s">
        <v>1241</v>
      </c>
      <c r="R1940" t="s">
        <v>3595</v>
      </c>
    </row>
    <row r="1941" spans="1:18">
      <c r="A1941" t="s">
        <v>3592</v>
      </c>
      <c r="C1941" t="s">
        <v>508</v>
      </c>
      <c r="D1941" t="s">
        <v>633</v>
      </c>
      <c r="E1941" t="s">
        <v>3601</v>
      </c>
      <c r="F1941">
        <v>12.5</v>
      </c>
      <c r="I1941" t="s">
        <v>7</v>
      </c>
      <c r="J1941" t="s">
        <v>591</v>
      </c>
      <c r="L1941" t="s">
        <v>591</v>
      </c>
      <c r="M1941" t="s">
        <v>509</v>
      </c>
      <c r="N1941">
        <v>4</v>
      </c>
      <c r="O1941" t="s">
        <v>1224</v>
      </c>
      <c r="P1941" t="s">
        <v>1238</v>
      </c>
      <c r="Q1941" t="s">
        <v>1241</v>
      </c>
      <c r="R1941" t="s">
        <v>3595</v>
      </c>
    </row>
    <row r="1942" spans="1:18">
      <c r="A1942" t="s">
        <v>3592</v>
      </c>
      <c r="C1942" t="s">
        <v>508</v>
      </c>
      <c r="D1942" t="s">
        <v>637</v>
      </c>
      <c r="E1942" t="s">
        <v>3602</v>
      </c>
      <c r="F1942">
        <v>12.5</v>
      </c>
      <c r="I1942" t="s">
        <v>7</v>
      </c>
      <c r="J1942" t="s">
        <v>591</v>
      </c>
      <c r="L1942" t="s">
        <v>591</v>
      </c>
      <c r="M1942" t="s">
        <v>509</v>
      </c>
      <c r="N1942">
        <v>4</v>
      </c>
      <c r="O1942" t="s">
        <v>1224</v>
      </c>
      <c r="P1942" t="s">
        <v>1238</v>
      </c>
      <c r="Q1942" t="s">
        <v>1241</v>
      </c>
      <c r="R1942" t="s">
        <v>3595</v>
      </c>
    </row>
    <row r="1943" spans="1:18">
      <c r="A1943" t="s">
        <v>3592</v>
      </c>
      <c r="C1943" t="s">
        <v>508</v>
      </c>
      <c r="D1943" t="s">
        <v>641</v>
      </c>
      <c r="E1943" t="s">
        <v>3603</v>
      </c>
      <c r="F1943">
        <v>12.5</v>
      </c>
      <c r="I1943" t="s">
        <v>7</v>
      </c>
      <c r="J1943" t="s">
        <v>591</v>
      </c>
      <c r="L1943" t="s">
        <v>591</v>
      </c>
      <c r="M1943" t="s">
        <v>509</v>
      </c>
      <c r="N1943">
        <v>4</v>
      </c>
      <c r="O1943" t="s">
        <v>1224</v>
      </c>
      <c r="P1943" t="s">
        <v>1238</v>
      </c>
      <c r="Q1943" t="s">
        <v>1241</v>
      </c>
      <c r="R1943" t="s">
        <v>3595</v>
      </c>
    </row>
    <row r="1944" spans="1:18">
      <c r="A1944" t="s">
        <v>3592</v>
      </c>
      <c r="C1944" t="s">
        <v>508</v>
      </c>
      <c r="D1944" t="s">
        <v>645</v>
      </c>
      <c r="E1944" t="s">
        <v>3604</v>
      </c>
      <c r="F1944">
        <v>12.5</v>
      </c>
      <c r="I1944" t="s">
        <v>7</v>
      </c>
      <c r="J1944" t="s">
        <v>591</v>
      </c>
      <c r="L1944" t="s">
        <v>591</v>
      </c>
      <c r="M1944" t="s">
        <v>509</v>
      </c>
      <c r="N1944">
        <v>4</v>
      </c>
      <c r="O1944" t="s">
        <v>1224</v>
      </c>
      <c r="P1944" t="s">
        <v>1238</v>
      </c>
      <c r="Q1944" t="s">
        <v>1241</v>
      </c>
      <c r="R1944" t="s">
        <v>3595</v>
      </c>
    </row>
    <row r="1945" spans="1:18">
      <c r="A1945" t="s">
        <v>3592</v>
      </c>
      <c r="C1945" t="s">
        <v>508</v>
      </c>
      <c r="D1945" t="s">
        <v>649</v>
      </c>
      <c r="E1945" t="s">
        <v>3605</v>
      </c>
      <c r="F1945">
        <v>12.5</v>
      </c>
      <c r="I1945" t="s">
        <v>7</v>
      </c>
      <c r="J1945" t="s">
        <v>591</v>
      </c>
      <c r="L1945" t="s">
        <v>591</v>
      </c>
      <c r="M1945" t="s">
        <v>509</v>
      </c>
      <c r="N1945">
        <v>4</v>
      </c>
      <c r="O1945" t="s">
        <v>1224</v>
      </c>
      <c r="P1945" t="s">
        <v>1238</v>
      </c>
      <c r="Q1945" t="s">
        <v>1241</v>
      </c>
      <c r="R1945" t="s">
        <v>3595</v>
      </c>
    </row>
    <row r="1946" spans="1:18">
      <c r="A1946" t="s">
        <v>3592</v>
      </c>
      <c r="C1946" t="s">
        <v>508</v>
      </c>
      <c r="D1946" t="s">
        <v>653</v>
      </c>
      <c r="E1946" t="s">
        <v>3606</v>
      </c>
      <c r="F1946">
        <v>12.5</v>
      </c>
      <c r="I1946" t="s">
        <v>7</v>
      </c>
      <c r="J1946" t="s">
        <v>591</v>
      </c>
      <c r="L1946" t="s">
        <v>591</v>
      </c>
      <c r="M1946" t="s">
        <v>509</v>
      </c>
      <c r="N1946">
        <v>4</v>
      </c>
      <c r="O1946" t="s">
        <v>1224</v>
      </c>
      <c r="P1946" t="s">
        <v>1238</v>
      </c>
      <c r="Q1946" t="s">
        <v>1241</v>
      </c>
      <c r="R1946" t="s">
        <v>3595</v>
      </c>
    </row>
    <row r="1947" spans="1:18">
      <c r="A1947" t="s">
        <v>3592</v>
      </c>
      <c r="C1947" t="s">
        <v>508</v>
      </c>
      <c r="D1947" t="s">
        <v>657</v>
      </c>
      <c r="E1947" t="s">
        <v>3607</v>
      </c>
      <c r="F1947">
        <v>12.5</v>
      </c>
      <c r="I1947" t="s">
        <v>7</v>
      </c>
      <c r="J1947" t="s">
        <v>591</v>
      </c>
      <c r="L1947" t="s">
        <v>591</v>
      </c>
      <c r="M1947" t="s">
        <v>509</v>
      </c>
      <c r="N1947">
        <v>4</v>
      </c>
      <c r="O1947" t="s">
        <v>1224</v>
      </c>
      <c r="P1947" t="s">
        <v>1238</v>
      </c>
      <c r="Q1947" t="s">
        <v>1241</v>
      </c>
      <c r="R1947" t="s">
        <v>3595</v>
      </c>
    </row>
    <row r="1948" spans="1:18">
      <c r="A1948" t="s">
        <v>3592</v>
      </c>
      <c r="C1948" t="s">
        <v>508</v>
      </c>
      <c r="D1948" t="s">
        <v>661</v>
      </c>
      <c r="E1948" t="s">
        <v>3608</v>
      </c>
      <c r="F1948">
        <v>12.5</v>
      </c>
      <c r="I1948" t="s">
        <v>7</v>
      </c>
      <c r="J1948" t="s">
        <v>591</v>
      </c>
      <c r="L1948" t="s">
        <v>591</v>
      </c>
      <c r="M1948" t="s">
        <v>509</v>
      </c>
      <c r="N1948">
        <v>4</v>
      </c>
      <c r="O1948" t="s">
        <v>1224</v>
      </c>
      <c r="P1948" t="s">
        <v>1238</v>
      </c>
      <c r="Q1948" t="s">
        <v>1241</v>
      </c>
      <c r="R1948" t="s">
        <v>3595</v>
      </c>
    </row>
    <row r="1949" spans="1:18">
      <c r="A1949" t="s">
        <v>3592</v>
      </c>
      <c r="C1949" t="s">
        <v>508</v>
      </c>
      <c r="D1949" t="s">
        <v>665</v>
      </c>
      <c r="E1949" t="s">
        <v>3609</v>
      </c>
      <c r="F1949">
        <v>12.5</v>
      </c>
      <c r="I1949" t="s">
        <v>7</v>
      </c>
      <c r="J1949" t="s">
        <v>591</v>
      </c>
      <c r="L1949" t="s">
        <v>591</v>
      </c>
      <c r="M1949" t="s">
        <v>509</v>
      </c>
      <c r="N1949">
        <v>4</v>
      </c>
      <c r="O1949" t="s">
        <v>1224</v>
      </c>
      <c r="P1949" t="s">
        <v>1238</v>
      </c>
      <c r="Q1949" t="s">
        <v>1241</v>
      </c>
      <c r="R1949" t="s">
        <v>3595</v>
      </c>
    </row>
    <row r="1950" spans="1:18">
      <c r="A1950" t="s">
        <v>3592</v>
      </c>
      <c r="C1950" t="s">
        <v>508</v>
      </c>
      <c r="D1950" t="s">
        <v>669</v>
      </c>
      <c r="E1950" t="s">
        <v>3610</v>
      </c>
      <c r="F1950">
        <v>12.5</v>
      </c>
      <c r="I1950" t="s">
        <v>7</v>
      </c>
      <c r="J1950" t="s">
        <v>591</v>
      </c>
      <c r="L1950" t="s">
        <v>591</v>
      </c>
      <c r="M1950" t="s">
        <v>509</v>
      </c>
      <c r="N1950">
        <v>4</v>
      </c>
      <c r="O1950" t="s">
        <v>1224</v>
      </c>
      <c r="P1950" t="s">
        <v>1238</v>
      </c>
      <c r="Q1950" t="s">
        <v>1241</v>
      </c>
      <c r="R1950" t="s">
        <v>3595</v>
      </c>
    </row>
    <row r="1951" spans="1:18">
      <c r="A1951" t="s">
        <v>3592</v>
      </c>
      <c r="C1951" t="s">
        <v>510</v>
      </c>
      <c r="E1951" t="s">
        <v>3611</v>
      </c>
      <c r="F1951">
        <v>1</v>
      </c>
      <c r="I1951" t="s">
        <v>300</v>
      </c>
      <c r="J1951" t="s">
        <v>591</v>
      </c>
      <c r="L1951" t="s">
        <v>591</v>
      </c>
      <c r="M1951" t="s">
        <v>509</v>
      </c>
      <c r="N1951">
        <v>4</v>
      </c>
      <c r="O1951" t="s">
        <v>1224</v>
      </c>
      <c r="P1951" t="s">
        <v>1238</v>
      </c>
      <c r="Q1951" t="s">
        <v>1241</v>
      </c>
      <c r="R1951" t="s">
        <v>3595</v>
      </c>
    </row>
    <row r="1952" spans="1:18">
      <c r="A1952" t="s">
        <v>3592</v>
      </c>
      <c r="C1952" t="s">
        <v>595</v>
      </c>
      <c r="E1952" t="s">
        <v>3612</v>
      </c>
      <c r="F1952" t="s">
        <v>3362</v>
      </c>
      <c r="J1952" t="s">
        <v>591</v>
      </c>
      <c r="L1952" t="s">
        <v>591</v>
      </c>
      <c r="M1952" t="s">
        <v>509</v>
      </c>
      <c r="N1952">
        <v>4</v>
      </c>
      <c r="O1952" t="s">
        <v>1224</v>
      </c>
      <c r="P1952" t="s">
        <v>1238</v>
      </c>
      <c r="Q1952" t="s">
        <v>1241</v>
      </c>
      <c r="R1952" t="s">
        <v>3595</v>
      </c>
    </row>
    <row r="1953" spans="1:18">
      <c r="A1953" t="s">
        <v>3592</v>
      </c>
      <c r="C1953" t="s">
        <v>596</v>
      </c>
      <c r="E1953" t="s">
        <v>3613</v>
      </c>
      <c r="F1953" t="s">
        <v>1287</v>
      </c>
      <c r="J1953" t="s">
        <v>591</v>
      </c>
      <c r="L1953" t="s">
        <v>591</v>
      </c>
      <c r="M1953" t="s">
        <v>509</v>
      </c>
      <c r="N1953">
        <v>4</v>
      </c>
      <c r="O1953" t="s">
        <v>1224</v>
      </c>
      <c r="P1953" t="s">
        <v>1238</v>
      </c>
      <c r="Q1953" t="s">
        <v>1241</v>
      </c>
      <c r="R1953" t="s">
        <v>3595</v>
      </c>
    </row>
    <row r="1954" spans="1:18">
      <c r="A1954" t="s">
        <v>3592</v>
      </c>
      <c r="C1954" t="s">
        <v>515</v>
      </c>
      <c r="E1954" t="s">
        <v>3614</v>
      </c>
      <c r="F1954">
        <v>1</v>
      </c>
      <c r="J1954" t="s">
        <v>591</v>
      </c>
      <c r="L1954" t="s">
        <v>591</v>
      </c>
      <c r="M1954" t="s">
        <v>509</v>
      </c>
      <c r="N1954">
        <v>4</v>
      </c>
      <c r="O1954" t="s">
        <v>1224</v>
      </c>
      <c r="P1954" t="s">
        <v>1238</v>
      </c>
      <c r="Q1954" t="s">
        <v>1241</v>
      </c>
      <c r="R1954" t="s">
        <v>3595</v>
      </c>
    </row>
    <row r="1955" spans="1:18">
      <c r="A1955" t="s">
        <v>3592</v>
      </c>
      <c r="C1955" t="s">
        <v>516</v>
      </c>
      <c r="E1955" t="s">
        <v>3615</v>
      </c>
      <c r="F1955">
        <v>2</v>
      </c>
      <c r="J1955" t="s">
        <v>591</v>
      </c>
      <c r="L1955" t="s">
        <v>591</v>
      </c>
      <c r="M1955" t="s">
        <v>509</v>
      </c>
      <c r="N1955">
        <v>4</v>
      </c>
      <c r="O1955" t="s">
        <v>1224</v>
      </c>
      <c r="P1955" t="s">
        <v>1238</v>
      </c>
      <c r="Q1955" t="s">
        <v>1241</v>
      </c>
      <c r="R1955" t="s">
        <v>3595</v>
      </c>
    </row>
    <row r="1956" spans="1:18">
      <c r="A1956" t="s">
        <v>3592</v>
      </c>
      <c r="C1956" t="s">
        <v>689</v>
      </c>
      <c r="E1956" t="s">
        <v>3616</v>
      </c>
      <c r="F1956">
        <v>60</v>
      </c>
      <c r="I1956" t="s">
        <v>597</v>
      </c>
      <c r="J1956" t="s">
        <v>591</v>
      </c>
      <c r="L1956" t="s">
        <v>591</v>
      </c>
      <c r="M1956" t="s">
        <v>509</v>
      </c>
      <c r="N1956">
        <v>4</v>
      </c>
      <c r="O1956" t="s">
        <v>1224</v>
      </c>
      <c r="P1956" t="s">
        <v>1238</v>
      </c>
      <c r="Q1956" t="s">
        <v>1241</v>
      </c>
      <c r="R1956" t="s">
        <v>3595</v>
      </c>
    </row>
    <row r="1957" spans="1:18">
      <c r="A1957" t="s">
        <v>3592</v>
      </c>
      <c r="C1957" t="s">
        <v>694</v>
      </c>
      <c r="E1957" t="s">
        <v>3617</v>
      </c>
      <c r="F1957">
        <v>-30</v>
      </c>
      <c r="I1957" t="s">
        <v>597</v>
      </c>
      <c r="J1957" t="s">
        <v>591</v>
      </c>
      <c r="L1957" t="s">
        <v>591</v>
      </c>
      <c r="M1957" t="s">
        <v>509</v>
      </c>
      <c r="N1957">
        <v>4</v>
      </c>
      <c r="O1957" t="s">
        <v>1224</v>
      </c>
      <c r="P1957" t="s">
        <v>1238</v>
      </c>
      <c r="Q1957" t="s">
        <v>1241</v>
      </c>
      <c r="R1957" t="s">
        <v>3595</v>
      </c>
    </row>
    <row r="1958" spans="1:18">
      <c r="A1958" t="s">
        <v>3592</v>
      </c>
      <c r="C1958" t="s">
        <v>598</v>
      </c>
      <c r="E1958" t="s">
        <v>3618</v>
      </c>
      <c r="F1958">
        <v>8</v>
      </c>
      <c r="J1958" t="s">
        <v>591</v>
      </c>
      <c r="L1958" t="s">
        <v>591</v>
      </c>
      <c r="M1958" t="s">
        <v>509</v>
      </c>
      <c r="N1958">
        <v>4</v>
      </c>
      <c r="O1958" t="s">
        <v>1224</v>
      </c>
      <c r="P1958" t="s">
        <v>1238</v>
      </c>
      <c r="Q1958" t="s">
        <v>1241</v>
      </c>
      <c r="R1958" t="s">
        <v>3595</v>
      </c>
    </row>
    <row r="1959" spans="1:18">
      <c r="A1959" t="s">
        <v>3592</v>
      </c>
      <c r="B1959" t="s">
        <v>594</v>
      </c>
      <c r="C1959" t="s">
        <v>599</v>
      </c>
      <c r="E1959" t="s">
        <v>3619</v>
      </c>
      <c r="F1959">
        <v>0.14599999999999999</v>
      </c>
      <c r="I1959" t="s">
        <v>87</v>
      </c>
      <c r="J1959" t="s">
        <v>591</v>
      </c>
      <c r="L1959" t="s">
        <v>591</v>
      </c>
      <c r="M1959" t="s">
        <v>509</v>
      </c>
      <c r="N1959">
        <v>4</v>
      </c>
      <c r="O1959" t="s">
        <v>1224</v>
      </c>
      <c r="P1959" t="s">
        <v>1238</v>
      </c>
      <c r="Q1959" t="s">
        <v>1241</v>
      </c>
      <c r="R1959" t="s">
        <v>3595</v>
      </c>
    </row>
    <row r="1960" spans="1:18">
      <c r="A1960" t="s">
        <v>3620</v>
      </c>
      <c r="C1960" t="s">
        <v>585</v>
      </c>
      <c r="E1960" t="s">
        <v>3621</v>
      </c>
      <c r="F1960" t="s">
        <v>3622</v>
      </c>
      <c r="J1960" t="s">
        <v>602</v>
      </c>
      <c r="L1960" t="s">
        <v>602</v>
      </c>
      <c r="N1960">
        <v>4</v>
      </c>
      <c r="O1960" t="s">
        <v>1224</v>
      </c>
      <c r="P1960" t="s">
        <v>1238</v>
      </c>
      <c r="Q1960" t="s">
        <v>1241</v>
      </c>
      <c r="R1960" t="s">
        <v>3623</v>
      </c>
    </row>
    <row r="1961" spans="1:18">
      <c r="A1961" t="s">
        <v>3620</v>
      </c>
      <c r="B1961" t="s">
        <v>594</v>
      </c>
      <c r="C1961" t="s">
        <v>708</v>
      </c>
      <c r="E1961" t="s">
        <v>3624</v>
      </c>
      <c r="F1961" t="s">
        <v>300</v>
      </c>
      <c r="I1961" t="s">
        <v>707</v>
      </c>
      <c r="J1961" t="s">
        <v>602</v>
      </c>
      <c r="L1961" t="s">
        <v>602</v>
      </c>
      <c r="M1961" t="s">
        <v>509</v>
      </c>
      <c r="N1961">
        <v>4</v>
      </c>
      <c r="O1961" t="s">
        <v>1224</v>
      </c>
      <c r="P1961" t="s">
        <v>1238</v>
      </c>
      <c r="Q1961" t="s">
        <v>1241</v>
      </c>
      <c r="R1961" t="s">
        <v>3623</v>
      </c>
    </row>
    <row r="1962" spans="1:18">
      <c r="A1962" t="s">
        <v>3620</v>
      </c>
      <c r="B1962" t="s">
        <v>594</v>
      </c>
      <c r="C1962" t="s">
        <v>716</v>
      </c>
      <c r="E1962" t="s">
        <v>3625</v>
      </c>
      <c r="F1962" t="s">
        <v>300</v>
      </c>
      <c r="I1962" t="s">
        <v>707</v>
      </c>
      <c r="J1962" t="s">
        <v>602</v>
      </c>
      <c r="L1962" t="s">
        <v>602</v>
      </c>
      <c r="M1962" t="s">
        <v>509</v>
      </c>
      <c r="N1962">
        <v>4</v>
      </c>
      <c r="O1962" t="s">
        <v>1224</v>
      </c>
      <c r="P1962" t="s">
        <v>1238</v>
      </c>
      <c r="Q1962" t="s">
        <v>1241</v>
      </c>
      <c r="R1962" t="s">
        <v>3623</v>
      </c>
    </row>
    <row r="1963" spans="1:18">
      <c r="A1963" t="s">
        <v>3620</v>
      </c>
      <c r="C1963" t="s">
        <v>87</v>
      </c>
      <c r="E1963" t="s">
        <v>3626</v>
      </c>
      <c r="G1963">
        <v>5</v>
      </c>
      <c r="I1963" t="s">
        <v>43</v>
      </c>
      <c r="J1963" t="s">
        <v>602</v>
      </c>
      <c r="L1963" t="s">
        <v>602</v>
      </c>
      <c r="M1963" t="s">
        <v>509</v>
      </c>
      <c r="N1963">
        <v>4</v>
      </c>
      <c r="O1963" t="s">
        <v>1224</v>
      </c>
      <c r="P1963" t="s">
        <v>1238</v>
      </c>
      <c r="Q1963" t="s">
        <v>1241</v>
      </c>
      <c r="R1963" t="s">
        <v>3623</v>
      </c>
    </row>
    <row r="1964" spans="1:18">
      <c r="A1964" t="s">
        <v>3620</v>
      </c>
      <c r="C1964" t="s">
        <v>508</v>
      </c>
      <c r="D1964" t="s">
        <v>629</v>
      </c>
      <c r="E1964" t="s">
        <v>3627</v>
      </c>
      <c r="F1964" t="s">
        <v>300</v>
      </c>
      <c r="I1964" t="s">
        <v>7</v>
      </c>
      <c r="J1964" t="s">
        <v>602</v>
      </c>
      <c r="L1964" t="s">
        <v>602</v>
      </c>
      <c r="M1964" t="s">
        <v>509</v>
      </c>
      <c r="N1964">
        <v>4</v>
      </c>
      <c r="O1964" t="s">
        <v>1224</v>
      </c>
      <c r="P1964" t="s">
        <v>1238</v>
      </c>
      <c r="Q1964" t="s">
        <v>1241</v>
      </c>
      <c r="R1964" t="s">
        <v>3623</v>
      </c>
    </row>
    <row r="1965" spans="1:18">
      <c r="A1965" t="s">
        <v>3620</v>
      </c>
      <c r="C1965" t="s">
        <v>508</v>
      </c>
      <c r="D1965" t="s">
        <v>633</v>
      </c>
      <c r="E1965" t="s">
        <v>3628</v>
      </c>
      <c r="F1965" t="s">
        <v>300</v>
      </c>
      <c r="I1965" t="s">
        <v>7</v>
      </c>
      <c r="J1965" t="s">
        <v>602</v>
      </c>
      <c r="L1965" t="s">
        <v>602</v>
      </c>
      <c r="M1965" t="s">
        <v>509</v>
      </c>
      <c r="N1965">
        <v>4</v>
      </c>
      <c r="O1965" t="s">
        <v>1224</v>
      </c>
      <c r="P1965" t="s">
        <v>1238</v>
      </c>
      <c r="Q1965" t="s">
        <v>1241</v>
      </c>
      <c r="R1965" t="s">
        <v>3623</v>
      </c>
    </row>
    <row r="1966" spans="1:18">
      <c r="A1966" t="s">
        <v>3620</v>
      </c>
      <c r="C1966" t="s">
        <v>508</v>
      </c>
      <c r="D1966" t="s">
        <v>637</v>
      </c>
      <c r="E1966" t="s">
        <v>3629</v>
      </c>
      <c r="F1966" t="s">
        <v>300</v>
      </c>
      <c r="I1966" t="s">
        <v>7</v>
      </c>
      <c r="J1966" t="s">
        <v>602</v>
      </c>
      <c r="L1966" t="s">
        <v>602</v>
      </c>
      <c r="M1966" t="s">
        <v>509</v>
      </c>
      <c r="N1966">
        <v>4</v>
      </c>
      <c r="O1966" t="s">
        <v>1224</v>
      </c>
      <c r="P1966" t="s">
        <v>1238</v>
      </c>
      <c r="Q1966" t="s">
        <v>1241</v>
      </c>
      <c r="R1966" t="s">
        <v>3623</v>
      </c>
    </row>
    <row r="1967" spans="1:18">
      <c r="A1967" t="s">
        <v>3620</v>
      </c>
      <c r="C1967" t="s">
        <v>508</v>
      </c>
      <c r="D1967" t="s">
        <v>641</v>
      </c>
      <c r="E1967" t="s">
        <v>3630</v>
      </c>
      <c r="F1967" t="s">
        <v>300</v>
      </c>
      <c r="I1967" t="s">
        <v>7</v>
      </c>
      <c r="J1967" t="s">
        <v>602</v>
      </c>
      <c r="L1967" t="s">
        <v>602</v>
      </c>
      <c r="M1967" t="s">
        <v>509</v>
      </c>
      <c r="N1967">
        <v>4</v>
      </c>
      <c r="O1967" t="s">
        <v>1224</v>
      </c>
      <c r="P1967" t="s">
        <v>1238</v>
      </c>
      <c r="Q1967" t="s">
        <v>1241</v>
      </c>
      <c r="R1967" t="s">
        <v>3623</v>
      </c>
    </row>
    <row r="1968" spans="1:18">
      <c r="A1968" t="s">
        <v>3620</v>
      </c>
      <c r="C1968" t="s">
        <v>508</v>
      </c>
      <c r="D1968" t="s">
        <v>645</v>
      </c>
      <c r="E1968" t="s">
        <v>3631</v>
      </c>
      <c r="F1968" t="s">
        <v>300</v>
      </c>
      <c r="I1968" t="s">
        <v>7</v>
      </c>
      <c r="J1968" t="s">
        <v>602</v>
      </c>
      <c r="L1968" t="s">
        <v>602</v>
      </c>
      <c r="M1968" t="s">
        <v>509</v>
      </c>
      <c r="N1968">
        <v>4</v>
      </c>
      <c r="O1968" t="s">
        <v>1224</v>
      </c>
      <c r="P1968" t="s">
        <v>1238</v>
      </c>
      <c r="Q1968" t="s">
        <v>1241</v>
      </c>
      <c r="R1968" t="s">
        <v>3623</v>
      </c>
    </row>
    <row r="1969" spans="1:18">
      <c r="A1969" t="s">
        <v>3620</v>
      </c>
      <c r="C1969" t="s">
        <v>508</v>
      </c>
      <c r="D1969" t="s">
        <v>649</v>
      </c>
      <c r="E1969" t="s">
        <v>3632</v>
      </c>
      <c r="F1969" t="s">
        <v>300</v>
      </c>
      <c r="I1969" t="s">
        <v>7</v>
      </c>
      <c r="J1969" t="s">
        <v>602</v>
      </c>
      <c r="L1969" t="s">
        <v>602</v>
      </c>
      <c r="M1969" t="s">
        <v>509</v>
      </c>
      <c r="N1969">
        <v>4</v>
      </c>
      <c r="O1969" t="s">
        <v>1224</v>
      </c>
      <c r="P1969" t="s">
        <v>1238</v>
      </c>
      <c r="Q1969" t="s">
        <v>1241</v>
      </c>
      <c r="R1969" t="s">
        <v>3623</v>
      </c>
    </row>
    <row r="1970" spans="1:18">
      <c r="A1970" t="s">
        <v>3620</v>
      </c>
      <c r="C1970" t="s">
        <v>508</v>
      </c>
      <c r="D1970" t="s">
        <v>653</v>
      </c>
      <c r="E1970" t="s">
        <v>3633</v>
      </c>
      <c r="F1970" t="s">
        <v>300</v>
      </c>
      <c r="I1970" t="s">
        <v>7</v>
      </c>
      <c r="J1970" t="s">
        <v>602</v>
      </c>
      <c r="L1970" t="s">
        <v>602</v>
      </c>
      <c r="M1970" t="s">
        <v>509</v>
      </c>
      <c r="N1970">
        <v>4</v>
      </c>
      <c r="O1970" t="s">
        <v>1224</v>
      </c>
      <c r="P1970" t="s">
        <v>1238</v>
      </c>
      <c r="Q1970" t="s">
        <v>1241</v>
      </c>
      <c r="R1970" t="s">
        <v>3623</v>
      </c>
    </row>
    <row r="1971" spans="1:18">
      <c r="A1971" t="s">
        <v>3620</v>
      </c>
      <c r="C1971" t="s">
        <v>508</v>
      </c>
      <c r="D1971" t="s">
        <v>657</v>
      </c>
      <c r="E1971" t="s">
        <v>3634</v>
      </c>
      <c r="F1971" t="s">
        <v>300</v>
      </c>
      <c r="I1971" t="s">
        <v>7</v>
      </c>
      <c r="J1971" t="s">
        <v>602</v>
      </c>
      <c r="L1971" t="s">
        <v>602</v>
      </c>
      <c r="M1971" t="s">
        <v>509</v>
      </c>
      <c r="N1971">
        <v>4</v>
      </c>
      <c r="O1971" t="s">
        <v>1224</v>
      </c>
      <c r="P1971" t="s">
        <v>1238</v>
      </c>
      <c r="Q1971" t="s">
        <v>1241</v>
      </c>
      <c r="R1971" t="s">
        <v>3623</v>
      </c>
    </row>
    <row r="1972" spans="1:18">
      <c r="A1972" t="s">
        <v>3620</v>
      </c>
      <c r="C1972" t="s">
        <v>508</v>
      </c>
      <c r="D1972" t="s">
        <v>661</v>
      </c>
      <c r="E1972" t="s">
        <v>3635</v>
      </c>
      <c r="F1972" t="s">
        <v>300</v>
      </c>
      <c r="I1972" t="s">
        <v>7</v>
      </c>
      <c r="J1972" t="s">
        <v>602</v>
      </c>
      <c r="L1972" t="s">
        <v>602</v>
      </c>
      <c r="M1972" t="s">
        <v>509</v>
      </c>
      <c r="N1972">
        <v>4</v>
      </c>
      <c r="O1972" t="s">
        <v>1224</v>
      </c>
      <c r="P1972" t="s">
        <v>1238</v>
      </c>
      <c r="Q1972" t="s">
        <v>1241</v>
      </c>
      <c r="R1972" t="s">
        <v>3623</v>
      </c>
    </row>
    <row r="1973" spans="1:18">
      <c r="A1973" t="s">
        <v>3620</v>
      </c>
      <c r="C1973" t="s">
        <v>508</v>
      </c>
      <c r="D1973" t="s">
        <v>665</v>
      </c>
      <c r="E1973" t="s">
        <v>3636</v>
      </c>
      <c r="F1973" t="s">
        <v>300</v>
      </c>
      <c r="I1973" t="s">
        <v>7</v>
      </c>
      <c r="J1973" t="s">
        <v>602</v>
      </c>
      <c r="L1973" t="s">
        <v>602</v>
      </c>
      <c r="M1973" t="s">
        <v>509</v>
      </c>
      <c r="N1973">
        <v>4</v>
      </c>
      <c r="O1973" t="s">
        <v>1224</v>
      </c>
      <c r="P1973" t="s">
        <v>1238</v>
      </c>
      <c r="Q1973" t="s">
        <v>1241</v>
      </c>
      <c r="R1973" t="s">
        <v>3623</v>
      </c>
    </row>
    <row r="1974" spans="1:18">
      <c r="A1974" t="s">
        <v>3620</v>
      </c>
      <c r="C1974" t="s">
        <v>508</v>
      </c>
      <c r="D1974" t="s">
        <v>669</v>
      </c>
      <c r="E1974" t="s">
        <v>3637</v>
      </c>
      <c r="F1974" t="s">
        <v>300</v>
      </c>
      <c r="I1974" t="s">
        <v>7</v>
      </c>
      <c r="J1974" t="s">
        <v>602</v>
      </c>
      <c r="L1974" t="s">
        <v>602</v>
      </c>
      <c r="M1974" t="s">
        <v>509</v>
      </c>
      <c r="N1974">
        <v>4</v>
      </c>
      <c r="O1974" t="s">
        <v>1224</v>
      </c>
      <c r="P1974" t="s">
        <v>1238</v>
      </c>
      <c r="Q1974" t="s">
        <v>1241</v>
      </c>
      <c r="R1974" t="s">
        <v>3623</v>
      </c>
    </row>
    <row r="1975" spans="1:18">
      <c r="A1975" t="s">
        <v>3620</v>
      </c>
      <c r="C1975" t="s">
        <v>595</v>
      </c>
      <c r="E1975" t="s">
        <v>3638</v>
      </c>
      <c r="F1975" t="s">
        <v>300</v>
      </c>
      <c r="J1975" t="s">
        <v>602</v>
      </c>
      <c r="L1975" t="s">
        <v>602</v>
      </c>
      <c r="M1975" t="s">
        <v>509</v>
      </c>
      <c r="N1975">
        <v>4</v>
      </c>
      <c r="O1975" t="s">
        <v>1224</v>
      </c>
      <c r="P1975" t="s">
        <v>1238</v>
      </c>
      <c r="Q1975" t="s">
        <v>1241</v>
      </c>
      <c r="R1975" t="s">
        <v>3623</v>
      </c>
    </row>
    <row r="1976" spans="1:18">
      <c r="A1976" t="s">
        <v>3620</v>
      </c>
      <c r="C1976" t="s">
        <v>596</v>
      </c>
      <c r="E1976" t="s">
        <v>3639</v>
      </c>
      <c r="F1976" t="s">
        <v>300</v>
      </c>
      <c r="J1976" t="s">
        <v>602</v>
      </c>
      <c r="L1976" t="s">
        <v>602</v>
      </c>
      <c r="M1976" t="s">
        <v>509</v>
      </c>
      <c r="N1976">
        <v>4</v>
      </c>
      <c r="O1976" t="s">
        <v>1224</v>
      </c>
      <c r="P1976" t="s">
        <v>1238</v>
      </c>
      <c r="Q1976" t="s">
        <v>1241</v>
      </c>
      <c r="R1976" t="s">
        <v>3623</v>
      </c>
    </row>
    <row r="1977" spans="1:18">
      <c r="A1977" t="s">
        <v>3620</v>
      </c>
      <c r="C1977" t="s">
        <v>515</v>
      </c>
      <c r="E1977" t="s">
        <v>3640</v>
      </c>
      <c r="F1977" t="s">
        <v>300</v>
      </c>
      <c r="J1977" t="s">
        <v>602</v>
      </c>
      <c r="L1977" t="s">
        <v>602</v>
      </c>
      <c r="M1977" t="s">
        <v>509</v>
      </c>
      <c r="N1977">
        <v>4</v>
      </c>
      <c r="O1977" t="s">
        <v>1224</v>
      </c>
      <c r="P1977" t="s">
        <v>1238</v>
      </c>
      <c r="Q1977" t="s">
        <v>1241</v>
      </c>
      <c r="R1977" t="s">
        <v>3623</v>
      </c>
    </row>
    <row r="1978" spans="1:18">
      <c r="A1978" t="s">
        <v>3620</v>
      </c>
      <c r="C1978" t="s">
        <v>516</v>
      </c>
      <c r="E1978" t="s">
        <v>3641</v>
      </c>
      <c r="F1978" t="s">
        <v>300</v>
      </c>
      <c r="J1978" t="s">
        <v>602</v>
      </c>
      <c r="L1978" t="s">
        <v>602</v>
      </c>
      <c r="M1978" t="s">
        <v>509</v>
      </c>
      <c r="N1978">
        <v>4</v>
      </c>
      <c r="O1978" t="s">
        <v>1224</v>
      </c>
      <c r="P1978" t="s">
        <v>1238</v>
      </c>
      <c r="Q1978" t="s">
        <v>1241</v>
      </c>
      <c r="R1978" t="s">
        <v>3623</v>
      </c>
    </row>
    <row r="1979" spans="1:18">
      <c r="A1979" t="s">
        <v>3620</v>
      </c>
      <c r="C1979" t="s">
        <v>689</v>
      </c>
      <c r="E1979" t="s">
        <v>3642</v>
      </c>
      <c r="F1979" t="s">
        <v>300</v>
      </c>
      <c r="I1979" t="s">
        <v>597</v>
      </c>
      <c r="J1979" t="s">
        <v>602</v>
      </c>
      <c r="L1979" t="s">
        <v>602</v>
      </c>
      <c r="M1979" t="s">
        <v>509</v>
      </c>
      <c r="N1979">
        <v>4</v>
      </c>
      <c r="O1979" t="s">
        <v>1224</v>
      </c>
      <c r="P1979" t="s">
        <v>1238</v>
      </c>
      <c r="Q1979" t="s">
        <v>1241</v>
      </c>
      <c r="R1979" t="s">
        <v>3623</v>
      </c>
    </row>
    <row r="1980" spans="1:18">
      <c r="A1980" t="s">
        <v>3620</v>
      </c>
      <c r="C1980" t="s">
        <v>694</v>
      </c>
      <c r="E1980" t="s">
        <v>3643</v>
      </c>
      <c r="F1980" t="s">
        <v>300</v>
      </c>
      <c r="I1980" t="s">
        <v>597</v>
      </c>
      <c r="J1980" t="s">
        <v>602</v>
      </c>
      <c r="L1980" t="s">
        <v>602</v>
      </c>
      <c r="M1980" t="s">
        <v>509</v>
      </c>
      <c r="N1980">
        <v>4</v>
      </c>
      <c r="O1980" t="s">
        <v>1224</v>
      </c>
      <c r="P1980" t="s">
        <v>1238</v>
      </c>
      <c r="Q1980" t="s">
        <v>1241</v>
      </c>
      <c r="R1980" t="s">
        <v>3623</v>
      </c>
    </row>
    <row r="1981" spans="1:18">
      <c r="A1981" t="s">
        <v>3620</v>
      </c>
      <c r="B1981" t="s">
        <v>594</v>
      </c>
      <c r="C1981" t="s">
        <v>1319</v>
      </c>
      <c r="E1981" t="s">
        <v>3644</v>
      </c>
      <c r="F1981" t="s">
        <v>300</v>
      </c>
      <c r="I1981" t="s">
        <v>707</v>
      </c>
      <c r="J1981" t="s">
        <v>602</v>
      </c>
      <c r="L1981" t="s">
        <v>602</v>
      </c>
      <c r="M1981" t="s">
        <v>509</v>
      </c>
      <c r="N1981">
        <v>4</v>
      </c>
      <c r="O1981" t="s">
        <v>1224</v>
      </c>
      <c r="P1981" t="s">
        <v>1238</v>
      </c>
      <c r="Q1981" t="s">
        <v>1241</v>
      </c>
      <c r="R1981" t="s">
        <v>3623</v>
      </c>
    </row>
    <row r="1982" spans="1:18">
      <c r="A1982" t="s">
        <v>3620</v>
      </c>
      <c r="C1982" t="s">
        <v>598</v>
      </c>
      <c r="E1982" t="s">
        <v>3645</v>
      </c>
      <c r="F1982" t="s">
        <v>300</v>
      </c>
      <c r="J1982" t="s">
        <v>602</v>
      </c>
      <c r="L1982" t="s">
        <v>602</v>
      </c>
      <c r="M1982" t="s">
        <v>509</v>
      </c>
      <c r="N1982">
        <v>4</v>
      </c>
      <c r="O1982" t="s">
        <v>1224</v>
      </c>
      <c r="P1982" t="s">
        <v>1238</v>
      </c>
      <c r="Q1982" t="s">
        <v>1241</v>
      </c>
      <c r="R1982" t="s">
        <v>3623</v>
      </c>
    </row>
    <row r="1983" spans="1:18">
      <c r="A1983" t="s">
        <v>3646</v>
      </c>
      <c r="C1983" t="s">
        <v>585</v>
      </c>
      <c r="E1983" t="s">
        <v>3647</v>
      </c>
      <c r="F1983" t="s">
        <v>3648</v>
      </c>
      <c r="J1983" t="s">
        <v>1223</v>
      </c>
      <c r="L1983" t="s">
        <v>1223</v>
      </c>
      <c r="N1983">
        <v>4</v>
      </c>
      <c r="O1983" t="s">
        <v>1224</v>
      </c>
      <c r="P1983" t="s">
        <v>1238</v>
      </c>
      <c r="Q1983" t="s">
        <v>1241</v>
      </c>
      <c r="R1983" t="s">
        <v>3649</v>
      </c>
    </row>
    <row r="1984" spans="1:18">
      <c r="A1984" t="s">
        <v>3646</v>
      </c>
      <c r="C1984" t="s">
        <v>87</v>
      </c>
      <c r="E1984" t="s">
        <v>3650</v>
      </c>
      <c r="F1984">
        <v>0</v>
      </c>
      <c r="G1984">
        <v>20</v>
      </c>
      <c r="H1984">
        <v>0</v>
      </c>
      <c r="I1984" t="s">
        <v>43</v>
      </c>
      <c r="J1984" t="s">
        <v>602</v>
      </c>
      <c r="L1984" t="s">
        <v>602</v>
      </c>
      <c r="M1984" t="s">
        <v>592</v>
      </c>
      <c r="N1984">
        <v>4</v>
      </c>
      <c r="O1984" t="s">
        <v>1224</v>
      </c>
      <c r="P1984" t="s">
        <v>1238</v>
      </c>
      <c r="Q1984" t="s">
        <v>1241</v>
      </c>
      <c r="R1984" t="s">
        <v>3649</v>
      </c>
    </row>
    <row r="1985" spans="1:18">
      <c r="A1985" t="s">
        <v>3646</v>
      </c>
      <c r="C1985" t="s">
        <v>508</v>
      </c>
      <c r="D1985" t="s">
        <v>629</v>
      </c>
      <c r="E1985" t="s">
        <v>3651</v>
      </c>
      <c r="F1985">
        <v>0</v>
      </c>
      <c r="I1985" t="s">
        <v>7</v>
      </c>
      <c r="J1985" t="s">
        <v>602</v>
      </c>
      <c r="L1985" t="s">
        <v>602</v>
      </c>
      <c r="M1985" t="s">
        <v>592</v>
      </c>
      <c r="N1985">
        <v>4</v>
      </c>
      <c r="O1985" t="s">
        <v>1224</v>
      </c>
      <c r="P1985" t="s">
        <v>1238</v>
      </c>
      <c r="Q1985" t="s">
        <v>1241</v>
      </c>
      <c r="R1985" t="s">
        <v>3649</v>
      </c>
    </row>
    <row r="1986" spans="1:18">
      <c r="A1986" t="s">
        <v>3646</v>
      </c>
      <c r="C1986" t="s">
        <v>508</v>
      </c>
      <c r="D1986" t="s">
        <v>633</v>
      </c>
      <c r="E1986" t="s">
        <v>3652</v>
      </c>
      <c r="F1986">
        <v>0</v>
      </c>
      <c r="I1986" t="s">
        <v>7</v>
      </c>
      <c r="J1986" t="s">
        <v>602</v>
      </c>
      <c r="L1986" t="s">
        <v>602</v>
      </c>
      <c r="M1986" t="s">
        <v>592</v>
      </c>
      <c r="N1986">
        <v>4</v>
      </c>
      <c r="O1986" t="s">
        <v>1224</v>
      </c>
      <c r="P1986" t="s">
        <v>1238</v>
      </c>
      <c r="Q1986" t="s">
        <v>1241</v>
      </c>
      <c r="R1986" t="s">
        <v>3649</v>
      </c>
    </row>
    <row r="1987" spans="1:18">
      <c r="A1987" t="s">
        <v>3646</v>
      </c>
      <c r="C1987" t="s">
        <v>508</v>
      </c>
      <c r="D1987" t="s">
        <v>637</v>
      </c>
      <c r="E1987" t="s">
        <v>3653</v>
      </c>
      <c r="F1987">
        <v>0</v>
      </c>
      <c r="I1987" t="s">
        <v>7</v>
      </c>
      <c r="J1987" t="s">
        <v>602</v>
      </c>
      <c r="L1987" t="s">
        <v>602</v>
      </c>
      <c r="M1987" t="s">
        <v>592</v>
      </c>
      <c r="N1987">
        <v>4</v>
      </c>
      <c r="O1987" t="s">
        <v>1224</v>
      </c>
      <c r="P1987" t="s">
        <v>1238</v>
      </c>
      <c r="Q1987" t="s">
        <v>1241</v>
      </c>
      <c r="R1987" t="s">
        <v>3649</v>
      </c>
    </row>
    <row r="1988" spans="1:18">
      <c r="A1988" t="s">
        <v>3646</v>
      </c>
      <c r="C1988" t="s">
        <v>508</v>
      </c>
      <c r="D1988" t="s">
        <v>641</v>
      </c>
      <c r="E1988" t="s">
        <v>3654</v>
      </c>
      <c r="F1988">
        <v>0</v>
      </c>
      <c r="I1988" t="s">
        <v>7</v>
      </c>
      <c r="J1988" t="s">
        <v>602</v>
      </c>
      <c r="L1988" t="s">
        <v>602</v>
      </c>
      <c r="M1988" t="s">
        <v>592</v>
      </c>
      <c r="N1988">
        <v>4</v>
      </c>
      <c r="O1988" t="s">
        <v>1224</v>
      </c>
      <c r="P1988" t="s">
        <v>1238</v>
      </c>
      <c r="Q1988" t="s">
        <v>1241</v>
      </c>
      <c r="R1988" t="s">
        <v>3649</v>
      </c>
    </row>
    <row r="1989" spans="1:18">
      <c r="A1989" t="s">
        <v>3646</v>
      </c>
      <c r="C1989" t="s">
        <v>508</v>
      </c>
      <c r="D1989" t="s">
        <v>645</v>
      </c>
      <c r="E1989" t="s">
        <v>3655</v>
      </c>
      <c r="F1989">
        <v>0</v>
      </c>
      <c r="I1989" t="s">
        <v>7</v>
      </c>
      <c r="J1989" t="s">
        <v>602</v>
      </c>
      <c r="L1989" t="s">
        <v>602</v>
      </c>
      <c r="M1989" t="s">
        <v>592</v>
      </c>
      <c r="N1989">
        <v>4</v>
      </c>
      <c r="O1989" t="s">
        <v>1224</v>
      </c>
      <c r="P1989" t="s">
        <v>1238</v>
      </c>
      <c r="Q1989" t="s">
        <v>1241</v>
      </c>
      <c r="R1989" t="s">
        <v>3649</v>
      </c>
    </row>
    <row r="1990" spans="1:18">
      <c r="A1990" t="s">
        <v>3646</v>
      </c>
      <c r="C1990" t="s">
        <v>508</v>
      </c>
      <c r="D1990" t="s">
        <v>649</v>
      </c>
      <c r="E1990" t="s">
        <v>3656</v>
      </c>
      <c r="F1990">
        <v>0</v>
      </c>
      <c r="I1990" t="s">
        <v>7</v>
      </c>
      <c r="J1990" t="s">
        <v>602</v>
      </c>
      <c r="L1990" t="s">
        <v>602</v>
      </c>
      <c r="M1990" t="s">
        <v>592</v>
      </c>
      <c r="N1990">
        <v>4</v>
      </c>
      <c r="O1990" t="s">
        <v>1224</v>
      </c>
      <c r="P1990" t="s">
        <v>1238</v>
      </c>
      <c r="Q1990" t="s">
        <v>1241</v>
      </c>
      <c r="R1990" t="s">
        <v>3649</v>
      </c>
    </row>
    <row r="1991" spans="1:18">
      <c r="A1991" t="s">
        <v>3646</v>
      </c>
      <c r="C1991" t="s">
        <v>508</v>
      </c>
      <c r="D1991" t="s">
        <v>653</v>
      </c>
      <c r="E1991" t="s">
        <v>3657</v>
      </c>
      <c r="F1991">
        <v>0</v>
      </c>
      <c r="I1991" t="s">
        <v>7</v>
      </c>
      <c r="J1991" t="s">
        <v>602</v>
      </c>
      <c r="L1991" t="s">
        <v>602</v>
      </c>
      <c r="M1991" t="s">
        <v>592</v>
      </c>
      <c r="N1991">
        <v>4</v>
      </c>
      <c r="O1991" t="s">
        <v>1224</v>
      </c>
      <c r="P1991" t="s">
        <v>1238</v>
      </c>
      <c r="Q1991" t="s">
        <v>1241</v>
      </c>
      <c r="R1991" t="s">
        <v>3649</v>
      </c>
    </row>
    <row r="1992" spans="1:18">
      <c r="A1992" t="s">
        <v>3646</v>
      </c>
      <c r="C1992" t="s">
        <v>508</v>
      </c>
      <c r="D1992" t="s">
        <v>657</v>
      </c>
      <c r="E1992" t="s">
        <v>3658</v>
      </c>
      <c r="F1992">
        <v>0</v>
      </c>
      <c r="I1992" t="s">
        <v>7</v>
      </c>
      <c r="J1992" t="s">
        <v>602</v>
      </c>
      <c r="L1992" t="s">
        <v>602</v>
      </c>
      <c r="M1992" t="s">
        <v>592</v>
      </c>
      <c r="N1992">
        <v>4</v>
      </c>
      <c r="O1992" t="s">
        <v>1224</v>
      </c>
      <c r="P1992" t="s">
        <v>1238</v>
      </c>
      <c r="Q1992" t="s">
        <v>1241</v>
      </c>
      <c r="R1992" t="s">
        <v>3649</v>
      </c>
    </row>
    <row r="1993" spans="1:18">
      <c r="A1993" t="s">
        <v>3646</v>
      </c>
      <c r="C1993" t="s">
        <v>508</v>
      </c>
      <c r="D1993" t="s">
        <v>661</v>
      </c>
      <c r="E1993" t="s">
        <v>3659</v>
      </c>
      <c r="F1993">
        <v>0</v>
      </c>
      <c r="I1993" t="s">
        <v>7</v>
      </c>
      <c r="J1993" t="s">
        <v>602</v>
      </c>
      <c r="L1993" t="s">
        <v>602</v>
      </c>
      <c r="M1993" t="s">
        <v>592</v>
      </c>
      <c r="N1993">
        <v>4</v>
      </c>
      <c r="O1993" t="s">
        <v>1224</v>
      </c>
      <c r="P1993" t="s">
        <v>1238</v>
      </c>
      <c r="Q1993" t="s">
        <v>1241</v>
      </c>
      <c r="R1993" t="s">
        <v>3649</v>
      </c>
    </row>
    <row r="1994" spans="1:18">
      <c r="A1994" t="s">
        <v>3646</v>
      </c>
      <c r="C1994" t="s">
        <v>508</v>
      </c>
      <c r="D1994" t="s">
        <v>665</v>
      </c>
      <c r="E1994" t="s">
        <v>3660</v>
      </c>
      <c r="F1994">
        <v>0</v>
      </c>
      <c r="I1994" t="s">
        <v>7</v>
      </c>
      <c r="J1994" t="s">
        <v>602</v>
      </c>
      <c r="L1994" t="s">
        <v>602</v>
      </c>
      <c r="M1994" t="s">
        <v>592</v>
      </c>
      <c r="N1994">
        <v>4</v>
      </c>
      <c r="O1994" t="s">
        <v>1224</v>
      </c>
      <c r="P1994" t="s">
        <v>1238</v>
      </c>
      <c r="Q1994" t="s">
        <v>1241</v>
      </c>
      <c r="R1994" t="s">
        <v>3649</v>
      </c>
    </row>
    <row r="1995" spans="1:18">
      <c r="A1995" t="s">
        <v>3646</v>
      </c>
      <c r="C1995" t="s">
        <v>508</v>
      </c>
      <c r="D1995" t="s">
        <v>669</v>
      </c>
      <c r="E1995" t="s">
        <v>3661</v>
      </c>
      <c r="F1995">
        <v>0</v>
      </c>
      <c r="I1995" t="s">
        <v>7</v>
      </c>
      <c r="J1995" t="s">
        <v>602</v>
      </c>
      <c r="L1995" t="s">
        <v>602</v>
      </c>
      <c r="M1995" t="s">
        <v>592</v>
      </c>
      <c r="N1995">
        <v>4</v>
      </c>
      <c r="O1995" t="s">
        <v>1224</v>
      </c>
      <c r="P1995" t="s">
        <v>1238</v>
      </c>
      <c r="Q1995" t="s">
        <v>1241</v>
      </c>
      <c r="R1995" t="s">
        <v>3649</v>
      </c>
    </row>
    <row r="1996" spans="1:18">
      <c r="A1996" t="s">
        <v>3662</v>
      </c>
      <c r="C1996" t="s">
        <v>585</v>
      </c>
      <c r="E1996" t="s">
        <v>3663</v>
      </c>
      <c r="F1996" t="s">
        <v>3664</v>
      </c>
      <c r="J1996" t="s">
        <v>1223</v>
      </c>
      <c r="L1996" t="s">
        <v>1223</v>
      </c>
      <c r="N1996">
        <v>4</v>
      </c>
      <c r="O1996" t="s">
        <v>1224</v>
      </c>
      <c r="P1996" t="s">
        <v>1238</v>
      </c>
      <c r="Q1996" t="s">
        <v>1241</v>
      </c>
      <c r="R1996" t="s">
        <v>3665</v>
      </c>
    </row>
    <row r="1997" spans="1:18">
      <c r="A1997" t="s">
        <v>3662</v>
      </c>
      <c r="C1997" t="s">
        <v>87</v>
      </c>
      <c r="E1997" t="s">
        <v>3666</v>
      </c>
      <c r="F1997">
        <v>60</v>
      </c>
      <c r="G1997">
        <v>20</v>
      </c>
      <c r="H1997">
        <v>12</v>
      </c>
      <c r="I1997" t="s">
        <v>43</v>
      </c>
      <c r="J1997" t="s">
        <v>1660</v>
      </c>
      <c r="L1997" t="s">
        <v>1660</v>
      </c>
      <c r="M1997" t="s">
        <v>592</v>
      </c>
      <c r="N1997">
        <v>4</v>
      </c>
      <c r="O1997" t="s">
        <v>1224</v>
      </c>
      <c r="P1997" t="s">
        <v>1238</v>
      </c>
      <c r="Q1997" t="s">
        <v>1241</v>
      </c>
      <c r="R1997" t="s">
        <v>3665</v>
      </c>
    </row>
    <row r="1998" spans="1:18">
      <c r="A1998" t="s">
        <v>3662</v>
      </c>
      <c r="C1998" t="s">
        <v>508</v>
      </c>
      <c r="D1998" t="s">
        <v>629</v>
      </c>
      <c r="E1998" t="s">
        <v>3667</v>
      </c>
      <c r="F1998">
        <v>1500</v>
      </c>
      <c r="I1998" t="s">
        <v>7</v>
      </c>
      <c r="J1998" t="s">
        <v>1660</v>
      </c>
      <c r="L1998" t="s">
        <v>1660</v>
      </c>
      <c r="M1998" t="s">
        <v>592</v>
      </c>
      <c r="N1998">
        <v>4</v>
      </c>
      <c r="O1998" t="s">
        <v>1224</v>
      </c>
      <c r="P1998" t="s">
        <v>1238</v>
      </c>
      <c r="Q1998" t="s">
        <v>1241</v>
      </c>
      <c r="R1998" t="s">
        <v>3665</v>
      </c>
    </row>
    <row r="1999" spans="1:18">
      <c r="A1999" t="s">
        <v>3662</v>
      </c>
      <c r="C1999" t="s">
        <v>508</v>
      </c>
      <c r="D1999" t="s">
        <v>633</v>
      </c>
      <c r="E1999" t="s">
        <v>3668</v>
      </c>
      <c r="F1999">
        <v>1500</v>
      </c>
      <c r="I1999" t="s">
        <v>7</v>
      </c>
      <c r="J1999" t="s">
        <v>1660</v>
      </c>
      <c r="L1999" t="s">
        <v>1660</v>
      </c>
      <c r="M1999" t="s">
        <v>592</v>
      </c>
      <c r="N1999">
        <v>4</v>
      </c>
      <c r="O1999" t="s">
        <v>1224</v>
      </c>
      <c r="P1999" t="s">
        <v>1238</v>
      </c>
      <c r="Q1999" t="s">
        <v>1241</v>
      </c>
      <c r="R1999" t="s">
        <v>3665</v>
      </c>
    </row>
    <row r="2000" spans="1:18">
      <c r="A2000" t="s">
        <v>3662</v>
      </c>
      <c r="C2000" t="s">
        <v>508</v>
      </c>
      <c r="D2000" t="s">
        <v>637</v>
      </c>
      <c r="E2000" t="s">
        <v>3669</v>
      </c>
      <c r="F2000">
        <v>1500</v>
      </c>
      <c r="I2000" t="s">
        <v>7</v>
      </c>
      <c r="J2000" t="s">
        <v>1660</v>
      </c>
      <c r="L2000" t="s">
        <v>1660</v>
      </c>
      <c r="M2000" t="s">
        <v>592</v>
      </c>
      <c r="N2000">
        <v>4</v>
      </c>
      <c r="O2000" t="s">
        <v>1224</v>
      </c>
      <c r="P2000" t="s">
        <v>1238</v>
      </c>
      <c r="Q2000" t="s">
        <v>1241</v>
      </c>
      <c r="R2000" t="s">
        <v>3665</v>
      </c>
    </row>
    <row r="2001" spans="1:18">
      <c r="A2001" t="s">
        <v>3662</v>
      </c>
      <c r="C2001" t="s">
        <v>508</v>
      </c>
      <c r="D2001" t="s">
        <v>641</v>
      </c>
      <c r="E2001" t="s">
        <v>3670</v>
      </c>
      <c r="F2001">
        <v>1500</v>
      </c>
      <c r="I2001" t="s">
        <v>7</v>
      </c>
      <c r="J2001" t="s">
        <v>1660</v>
      </c>
      <c r="L2001" t="s">
        <v>1660</v>
      </c>
      <c r="M2001" t="s">
        <v>592</v>
      </c>
      <c r="N2001">
        <v>4</v>
      </c>
      <c r="O2001" t="s">
        <v>1224</v>
      </c>
      <c r="P2001" t="s">
        <v>1238</v>
      </c>
      <c r="Q2001" t="s">
        <v>1241</v>
      </c>
      <c r="R2001" t="s">
        <v>3665</v>
      </c>
    </row>
    <row r="2002" spans="1:18">
      <c r="A2002" t="s">
        <v>3662</v>
      </c>
      <c r="C2002" t="s">
        <v>508</v>
      </c>
      <c r="D2002" t="s">
        <v>645</v>
      </c>
      <c r="E2002" t="s">
        <v>3671</v>
      </c>
      <c r="F2002">
        <v>1500</v>
      </c>
      <c r="I2002" t="s">
        <v>7</v>
      </c>
      <c r="J2002" t="s">
        <v>1660</v>
      </c>
      <c r="L2002" t="s">
        <v>1660</v>
      </c>
      <c r="M2002" t="s">
        <v>592</v>
      </c>
      <c r="N2002">
        <v>4</v>
      </c>
      <c r="O2002" t="s">
        <v>1224</v>
      </c>
      <c r="P2002" t="s">
        <v>1238</v>
      </c>
      <c r="Q2002" t="s">
        <v>1241</v>
      </c>
      <c r="R2002" t="s">
        <v>3665</v>
      </c>
    </row>
    <row r="2003" spans="1:18">
      <c r="A2003" t="s">
        <v>3662</v>
      </c>
      <c r="C2003" t="s">
        <v>508</v>
      </c>
      <c r="D2003" t="s">
        <v>649</v>
      </c>
      <c r="E2003" t="s">
        <v>3672</v>
      </c>
      <c r="F2003">
        <v>1500</v>
      </c>
      <c r="I2003" t="s">
        <v>7</v>
      </c>
      <c r="J2003" t="s">
        <v>1660</v>
      </c>
      <c r="L2003" t="s">
        <v>1660</v>
      </c>
      <c r="M2003" t="s">
        <v>592</v>
      </c>
      <c r="N2003">
        <v>4</v>
      </c>
      <c r="O2003" t="s">
        <v>1224</v>
      </c>
      <c r="P2003" t="s">
        <v>1238</v>
      </c>
      <c r="Q2003" t="s">
        <v>1241</v>
      </c>
      <c r="R2003" t="s">
        <v>3665</v>
      </c>
    </row>
    <row r="2004" spans="1:18">
      <c r="A2004" t="s">
        <v>3662</v>
      </c>
      <c r="C2004" t="s">
        <v>508</v>
      </c>
      <c r="D2004" t="s">
        <v>653</v>
      </c>
      <c r="E2004" t="s">
        <v>3673</v>
      </c>
      <c r="F2004">
        <v>1500</v>
      </c>
      <c r="I2004" t="s">
        <v>7</v>
      </c>
      <c r="J2004" t="s">
        <v>1660</v>
      </c>
      <c r="L2004" t="s">
        <v>1660</v>
      </c>
      <c r="M2004" t="s">
        <v>592</v>
      </c>
      <c r="N2004">
        <v>4</v>
      </c>
      <c r="O2004" t="s">
        <v>1224</v>
      </c>
      <c r="P2004" t="s">
        <v>1238</v>
      </c>
      <c r="Q2004" t="s">
        <v>1241</v>
      </c>
      <c r="R2004" t="s">
        <v>3665</v>
      </c>
    </row>
    <row r="2005" spans="1:18">
      <c r="A2005" t="s">
        <v>3662</v>
      </c>
      <c r="C2005" t="s">
        <v>508</v>
      </c>
      <c r="D2005" t="s">
        <v>657</v>
      </c>
      <c r="E2005" t="s">
        <v>3674</v>
      </c>
      <c r="F2005">
        <v>1500</v>
      </c>
      <c r="I2005" t="s">
        <v>7</v>
      </c>
      <c r="J2005" t="s">
        <v>1660</v>
      </c>
      <c r="L2005" t="s">
        <v>1660</v>
      </c>
      <c r="M2005" t="s">
        <v>592</v>
      </c>
      <c r="N2005">
        <v>4</v>
      </c>
      <c r="O2005" t="s">
        <v>1224</v>
      </c>
      <c r="P2005" t="s">
        <v>1238</v>
      </c>
      <c r="Q2005" t="s">
        <v>1241</v>
      </c>
      <c r="R2005" t="s">
        <v>3665</v>
      </c>
    </row>
    <row r="2006" spans="1:18">
      <c r="A2006" t="s">
        <v>3662</v>
      </c>
      <c r="C2006" t="s">
        <v>508</v>
      </c>
      <c r="D2006" t="s">
        <v>661</v>
      </c>
      <c r="E2006" t="s">
        <v>3675</v>
      </c>
      <c r="F2006">
        <v>1500</v>
      </c>
      <c r="I2006" t="s">
        <v>7</v>
      </c>
      <c r="J2006" t="s">
        <v>1660</v>
      </c>
      <c r="L2006" t="s">
        <v>1660</v>
      </c>
      <c r="M2006" t="s">
        <v>592</v>
      </c>
      <c r="N2006">
        <v>4</v>
      </c>
      <c r="O2006" t="s">
        <v>1224</v>
      </c>
      <c r="P2006" t="s">
        <v>1238</v>
      </c>
      <c r="Q2006" t="s">
        <v>1241</v>
      </c>
      <c r="R2006" t="s">
        <v>3665</v>
      </c>
    </row>
    <row r="2007" spans="1:18">
      <c r="A2007" t="s">
        <v>3662</v>
      </c>
      <c r="C2007" t="s">
        <v>508</v>
      </c>
      <c r="D2007" t="s">
        <v>665</v>
      </c>
      <c r="E2007" t="s">
        <v>3676</v>
      </c>
      <c r="F2007">
        <v>1500</v>
      </c>
      <c r="I2007" t="s">
        <v>7</v>
      </c>
      <c r="J2007" t="s">
        <v>1660</v>
      </c>
      <c r="L2007" t="s">
        <v>1660</v>
      </c>
      <c r="M2007" t="s">
        <v>592</v>
      </c>
      <c r="N2007">
        <v>4</v>
      </c>
      <c r="O2007" t="s">
        <v>1224</v>
      </c>
      <c r="P2007" t="s">
        <v>1238</v>
      </c>
      <c r="Q2007" t="s">
        <v>1241</v>
      </c>
      <c r="R2007" t="s">
        <v>3665</v>
      </c>
    </row>
    <row r="2008" spans="1:18">
      <c r="A2008" t="s">
        <v>3662</v>
      </c>
      <c r="C2008" t="s">
        <v>508</v>
      </c>
      <c r="D2008" t="s">
        <v>669</v>
      </c>
      <c r="E2008" t="s">
        <v>3677</v>
      </c>
      <c r="F2008">
        <v>1500</v>
      </c>
      <c r="I2008" t="s">
        <v>7</v>
      </c>
      <c r="J2008" t="s">
        <v>1660</v>
      </c>
      <c r="L2008" t="s">
        <v>1660</v>
      </c>
      <c r="M2008" t="s">
        <v>592</v>
      </c>
      <c r="N2008">
        <v>4</v>
      </c>
      <c r="O2008" t="s">
        <v>1224</v>
      </c>
      <c r="P2008" t="s">
        <v>1238</v>
      </c>
      <c r="Q2008" t="s">
        <v>1241</v>
      </c>
      <c r="R2008" t="s">
        <v>3665</v>
      </c>
    </row>
    <row r="2009" spans="1:18">
      <c r="A2009" t="s">
        <v>3678</v>
      </c>
      <c r="C2009" t="s">
        <v>585</v>
      </c>
      <c r="E2009" t="s">
        <v>3679</v>
      </c>
      <c r="F2009" t="s">
        <v>3680</v>
      </c>
      <c r="J2009" t="s">
        <v>601</v>
      </c>
      <c r="L2009" t="s">
        <v>601</v>
      </c>
      <c r="N2009">
        <v>4</v>
      </c>
      <c r="O2009" t="s">
        <v>1224</v>
      </c>
      <c r="P2009" t="s">
        <v>1238</v>
      </c>
      <c r="Q2009" t="s">
        <v>1241</v>
      </c>
      <c r="R2009" t="s">
        <v>3681</v>
      </c>
    </row>
    <row r="2010" spans="1:18">
      <c r="A2010" t="s">
        <v>3678</v>
      </c>
      <c r="C2010" t="s">
        <v>615</v>
      </c>
      <c r="E2010" t="s">
        <v>3682</v>
      </c>
      <c r="F2010" t="s">
        <v>300</v>
      </c>
      <c r="J2010" t="s">
        <v>601</v>
      </c>
      <c r="L2010" t="s">
        <v>601</v>
      </c>
      <c r="M2010" t="s">
        <v>509</v>
      </c>
      <c r="N2010">
        <v>4</v>
      </c>
      <c r="O2010" t="s">
        <v>1224</v>
      </c>
      <c r="P2010" t="s">
        <v>1238</v>
      </c>
      <c r="Q2010" t="s">
        <v>1241</v>
      </c>
      <c r="R2010" t="s">
        <v>3681</v>
      </c>
    </row>
    <row r="2011" spans="1:18">
      <c r="A2011" t="s">
        <v>3678</v>
      </c>
      <c r="B2011" t="s">
        <v>594</v>
      </c>
      <c r="C2011" t="s">
        <v>708</v>
      </c>
      <c r="E2011" t="s">
        <v>3683</v>
      </c>
      <c r="F2011" t="s">
        <v>300</v>
      </c>
      <c r="I2011" t="s">
        <v>707</v>
      </c>
      <c r="J2011" t="s">
        <v>601</v>
      </c>
      <c r="L2011" t="s">
        <v>601</v>
      </c>
      <c r="M2011" t="s">
        <v>509</v>
      </c>
      <c r="N2011">
        <v>4</v>
      </c>
      <c r="O2011" t="s">
        <v>1224</v>
      </c>
      <c r="P2011" t="s">
        <v>1238</v>
      </c>
      <c r="Q2011" t="s">
        <v>1241</v>
      </c>
      <c r="R2011" t="s">
        <v>3681</v>
      </c>
    </row>
    <row r="2012" spans="1:18">
      <c r="A2012" t="s">
        <v>3678</v>
      </c>
      <c r="B2012" t="s">
        <v>594</v>
      </c>
      <c r="C2012" t="s">
        <v>712</v>
      </c>
      <c r="E2012" t="s">
        <v>3684</v>
      </c>
      <c r="F2012">
        <v>50</v>
      </c>
      <c r="I2012" t="s">
        <v>707</v>
      </c>
      <c r="J2012" t="s">
        <v>601</v>
      </c>
      <c r="L2012" t="s">
        <v>601</v>
      </c>
      <c r="M2012" t="s">
        <v>509</v>
      </c>
      <c r="N2012">
        <v>4</v>
      </c>
      <c r="O2012" t="s">
        <v>1224</v>
      </c>
      <c r="P2012" t="s">
        <v>1238</v>
      </c>
      <c r="Q2012" t="s">
        <v>1241</v>
      </c>
      <c r="R2012" t="s">
        <v>3681</v>
      </c>
    </row>
    <row r="2013" spans="1:18">
      <c r="A2013" t="s">
        <v>3678</v>
      </c>
      <c r="B2013" t="s">
        <v>594</v>
      </c>
      <c r="C2013" t="s">
        <v>716</v>
      </c>
      <c r="E2013" t="s">
        <v>3685</v>
      </c>
      <c r="F2013">
        <v>970</v>
      </c>
      <c r="I2013" t="s">
        <v>707</v>
      </c>
      <c r="J2013" t="s">
        <v>601</v>
      </c>
      <c r="L2013" t="s">
        <v>601</v>
      </c>
      <c r="M2013" t="s">
        <v>509</v>
      </c>
      <c r="N2013">
        <v>4</v>
      </c>
      <c r="O2013" t="s">
        <v>1224</v>
      </c>
      <c r="P2013" t="s">
        <v>1238</v>
      </c>
      <c r="Q2013" t="s">
        <v>1241</v>
      </c>
      <c r="R2013" t="s">
        <v>3681</v>
      </c>
    </row>
    <row r="2014" spans="1:18">
      <c r="A2014" t="s">
        <v>3678</v>
      </c>
      <c r="C2014" t="s">
        <v>87</v>
      </c>
      <c r="E2014" t="s">
        <v>3686</v>
      </c>
      <c r="F2014">
        <v>4.29</v>
      </c>
      <c r="G2014">
        <v>10</v>
      </c>
      <c r="H2014">
        <v>0.42899999999999999</v>
      </c>
      <c r="I2014" t="s">
        <v>43</v>
      </c>
      <c r="J2014" t="s">
        <v>601</v>
      </c>
      <c r="L2014" t="s">
        <v>601</v>
      </c>
      <c r="M2014" t="s">
        <v>509</v>
      </c>
      <c r="N2014">
        <v>4</v>
      </c>
      <c r="O2014" t="s">
        <v>1224</v>
      </c>
      <c r="P2014" t="s">
        <v>1238</v>
      </c>
      <c r="Q2014" t="s">
        <v>1241</v>
      </c>
      <c r="R2014" t="s">
        <v>3681</v>
      </c>
    </row>
    <row r="2015" spans="1:18">
      <c r="A2015" t="s">
        <v>3678</v>
      </c>
      <c r="C2015" t="s">
        <v>508</v>
      </c>
      <c r="D2015" t="s">
        <v>629</v>
      </c>
      <c r="E2015" t="s">
        <v>3687</v>
      </c>
      <c r="F2015" t="s">
        <v>300</v>
      </c>
      <c r="I2015" t="s">
        <v>7</v>
      </c>
      <c r="J2015" t="s">
        <v>601</v>
      </c>
      <c r="L2015" t="s">
        <v>601</v>
      </c>
      <c r="M2015" t="s">
        <v>509</v>
      </c>
      <c r="N2015">
        <v>4</v>
      </c>
      <c r="O2015" t="s">
        <v>1224</v>
      </c>
      <c r="P2015" t="s">
        <v>1238</v>
      </c>
      <c r="Q2015" t="s">
        <v>1241</v>
      </c>
      <c r="R2015" t="s">
        <v>3681</v>
      </c>
    </row>
    <row r="2016" spans="1:18">
      <c r="A2016" t="s">
        <v>3678</v>
      </c>
      <c r="C2016" t="s">
        <v>508</v>
      </c>
      <c r="D2016" t="s">
        <v>633</v>
      </c>
      <c r="E2016" t="s">
        <v>3688</v>
      </c>
      <c r="F2016" t="s">
        <v>300</v>
      </c>
      <c r="I2016" t="s">
        <v>7</v>
      </c>
      <c r="J2016" t="s">
        <v>601</v>
      </c>
      <c r="L2016" t="s">
        <v>601</v>
      </c>
      <c r="M2016" t="s">
        <v>509</v>
      </c>
      <c r="N2016">
        <v>4</v>
      </c>
      <c r="O2016" t="s">
        <v>1224</v>
      </c>
      <c r="P2016" t="s">
        <v>1238</v>
      </c>
      <c r="Q2016" t="s">
        <v>1241</v>
      </c>
      <c r="R2016" t="s">
        <v>3681</v>
      </c>
    </row>
    <row r="2017" spans="1:18">
      <c r="A2017" t="s">
        <v>3678</v>
      </c>
      <c r="C2017" t="s">
        <v>508</v>
      </c>
      <c r="D2017" t="s">
        <v>637</v>
      </c>
      <c r="E2017" t="s">
        <v>3689</v>
      </c>
      <c r="F2017" t="s">
        <v>300</v>
      </c>
      <c r="I2017" t="s">
        <v>7</v>
      </c>
      <c r="J2017" t="s">
        <v>601</v>
      </c>
      <c r="L2017" t="s">
        <v>601</v>
      </c>
      <c r="M2017" t="s">
        <v>509</v>
      </c>
      <c r="N2017">
        <v>4</v>
      </c>
      <c r="O2017" t="s">
        <v>1224</v>
      </c>
      <c r="P2017" t="s">
        <v>1238</v>
      </c>
      <c r="Q2017" t="s">
        <v>1241</v>
      </c>
      <c r="R2017" t="s">
        <v>3681</v>
      </c>
    </row>
    <row r="2018" spans="1:18">
      <c r="A2018" t="s">
        <v>3678</v>
      </c>
      <c r="C2018" t="s">
        <v>508</v>
      </c>
      <c r="D2018" t="s">
        <v>641</v>
      </c>
      <c r="E2018" t="s">
        <v>3690</v>
      </c>
      <c r="F2018" t="s">
        <v>300</v>
      </c>
      <c r="I2018" t="s">
        <v>7</v>
      </c>
      <c r="J2018" t="s">
        <v>601</v>
      </c>
      <c r="L2018" t="s">
        <v>601</v>
      </c>
      <c r="M2018" t="s">
        <v>509</v>
      </c>
      <c r="N2018">
        <v>4</v>
      </c>
      <c r="O2018" t="s">
        <v>1224</v>
      </c>
      <c r="P2018" t="s">
        <v>1238</v>
      </c>
      <c r="Q2018" t="s">
        <v>1241</v>
      </c>
      <c r="R2018" t="s">
        <v>3681</v>
      </c>
    </row>
    <row r="2019" spans="1:18">
      <c r="A2019" t="s">
        <v>3678</v>
      </c>
      <c r="C2019" t="s">
        <v>508</v>
      </c>
      <c r="D2019" t="s">
        <v>645</v>
      </c>
      <c r="E2019" t="s">
        <v>3691</v>
      </c>
      <c r="F2019" t="s">
        <v>300</v>
      </c>
      <c r="I2019" t="s">
        <v>7</v>
      </c>
      <c r="J2019" t="s">
        <v>601</v>
      </c>
      <c r="L2019" t="s">
        <v>601</v>
      </c>
      <c r="M2019" t="s">
        <v>509</v>
      </c>
      <c r="N2019">
        <v>4</v>
      </c>
      <c r="O2019" t="s">
        <v>1224</v>
      </c>
      <c r="P2019" t="s">
        <v>1238</v>
      </c>
      <c r="Q2019" t="s">
        <v>1241</v>
      </c>
      <c r="R2019" t="s">
        <v>3681</v>
      </c>
    </row>
    <row r="2020" spans="1:18">
      <c r="A2020" t="s">
        <v>3678</v>
      </c>
      <c r="C2020" t="s">
        <v>508</v>
      </c>
      <c r="D2020" t="s">
        <v>649</v>
      </c>
      <c r="E2020" t="s">
        <v>3692</v>
      </c>
      <c r="F2020" t="s">
        <v>300</v>
      </c>
      <c r="I2020" t="s">
        <v>7</v>
      </c>
      <c r="J2020" t="s">
        <v>601</v>
      </c>
      <c r="L2020" t="s">
        <v>601</v>
      </c>
      <c r="M2020" t="s">
        <v>509</v>
      </c>
      <c r="N2020">
        <v>4</v>
      </c>
      <c r="O2020" t="s">
        <v>1224</v>
      </c>
      <c r="P2020" t="s">
        <v>1238</v>
      </c>
      <c r="Q2020" t="s">
        <v>1241</v>
      </c>
      <c r="R2020" t="s">
        <v>3681</v>
      </c>
    </row>
    <row r="2021" spans="1:18">
      <c r="A2021" t="s">
        <v>3678</v>
      </c>
      <c r="C2021" t="s">
        <v>508</v>
      </c>
      <c r="D2021" t="s">
        <v>653</v>
      </c>
      <c r="E2021" t="s">
        <v>3693</v>
      </c>
      <c r="F2021" t="s">
        <v>300</v>
      </c>
      <c r="I2021" t="s">
        <v>7</v>
      </c>
      <c r="J2021" t="s">
        <v>601</v>
      </c>
      <c r="L2021" t="s">
        <v>601</v>
      </c>
      <c r="M2021" t="s">
        <v>509</v>
      </c>
      <c r="N2021">
        <v>4</v>
      </c>
      <c r="O2021" t="s">
        <v>1224</v>
      </c>
      <c r="P2021" t="s">
        <v>1238</v>
      </c>
      <c r="Q2021" t="s">
        <v>1241</v>
      </c>
      <c r="R2021" t="s">
        <v>3681</v>
      </c>
    </row>
    <row r="2022" spans="1:18">
      <c r="A2022" t="s">
        <v>3678</v>
      </c>
      <c r="C2022" t="s">
        <v>508</v>
      </c>
      <c r="D2022" t="s">
        <v>657</v>
      </c>
      <c r="E2022" t="s">
        <v>3694</v>
      </c>
      <c r="F2022" t="s">
        <v>300</v>
      </c>
      <c r="I2022" t="s">
        <v>7</v>
      </c>
      <c r="J2022" t="s">
        <v>601</v>
      </c>
      <c r="L2022" t="s">
        <v>601</v>
      </c>
      <c r="M2022" t="s">
        <v>509</v>
      </c>
      <c r="N2022">
        <v>4</v>
      </c>
      <c r="O2022" t="s">
        <v>1224</v>
      </c>
      <c r="P2022" t="s">
        <v>1238</v>
      </c>
      <c r="Q2022" t="s">
        <v>1241</v>
      </c>
      <c r="R2022" t="s">
        <v>3681</v>
      </c>
    </row>
    <row r="2023" spans="1:18">
      <c r="A2023" t="s">
        <v>3678</v>
      </c>
      <c r="C2023" t="s">
        <v>508</v>
      </c>
      <c r="D2023" t="s">
        <v>661</v>
      </c>
      <c r="E2023" t="s">
        <v>3695</v>
      </c>
      <c r="F2023" t="s">
        <v>300</v>
      </c>
      <c r="I2023" t="s">
        <v>7</v>
      </c>
      <c r="J2023" t="s">
        <v>601</v>
      </c>
      <c r="L2023" t="s">
        <v>601</v>
      </c>
      <c r="M2023" t="s">
        <v>509</v>
      </c>
      <c r="N2023">
        <v>4</v>
      </c>
      <c r="O2023" t="s">
        <v>1224</v>
      </c>
      <c r="P2023" t="s">
        <v>1238</v>
      </c>
      <c r="Q2023" t="s">
        <v>1241</v>
      </c>
      <c r="R2023" t="s">
        <v>3681</v>
      </c>
    </row>
    <row r="2024" spans="1:18">
      <c r="A2024" t="s">
        <v>3678</v>
      </c>
      <c r="C2024" t="s">
        <v>508</v>
      </c>
      <c r="D2024" t="s">
        <v>665</v>
      </c>
      <c r="E2024" t="s">
        <v>3696</v>
      </c>
      <c r="F2024" t="s">
        <v>300</v>
      </c>
      <c r="I2024" t="s">
        <v>7</v>
      </c>
      <c r="J2024" t="s">
        <v>601</v>
      </c>
      <c r="L2024" t="s">
        <v>601</v>
      </c>
      <c r="M2024" t="s">
        <v>509</v>
      </c>
      <c r="N2024">
        <v>4</v>
      </c>
      <c r="O2024" t="s">
        <v>1224</v>
      </c>
      <c r="P2024" t="s">
        <v>1238</v>
      </c>
      <c r="Q2024" t="s">
        <v>1241</v>
      </c>
      <c r="R2024" t="s">
        <v>3681</v>
      </c>
    </row>
    <row r="2025" spans="1:18">
      <c r="A2025" t="s">
        <v>3678</v>
      </c>
      <c r="C2025" t="s">
        <v>508</v>
      </c>
      <c r="D2025" t="s">
        <v>669</v>
      </c>
      <c r="E2025" t="s">
        <v>3697</v>
      </c>
      <c r="F2025" t="s">
        <v>300</v>
      </c>
      <c r="I2025" t="s">
        <v>7</v>
      </c>
      <c r="J2025" t="s">
        <v>601</v>
      </c>
      <c r="L2025" t="s">
        <v>601</v>
      </c>
      <c r="M2025" t="s">
        <v>509</v>
      </c>
      <c r="N2025">
        <v>4</v>
      </c>
      <c r="O2025" t="s">
        <v>1224</v>
      </c>
      <c r="P2025" t="s">
        <v>1238</v>
      </c>
      <c r="Q2025" t="s">
        <v>1241</v>
      </c>
      <c r="R2025" t="s">
        <v>3681</v>
      </c>
    </row>
    <row r="2026" spans="1:18">
      <c r="A2026" t="s">
        <v>3678</v>
      </c>
      <c r="C2026" t="s">
        <v>595</v>
      </c>
      <c r="E2026" t="s">
        <v>3698</v>
      </c>
      <c r="F2026" t="s">
        <v>300</v>
      </c>
      <c r="J2026" t="s">
        <v>601</v>
      </c>
      <c r="L2026" t="s">
        <v>601</v>
      </c>
      <c r="M2026" t="s">
        <v>509</v>
      </c>
      <c r="N2026">
        <v>4</v>
      </c>
      <c r="O2026" t="s">
        <v>1224</v>
      </c>
      <c r="P2026" t="s">
        <v>1238</v>
      </c>
      <c r="Q2026" t="s">
        <v>1241</v>
      </c>
      <c r="R2026" t="s">
        <v>3681</v>
      </c>
    </row>
    <row r="2027" spans="1:18">
      <c r="A2027" t="s">
        <v>3678</v>
      </c>
      <c r="C2027" t="s">
        <v>596</v>
      </c>
      <c r="E2027" t="s">
        <v>3699</v>
      </c>
      <c r="F2027" t="s">
        <v>300</v>
      </c>
      <c r="J2027" t="s">
        <v>601</v>
      </c>
      <c r="L2027" t="s">
        <v>601</v>
      </c>
      <c r="M2027" t="s">
        <v>509</v>
      </c>
      <c r="N2027">
        <v>4</v>
      </c>
      <c r="O2027" t="s">
        <v>1224</v>
      </c>
      <c r="P2027" t="s">
        <v>1238</v>
      </c>
      <c r="Q2027" t="s">
        <v>1241</v>
      </c>
      <c r="R2027" t="s">
        <v>3681</v>
      </c>
    </row>
    <row r="2028" spans="1:18">
      <c r="A2028" t="s">
        <v>3678</v>
      </c>
      <c r="C2028" t="s">
        <v>515</v>
      </c>
      <c r="E2028" t="s">
        <v>3700</v>
      </c>
      <c r="F2028" t="s">
        <v>300</v>
      </c>
      <c r="J2028" t="s">
        <v>601</v>
      </c>
      <c r="L2028" t="s">
        <v>601</v>
      </c>
      <c r="M2028" t="s">
        <v>509</v>
      </c>
      <c r="N2028">
        <v>4</v>
      </c>
      <c r="O2028" t="s">
        <v>1224</v>
      </c>
      <c r="P2028" t="s">
        <v>1238</v>
      </c>
      <c r="Q2028" t="s">
        <v>1241</v>
      </c>
      <c r="R2028" t="s">
        <v>3681</v>
      </c>
    </row>
    <row r="2029" spans="1:18">
      <c r="A2029" t="s">
        <v>3678</v>
      </c>
      <c r="C2029" t="s">
        <v>516</v>
      </c>
      <c r="E2029" t="s">
        <v>3701</v>
      </c>
      <c r="F2029" t="s">
        <v>300</v>
      </c>
      <c r="J2029" t="s">
        <v>601</v>
      </c>
      <c r="L2029" t="s">
        <v>601</v>
      </c>
      <c r="M2029" t="s">
        <v>509</v>
      </c>
      <c r="N2029">
        <v>4</v>
      </c>
      <c r="O2029" t="s">
        <v>1224</v>
      </c>
      <c r="P2029" t="s">
        <v>1238</v>
      </c>
      <c r="Q2029" t="s">
        <v>1241</v>
      </c>
      <c r="R2029" t="s">
        <v>3681</v>
      </c>
    </row>
    <row r="2030" spans="1:18">
      <c r="A2030" t="s">
        <v>3678</v>
      </c>
      <c r="C2030" t="s">
        <v>689</v>
      </c>
      <c r="E2030" t="s">
        <v>3702</v>
      </c>
      <c r="F2030">
        <v>120</v>
      </c>
      <c r="I2030" t="s">
        <v>597</v>
      </c>
      <c r="J2030" t="s">
        <v>601</v>
      </c>
      <c r="L2030" t="s">
        <v>601</v>
      </c>
      <c r="M2030" t="s">
        <v>509</v>
      </c>
      <c r="N2030">
        <v>4</v>
      </c>
      <c r="O2030" t="s">
        <v>1224</v>
      </c>
      <c r="P2030" t="s">
        <v>1238</v>
      </c>
      <c r="Q2030" t="s">
        <v>1241</v>
      </c>
      <c r="R2030" t="s">
        <v>3681</v>
      </c>
    </row>
    <row r="2031" spans="1:18">
      <c r="A2031" t="s">
        <v>3678</v>
      </c>
      <c r="C2031" t="s">
        <v>694</v>
      </c>
      <c r="E2031" t="s">
        <v>3703</v>
      </c>
      <c r="F2031">
        <v>-85</v>
      </c>
      <c r="I2031" t="s">
        <v>597</v>
      </c>
      <c r="J2031" t="s">
        <v>601</v>
      </c>
      <c r="L2031" t="s">
        <v>601</v>
      </c>
      <c r="M2031" t="s">
        <v>509</v>
      </c>
      <c r="N2031">
        <v>4</v>
      </c>
      <c r="O2031" t="s">
        <v>1224</v>
      </c>
      <c r="P2031" t="s">
        <v>1238</v>
      </c>
      <c r="Q2031" t="s">
        <v>1241</v>
      </c>
      <c r="R2031" t="s">
        <v>3681</v>
      </c>
    </row>
    <row r="2032" spans="1:18">
      <c r="A2032" t="s">
        <v>3678</v>
      </c>
      <c r="C2032" t="s">
        <v>598</v>
      </c>
      <c r="E2032" t="s">
        <v>3704</v>
      </c>
      <c r="F2032">
        <v>9</v>
      </c>
      <c r="J2032" t="s">
        <v>601</v>
      </c>
      <c r="L2032" t="s">
        <v>601</v>
      </c>
      <c r="M2032" t="s">
        <v>509</v>
      </c>
      <c r="N2032">
        <v>4</v>
      </c>
      <c r="O2032" t="s">
        <v>1224</v>
      </c>
      <c r="P2032" t="s">
        <v>1238</v>
      </c>
      <c r="Q2032" t="s">
        <v>1241</v>
      </c>
      <c r="R2032" t="s">
        <v>3681</v>
      </c>
    </row>
    <row r="2033" spans="1:18">
      <c r="A2033" t="s">
        <v>3678</v>
      </c>
      <c r="B2033" t="s">
        <v>594</v>
      </c>
      <c r="C2033" t="s">
        <v>599</v>
      </c>
      <c r="E2033" t="s">
        <v>3705</v>
      </c>
      <c r="F2033">
        <v>970</v>
      </c>
      <c r="I2033" t="s">
        <v>707</v>
      </c>
      <c r="J2033" t="s">
        <v>601</v>
      </c>
      <c r="L2033" t="s">
        <v>601</v>
      </c>
      <c r="M2033" t="s">
        <v>509</v>
      </c>
      <c r="N2033">
        <v>4</v>
      </c>
      <c r="O2033" t="s">
        <v>1224</v>
      </c>
      <c r="P2033" t="s">
        <v>1238</v>
      </c>
      <c r="Q2033" t="s">
        <v>1241</v>
      </c>
      <c r="R2033" t="s">
        <v>3681</v>
      </c>
    </row>
    <row r="2034" spans="1:18">
      <c r="A2034" t="s">
        <v>3706</v>
      </c>
      <c r="C2034" t="s">
        <v>585</v>
      </c>
      <c r="E2034" t="s">
        <v>3707</v>
      </c>
      <c r="F2034" t="s">
        <v>3680</v>
      </c>
      <c r="J2034" t="s">
        <v>601</v>
      </c>
      <c r="L2034" t="s">
        <v>601</v>
      </c>
      <c r="N2034">
        <v>4</v>
      </c>
      <c r="O2034" t="s">
        <v>1224</v>
      </c>
      <c r="P2034" t="s">
        <v>1238</v>
      </c>
      <c r="Q2034" t="s">
        <v>1241</v>
      </c>
      <c r="R2034" t="s">
        <v>3708</v>
      </c>
    </row>
    <row r="2035" spans="1:18">
      <c r="A2035" t="s">
        <v>3706</v>
      </c>
      <c r="C2035" t="s">
        <v>615</v>
      </c>
      <c r="E2035" t="s">
        <v>3709</v>
      </c>
      <c r="F2035" t="s">
        <v>300</v>
      </c>
      <c r="J2035" t="s">
        <v>601</v>
      </c>
      <c r="L2035" t="s">
        <v>601</v>
      </c>
      <c r="M2035" t="s">
        <v>509</v>
      </c>
      <c r="N2035">
        <v>4</v>
      </c>
      <c r="O2035" t="s">
        <v>1224</v>
      </c>
      <c r="P2035" t="s">
        <v>1238</v>
      </c>
      <c r="Q2035" t="s">
        <v>1241</v>
      </c>
      <c r="R2035" t="s">
        <v>3708</v>
      </c>
    </row>
    <row r="2036" spans="1:18">
      <c r="A2036" t="s">
        <v>3706</v>
      </c>
      <c r="B2036" t="s">
        <v>594</v>
      </c>
      <c r="C2036" t="s">
        <v>708</v>
      </c>
      <c r="E2036" t="s">
        <v>3710</v>
      </c>
      <c r="F2036" t="s">
        <v>300</v>
      </c>
      <c r="I2036" t="s">
        <v>707</v>
      </c>
      <c r="J2036" t="s">
        <v>601</v>
      </c>
      <c r="L2036" t="s">
        <v>601</v>
      </c>
      <c r="M2036" t="s">
        <v>509</v>
      </c>
      <c r="N2036">
        <v>4</v>
      </c>
      <c r="O2036" t="s">
        <v>1224</v>
      </c>
      <c r="P2036" t="s">
        <v>1238</v>
      </c>
      <c r="Q2036" t="s">
        <v>1241</v>
      </c>
      <c r="R2036" t="s">
        <v>3708</v>
      </c>
    </row>
    <row r="2037" spans="1:18">
      <c r="A2037" t="s">
        <v>3706</v>
      </c>
      <c r="B2037" t="s">
        <v>594</v>
      </c>
      <c r="C2037" t="s">
        <v>712</v>
      </c>
      <c r="E2037" t="s">
        <v>3711</v>
      </c>
      <c r="F2037">
        <v>50</v>
      </c>
      <c r="I2037" t="s">
        <v>707</v>
      </c>
      <c r="J2037" t="s">
        <v>601</v>
      </c>
      <c r="L2037" t="s">
        <v>601</v>
      </c>
      <c r="M2037" t="s">
        <v>509</v>
      </c>
      <c r="N2037">
        <v>4</v>
      </c>
      <c r="O2037" t="s">
        <v>1224</v>
      </c>
      <c r="P2037" t="s">
        <v>1238</v>
      </c>
      <c r="Q2037" t="s">
        <v>1241</v>
      </c>
      <c r="R2037" t="s">
        <v>3708</v>
      </c>
    </row>
    <row r="2038" spans="1:18">
      <c r="A2038" t="s">
        <v>3706</v>
      </c>
      <c r="B2038" t="s">
        <v>594</v>
      </c>
      <c r="C2038" t="s">
        <v>716</v>
      </c>
      <c r="E2038" t="s">
        <v>3712</v>
      </c>
      <c r="F2038">
        <v>970</v>
      </c>
      <c r="I2038" t="s">
        <v>707</v>
      </c>
      <c r="J2038" t="s">
        <v>601</v>
      </c>
      <c r="L2038" t="s">
        <v>601</v>
      </c>
      <c r="M2038" t="s">
        <v>509</v>
      </c>
      <c r="N2038">
        <v>4</v>
      </c>
      <c r="O2038" t="s">
        <v>1224</v>
      </c>
      <c r="P2038" t="s">
        <v>1238</v>
      </c>
      <c r="Q2038" t="s">
        <v>1241</v>
      </c>
      <c r="R2038" t="s">
        <v>3708</v>
      </c>
    </row>
    <row r="2039" spans="1:18">
      <c r="A2039" t="s">
        <v>3706</v>
      </c>
      <c r="C2039" t="s">
        <v>87</v>
      </c>
      <c r="E2039" t="s">
        <v>3713</v>
      </c>
      <c r="F2039">
        <v>4.29</v>
      </c>
      <c r="G2039">
        <v>10</v>
      </c>
      <c r="H2039">
        <v>0.42899999999999999</v>
      </c>
      <c r="I2039" t="s">
        <v>43</v>
      </c>
      <c r="J2039" t="s">
        <v>601</v>
      </c>
      <c r="L2039" t="s">
        <v>601</v>
      </c>
      <c r="M2039" t="s">
        <v>509</v>
      </c>
      <c r="N2039">
        <v>4</v>
      </c>
      <c r="O2039" t="s">
        <v>1224</v>
      </c>
      <c r="P2039" t="s">
        <v>1238</v>
      </c>
      <c r="Q2039" t="s">
        <v>1241</v>
      </c>
      <c r="R2039" t="s">
        <v>3708</v>
      </c>
    </row>
    <row r="2040" spans="1:18">
      <c r="A2040" t="s">
        <v>3706</v>
      </c>
      <c r="C2040" t="s">
        <v>508</v>
      </c>
      <c r="D2040" t="s">
        <v>629</v>
      </c>
      <c r="E2040" t="s">
        <v>3714</v>
      </c>
      <c r="F2040" t="s">
        <v>300</v>
      </c>
      <c r="I2040" t="s">
        <v>7</v>
      </c>
      <c r="J2040" t="s">
        <v>601</v>
      </c>
      <c r="L2040" t="s">
        <v>601</v>
      </c>
      <c r="M2040" t="s">
        <v>509</v>
      </c>
      <c r="N2040">
        <v>4</v>
      </c>
      <c r="O2040" t="s">
        <v>1224</v>
      </c>
      <c r="P2040" t="s">
        <v>1238</v>
      </c>
      <c r="Q2040" t="s">
        <v>1241</v>
      </c>
      <c r="R2040" t="s">
        <v>3708</v>
      </c>
    </row>
    <row r="2041" spans="1:18">
      <c r="A2041" t="s">
        <v>3706</v>
      </c>
      <c r="C2041" t="s">
        <v>508</v>
      </c>
      <c r="D2041" t="s">
        <v>633</v>
      </c>
      <c r="E2041" t="s">
        <v>3715</v>
      </c>
      <c r="F2041" t="s">
        <v>300</v>
      </c>
      <c r="I2041" t="s">
        <v>7</v>
      </c>
      <c r="J2041" t="s">
        <v>601</v>
      </c>
      <c r="L2041" t="s">
        <v>601</v>
      </c>
      <c r="M2041" t="s">
        <v>509</v>
      </c>
      <c r="N2041">
        <v>4</v>
      </c>
      <c r="O2041" t="s">
        <v>1224</v>
      </c>
      <c r="P2041" t="s">
        <v>1238</v>
      </c>
      <c r="Q2041" t="s">
        <v>1241</v>
      </c>
      <c r="R2041" t="s">
        <v>3708</v>
      </c>
    </row>
    <row r="2042" spans="1:18">
      <c r="A2042" t="s">
        <v>3706</v>
      </c>
      <c r="C2042" t="s">
        <v>508</v>
      </c>
      <c r="D2042" t="s">
        <v>637</v>
      </c>
      <c r="E2042" t="s">
        <v>3716</v>
      </c>
      <c r="F2042" t="s">
        <v>300</v>
      </c>
      <c r="I2042" t="s">
        <v>7</v>
      </c>
      <c r="J2042" t="s">
        <v>601</v>
      </c>
      <c r="L2042" t="s">
        <v>601</v>
      </c>
      <c r="M2042" t="s">
        <v>509</v>
      </c>
      <c r="N2042">
        <v>4</v>
      </c>
      <c r="O2042" t="s">
        <v>1224</v>
      </c>
      <c r="P2042" t="s">
        <v>1238</v>
      </c>
      <c r="Q2042" t="s">
        <v>1241</v>
      </c>
      <c r="R2042" t="s">
        <v>3708</v>
      </c>
    </row>
    <row r="2043" spans="1:18">
      <c r="A2043" t="s">
        <v>3706</v>
      </c>
      <c r="C2043" t="s">
        <v>508</v>
      </c>
      <c r="D2043" t="s">
        <v>641</v>
      </c>
      <c r="E2043" t="s">
        <v>3717</v>
      </c>
      <c r="F2043" t="s">
        <v>300</v>
      </c>
      <c r="I2043" t="s">
        <v>7</v>
      </c>
      <c r="J2043" t="s">
        <v>601</v>
      </c>
      <c r="L2043" t="s">
        <v>601</v>
      </c>
      <c r="M2043" t="s">
        <v>509</v>
      </c>
      <c r="N2043">
        <v>4</v>
      </c>
      <c r="O2043" t="s">
        <v>1224</v>
      </c>
      <c r="P2043" t="s">
        <v>1238</v>
      </c>
      <c r="Q2043" t="s">
        <v>1241</v>
      </c>
      <c r="R2043" t="s">
        <v>3708</v>
      </c>
    </row>
    <row r="2044" spans="1:18">
      <c r="A2044" t="s">
        <v>3706</v>
      </c>
      <c r="C2044" t="s">
        <v>508</v>
      </c>
      <c r="D2044" t="s">
        <v>645</v>
      </c>
      <c r="E2044" t="s">
        <v>3718</v>
      </c>
      <c r="F2044" t="s">
        <v>300</v>
      </c>
      <c r="I2044" t="s">
        <v>7</v>
      </c>
      <c r="J2044" t="s">
        <v>601</v>
      </c>
      <c r="L2044" t="s">
        <v>601</v>
      </c>
      <c r="M2044" t="s">
        <v>509</v>
      </c>
      <c r="N2044">
        <v>4</v>
      </c>
      <c r="O2044" t="s">
        <v>1224</v>
      </c>
      <c r="P2044" t="s">
        <v>1238</v>
      </c>
      <c r="Q2044" t="s">
        <v>1241</v>
      </c>
      <c r="R2044" t="s">
        <v>3708</v>
      </c>
    </row>
    <row r="2045" spans="1:18">
      <c r="A2045" t="s">
        <v>3706</v>
      </c>
      <c r="C2045" t="s">
        <v>508</v>
      </c>
      <c r="D2045" t="s">
        <v>649</v>
      </c>
      <c r="E2045" t="s">
        <v>3719</v>
      </c>
      <c r="F2045" t="s">
        <v>300</v>
      </c>
      <c r="I2045" t="s">
        <v>7</v>
      </c>
      <c r="J2045" t="s">
        <v>601</v>
      </c>
      <c r="L2045" t="s">
        <v>601</v>
      </c>
      <c r="M2045" t="s">
        <v>509</v>
      </c>
      <c r="N2045">
        <v>4</v>
      </c>
      <c r="O2045" t="s">
        <v>1224</v>
      </c>
      <c r="P2045" t="s">
        <v>1238</v>
      </c>
      <c r="Q2045" t="s">
        <v>1241</v>
      </c>
      <c r="R2045" t="s">
        <v>3708</v>
      </c>
    </row>
    <row r="2046" spans="1:18">
      <c r="A2046" t="s">
        <v>3706</v>
      </c>
      <c r="C2046" t="s">
        <v>508</v>
      </c>
      <c r="D2046" t="s">
        <v>653</v>
      </c>
      <c r="E2046" t="s">
        <v>3720</v>
      </c>
      <c r="F2046" t="s">
        <v>300</v>
      </c>
      <c r="I2046" t="s">
        <v>7</v>
      </c>
      <c r="J2046" t="s">
        <v>601</v>
      </c>
      <c r="L2046" t="s">
        <v>601</v>
      </c>
      <c r="M2046" t="s">
        <v>509</v>
      </c>
      <c r="N2046">
        <v>4</v>
      </c>
      <c r="O2046" t="s">
        <v>1224</v>
      </c>
      <c r="P2046" t="s">
        <v>1238</v>
      </c>
      <c r="Q2046" t="s">
        <v>1241</v>
      </c>
      <c r="R2046" t="s">
        <v>3708</v>
      </c>
    </row>
    <row r="2047" spans="1:18">
      <c r="A2047" t="s">
        <v>3706</v>
      </c>
      <c r="C2047" t="s">
        <v>508</v>
      </c>
      <c r="D2047" t="s">
        <v>657</v>
      </c>
      <c r="E2047" t="s">
        <v>3721</v>
      </c>
      <c r="F2047" t="s">
        <v>300</v>
      </c>
      <c r="I2047" t="s">
        <v>7</v>
      </c>
      <c r="J2047" t="s">
        <v>601</v>
      </c>
      <c r="L2047" t="s">
        <v>601</v>
      </c>
      <c r="M2047" t="s">
        <v>509</v>
      </c>
      <c r="N2047">
        <v>4</v>
      </c>
      <c r="O2047" t="s">
        <v>1224</v>
      </c>
      <c r="P2047" t="s">
        <v>1238</v>
      </c>
      <c r="Q2047" t="s">
        <v>1241</v>
      </c>
      <c r="R2047" t="s">
        <v>3708</v>
      </c>
    </row>
    <row r="2048" spans="1:18">
      <c r="A2048" t="s">
        <v>3706</v>
      </c>
      <c r="C2048" t="s">
        <v>508</v>
      </c>
      <c r="D2048" t="s">
        <v>661</v>
      </c>
      <c r="E2048" t="s">
        <v>3722</v>
      </c>
      <c r="F2048" t="s">
        <v>300</v>
      </c>
      <c r="I2048" t="s">
        <v>7</v>
      </c>
      <c r="J2048" t="s">
        <v>601</v>
      </c>
      <c r="L2048" t="s">
        <v>601</v>
      </c>
      <c r="M2048" t="s">
        <v>509</v>
      </c>
      <c r="N2048">
        <v>4</v>
      </c>
      <c r="O2048" t="s">
        <v>1224</v>
      </c>
      <c r="P2048" t="s">
        <v>1238</v>
      </c>
      <c r="Q2048" t="s">
        <v>1241</v>
      </c>
      <c r="R2048" t="s">
        <v>3708</v>
      </c>
    </row>
    <row r="2049" spans="1:18">
      <c r="A2049" t="s">
        <v>3706</v>
      </c>
      <c r="C2049" t="s">
        <v>508</v>
      </c>
      <c r="D2049" t="s">
        <v>665</v>
      </c>
      <c r="E2049" t="s">
        <v>3723</v>
      </c>
      <c r="F2049" t="s">
        <v>300</v>
      </c>
      <c r="I2049" t="s">
        <v>7</v>
      </c>
      <c r="J2049" t="s">
        <v>601</v>
      </c>
      <c r="L2049" t="s">
        <v>601</v>
      </c>
      <c r="M2049" t="s">
        <v>509</v>
      </c>
      <c r="N2049">
        <v>4</v>
      </c>
      <c r="O2049" t="s">
        <v>1224</v>
      </c>
      <c r="P2049" t="s">
        <v>1238</v>
      </c>
      <c r="Q2049" t="s">
        <v>1241</v>
      </c>
      <c r="R2049" t="s">
        <v>3708</v>
      </c>
    </row>
    <row r="2050" spans="1:18">
      <c r="A2050" t="s">
        <v>3706</v>
      </c>
      <c r="C2050" t="s">
        <v>508</v>
      </c>
      <c r="D2050" t="s">
        <v>669</v>
      </c>
      <c r="E2050" t="s">
        <v>3724</v>
      </c>
      <c r="F2050" t="s">
        <v>300</v>
      </c>
      <c r="I2050" t="s">
        <v>7</v>
      </c>
      <c r="J2050" t="s">
        <v>601</v>
      </c>
      <c r="L2050" t="s">
        <v>601</v>
      </c>
      <c r="M2050" t="s">
        <v>509</v>
      </c>
      <c r="N2050">
        <v>4</v>
      </c>
      <c r="O2050" t="s">
        <v>1224</v>
      </c>
      <c r="P2050" t="s">
        <v>1238</v>
      </c>
      <c r="Q2050" t="s">
        <v>1241</v>
      </c>
      <c r="R2050" t="s">
        <v>3708</v>
      </c>
    </row>
    <row r="2051" spans="1:18">
      <c r="A2051" t="s">
        <v>3706</v>
      </c>
      <c r="C2051" t="s">
        <v>595</v>
      </c>
      <c r="E2051" t="s">
        <v>3725</v>
      </c>
      <c r="F2051" t="s">
        <v>300</v>
      </c>
      <c r="J2051" t="s">
        <v>601</v>
      </c>
      <c r="L2051" t="s">
        <v>601</v>
      </c>
      <c r="M2051" t="s">
        <v>509</v>
      </c>
      <c r="N2051">
        <v>4</v>
      </c>
      <c r="O2051" t="s">
        <v>1224</v>
      </c>
      <c r="P2051" t="s">
        <v>1238</v>
      </c>
      <c r="Q2051" t="s">
        <v>1241</v>
      </c>
      <c r="R2051" t="s">
        <v>3708</v>
      </c>
    </row>
    <row r="2052" spans="1:18">
      <c r="A2052" t="s">
        <v>3706</v>
      </c>
      <c r="C2052" t="s">
        <v>596</v>
      </c>
      <c r="E2052" t="s">
        <v>3726</v>
      </c>
      <c r="F2052" t="s">
        <v>300</v>
      </c>
      <c r="J2052" t="s">
        <v>601</v>
      </c>
      <c r="L2052" t="s">
        <v>601</v>
      </c>
      <c r="M2052" t="s">
        <v>509</v>
      </c>
      <c r="N2052">
        <v>4</v>
      </c>
      <c r="O2052" t="s">
        <v>1224</v>
      </c>
      <c r="P2052" t="s">
        <v>1238</v>
      </c>
      <c r="Q2052" t="s">
        <v>1241</v>
      </c>
      <c r="R2052" t="s">
        <v>3708</v>
      </c>
    </row>
    <row r="2053" spans="1:18">
      <c r="A2053" t="s">
        <v>3706</v>
      </c>
      <c r="C2053" t="s">
        <v>515</v>
      </c>
      <c r="E2053" t="s">
        <v>3727</v>
      </c>
      <c r="F2053" t="s">
        <v>300</v>
      </c>
      <c r="J2053" t="s">
        <v>601</v>
      </c>
      <c r="L2053" t="s">
        <v>601</v>
      </c>
      <c r="M2053" t="s">
        <v>509</v>
      </c>
      <c r="N2053">
        <v>4</v>
      </c>
      <c r="O2053" t="s">
        <v>1224</v>
      </c>
      <c r="P2053" t="s">
        <v>1238</v>
      </c>
      <c r="Q2053" t="s">
        <v>1241</v>
      </c>
      <c r="R2053" t="s">
        <v>3708</v>
      </c>
    </row>
    <row r="2054" spans="1:18">
      <c r="A2054" t="s">
        <v>3706</v>
      </c>
      <c r="C2054" t="s">
        <v>516</v>
      </c>
      <c r="E2054" t="s">
        <v>3728</v>
      </c>
      <c r="F2054" t="s">
        <v>300</v>
      </c>
      <c r="J2054" t="s">
        <v>601</v>
      </c>
      <c r="L2054" t="s">
        <v>601</v>
      </c>
      <c r="M2054" t="s">
        <v>509</v>
      </c>
      <c r="N2054">
        <v>4</v>
      </c>
      <c r="O2054" t="s">
        <v>1224</v>
      </c>
      <c r="P2054" t="s">
        <v>1238</v>
      </c>
      <c r="Q2054" t="s">
        <v>1241</v>
      </c>
      <c r="R2054" t="s">
        <v>3708</v>
      </c>
    </row>
    <row r="2055" spans="1:18">
      <c r="A2055" t="s">
        <v>3706</v>
      </c>
      <c r="C2055" t="s">
        <v>689</v>
      </c>
      <c r="E2055" t="s">
        <v>3729</v>
      </c>
      <c r="F2055">
        <v>120</v>
      </c>
      <c r="I2055" t="s">
        <v>597</v>
      </c>
      <c r="J2055" t="s">
        <v>601</v>
      </c>
      <c r="L2055" t="s">
        <v>601</v>
      </c>
      <c r="M2055" t="s">
        <v>509</v>
      </c>
      <c r="N2055">
        <v>4</v>
      </c>
      <c r="O2055" t="s">
        <v>1224</v>
      </c>
      <c r="P2055" t="s">
        <v>1238</v>
      </c>
      <c r="Q2055" t="s">
        <v>1241</v>
      </c>
      <c r="R2055" t="s">
        <v>3708</v>
      </c>
    </row>
    <row r="2056" spans="1:18">
      <c r="A2056" t="s">
        <v>3706</v>
      </c>
      <c r="C2056" t="s">
        <v>694</v>
      </c>
      <c r="E2056" t="s">
        <v>3730</v>
      </c>
      <c r="F2056">
        <v>-85</v>
      </c>
      <c r="I2056" t="s">
        <v>597</v>
      </c>
      <c r="J2056" t="s">
        <v>601</v>
      </c>
      <c r="L2056" t="s">
        <v>601</v>
      </c>
      <c r="M2056" t="s">
        <v>509</v>
      </c>
      <c r="N2056">
        <v>4</v>
      </c>
      <c r="O2056" t="s">
        <v>1224</v>
      </c>
      <c r="P2056" t="s">
        <v>1238</v>
      </c>
      <c r="Q2056" t="s">
        <v>1241</v>
      </c>
      <c r="R2056" t="s">
        <v>3708</v>
      </c>
    </row>
    <row r="2057" spans="1:18">
      <c r="A2057" t="s">
        <v>3706</v>
      </c>
      <c r="C2057" t="s">
        <v>598</v>
      </c>
      <c r="E2057" t="s">
        <v>3731</v>
      </c>
      <c r="F2057">
        <v>9</v>
      </c>
      <c r="J2057" t="s">
        <v>601</v>
      </c>
      <c r="L2057" t="s">
        <v>601</v>
      </c>
      <c r="M2057" t="s">
        <v>509</v>
      </c>
      <c r="N2057">
        <v>4</v>
      </c>
      <c r="O2057" t="s">
        <v>1224</v>
      </c>
      <c r="P2057" t="s">
        <v>1238</v>
      </c>
      <c r="Q2057" t="s">
        <v>1241</v>
      </c>
      <c r="R2057" t="s">
        <v>3708</v>
      </c>
    </row>
    <row r="2058" spans="1:18">
      <c r="A2058" t="s">
        <v>3706</v>
      </c>
      <c r="B2058" t="s">
        <v>594</v>
      </c>
      <c r="C2058" t="s">
        <v>599</v>
      </c>
      <c r="E2058" t="s">
        <v>3732</v>
      </c>
      <c r="F2058">
        <v>970</v>
      </c>
      <c r="I2058" t="s">
        <v>707</v>
      </c>
      <c r="J2058" t="s">
        <v>601</v>
      </c>
      <c r="L2058" t="s">
        <v>601</v>
      </c>
      <c r="M2058" t="s">
        <v>509</v>
      </c>
      <c r="N2058">
        <v>4</v>
      </c>
      <c r="O2058" t="s">
        <v>1224</v>
      </c>
      <c r="P2058" t="s">
        <v>1238</v>
      </c>
      <c r="Q2058" t="s">
        <v>1241</v>
      </c>
      <c r="R2058" t="s">
        <v>3708</v>
      </c>
    </row>
    <row r="2059" spans="1:18">
      <c r="A2059" t="s">
        <v>3733</v>
      </c>
      <c r="C2059" t="s">
        <v>585</v>
      </c>
      <c r="E2059" t="s">
        <v>3734</v>
      </c>
      <c r="F2059" t="s">
        <v>3680</v>
      </c>
      <c r="J2059" t="s">
        <v>601</v>
      </c>
      <c r="L2059" t="s">
        <v>601</v>
      </c>
      <c r="N2059">
        <v>4</v>
      </c>
      <c r="O2059" t="s">
        <v>1224</v>
      </c>
      <c r="P2059" t="s">
        <v>1238</v>
      </c>
      <c r="Q2059" t="s">
        <v>1241</v>
      </c>
      <c r="R2059" t="s">
        <v>3735</v>
      </c>
    </row>
    <row r="2060" spans="1:18">
      <c r="A2060" t="s">
        <v>3733</v>
      </c>
      <c r="C2060" t="s">
        <v>615</v>
      </c>
      <c r="E2060" t="s">
        <v>3736</v>
      </c>
      <c r="F2060" t="s">
        <v>300</v>
      </c>
      <c r="J2060" t="s">
        <v>601</v>
      </c>
      <c r="L2060" t="s">
        <v>601</v>
      </c>
      <c r="M2060" t="s">
        <v>509</v>
      </c>
      <c r="N2060">
        <v>4</v>
      </c>
      <c r="O2060" t="s">
        <v>1224</v>
      </c>
      <c r="P2060" t="s">
        <v>1238</v>
      </c>
      <c r="Q2060" t="s">
        <v>1241</v>
      </c>
      <c r="R2060" t="s">
        <v>3735</v>
      </c>
    </row>
    <row r="2061" spans="1:18">
      <c r="A2061" t="s">
        <v>3733</v>
      </c>
      <c r="B2061" t="s">
        <v>594</v>
      </c>
      <c r="C2061" t="s">
        <v>708</v>
      </c>
      <c r="E2061" t="s">
        <v>3737</v>
      </c>
      <c r="F2061" t="s">
        <v>300</v>
      </c>
      <c r="I2061" t="s">
        <v>707</v>
      </c>
      <c r="J2061" t="s">
        <v>601</v>
      </c>
      <c r="L2061" t="s">
        <v>601</v>
      </c>
      <c r="M2061" t="s">
        <v>509</v>
      </c>
      <c r="N2061">
        <v>4</v>
      </c>
      <c r="O2061" t="s">
        <v>1224</v>
      </c>
      <c r="P2061" t="s">
        <v>1238</v>
      </c>
      <c r="Q2061" t="s">
        <v>1241</v>
      </c>
      <c r="R2061" t="s">
        <v>3735</v>
      </c>
    </row>
    <row r="2062" spans="1:18">
      <c r="A2062" t="s">
        <v>3733</v>
      </c>
      <c r="B2062" t="s">
        <v>594</v>
      </c>
      <c r="C2062" t="s">
        <v>712</v>
      </c>
      <c r="E2062" t="s">
        <v>3738</v>
      </c>
      <c r="F2062">
        <v>50</v>
      </c>
      <c r="I2062" t="s">
        <v>707</v>
      </c>
      <c r="J2062" t="s">
        <v>601</v>
      </c>
      <c r="L2062" t="s">
        <v>601</v>
      </c>
      <c r="M2062" t="s">
        <v>509</v>
      </c>
      <c r="N2062">
        <v>4</v>
      </c>
      <c r="O2062" t="s">
        <v>1224</v>
      </c>
      <c r="P2062" t="s">
        <v>1238</v>
      </c>
      <c r="Q2062" t="s">
        <v>1241</v>
      </c>
      <c r="R2062" t="s">
        <v>3735</v>
      </c>
    </row>
    <row r="2063" spans="1:18">
      <c r="A2063" t="s">
        <v>3733</v>
      </c>
      <c r="B2063" t="s">
        <v>594</v>
      </c>
      <c r="C2063" t="s">
        <v>716</v>
      </c>
      <c r="E2063" t="s">
        <v>3739</v>
      </c>
      <c r="F2063">
        <v>970</v>
      </c>
      <c r="I2063" t="s">
        <v>707</v>
      </c>
      <c r="J2063" t="s">
        <v>601</v>
      </c>
      <c r="L2063" t="s">
        <v>601</v>
      </c>
      <c r="M2063" t="s">
        <v>509</v>
      </c>
      <c r="N2063">
        <v>4</v>
      </c>
      <c r="O2063" t="s">
        <v>1224</v>
      </c>
      <c r="P2063" t="s">
        <v>1238</v>
      </c>
      <c r="Q2063" t="s">
        <v>1241</v>
      </c>
      <c r="R2063" t="s">
        <v>3735</v>
      </c>
    </row>
    <row r="2064" spans="1:18">
      <c r="A2064" t="s">
        <v>3733</v>
      </c>
      <c r="C2064" t="s">
        <v>87</v>
      </c>
      <c r="E2064" t="s">
        <v>3740</v>
      </c>
      <c r="F2064">
        <v>4.29</v>
      </c>
      <c r="G2064">
        <v>10</v>
      </c>
      <c r="H2064">
        <v>0.42899999999999999</v>
      </c>
      <c r="I2064" t="s">
        <v>43</v>
      </c>
      <c r="J2064" t="s">
        <v>601</v>
      </c>
      <c r="L2064" t="s">
        <v>601</v>
      </c>
      <c r="M2064" t="s">
        <v>509</v>
      </c>
      <c r="N2064">
        <v>4</v>
      </c>
      <c r="O2064" t="s">
        <v>1224</v>
      </c>
      <c r="P2064" t="s">
        <v>1238</v>
      </c>
      <c r="Q2064" t="s">
        <v>1241</v>
      </c>
      <c r="R2064" t="s">
        <v>3735</v>
      </c>
    </row>
    <row r="2065" spans="1:18">
      <c r="A2065" t="s">
        <v>3733</v>
      </c>
      <c r="C2065" t="s">
        <v>508</v>
      </c>
      <c r="D2065" t="s">
        <v>629</v>
      </c>
      <c r="E2065" t="s">
        <v>3741</v>
      </c>
      <c r="F2065" t="s">
        <v>300</v>
      </c>
      <c r="I2065" t="s">
        <v>7</v>
      </c>
      <c r="J2065" t="s">
        <v>601</v>
      </c>
      <c r="L2065" t="s">
        <v>601</v>
      </c>
      <c r="M2065" t="s">
        <v>509</v>
      </c>
      <c r="N2065">
        <v>4</v>
      </c>
      <c r="O2065" t="s">
        <v>1224</v>
      </c>
      <c r="P2065" t="s">
        <v>1238</v>
      </c>
      <c r="Q2065" t="s">
        <v>1241</v>
      </c>
      <c r="R2065" t="s">
        <v>3735</v>
      </c>
    </row>
    <row r="2066" spans="1:18">
      <c r="A2066" t="s">
        <v>3733</v>
      </c>
      <c r="C2066" t="s">
        <v>508</v>
      </c>
      <c r="D2066" t="s">
        <v>633</v>
      </c>
      <c r="E2066" t="s">
        <v>3742</v>
      </c>
      <c r="F2066" t="s">
        <v>300</v>
      </c>
      <c r="I2066" t="s">
        <v>7</v>
      </c>
      <c r="J2066" t="s">
        <v>601</v>
      </c>
      <c r="L2066" t="s">
        <v>601</v>
      </c>
      <c r="M2066" t="s">
        <v>509</v>
      </c>
      <c r="N2066">
        <v>4</v>
      </c>
      <c r="O2066" t="s">
        <v>1224</v>
      </c>
      <c r="P2066" t="s">
        <v>1238</v>
      </c>
      <c r="Q2066" t="s">
        <v>1241</v>
      </c>
      <c r="R2066" t="s">
        <v>3735</v>
      </c>
    </row>
    <row r="2067" spans="1:18">
      <c r="A2067" t="s">
        <v>3733</v>
      </c>
      <c r="C2067" t="s">
        <v>508</v>
      </c>
      <c r="D2067" t="s">
        <v>637</v>
      </c>
      <c r="E2067" t="s">
        <v>3743</v>
      </c>
      <c r="F2067" t="s">
        <v>300</v>
      </c>
      <c r="I2067" t="s">
        <v>7</v>
      </c>
      <c r="J2067" t="s">
        <v>601</v>
      </c>
      <c r="L2067" t="s">
        <v>601</v>
      </c>
      <c r="M2067" t="s">
        <v>509</v>
      </c>
      <c r="N2067">
        <v>4</v>
      </c>
      <c r="O2067" t="s">
        <v>1224</v>
      </c>
      <c r="P2067" t="s">
        <v>1238</v>
      </c>
      <c r="Q2067" t="s">
        <v>1241</v>
      </c>
      <c r="R2067" t="s">
        <v>3735</v>
      </c>
    </row>
    <row r="2068" spans="1:18">
      <c r="A2068" t="s">
        <v>3733</v>
      </c>
      <c r="C2068" t="s">
        <v>508</v>
      </c>
      <c r="D2068" t="s">
        <v>641</v>
      </c>
      <c r="E2068" t="s">
        <v>3744</v>
      </c>
      <c r="F2068" t="s">
        <v>300</v>
      </c>
      <c r="I2068" t="s">
        <v>7</v>
      </c>
      <c r="J2068" t="s">
        <v>601</v>
      </c>
      <c r="L2068" t="s">
        <v>601</v>
      </c>
      <c r="M2068" t="s">
        <v>509</v>
      </c>
      <c r="N2068">
        <v>4</v>
      </c>
      <c r="O2068" t="s">
        <v>1224</v>
      </c>
      <c r="P2068" t="s">
        <v>1238</v>
      </c>
      <c r="Q2068" t="s">
        <v>1241</v>
      </c>
      <c r="R2068" t="s">
        <v>3735</v>
      </c>
    </row>
    <row r="2069" spans="1:18">
      <c r="A2069" t="s">
        <v>3733</v>
      </c>
      <c r="C2069" t="s">
        <v>508</v>
      </c>
      <c r="D2069" t="s">
        <v>645</v>
      </c>
      <c r="E2069" t="s">
        <v>3745</v>
      </c>
      <c r="F2069" t="s">
        <v>300</v>
      </c>
      <c r="I2069" t="s">
        <v>7</v>
      </c>
      <c r="J2069" t="s">
        <v>601</v>
      </c>
      <c r="L2069" t="s">
        <v>601</v>
      </c>
      <c r="M2069" t="s">
        <v>509</v>
      </c>
      <c r="N2069">
        <v>4</v>
      </c>
      <c r="O2069" t="s">
        <v>1224</v>
      </c>
      <c r="P2069" t="s">
        <v>1238</v>
      </c>
      <c r="Q2069" t="s">
        <v>1241</v>
      </c>
      <c r="R2069" t="s">
        <v>3735</v>
      </c>
    </row>
    <row r="2070" spans="1:18">
      <c r="A2070" t="s">
        <v>3733</v>
      </c>
      <c r="C2070" t="s">
        <v>508</v>
      </c>
      <c r="D2070" t="s">
        <v>649</v>
      </c>
      <c r="E2070" t="s">
        <v>3746</v>
      </c>
      <c r="F2070" t="s">
        <v>300</v>
      </c>
      <c r="I2070" t="s">
        <v>7</v>
      </c>
      <c r="J2070" t="s">
        <v>601</v>
      </c>
      <c r="L2070" t="s">
        <v>601</v>
      </c>
      <c r="M2070" t="s">
        <v>509</v>
      </c>
      <c r="N2070">
        <v>4</v>
      </c>
      <c r="O2070" t="s">
        <v>1224</v>
      </c>
      <c r="P2070" t="s">
        <v>1238</v>
      </c>
      <c r="Q2070" t="s">
        <v>1241</v>
      </c>
      <c r="R2070" t="s">
        <v>3735</v>
      </c>
    </row>
    <row r="2071" spans="1:18">
      <c r="A2071" t="s">
        <v>3733</v>
      </c>
      <c r="C2071" t="s">
        <v>508</v>
      </c>
      <c r="D2071" t="s">
        <v>653</v>
      </c>
      <c r="E2071" t="s">
        <v>3747</v>
      </c>
      <c r="F2071" t="s">
        <v>300</v>
      </c>
      <c r="I2071" t="s">
        <v>7</v>
      </c>
      <c r="J2071" t="s">
        <v>601</v>
      </c>
      <c r="L2071" t="s">
        <v>601</v>
      </c>
      <c r="M2071" t="s">
        <v>509</v>
      </c>
      <c r="N2071">
        <v>4</v>
      </c>
      <c r="O2071" t="s">
        <v>1224</v>
      </c>
      <c r="P2071" t="s">
        <v>1238</v>
      </c>
      <c r="Q2071" t="s">
        <v>1241</v>
      </c>
      <c r="R2071" t="s">
        <v>3735</v>
      </c>
    </row>
    <row r="2072" spans="1:18">
      <c r="A2072" t="s">
        <v>3733</v>
      </c>
      <c r="C2072" t="s">
        <v>508</v>
      </c>
      <c r="D2072" t="s">
        <v>657</v>
      </c>
      <c r="E2072" t="s">
        <v>3748</v>
      </c>
      <c r="F2072" t="s">
        <v>300</v>
      </c>
      <c r="I2072" t="s">
        <v>7</v>
      </c>
      <c r="J2072" t="s">
        <v>601</v>
      </c>
      <c r="L2072" t="s">
        <v>601</v>
      </c>
      <c r="M2072" t="s">
        <v>509</v>
      </c>
      <c r="N2072">
        <v>4</v>
      </c>
      <c r="O2072" t="s">
        <v>1224</v>
      </c>
      <c r="P2072" t="s">
        <v>1238</v>
      </c>
      <c r="Q2072" t="s">
        <v>1241</v>
      </c>
      <c r="R2072" t="s">
        <v>3735</v>
      </c>
    </row>
    <row r="2073" spans="1:18">
      <c r="A2073" t="s">
        <v>3733</v>
      </c>
      <c r="C2073" t="s">
        <v>508</v>
      </c>
      <c r="D2073" t="s">
        <v>661</v>
      </c>
      <c r="E2073" t="s">
        <v>3749</v>
      </c>
      <c r="F2073" t="s">
        <v>300</v>
      </c>
      <c r="I2073" t="s">
        <v>7</v>
      </c>
      <c r="J2073" t="s">
        <v>601</v>
      </c>
      <c r="L2073" t="s">
        <v>601</v>
      </c>
      <c r="M2073" t="s">
        <v>509</v>
      </c>
      <c r="N2073">
        <v>4</v>
      </c>
      <c r="O2073" t="s">
        <v>1224</v>
      </c>
      <c r="P2073" t="s">
        <v>1238</v>
      </c>
      <c r="Q2073" t="s">
        <v>1241</v>
      </c>
      <c r="R2073" t="s">
        <v>3735</v>
      </c>
    </row>
    <row r="2074" spans="1:18">
      <c r="A2074" t="s">
        <v>3733</v>
      </c>
      <c r="C2074" t="s">
        <v>508</v>
      </c>
      <c r="D2074" t="s">
        <v>665</v>
      </c>
      <c r="E2074" t="s">
        <v>3750</v>
      </c>
      <c r="F2074" t="s">
        <v>300</v>
      </c>
      <c r="I2074" t="s">
        <v>7</v>
      </c>
      <c r="J2074" t="s">
        <v>601</v>
      </c>
      <c r="L2074" t="s">
        <v>601</v>
      </c>
      <c r="M2074" t="s">
        <v>509</v>
      </c>
      <c r="N2074">
        <v>4</v>
      </c>
      <c r="O2074" t="s">
        <v>1224</v>
      </c>
      <c r="P2074" t="s">
        <v>1238</v>
      </c>
      <c r="Q2074" t="s">
        <v>1241</v>
      </c>
      <c r="R2074" t="s">
        <v>3735</v>
      </c>
    </row>
    <row r="2075" spans="1:18">
      <c r="A2075" t="s">
        <v>3733</v>
      </c>
      <c r="C2075" t="s">
        <v>508</v>
      </c>
      <c r="D2075" t="s">
        <v>669</v>
      </c>
      <c r="E2075" t="s">
        <v>3751</v>
      </c>
      <c r="F2075" t="s">
        <v>300</v>
      </c>
      <c r="I2075" t="s">
        <v>7</v>
      </c>
      <c r="J2075" t="s">
        <v>601</v>
      </c>
      <c r="L2075" t="s">
        <v>601</v>
      </c>
      <c r="M2075" t="s">
        <v>509</v>
      </c>
      <c r="N2075">
        <v>4</v>
      </c>
      <c r="O2075" t="s">
        <v>1224</v>
      </c>
      <c r="P2075" t="s">
        <v>1238</v>
      </c>
      <c r="Q2075" t="s">
        <v>1241</v>
      </c>
      <c r="R2075" t="s">
        <v>3735</v>
      </c>
    </row>
    <row r="2076" spans="1:18">
      <c r="A2076" t="s">
        <v>3733</v>
      </c>
      <c r="C2076" t="s">
        <v>595</v>
      </c>
      <c r="E2076" t="s">
        <v>3752</v>
      </c>
      <c r="F2076" t="s">
        <v>300</v>
      </c>
      <c r="J2076" t="s">
        <v>601</v>
      </c>
      <c r="L2076" t="s">
        <v>601</v>
      </c>
      <c r="M2076" t="s">
        <v>509</v>
      </c>
      <c r="N2076">
        <v>4</v>
      </c>
      <c r="O2076" t="s">
        <v>1224</v>
      </c>
      <c r="P2076" t="s">
        <v>1238</v>
      </c>
      <c r="Q2076" t="s">
        <v>1241</v>
      </c>
      <c r="R2076" t="s">
        <v>3735</v>
      </c>
    </row>
    <row r="2077" spans="1:18">
      <c r="A2077" t="s">
        <v>3733</v>
      </c>
      <c r="C2077" t="s">
        <v>596</v>
      </c>
      <c r="E2077" t="s">
        <v>3753</v>
      </c>
      <c r="F2077" t="s">
        <v>300</v>
      </c>
      <c r="J2077" t="s">
        <v>601</v>
      </c>
      <c r="L2077" t="s">
        <v>601</v>
      </c>
      <c r="M2077" t="s">
        <v>509</v>
      </c>
      <c r="N2077">
        <v>4</v>
      </c>
      <c r="O2077" t="s">
        <v>1224</v>
      </c>
      <c r="P2077" t="s">
        <v>1238</v>
      </c>
      <c r="Q2077" t="s">
        <v>1241</v>
      </c>
      <c r="R2077" t="s">
        <v>3735</v>
      </c>
    </row>
    <row r="2078" spans="1:18">
      <c r="A2078" t="s">
        <v>3733</v>
      </c>
      <c r="C2078" t="s">
        <v>515</v>
      </c>
      <c r="E2078" t="s">
        <v>3754</v>
      </c>
      <c r="F2078" t="s">
        <v>300</v>
      </c>
      <c r="J2078" t="s">
        <v>601</v>
      </c>
      <c r="L2078" t="s">
        <v>601</v>
      </c>
      <c r="M2078" t="s">
        <v>509</v>
      </c>
      <c r="N2078">
        <v>4</v>
      </c>
      <c r="O2078" t="s">
        <v>1224</v>
      </c>
      <c r="P2078" t="s">
        <v>1238</v>
      </c>
      <c r="Q2078" t="s">
        <v>1241</v>
      </c>
      <c r="R2078" t="s">
        <v>3735</v>
      </c>
    </row>
    <row r="2079" spans="1:18">
      <c r="A2079" t="s">
        <v>3733</v>
      </c>
      <c r="C2079" t="s">
        <v>516</v>
      </c>
      <c r="E2079" t="s">
        <v>3755</v>
      </c>
      <c r="F2079" t="s">
        <v>300</v>
      </c>
      <c r="J2079" t="s">
        <v>601</v>
      </c>
      <c r="L2079" t="s">
        <v>601</v>
      </c>
      <c r="M2079" t="s">
        <v>509</v>
      </c>
      <c r="N2079">
        <v>4</v>
      </c>
      <c r="O2079" t="s">
        <v>1224</v>
      </c>
      <c r="P2079" t="s">
        <v>1238</v>
      </c>
      <c r="Q2079" t="s">
        <v>1241</v>
      </c>
      <c r="R2079" t="s">
        <v>3735</v>
      </c>
    </row>
    <row r="2080" spans="1:18">
      <c r="A2080" t="s">
        <v>3733</v>
      </c>
      <c r="C2080" t="s">
        <v>689</v>
      </c>
      <c r="E2080" t="s">
        <v>3756</v>
      </c>
      <c r="F2080">
        <v>120</v>
      </c>
      <c r="I2080" t="s">
        <v>597</v>
      </c>
      <c r="J2080" t="s">
        <v>601</v>
      </c>
      <c r="L2080" t="s">
        <v>601</v>
      </c>
      <c r="M2080" t="s">
        <v>509</v>
      </c>
      <c r="N2080">
        <v>4</v>
      </c>
      <c r="O2080" t="s">
        <v>1224</v>
      </c>
      <c r="P2080" t="s">
        <v>1238</v>
      </c>
      <c r="Q2080" t="s">
        <v>1241</v>
      </c>
      <c r="R2080" t="s">
        <v>3735</v>
      </c>
    </row>
    <row r="2081" spans="1:18">
      <c r="A2081" t="s">
        <v>3733</v>
      </c>
      <c r="C2081" t="s">
        <v>694</v>
      </c>
      <c r="E2081" t="s">
        <v>3757</v>
      </c>
      <c r="F2081">
        <v>-85</v>
      </c>
      <c r="I2081" t="s">
        <v>597</v>
      </c>
      <c r="J2081" t="s">
        <v>601</v>
      </c>
      <c r="L2081" t="s">
        <v>601</v>
      </c>
      <c r="M2081" t="s">
        <v>509</v>
      </c>
      <c r="N2081">
        <v>4</v>
      </c>
      <c r="O2081" t="s">
        <v>1224</v>
      </c>
      <c r="P2081" t="s">
        <v>1238</v>
      </c>
      <c r="Q2081" t="s">
        <v>1241</v>
      </c>
      <c r="R2081" t="s">
        <v>3735</v>
      </c>
    </row>
    <row r="2082" spans="1:18">
      <c r="A2082" t="s">
        <v>3733</v>
      </c>
      <c r="C2082" t="s">
        <v>598</v>
      </c>
      <c r="E2082" t="s">
        <v>3758</v>
      </c>
      <c r="F2082">
        <v>9</v>
      </c>
      <c r="J2082" t="s">
        <v>601</v>
      </c>
      <c r="L2082" t="s">
        <v>601</v>
      </c>
      <c r="M2082" t="s">
        <v>509</v>
      </c>
      <c r="N2082">
        <v>4</v>
      </c>
      <c r="O2082" t="s">
        <v>1224</v>
      </c>
      <c r="P2082" t="s">
        <v>1238</v>
      </c>
      <c r="Q2082" t="s">
        <v>1241</v>
      </c>
      <c r="R2082" t="s">
        <v>3735</v>
      </c>
    </row>
    <row r="2083" spans="1:18">
      <c r="A2083" t="s">
        <v>3733</v>
      </c>
      <c r="B2083" t="s">
        <v>594</v>
      </c>
      <c r="C2083" t="s">
        <v>599</v>
      </c>
      <c r="E2083" t="s">
        <v>3759</v>
      </c>
      <c r="F2083">
        <v>970</v>
      </c>
      <c r="I2083" t="s">
        <v>707</v>
      </c>
      <c r="J2083" t="s">
        <v>601</v>
      </c>
      <c r="L2083" t="s">
        <v>601</v>
      </c>
      <c r="M2083" t="s">
        <v>509</v>
      </c>
      <c r="N2083">
        <v>4</v>
      </c>
      <c r="O2083" t="s">
        <v>1224</v>
      </c>
      <c r="P2083" t="s">
        <v>1238</v>
      </c>
      <c r="Q2083" t="s">
        <v>1241</v>
      </c>
      <c r="R2083" t="s">
        <v>3735</v>
      </c>
    </row>
    <row r="2084" spans="1:18">
      <c r="A2084" t="s">
        <v>3760</v>
      </c>
      <c r="C2084" t="s">
        <v>585</v>
      </c>
      <c r="E2084" t="s">
        <v>3761</v>
      </c>
      <c r="F2084" t="s">
        <v>3762</v>
      </c>
      <c r="J2084" t="s">
        <v>602</v>
      </c>
      <c r="L2084" t="s">
        <v>602</v>
      </c>
      <c r="N2084">
        <v>4</v>
      </c>
      <c r="O2084" t="s">
        <v>1224</v>
      </c>
      <c r="P2084" t="s">
        <v>1238</v>
      </c>
      <c r="Q2084" t="s">
        <v>1241</v>
      </c>
      <c r="R2084" t="s">
        <v>3763</v>
      </c>
    </row>
    <row r="2085" spans="1:18">
      <c r="A2085" t="s">
        <v>3760</v>
      </c>
      <c r="B2085" t="s">
        <v>594</v>
      </c>
      <c r="C2085" t="s">
        <v>708</v>
      </c>
      <c r="E2085" t="s">
        <v>3764</v>
      </c>
      <c r="F2085" t="s">
        <v>300</v>
      </c>
      <c r="I2085" t="s">
        <v>707</v>
      </c>
      <c r="J2085" t="s">
        <v>602</v>
      </c>
      <c r="L2085" t="s">
        <v>602</v>
      </c>
      <c r="M2085" t="s">
        <v>509</v>
      </c>
      <c r="N2085">
        <v>4</v>
      </c>
      <c r="O2085" t="s">
        <v>1224</v>
      </c>
      <c r="P2085" t="s">
        <v>1238</v>
      </c>
      <c r="Q2085" t="s">
        <v>1241</v>
      </c>
      <c r="R2085" t="s">
        <v>3763</v>
      </c>
    </row>
    <row r="2086" spans="1:18">
      <c r="A2086" t="s">
        <v>3760</v>
      </c>
      <c r="B2086" t="s">
        <v>594</v>
      </c>
      <c r="C2086" t="s">
        <v>716</v>
      </c>
      <c r="E2086" t="s">
        <v>3765</v>
      </c>
      <c r="F2086" t="s">
        <v>300</v>
      </c>
      <c r="I2086" t="s">
        <v>707</v>
      </c>
      <c r="J2086" t="s">
        <v>602</v>
      </c>
      <c r="L2086" t="s">
        <v>602</v>
      </c>
      <c r="M2086" t="s">
        <v>509</v>
      </c>
      <c r="N2086">
        <v>4</v>
      </c>
      <c r="O2086" t="s">
        <v>1224</v>
      </c>
      <c r="P2086" t="s">
        <v>1238</v>
      </c>
      <c r="Q2086" t="s">
        <v>1241</v>
      </c>
      <c r="R2086" t="s">
        <v>3763</v>
      </c>
    </row>
    <row r="2087" spans="1:18">
      <c r="A2087" t="s">
        <v>3760</v>
      </c>
      <c r="C2087" t="s">
        <v>87</v>
      </c>
      <c r="E2087" t="s">
        <v>3766</v>
      </c>
      <c r="F2087">
        <v>7.5</v>
      </c>
      <c r="G2087">
        <v>20</v>
      </c>
      <c r="H2087">
        <v>1.5</v>
      </c>
      <c r="I2087" t="s">
        <v>43</v>
      </c>
      <c r="J2087" t="s">
        <v>602</v>
      </c>
      <c r="L2087" t="s">
        <v>602</v>
      </c>
      <c r="M2087" t="s">
        <v>509</v>
      </c>
      <c r="N2087">
        <v>4</v>
      </c>
      <c r="O2087" t="s">
        <v>1224</v>
      </c>
      <c r="P2087" t="s">
        <v>1238</v>
      </c>
      <c r="Q2087" t="s">
        <v>1241</v>
      </c>
      <c r="R2087" t="s">
        <v>3763</v>
      </c>
    </row>
    <row r="2088" spans="1:18">
      <c r="A2088" t="s">
        <v>3760</v>
      </c>
      <c r="C2088" t="s">
        <v>508</v>
      </c>
      <c r="D2088" t="s">
        <v>629</v>
      </c>
      <c r="E2088" t="s">
        <v>3767</v>
      </c>
      <c r="F2088" t="s">
        <v>300</v>
      </c>
      <c r="I2088" t="s">
        <v>7</v>
      </c>
      <c r="J2088" t="s">
        <v>602</v>
      </c>
      <c r="L2088" t="s">
        <v>602</v>
      </c>
      <c r="M2088" t="s">
        <v>509</v>
      </c>
      <c r="N2088">
        <v>4</v>
      </c>
      <c r="O2088" t="s">
        <v>1224</v>
      </c>
      <c r="P2088" t="s">
        <v>1238</v>
      </c>
      <c r="Q2088" t="s">
        <v>1241</v>
      </c>
      <c r="R2088" t="s">
        <v>3763</v>
      </c>
    </row>
    <row r="2089" spans="1:18">
      <c r="A2089" t="s">
        <v>3760</v>
      </c>
      <c r="C2089" t="s">
        <v>508</v>
      </c>
      <c r="D2089" t="s">
        <v>633</v>
      </c>
      <c r="E2089" t="s">
        <v>3768</v>
      </c>
      <c r="F2089" t="s">
        <v>300</v>
      </c>
      <c r="I2089" t="s">
        <v>7</v>
      </c>
      <c r="J2089" t="s">
        <v>602</v>
      </c>
      <c r="L2089" t="s">
        <v>602</v>
      </c>
      <c r="M2089" t="s">
        <v>509</v>
      </c>
      <c r="N2089">
        <v>4</v>
      </c>
      <c r="O2089" t="s">
        <v>1224</v>
      </c>
      <c r="P2089" t="s">
        <v>1238</v>
      </c>
      <c r="Q2089" t="s">
        <v>1241</v>
      </c>
      <c r="R2089" t="s">
        <v>3763</v>
      </c>
    </row>
    <row r="2090" spans="1:18">
      <c r="A2090" t="s">
        <v>3760</v>
      </c>
      <c r="C2090" t="s">
        <v>508</v>
      </c>
      <c r="D2090" t="s">
        <v>637</v>
      </c>
      <c r="E2090" t="s">
        <v>3769</v>
      </c>
      <c r="F2090" t="s">
        <v>300</v>
      </c>
      <c r="I2090" t="s">
        <v>7</v>
      </c>
      <c r="J2090" t="s">
        <v>602</v>
      </c>
      <c r="L2090" t="s">
        <v>602</v>
      </c>
      <c r="M2090" t="s">
        <v>509</v>
      </c>
      <c r="N2090">
        <v>4</v>
      </c>
      <c r="O2090" t="s">
        <v>1224</v>
      </c>
      <c r="P2090" t="s">
        <v>1238</v>
      </c>
      <c r="Q2090" t="s">
        <v>1241</v>
      </c>
      <c r="R2090" t="s">
        <v>3763</v>
      </c>
    </row>
    <row r="2091" spans="1:18">
      <c r="A2091" t="s">
        <v>3760</v>
      </c>
      <c r="C2091" t="s">
        <v>508</v>
      </c>
      <c r="D2091" t="s">
        <v>641</v>
      </c>
      <c r="E2091" t="s">
        <v>3770</v>
      </c>
      <c r="F2091" t="s">
        <v>300</v>
      </c>
      <c r="I2091" t="s">
        <v>7</v>
      </c>
      <c r="J2091" t="s">
        <v>602</v>
      </c>
      <c r="L2091" t="s">
        <v>602</v>
      </c>
      <c r="M2091" t="s">
        <v>509</v>
      </c>
      <c r="N2091">
        <v>4</v>
      </c>
      <c r="O2091" t="s">
        <v>1224</v>
      </c>
      <c r="P2091" t="s">
        <v>1238</v>
      </c>
      <c r="Q2091" t="s">
        <v>1241</v>
      </c>
      <c r="R2091" t="s">
        <v>3763</v>
      </c>
    </row>
    <row r="2092" spans="1:18">
      <c r="A2092" t="s">
        <v>3760</v>
      </c>
      <c r="C2092" t="s">
        <v>508</v>
      </c>
      <c r="D2092" t="s">
        <v>645</v>
      </c>
      <c r="E2092" t="s">
        <v>3771</v>
      </c>
      <c r="F2092" t="s">
        <v>300</v>
      </c>
      <c r="I2092" t="s">
        <v>7</v>
      </c>
      <c r="J2092" t="s">
        <v>602</v>
      </c>
      <c r="L2092" t="s">
        <v>602</v>
      </c>
      <c r="M2092" t="s">
        <v>509</v>
      </c>
      <c r="N2092">
        <v>4</v>
      </c>
      <c r="O2092" t="s">
        <v>1224</v>
      </c>
      <c r="P2092" t="s">
        <v>1238</v>
      </c>
      <c r="Q2092" t="s">
        <v>1241</v>
      </c>
      <c r="R2092" t="s">
        <v>3763</v>
      </c>
    </row>
    <row r="2093" spans="1:18">
      <c r="A2093" t="s">
        <v>3760</v>
      </c>
      <c r="C2093" t="s">
        <v>508</v>
      </c>
      <c r="D2093" t="s">
        <v>649</v>
      </c>
      <c r="E2093" t="s">
        <v>3772</v>
      </c>
      <c r="F2093" t="s">
        <v>300</v>
      </c>
      <c r="I2093" t="s">
        <v>7</v>
      </c>
      <c r="J2093" t="s">
        <v>602</v>
      </c>
      <c r="L2093" t="s">
        <v>602</v>
      </c>
      <c r="M2093" t="s">
        <v>509</v>
      </c>
      <c r="N2093">
        <v>4</v>
      </c>
      <c r="O2093" t="s">
        <v>1224</v>
      </c>
      <c r="P2093" t="s">
        <v>1238</v>
      </c>
      <c r="Q2093" t="s">
        <v>1241</v>
      </c>
      <c r="R2093" t="s">
        <v>3763</v>
      </c>
    </row>
    <row r="2094" spans="1:18">
      <c r="A2094" t="s">
        <v>3760</v>
      </c>
      <c r="C2094" t="s">
        <v>508</v>
      </c>
      <c r="D2094" t="s">
        <v>653</v>
      </c>
      <c r="E2094" t="s">
        <v>3773</v>
      </c>
      <c r="F2094" t="s">
        <v>300</v>
      </c>
      <c r="I2094" t="s">
        <v>7</v>
      </c>
      <c r="J2094" t="s">
        <v>602</v>
      </c>
      <c r="L2094" t="s">
        <v>602</v>
      </c>
      <c r="M2094" t="s">
        <v>509</v>
      </c>
      <c r="N2094">
        <v>4</v>
      </c>
      <c r="O2094" t="s">
        <v>1224</v>
      </c>
      <c r="P2094" t="s">
        <v>1238</v>
      </c>
      <c r="Q2094" t="s">
        <v>1241</v>
      </c>
      <c r="R2094" t="s">
        <v>3763</v>
      </c>
    </row>
    <row r="2095" spans="1:18">
      <c r="A2095" t="s">
        <v>3760</v>
      </c>
      <c r="C2095" t="s">
        <v>508</v>
      </c>
      <c r="D2095" t="s">
        <v>657</v>
      </c>
      <c r="E2095" t="s">
        <v>3774</v>
      </c>
      <c r="F2095" t="s">
        <v>300</v>
      </c>
      <c r="I2095" t="s">
        <v>7</v>
      </c>
      <c r="J2095" t="s">
        <v>602</v>
      </c>
      <c r="L2095" t="s">
        <v>602</v>
      </c>
      <c r="M2095" t="s">
        <v>509</v>
      </c>
      <c r="N2095">
        <v>4</v>
      </c>
      <c r="O2095" t="s">
        <v>1224</v>
      </c>
      <c r="P2095" t="s">
        <v>1238</v>
      </c>
      <c r="Q2095" t="s">
        <v>1241</v>
      </c>
      <c r="R2095" t="s">
        <v>3763</v>
      </c>
    </row>
    <row r="2096" spans="1:18">
      <c r="A2096" t="s">
        <v>3760</v>
      </c>
      <c r="C2096" t="s">
        <v>508</v>
      </c>
      <c r="D2096" t="s">
        <v>661</v>
      </c>
      <c r="E2096" t="s">
        <v>3775</v>
      </c>
      <c r="F2096" t="s">
        <v>300</v>
      </c>
      <c r="I2096" t="s">
        <v>7</v>
      </c>
      <c r="J2096" t="s">
        <v>602</v>
      </c>
      <c r="L2096" t="s">
        <v>602</v>
      </c>
      <c r="M2096" t="s">
        <v>509</v>
      </c>
      <c r="N2096">
        <v>4</v>
      </c>
      <c r="O2096" t="s">
        <v>1224</v>
      </c>
      <c r="P2096" t="s">
        <v>1238</v>
      </c>
      <c r="Q2096" t="s">
        <v>1241</v>
      </c>
      <c r="R2096" t="s">
        <v>3763</v>
      </c>
    </row>
    <row r="2097" spans="1:18">
      <c r="A2097" t="s">
        <v>3760</v>
      </c>
      <c r="C2097" t="s">
        <v>508</v>
      </c>
      <c r="D2097" t="s">
        <v>665</v>
      </c>
      <c r="E2097" t="s">
        <v>3776</v>
      </c>
      <c r="F2097" t="s">
        <v>300</v>
      </c>
      <c r="I2097" t="s">
        <v>7</v>
      </c>
      <c r="J2097" t="s">
        <v>602</v>
      </c>
      <c r="L2097" t="s">
        <v>602</v>
      </c>
      <c r="M2097" t="s">
        <v>509</v>
      </c>
      <c r="N2097">
        <v>4</v>
      </c>
      <c r="O2097" t="s">
        <v>1224</v>
      </c>
      <c r="P2097" t="s">
        <v>1238</v>
      </c>
      <c r="Q2097" t="s">
        <v>1241</v>
      </c>
      <c r="R2097" t="s">
        <v>3763</v>
      </c>
    </row>
    <row r="2098" spans="1:18">
      <c r="A2098" t="s">
        <v>3760</v>
      </c>
      <c r="C2098" t="s">
        <v>508</v>
      </c>
      <c r="D2098" t="s">
        <v>669</v>
      </c>
      <c r="E2098" t="s">
        <v>3777</v>
      </c>
      <c r="F2098" t="s">
        <v>300</v>
      </c>
      <c r="I2098" t="s">
        <v>7</v>
      </c>
      <c r="J2098" t="s">
        <v>602</v>
      </c>
      <c r="L2098" t="s">
        <v>602</v>
      </c>
      <c r="M2098" t="s">
        <v>509</v>
      </c>
      <c r="N2098">
        <v>4</v>
      </c>
      <c r="O2098" t="s">
        <v>1224</v>
      </c>
      <c r="P2098" t="s">
        <v>1238</v>
      </c>
      <c r="Q2098" t="s">
        <v>1241</v>
      </c>
      <c r="R2098" t="s">
        <v>3763</v>
      </c>
    </row>
    <row r="2099" spans="1:18">
      <c r="A2099" t="s">
        <v>3760</v>
      </c>
      <c r="C2099" t="s">
        <v>595</v>
      </c>
      <c r="E2099" t="s">
        <v>3778</v>
      </c>
      <c r="F2099" t="s">
        <v>300</v>
      </c>
      <c r="J2099" t="s">
        <v>602</v>
      </c>
      <c r="L2099" t="s">
        <v>602</v>
      </c>
      <c r="M2099" t="s">
        <v>509</v>
      </c>
      <c r="N2099">
        <v>4</v>
      </c>
      <c r="O2099" t="s">
        <v>1224</v>
      </c>
      <c r="P2099" t="s">
        <v>1238</v>
      </c>
      <c r="Q2099" t="s">
        <v>1241</v>
      </c>
      <c r="R2099" t="s">
        <v>3763</v>
      </c>
    </row>
    <row r="2100" spans="1:18">
      <c r="A2100" t="s">
        <v>3760</v>
      </c>
      <c r="C2100" t="s">
        <v>596</v>
      </c>
      <c r="E2100" t="s">
        <v>3779</v>
      </c>
      <c r="F2100" t="s">
        <v>300</v>
      </c>
      <c r="J2100" t="s">
        <v>602</v>
      </c>
      <c r="L2100" t="s">
        <v>602</v>
      </c>
      <c r="M2100" t="s">
        <v>509</v>
      </c>
      <c r="N2100">
        <v>4</v>
      </c>
      <c r="O2100" t="s">
        <v>1224</v>
      </c>
      <c r="P2100" t="s">
        <v>1238</v>
      </c>
      <c r="Q2100" t="s">
        <v>1241</v>
      </c>
      <c r="R2100" t="s">
        <v>3763</v>
      </c>
    </row>
    <row r="2101" spans="1:18">
      <c r="A2101" t="s">
        <v>3760</v>
      </c>
      <c r="C2101" t="s">
        <v>515</v>
      </c>
      <c r="E2101" t="s">
        <v>3780</v>
      </c>
      <c r="F2101" t="s">
        <v>300</v>
      </c>
      <c r="J2101" t="s">
        <v>602</v>
      </c>
      <c r="L2101" t="s">
        <v>602</v>
      </c>
      <c r="M2101" t="s">
        <v>509</v>
      </c>
      <c r="N2101">
        <v>4</v>
      </c>
      <c r="O2101" t="s">
        <v>1224</v>
      </c>
      <c r="P2101" t="s">
        <v>1238</v>
      </c>
      <c r="Q2101" t="s">
        <v>1241</v>
      </c>
      <c r="R2101" t="s">
        <v>3763</v>
      </c>
    </row>
    <row r="2102" spans="1:18">
      <c r="A2102" t="s">
        <v>3760</v>
      </c>
      <c r="C2102" t="s">
        <v>516</v>
      </c>
      <c r="E2102" t="s">
        <v>3781</v>
      </c>
      <c r="F2102" t="s">
        <v>300</v>
      </c>
      <c r="J2102" t="s">
        <v>602</v>
      </c>
      <c r="L2102" t="s">
        <v>602</v>
      </c>
      <c r="M2102" t="s">
        <v>509</v>
      </c>
      <c r="N2102">
        <v>4</v>
      </c>
      <c r="O2102" t="s">
        <v>1224</v>
      </c>
      <c r="P2102" t="s">
        <v>1238</v>
      </c>
      <c r="Q2102" t="s">
        <v>1241</v>
      </c>
      <c r="R2102" t="s">
        <v>3763</v>
      </c>
    </row>
    <row r="2103" spans="1:18">
      <c r="A2103" t="s">
        <v>3760</v>
      </c>
      <c r="C2103" t="s">
        <v>689</v>
      </c>
      <c r="E2103" t="s">
        <v>3782</v>
      </c>
      <c r="F2103" t="s">
        <v>300</v>
      </c>
      <c r="I2103" t="s">
        <v>597</v>
      </c>
      <c r="J2103" t="s">
        <v>602</v>
      </c>
      <c r="L2103" t="s">
        <v>602</v>
      </c>
      <c r="M2103" t="s">
        <v>509</v>
      </c>
      <c r="N2103">
        <v>4</v>
      </c>
      <c r="O2103" t="s">
        <v>1224</v>
      </c>
      <c r="P2103" t="s">
        <v>1238</v>
      </c>
      <c r="Q2103" t="s">
        <v>1241</v>
      </c>
      <c r="R2103" t="s">
        <v>3763</v>
      </c>
    </row>
    <row r="2104" spans="1:18">
      <c r="A2104" t="s">
        <v>3760</v>
      </c>
      <c r="C2104" t="s">
        <v>694</v>
      </c>
      <c r="E2104" t="s">
        <v>3783</v>
      </c>
      <c r="F2104" t="s">
        <v>300</v>
      </c>
      <c r="I2104" t="s">
        <v>597</v>
      </c>
      <c r="J2104" t="s">
        <v>602</v>
      </c>
      <c r="L2104" t="s">
        <v>602</v>
      </c>
      <c r="M2104" t="s">
        <v>509</v>
      </c>
      <c r="N2104">
        <v>4</v>
      </c>
      <c r="O2104" t="s">
        <v>1224</v>
      </c>
      <c r="P2104" t="s">
        <v>1238</v>
      </c>
      <c r="Q2104" t="s">
        <v>1241</v>
      </c>
      <c r="R2104" t="s">
        <v>3763</v>
      </c>
    </row>
    <row r="2105" spans="1:18">
      <c r="A2105" t="s">
        <v>3760</v>
      </c>
      <c r="B2105" t="s">
        <v>594</v>
      </c>
      <c r="C2105" t="s">
        <v>1319</v>
      </c>
      <c r="E2105" t="s">
        <v>3784</v>
      </c>
      <c r="F2105" t="s">
        <v>300</v>
      </c>
      <c r="I2105" t="s">
        <v>707</v>
      </c>
      <c r="J2105" t="s">
        <v>602</v>
      </c>
      <c r="L2105" t="s">
        <v>602</v>
      </c>
      <c r="M2105" t="s">
        <v>509</v>
      </c>
      <c r="N2105">
        <v>4</v>
      </c>
      <c r="O2105" t="s">
        <v>1224</v>
      </c>
      <c r="P2105" t="s">
        <v>1238</v>
      </c>
      <c r="Q2105" t="s">
        <v>1241</v>
      </c>
      <c r="R2105" t="s">
        <v>3763</v>
      </c>
    </row>
    <row r="2106" spans="1:18">
      <c r="A2106" t="s">
        <v>3760</v>
      </c>
      <c r="C2106" t="s">
        <v>598</v>
      </c>
      <c r="E2106" t="s">
        <v>3785</v>
      </c>
      <c r="F2106" t="s">
        <v>300</v>
      </c>
      <c r="J2106" t="s">
        <v>602</v>
      </c>
      <c r="L2106" t="s">
        <v>602</v>
      </c>
      <c r="M2106" t="s">
        <v>509</v>
      </c>
      <c r="N2106">
        <v>4</v>
      </c>
      <c r="O2106" t="s">
        <v>1224</v>
      </c>
      <c r="P2106" t="s">
        <v>1238</v>
      </c>
      <c r="Q2106" t="s">
        <v>1241</v>
      </c>
      <c r="R2106" t="s">
        <v>3763</v>
      </c>
    </row>
    <row r="2107" spans="1:18">
      <c r="A2107" t="s">
        <v>3786</v>
      </c>
      <c r="C2107" t="s">
        <v>585</v>
      </c>
      <c r="E2107" t="s">
        <v>3787</v>
      </c>
      <c r="F2107" t="s">
        <v>3788</v>
      </c>
      <c r="J2107" t="s">
        <v>511</v>
      </c>
      <c r="L2107" t="s">
        <v>511</v>
      </c>
      <c r="N2107">
        <v>4</v>
      </c>
      <c r="O2107" t="s">
        <v>1224</v>
      </c>
      <c r="P2107" t="s">
        <v>1238</v>
      </c>
      <c r="Q2107" t="s">
        <v>1241</v>
      </c>
      <c r="R2107" t="s">
        <v>3789</v>
      </c>
    </row>
    <row r="2108" spans="1:18">
      <c r="A2108" t="s">
        <v>3786</v>
      </c>
      <c r="B2108" t="s">
        <v>594</v>
      </c>
      <c r="C2108" t="s">
        <v>708</v>
      </c>
      <c r="E2108" t="s">
        <v>3790</v>
      </c>
      <c r="F2108">
        <v>0</v>
      </c>
      <c r="I2108" t="s">
        <v>707</v>
      </c>
      <c r="J2108" t="s">
        <v>511</v>
      </c>
      <c r="L2108" t="s">
        <v>511</v>
      </c>
      <c r="M2108" t="s">
        <v>509</v>
      </c>
      <c r="N2108">
        <v>4</v>
      </c>
      <c r="O2108" t="s">
        <v>1224</v>
      </c>
      <c r="P2108" t="s">
        <v>1238</v>
      </c>
      <c r="Q2108" t="s">
        <v>1241</v>
      </c>
      <c r="R2108" t="s">
        <v>3789</v>
      </c>
    </row>
    <row r="2109" spans="1:18">
      <c r="A2109" t="s">
        <v>3786</v>
      </c>
      <c r="B2109" t="s">
        <v>594</v>
      </c>
      <c r="C2109" t="s">
        <v>712</v>
      </c>
      <c r="E2109" t="s">
        <v>3791</v>
      </c>
      <c r="F2109">
        <v>220</v>
      </c>
      <c r="I2109" t="s">
        <v>707</v>
      </c>
      <c r="J2109" t="s">
        <v>511</v>
      </c>
      <c r="L2109" t="s">
        <v>511</v>
      </c>
      <c r="M2109" t="s">
        <v>509</v>
      </c>
      <c r="N2109">
        <v>4</v>
      </c>
      <c r="O2109" t="s">
        <v>1224</v>
      </c>
      <c r="P2109" t="s">
        <v>1238</v>
      </c>
      <c r="Q2109" t="s">
        <v>1241</v>
      </c>
      <c r="R2109" t="s">
        <v>3789</v>
      </c>
    </row>
    <row r="2110" spans="1:18">
      <c r="A2110" t="s">
        <v>3786</v>
      </c>
      <c r="B2110" t="s">
        <v>594</v>
      </c>
      <c r="C2110" t="s">
        <v>716</v>
      </c>
      <c r="E2110" t="s">
        <v>3792</v>
      </c>
      <c r="F2110">
        <v>440</v>
      </c>
      <c r="I2110" t="s">
        <v>707</v>
      </c>
      <c r="J2110" t="s">
        <v>511</v>
      </c>
      <c r="L2110" t="s">
        <v>511</v>
      </c>
      <c r="M2110" t="s">
        <v>509</v>
      </c>
      <c r="N2110">
        <v>4</v>
      </c>
      <c r="O2110" t="s">
        <v>1224</v>
      </c>
      <c r="P2110" t="s">
        <v>1238</v>
      </c>
      <c r="Q2110" t="s">
        <v>1241</v>
      </c>
      <c r="R2110" t="s">
        <v>3789</v>
      </c>
    </row>
    <row r="2111" spans="1:18">
      <c r="A2111" t="s">
        <v>3786</v>
      </c>
      <c r="C2111" t="s">
        <v>87</v>
      </c>
      <c r="E2111" t="s">
        <v>3793</v>
      </c>
      <c r="F2111">
        <v>14</v>
      </c>
      <c r="G2111">
        <v>20</v>
      </c>
      <c r="H2111">
        <v>2.8</v>
      </c>
      <c r="I2111" t="s">
        <v>43</v>
      </c>
      <c r="J2111" t="s">
        <v>511</v>
      </c>
      <c r="L2111" t="s">
        <v>511</v>
      </c>
      <c r="M2111" t="s">
        <v>509</v>
      </c>
      <c r="N2111">
        <v>4</v>
      </c>
      <c r="O2111" t="s">
        <v>1224</v>
      </c>
      <c r="P2111" t="s">
        <v>1238</v>
      </c>
      <c r="Q2111" t="s">
        <v>1241</v>
      </c>
      <c r="R2111" t="s">
        <v>3789</v>
      </c>
    </row>
    <row r="2112" spans="1:18">
      <c r="A2112" t="s">
        <v>3786</v>
      </c>
      <c r="C2112" t="s">
        <v>508</v>
      </c>
      <c r="D2112" t="s">
        <v>629</v>
      </c>
      <c r="E2112" t="s">
        <v>3794</v>
      </c>
      <c r="F2112">
        <v>0</v>
      </c>
      <c r="I2112" t="s">
        <v>7</v>
      </c>
      <c r="J2112" t="s">
        <v>511</v>
      </c>
      <c r="L2112" t="s">
        <v>511</v>
      </c>
      <c r="M2112" t="s">
        <v>509</v>
      </c>
      <c r="N2112">
        <v>4</v>
      </c>
      <c r="O2112" t="s">
        <v>1224</v>
      </c>
      <c r="P2112" t="s">
        <v>1238</v>
      </c>
      <c r="Q2112" t="s">
        <v>1241</v>
      </c>
      <c r="R2112" t="s">
        <v>3789</v>
      </c>
    </row>
    <row r="2113" spans="1:18">
      <c r="A2113" t="s">
        <v>3786</v>
      </c>
      <c r="C2113" t="s">
        <v>508</v>
      </c>
      <c r="D2113" t="s">
        <v>633</v>
      </c>
      <c r="E2113" t="s">
        <v>3795</v>
      </c>
      <c r="F2113" t="s">
        <v>300</v>
      </c>
      <c r="I2113" t="s">
        <v>7</v>
      </c>
      <c r="J2113" t="s">
        <v>511</v>
      </c>
      <c r="L2113" t="s">
        <v>511</v>
      </c>
      <c r="M2113" t="s">
        <v>509</v>
      </c>
      <c r="N2113">
        <v>4</v>
      </c>
      <c r="O2113" t="s">
        <v>1224</v>
      </c>
      <c r="P2113" t="s">
        <v>1238</v>
      </c>
      <c r="Q2113" t="s">
        <v>1241</v>
      </c>
      <c r="R2113" t="s">
        <v>3789</v>
      </c>
    </row>
    <row r="2114" spans="1:18">
      <c r="A2114" t="s">
        <v>3786</v>
      </c>
      <c r="C2114" t="s">
        <v>508</v>
      </c>
      <c r="D2114" t="s">
        <v>637</v>
      </c>
      <c r="E2114" t="s">
        <v>3796</v>
      </c>
      <c r="F2114">
        <v>16.3</v>
      </c>
      <c r="I2114" t="s">
        <v>7</v>
      </c>
      <c r="J2114" t="s">
        <v>511</v>
      </c>
      <c r="L2114" t="s">
        <v>511</v>
      </c>
      <c r="M2114" t="s">
        <v>509</v>
      </c>
      <c r="N2114">
        <v>4</v>
      </c>
      <c r="O2114" t="s">
        <v>1224</v>
      </c>
      <c r="P2114" t="s">
        <v>1238</v>
      </c>
      <c r="Q2114" t="s">
        <v>1241</v>
      </c>
      <c r="R2114" t="s">
        <v>3789</v>
      </c>
    </row>
    <row r="2115" spans="1:18">
      <c r="A2115" t="s">
        <v>3786</v>
      </c>
      <c r="C2115" t="s">
        <v>508</v>
      </c>
      <c r="D2115" t="s">
        <v>641</v>
      </c>
      <c r="E2115" t="s">
        <v>3797</v>
      </c>
      <c r="F2115" t="s">
        <v>300</v>
      </c>
      <c r="I2115" t="s">
        <v>7</v>
      </c>
      <c r="J2115" t="s">
        <v>511</v>
      </c>
      <c r="L2115" t="s">
        <v>511</v>
      </c>
      <c r="M2115" t="s">
        <v>509</v>
      </c>
      <c r="N2115">
        <v>4</v>
      </c>
      <c r="O2115" t="s">
        <v>1224</v>
      </c>
      <c r="P2115" t="s">
        <v>1238</v>
      </c>
      <c r="Q2115" t="s">
        <v>1241</v>
      </c>
      <c r="R2115" t="s">
        <v>3789</v>
      </c>
    </row>
    <row r="2116" spans="1:18">
      <c r="A2116" t="s">
        <v>3786</v>
      </c>
      <c r="C2116" t="s">
        <v>508</v>
      </c>
      <c r="D2116" t="s">
        <v>645</v>
      </c>
      <c r="E2116" t="s">
        <v>3798</v>
      </c>
      <c r="F2116" t="s">
        <v>300</v>
      </c>
      <c r="I2116" t="s">
        <v>7</v>
      </c>
      <c r="J2116" t="s">
        <v>511</v>
      </c>
      <c r="L2116" t="s">
        <v>511</v>
      </c>
      <c r="M2116" t="s">
        <v>509</v>
      </c>
      <c r="N2116">
        <v>4</v>
      </c>
      <c r="O2116" t="s">
        <v>1224</v>
      </c>
      <c r="P2116" t="s">
        <v>1238</v>
      </c>
      <c r="Q2116" t="s">
        <v>1241</v>
      </c>
      <c r="R2116" t="s">
        <v>3789</v>
      </c>
    </row>
    <row r="2117" spans="1:18">
      <c r="A2117" t="s">
        <v>3786</v>
      </c>
      <c r="C2117" t="s">
        <v>508</v>
      </c>
      <c r="D2117" t="s">
        <v>649</v>
      </c>
      <c r="E2117" t="s">
        <v>3799</v>
      </c>
      <c r="F2117" t="s">
        <v>300</v>
      </c>
      <c r="I2117" t="s">
        <v>7</v>
      </c>
      <c r="J2117" t="s">
        <v>511</v>
      </c>
      <c r="L2117" t="s">
        <v>511</v>
      </c>
      <c r="M2117" t="s">
        <v>509</v>
      </c>
      <c r="N2117">
        <v>4</v>
      </c>
      <c r="O2117" t="s">
        <v>1224</v>
      </c>
      <c r="P2117" t="s">
        <v>1238</v>
      </c>
      <c r="Q2117" t="s">
        <v>1241</v>
      </c>
      <c r="R2117" t="s">
        <v>3789</v>
      </c>
    </row>
    <row r="2118" spans="1:18">
      <c r="A2118" t="s">
        <v>3786</v>
      </c>
      <c r="C2118" t="s">
        <v>508</v>
      </c>
      <c r="D2118" t="s">
        <v>653</v>
      </c>
      <c r="E2118" t="s">
        <v>3800</v>
      </c>
      <c r="F2118">
        <v>0</v>
      </c>
      <c r="I2118" t="s">
        <v>7</v>
      </c>
      <c r="J2118" t="s">
        <v>511</v>
      </c>
      <c r="L2118" t="s">
        <v>511</v>
      </c>
      <c r="M2118" t="s">
        <v>509</v>
      </c>
      <c r="N2118">
        <v>4</v>
      </c>
      <c r="O2118" t="s">
        <v>1224</v>
      </c>
      <c r="P2118" t="s">
        <v>1238</v>
      </c>
      <c r="Q2118" t="s">
        <v>1241</v>
      </c>
      <c r="R2118" t="s">
        <v>3789</v>
      </c>
    </row>
    <row r="2119" spans="1:18">
      <c r="A2119" t="s">
        <v>3786</v>
      </c>
      <c r="C2119" t="s">
        <v>508</v>
      </c>
      <c r="D2119" t="s">
        <v>657</v>
      </c>
      <c r="E2119" t="s">
        <v>3801</v>
      </c>
      <c r="F2119">
        <v>70.099999999999994</v>
      </c>
      <c r="I2119" t="s">
        <v>7</v>
      </c>
      <c r="J2119" t="s">
        <v>511</v>
      </c>
      <c r="L2119" t="s">
        <v>511</v>
      </c>
      <c r="M2119" t="s">
        <v>509</v>
      </c>
      <c r="N2119">
        <v>4</v>
      </c>
      <c r="O2119" t="s">
        <v>1224</v>
      </c>
      <c r="P2119" t="s">
        <v>1238</v>
      </c>
      <c r="Q2119" t="s">
        <v>1241</v>
      </c>
      <c r="R2119" t="s">
        <v>3789</v>
      </c>
    </row>
    <row r="2120" spans="1:18">
      <c r="A2120" t="s">
        <v>3786</v>
      </c>
      <c r="C2120" t="s">
        <v>508</v>
      </c>
      <c r="D2120" t="s">
        <v>661</v>
      </c>
      <c r="E2120" t="s">
        <v>3802</v>
      </c>
      <c r="F2120">
        <v>0</v>
      </c>
      <c r="I2120" t="s">
        <v>7</v>
      </c>
      <c r="J2120" t="s">
        <v>511</v>
      </c>
      <c r="L2120" t="s">
        <v>511</v>
      </c>
      <c r="M2120" t="s">
        <v>509</v>
      </c>
      <c r="N2120">
        <v>4</v>
      </c>
      <c r="O2120" t="s">
        <v>1224</v>
      </c>
      <c r="P2120" t="s">
        <v>1238</v>
      </c>
      <c r="Q2120" t="s">
        <v>1241</v>
      </c>
      <c r="R2120" t="s">
        <v>3789</v>
      </c>
    </row>
    <row r="2121" spans="1:18">
      <c r="A2121" t="s">
        <v>3786</v>
      </c>
      <c r="C2121" t="s">
        <v>508</v>
      </c>
      <c r="D2121" t="s">
        <v>665</v>
      </c>
      <c r="E2121" t="s">
        <v>3803</v>
      </c>
      <c r="F2121">
        <v>12.5</v>
      </c>
      <c r="I2121" t="s">
        <v>7</v>
      </c>
      <c r="J2121" t="s">
        <v>511</v>
      </c>
      <c r="L2121" t="s">
        <v>511</v>
      </c>
      <c r="M2121" t="s">
        <v>509</v>
      </c>
      <c r="N2121">
        <v>4</v>
      </c>
      <c r="O2121" t="s">
        <v>1224</v>
      </c>
      <c r="P2121" t="s">
        <v>1238</v>
      </c>
      <c r="Q2121" t="s">
        <v>1241</v>
      </c>
      <c r="R2121" t="s">
        <v>3789</v>
      </c>
    </row>
    <row r="2122" spans="1:18">
      <c r="A2122" t="s">
        <v>3786</v>
      </c>
      <c r="C2122" t="s">
        <v>508</v>
      </c>
      <c r="D2122" t="s">
        <v>669</v>
      </c>
      <c r="E2122" t="s">
        <v>3804</v>
      </c>
      <c r="F2122">
        <v>0</v>
      </c>
      <c r="I2122" t="s">
        <v>7</v>
      </c>
      <c r="J2122" t="s">
        <v>511</v>
      </c>
      <c r="L2122" t="s">
        <v>511</v>
      </c>
      <c r="M2122" t="s">
        <v>509</v>
      </c>
      <c r="N2122">
        <v>4</v>
      </c>
      <c r="O2122" t="s">
        <v>1224</v>
      </c>
      <c r="P2122" t="s">
        <v>1238</v>
      </c>
      <c r="Q2122" t="s">
        <v>1241</v>
      </c>
      <c r="R2122" t="s">
        <v>3789</v>
      </c>
    </row>
    <row r="2123" spans="1:18">
      <c r="A2123" t="s">
        <v>3786</v>
      </c>
      <c r="C2123" t="s">
        <v>510</v>
      </c>
      <c r="E2123" t="s">
        <v>3805</v>
      </c>
      <c r="F2123" t="s">
        <v>300</v>
      </c>
      <c r="I2123" t="s">
        <v>300</v>
      </c>
      <c r="J2123" t="s">
        <v>511</v>
      </c>
      <c r="L2123" t="s">
        <v>511</v>
      </c>
      <c r="M2123" t="s">
        <v>509</v>
      </c>
      <c r="N2123">
        <v>4</v>
      </c>
      <c r="O2123" t="s">
        <v>1224</v>
      </c>
      <c r="P2123" t="s">
        <v>1238</v>
      </c>
      <c r="Q2123" t="s">
        <v>1241</v>
      </c>
      <c r="R2123" t="s">
        <v>3789</v>
      </c>
    </row>
    <row r="2124" spans="1:18">
      <c r="A2124" t="s">
        <v>3786</v>
      </c>
      <c r="C2124" t="s">
        <v>595</v>
      </c>
      <c r="E2124" t="s">
        <v>3806</v>
      </c>
      <c r="F2124" t="s">
        <v>300</v>
      </c>
      <c r="J2124" t="s">
        <v>511</v>
      </c>
      <c r="L2124" t="s">
        <v>511</v>
      </c>
      <c r="M2124" t="s">
        <v>509</v>
      </c>
      <c r="N2124">
        <v>4</v>
      </c>
      <c r="O2124" t="s">
        <v>1224</v>
      </c>
      <c r="P2124" t="s">
        <v>1238</v>
      </c>
      <c r="Q2124" t="s">
        <v>1241</v>
      </c>
      <c r="R2124" t="s">
        <v>3789</v>
      </c>
    </row>
    <row r="2125" spans="1:18">
      <c r="A2125" t="s">
        <v>3786</v>
      </c>
      <c r="C2125" t="s">
        <v>596</v>
      </c>
      <c r="E2125" t="s">
        <v>3807</v>
      </c>
      <c r="F2125" t="s">
        <v>300</v>
      </c>
      <c r="J2125" t="s">
        <v>511</v>
      </c>
      <c r="L2125" t="s">
        <v>511</v>
      </c>
      <c r="M2125" t="s">
        <v>509</v>
      </c>
      <c r="N2125">
        <v>4</v>
      </c>
      <c r="O2125" t="s">
        <v>1224</v>
      </c>
      <c r="P2125" t="s">
        <v>1238</v>
      </c>
      <c r="Q2125" t="s">
        <v>1241</v>
      </c>
      <c r="R2125" t="s">
        <v>3789</v>
      </c>
    </row>
    <row r="2126" spans="1:18">
      <c r="A2126" t="s">
        <v>3786</v>
      </c>
      <c r="C2126" t="s">
        <v>515</v>
      </c>
      <c r="E2126" t="s">
        <v>3808</v>
      </c>
      <c r="F2126" t="s">
        <v>300</v>
      </c>
      <c r="J2126" t="s">
        <v>511</v>
      </c>
      <c r="L2126" t="s">
        <v>511</v>
      </c>
      <c r="M2126" t="s">
        <v>509</v>
      </c>
      <c r="N2126">
        <v>4</v>
      </c>
      <c r="O2126" t="s">
        <v>1224</v>
      </c>
      <c r="P2126" t="s">
        <v>1238</v>
      </c>
      <c r="Q2126" t="s">
        <v>1241</v>
      </c>
      <c r="R2126" t="s">
        <v>3789</v>
      </c>
    </row>
    <row r="2127" spans="1:18">
      <c r="A2127" t="s">
        <v>3786</v>
      </c>
      <c r="C2127" t="s">
        <v>516</v>
      </c>
      <c r="E2127" t="s">
        <v>3809</v>
      </c>
      <c r="F2127" t="s">
        <v>300</v>
      </c>
      <c r="J2127" t="s">
        <v>511</v>
      </c>
      <c r="L2127" t="s">
        <v>511</v>
      </c>
      <c r="M2127" t="s">
        <v>509</v>
      </c>
      <c r="N2127">
        <v>4</v>
      </c>
      <c r="O2127" t="s">
        <v>1224</v>
      </c>
      <c r="P2127" t="s">
        <v>1238</v>
      </c>
      <c r="Q2127" t="s">
        <v>1241</v>
      </c>
      <c r="R2127" t="s">
        <v>3789</v>
      </c>
    </row>
    <row r="2128" spans="1:18">
      <c r="A2128" t="s">
        <v>3786</v>
      </c>
      <c r="C2128" t="s">
        <v>689</v>
      </c>
      <c r="E2128" t="s">
        <v>3810</v>
      </c>
      <c r="F2128">
        <v>60</v>
      </c>
      <c r="I2128" t="s">
        <v>597</v>
      </c>
      <c r="J2128" t="s">
        <v>511</v>
      </c>
      <c r="L2128" t="s">
        <v>511</v>
      </c>
      <c r="M2128" t="s">
        <v>509</v>
      </c>
      <c r="N2128">
        <v>4</v>
      </c>
      <c r="O2128" t="s">
        <v>1224</v>
      </c>
      <c r="P2128" t="s">
        <v>1238</v>
      </c>
      <c r="Q2128" t="s">
        <v>1241</v>
      </c>
      <c r="R2128" t="s">
        <v>3789</v>
      </c>
    </row>
    <row r="2129" spans="1:18">
      <c r="A2129" t="s">
        <v>3786</v>
      </c>
      <c r="C2129" t="s">
        <v>694</v>
      </c>
      <c r="E2129" t="s">
        <v>3811</v>
      </c>
      <c r="F2129">
        <v>-40</v>
      </c>
      <c r="I2129" t="s">
        <v>597</v>
      </c>
      <c r="J2129" t="s">
        <v>511</v>
      </c>
      <c r="L2129" t="s">
        <v>511</v>
      </c>
      <c r="M2129" t="s">
        <v>509</v>
      </c>
      <c r="N2129">
        <v>4</v>
      </c>
      <c r="O2129" t="s">
        <v>1224</v>
      </c>
      <c r="P2129" t="s">
        <v>1238</v>
      </c>
      <c r="Q2129" t="s">
        <v>1241</v>
      </c>
      <c r="R2129" t="s">
        <v>3789</v>
      </c>
    </row>
    <row r="2130" spans="1:18">
      <c r="A2130" t="s">
        <v>3786</v>
      </c>
      <c r="C2130" t="s">
        <v>598</v>
      </c>
      <c r="E2130" t="s">
        <v>3812</v>
      </c>
      <c r="F2130" t="s">
        <v>300</v>
      </c>
      <c r="J2130" t="s">
        <v>511</v>
      </c>
      <c r="L2130" t="s">
        <v>511</v>
      </c>
      <c r="M2130" t="s">
        <v>509</v>
      </c>
      <c r="N2130">
        <v>4</v>
      </c>
      <c r="O2130" t="s">
        <v>1224</v>
      </c>
      <c r="P2130" t="s">
        <v>1238</v>
      </c>
      <c r="Q2130" t="s">
        <v>1241</v>
      </c>
      <c r="R2130" t="s">
        <v>3789</v>
      </c>
    </row>
    <row r="2131" spans="1:18">
      <c r="A2131" t="s">
        <v>3786</v>
      </c>
      <c r="B2131" t="s">
        <v>594</v>
      </c>
      <c r="C2131" t="s">
        <v>599</v>
      </c>
      <c r="E2131" t="s">
        <v>3813</v>
      </c>
      <c r="F2131">
        <v>220</v>
      </c>
      <c r="I2131" t="s">
        <v>707</v>
      </c>
      <c r="J2131" t="s">
        <v>511</v>
      </c>
      <c r="L2131" t="s">
        <v>511</v>
      </c>
      <c r="M2131" t="s">
        <v>509</v>
      </c>
      <c r="N2131">
        <v>4</v>
      </c>
      <c r="O2131" t="s">
        <v>1224</v>
      </c>
      <c r="P2131" t="s">
        <v>1238</v>
      </c>
      <c r="Q2131" t="s">
        <v>1241</v>
      </c>
      <c r="R2131" t="s">
        <v>3789</v>
      </c>
    </row>
    <row r="2132" spans="1:18">
      <c r="A2132" t="s">
        <v>3814</v>
      </c>
      <c r="C2132" t="s">
        <v>585</v>
      </c>
      <c r="E2132" t="s">
        <v>3815</v>
      </c>
      <c r="F2132" t="s">
        <v>3816</v>
      </c>
      <c r="J2132" t="s">
        <v>1660</v>
      </c>
      <c r="L2132" t="s">
        <v>1660</v>
      </c>
      <c r="N2132">
        <v>4</v>
      </c>
      <c r="O2132" t="s">
        <v>1224</v>
      </c>
      <c r="P2132" t="s">
        <v>1238</v>
      </c>
      <c r="Q2132" t="s">
        <v>1241</v>
      </c>
      <c r="R2132" t="s">
        <v>3817</v>
      </c>
    </row>
    <row r="2133" spans="1:18">
      <c r="A2133" t="s">
        <v>3814</v>
      </c>
      <c r="C2133" t="s">
        <v>615</v>
      </c>
      <c r="E2133" t="s">
        <v>3818</v>
      </c>
      <c r="F2133" t="s">
        <v>300</v>
      </c>
      <c r="J2133" t="s">
        <v>1660</v>
      </c>
      <c r="L2133" t="s">
        <v>1660</v>
      </c>
      <c r="M2133" t="s">
        <v>509</v>
      </c>
      <c r="N2133">
        <v>4</v>
      </c>
      <c r="O2133" t="s">
        <v>1224</v>
      </c>
      <c r="P2133" t="s">
        <v>1238</v>
      </c>
      <c r="Q2133" t="s">
        <v>1241</v>
      </c>
      <c r="R2133" t="s">
        <v>3817</v>
      </c>
    </row>
    <row r="2134" spans="1:18">
      <c r="A2134" t="s">
        <v>3814</v>
      </c>
      <c r="B2134" t="s">
        <v>594</v>
      </c>
      <c r="C2134" t="s">
        <v>708</v>
      </c>
      <c r="E2134" t="s">
        <v>3819</v>
      </c>
      <c r="F2134" t="s">
        <v>300</v>
      </c>
      <c r="I2134" t="s">
        <v>707</v>
      </c>
      <c r="J2134" t="s">
        <v>1660</v>
      </c>
      <c r="L2134" t="s">
        <v>1660</v>
      </c>
      <c r="M2134" t="s">
        <v>509</v>
      </c>
      <c r="N2134">
        <v>4</v>
      </c>
      <c r="O2134" t="s">
        <v>1224</v>
      </c>
      <c r="P2134" t="s">
        <v>1238</v>
      </c>
      <c r="Q2134" t="s">
        <v>1241</v>
      </c>
      <c r="R2134" t="s">
        <v>3817</v>
      </c>
    </row>
    <row r="2135" spans="1:18">
      <c r="A2135" t="s">
        <v>3814</v>
      </c>
      <c r="B2135" t="s">
        <v>594</v>
      </c>
      <c r="C2135" t="s">
        <v>712</v>
      </c>
      <c r="E2135" t="s">
        <v>3820</v>
      </c>
      <c r="F2135" t="s">
        <v>300</v>
      </c>
      <c r="I2135" t="s">
        <v>707</v>
      </c>
      <c r="J2135" t="s">
        <v>1660</v>
      </c>
      <c r="L2135" t="s">
        <v>1660</v>
      </c>
      <c r="M2135" t="s">
        <v>509</v>
      </c>
      <c r="N2135">
        <v>4</v>
      </c>
      <c r="O2135" t="s">
        <v>1224</v>
      </c>
      <c r="P2135" t="s">
        <v>1238</v>
      </c>
      <c r="Q2135" t="s">
        <v>1241</v>
      </c>
      <c r="R2135" t="s">
        <v>3817</v>
      </c>
    </row>
    <row r="2136" spans="1:18">
      <c r="A2136" t="s">
        <v>3814</v>
      </c>
      <c r="B2136" t="s">
        <v>594</v>
      </c>
      <c r="C2136" t="s">
        <v>716</v>
      </c>
      <c r="E2136" t="s">
        <v>3821</v>
      </c>
      <c r="F2136" t="s">
        <v>300</v>
      </c>
      <c r="I2136" t="s">
        <v>707</v>
      </c>
      <c r="J2136" t="s">
        <v>1660</v>
      </c>
      <c r="L2136" t="s">
        <v>1660</v>
      </c>
      <c r="M2136" t="s">
        <v>509</v>
      </c>
      <c r="N2136">
        <v>4</v>
      </c>
      <c r="O2136" t="s">
        <v>1224</v>
      </c>
      <c r="P2136" t="s">
        <v>1238</v>
      </c>
      <c r="Q2136" t="s">
        <v>1241</v>
      </c>
      <c r="R2136" t="s">
        <v>3817</v>
      </c>
    </row>
    <row r="2137" spans="1:18">
      <c r="A2137" t="s">
        <v>3814</v>
      </c>
      <c r="C2137" t="s">
        <v>87</v>
      </c>
      <c r="E2137" t="s">
        <v>3822</v>
      </c>
      <c r="F2137">
        <v>1.224307</v>
      </c>
      <c r="G2137">
        <v>5</v>
      </c>
      <c r="H2137">
        <v>6.1215349999999995E-2</v>
      </c>
      <c r="I2137" t="s">
        <v>43</v>
      </c>
      <c r="J2137" t="s">
        <v>1660</v>
      </c>
      <c r="L2137" t="s">
        <v>1660</v>
      </c>
      <c r="M2137" t="s">
        <v>509</v>
      </c>
      <c r="N2137">
        <v>4</v>
      </c>
      <c r="O2137" t="s">
        <v>1224</v>
      </c>
      <c r="P2137" t="s">
        <v>1238</v>
      </c>
      <c r="Q2137" t="s">
        <v>1241</v>
      </c>
      <c r="R2137" t="s">
        <v>3817</v>
      </c>
    </row>
    <row r="2138" spans="1:18">
      <c r="A2138" t="s">
        <v>3814</v>
      </c>
      <c r="C2138" t="s">
        <v>508</v>
      </c>
      <c r="D2138" t="s">
        <v>629</v>
      </c>
      <c r="E2138" t="s">
        <v>3823</v>
      </c>
      <c r="F2138">
        <v>0</v>
      </c>
      <c r="I2138" t="s">
        <v>7</v>
      </c>
      <c r="J2138" t="s">
        <v>1660</v>
      </c>
      <c r="L2138" t="s">
        <v>1660</v>
      </c>
      <c r="M2138" t="s">
        <v>509</v>
      </c>
      <c r="N2138">
        <v>4</v>
      </c>
      <c r="O2138" t="s">
        <v>1224</v>
      </c>
      <c r="P2138" t="s">
        <v>1238</v>
      </c>
      <c r="Q2138" t="s">
        <v>1241</v>
      </c>
      <c r="R2138" t="s">
        <v>3817</v>
      </c>
    </row>
    <row r="2139" spans="1:18">
      <c r="A2139" t="s">
        <v>3814</v>
      </c>
      <c r="C2139" t="s">
        <v>508</v>
      </c>
      <c r="D2139" t="s">
        <v>633</v>
      </c>
      <c r="E2139" t="s">
        <v>3824</v>
      </c>
      <c r="F2139">
        <v>0</v>
      </c>
      <c r="I2139" t="s">
        <v>7</v>
      </c>
      <c r="J2139" t="s">
        <v>1660</v>
      </c>
      <c r="L2139" t="s">
        <v>1660</v>
      </c>
      <c r="M2139" t="s">
        <v>509</v>
      </c>
      <c r="N2139">
        <v>4</v>
      </c>
      <c r="O2139" t="s">
        <v>1224</v>
      </c>
      <c r="P2139" t="s">
        <v>1238</v>
      </c>
      <c r="Q2139" t="s">
        <v>1241</v>
      </c>
      <c r="R2139" t="s">
        <v>3817</v>
      </c>
    </row>
    <row r="2140" spans="1:18">
      <c r="A2140" t="s">
        <v>3814</v>
      </c>
      <c r="C2140" t="s">
        <v>508</v>
      </c>
      <c r="D2140" t="s">
        <v>637</v>
      </c>
      <c r="E2140" t="s">
        <v>3825</v>
      </c>
      <c r="F2140">
        <v>0</v>
      </c>
      <c r="I2140" t="s">
        <v>7</v>
      </c>
      <c r="J2140" t="s">
        <v>1660</v>
      </c>
      <c r="L2140" t="s">
        <v>1660</v>
      </c>
      <c r="M2140" t="s">
        <v>509</v>
      </c>
      <c r="N2140">
        <v>4</v>
      </c>
      <c r="O2140" t="s">
        <v>1224</v>
      </c>
      <c r="P2140" t="s">
        <v>1238</v>
      </c>
      <c r="Q2140" t="s">
        <v>1241</v>
      </c>
      <c r="R2140" t="s">
        <v>3817</v>
      </c>
    </row>
    <row r="2141" spans="1:18">
      <c r="A2141" t="s">
        <v>3814</v>
      </c>
      <c r="C2141" t="s">
        <v>508</v>
      </c>
      <c r="D2141" t="s">
        <v>641</v>
      </c>
      <c r="E2141" t="s">
        <v>3826</v>
      </c>
      <c r="F2141">
        <v>0</v>
      </c>
      <c r="I2141" t="s">
        <v>7</v>
      </c>
      <c r="J2141" t="s">
        <v>1660</v>
      </c>
      <c r="L2141" t="s">
        <v>1660</v>
      </c>
      <c r="M2141" t="s">
        <v>509</v>
      </c>
      <c r="N2141">
        <v>4</v>
      </c>
      <c r="O2141" t="s">
        <v>1224</v>
      </c>
      <c r="P2141" t="s">
        <v>1238</v>
      </c>
      <c r="Q2141" t="s">
        <v>1241</v>
      </c>
      <c r="R2141" t="s">
        <v>3817</v>
      </c>
    </row>
    <row r="2142" spans="1:18">
      <c r="A2142" t="s">
        <v>3814</v>
      </c>
      <c r="C2142" t="s">
        <v>508</v>
      </c>
      <c r="D2142" t="s">
        <v>645</v>
      </c>
      <c r="E2142" t="s">
        <v>3827</v>
      </c>
      <c r="F2142">
        <v>0</v>
      </c>
      <c r="I2142" t="s">
        <v>7</v>
      </c>
      <c r="J2142" t="s">
        <v>1660</v>
      </c>
      <c r="L2142" t="s">
        <v>1660</v>
      </c>
      <c r="M2142" t="s">
        <v>509</v>
      </c>
      <c r="N2142">
        <v>4</v>
      </c>
      <c r="O2142" t="s">
        <v>1224</v>
      </c>
      <c r="P2142" t="s">
        <v>1238</v>
      </c>
      <c r="Q2142" t="s">
        <v>1241</v>
      </c>
      <c r="R2142" t="s">
        <v>3817</v>
      </c>
    </row>
    <row r="2143" spans="1:18">
      <c r="A2143" t="s">
        <v>3814</v>
      </c>
      <c r="C2143" t="s">
        <v>508</v>
      </c>
      <c r="D2143" t="s">
        <v>649</v>
      </c>
      <c r="E2143" t="s">
        <v>3828</v>
      </c>
      <c r="F2143">
        <v>0</v>
      </c>
      <c r="I2143" t="s">
        <v>7</v>
      </c>
      <c r="J2143" t="s">
        <v>1660</v>
      </c>
      <c r="L2143" t="s">
        <v>1660</v>
      </c>
      <c r="M2143" t="s">
        <v>509</v>
      </c>
      <c r="N2143">
        <v>4</v>
      </c>
      <c r="O2143" t="s">
        <v>1224</v>
      </c>
      <c r="P2143" t="s">
        <v>1238</v>
      </c>
      <c r="Q2143" t="s">
        <v>1241</v>
      </c>
      <c r="R2143" t="s">
        <v>3817</v>
      </c>
    </row>
    <row r="2144" spans="1:18">
      <c r="A2144" t="s">
        <v>3814</v>
      </c>
      <c r="C2144" t="s">
        <v>508</v>
      </c>
      <c r="D2144" t="s">
        <v>653</v>
      </c>
      <c r="E2144" t="s">
        <v>3829</v>
      </c>
      <c r="F2144">
        <v>0</v>
      </c>
      <c r="I2144" t="s">
        <v>7</v>
      </c>
      <c r="J2144" t="s">
        <v>1660</v>
      </c>
      <c r="L2144" t="s">
        <v>1660</v>
      </c>
      <c r="M2144" t="s">
        <v>509</v>
      </c>
      <c r="N2144">
        <v>4</v>
      </c>
      <c r="O2144" t="s">
        <v>1224</v>
      </c>
      <c r="P2144" t="s">
        <v>1238</v>
      </c>
      <c r="Q2144" t="s">
        <v>1241</v>
      </c>
      <c r="R2144" t="s">
        <v>3817</v>
      </c>
    </row>
    <row r="2145" spans="1:18">
      <c r="A2145" t="s">
        <v>3814</v>
      </c>
      <c r="C2145" t="s">
        <v>508</v>
      </c>
      <c r="D2145" t="s">
        <v>657</v>
      </c>
      <c r="E2145" t="s">
        <v>3830</v>
      </c>
      <c r="F2145">
        <v>0</v>
      </c>
      <c r="I2145" t="s">
        <v>7</v>
      </c>
      <c r="J2145" t="s">
        <v>1660</v>
      </c>
      <c r="L2145" t="s">
        <v>1660</v>
      </c>
      <c r="M2145" t="s">
        <v>509</v>
      </c>
      <c r="N2145">
        <v>4</v>
      </c>
      <c r="O2145" t="s">
        <v>1224</v>
      </c>
      <c r="P2145" t="s">
        <v>1238</v>
      </c>
      <c r="Q2145" t="s">
        <v>1241</v>
      </c>
      <c r="R2145" t="s">
        <v>3817</v>
      </c>
    </row>
    <row r="2146" spans="1:18">
      <c r="A2146" t="s">
        <v>3814</v>
      </c>
      <c r="C2146" t="s">
        <v>508</v>
      </c>
      <c r="D2146" t="s">
        <v>661</v>
      </c>
      <c r="E2146" t="s">
        <v>3831</v>
      </c>
      <c r="F2146">
        <v>0</v>
      </c>
      <c r="I2146" t="s">
        <v>7</v>
      </c>
      <c r="J2146" t="s">
        <v>1660</v>
      </c>
      <c r="L2146" t="s">
        <v>1660</v>
      </c>
      <c r="M2146" t="s">
        <v>509</v>
      </c>
      <c r="N2146">
        <v>4</v>
      </c>
      <c r="O2146" t="s">
        <v>1224</v>
      </c>
      <c r="P2146" t="s">
        <v>1238</v>
      </c>
      <c r="Q2146" t="s">
        <v>1241</v>
      </c>
      <c r="R2146" t="s">
        <v>3817</v>
      </c>
    </row>
    <row r="2147" spans="1:18">
      <c r="A2147" t="s">
        <v>3814</v>
      </c>
      <c r="C2147" t="s">
        <v>508</v>
      </c>
      <c r="D2147" t="s">
        <v>665</v>
      </c>
      <c r="E2147" t="s">
        <v>3832</v>
      </c>
      <c r="F2147">
        <v>0</v>
      </c>
      <c r="I2147" t="s">
        <v>7</v>
      </c>
      <c r="J2147" t="s">
        <v>1660</v>
      </c>
      <c r="L2147" t="s">
        <v>1660</v>
      </c>
      <c r="M2147" t="s">
        <v>509</v>
      </c>
      <c r="N2147">
        <v>4</v>
      </c>
      <c r="O2147" t="s">
        <v>1224</v>
      </c>
      <c r="P2147" t="s">
        <v>1238</v>
      </c>
      <c r="Q2147" t="s">
        <v>1241</v>
      </c>
      <c r="R2147" t="s">
        <v>3817</v>
      </c>
    </row>
    <row r="2148" spans="1:18">
      <c r="A2148" t="s">
        <v>3814</v>
      </c>
      <c r="C2148" t="s">
        <v>508</v>
      </c>
      <c r="D2148" t="s">
        <v>669</v>
      </c>
      <c r="E2148" t="s">
        <v>3833</v>
      </c>
      <c r="F2148">
        <v>0</v>
      </c>
      <c r="I2148" t="s">
        <v>7</v>
      </c>
      <c r="J2148" t="s">
        <v>1660</v>
      </c>
      <c r="L2148" t="s">
        <v>1660</v>
      </c>
      <c r="M2148" t="s">
        <v>509</v>
      </c>
      <c r="N2148">
        <v>4</v>
      </c>
      <c r="O2148" t="s">
        <v>1224</v>
      </c>
      <c r="P2148" t="s">
        <v>1238</v>
      </c>
      <c r="Q2148" t="s">
        <v>1241</v>
      </c>
      <c r="R2148" t="s">
        <v>3817</v>
      </c>
    </row>
    <row r="2149" spans="1:18">
      <c r="A2149" t="s">
        <v>3814</v>
      </c>
      <c r="C2149" t="s">
        <v>595</v>
      </c>
      <c r="E2149" t="s">
        <v>3834</v>
      </c>
      <c r="F2149" t="s">
        <v>300</v>
      </c>
      <c r="J2149" t="s">
        <v>1660</v>
      </c>
      <c r="L2149" t="s">
        <v>1660</v>
      </c>
      <c r="M2149" t="s">
        <v>509</v>
      </c>
      <c r="N2149">
        <v>4</v>
      </c>
      <c r="O2149" t="s">
        <v>1224</v>
      </c>
      <c r="P2149" t="s">
        <v>1238</v>
      </c>
      <c r="Q2149" t="s">
        <v>1241</v>
      </c>
      <c r="R2149" t="s">
        <v>3817</v>
      </c>
    </row>
    <row r="2150" spans="1:18">
      <c r="A2150" t="s">
        <v>3814</v>
      </c>
      <c r="C2150" t="s">
        <v>596</v>
      </c>
      <c r="E2150" t="s">
        <v>3835</v>
      </c>
      <c r="F2150" t="s">
        <v>300</v>
      </c>
      <c r="J2150" t="s">
        <v>1660</v>
      </c>
      <c r="L2150" t="s">
        <v>1660</v>
      </c>
      <c r="M2150" t="s">
        <v>509</v>
      </c>
      <c r="N2150">
        <v>4</v>
      </c>
      <c r="O2150" t="s">
        <v>1224</v>
      </c>
      <c r="P2150" t="s">
        <v>1238</v>
      </c>
      <c r="Q2150" t="s">
        <v>1241</v>
      </c>
      <c r="R2150" t="s">
        <v>3817</v>
      </c>
    </row>
    <row r="2151" spans="1:18">
      <c r="A2151" t="s">
        <v>3814</v>
      </c>
      <c r="C2151" t="s">
        <v>515</v>
      </c>
      <c r="E2151" t="s">
        <v>3836</v>
      </c>
      <c r="F2151" t="s">
        <v>300</v>
      </c>
      <c r="J2151" t="s">
        <v>1660</v>
      </c>
      <c r="L2151" t="s">
        <v>1660</v>
      </c>
      <c r="M2151" t="s">
        <v>509</v>
      </c>
      <c r="N2151">
        <v>4</v>
      </c>
      <c r="O2151" t="s">
        <v>1224</v>
      </c>
      <c r="P2151" t="s">
        <v>1238</v>
      </c>
      <c r="Q2151" t="s">
        <v>1241</v>
      </c>
      <c r="R2151" t="s">
        <v>3817</v>
      </c>
    </row>
    <row r="2152" spans="1:18">
      <c r="A2152" t="s">
        <v>3814</v>
      </c>
      <c r="C2152" t="s">
        <v>516</v>
      </c>
      <c r="E2152" t="s">
        <v>3837</v>
      </c>
      <c r="F2152" t="s">
        <v>300</v>
      </c>
      <c r="J2152" t="s">
        <v>1660</v>
      </c>
      <c r="L2152" t="s">
        <v>1660</v>
      </c>
      <c r="M2152" t="s">
        <v>509</v>
      </c>
      <c r="N2152">
        <v>4</v>
      </c>
      <c r="O2152" t="s">
        <v>1224</v>
      </c>
      <c r="P2152" t="s">
        <v>1238</v>
      </c>
      <c r="Q2152" t="s">
        <v>1241</v>
      </c>
      <c r="R2152" t="s">
        <v>3817</v>
      </c>
    </row>
    <row r="2153" spans="1:18">
      <c r="A2153" t="s">
        <v>3814</v>
      </c>
      <c r="C2153" t="s">
        <v>689</v>
      </c>
      <c r="E2153" t="s">
        <v>3838</v>
      </c>
      <c r="F2153">
        <v>0</v>
      </c>
      <c r="I2153" t="s">
        <v>597</v>
      </c>
      <c r="J2153" t="s">
        <v>1660</v>
      </c>
      <c r="L2153" t="s">
        <v>1660</v>
      </c>
      <c r="M2153" t="s">
        <v>509</v>
      </c>
      <c r="N2153">
        <v>4</v>
      </c>
      <c r="O2153" t="s">
        <v>1224</v>
      </c>
      <c r="P2153" t="s">
        <v>1238</v>
      </c>
      <c r="Q2153" t="s">
        <v>1241</v>
      </c>
      <c r="R2153" t="s">
        <v>3817</v>
      </c>
    </row>
    <row r="2154" spans="1:18">
      <c r="A2154" t="s">
        <v>3814</v>
      </c>
      <c r="C2154" t="s">
        <v>694</v>
      </c>
      <c r="E2154" t="s">
        <v>3839</v>
      </c>
      <c r="F2154">
        <v>0</v>
      </c>
      <c r="I2154" t="s">
        <v>597</v>
      </c>
      <c r="J2154" t="s">
        <v>1660</v>
      </c>
      <c r="L2154" t="s">
        <v>1660</v>
      </c>
      <c r="M2154" t="s">
        <v>509</v>
      </c>
      <c r="N2154">
        <v>4</v>
      </c>
      <c r="O2154" t="s">
        <v>1224</v>
      </c>
      <c r="P2154" t="s">
        <v>1238</v>
      </c>
      <c r="Q2154" t="s">
        <v>1241</v>
      </c>
      <c r="R2154" t="s">
        <v>3817</v>
      </c>
    </row>
    <row r="2155" spans="1:18">
      <c r="A2155" t="s">
        <v>3814</v>
      </c>
      <c r="C2155" t="s">
        <v>598</v>
      </c>
      <c r="E2155" t="s">
        <v>3840</v>
      </c>
      <c r="F2155" t="s">
        <v>300</v>
      </c>
      <c r="J2155" t="s">
        <v>1660</v>
      </c>
      <c r="L2155" t="s">
        <v>1660</v>
      </c>
      <c r="M2155" t="s">
        <v>509</v>
      </c>
      <c r="N2155">
        <v>4</v>
      </c>
      <c r="O2155" t="s">
        <v>1224</v>
      </c>
      <c r="P2155" t="s">
        <v>1238</v>
      </c>
      <c r="Q2155" t="s">
        <v>1241</v>
      </c>
      <c r="R2155" t="s">
        <v>3817</v>
      </c>
    </row>
    <row r="2156" spans="1:18">
      <c r="A2156" t="s">
        <v>3814</v>
      </c>
      <c r="B2156" t="s">
        <v>594</v>
      </c>
      <c r="C2156" t="s">
        <v>599</v>
      </c>
      <c r="E2156" t="s">
        <v>3841</v>
      </c>
      <c r="F2156" t="s">
        <v>300</v>
      </c>
      <c r="I2156" t="s">
        <v>707</v>
      </c>
      <c r="J2156" t="s">
        <v>1660</v>
      </c>
      <c r="L2156" t="s">
        <v>1660</v>
      </c>
      <c r="M2156" t="s">
        <v>509</v>
      </c>
      <c r="N2156">
        <v>4</v>
      </c>
      <c r="O2156" t="s">
        <v>1224</v>
      </c>
      <c r="P2156" t="s">
        <v>1238</v>
      </c>
      <c r="Q2156" t="s">
        <v>1241</v>
      </c>
      <c r="R2156" t="s">
        <v>3817</v>
      </c>
    </row>
    <row r="2157" spans="1:18">
      <c r="A2157" t="s">
        <v>3842</v>
      </c>
      <c r="C2157" t="s">
        <v>585</v>
      </c>
      <c r="E2157" t="s">
        <v>3843</v>
      </c>
      <c r="F2157" t="s">
        <v>3844</v>
      </c>
      <c r="J2157" t="s">
        <v>511</v>
      </c>
      <c r="L2157" t="s">
        <v>511</v>
      </c>
      <c r="N2157">
        <v>4</v>
      </c>
      <c r="O2157" t="s">
        <v>1224</v>
      </c>
      <c r="P2157" t="s">
        <v>1238</v>
      </c>
      <c r="Q2157" t="s">
        <v>1241</v>
      </c>
      <c r="R2157" t="s">
        <v>3845</v>
      </c>
    </row>
    <row r="2158" spans="1:18">
      <c r="A2158" t="s">
        <v>3842</v>
      </c>
      <c r="B2158" t="s">
        <v>594</v>
      </c>
      <c r="C2158" t="s">
        <v>708</v>
      </c>
      <c r="E2158" t="s">
        <v>3846</v>
      </c>
      <c r="F2158" t="s">
        <v>300</v>
      </c>
      <c r="I2158" t="s">
        <v>707</v>
      </c>
      <c r="J2158" t="s">
        <v>511</v>
      </c>
      <c r="L2158" t="s">
        <v>511</v>
      </c>
      <c r="M2158" t="s">
        <v>509</v>
      </c>
      <c r="N2158">
        <v>4</v>
      </c>
      <c r="O2158" t="s">
        <v>1224</v>
      </c>
      <c r="P2158" t="s">
        <v>1238</v>
      </c>
      <c r="Q2158" t="s">
        <v>1241</v>
      </c>
      <c r="R2158" t="s">
        <v>3845</v>
      </c>
    </row>
    <row r="2159" spans="1:18">
      <c r="A2159" t="s">
        <v>3842</v>
      </c>
      <c r="B2159" t="s">
        <v>594</v>
      </c>
      <c r="C2159" t="s">
        <v>712</v>
      </c>
      <c r="E2159" t="s">
        <v>3847</v>
      </c>
      <c r="F2159">
        <v>30</v>
      </c>
      <c r="I2159" t="s">
        <v>707</v>
      </c>
      <c r="J2159" t="s">
        <v>511</v>
      </c>
      <c r="L2159" t="s">
        <v>511</v>
      </c>
      <c r="M2159" t="s">
        <v>509</v>
      </c>
      <c r="N2159">
        <v>4</v>
      </c>
      <c r="O2159" t="s">
        <v>1224</v>
      </c>
      <c r="P2159" t="s">
        <v>1238</v>
      </c>
      <c r="Q2159" t="s">
        <v>1241</v>
      </c>
      <c r="R2159" t="s">
        <v>3845</v>
      </c>
    </row>
    <row r="2160" spans="1:18">
      <c r="A2160" t="s">
        <v>3842</v>
      </c>
      <c r="B2160" t="s">
        <v>594</v>
      </c>
      <c r="C2160" t="s">
        <v>716</v>
      </c>
      <c r="E2160" t="s">
        <v>3848</v>
      </c>
      <c r="F2160">
        <v>201</v>
      </c>
      <c r="I2160" t="s">
        <v>707</v>
      </c>
      <c r="J2160" t="s">
        <v>511</v>
      </c>
      <c r="L2160" t="s">
        <v>511</v>
      </c>
      <c r="M2160" t="s">
        <v>509</v>
      </c>
      <c r="N2160">
        <v>4</v>
      </c>
      <c r="O2160" t="s">
        <v>1224</v>
      </c>
      <c r="P2160" t="s">
        <v>1238</v>
      </c>
      <c r="Q2160" t="s">
        <v>1241</v>
      </c>
      <c r="R2160" t="s">
        <v>3845</v>
      </c>
    </row>
    <row r="2161" spans="1:18">
      <c r="A2161" t="s">
        <v>3842</v>
      </c>
      <c r="C2161" t="s">
        <v>87</v>
      </c>
      <c r="E2161" t="s">
        <v>3849</v>
      </c>
      <c r="F2161">
        <v>0.1</v>
      </c>
      <c r="G2161">
        <v>10</v>
      </c>
      <c r="H2161">
        <v>0.01</v>
      </c>
      <c r="I2161" t="s">
        <v>43</v>
      </c>
      <c r="J2161" t="s">
        <v>511</v>
      </c>
      <c r="L2161" t="s">
        <v>511</v>
      </c>
      <c r="M2161" t="s">
        <v>509</v>
      </c>
      <c r="N2161">
        <v>4</v>
      </c>
      <c r="O2161" t="s">
        <v>1224</v>
      </c>
      <c r="P2161" t="s">
        <v>1238</v>
      </c>
      <c r="Q2161" t="s">
        <v>1241</v>
      </c>
      <c r="R2161" t="s">
        <v>3845</v>
      </c>
    </row>
    <row r="2162" spans="1:18">
      <c r="A2162" t="s">
        <v>3842</v>
      </c>
      <c r="C2162" t="s">
        <v>508</v>
      </c>
      <c r="D2162" t="s">
        <v>629</v>
      </c>
      <c r="E2162" t="s">
        <v>3850</v>
      </c>
      <c r="F2162">
        <v>0</v>
      </c>
      <c r="I2162" t="s">
        <v>7</v>
      </c>
      <c r="J2162" t="s">
        <v>511</v>
      </c>
      <c r="L2162" t="s">
        <v>511</v>
      </c>
      <c r="M2162" t="s">
        <v>509</v>
      </c>
      <c r="N2162">
        <v>4</v>
      </c>
      <c r="O2162" t="s">
        <v>1224</v>
      </c>
      <c r="P2162" t="s">
        <v>1238</v>
      </c>
      <c r="Q2162" t="s">
        <v>1241</v>
      </c>
      <c r="R2162" t="s">
        <v>3845</v>
      </c>
    </row>
    <row r="2163" spans="1:18">
      <c r="A2163" t="s">
        <v>3842</v>
      </c>
      <c r="C2163" t="s">
        <v>508</v>
      </c>
      <c r="D2163" t="s">
        <v>633</v>
      </c>
      <c r="E2163" t="s">
        <v>3851</v>
      </c>
      <c r="F2163">
        <v>0</v>
      </c>
      <c r="I2163" t="s">
        <v>7</v>
      </c>
      <c r="J2163" t="s">
        <v>511</v>
      </c>
      <c r="L2163" t="s">
        <v>511</v>
      </c>
      <c r="M2163" t="s">
        <v>509</v>
      </c>
      <c r="N2163">
        <v>4</v>
      </c>
      <c r="O2163" t="s">
        <v>1224</v>
      </c>
      <c r="P2163" t="s">
        <v>1238</v>
      </c>
      <c r="Q2163" t="s">
        <v>1241</v>
      </c>
      <c r="R2163" t="s">
        <v>3845</v>
      </c>
    </row>
    <row r="2164" spans="1:18">
      <c r="A2164" t="s">
        <v>3842</v>
      </c>
      <c r="C2164" t="s">
        <v>508</v>
      </c>
      <c r="D2164" t="s">
        <v>637</v>
      </c>
      <c r="E2164" t="s">
        <v>3852</v>
      </c>
      <c r="F2164">
        <v>56</v>
      </c>
      <c r="I2164" t="s">
        <v>7</v>
      </c>
      <c r="J2164" t="s">
        <v>511</v>
      </c>
      <c r="L2164" t="s">
        <v>511</v>
      </c>
      <c r="M2164" t="s">
        <v>509</v>
      </c>
      <c r="N2164">
        <v>4</v>
      </c>
      <c r="O2164" t="s">
        <v>1224</v>
      </c>
      <c r="P2164" t="s">
        <v>1238</v>
      </c>
      <c r="Q2164" t="s">
        <v>1241</v>
      </c>
      <c r="R2164" t="s">
        <v>3845</v>
      </c>
    </row>
    <row r="2165" spans="1:18">
      <c r="A2165" t="s">
        <v>3842</v>
      </c>
      <c r="C2165" t="s">
        <v>508</v>
      </c>
      <c r="D2165" t="s">
        <v>641</v>
      </c>
      <c r="E2165" t="s">
        <v>3853</v>
      </c>
      <c r="F2165">
        <v>0</v>
      </c>
      <c r="I2165" t="s">
        <v>7</v>
      </c>
      <c r="J2165" t="s">
        <v>511</v>
      </c>
      <c r="L2165" t="s">
        <v>511</v>
      </c>
      <c r="M2165" t="s">
        <v>509</v>
      </c>
      <c r="N2165">
        <v>4</v>
      </c>
      <c r="O2165" t="s">
        <v>1224</v>
      </c>
      <c r="P2165" t="s">
        <v>1238</v>
      </c>
      <c r="Q2165" t="s">
        <v>1241</v>
      </c>
      <c r="R2165" t="s">
        <v>3845</v>
      </c>
    </row>
    <row r="2166" spans="1:18">
      <c r="A2166" t="s">
        <v>3842</v>
      </c>
      <c r="C2166" t="s">
        <v>508</v>
      </c>
      <c r="D2166" t="s">
        <v>645</v>
      </c>
      <c r="E2166" t="s">
        <v>3854</v>
      </c>
      <c r="F2166">
        <v>0</v>
      </c>
      <c r="I2166" t="s">
        <v>7</v>
      </c>
      <c r="J2166" t="s">
        <v>511</v>
      </c>
      <c r="L2166" t="s">
        <v>511</v>
      </c>
      <c r="M2166" t="s">
        <v>509</v>
      </c>
      <c r="N2166">
        <v>4</v>
      </c>
      <c r="O2166" t="s">
        <v>1224</v>
      </c>
      <c r="P2166" t="s">
        <v>1238</v>
      </c>
      <c r="Q2166" t="s">
        <v>1241</v>
      </c>
      <c r="R2166" t="s">
        <v>3845</v>
      </c>
    </row>
    <row r="2167" spans="1:18">
      <c r="A2167" t="s">
        <v>3842</v>
      </c>
      <c r="C2167" t="s">
        <v>508</v>
      </c>
      <c r="D2167" t="s">
        <v>649</v>
      </c>
      <c r="E2167" t="s">
        <v>3855</v>
      </c>
      <c r="F2167">
        <v>0</v>
      </c>
      <c r="I2167" t="s">
        <v>7</v>
      </c>
      <c r="J2167" t="s">
        <v>511</v>
      </c>
      <c r="L2167" t="s">
        <v>511</v>
      </c>
      <c r="M2167" t="s">
        <v>509</v>
      </c>
      <c r="N2167">
        <v>4</v>
      </c>
      <c r="O2167" t="s">
        <v>1224</v>
      </c>
      <c r="P2167" t="s">
        <v>1238</v>
      </c>
      <c r="Q2167" t="s">
        <v>1241</v>
      </c>
      <c r="R2167" t="s">
        <v>3845</v>
      </c>
    </row>
    <row r="2168" spans="1:18">
      <c r="A2168" t="s">
        <v>3842</v>
      </c>
      <c r="C2168" t="s">
        <v>508</v>
      </c>
      <c r="D2168" t="s">
        <v>653</v>
      </c>
      <c r="E2168" t="s">
        <v>3856</v>
      </c>
      <c r="F2168">
        <v>0</v>
      </c>
      <c r="I2168" t="s">
        <v>7</v>
      </c>
      <c r="J2168" t="s">
        <v>511</v>
      </c>
      <c r="L2168" t="s">
        <v>511</v>
      </c>
      <c r="M2168" t="s">
        <v>509</v>
      </c>
      <c r="N2168">
        <v>4</v>
      </c>
      <c r="O2168" t="s">
        <v>1224</v>
      </c>
      <c r="P2168" t="s">
        <v>1238</v>
      </c>
      <c r="Q2168" t="s">
        <v>1241</v>
      </c>
      <c r="R2168" t="s">
        <v>3845</v>
      </c>
    </row>
    <row r="2169" spans="1:18">
      <c r="A2169" t="s">
        <v>3842</v>
      </c>
      <c r="C2169" t="s">
        <v>508</v>
      </c>
      <c r="D2169" t="s">
        <v>657</v>
      </c>
      <c r="E2169" t="s">
        <v>3857</v>
      </c>
      <c r="F2169">
        <v>0</v>
      </c>
      <c r="I2169" t="s">
        <v>7</v>
      </c>
      <c r="J2169" t="s">
        <v>511</v>
      </c>
      <c r="L2169" t="s">
        <v>511</v>
      </c>
      <c r="M2169" t="s">
        <v>509</v>
      </c>
      <c r="N2169">
        <v>4</v>
      </c>
      <c r="O2169" t="s">
        <v>1224</v>
      </c>
      <c r="P2169" t="s">
        <v>1238</v>
      </c>
      <c r="Q2169" t="s">
        <v>1241</v>
      </c>
      <c r="R2169" t="s">
        <v>3845</v>
      </c>
    </row>
    <row r="2170" spans="1:18">
      <c r="A2170" t="s">
        <v>3842</v>
      </c>
      <c r="C2170" t="s">
        <v>508</v>
      </c>
      <c r="D2170" t="s">
        <v>661</v>
      </c>
      <c r="E2170" t="s">
        <v>3858</v>
      </c>
      <c r="F2170">
        <v>0</v>
      </c>
      <c r="I2170" t="s">
        <v>7</v>
      </c>
      <c r="J2170" t="s">
        <v>511</v>
      </c>
      <c r="L2170" t="s">
        <v>511</v>
      </c>
      <c r="M2170" t="s">
        <v>509</v>
      </c>
      <c r="N2170">
        <v>4</v>
      </c>
      <c r="O2170" t="s">
        <v>1224</v>
      </c>
      <c r="P2170" t="s">
        <v>1238</v>
      </c>
      <c r="Q2170" t="s">
        <v>1241</v>
      </c>
      <c r="R2170" t="s">
        <v>3845</v>
      </c>
    </row>
    <row r="2171" spans="1:18">
      <c r="A2171" t="s">
        <v>3842</v>
      </c>
      <c r="C2171" t="s">
        <v>508</v>
      </c>
      <c r="D2171" t="s">
        <v>665</v>
      </c>
      <c r="E2171" t="s">
        <v>3859</v>
      </c>
      <c r="F2171">
        <v>0</v>
      </c>
      <c r="I2171" t="s">
        <v>7</v>
      </c>
      <c r="J2171" t="s">
        <v>511</v>
      </c>
      <c r="L2171" t="s">
        <v>511</v>
      </c>
      <c r="M2171" t="s">
        <v>509</v>
      </c>
      <c r="N2171">
        <v>4</v>
      </c>
      <c r="O2171" t="s">
        <v>1224</v>
      </c>
      <c r="P2171" t="s">
        <v>1238</v>
      </c>
      <c r="Q2171" t="s">
        <v>1241</v>
      </c>
      <c r="R2171" t="s">
        <v>3845</v>
      </c>
    </row>
    <row r="2172" spans="1:18">
      <c r="A2172" t="s">
        <v>3842</v>
      </c>
      <c r="C2172" t="s">
        <v>508</v>
      </c>
      <c r="D2172" t="s">
        <v>669</v>
      </c>
      <c r="E2172" t="s">
        <v>3860</v>
      </c>
      <c r="F2172">
        <v>0</v>
      </c>
      <c r="I2172" t="s">
        <v>7</v>
      </c>
      <c r="J2172" t="s">
        <v>511</v>
      </c>
      <c r="L2172" t="s">
        <v>511</v>
      </c>
      <c r="M2172" t="s">
        <v>509</v>
      </c>
      <c r="N2172">
        <v>4</v>
      </c>
      <c r="O2172" t="s">
        <v>1224</v>
      </c>
      <c r="P2172" t="s">
        <v>1238</v>
      </c>
      <c r="Q2172" t="s">
        <v>1241</v>
      </c>
      <c r="R2172" t="s">
        <v>3845</v>
      </c>
    </row>
    <row r="2173" spans="1:18">
      <c r="A2173" t="s">
        <v>3842</v>
      </c>
      <c r="C2173" t="s">
        <v>510</v>
      </c>
      <c r="E2173" t="s">
        <v>3861</v>
      </c>
      <c r="F2173">
        <v>1</v>
      </c>
      <c r="I2173" t="s">
        <v>300</v>
      </c>
      <c r="J2173" t="s">
        <v>511</v>
      </c>
      <c r="L2173" t="s">
        <v>511</v>
      </c>
      <c r="M2173" t="s">
        <v>509</v>
      </c>
      <c r="N2173">
        <v>4</v>
      </c>
      <c r="O2173" t="s">
        <v>1224</v>
      </c>
      <c r="P2173" t="s">
        <v>1238</v>
      </c>
      <c r="Q2173" t="s">
        <v>1241</v>
      </c>
      <c r="R2173" t="s">
        <v>3845</v>
      </c>
    </row>
    <row r="2174" spans="1:18">
      <c r="A2174" t="s">
        <v>3842</v>
      </c>
      <c r="C2174" t="s">
        <v>595</v>
      </c>
      <c r="E2174" t="s">
        <v>3862</v>
      </c>
      <c r="F2174" t="s">
        <v>300</v>
      </c>
      <c r="J2174" t="s">
        <v>511</v>
      </c>
      <c r="L2174" t="s">
        <v>511</v>
      </c>
      <c r="M2174" t="s">
        <v>509</v>
      </c>
      <c r="N2174">
        <v>4</v>
      </c>
      <c r="O2174" t="s">
        <v>1224</v>
      </c>
      <c r="P2174" t="s">
        <v>1238</v>
      </c>
      <c r="Q2174" t="s">
        <v>1241</v>
      </c>
      <c r="R2174" t="s">
        <v>3845</v>
      </c>
    </row>
    <row r="2175" spans="1:18">
      <c r="A2175" t="s">
        <v>3842</v>
      </c>
      <c r="C2175" t="s">
        <v>596</v>
      </c>
      <c r="E2175" t="s">
        <v>3863</v>
      </c>
      <c r="F2175" t="s">
        <v>300</v>
      </c>
      <c r="J2175" t="s">
        <v>511</v>
      </c>
      <c r="L2175" t="s">
        <v>511</v>
      </c>
      <c r="M2175" t="s">
        <v>509</v>
      </c>
      <c r="N2175">
        <v>4</v>
      </c>
      <c r="O2175" t="s">
        <v>1224</v>
      </c>
      <c r="P2175" t="s">
        <v>1238</v>
      </c>
      <c r="Q2175" t="s">
        <v>1241</v>
      </c>
      <c r="R2175" t="s">
        <v>3845</v>
      </c>
    </row>
    <row r="2176" spans="1:18">
      <c r="A2176" t="s">
        <v>3842</v>
      </c>
      <c r="C2176" t="s">
        <v>515</v>
      </c>
      <c r="E2176" t="s">
        <v>3864</v>
      </c>
      <c r="F2176">
        <v>1</v>
      </c>
      <c r="J2176" t="s">
        <v>511</v>
      </c>
      <c r="L2176" t="s">
        <v>511</v>
      </c>
      <c r="M2176" t="s">
        <v>509</v>
      </c>
      <c r="N2176">
        <v>4</v>
      </c>
      <c r="O2176" t="s">
        <v>1224</v>
      </c>
      <c r="P2176" t="s">
        <v>1238</v>
      </c>
      <c r="Q2176" t="s">
        <v>1241</v>
      </c>
      <c r="R2176" t="s">
        <v>3845</v>
      </c>
    </row>
    <row r="2177" spans="1:18">
      <c r="A2177" t="s">
        <v>3842</v>
      </c>
      <c r="C2177" t="s">
        <v>516</v>
      </c>
      <c r="E2177" t="s">
        <v>3865</v>
      </c>
      <c r="F2177">
        <v>2</v>
      </c>
      <c r="J2177" t="s">
        <v>511</v>
      </c>
      <c r="L2177" t="s">
        <v>511</v>
      </c>
      <c r="M2177" t="s">
        <v>509</v>
      </c>
      <c r="N2177">
        <v>4</v>
      </c>
      <c r="O2177" t="s">
        <v>1224</v>
      </c>
      <c r="P2177" t="s">
        <v>1238</v>
      </c>
      <c r="Q2177" t="s">
        <v>1241</v>
      </c>
      <c r="R2177" t="s">
        <v>3845</v>
      </c>
    </row>
    <row r="2178" spans="1:18">
      <c r="A2178" t="s">
        <v>3842</v>
      </c>
      <c r="C2178" t="s">
        <v>689</v>
      </c>
      <c r="E2178" t="s">
        <v>3866</v>
      </c>
      <c r="F2178">
        <v>70</v>
      </c>
      <c r="I2178" t="s">
        <v>597</v>
      </c>
      <c r="J2178" t="s">
        <v>511</v>
      </c>
      <c r="L2178" t="s">
        <v>511</v>
      </c>
      <c r="M2178" t="s">
        <v>509</v>
      </c>
      <c r="N2178">
        <v>4</v>
      </c>
      <c r="O2178" t="s">
        <v>1224</v>
      </c>
      <c r="P2178" t="s">
        <v>1238</v>
      </c>
      <c r="Q2178" t="s">
        <v>1241</v>
      </c>
      <c r="R2178" t="s">
        <v>3845</v>
      </c>
    </row>
    <row r="2179" spans="1:18">
      <c r="A2179" t="s">
        <v>3842</v>
      </c>
      <c r="C2179" t="s">
        <v>694</v>
      </c>
      <c r="E2179" t="s">
        <v>3867</v>
      </c>
      <c r="F2179">
        <v>-20</v>
      </c>
      <c r="I2179" t="s">
        <v>597</v>
      </c>
      <c r="J2179" t="s">
        <v>511</v>
      </c>
      <c r="L2179" t="s">
        <v>511</v>
      </c>
      <c r="M2179" t="s">
        <v>509</v>
      </c>
      <c r="N2179">
        <v>4</v>
      </c>
      <c r="O2179" t="s">
        <v>1224</v>
      </c>
      <c r="P2179" t="s">
        <v>1238</v>
      </c>
      <c r="Q2179" t="s">
        <v>1241</v>
      </c>
      <c r="R2179" t="s">
        <v>3845</v>
      </c>
    </row>
    <row r="2180" spans="1:18">
      <c r="A2180" t="s">
        <v>3842</v>
      </c>
      <c r="C2180" t="s">
        <v>598</v>
      </c>
      <c r="E2180" t="s">
        <v>3868</v>
      </c>
      <c r="F2180">
        <v>9</v>
      </c>
      <c r="J2180" t="s">
        <v>511</v>
      </c>
      <c r="L2180" t="s">
        <v>511</v>
      </c>
      <c r="M2180" t="s">
        <v>509</v>
      </c>
      <c r="N2180">
        <v>4</v>
      </c>
      <c r="O2180" t="s">
        <v>1224</v>
      </c>
      <c r="P2180" t="s">
        <v>1238</v>
      </c>
      <c r="Q2180" t="s">
        <v>1241</v>
      </c>
      <c r="R2180" t="s">
        <v>3845</v>
      </c>
    </row>
    <row r="2181" spans="1:18">
      <c r="A2181" t="s">
        <v>3842</v>
      </c>
      <c r="B2181" t="s">
        <v>594</v>
      </c>
      <c r="C2181" t="s">
        <v>599</v>
      </c>
      <c r="E2181" t="s">
        <v>3869</v>
      </c>
      <c r="F2181">
        <v>183</v>
      </c>
      <c r="I2181" t="s">
        <v>707</v>
      </c>
      <c r="J2181" t="s">
        <v>511</v>
      </c>
      <c r="L2181" t="s">
        <v>511</v>
      </c>
      <c r="M2181" t="s">
        <v>509</v>
      </c>
      <c r="N2181">
        <v>4</v>
      </c>
      <c r="O2181" t="s">
        <v>1224</v>
      </c>
      <c r="P2181" t="s">
        <v>1238</v>
      </c>
      <c r="Q2181" t="s">
        <v>1241</v>
      </c>
      <c r="R2181" t="s">
        <v>3845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7"/>
  <sheetViews>
    <sheetView workbookViewId="0"/>
  </sheetViews>
  <sheetFormatPr defaultRowHeight="12.75"/>
  <cols>
    <col min="1" max="1" width="9.33203125" style="466"/>
    <col min="2" max="2" width="24.6640625" style="466" bestFit="1" customWidth="1"/>
    <col min="3" max="3" width="10.83203125" style="466" customWidth="1"/>
    <col min="4" max="4" width="17.6640625" style="466" bestFit="1" customWidth="1"/>
    <col min="5" max="5" width="22.33203125" style="466" bestFit="1" customWidth="1"/>
    <col min="6" max="6" width="9.33203125" style="466"/>
    <col min="7" max="7" width="17.1640625" style="466" customWidth="1"/>
    <col min="8" max="8" width="10.83203125" style="466" customWidth="1"/>
    <col min="9" max="23" width="12" style="466" customWidth="1"/>
    <col min="24" max="24" width="12" style="466" bestFit="1" customWidth="1"/>
    <col min="25" max="16384" width="9.33203125" style="466"/>
  </cols>
  <sheetData>
    <row r="1" spans="2:8">
      <c r="B1" s="465" t="s">
        <v>578</v>
      </c>
      <c r="C1" s="466" t="s">
        <v>509</v>
      </c>
      <c r="G1" s="465" t="s">
        <v>578</v>
      </c>
      <c r="H1" s="466" t="s">
        <v>509</v>
      </c>
    </row>
    <row r="2" spans="2:8">
      <c r="B2" s="465" t="s">
        <v>577</v>
      </c>
      <c r="C2" s="466" t="s">
        <v>593</v>
      </c>
      <c r="G2" s="465" t="s">
        <v>577</v>
      </c>
      <c r="H2" s="466" t="s">
        <v>593</v>
      </c>
    </row>
    <row r="3" spans="2:8">
      <c r="B3" s="465" t="s">
        <v>571</v>
      </c>
      <c r="C3" s="466" t="s">
        <v>87</v>
      </c>
    </row>
    <row r="4" spans="2:8">
      <c r="G4" s="465" t="s">
        <v>104</v>
      </c>
    </row>
    <row r="5" spans="2:8">
      <c r="C5" s="466" t="s">
        <v>603</v>
      </c>
      <c r="D5" s="466" t="s">
        <v>604</v>
      </c>
      <c r="E5" s="466" t="s">
        <v>605</v>
      </c>
    </row>
    <row r="6" spans="2:8">
      <c r="B6" s="467" t="s">
        <v>1241</v>
      </c>
      <c r="C6" s="466">
        <v>186.2</v>
      </c>
      <c r="D6" s="466">
        <v>19.538131041890438</v>
      </c>
      <c r="E6" s="466">
        <v>222.57999999999998</v>
      </c>
      <c r="G6" s="467" t="s">
        <v>513</v>
      </c>
    </row>
    <row r="7" spans="2:8">
      <c r="B7" s="564" t="s">
        <v>1341</v>
      </c>
      <c r="C7" s="466">
        <v>8.6</v>
      </c>
      <c r="D7" s="466">
        <v>10</v>
      </c>
      <c r="E7" s="466">
        <v>9.4599999999999991</v>
      </c>
    </row>
    <row r="8" spans="2:8">
      <c r="B8" s="565" t="s">
        <v>3870</v>
      </c>
      <c r="C8" s="466">
        <v>8.6</v>
      </c>
      <c r="D8" s="466">
        <v>10</v>
      </c>
      <c r="E8" s="466">
        <v>9.4599999999999991</v>
      </c>
    </row>
    <row r="9" spans="2:8">
      <c r="B9" s="564" t="s">
        <v>3174</v>
      </c>
      <c r="C9" s="466">
        <v>20</v>
      </c>
      <c r="D9" s="466">
        <v>20</v>
      </c>
      <c r="E9" s="466">
        <v>24</v>
      </c>
    </row>
    <row r="10" spans="2:8">
      <c r="B10" s="565" t="s">
        <v>3870</v>
      </c>
      <c r="C10" s="466">
        <v>20</v>
      </c>
      <c r="D10" s="466">
        <v>20</v>
      </c>
      <c r="E10" s="466">
        <v>24</v>
      </c>
    </row>
    <row r="11" spans="2:8">
      <c r="B11" s="564" t="s">
        <v>3262</v>
      </c>
      <c r="C11" s="466">
        <v>50</v>
      </c>
      <c r="D11" s="466">
        <v>20</v>
      </c>
      <c r="E11" s="466">
        <v>60</v>
      </c>
    </row>
    <row r="12" spans="2:8">
      <c r="B12" s="565" t="s">
        <v>3870</v>
      </c>
      <c r="C12" s="466">
        <v>50</v>
      </c>
      <c r="D12" s="466">
        <v>20</v>
      </c>
      <c r="E12" s="466">
        <v>60</v>
      </c>
    </row>
    <row r="13" spans="2:8">
      <c r="B13" s="564" t="s">
        <v>3290</v>
      </c>
      <c r="C13" s="466">
        <v>50</v>
      </c>
      <c r="D13" s="466">
        <v>20</v>
      </c>
      <c r="E13" s="466">
        <v>60</v>
      </c>
    </row>
    <row r="14" spans="2:8">
      <c r="B14" s="565" t="s">
        <v>3870</v>
      </c>
      <c r="C14" s="466">
        <v>50</v>
      </c>
      <c r="D14" s="466">
        <v>20</v>
      </c>
      <c r="E14" s="466">
        <v>60</v>
      </c>
    </row>
    <row r="15" spans="2:8">
      <c r="B15" s="564" t="s">
        <v>3402</v>
      </c>
      <c r="C15" s="466">
        <v>57.6</v>
      </c>
      <c r="D15" s="466">
        <v>20</v>
      </c>
      <c r="E15" s="466">
        <v>69.12</v>
      </c>
    </row>
    <row r="16" spans="2:8">
      <c r="B16" s="565" t="s">
        <v>3870</v>
      </c>
      <c r="C16" s="466">
        <v>57.6</v>
      </c>
      <c r="D16" s="466">
        <v>20</v>
      </c>
      <c r="E16" s="466">
        <v>69.12</v>
      </c>
    </row>
    <row r="17" spans="2:5">
      <c r="B17" s="467" t="s">
        <v>513</v>
      </c>
      <c r="C17" s="466">
        <v>186.2</v>
      </c>
      <c r="D17" s="466">
        <v>19.538131041890438</v>
      </c>
      <c r="E17" s="466">
        <v>222.57999999999998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7030A0"/>
  </sheetPr>
  <dimension ref="A1"/>
  <sheetViews>
    <sheetView showGridLines="0" zoomScale="70" zoomScaleNormal="70" workbookViewId="0">
      <selection activeCell="A15" sqref="A15"/>
    </sheetView>
  </sheetViews>
  <sheetFormatPr defaultColWidth="8.83203125" defaultRowHeight="12.75"/>
  <cols>
    <col min="1" max="16384" width="8.83203125" style="463"/>
  </cols>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538DD5"/>
  </sheetPr>
  <dimension ref="B4:X102"/>
  <sheetViews>
    <sheetView showGridLines="0" tabSelected="1" topLeftCell="N1" zoomScale="115" zoomScaleNormal="115" workbookViewId="0">
      <selection activeCell="E10" sqref="E10"/>
    </sheetView>
  </sheetViews>
  <sheetFormatPr defaultRowHeight="12.75"/>
  <cols>
    <col min="1" max="1" width="17.6640625" bestFit="1" customWidth="1"/>
    <col min="2" max="2" width="64.33203125" customWidth="1"/>
    <col min="3" max="3" width="18.1640625" customWidth="1"/>
    <col min="4" max="4" width="11.6640625" customWidth="1"/>
    <col min="5" max="5" width="9.33203125" customWidth="1"/>
    <col min="6" max="6" width="11.83203125" customWidth="1"/>
    <col min="7" max="7" width="9.33203125" customWidth="1"/>
    <col min="8" max="8" width="11.83203125" customWidth="1"/>
    <col min="9" max="9" width="9.33203125" customWidth="1"/>
    <col min="10" max="10" width="11.83203125" customWidth="1"/>
    <col min="11" max="11" width="9.33203125" customWidth="1"/>
    <col min="12" max="12" width="12.5" customWidth="1"/>
    <col min="13" max="13" width="9.33203125" customWidth="1"/>
    <col min="14" max="14" width="11.5" customWidth="1"/>
    <col min="15" max="15" width="9.33203125" customWidth="1"/>
    <col min="16" max="16" width="10.6640625" customWidth="1"/>
    <col min="17" max="17" width="9.33203125" customWidth="1"/>
    <col min="18" max="18" width="11.5" customWidth="1"/>
    <col min="19" max="19" width="9.33203125" customWidth="1"/>
    <col min="20" max="20" width="11.83203125" customWidth="1"/>
    <col min="21" max="21" width="9.33203125" customWidth="1"/>
    <col min="22" max="22" width="11.5" customWidth="1"/>
    <col min="23" max="23" width="9.33203125" customWidth="1"/>
    <col min="24" max="24" width="11.5" customWidth="1"/>
  </cols>
  <sheetData>
    <row r="4" spans="2:24" ht="108" customHeight="1">
      <c r="B4" s="471" t="s">
        <v>610</v>
      </c>
      <c r="C4" s="472"/>
      <c r="D4" s="472"/>
      <c r="E4" s="472"/>
      <c r="F4" s="472"/>
      <c r="G4" s="472"/>
      <c r="H4" s="473"/>
      <c r="O4" s="474" t="s">
        <v>518</v>
      </c>
      <c r="P4" s="472"/>
      <c r="Q4" s="472"/>
      <c r="R4" s="472"/>
      <c r="S4" s="472"/>
      <c r="T4" s="472"/>
      <c r="U4" s="473"/>
    </row>
    <row r="6" spans="2:24">
      <c r="B6" s="388" t="s">
        <v>578</v>
      </c>
      <c r="C6" t="s">
        <v>609</v>
      </c>
    </row>
    <row r="8" spans="2:24">
      <c r="B8" s="388" t="s">
        <v>517</v>
      </c>
      <c r="C8" s="388" t="s">
        <v>514</v>
      </c>
    </row>
    <row r="9" spans="2:24">
      <c r="C9" t="s">
        <v>629</v>
      </c>
      <c r="D9" t="s">
        <v>3872</v>
      </c>
      <c r="E9" t="s">
        <v>633</v>
      </c>
      <c r="F9" t="s">
        <v>3873</v>
      </c>
      <c r="G9" t="s">
        <v>637</v>
      </c>
      <c r="H9" t="s">
        <v>3874</v>
      </c>
      <c r="I9" t="s">
        <v>641</v>
      </c>
      <c r="J9" t="s">
        <v>3875</v>
      </c>
      <c r="K9" t="s">
        <v>645</v>
      </c>
      <c r="L9" t="s">
        <v>3876</v>
      </c>
      <c r="M9" t="s">
        <v>649</v>
      </c>
      <c r="N9" t="s">
        <v>3877</v>
      </c>
      <c r="O9" t="s">
        <v>653</v>
      </c>
      <c r="P9" t="s">
        <v>3878</v>
      </c>
      <c r="Q9" t="s">
        <v>657</v>
      </c>
      <c r="R9" t="s">
        <v>3879</v>
      </c>
      <c r="S9" t="s">
        <v>661</v>
      </c>
      <c r="T9" t="s">
        <v>3880</v>
      </c>
      <c r="U9" t="s">
        <v>665</v>
      </c>
      <c r="V9" t="s">
        <v>3881</v>
      </c>
      <c r="W9" t="s">
        <v>669</v>
      </c>
      <c r="X9" t="s">
        <v>3882</v>
      </c>
    </row>
    <row r="10" spans="2:24">
      <c r="B10" s="388" t="s">
        <v>512</v>
      </c>
      <c r="C10" t="s">
        <v>508</v>
      </c>
      <c r="E10" t="s">
        <v>508</v>
      </c>
      <c r="G10" t="s">
        <v>508</v>
      </c>
      <c r="I10" t="s">
        <v>508</v>
      </c>
      <c r="K10" t="s">
        <v>508</v>
      </c>
      <c r="M10" t="s">
        <v>508</v>
      </c>
      <c r="O10" t="s">
        <v>508</v>
      </c>
      <c r="Q10" t="s">
        <v>508</v>
      </c>
      <c r="S10" t="s">
        <v>508</v>
      </c>
      <c r="U10" t="s">
        <v>508</v>
      </c>
      <c r="W10" t="s">
        <v>508</v>
      </c>
    </row>
    <row r="11" spans="2:24">
      <c r="B11" s="387" t="s">
        <v>1267</v>
      </c>
      <c r="C11" s="563">
        <v>1.62</v>
      </c>
      <c r="D11" s="563">
        <v>1.62</v>
      </c>
      <c r="E11" s="563">
        <v>1.62</v>
      </c>
      <c r="F11" s="563">
        <v>1.62</v>
      </c>
      <c r="G11" s="563">
        <v>1.62</v>
      </c>
      <c r="H11" s="563">
        <v>1.62</v>
      </c>
      <c r="I11" s="563">
        <v>1.62</v>
      </c>
      <c r="J11" s="563">
        <v>1.62</v>
      </c>
      <c r="K11" s="563">
        <v>1.62</v>
      </c>
      <c r="L11" s="563">
        <v>1.62</v>
      </c>
      <c r="M11" s="563">
        <v>1.62</v>
      </c>
      <c r="N11" s="563">
        <v>1.62</v>
      </c>
      <c r="O11" s="563">
        <v>1.62</v>
      </c>
      <c r="P11" s="563">
        <v>1.62</v>
      </c>
      <c r="Q11" s="563">
        <v>1.62</v>
      </c>
      <c r="R11" s="563">
        <v>1.62</v>
      </c>
      <c r="S11" s="563">
        <v>1.62</v>
      </c>
      <c r="T11" s="563">
        <v>1.62</v>
      </c>
      <c r="U11" s="563">
        <v>1.62</v>
      </c>
      <c r="V11" s="563">
        <v>1.62</v>
      </c>
      <c r="W11" s="563">
        <v>1.62</v>
      </c>
      <c r="X11" s="563">
        <v>1.62</v>
      </c>
    </row>
    <row r="12" spans="2:24">
      <c r="B12" s="387" t="s">
        <v>1297</v>
      </c>
      <c r="C12" s="563">
        <v>0</v>
      </c>
      <c r="D12" s="563">
        <v>0</v>
      </c>
      <c r="E12" s="563">
        <v>0</v>
      </c>
      <c r="F12" s="563">
        <v>0</v>
      </c>
      <c r="G12" s="563">
        <v>0</v>
      </c>
      <c r="H12" s="563">
        <v>0</v>
      </c>
      <c r="I12" s="563">
        <v>0</v>
      </c>
      <c r="J12" s="563">
        <v>0</v>
      </c>
      <c r="K12" s="563">
        <v>0</v>
      </c>
      <c r="L12" s="563">
        <v>0</v>
      </c>
      <c r="M12" s="563">
        <v>0</v>
      </c>
      <c r="N12" s="563">
        <v>0</v>
      </c>
      <c r="O12" s="563">
        <v>0</v>
      </c>
      <c r="P12" s="563">
        <v>0</v>
      </c>
      <c r="Q12" s="563">
        <v>0</v>
      </c>
      <c r="R12" s="563">
        <v>0</v>
      </c>
      <c r="S12" s="563">
        <v>0</v>
      </c>
      <c r="T12" s="563">
        <v>0</v>
      </c>
      <c r="U12" s="563">
        <v>0</v>
      </c>
      <c r="V12" s="563">
        <v>0</v>
      </c>
      <c r="W12" s="563">
        <v>0</v>
      </c>
      <c r="X12" s="563">
        <v>0</v>
      </c>
    </row>
    <row r="13" spans="2:24">
      <c r="B13" s="387" t="s">
        <v>1325</v>
      </c>
      <c r="C13" s="563">
        <v>113.02</v>
      </c>
      <c r="D13" s="563">
        <v>113.02</v>
      </c>
      <c r="E13" s="563">
        <v>113.02</v>
      </c>
      <c r="F13" s="563">
        <v>113.02</v>
      </c>
      <c r="G13" s="563">
        <v>113.02</v>
      </c>
      <c r="H13" s="563">
        <v>113.02</v>
      </c>
      <c r="I13" s="563">
        <v>113.02</v>
      </c>
      <c r="J13" s="563">
        <v>113.02</v>
      </c>
      <c r="K13" s="563">
        <v>113.02</v>
      </c>
      <c r="L13" s="563">
        <v>113.02</v>
      </c>
      <c r="M13" s="563">
        <v>113.02</v>
      </c>
      <c r="N13" s="563">
        <v>113.02</v>
      </c>
      <c r="O13" s="563">
        <v>113.02</v>
      </c>
      <c r="P13" s="563">
        <v>113.02</v>
      </c>
      <c r="Q13" s="563">
        <v>113.02</v>
      </c>
      <c r="R13" s="563">
        <v>113.02</v>
      </c>
      <c r="S13" s="563">
        <v>113.02</v>
      </c>
      <c r="T13" s="563">
        <v>113.02</v>
      </c>
      <c r="U13" s="563">
        <v>113.02</v>
      </c>
      <c r="V13" s="563">
        <v>113.02</v>
      </c>
      <c r="W13" s="563">
        <v>113.02</v>
      </c>
      <c r="X13" s="563">
        <v>113.02</v>
      </c>
    </row>
    <row r="14" spans="2:24">
      <c r="B14" s="387" t="s">
        <v>1341</v>
      </c>
      <c r="C14" s="563">
        <v>0</v>
      </c>
      <c r="D14" s="563">
        <v>0</v>
      </c>
      <c r="E14" s="563">
        <v>0</v>
      </c>
      <c r="F14" s="563">
        <v>0</v>
      </c>
      <c r="G14" s="563">
        <v>0</v>
      </c>
      <c r="H14" s="563">
        <v>0</v>
      </c>
      <c r="I14" s="563">
        <v>0</v>
      </c>
      <c r="J14" s="563">
        <v>0</v>
      </c>
      <c r="K14" s="563">
        <v>0</v>
      </c>
      <c r="L14" s="563">
        <v>0</v>
      </c>
      <c r="M14" s="563">
        <v>0</v>
      </c>
      <c r="N14" s="563">
        <v>0</v>
      </c>
      <c r="O14" s="563">
        <v>0</v>
      </c>
      <c r="P14" s="563">
        <v>0</v>
      </c>
      <c r="Q14" s="563">
        <v>0</v>
      </c>
      <c r="R14" s="563">
        <v>0</v>
      </c>
      <c r="S14" s="563">
        <v>0</v>
      </c>
      <c r="T14" s="563">
        <v>0</v>
      </c>
      <c r="U14" s="563">
        <v>0</v>
      </c>
      <c r="V14" s="563">
        <v>0</v>
      </c>
      <c r="W14" s="563">
        <v>0</v>
      </c>
      <c r="X14" s="563">
        <v>0</v>
      </c>
    </row>
    <row r="15" spans="2:24">
      <c r="B15" s="387" t="s">
        <v>1370</v>
      </c>
      <c r="C15" s="563">
        <v>165</v>
      </c>
      <c r="D15" s="563">
        <v>165</v>
      </c>
      <c r="E15" s="563">
        <v>165</v>
      </c>
      <c r="F15" s="563">
        <v>165</v>
      </c>
      <c r="G15" s="563">
        <v>165</v>
      </c>
      <c r="H15" s="563">
        <v>165</v>
      </c>
      <c r="I15" s="563">
        <v>165</v>
      </c>
      <c r="J15" s="563">
        <v>165</v>
      </c>
      <c r="K15" s="563">
        <v>165</v>
      </c>
      <c r="L15" s="563">
        <v>165</v>
      </c>
      <c r="M15" s="563">
        <v>165</v>
      </c>
      <c r="N15" s="563">
        <v>165</v>
      </c>
      <c r="O15" s="563">
        <v>165</v>
      </c>
      <c r="P15" s="563">
        <v>165</v>
      </c>
      <c r="Q15" s="563">
        <v>165</v>
      </c>
      <c r="R15" s="563">
        <v>165</v>
      </c>
      <c r="S15" s="563">
        <v>165</v>
      </c>
      <c r="T15" s="563">
        <v>165</v>
      </c>
      <c r="U15" s="563">
        <v>165</v>
      </c>
      <c r="V15" s="563">
        <v>165</v>
      </c>
      <c r="W15" s="563">
        <v>165</v>
      </c>
      <c r="X15" s="563">
        <v>165</v>
      </c>
    </row>
    <row r="16" spans="2:24">
      <c r="B16" s="387" t="s">
        <v>1387</v>
      </c>
      <c r="C16" s="563">
        <v>0</v>
      </c>
      <c r="D16" s="563">
        <v>0</v>
      </c>
      <c r="E16" s="563">
        <v>0</v>
      </c>
      <c r="F16" s="563">
        <v>0</v>
      </c>
      <c r="G16" s="563">
        <v>0.59999999999999987</v>
      </c>
      <c r="H16" s="563">
        <v>0.59999999999999987</v>
      </c>
      <c r="I16" s="563">
        <v>0.59999999999999987</v>
      </c>
      <c r="J16" s="563">
        <v>0.59999999999999987</v>
      </c>
      <c r="K16" s="563">
        <v>0.59999999999999987</v>
      </c>
      <c r="L16" s="563">
        <v>0.59999999999999987</v>
      </c>
      <c r="M16" s="563">
        <v>0.59999999999999987</v>
      </c>
      <c r="N16" s="563">
        <v>0.59999999999999987</v>
      </c>
      <c r="O16" s="563">
        <v>0.59999999999999987</v>
      </c>
      <c r="P16" s="563">
        <v>0.59999999999999987</v>
      </c>
      <c r="Q16" s="563">
        <v>0.59999999999999987</v>
      </c>
      <c r="R16" s="563">
        <v>0.59999999999999987</v>
      </c>
      <c r="S16" s="563">
        <v>0</v>
      </c>
      <c r="T16" s="563">
        <v>0</v>
      </c>
      <c r="U16" s="563">
        <v>0</v>
      </c>
      <c r="V16" s="563">
        <v>0</v>
      </c>
      <c r="W16" s="563">
        <v>0.59999999999999987</v>
      </c>
      <c r="X16" s="563">
        <v>0.59999999999999987</v>
      </c>
    </row>
    <row r="17" spans="2:24">
      <c r="B17" s="387" t="s">
        <v>1632</v>
      </c>
      <c r="C17" s="563">
        <v>1</v>
      </c>
      <c r="D17" s="563">
        <v>1</v>
      </c>
      <c r="E17" s="563">
        <v>1</v>
      </c>
      <c r="F17" s="563">
        <v>1</v>
      </c>
      <c r="G17" s="563">
        <v>1</v>
      </c>
      <c r="H17" s="563">
        <v>1</v>
      </c>
      <c r="I17" s="563">
        <v>1</v>
      </c>
      <c r="J17" s="563">
        <v>1</v>
      </c>
      <c r="K17" s="563">
        <v>1</v>
      </c>
      <c r="L17" s="563">
        <v>1</v>
      </c>
      <c r="M17" s="563">
        <v>1</v>
      </c>
      <c r="N17" s="563">
        <v>1</v>
      </c>
      <c r="O17" s="563">
        <v>1</v>
      </c>
      <c r="P17" s="563">
        <v>1</v>
      </c>
      <c r="Q17" s="563">
        <v>1</v>
      </c>
      <c r="R17" s="563">
        <v>1</v>
      </c>
      <c r="S17" s="563">
        <v>1</v>
      </c>
      <c r="T17" s="563">
        <v>1</v>
      </c>
      <c r="U17" s="563">
        <v>1</v>
      </c>
      <c r="V17" s="563">
        <v>1</v>
      </c>
      <c r="W17" s="563">
        <v>1</v>
      </c>
      <c r="X17" s="563">
        <v>1</v>
      </c>
    </row>
    <row r="18" spans="2:24">
      <c r="B18" s="387" t="s">
        <v>1661</v>
      </c>
      <c r="C18" s="563">
        <v>0</v>
      </c>
      <c r="D18" s="563">
        <v>0</v>
      </c>
      <c r="E18" s="563">
        <v>0</v>
      </c>
      <c r="F18" s="563">
        <v>0</v>
      </c>
      <c r="G18" s="563">
        <v>0</v>
      </c>
      <c r="H18" s="563">
        <v>0</v>
      </c>
      <c r="I18" s="563">
        <v>0</v>
      </c>
      <c r="J18" s="563">
        <v>0</v>
      </c>
      <c r="K18" s="563">
        <v>0</v>
      </c>
      <c r="L18" s="563">
        <v>0</v>
      </c>
      <c r="M18" s="563">
        <v>0</v>
      </c>
      <c r="N18" s="563">
        <v>0</v>
      </c>
      <c r="O18" s="563">
        <v>0</v>
      </c>
      <c r="P18" s="563">
        <v>0</v>
      </c>
      <c r="Q18" s="563">
        <v>0</v>
      </c>
      <c r="R18" s="563">
        <v>0</v>
      </c>
      <c r="S18" s="563">
        <v>0</v>
      </c>
      <c r="T18" s="563">
        <v>0</v>
      </c>
      <c r="U18" s="563">
        <v>0</v>
      </c>
      <c r="V18" s="563">
        <v>0</v>
      </c>
      <c r="W18" s="563">
        <v>0</v>
      </c>
      <c r="X18" s="563">
        <v>0</v>
      </c>
    </row>
    <row r="19" spans="2:24">
      <c r="B19" s="387" t="s">
        <v>1690</v>
      </c>
      <c r="C19" s="563">
        <v>0</v>
      </c>
      <c r="D19" s="563">
        <v>0</v>
      </c>
      <c r="E19" s="563">
        <v>0</v>
      </c>
      <c r="F19" s="563">
        <v>0</v>
      </c>
      <c r="G19" s="563">
        <v>0</v>
      </c>
      <c r="H19" s="563">
        <v>0</v>
      </c>
      <c r="I19" s="563">
        <v>0</v>
      </c>
      <c r="J19" s="563">
        <v>0</v>
      </c>
      <c r="K19" s="563">
        <v>0</v>
      </c>
      <c r="L19" s="563">
        <v>0</v>
      </c>
      <c r="M19" s="563">
        <v>0</v>
      </c>
      <c r="N19" s="563">
        <v>0</v>
      </c>
      <c r="O19" s="563">
        <v>0</v>
      </c>
      <c r="P19" s="563">
        <v>0</v>
      </c>
      <c r="Q19" s="563">
        <v>0</v>
      </c>
      <c r="R19" s="563">
        <v>0</v>
      </c>
      <c r="S19" s="563">
        <v>0</v>
      </c>
      <c r="T19" s="563">
        <v>0</v>
      </c>
      <c r="U19" s="563">
        <v>4</v>
      </c>
      <c r="V19" s="563">
        <v>4</v>
      </c>
      <c r="W19" s="563">
        <v>0</v>
      </c>
      <c r="X19" s="563">
        <v>0</v>
      </c>
    </row>
    <row r="20" spans="2:24">
      <c r="B20" s="387" t="s">
        <v>1718</v>
      </c>
      <c r="C20" s="563">
        <v>0</v>
      </c>
      <c r="D20" s="563">
        <v>0</v>
      </c>
      <c r="E20" s="563">
        <v>0</v>
      </c>
      <c r="F20" s="563">
        <v>0</v>
      </c>
      <c r="G20" s="563">
        <v>0</v>
      </c>
      <c r="H20" s="563">
        <v>0</v>
      </c>
      <c r="I20" s="563">
        <v>0</v>
      </c>
      <c r="J20" s="563">
        <v>0</v>
      </c>
      <c r="K20" s="563">
        <v>0</v>
      </c>
      <c r="L20" s="563">
        <v>0</v>
      </c>
      <c r="M20" s="563">
        <v>0</v>
      </c>
      <c r="N20" s="563">
        <v>0</v>
      </c>
      <c r="O20" s="563">
        <v>0</v>
      </c>
      <c r="P20" s="563">
        <v>0</v>
      </c>
      <c r="Q20" s="563">
        <v>0</v>
      </c>
      <c r="R20" s="563">
        <v>0</v>
      </c>
      <c r="S20" s="563">
        <v>0</v>
      </c>
      <c r="T20" s="563">
        <v>0</v>
      </c>
      <c r="U20" s="563">
        <v>0</v>
      </c>
      <c r="V20" s="563">
        <v>0</v>
      </c>
      <c r="W20" s="563">
        <v>0</v>
      </c>
      <c r="X20" s="563">
        <v>0</v>
      </c>
    </row>
    <row r="21" spans="2:24">
      <c r="B21" s="387" t="s">
        <v>1746</v>
      </c>
      <c r="C21" s="563">
        <v>4.5</v>
      </c>
      <c r="D21" s="563">
        <v>4.5</v>
      </c>
      <c r="E21" s="563">
        <v>4.5</v>
      </c>
      <c r="F21" s="563">
        <v>4.5</v>
      </c>
      <c r="G21" s="563">
        <v>4.5</v>
      </c>
      <c r="H21" s="563">
        <v>4.5</v>
      </c>
      <c r="I21" s="563">
        <v>4.5</v>
      </c>
      <c r="J21" s="563">
        <v>4.5</v>
      </c>
      <c r="K21" s="563">
        <v>4.5</v>
      </c>
      <c r="L21" s="563">
        <v>4.5</v>
      </c>
      <c r="M21" s="563">
        <v>4.5</v>
      </c>
      <c r="N21" s="563">
        <v>4.5</v>
      </c>
      <c r="O21" s="563">
        <v>4.5</v>
      </c>
      <c r="P21" s="563">
        <v>4.5</v>
      </c>
      <c r="Q21" s="563">
        <v>4.5</v>
      </c>
      <c r="R21" s="563">
        <v>4.5</v>
      </c>
      <c r="S21" s="563">
        <v>4.5</v>
      </c>
      <c r="T21" s="563">
        <v>4.5</v>
      </c>
      <c r="U21" s="563">
        <v>4.5</v>
      </c>
      <c r="V21" s="563">
        <v>4.5</v>
      </c>
      <c r="W21" s="563">
        <v>4.5</v>
      </c>
      <c r="X21" s="563">
        <v>4.5</v>
      </c>
    </row>
    <row r="22" spans="2:24">
      <c r="B22" s="387" t="s">
        <v>1774</v>
      </c>
      <c r="C22" s="563">
        <v>0</v>
      </c>
      <c r="D22" s="563">
        <v>0</v>
      </c>
      <c r="E22" s="563">
        <v>0</v>
      </c>
      <c r="F22" s="563">
        <v>0</v>
      </c>
      <c r="G22" s="563">
        <v>0</v>
      </c>
      <c r="H22" s="563">
        <v>0</v>
      </c>
      <c r="I22" s="563">
        <v>0</v>
      </c>
      <c r="J22" s="563">
        <v>0</v>
      </c>
      <c r="K22" s="563">
        <v>0</v>
      </c>
      <c r="L22" s="563">
        <v>0</v>
      </c>
      <c r="M22" s="563">
        <v>0</v>
      </c>
      <c r="N22" s="563">
        <v>0</v>
      </c>
      <c r="O22" s="563">
        <v>0</v>
      </c>
      <c r="P22" s="563">
        <v>0</v>
      </c>
      <c r="Q22" s="563">
        <v>0</v>
      </c>
      <c r="R22" s="563">
        <v>0</v>
      </c>
      <c r="S22" s="563">
        <v>0</v>
      </c>
      <c r="T22" s="563">
        <v>0</v>
      </c>
      <c r="U22" s="563">
        <v>0</v>
      </c>
      <c r="V22" s="563">
        <v>0</v>
      </c>
      <c r="W22" s="563">
        <v>0</v>
      </c>
      <c r="X22" s="563">
        <v>0</v>
      </c>
    </row>
    <row r="23" spans="2:24">
      <c r="B23" s="387" t="s">
        <v>1802</v>
      </c>
      <c r="C23" s="563">
        <v>0</v>
      </c>
      <c r="D23" s="563">
        <v>0</v>
      </c>
      <c r="E23" s="563">
        <v>0</v>
      </c>
      <c r="F23" s="563">
        <v>0</v>
      </c>
      <c r="G23" s="563">
        <v>0</v>
      </c>
      <c r="H23" s="563">
        <v>0</v>
      </c>
      <c r="I23" s="563">
        <v>0</v>
      </c>
      <c r="J23" s="563">
        <v>0</v>
      </c>
      <c r="K23" s="563">
        <v>0</v>
      </c>
      <c r="L23" s="563">
        <v>0</v>
      </c>
      <c r="M23" s="563">
        <v>0</v>
      </c>
      <c r="N23" s="563">
        <v>0</v>
      </c>
      <c r="O23" s="563">
        <v>4</v>
      </c>
      <c r="P23" s="563">
        <v>4</v>
      </c>
      <c r="Q23" s="563">
        <v>0</v>
      </c>
      <c r="R23" s="563">
        <v>0</v>
      </c>
      <c r="S23" s="563">
        <v>0</v>
      </c>
      <c r="T23" s="563">
        <v>0</v>
      </c>
      <c r="U23" s="563">
        <v>0</v>
      </c>
      <c r="V23" s="563">
        <v>0</v>
      </c>
      <c r="W23" s="563">
        <v>0</v>
      </c>
      <c r="X23" s="563">
        <v>0</v>
      </c>
    </row>
    <row r="24" spans="2:24">
      <c r="B24" s="387" t="s">
        <v>1838</v>
      </c>
      <c r="C24" s="563">
        <v>0</v>
      </c>
      <c r="D24" s="563">
        <v>0</v>
      </c>
      <c r="E24" s="563">
        <v>0</v>
      </c>
      <c r="F24" s="563">
        <v>0</v>
      </c>
      <c r="G24" s="563">
        <v>0</v>
      </c>
      <c r="H24" s="563">
        <v>0</v>
      </c>
      <c r="I24" s="563">
        <v>0</v>
      </c>
      <c r="J24" s="563">
        <v>0</v>
      </c>
      <c r="K24" s="563">
        <v>0</v>
      </c>
      <c r="L24" s="563">
        <v>0</v>
      </c>
      <c r="M24" s="563">
        <v>0</v>
      </c>
      <c r="N24" s="563">
        <v>0</v>
      </c>
      <c r="O24" s="563">
        <v>3</v>
      </c>
      <c r="P24" s="563">
        <v>3</v>
      </c>
      <c r="Q24" s="563">
        <v>0</v>
      </c>
      <c r="R24" s="563">
        <v>0</v>
      </c>
      <c r="S24" s="563">
        <v>0</v>
      </c>
      <c r="T24" s="563">
        <v>0</v>
      </c>
      <c r="U24" s="563">
        <v>0</v>
      </c>
      <c r="V24" s="563">
        <v>0</v>
      </c>
      <c r="W24" s="563">
        <v>0</v>
      </c>
      <c r="X24" s="563">
        <v>0</v>
      </c>
    </row>
    <row r="25" spans="2:24">
      <c r="B25" s="387" t="s">
        <v>1869</v>
      </c>
      <c r="C25" s="563">
        <v>0</v>
      </c>
      <c r="D25" s="563">
        <v>0</v>
      </c>
      <c r="E25" s="563">
        <v>0</v>
      </c>
      <c r="F25" s="563">
        <v>0</v>
      </c>
      <c r="G25" s="563">
        <v>0</v>
      </c>
      <c r="H25" s="563">
        <v>0</v>
      </c>
      <c r="I25" s="563">
        <v>0</v>
      </c>
      <c r="J25" s="563">
        <v>0</v>
      </c>
      <c r="K25" s="563">
        <v>0</v>
      </c>
      <c r="L25" s="563">
        <v>0</v>
      </c>
      <c r="M25" s="563">
        <v>0</v>
      </c>
      <c r="N25" s="563">
        <v>0</v>
      </c>
      <c r="O25" s="563">
        <v>9</v>
      </c>
      <c r="P25" s="563">
        <v>9</v>
      </c>
      <c r="Q25" s="563">
        <v>0</v>
      </c>
      <c r="R25" s="563">
        <v>0</v>
      </c>
      <c r="S25" s="563">
        <v>0</v>
      </c>
      <c r="T25" s="563">
        <v>0</v>
      </c>
      <c r="U25" s="563">
        <v>0</v>
      </c>
      <c r="V25" s="563">
        <v>0</v>
      </c>
      <c r="W25" s="563">
        <v>0</v>
      </c>
      <c r="X25" s="563">
        <v>0</v>
      </c>
    </row>
    <row r="26" spans="2:24">
      <c r="B26" s="387" t="s">
        <v>1899</v>
      </c>
      <c r="C26" s="563">
        <v>0</v>
      </c>
      <c r="D26" s="563">
        <v>0</v>
      </c>
      <c r="E26" s="563">
        <v>0</v>
      </c>
      <c r="F26" s="563">
        <v>0</v>
      </c>
      <c r="G26" s="563">
        <v>0</v>
      </c>
      <c r="H26" s="563">
        <v>0</v>
      </c>
      <c r="I26" s="563">
        <v>0</v>
      </c>
      <c r="J26" s="563">
        <v>0</v>
      </c>
      <c r="K26" s="563">
        <v>0</v>
      </c>
      <c r="L26" s="563">
        <v>0</v>
      </c>
      <c r="M26" s="563">
        <v>0</v>
      </c>
      <c r="N26" s="563">
        <v>0</v>
      </c>
      <c r="O26" s="563">
        <v>12</v>
      </c>
      <c r="P26" s="563">
        <v>12</v>
      </c>
      <c r="Q26" s="563">
        <v>0</v>
      </c>
      <c r="R26" s="563">
        <v>0</v>
      </c>
      <c r="S26" s="563">
        <v>0</v>
      </c>
      <c r="T26" s="563">
        <v>0</v>
      </c>
      <c r="U26" s="563">
        <v>0</v>
      </c>
      <c r="V26" s="563">
        <v>0</v>
      </c>
      <c r="W26" s="563">
        <v>0</v>
      </c>
      <c r="X26" s="563">
        <v>0</v>
      </c>
    </row>
    <row r="27" spans="2:24">
      <c r="B27" s="387" t="s">
        <v>1930</v>
      </c>
      <c r="C27" s="563">
        <v>0</v>
      </c>
      <c r="D27" s="563">
        <v>0</v>
      </c>
      <c r="E27" s="563">
        <v>0</v>
      </c>
      <c r="F27" s="563">
        <v>0</v>
      </c>
      <c r="G27" s="563">
        <v>0</v>
      </c>
      <c r="H27" s="563">
        <v>0</v>
      </c>
      <c r="I27" s="563">
        <v>0</v>
      </c>
      <c r="J27" s="563">
        <v>0</v>
      </c>
      <c r="K27" s="563">
        <v>0</v>
      </c>
      <c r="L27" s="563">
        <v>0</v>
      </c>
      <c r="M27" s="563">
        <v>17</v>
      </c>
      <c r="N27" s="563">
        <v>17</v>
      </c>
      <c r="O27" s="563">
        <v>17</v>
      </c>
      <c r="P27" s="563">
        <v>17</v>
      </c>
      <c r="Q27" s="563">
        <v>0</v>
      </c>
      <c r="R27" s="563">
        <v>0</v>
      </c>
      <c r="S27" s="563">
        <v>0</v>
      </c>
      <c r="T27" s="563">
        <v>0</v>
      </c>
      <c r="U27" s="563">
        <v>0</v>
      </c>
      <c r="V27" s="563">
        <v>0</v>
      </c>
      <c r="W27" s="563">
        <v>0</v>
      </c>
      <c r="X27" s="563">
        <v>0</v>
      </c>
    </row>
    <row r="28" spans="2:24">
      <c r="B28" s="387" t="s">
        <v>1961</v>
      </c>
      <c r="C28" s="563">
        <v>0</v>
      </c>
      <c r="D28" s="563">
        <v>0</v>
      </c>
      <c r="E28" s="563">
        <v>0</v>
      </c>
      <c r="F28" s="563">
        <v>0</v>
      </c>
      <c r="G28" s="563">
        <v>0</v>
      </c>
      <c r="H28" s="563">
        <v>0</v>
      </c>
      <c r="I28" s="563">
        <v>0</v>
      </c>
      <c r="J28" s="563">
        <v>0</v>
      </c>
      <c r="K28" s="563">
        <v>0</v>
      </c>
      <c r="L28" s="563">
        <v>0</v>
      </c>
      <c r="M28" s="563">
        <v>27</v>
      </c>
      <c r="N28" s="563">
        <v>27</v>
      </c>
      <c r="O28" s="563">
        <v>27</v>
      </c>
      <c r="P28" s="563">
        <v>27</v>
      </c>
      <c r="Q28" s="563">
        <v>0</v>
      </c>
      <c r="R28" s="563">
        <v>0</v>
      </c>
      <c r="S28" s="563">
        <v>0</v>
      </c>
      <c r="T28" s="563">
        <v>0</v>
      </c>
      <c r="U28" s="563">
        <v>0</v>
      </c>
      <c r="V28" s="563">
        <v>0</v>
      </c>
      <c r="W28" s="563">
        <v>0</v>
      </c>
      <c r="X28" s="563">
        <v>0</v>
      </c>
    </row>
    <row r="29" spans="2:24">
      <c r="B29" s="387" t="s">
        <v>1992</v>
      </c>
      <c r="C29" s="563">
        <v>0</v>
      </c>
      <c r="D29" s="563">
        <v>0</v>
      </c>
      <c r="E29" s="563">
        <v>0</v>
      </c>
      <c r="F29" s="563">
        <v>0</v>
      </c>
      <c r="G29" s="563">
        <v>0</v>
      </c>
      <c r="H29" s="563">
        <v>0</v>
      </c>
      <c r="I29" s="563">
        <v>0</v>
      </c>
      <c r="J29" s="563">
        <v>0</v>
      </c>
      <c r="K29" s="563">
        <v>0</v>
      </c>
      <c r="L29" s="563">
        <v>0</v>
      </c>
      <c r="M29" s="563">
        <v>0</v>
      </c>
      <c r="N29" s="563">
        <v>0</v>
      </c>
      <c r="O29" s="563">
        <v>17</v>
      </c>
      <c r="P29" s="563">
        <v>17</v>
      </c>
      <c r="Q29" s="563">
        <v>0</v>
      </c>
      <c r="R29" s="563">
        <v>0</v>
      </c>
      <c r="S29" s="563">
        <v>0</v>
      </c>
      <c r="T29" s="563">
        <v>0</v>
      </c>
      <c r="U29" s="563">
        <v>0</v>
      </c>
      <c r="V29" s="563">
        <v>0</v>
      </c>
      <c r="W29" s="563">
        <v>0</v>
      </c>
      <c r="X29" s="563">
        <v>0</v>
      </c>
    </row>
    <row r="30" spans="2:24">
      <c r="B30" s="387" t="s">
        <v>2022</v>
      </c>
      <c r="C30" s="563">
        <v>0</v>
      </c>
      <c r="D30" s="563">
        <v>0</v>
      </c>
      <c r="E30" s="563">
        <v>0</v>
      </c>
      <c r="F30" s="563">
        <v>0</v>
      </c>
      <c r="G30" s="563">
        <v>0</v>
      </c>
      <c r="H30" s="563">
        <v>0</v>
      </c>
      <c r="I30" s="563">
        <v>0</v>
      </c>
      <c r="J30" s="563">
        <v>0</v>
      </c>
      <c r="K30" s="563">
        <v>0</v>
      </c>
      <c r="L30" s="563">
        <v>0</v>
      </c>
      <c r="M30" s="563">
        <v>25</v>
      </c>
      <c r="N30" s="563">
        <v>25</v>
      </c>
      <c r="O30" s="563">
        <v>25</v>
      </c>
      <c r="P30" s="563">
        <v>25</v>
      </c>
      <c r="Q30" s="563">
        <v>0</v>
      </c>
      <c r="R30" s="563">
        <v>0</v>
      </c>
      <c r="S30" s="563">
        <v>0</v>
      </c>
      <c r="T30" s="563">
        <v>0</v>
      </c>
      <c r="U30" s="563">
        <v>0</v>
      </c>
      <c r="V30" s="563">
        <v>0</v>
      </c>
      <c r="W30" s="563">
        <v>0</v>
      </c>
      <c r="X30" s="563">
        <v>0</v>
      </c>
    </row>
    <row r="31" spans="2:24">
      <c r="B31" s="387" t="s">
        <v>2054</v>
      </c>
      <c r="C31" s="563">
        <v>0</v>
      </c>
      <c r="D31" s="563">
        <v>0</v>
      </c>
      <c r="E31" s="563">
        <v>0</v>
      </c>
      <c r="F31" s="563">
        <v>0</v>
      </c>
      <c r="G31" s="563">
        <v>0</v>
      </c>
      <c r="H31" s="563">
        <v>0</v>
      </c>
      <c r="I31" s="563">
        <v>0</v>
      </c>
      <c r="J31" s="563">
        <v>0</v>
      </c>
      <c r="K31" s="563">
        <v>0</v>
      </c>
      <c r="L31" s="563">
        <v>0</v>
      </c>
      <c r="M31" s="563">
        <v>36</v>
      </c>
      <c r="N31" s="563">
        <v>36</v>
      </c>
      <c r="O31" s="563">
        <v>0</v>
      </c>
      <c r="P31" s="563">
        <v>0</v>
      </c>
      <c r="Q31" s="563">
        <v>0</v>
      </c>
      <c r="R31" s="563">
        <v>0</v>
      </c>
      <c r="S31" s="563">
        <v>0</v>
      </c>
      <c r="T31" s="563">
        <v>0</v>
      </c>
      <c r="U31" s="563">
        <v>0</v>
      </c>
      <c r="V31" s="563">
        <v>0</v>
      </c>
      <c r="W31" s="563">
        <v>0</v>
      </c>
      <c r="X31" s="563">
        <v>0</v>
      </c>
    </row>
    <row r="32" spans="2:24">
      <c r="B32" s="387" t="s">
        <v>2084</v>
      </c>
      <c r="C32" s="563">
        <v>0</v>
      </c>
      <c r="D32" s="563">
        <v>0</v>
      </c>
      <c r="E32" s="563">
        <v>0</v>
      </c>
      <c r="F32" s="563">
        <v>0</v>
      </c>
      <c r="G32" s="563">
        <v>0</v>
      </c>
      <c r="H32" s="563">
        <v>0</v>
      </c>
      <c r="I32" s="563">
        <v>0</v>
      </c>
      <c r="J32" s="563">
        <v>0</v>
      </c>
      <c r="K32" s="563">
        <v>0</v>
      </c>
      <c r="L32" s="563">
        <v>0</v>
      </c>
      <c r="M32" s="563">
        <v>16</v>
      </c>
      <c r="N32" s="563">
        <v>16</v>
      </c>
      <c r="O32" s="563">
        <v>0</v>
      </c>
      <c r="P32" s="563">
        <v>0</v>
      </c>
      <c r="Q32" s="563">
        <v>0</v>
      </c>
      <c r="R32" s="563">
        <v>0</v>
      </c>
      <c r="S32" s="563">
        <v>0</v>
      </c>
      <c r="T32" s="563">
        <v>0</v>
      </c>
      <c r="U32" s="563">
        <v>0</v>
      </c>
      <c r="V32" s="563">
        <v>0</v>
      </c>
      <c r="W32" s="563">
        <v>0</v>
      </c>
      <c r="X32" s="563">
        <v>0</v>
      </c>
    </row>
    <row r="33" spans="2:24">
      <c r="B33" s="387" t="s">
        <v>2115</v>
      </c>
      <c r="C33" s="563">
        <v>0</v>
      </c>
      <c r="D33" s="563">
        <v>0</v>
      </c>
      <c r="E33" s="563">
        <v>0</v>
      </c>
      <c r="F33" s="563">
        <v>0</v>
      </c>
      <c r="G33" s="563">
        <v>0</v>
      </c>
      <c r="H33" s="563">
        <v>0</v>
      </c>
      <c r="I33" s="563">
        <v>0</v>
      </c>
      <c r="J33" s="563">
        <v>0</v>
      </c>
      <c r="K33" s="563">
        <v>0</v>
      </c>
      <c r="L33" s="563">
        <v>0</v>
      </c>
      <c r="M33" s="563">
        <v>0</v>
      </c>
      <c r="N33" s="563">
        <v>0</v>
      </c>
      <c r="O33" s="563">
        <v>0</v>
      </c>
      <c r="P33" s="563">
        <v>0</v>
      </c>
      <c r="Q33" s="563">
        <v>0</v>
      </c>
      <c r="R33" s="563">
        <v>0</v>
      </c>
      <c r="S33" s="563">
        <v>0</v>
      </c>
      <c r="T33" s="563">
        <v>0</v>
      </c>
      <c r="U33" s="563">
        <v>0</v>
      </c>
      <c r="V33" s="563">
        <v>0</v>
      </c>
      <c r="W33" s="563">
        <v>0</v>
      </c>
      <c r="X33" s="563">
        <v>0</v>
      </c>
    </row>
    <row r="34" spans="2:24">
      <c r="B34" s="387" t="s">
        <v>2141</v>
      </c>
      <c r="C34" s="563">
        <v>0</v>
      </c>
      <c r="D34" s="563">
        <v>0</v>
      </c>
      <c r="E34" s="563">
        <v>0</v>
      </c>
      <c r="F34" s="563">
        <v>0</v>
      </c>
      <c r="G34" s="563">
        <v>0</v>
      </c>
      <c r="H34" s="563">
        <v>0</v>
      </c>
      <c r="I34" s="563">
        <v>0</v>
      </c>
      <c r="J34" s="563">
        <v>0</v>
      </c>
      <c r="K34" s="563">
        <v>0</v>
      </c>
      <c r="L34" s="563">
        <v>0</v>
      </c>
      <c r="M34" s="563">
        <v>0</v>
      </c>
      <c r="N34" s="563">
        <v>0</v>
      </c>
      <c r="O34" s="563">
        <v>0</v>
      </c>
      <c r="P34" s="563">
        <v>0</v>
      </c>
      <c r="Q34" s="563">
        <v>0</v>
      </c>
      <c r="R34" s="563">
        <v>0</v>
      </c>
      <c r="S34" s="563">
        <v>0</v>
      </c>
      <c r="T34" s="563">
        <v>0</v>
      </c>
      <c r="U34" s="563">
        <v>0</v>
      </c>
      <c r="V34" s="563">
        <v>0</v>
      </c>
      <c r="W34" s="563">
        <v>0</v>
      </c>
      <c r="X34" s="563">
        <v>0</v>
      </c>
    </row>
    <row r="35" spans="2:24">
      <c r="B35" s="387" t="s">
        <v>2167</v>
      </c>
      <c r="C35" s="563">
        <v>0</v>
      </c>
      <c r="D35" s="563">
        <v>0</v>
      </c>
      <c r="E35" s="563">
        <v>0</v>
      </c>
      <c r="F35" s="563">
        <v>0</v>
      </c>
      <c r="G35" s="563">
        <v>4</v>
      </c>
      <c r="H35" s="563">
        <v>4</v>
      </c>
      <c r="I35" s="563">
        <v>0</v>
      </c>
      <c r="J35" s="563">
        <v>0</v>
      </c>
      <c r="K35" s="563">
        <v>0</v>
      </c>
      <c r="L35" s="563">
        <v>0</v>
      </c>
      <c r="M35" s="563">
        <v>0</v>
      </c>
      <c r="N35" s="563">
        <v>0</v>
      </c>
      <c r="O35" s="563">
        <v>0</v>
      </c>
      <c r="P35" s="563">
        <v>0</v>
      </c>
      <c r="Q35" s="563">
        <v>4</v>
      </c>
      <c r="R35" s="563">
        <v>4</v>
      </c>
      <c r="S35" s="563">
        <v>0</v>
      </c>
      <c r="T35" s="563">
        <v>0</v>
      </c>
      <c r="U35" s="563">
        <v>4</v>
      </c>
      <c r="V35" s="563">
        <v>4</v>
      </c>
      <c r="W35" s="563">
        <v>4</v>
      </c>
      <c r="X35" s="563">
        <v>4</v>
      </c>
    </row>
    <row r="36" spans="2:24">
      <c r="B36" s="387" t="s">
        <v>2195</v>
      </c>
      <c r="C36" s="563">
        <v>0</v>
      </c>
      <c r="D36" s="563">
        <v>0</v>
      </c>
      <c r="E36" s="563">
        <v>0</v>
      </c>
      <c r="F36" s="563">
        <v>0</v>
      </c>
      <c r="G36" s="563">
        <v>0</v>
      </c>
      <c r="H36" s="563">
        <v>0</v>
      </c>
      <c r="I36" s="563">
        <v>0</v>
      </c>
      <c r="J36" s="563">
        <v>0</v>
      </c>
      <c r="K36" s="563">
        <v>0</v>
      </c>
      <c r="L36" s="563">
        <v>0</v>
      </c>
      <c r="M36" s="563">
        <v>0</v>
      </c>
      <c r="N36" s="563">
        <v>0</v>
      </c>
      <c r="O36" s="563">
        <v>0</v>
      </c>
      <c r="P36" s="563">
        <v>0</v>
      </c>
      <c r="Q36" s="563">
        <v>0</v>
      </c>
      <c r="R36" s="563">
        <v>0</v>
      </c>
      <c r="S36" s="563">
        <v>0</v>
      </c>
      <c r="T36" s="563">
        <v>0</v>
      </c>
      <c r="U36" s="563">
        <v>0</v>
      </c>
      <c r="V36" s="563">
        <v>0</v>
      </c>
      <c r="W36" s="563">
        <v>0</v>
      </c>
      <c r="X36" s="563">
        <v>0</v>
      </c>
    </row>
    <row r="37" spans="2:24">
      <c r="B37" s="387" t="s">
        <v>2223</v>
      </c>
      <c r="C37" s="563">
        <v>0</v>
      </c>
      <c r="D37" s="563">
        <v>0</v>
      </c>
      <c r="E37" s="563">
        <v>0</v>
      </c>
      <c r="F37" s="563">
        <v>0</v>
      </c>
      <c r="G37" s="563">
        <v>0</v>
      </c>
      <c r="H37" s="563">
        <v>0</v>
      </c>
      <c r="I37" s="563">
        <v>0</v>
      </c>
      <c r="J37" s="563">
        <v>0</v>
      </c>
      <c r="K37" s="563">
        <v>0</v>
      </c>
      <c r="L37" s="563">
        <v>0</v>
      </c>
      <c r="M37" s="563">
        <v>0</v>
      </c>
      <c r="N37" s="563">
        <v>0</v>
      </c>
      <c r="O37" s="563">
        <v>0</v>
      </c>
      <c r="P37" s="563">
        <v>0</v>
      </c>
      <c r="Q37" s="563">
        <v>0</v>
      </c>
      <c r="R37" s="563">
        <v>0</v>
      </c>
      <c r="S37" s="563">
        <v>0</v>
      </c>
      <c r="T37" s="563">
        <v>0</v>
      </c>
      <c r="U37" s="563">
        <v>0</v>
      </c>
      <c r="V37" s="563">
        <v>0</v>
      </c>
      <c r="W37" s="563">
        <v>0</v>
      </c>
      <c r="X37" s="563">
        <v>0</v>
      </c>
    </row>
    <row r="38" spans="2:24">
      <c r="B38" s="387" t="s">
        <v>2251</v>
      </c>
      <c r="C38" s="563">
        <v>0.5</v>
      </c>
      <c r="D38" s="563">
        <v>0.5</v>
      </c>
      <c r="E38" s="563">
        <v>0.5</v>
      </c>
      <c r="F38" s="563">
        <v>0.5</v>
      </c>
      <c r="G38" s="563">
        <v>0.5</v>
      </c>
      <c r="H38" s="563">
        <v>0.5</v>
      </c>
      <c r="I38" s="563">
        <v>0.5</v>
      </c>
      <c r="J38" s="563">
        <v>0.5</v>
      </c>
      <c r="K38" s="563">
        <v>0.5</v>
      </c>
      <c r="L38" s="563">
        <v>0.5</v>
      </c>
      <c r="M38" s="563">
        <v>0.5</v>
      </c>
      <c r="N38" s="563">
        <v>0.5</v>
      </c>
      <c r="O38" s="563">
        <v>0.5</v>
      </c>
      <c r="P38" s="563">
        <v>0.5</v>
      </c>
      <c r="Q38" s="563">
        <v>0.5</v>
      </c>
      <c r="R38" s="563">
        <v>0.5</v>
      </c>
      <c r="S38" s="563">
        <v>0.5</v>
      </c>
      <c r="T38" s="563">
        <v>0.5</v>
      </c>
      <c r="U38" s="563">
        <v>0.5</v>
      </c>
      <c r="V38" s="563">
        <v>0.5</v>
      </c>
      <c r="W38" s="563">
        <v>0.5</v>
      </c>
      <c r="X38" s="563">
        <v>0.5</v>
      </c>
    </row>
    <row r="39" spans="2:24">
      <c r="B39" s="387" t="s">
        <v>2279</v>
      </c>
      <c r="C39" s="563">
        <v>0</v>
      </c>
      <c r="D39" s="563">
        <v>0</v>
      </c>
      <c r="E39" s="563">
        <v>0</v>
      </c>
      <c r="F39" s="563">
        <v>0</v>
      </c>
      <c r="G39" s="563">
        <v>0</v>
      </c>
      <c r="H39" s="563">
        <v>0</v>
      </c>
      <c r="I39" s="563">
        <v>0</v>
      </c>
      <c r="J39" s="563">
        <v>0</v>
      </c>
      <c r="K39" s="563">
        <v>0</v>
      </c>
      <c r="L39" s="563">
        <v>0</v>
      </c>
      <c r="M39" s="563">
        <v>0</v>
      </c>
      <c r="N39" s="563">
        <v>0</v>
      </c>
      <c r="O39" s="563">
        <v>0</v>
      </c>
      <c r="P39" s="563">
        <v>0</v>
      </c>
      <c r="Q39" s="563">
        <v>0</v>
      </c>
      <c r="R39" s="563">
        <v>0</v>
      </c>
      <c r="S39" s="563">
        <v>0</v>
      </c>
      <c r="T39" s="563">
        <v>0</v>
      </c>
      <c r="U39" s="563">
        <v>0</v>
      </c>
      <c r="V39" s="563">
        <v>0</v>
      </c>
      <c r="W39" s="563">
        <v>0</v>
      </c>
      <c r="X39" s="563">
        <v>0</v>
      </c>
    </row>
    <row r="40" spans="2:24">
      <c r="B40" s="387" t="s">
        <v>2307</v>
      </c>
      <c r="C40" s="563">
        <v>0</v>
      </c>
      <c r="D40" s="563">
        <v>0</v>
      </c>
      <c r="E40" s="563">
        <v>6</v>
      </c>
      <c r="F40" s="563">
        <v>6</v>
      </c>
      <c r="G40" s="563">
        <v>0</v>
      </c>
      <c r="H40" s="563">
        <v>0</v>
      </c>
      <c r="I40" s="563">
        <v>6</v>
      </c>
      <c r="J40" s="563">
        <v>6</v>
      </c>
      <c r="K40" s="563">
        <v>86</v>
      </c>
      <c r="L40" s="563">
        <v>86</v>
      </c>
      <c r="M40" s="563">
        <v>6</v>
      </c>
      <c r="N40" s="563">
        <v>6</v>
      </c>
      <c r="O40" s="563">
        <v>6</v>
      </c>
      <c r="P40" s="563">
        <v>6</v>
      </c>
      <c r="Q40" s="563">
        <v>6</v>
      </c>
      <c r="R40" s="563">
        <v>6</v>
      </c>
      <c r="S40" s="563">
        <v>0</v>
      </c>
      <c r="T40" s="563">
        <v>0</v>
      </c>
      <c r="U40" s="563">
        <v>0</v>
      </c>
      <c r="V40" s="563">
        <v>0</v>
      </c>
      <c r="W40" s="563">
        <v>6</v>
      </c>
      <c r="X40" s="563">
        <v>6</v>
      </c>
    </row>
    <row r="41" spans="2:24">
      <c r="B41" s="387" t="s">
        <v>3075</v>
      </c>
      <c r="C41" s="563">
        <v>0</v>
      </c>
      <c r="D41" s="563">
        <v>0</v>
      </c>
      <c r="E41" s="563">
        <v>0</v>
      </c>
      <c r="F41" s="563">
        <v>0</v>
      </c>
      <c r="G41" s="563">
        <v>0</v>
      </c>
      <c r="H41" s="563">
        <v>0</v>
      </c>
      <c r="I41" s="563">
        <v>0</v>
      </c>
      <c r="J41" s="563">
        <v>0</v>
      </c>
      <c r="K41" s="563">
        <v>0</v>
      </c>
      <c r="L41" s="563">
        <v>0</v>
      </c>
      <c r="M41" s="563">
        <v>0</v>
      </c>
      <c r="N41" s="563">
        <v>0</v>
      </c>
      <c r="O41" s="563">
        <v>0</v>
      </c>
      <c r="P41" s="563">
        <v>0</v>
      </c>
      <c r="Q41" s="563">
        <v>0</v>
      </c>
      <c r="R41" s="563">
        <v>0</v>
      </c>
      <c r="S41" s="563">
        <v>0</v>
      </c>
      <c r="T41" s="563">
        <v>0</v>
      </c>
      <c r="U41" s="563">
        <v>0</v>
      </c>
      <c r="V41" s="563">
        <v>0</v>
      </c>
      <c r="W41" s="563">
        <v>0</v>
      </c>
      <c r="X41" s="563">
        <v>0</v>
      </c>
    </row>
    <row r="42" spans="2:24">
      <c r="B42" s="387" t="s">
        <v>3091</v>
      </c>
      <c r="C42" s="563">
        <v>0</v>
      </c>
      <c r="D42" s="563">
        <v>0</v>
      </c>
      <c r="E42" s="563">
        <v>0</v>
      </c>
      <c r="F42" s="563">
        <v>0</v>
      </c>
      <c r="G42" s="563">
        <v>0</v>
      </c>
      <c r="H42" s="563">
        <v>0</v>
      </c>
      <c r="I42" s="563">
        <v>0</v>
      </c>
      <c r="J42" s="563">
        <v>0</v>
      </c>
      <c r="K42" s="563">
        <v>0</v>
      </c>
      <c r="L42" s="563">
        <v>0</v>
      </c>
      <c r="M42" s="563">
        <v>0</v>
      </c>
      <c r="N42" s="563">
        <v>0</v>
      </c>
      <c r="O42" s="563">
        <v>0</v>
      </c>
      <c r="P42" s="563">
        <v>0</v>
      </c>
      <c r="Q42" s="563">
        <v>0</v>
      </c>
      <c r="R42" s="563">
        <v>0</v>
      </c>
      <c r="S42" s="563">
        <v>0</v>
      </c>
      <c r="T42" s="563">
        <v>0</v>
      </c>
      <c r="U42" s="563">
        <v>0</v>
      </c>
      <c r="V42" s="563">
        <v>0</v>
      </c>
      <c r="W42" s="563">
        <v>0</v>
      </c>
      <c r="X42" s="563">
        <v>0</v>
      </c>
    </row>
    <row r="43" spans="2:24">
      <c r="B43" s="387" t="s">
        <v>3120</v>
      </c>
      <c r="C43" s="563">
        <v>15</v>
      </c>
      <c r="D43" s="563">
        <v>15</v>
      </c>
      <c r="E43" s="563">
        <v>15</v>
      </c>
      <c r="F43" s="563">
        <v>15</v>
      </c>
      <c r="G43" s="563">
        <v>15</v>
      </c>
      <c r="H43" s="563">
        <v>15</v>
      </c>
      <c r="I43" s="563">
        <v>15</v>
      </c>
      <c r="J43" s="563">
        <v>15</v>
      </c>
      <c r="K43" s="563">
        <v>15</v>
      </c>
      <c r="L43" s="563">
        <v>15</v>
      </c>
      <c r="M43" s="563">
        <v>15</v>
      </c>
      <c r="N43" s="563">
        <v>15</v>
      </c>
      <c r="O43" s="563">
        <v>15</v>
      </c>
      <c r="P43" s="563">
        <v>15</v>
      </c>
      <c r="Q43" s="563">
        <v>15</v>
      </c>
      <c r="R43" s="563">
        <v>15</v>
      </c>
      <c r="S43" s="563">
        <v>15</v>
      </c>
      <c r="T43" s="563">
        <v>15</v>
      </c>
      <c r="U43" s="563">
        <v>15</v>
      </c>
      <c r="V43" s="563">
        <v>15</v>
      </c>
      <c r="W43" s="563">
        <v>15</v>
      </c>
      <c r="X43" s="563">
        <v>15</v>
      </c>
    </row>
    <row r="44" spans="2:24">
      <c r="B44" s="387" t="s">
        <v>3148</v>
      </c>
      <c r="C44" s="563">
        <v>0</v>
      </c>
      <c r="D44" s="563">
        <v>0</v>
      </c>
      <c r="E44" s="563">
        <v>0</v>
      </c>
      <c r="F44" s="563">
        <v>0</v>
      </c>
      <c r="G44" s="563">
        <v>0</v>
      </c>
      <c r="H44" s="563">
        <v>0</v>
      </c>
      <c r="I44" s="563">
        <v>0</v>
      </c>
      <c r="J44" s="563">
        <v>0</v>
      </c>
      <c r="K44" s="563">
        <v>0</v>
      </c>
      <c r="L44" s="563">
        <v>0</v>
      </c>
      <c r="M44" s="563">
        <v>0</v>
      </c>
      <c r="N44" s="563">
        <v>0</v>
      </c>
      <c r="O44" s="563">
        <v>0</v>
      </c>
      <c r="P44" s="563">
        <v>0</v>
      </c>
      <c r="Q44" s="563">
        <v>0</v>
      </c>
      <c r="R44" s="563">
        <v>0</v>
      </c>
      <c r="S44" s="563">
        <v>0</v>
      </c>
      <c r="T44" s="563">
        <v>0</v>
      </c>
      <c r="U44" s="563">
        <v>0</v>
      </c>
      <c r="V44" s="563">
        <v>0</v>
      </c>
      <c r="W44" s="563">
        <v>0</v>
      </c>
      <c r="X44" s="563">
        <v>0</v>
      </c>
    </row>
    <row r="45" spans="2:24">
      <c r="B45" s="387" t="s">
        <v>3174</v>
      </c>
      <c r="C45" s="563">
        <v>20</v>
      </c>
      <c r="D45" s="563">
        <v>20</v>
      </c>
      <c r="E45" s="563">
        <v>20</v>
      </c>
      <c r="F45" s="563">
        <v>20</v>
      </c>
      <c r="G45" s="563">
        <v>20</v>
      </c>
      <c r="H45" s="563">
        <v>20</v>
      </c>
      <c r="I45" s="563">
        <v>20</v>
      </c>
      <c r="J45" s="563">
        <v>20</v>
      </c>
      <c r="K45" s="563">
        <v>20</v>
      </c>
      <c r="L45" s="563">
        <v>20</v>
      </c>
      <c r="M45" s="563">
        <v>20</v>
      </c>
      <c r="N45" s="563">
        <v>20</v>
      </c>
      <c r="O45" s="563">
        <v>20</v>
      </c>
      <c r="P45" s="563">
        <v>20</v>
      </c>
      <c r="Q45" s="563">
        <v>20</v>
      </c>
      <c r="R45" s="563">
        <v>20</v>
      </c>
      <c r="S45" s="563">
        <v>20</v>
      </c>
      <c r="T45" s="563">
        <v>20</v>
      </c>
      <c r="U45" s="563">
        <v>20</v>
      </c>
      <c r="V45" s="563">
        <v>20</v>
      </c>
      <c r="W45" s="563">
        <v>20</v>
      </c>
      <c r="X45" s="563">
        <v>20</v>
      </c>
    </row>
    <row r="46" spans="2:24">
      <c r="B46" s="387" t="s">
        <v>3202</v>
      </c>
      <c r="C46" s="563">
        <v>0</v>
      </c>
      <c r="D46" s="563">
        <v>0</v>
      </c>
      <c r="E46" s="563">
        <v>0</v>
      </c>
      <c r="F46" s="563">
        <v>0</v>
      </c>
      <c r="G46" s="563">
        <v>0</v>
      </c>
      <c r="H46" s="563">
        <v>0</v>
      </c>
      <c r="I46" s="563">
        <v>0</v>
      </c>
      <c r="J46" s="563">
        <v>0</v>
      </c>
      <c r="K46" s="563">
        <v>0</v>
      </c>
      <c r="L46" s="563">
        <v>0</v>
      </c>
      <c r="M46" s="563">
        <v>0</v>
      </c>
      <c r="N46" s="563">
        <v>0</v>
      </c>
      <c r="O46" s="563">
        <v>0</v>
      </c>
      <c r="P46" s="563">
        <v>0</v>
      </c>
      <c r="Q46" s="563">
        <v>0</v>
      </c>
      <c r="R46" s="563">
        <v>0</v>
      </c>
      <c r="S46" s="563">
        <v>0</v>
      </c>
      <c r="T46" s="563">
        <v>0</v>
      </c>
      <c r="U46" s="563">
        <v>0</v>
      </c>
      <c r="V46" s="563">
        <v>0</v>
      </c>
      <c r="W46" s="563">
        <v>0</v>
      </c>
      <c r="X46" s="563">
        <v>0</v>
      </c>
    </row>
    <row r="47" spans="2:24">
      <c r="B47" s="387" t="s">
        <v>3218</v>
      </c>
      <c r="C47" s="563">
        <v>0</v>
      </c>
      <c r="D47" s="563">
        <v>0</v>
      </c>
      <c r="E47" s="563">
        <v>0</v>
      </c>
      <c r="F47" s="563">
        <v>0</v>
      </c>
      <c r="G47" s="563">
        <v>0</v>
      </c>
      <c r="H47" s="563">
        <v>0</v>
      </c>
      <c r="I47" s="563">
        <v>0</v>
      </c>
      <c r="J47" s="563">
        <v>0</v>
      </c>
      <c r="K47" s="563">
        <v>0</v>
      </c>
      <c r="L47" s="563">
        <v>0</v>
      </c>
      <c r="M47" s="563">
        <v>0</v>
      </c>
      <c r="N47" s="563">
        <v>0</v>
      </c>
      <c r="O47" s="563">
        <v>0</v>
      </c>
      <c r="P47" s="563">
        <v>0</v>
      </c>
      <c r="Q47" s="563">
        <v>0</v>
      </c>
      <c r="R47" s="563">
        <v>0</v>
      </c>
      <c r="S47" s="563">
        <v>0</v>
      </c>
      <c r="T47" s="563">
        <v>0</v>
      </c>
      <c r="U47" s="563">
        <v>0</v>
      </c>
      <c r="V47" s="563">
        <v>0</v>
      </c>
      <c r="W47" s="563">
        <v>0</v>
      </c>
      <c r="X47" s="563">
        <v>0</v>
      </c>
    </row>
    <row r="48" spans="2:24">
      <c r="B48" s="387" t="s">
        <v>3234</v>
      </c>
      <c r="C48" s="563">
        <v>0</v>
      </c>
      <c r="D48" s="563">
        <v>0</v>
      </c>
      <c r="E48" s="563">
        <v>0</v>
      </c>
      <c r="F48" s="563">
        <v>0</v>
      </c>
      <c r="G48" s="563">
        <v>0</v>
      </c>
      <c r="H48" s="563">
        <v>0</v>
      </c>
      <c r="I48" s="563">
        <v>0</v>
      </c>
      <c r="J48" s="563">
        <v>0</v>
      </c>
      <c r="K48" s="563">
        <v>0</v>
      </c>
      <c r="L48" s="563">
        <v>0</v>
      </c>
      <c r="M48" s="563">
        <v>0</v>
      </c>
      <c r="N48" s="563">
        <v>0</v>
      </c>
      <c r="O48" s="563">
        <v>0</v>
      </c>
      <c r="P48" s="563">
        <v>0</v>
      </c>
      <c r="Q48" s="563">
        <v>0</v>
      </c>
      <c r="R48" s="563">
        <v>0</v>
      </c>
      <c r="S48" s="563">
        <v>0</v>
      </c>
      <c r="T48" s="563">
        <v>0</v>
      </c>
      <c r="U48" s="563">
        <v>0</v>
      </c>
      <c r="V48" s="563">
        <v>0</v>
      </c>
      <c r="W48" s="563">
        <v>0</v>
      </c>
      <c r="X48" s="563">
        <v>0</v>
      </c>
    </row>
    <row r="49" spans="2:24">
      <c r="B49" s="387" t="s">
        <v>3262</v>
      </c>
      <c r="C49" s="563">
        <v>0</v>
      </c>
      <c r="D49" s="563">
        <v>0</v>
      </c>
      <c r="E49" s="563">
        <v>0</v>
      </c>
      <c r="F49" s="563">
        <v>0</v>
      </c>
      <c r="G49" s="563">
        <v>0</v>
      </c>
      <c r="H49" s="563">
        <v>0</v>
      </c>
      <c r="I49" s="563">
        <v>0</v>
      </c>
      <c r="J49" s="563">
        <v>0</v>
      </c>
      <c r="K49" s="563">
        <v>0</v>
      </c>
      <c r="L49" s="563">
        <v>0</v>
      </c>
      <c r="M49" s="563">
        <v>0</v>
      </c>
      <c r="N49" s="563">
        <v>0</v>
      </c>
      <c r="O49" s="563">
        <v>0</v>
      </c>
      <c r="P49" s="563">
        <v>0</v>
      </c>
      <c r="Q49" s="563">
        <v>0</v>
      </c>
      <c r="R49" s="563">
        <v>0</v>
      </c>
      <c r="S49" s="563">
        <v>0</v>
      </c>
      <c r="T49" s="563">
        <v>0</v>
      </c>
      <c r="U49" s="563">
        <v>0</v>
      </c>
      <c r="V49" s="563">
        <v>0</v>
      </c>
      <c r="W49" s="563">
        <v>0</v>
      </c>
      <c r="X49" s="563">
        <v>0</v>
      </c>
    </row>
    <row r="50" spans="2:24">
      <c r="B50" s="387" t="s">
        <v>3290</v>
      </c>
      <c r="C50" s="563">
        <v>0</v>
      </c>
      <c r="D50" s="563">
        <v>0</v>
      </c>
      <c r="E50" s="563">
        <v>0</v>
      </c>
      <c r="F50" s="563">
        <v>0</v>
      </c>
      <c r="G50" s="563">
        <v>0</v>
      </c>
      <c r="H50" s="563">
        <v>0</v>
      </c>
      <c r="I50" s="563">
        <v>0</v>
      </c>
      <c r="J50" s="563">
        <v>0</v>
      </c>
      <c r="K50" s="563">
        <v>0</v>
      </c>
      <c r="L50" s="563">
        <v>0</v>
      </c>
      <c r="M50" s="563">
        <v>0</v>
      </c>
      <c r="N50" s="563">
        <v>0</v>
      </c>
      <c r="O50" s="563">
        <v>0</v>
      </c>
      <c r="P50" s="563">
        <v>0</v>
      </c>
      <c r="Q50" s="563">
        <v>0</v>
      </c>
      <c r="R50" s="563">
        <v>0</v>
      </c>
      <c r="S50" s="563">
        <v>0</v>
      </c>
      <c r="T50" s="563">
        <v>0</v>
      </c>
      <c r="U50" s="563">
        <v>0</v>
      </c>
      <c r="V50" s="563">
        <v>0</v>
      </c>
      <c r="W50" s="563">
        <v>0</v>
      </c>
      <c r="X50" s="563">
        <v>0</v>
      </c>
    </row>
    <row r="51" spans="2:24">
      <c r="B51" s="387" t="s">
        <v>3318</v>
      </c>
      <c r="C51" s="563">
        <v>0</v>
      </c>
      <c r="D51" s="563">
        <v>0</v>
      </c>
      <c r="E51" s="563">
        <v>0</v>
      </c>
      <c r="F51" s="563">
        <v>0</v>
      </c>
      <c r="G51" s="563">
        <v>0</v>
      </c>
      <c r="H51" s="563">
        <v>0</v>
      </c>
      <c r="I51" s="563">
        <v>0</v>
      </c>
      <c r="J51" s="563">
        <v>0</v>
      </c>
      <c r="K51" s="563">
        <v>0</v>
      </c>
      <c r="L51" s="563">
        <v>0</v>
      </c>
      <c r="M51" s="563">
        <v>0</v>
      </c>
      <c r="N51" s="563">
        <v>0</v>
      </c>
      <c r="O51" s="563">
        <v>0</v>
      </c>
      <c r="P51" s="563">
        <v>0</v>
      </c>
      <c r="Q51" s="563">
        <v>0</v>
      </c>
      <c r="R51" s="563">
        <v>0</v>
      </c>
      <c r="S51" s="563">
        <v>0</v>
      </c>
      <c r="T51" s="563">
        <v>0</v>
      </c>
      <c r="U51" s="563">
        <v>0</v>
      </c>
      <c r="V51" s="563">
        <v>0</v>
      </c>
      <c r="W51" s="563">
        <v>0</v>
      </c>
      <c r="X51" s="563">
        <v>0</v>
      </c>
    </row>
    <row r="52" spans="2:24">
      <c r="B52" s="387" t="s">
        <v>3344</v>
      </c>
      <c r="C52" s="563">
        <v>18</v>
      </c>
      <c r="D52" s="563">
        <v>18</v>
      </c>
      <c r="E52" s="563">
        <v>18</v>
      </c>
      <c r="F52" s="563">
        <v>18</v>
      </c>
      <c r="G52" s="563">
        <v>30</v>
      </c>
      <c r="H52" s="563">
        <v>30</v>
      </c>
      <c r="I52" s="563">
        <v>30</v>
      </c>
      <c r="J52" s="563">
        <v>30</v>
      </c>
      <c r="K52" s="563">
        <v>30</v>
      </c>
      <c r="L52" s="563">
        <v>30</v>
      </c>
      <c r="M52" s="563">
        <v>24</v>
      </c>
      <c r="N52" s="563">
        <v>24</v>
      </c>
      <c r="O52" s="563">
        <v>24</v>
      </c>
      <c r="P52" s="563">
        <v>24</v>
      </c>
      <c r="Q52" s="563">
        <v>30</v>
      </c>
      <c r="R52" s="563">
        <v>30</v>
      </c>
      <c r="S52" s="563">
        <v>18</v>
      </c>
      <c r="T52" s="563">
        <v>18</v>
      </c>
      <c r="U52" s="563">
        <v>18</v>
      </c>
      <c r="V52" s="563">
        <v>18</v>
      </c>
      <c r="W52" s="563">
        <v>18</v>
      </c>
      <c r="X52" s="563">
        <v>18</v>
      </c>
    </row>
    <row r="53" spans="2:24">
      <c r="B53" s="387" t="s">
        <v>3374</v>
      </c>
      <c r="C53" s="563">
        <v>18</v>
      </c>
      <c r="D53" s="563">
        <v>18</v>
      </c>
      <c r="E53" s="563">
        <v>18</v>
      </c>
      <c r="F53" s="563">
        <v>18</v>
      </c>
      <c r="G53" s="563">
        <v>18</v>
      </c>
      <c r="H53" s="563">
        <v>18</v>
      </c>
      <c r="I53" s="563">
        <v>18</v>
      </c>
      <c r="J53" s="563">
        <v>18</v>
      </c>
      <c r="K53" s="563">
        <v>18</v>
      </c>
      <c r="L53" s="563">
        <v>18</v>
      </c>
      <c r="M53" s="563">
        <v>18</v>
      </c>
      <c r="N53" s="563">
        <v>18</v>
      </c>
      <c r="O53" s="563">
        <v>18</v>
      </c>
      <c r="P53" s="563">
        <v>18</v>
      </c>
      <c r="Q53" s="563">
        <v>18</v>
      </c>
      <c r="R53" s="563">
        <v>18</v>
      </c>
      <c r="S53" s="563">
        <v>18</v>
      </c>
      <c r="T53" s="563">
        <v>18</v>
      </c>
      <c r="U53" s="563">
        <v>18</v>
      </c>
      <c r="V53" s="563">
        <v>18</v>
      </c>
      <c r="W53" s="563">
        <v>18</v>
      </c>
      <c r="X53" s="563">
        <v>18</v>
      </c>
    </row>
    <row r="54" spans="2:24">
      <c r="B54" s="387" t="s">
        <v>3402</v>
      </c>
      <c r="C54" s="563">
        <v>0</v>
      </c>
      <c r="D54" s="563">
        <v>0</v>
      </c>
      <c r="E54" s="563">
        <v>0</v>
      </c>
      <c r="F54" s="563">
        <v>0</v>
      </c>
      <c r="G54" s="563">
        <v>0</v>
      </c>
      <c r="H54" s="563">
        <v>0</v>
      </c>
      <c r="I54" s="563">
        <v>0</v>
      </c>
      <c r="J54" s="563">
        <v>0</v>
      </c>
      <c r="K54" s="563">
        <v>0</v>
      </c>
      <c r="L54" s="563">
        <v>0</v>
      </c>
      <c r="M54" s="563">
        <v>0</v>
      </c>
      <c r="N54" s="563">
        <v>0</v>
      </c>
      <c r="O54" s="563">
        <v>0</v>
      </c>
      <c r="P54" s="563">
        <v>0</v>
      </c>
      <c r="Q54" s="563">
        <v>0</v>
      </c>
      <c r="R54" s="563">
        <v>0</v>
      </c>
      <c r="S54" s="563">
        <v>0</v>
      </c>
      <c r="T54" s="563">
        <v>0</v>
      </c>
      <c r="U54" s="563">
        <v>0</v>
      </c>
      <c r="V54" s="563">
        <v>0</v>
      </c>
      <c r="W54" s="563">
        <v>0</v>
      </c>
      <c r="X54" s="563">
        <v>0</v>
      </c>
    </row>
    <row r="55" spans="2:24">
      <c r="B55" s="387" t="s">
        <v>3431</v>
      </c>
      <c r="C55" s="563">
        <v>0</v>
      </c>
      <c r="D55" s="563">
        <v>0</v>
      </c>
      <c r="E55" s="563">
        <v>0</v>
      </c>
      <c r="F55" s="563">
        <v>0</v>
      </c>
      <c r="G55" s="563">
        <v>0</v>
      </c>
      <c r="H55" s="563">
        <v>0</v>
      </c>
      <c r="I55" s="563">
        <v>0</v>
      </c>
      <c r="J55" s="563">
        <v>0</v>
      </c>
      <c r="K55" s="563">
        <v>0</v>
      </c>
      <c r="L55" s="563">
        <v>0</v>
      </c>
      <c r="M55" s="563">
        <v>0</v>
      </c>
      <c r="N55" s="563">
        <v>0</v>
      </c>
      <c r="O55" s="563">
        <v>0</v>
      </c>
      <c r="P55" s="563">
        <v>0</v>
      </c>
      <c r="Q55" s="563">
        <v>0</v>
      </c>
      <c r="R55" s="563">
        <v>0</v>
      </c>
      <c r="S55" s="563">
        <v>0</v>
      </c>
      <c r="T55" s="563">
        <v>0</v>
      </c>
      <c r="U55" s="563">
        <v>0</v>
      </c>
      <c r="V55" s="563">
        <v>0</v>
      </c>
      <c r="W55" s="563">
        <v>0</v>
      </c>
      <c r="X55" s="563">
        <v>0</v>
      </c>
    </row>
    <row r="56" spans="2:24">
      <c r="B56" s="387" t="s">
        <v>3459</v>
      </c>
      <c r="C56" s="563">
        <v>0</v>
      </c>
      <c r="D56" s="563">
        <v>0</v>
      </c>
      <c r="E56" s="563">
        <v>0</v>
      </c>
      <c r="F56" s="563">
        <v>0</v>
      </c>
      <c r="G56" s="563">
        <v>0</v>
      </c>
      <c r="H56" s="563">
        <v>0</v>
      </c>
      <c r="I56" s="563">
        <v>0</v>
      </c>
      <c r="J56" s="563">
        <v>0</v>
      </c>
      <c r="K56" s="563">
        <v>0</v>
      </c>
      <c r="L56" s="563">
        <v>0</v>
      </c>
      <c r="M56" s="563">
        <v>0</v>
      </c>
      <c r="N56" s="563">
        <v>0</v>
      </c>
      <c r="O56" s="563">
        <v>0</v>
      </c>
      <c r="P56" s="563">
        <v>0</v>
      </c>
      <c r="Q56" s="563">
        <v>0</v>
      </c>
      <c r="R56" s="563">
        <v>0</v>
      </c>
      <c r="S56" s="563">
        <v>0</v>
      </c>
      <c r="T56" s="563">
        <v>0</v>
      </c>
      <c r="U56" s="563">
        <v>0</v>
      </c>
      <c r="V56" s="563">
        <v>0</v>
      </c>
      <c r="W56" s="563">
        <v>0</v>
      </c>
      <c r="X56" s="563">
        <v>0</v>
      </c>
    </row>
    <row r="57" spans="2:24">
      <c r="B57" s="387" t="s">
        <v>3486</v>
      </c>
      <c r="C57" s="563">
        <v>0</v>
      </c>
      <c r="D57" s="563">
        <v>0</v>
      </c>
      <c r="E57" s="563">
        <v>0</v>
      </c>
      <c r="F57" s="563">
        <v>0</v>
      </c>
      <c r="G57" s="563">
        <v>0</v>
      </c>
      <c r="H57" s="563">
        <v>0</v>
      </c>
      <c r="I57" s="563">
        <v>0</v>
      </c>
      <c r="J57" s="563">
        <v>0</v>
      </c>
      <c r="K57" s="563">
        <v>0</v>
      </c>
      <c r="L57" s="563">
        <v>0</v>
      </c>
      <c r="M57" s="563">
        <v>0</v>
      </c>
      <c r="N57" s="563">
        <v>0</v>
      </c>
      <c r="O57" s="563">
        <v>0</v>
      </c>
      <c r="P57" s="563">
        <v>0</v>
      </c>
      <c r="Q57" s="563">
        <v>0</v>
      </c>
      <c r="R57" s="563">
        <v>0</v>
      </c>
      <c r="S57" s="563">
        <v>0</v>
      </c>
      <c r="T57" s="563">
        <v>0</v>
      </c>
      <c r="U57" s="563">
        <v>0</v>
      </c>
      <c r="V57" s="563">
        <v>0</v>
      </c>
      <c r="W57" s="563">
        <v>0</v>
      </c>
      <c r="X57" s="563">
        <v>0</v>
      </c>
    </row>
    <row r="58" spans="2:24">
      <c r="B58" s="387" t="s">
        <v>3514</v>
      </c>
      <c r="C58" s="563">
        <v>0</v>
      </c>
      <c r="D58" s="563">
        <v>0</v>
      </c>
      <c r="E58" s="563">
        <v>0</v>
      </c>
      <c r="F58" s="563">
        <v>0</v>
      </c>
      <c r="G58" s="563">
        <v>0</v>
      </c>
      <c r="H58" s="563">
        <v>0</v>
      </c>
      <c r="I58" s="563">
        <v>0</v>
      </c>
      <c r="J58" s="563">
        <v>0</v>
      </c>
      <c r="K58" s="563">
        <v>0</v>
      </c>
      <c r="L58" s="563">
        <v>0</v>
      </c>
      <c r="M58" s="563">
        <v>0</v>
      </c>
      <c r="N58" s="563">
        <v>0</v>
      </c>
      <c r="O58" s="563">
        <v>0</v>
      </c>
      <c r="P58" s="563">
        <v>0</v>
      </c>
      <c r="Q58" s="563">
        <v>0</v>
      </c>
      <c r="R58" s="563">
        <v>0</v>
      </c>
      <c r="S58" s="563">
        <v>0</v>
      </c>
      <c r="T58" s="563">
        <v>0</v>
      </c>
      <c r="U58" s="563">
        <v>0</v>
      </c>
      <c r="V58" s="563">
        <v>0</v>
      </c>
      <c r="W58" s="563">
        <v>0</v>
      </c>
      <c r="X58" s="563">
        <v>0</v>
      </c>
    </row>
    <row r="59" spans="2:24">
      <c r="B59" s="387" t="s">
        <v>3541</v>
      </c>
      <c r="C59" s="563">
        <v>0</v>
      </c>
      <c r="D59" s="563">
        <v>0</v>
      </c>
      <c r="E59" s="563">
        <v>0</v>
      </c>
      <c r="F59" s="563">
        <v>0</v>
      </c>
      <c r="G59" s="563">
        <v>0</v>
      </c>
      <c r="H59" s="563">
        <v>0</v>
      </c>
      <c r="I59" s="563">
        <v>0</v>
      </c>
      <c r="J59" s="563">
        <v>0</v>
      </c>
      <c r="K59" s="563">
        <v>0</v>
      </c>
      <c r="L59" s="563">
        <v>0</v>
      </c>
      <c r="M59" s="563">
        <v>0</v>
      </c>
      <c r="N59" s="563">
        <v>0</v>
      </c>
      <c r="O59" s="563">
        <v>0</v>
      </c>
      <c r="P59" s="563">
        <v>0</v>
      </c>
      <c r="Q59" s="563">
        <v>0</v>
      </c>
      <c r="R59" s="563">
        <v>0</v>
      </c>
      <c r="S59" s="563">
        <v>0</v>
      </c>
      <c r="T59" s="563">
        <v>0</v>
      </c>
      <c r="U59" s="563">
        <v>0</v>
      </c>
      <c r="V59" s="563">
        <v>0</v>
      </c>
      <c r="W59" s="563">
        <v>0</v>
      </c>
      <c r="X59" s="563">
        <v>0</v>
      </c>
    </row>
    <row r="60" spans="2:24">
      <c r="B60" s="387" t="s">
        <v>3567</v>
      </c>
      <c r="C60" s="563">
        <v>0.7</v>
      </c>
      <c r="D60" s="563">
        <v>0.7</v>
      </c>
      <c r="E60" s="563">
        <v>0.7</v>
      </c>
      <c r="F60" s="563">
        <v>0.7</v>
      </c>
      <c r="G60" s="563">
        <v>0.7</v>
      </c>
      <c r="H60" s="563">
        <v>0.7</v>
      </c>
      <c r="I60" s="563">
        <v>0.7</v>
      </c>
      <c r="J60" s="563">
        <v>0.7</v>
      </c>
      <c r="K60" s="563">
        <v>0.7</v>
      </c>
      <c r="L60" s="563">
        <v>0.7</v>
      </c>
      <c r="M60" s="563">
        <v>0.7</v>
      </c>
      <c r="N60" s="563">
        <v>0.7</v>
      </c>
      <c r="O60" s="563">
        <v>0.7</v>
      </c>
      <c r="P60" s="563">
        <v>0.7</v>
      </c>
      <c r="Q60" s="563">
        <v>0.7</v>
      </c>
      <c r="R60" s="563">
        <v>0.7</v>
      </c>
      <c r="S60" s="563">
        <v>0.7</v>
      </c>
      <c r="T60" s="563">
        <v>0.7</v>
      </c>
      <c r="U60" s="563">
        <v>0.7</v>
      </c>
      <c r="V60" s="563">
        <v>0.7</v>
      </c>
      <c r="W60" s="563">
        <v>0.7</v>
      </c>
      <c r="X60" s="563">
        <v>0.7</v>
      </c>
    </row>
    <row r="61" spans="2:24">
      <c r="B61" s="387" t="s">
        <v>3595</v>
      </c>
      <c r="C61" s="563">
        <v>12.5</v>
      </c>
      <c r="D61" s="563">
        <v>12.5</v>
      </c>
      <c r="E61" s="563">
        <v>12.5</v>
      </c>
      <c r="F61" s="563">
        <v>12.5</v>
      </c>
      <c r="G61" s="563">
        <v>12.5</v>
      </c>
      <c r="H61" s="563">
        <v>12.5</v>
      </c>
      <c r="I61" s="563">
        <v>12.5</v>
      </c>
      <c r="J61" s="563">
        <v>12.5</v>
      </c>
      <c r="K61" s="563">
        <v>12.5</v>
      </c>
      <c r="L61" s="563">
        <v>12.5</v>
      </c>
      <c r="M61" s="563">
        <v>12.5</v>
      </c>
      <c r="N61" s="563">
        <v>12.5</v>
      </c>
      <c r="O61" s="563">
        <v>12.5</v>
      </c>
      <c r="P61" s="563">
        <v>12.5</v>
      </c>
      <c r="Q61" s="563">
        <v>12.5</v>
      </c>
      <c r="R61" s="563">
        <v>12.5</v>
      </c>
      <c r="S61" s="563">
        <v>12.5</v>
      </c>
      <c r="T61" s="563">
        <v>12.5</v>
      </c>
      <c r="U61" s="563">
        <v>12.5</v>
      </c>
      <c r="V61" s="563">
        <v>12.5</v>
      </c>
      <c r="W61" s="563">
        <v>12.5</v>
      </c>
      <c r="X61" s="563">
        <v>12.5</v>
      </c>
    </row>
    <row r="62" spans="2:24">
      <c r="B62" s="387" t="s">
        <v>3623</v>
      </c>
      <c r="C62" s="563">
        <v>0</v>
      </c>
      <c r="D62" s="563">
        <v>0</v>
      </c>
      <c r="E62" s="563">
        <v>0</v>
      </c>
      <c r="F62" s="563">
        <v>0</v>
      </c>
      <c r="G62" s="563">
        <v>0</v>
      </c>
      <c r="H62" s="563">
        <v>0</v>
      </c>
      <c r="I62" s="563">
        <v>0</v>
      </c>
      <c r="J62" s="563">
        <v>0</v>
      </c>
      <c r="K62" s="563">
        <v>0</v>
      </c>
      <c r="L62" s="563">
        <v>0</v>
      </c>
      <c r="M62" s="563">
        <v>0</v>
      </c>
      <c r="N62" s="563">
        <v>0</v>
      </c>
      <c r="O62" s="563">
        <v>0</v>
      </c>
      <c r="P62" s="563">
        <v>0</v>
      </c>
      <c r="Q62" s="563">
        <v>0</v>
      </c>
      <c r="R62" s="563">
        <v>0</v>
      </c>
      <c r="S62" s="563">
        <v>0</v>
      </c>
      <c r="T62" s="563">
        <v>0</v>
      </c>
      <c r="U62" s="563">
        <v>0</v>
      </c>
      <c r="V62" s="563">
        <v>0</v>
      </c>
      <c r="W62" s="563">
        <v>0</v>
      </c>
      <c r="X62" s="563">
        <v>0</v>
      </c>
    </row>
    <row r="63" spans="2:24">
      <c r="B63" s="387" t="s">
        <v>3649</v>
      </c>
      <c r="C63" s="563">
        <v>0</v>
      </c>
      <c r="D63" s="563">
        <v>0</v>
      </c>
      <c r="E63" s="563">
        <v>0</v>
      </c>
      <c r="F63" s="563">
        <v>0</v>
      </c>
      <c r="G63" s="563">
        <v>0</v>
      </c>
      <c r="H63" s="563">
        <v>0</v>
      </c>
      <c r="I63" s="563">
        <v>0</v>
      </c>
      <c r="J63" s="563">
        <v>0</v>
      </c>
      <c r="K63" s="563">
        <v>0</v>
      </c>
      <c r="L63" s="563">
        <v>0</v>
      </c>
      <c r="M63" s="563">
        <v>0</v>
      </c>
      <c r="N63" s="563">
        <v>0</v>
      </c>
      <c r="O63" s="563">
        <v>0</v>
      </c>
      <c r="P63" s="563">
        <v>0</v>
      </c>
      <c r="Q63" s="563">
        <v>0</v>
      </c>
      <c r="R63" s="563">
        <v>0</v>
      </c>
      <c r="S63" s="563">
        <v>0</v>
      </c>
      <c r="T63" s="563">
        <v>0</v>
      </c>
      <c r="U63" s="563">
        <v>0</v>
      </c>
      <c r="V63" s="563">
        <v>0</v>
      </c>
      <c r="W63" s="563">
        <v>0</v>
      </c>
      <c r="X63" s="563">
        <v>0</v>
      </c>
    </row>
    <row r="64" spans="2:24">
      <c r="B64" s="387" t="s">
        <v>3665</v>
      </c>
      <c r="C64" s="563">
        <v>1500</v>
      </c>
      <c r="D64" s="563">
        <v>1500</v>
      </c>
      <c r="E64" s="563">
        <v>1500</v>
      </c>
      <c r="F64" s="563">
        <v>1500</v>
      </c>
      <c r="G64" s="563">
        <v>1500</v>
      </c>
      <c r="H64" s="563">
        <v>1500</v>
      </c>
      <c r="I64" s="563">
        <v>1500</v>
      </c>
      <c r="J64" s="563">
        <v>1500</v>
      </c>
      <c r="K64" s="563">
        <v>1500</v>
      </c>
      <c r="L64" s="563">
        <v>1500</v>
      </c>
      <c r="M64" s="563">
        <v>1500</v>
      </c>
      <c r="N64" s="563">
        <v>1500</v>
      </c>
      <c r="O64" s="563">
        <v>1500</v>
      </c>
      <c r="P64" s="563">
        <v>1500</v>
      </c>
      <c r="Q64" s="563">
        <v>1500</v>
      </c>
      <c r="R64" s="563">
        <v>1500</v>
      </c>
      <c r="S64" s="563">
        <v>1500</v>
      </c>
      <c r="T64" s="563">
        <v>1500</v>
      </c>
      <c r="U64" s="563">
        <v>1500</v>
      </c>
      <c r="V64" s="563">
        <v>1500</v>
      </c>
      <c r="W64" s="563">
        <v>1500</v>
      </c>
      <c r="X64" s="563">
        <v>1500</v>
      </c>
    </row>
    <row r="65" spans="2:24">
      <c r="B65" s="387" t="s">
        <v>3681</v>
      </c>
      <c r="C65" s="563">
        <v>0</v>
      </c>
      <c r="D65" s="563">
        <v>0</v>
      </c>
      <c r="E65" s="563">
        <v>0</v>
      </c>
      <c r="F65" s="563">
        <v>0</v>
      </c>
      <c r="G65" s="563">
        <v>0</v>
      </c>
      <c r="H65" s="563">
        <v>0</v>
      </c>
      <c r="I65" s="563">
        <v>0</v>
      </c>
      <c r="J65" s="563">
        <v>0</v>
      </c>
      <c r="K65" s="563">
        <v>0</v>
      </c>
      <c r="L65" s="563">
        <v>0</v>
      </c>
      <c r="M65" s="563">
        <v>0</v>
      </c>
      <c r="N65" s="563">
        <v>0</v>
      </c>
      <c r="O65" s="563">
        <v>0</v>
      </c>
      <c r="P65" s="563">
        <v>0</v>
      </c>
      <c r="Q65" s="563">
        <v>0</v>
      </c>
      <c r="R65" s="563">
        <v>0</v>
      </c>
      <c r="S65" s="563">
        <v>0</v>
      </c>
      <c r="T65" s="563">
        <v>0</v>
      </c>
      <c r="U65" s="563">
        <v>0</v>
      </c>
      <c r="V65" s="563">
        <v>0</v>
      </c>
      <c r="W65" s="563">
        <v>0</v>
      </c>
      <c r="X65" s="563">
        <v>0</v>
      </c>
    </row>
    <row r="66" spans="2:24">
      <c r="B66" s="387" t="s">
        <v>3708</v>
      </c>
      <c r="C66" s="563">
        <v>0</v>
      </c>
      <c r="D66" s="563">
        <v>0</v>
      </c>
      <c r="E66" s="563">
        <v>0</v>
      </c>
      <c r="F66" s="563">
        <v>0</v>
      </c>
      <c r="G66" s="563">
        <v>0</v>
      </c>
      <c r="H66" s="563">
        <v>0</v>
      </c>
      <c r="I66" s="563">
        <v>0</v>
      </c>
      <c r="J66" s="563">
        <v>0</v>
      </c>
      <c r="K66" s="563">
        <v>0</v>
      </c>
      <c r="L66" s="563">
        <v>0</v>
      </c>
      <c r="M66" s="563">
        <v>0</v>
      </c>
      <c r="N66" s="563">
        <v>0</v>
      </c>
      <c r="O66" s="563">
        <v>0</v>
      </c>
      <c r="P66" s="563">
        <v>0</v>
      </c>
      <c r="Q66" s="563">
        <v>0</v>
      </c>
      <c r="R66" s="563">
        <v>0</v>
      </c>
      <c r="S66" s="563">
        <v>0</v>
      </c>
      <c r="T66" s="563">
        <v>0</v>
      </c>
      <c r="U66" s="563">
        <v>0</v>
      </c>
      <c r="V66" s="563">
        <v>0</v>
      </c>
      <c r="W66" s="563">
        <v>0</v>
      </c>
      <c r="X66" s="563">
        <v>0</v>
      </c>
    </row>
    <row r="67" spans="2:24">
      <c r="B67" s="387" t="s">
        <v>3735</v>
      </c>
      <c r="C67" s="563">
        <v>0</v>
      </c>
      <c r="D67" s="563">
        <v>0</v>
      </c>
      <c r="E67" s="563">
        <v>0</v>
      </c>
      <c r="F67" s="563">
        <v>0</v>
      </c>
      <c r="G67" s="563">
        <v>0</v>
      </c>
      <c r="H67" s="563">
        <v>0</v>
      </c>
      <c r="I67" s="563">
        <v>0</v>
      </c>
      <c r="J67" s="563">
        <v>0</v>
      </c>
      <c r="K67" s="563">
        <v>0</v>
      </c>
      <c r="L67" s="563">
        <v>0</v>
      </c>
      <c r="M67" s="563">
        <v>0</v>
      </c>
      <c r="N67" s="563">
        <v>0</v>
      </c>
      <c r="O67" s="563">
        <v>0</v>
      </c>
      <c r="P67" s="563">
        <v>0</v>
      </c>
      <c r="Q67" s="563">
        <v>0</v>
      </c>
      <c r="R67" s="563">
        <v>0</v>
      </c>
      <c r="S67" s="563">
        <v>0</v>
      </c>
      <c r="T67" s="563">
        <v>0</v>
      </c>
      <c r="U67" s="563">
        <v>0</v>
      </c>
      <c r="V67" s="563">
        <v>0</v>
      </c>
      <c r="W67" s="563">
        <v>0</v>
      </c>
      <c r="X67" s="563">
        <v>0</v>
      </c>
    </row>
    <row r="68" spans="2:24">
      <c r="B68" s="387" t="s">
        <v>3763</v>
      </c>
      <c r="C68" s="563">
        <v>0</v>
      </c>
      <c r="D68" s="563">
        <v>0</v>
      </c>
      <c r="E68" s="563">
        <v>0</v>
      </c>
      <c r="F68" s="563">
        <v>0</v>
      </c>
      <c r="G68" s="563">
        <v>0</v>
      </c>
      <c r="H68" s="563">
        <v>0</v>
      </c>
      <c r="I68" s="563">
        <v>0</v>
      </c>
      <c r="J68" s="563">
        <v>0</v>
      </c>
      <c r="K68" s="563">
        <v>0</v>
      </c>
      <c r="L68" s="563">
        <v>0</v>
      </c>
      <c r="M68" s="563">
        <v>0</v>
      </c>
      <c r="N68" s="563">
        <v>0</v>
      </c>
      <c r="O68" s="563">
        <v>0</v>
      </c>
      <c r="P68" s="563">
        <v>0</v>
      </c>
      <c r="Q68" s="563">
        <v>0</v>
      </c>
      <c r="R68" s="563">
        <v>0</v>
      </c>
      <c r="S68" s="563">
        <v>0</v>
      </c>
      <c r="T68" s="563">
        <v>0</v>
      </c>
      <c r="U68" s="563">
        <v>0</v>
      </c>
      <c r="V68" s="563">
        <v>0</v>
      </c>
      <c r="W68" s="563">
        <v>0</v>
      </c>
      <c r="X68" s="563">
        <v>0</v>
      </c>
    </row>
    <row r="69" spans="2:24">
      <c r="B69" s="387" t="s">
        <v>3789</v>
      </c>
      <c r="C69" s="563">
        <v>0</v>
      </c>
      <c r="D69" s="563">
        <v>0</v>
      </c>
      <c r="E69" s="563">
        <v>0</v>
      </c>
      <c r="F69" s="563">
        <v>0</v>
      </c>
      <c r="G69" s="563">
        <v>16.3</v>
      </c>
      <c r="H69" s="563">
        <v>16.3</v>
      </c>
      <c r="I69" s="563">
        <v>0</v>
      </c>
      <c r="J69" s="563">
        <v>0</v>
      </c>
      <c r="K69" s="563">
        <v>0</v>
      </c>
      <c r="L69" s="563">
        <v>0</v>
      </c>
      <c r="M69" s="563">
        <v>0</v>
      </c>
      <c r="N69" s="563">
        <v>0</v>
      </c>
      <c r="O69" s="563">
        <v>0</v>
      </c>
      <c r="P69" s="563">
        <v>0</v>
      </c>
      <c r="Q69" s="563">
        <v>70.099999999999994</v>
      </c>
      <c r="R69" s="563">
        <v>70.099999999999994</v>
      </c>
      <c r="S69" s="563">
        <v>0</v>
      </c>
      <c r="T69" s="563">
        <v>0</v>
      </c>
      <c r="U69" s="563">
        <v>12.5</v>
      </c>
      <c r="V69" s="563">
        <v>12.5</v>
      </c>
      <c r="W69" s="563">
        <v>0</v>
      </c>
      <c r="X69" s="563">
        <v>0</v>
      </c>
    </row>
    <row r="70" spans="2:24">
      <c r="B70" s="387" t="s">
        <v>3817</v>
      </c>
      <c r="C70" s="563">
        <v>0</v>
      </c>
      <c r="D70" s="563">
        <v>0</v>
      </c>
      <c r="E70" s="563">
        <v>0</v>
      </c>
      <c r="F70" s="563">
        <v>0</v>
      </c>
      <c r="G70" s="563">
        <v>0</v>
      </c>
      <c r="H70" s="563">
        <v>0</v>
      </c>
      <c r="I70" s="563">
        <v>0</v>
      </c>
      <c r="J70" s="563">
        <v>0</v>
      </c>
      <c r="K70" s="563">
        <v>0</v>
      </c>
      <c r="L70" s="563">
        <v>0</v>
      </c>
      <c r="M70" s="563">
        <v>0</v>
      </c>
      <c r="N70" s="563">
        <v>0</v>
      </c>
      <c r="O70" s="563">
        <v>0</v>
      </c>
      <c r="P70" s="563">
        <v>0</v>
      </c>
      <c r="Q70" s="563">
        <v>0</v>
      </c>
      <c r="R70" s="563">
        <v>0</v>
      </c>
      <c r="S70" s="563">
        <v>0</v>
      </c>
      <c r="T70" s="563">
        <v>0</v>
      </c>
      <c r="U70" s="563">
        <v>0</v>
      </c>
      <c r="V70" s="563">
        <v>0</v>
      </c>
      <c r="W70" s="563">
        <v>0</v>
      </c>
      <c r="X70" s="563">
        <v>0</v>
      </c>
    </row>
    <row r="71" spans="2:24">
      <c r="B71" s="387" t="s">
        <v>3845</v>
      </c>
      <c r="C71" s="563">
        <v>0</v>
      </c>
      <c r="D71" s="563">
        <v>0</v>
      </c>
      <c r="E71" s="563">
        <v>0</v>
      </c>
      <c r="F71" s="563">
        <v>0</v>
      </c>
      <c r="G71" s="563">
        <v>56</v>
      </c>
      <c r="H71" s="563">
        <v>56</v>
      </c>
      <c r="I71" s="563">
        <v>0</v>
      </c>
      <c r="J71" s="563">
        <v>0</v>
      </c>
      <c r="K71" s="563">
        <v>0</v>
      </c>
      <c r="L71" s="563">
        <v>0</v>
      </c>
      <c r="M71" s="563">
        <v>0</v>
      </c>
      <c r="N71" s="563">
        <v>0</v>
      </c>
      <c r="O71" s="563">
        <v>0</v>
      </c>
      <c r="P71" s="563">
        <v>0</v>
      </c>
      <c r="Q71" s="563">
        <v>0</v>
      </c>
      <c r="R71" s="563">
        <v>0</v>
      </c>
      <c r="S71" s="563">
        <v>0</v>
      </c>
      <c r="T71" s="563">
        <v>0</v>
      </c>
      <c r="U71" s="563">
        <v>0</v>
      </c>
      <c r="V71" s="563">
        <v>0</v>
      </c>
      <c r="W71" s="563">
        <v>0</v>
      </c>
      <c r="X71" s="563">
        <v>0</v>
      </c>
    </row>
    <row r="72" spans="2:24">
      <c r="B72" s="387" t="s">
        <v>513</v>
      </c>
      <c r="C72" s="563">
        <v>1869.84</v>
      </c>
      <c r="D72" s="563">
        <v>1869.84</v>
      </c>
      <c r="E72" s="563">
        <v>1875.84</v>
      </c>
      <c r="F72" s="563">
        <v>1875.84</v>
      </c>
      <c r="G72" s="563">
        <v>1958.74</v>
      </c>
      <c r="H72" s="563">
        <v>1958.74</v>
      </c>
      <c r="I72" s="563">
        <v>1888.44</v>
      </c>
      <c r="J72" s="563">
        <v>1888.44</v>
      </c>
      <c r="K72" s="563">
        <v>1968.44</v>
      </c>
      <c r="L72" s="563">
        <v>1968.44</v>
      </c>
      <c r="M72" s="563">
        <v>2003.44</v>
      </c>
      <c r="N72" s="563">
        <v>2003.44</v>
      </c>
      <c r="O72" s="563">
        <v>1996.44</v>
      </c>
      <c r="P72" s="563">
        <v>1996.44</v>
      </c>
      <c r="Q72" s="563">
        <v>1962.54</v>
      </c>
      <c r="R72" s="563">
        <v>1962.54</v>
      </c>
      <c r="S72" s="563">
        <v>1869.84</v>
      </c>
      <c r="T72" s="563">
        <v>1869.84</v>
      </c>
      <c r="U72" s="563">
        <v>1890.34</v>
      </c>
      <c r="V72" s="563">
        <v>1890.34</v>
      </c>
      <c r="W72" s="563">
        <v>1880.44</v>
      </c>
      <c r="X72" s="563">
        <v>1880.44</v>
      </c>
    </row>
    <row r="73" spans="2:24">
      <c r="O73" t="str">
        <f t="shared" ref="O13:O76" si="0">IF(AND(B73&lt;&gt;"",B73&lt;&gt;"Grand Total"),B73,"")</f>
        <v/>
      </c>
      <c r="P73" t="str">
        <f t="shared" ref="P14:P76" si="1">IF(OR($B73="Product",$B73="Function",$B73="",$B73="Grand Total"),"",IF(E73&gt;-0.5,IF($L73&gt;0,$C73*E73*(1-$L73/$M73),$C73*E73),0))</f>
        <v/>
      </c>
      <c r="Q73" t="str">
        <f t="shared" ref="Q13:Q76" si="2">IF(OR($B73="Product",$B73="Function",$B73="",$B73="Grand Total"),"",IF(F73&gt;-0.5,IF($L73&gt;0,$C73*F73*(1-$L73/$M73),$C73*F73),0))</f>
        <v/>
      </c>
      <c r="R73" t="str">
        <f t="shared" ref="R13:R76" si="3">IF(OR($B73="Product",$B73="Function",$B73="",$B73="Grand Total"),"",IF(G73&gt;-0.5,IF($L73&gt;0,$C73*G73*(1-$L73/$M73),$C73*G73),0))</f>
        <v/>
      </c>
      <c r="S73" t="str">
        <f t="shared" ref="S13:S76" si="4">IF(OR($B73="Product",$B73="Function",$B73="",$B73="Grand Total"),"",IF(H73&gt;-0.5,IF($L73&gt;0,$C73*H73*(1-$L73/$M73),$C73*H73),0))</f>
        <v/>
      </c>
      <c r="T73" t="str">
        <f t="shared" ref="T13:T76" si="5">IF(OR($B73="Product",$B73="Function",$B73="",$B73="Grand Total"),"",IF(I73&gt;-0.5,IF($L73&gt;0,$C73*I73*(1-$L73/$M73),$C73*I73),0))</f>
        <v/>
      </c>
      <c r="U73" t="str">
        <f t="shared" ref="U13:U76" si="6">IF(OR($B73="Product",$B73="Function",$B73="",$B73="Grand Total"),"",IF(J73&gt;-0.5,IF($L73&gt;0,$C73*J73*(1-$L73/$M73),$C73*J73),0))</f>
        <v/>
      </c>
      <c r="V73" t="str">
        <f t="shared" ref="V13:V76" si="7">IF(OR($B73="Product",$B73="Function",$B73="",$B73="Grand Total"),"",IF(K73&gt;-0.5,IF($L73&gt;0,$C73*K73*(1-$L73/$M73),$C73*K73),0))</f>
        <v/>
      </c>
    </row>
    <row r="74" spans="2:24">
      <c r="O74" t="str">
        <f t="shared" si="0"/>
        <v/>
      </c>
      <c r="P74" t="str">
        <f t="shared" si="1"/>
        <v/>
      </c>
      <c r="Q74" t="str">
        <f t="shared" si="2"/>
        <v/>
      </c>
      <c r="R74" t="str">
        <f t="shared" si="3"/>
        <v/>
      </c>
      <c r="S74" t="str">
        <f t="shared" si="4"/>
        <v/>
      </c>
      <c r="T74" t="str">
        <f t="shared" si="5"/>
        <v/>
      </c>
      <c r="U74" t="str">
        <f t="shared" si="6"/>
        <v/>
      </c>
      <c r="V74" t="str">
        <f t="shared" si="7"/>
        <v/>
      </c>
    </row>
    <row r="75" spans="2:24">
      <c r="O75" t="str">
        <f t="shared" si="0"/>
        <v/>
      </c>
      <c r="P75" t="str">
        <f t="shared" si="1"/>
        <v/>
      </c>
      <c r="Q75" t="str">
        <f t="shared" si="2"/>
        <v/>
      </c>
      <c r="R75" t="str">
        <f t="shared" si="3"/>
        <v/>
      </c>
      <c r="S75" t="str">
        <f t="shared" si="4"/>
        <v/>
      </c>
      <c r="T75" t="str">
        <f t="shared" si="5"/>
        <v/>
      </c>
      <c r="U75" t="str">
        <f t="shared" si="6"/>
        <v/>
      </c>
      <c r="V75" t="str">
        <f t="shared" si="7"/>
        <v/>
      </c>
    </row>
    <row r="76" spans="2:24">
      <c r="O76" t="str">
        <f t="shared" si="0"/>
        <v/>
      </c>
      <c r="P76" t="str">
        <f t="shared" si="1"/>
        <v/>
      </c>
      <c r="Q76" t="str">
        <f t="shared" si="2"/>
        <v/>
      </c>
      <c r="R76" t="str">
        <f t="shared" si="3"/>
        <v/>
      </c>
      <c r="S76" t="str">
        <f t="shared" si="4"/>
        <v/>
      </c>
      <c r="T76" t="str">
        <f t="shared" si="5"/>
        <v/>
      </c>
      <c r="U76" t="str">
        <f t="shared" si="6"/>
        <v/>
      </c>
      <c r="V76" t="str">
        <f t="shared" si="7"/>
        <v/>
      </c>
    </row>
    <row r="77" spans="2:24">
      <c r="O77" t="str">
        <f t="shared" ref="O77:O99" si="8">IF(AND(B77&lt;&gt;"",B77&lt;&gt;"Grand Total"),B77,"")</f>
        <v/>
      </c>
      <c r="P77" t="str">
        <f t="shared" ref="P77:P99" si="9">IF(OR($B77="Product",$B77="Function",$B77="",$B77="Grand Total"),"",IF(E77&gt;-0.5,IF($L77&gt;0,$C77*E77*(1-$L77/$M77),$C77*E77),0))</f>
        <v/>
      </c>
      <c r="Q77" t="str">
        <f t="shared" ref="Q77:Q99" si="10">IF(OR($B77="Product",$B77="Function",$B77="",$B77="Grand Total"),"",IF(F77&gt;-0.5,IF($L77&gt;0,$C77*F77*(1-$L77/$M77),$C77*F77),0))</f>
        <v/>
      </c>
      <c r="R77" t="str">
        <f t="shared" ref="R77:R99" si="11">IF(OR($B77="Product",$B77="Function",$B77="",$B77="Grand Total"),"",IF(G77&gt;-0.5,IF($L77&gt;0,$C77*G77*(1-$L77/$M77),$C77*G77),0))</f>
        <v/>
      </c>
      <c r="S77" t="str">
        <f t="shared" ref="S77:S99" si="12">IF(OR($B77="Product",$B77="Function",$B77="",$B77="Grand Total"),"",IF(H77&gt;-0.5,IF($L77&gt;0,$C77*H77*(1-$L77/$M77),$C77*H77),0))</f>
        <v/>
      </c>
      <c r="T77" t="str">
        <f t="shared" ref="T77:T99" si="13">IF(OR($B77="Product",$B77="Function",$B77="",$B77="Grand Total"),"",IF(I77&gt;-0.5,IF($L77&gt;0,$C77*I77*(1-$L77/$M77),$C77*I77),0))</f>
        <v/>
      </c>
      <c r="U77" t="str">
        <f t="shared" ref="U77:U99" si="14">IF(OR($B77="Product",$B77="Function",$B77="",$B77="Grand Total"),"",IF(J77&gt;-0.5,IF($L77&gt;0,$C77*J77*(1-$L77/$M77),$C77*J77),0))</f>
        <v/>
      </c>
      <c r="V77" t="str">
        <f t="shared" ref="V77:V99" si="15">IF(OR($B77="Product",$B77="Function",$B77="",$B77="Grand Total"),"",IF(K77&gt;-0.5,IF($L77&gt;0,$C77*K77*(1-$L77/$M77),$C77*K77),0))</f>
        <v/>
      </c>
    </row>
    <row r="78" spans="2:24">
      <c r="O78" t="str">
        <f t="shared" si="8"/>
        <v/>
      </c>
      <c r="P78" t="str">
        <f t="shared" si="9"/>
        <v/>
      </c>
      <c r="Q78" t="str">
        <f t="shared" si="10"/>
        <v/>
      </c>
      <c r="R78" t="str">
        <f t="shared" si="11"/>
        <v/>
      </c>
      <c r="S78" t="str">
        <f t="shared" si="12"/>
        <v/>
      </c>
      <c r="T78" t="str">
        <f t="shared" si="13"/>
        <v/>
      </c>
      <c r="U78" t="str">
        <f t="shared" si="14"/>
        <v/>
      </c>
      <c r="V78" t="str">
        <f t="shared" si="15"/>
        <v/>
      </c>
    </row>
    <row r="79" spans="2:24">
      <c r="O79" t="str">
        <f t="shared" si="8"/>
        <v/>
      </c>
      <c r="P79" t="str">
        <f t="shared" si="9"/>
        <v/>
      </c>
      <c r="Q79" t="str">
        <f t="shared" si="10"/>
        <v/>
      </c>
      <c r="R79" t="str">
        <f t="shared" si="11"/>
        <v/>
      </c>
      <c r="S79" t="str">
        <f t="shared" si="12"/>
        <v/>
      </c>
      <c r="T79" t="str">
        <f t="shared" si="13"/>
        <v/>
      </c>
      <c r="U79" t="str">
        <f t="shared" si="14"/>
        <v/>
      </c>
      <c r="V79" t="str">
        <f t="shared" si="15"/>
        <v/>
      </c>
    </row>
    <row r="80" spans="2:24">
      <c r="O80" t="str">
        <f t="shared" si="8"/>
        <v/>
      </c>
      <c r="P80" t="str">
        <f t="shared" si="9"/>
        <v/>
      </c>
      <c r="Q80" t="str">
        <f t="shared" si="10"/>
        <v/>
      </c>
      <c r="R80" t="str">
        <f t="shared" si="11"/>
        <v/>
      </c>
      <c r="S80" t="str">
        <f t="shared" si="12"/>
        <v/>
      </c>
      <c r="T80" t="str">
        <f t="shared" si="13"/>
        <v/>
      </c>
      <c r="U80" t="str">
        <f t="shared" si="14"/>
        <v/>
      </c>
      <c r="V80" t="str">
        <f t="shared" si="15"/>
        <v/>
      </c>
    </row>
    <row r="81" spans="15:22">
      <c r="O81" t="str">
        <f t="shared" si="8"/>
        <v/>
      </c>
      <c r="P81" t="str">
        <f t="shared" si="9"/>
        <v/>
      </c>
      <c r="Q81" t="str">
        <f t="shared" si="10"/>
        <v/>
      </c>
      <c r="R81" t="str">
        <f t="shared" si="11"/>
        <v/>
      </c>
      <c r="S81" t="str">
        <f t="shared" si="12"/>
        <v/>
      </c>
      <c r="T81" t="str">
        <f t="shared" si="13"/>
        <v/>
      </c>
      <c r="U81" t="str">
        <f t="shared" si="14"/>
        <v/>
      </c>
      <c r="V81" t="str">
        <f t="shared" si="15"/>
        <v/>
      </c>
    </row>
    <row r="82" spans="15:22">
      <c r="O82" t="str">
        <f t="shared" si="8"/>
        <v/>
      </c>
      <c r="P82" t="str">
        <f t="shared" si="9"/>
        <v/>
      </c>
      <c r="Q82" t="str">
        <f t="shared" si="10"/>
        <v/>
      </c>
      <c r="R82" t="str">
        <f t="shared" si="11"/>
        <v/>
      </c>
      <c r="S82" t="str">
        <f t="shared" si="12"/>
        <v/>
      </c>
      <c r="T82" t="str">
        <f t="shared" si="13"/>
        <v/>
      </c>
      <c r="U82" t="str">
        <f t="shared" si="14"/>
        <v/>
      </c>
      <c r="V82" t="str">
        <f t="shared" si="15"/>
        <v/>
      </c>
    </row>
    <row r="83" spans="15:22">
      <c r="O83" t="str">
        <f t="shared" si="8"/>
        <v/>
      </c>
      <c r="P83" t="str">
        <f t="shared" si="9"/>
        <v/>
      </c>
      <c r="Q83" t="str">
        <f t="shared" si="10"/>
        <v/>
      </c>
      <c r="R83" t="str">
        <f t="shared" si="11"/>
        <v/>
      </c>
      <c r="S83" t="str">
        <f t="shared" si="12"/>
        <v/>
      </c>
      <c r="T83" t="str">
        <f t="shared" si="13"/>
        <v/>
      </c>
      <c r="U83" t="str">
        <f t="shared" si="14"/>
        <v/>
      </c>
      <c r="V83" t="str">
        <f t="shared" si="15"/>
        <v/>
      </c>
    </row>
    <row r="84" spans="15:22">
      <c r="O84" t="str">
        <f t="shared" si="8"/>
        <v/>
      </c>
      <c r="P84" t="str">
        <f t="shared" si="9"/>
        <v/>
      </c>
      <c r="Q84" t="str">
        <f t="shared" si="10"/>
        <v/>
      </c>
      <c r="R84" t="str">
        <f t="shared" si="11"/>
        <v/>
      </c>
      <c r="S84" t="str">
        <f t="shared" si="12"/>
        <v/>
      </c>
      <c r="T84" t="str">
        <f t="shared" si="13"/>
        <v/>
      </c>
      <c r="U84" t="str">
        <f t="shared" si="14"/>
        <v/>
      </c>
      <c r="V84" t="str">
        <f t="shared" si="15"/>
        <v/>
      </c>
    </row>
    <row r="85" spans="15:22">
      <c r="O85" t="str">
        <f t="shared" si="8"/>
        <v/>
      </c>
      <c r="P85" t="str">
        <f t="shared" si="9"/>
        <v/>
      </c>
      <c r="Q85" t="str">
        <f t="shared" si="10"/>
        <v/>
      </c>
      <c r="R85" t="str">
        <f t="shared" si="11"/>
        <v/>
      </c>
      <c r="S85" t="str">
        <f t="shared" si="12"/>
        <v/>
      </c>
      <c r="T85" t="str">
        <f t="shared" si="13"/>
        <v/>
      </c>
      <c r="U85" t="str">
        <f t="shared" si="14"/>
        <v/>
      </c>
      <c r="V85" t="str">
        <f t="shared" si="15"/>
        <v/>
      </c>
    </row>
    <row r="86" spans="15:22">
      <c r="O86" t="str">
        <f t="shared" si="8"/>
        <v/>
      </c>
      <c r="P86" t="str">
        <f t="shared" si="9"/>
        <v/>
      </c>
      <c r="Q86" t="str">
        <f t="shared" si="10"/>
        <v/>
      </c>
      <c r="R86" t="str">
        <f t="shared" si="11"/>
        <v/>
      </c>
      <c r="S86" t="str">
        <f t="shared" si="12"/>
        <v/>
      </c>
      <c r="T86" t="str">
        <f t="shared" si="13"/>
        <v/>
      </c>
      <c r="U86" t="str">
        <f t="shared" si="14"/>
        <v/>
      </c>
      <c r="V86" t="str">
        <f t="shared" si="15"/>
        <v/>
      </c>
    </row>
    <row r="87" spans="15:22">
      <c r="O87" t="str">
        <f t="shared" si="8"/>
        <v/>
      </c>
      <c r="P87" t="str">
        <f t="shared" si="9"/>
        <v/>
      </c>
      <c r="Q87" t="str">
        <f t="shared" si="10"/>
        <v/>
      </c>
      <c r="R87" t="str">
        <f t="shared" si="11"/>
        <v/>
      </c>
      <c r="S87" t="str">
        <f t="shared" si="12"/>
        <v/>
      </c>
      <c r="T87" t="str">
        <f t="shared" si="13"/>
        <v/>
      </c>
      <c r="U87" t="str">
        <f t="shared" si="14"/>
        <v/>
      </c>
      <c r="V87" t="str">
        <f t="shared" si="15"/>
        <v/>
      </c>
    </row>
    <row r="88" spans="15:22">
      <c r="O88" t="str">
        <f t="shared" si="8"/>
        <v/>
      </c>
      <c r="P88" t="str">
        <f t="shared" si="9"/>
        <v/>
      </c>
      <c r="Q88" t="str">
        <f t="shared" si="10"/>
        <v/>
      </c>
      <c r="R88" t="str">
        <f t="shared" si="11"/>
        <v/>
      </c>
      <c r="S88" t="str">
        <f t="shared" si="12"/>
        <v/>
      </c>
      <c r="T88" t="str">
        <f t="shared" si="13"/>
        <v/>
      </c>
      <c r="U88" t="str">
        <f t="shared" si="14"/>
        <v/>
      </c>
      <c r="V88" t="str">
        <f t="shared" si="15"/>
        <v/>
      </c>
    </row>
    <row r="89" spans="15:22">
      <c r="O89" t="str">
        <f t="shared" si="8"/>
        <v/>
      </c>
      <c r="P89" t="str">
        <f t="shared" si="9"/>
        <v/>
      </c>
      <c r="Q89" t="str">
        <f t="shared" si="10"/>
        <v/>
      </c>
      <c r="R89" t="str">
        <f t="shared" si="11"/>
        <v/>
      </c>
      <c r="S89" t="str">
        <f t="shared" si="12"/>
        <v/>
      </c>
      <c r="T89" t="str">
        <f t="shared" si="13"/>
        <v/>
      </c>
      <c r="U89" t="str">
        <f t="shared" si="14"/>
        <v/>
      </c>
      <c r="V89" t="str">
        <f t="shared" si="15"/>
        <v/>
      </c>
    </row>
    <row r="90" spans="15:22">
      <c r="O90" t="str">
        <f t="shared" si="8"/>
        <v/>
      </c>
      <c r="P90" t="str">
        <f t="shared" si="9"/>
        <v/>
      </c>
      <c r="Q90" t="str">
        <f t="shared" si="10"/>
        <v/>
      </c>
      <c r="R90" t="str">
        <f t="shared" si="11"/>
        <v/>
      </c>
      <c r="S90" t="str">
        <f t="shared" si="12"/>
        <v/>
      </c>
      <c r="T90" t="str">
        <f t="shared" si="13"/>
        <v/>
      </c>
      <c r="U90" t="str">
        <f t="shared" si="14"/>
        <v/>
      </c>
      <c r="V90" t="str">
        <f t="shared" si="15"/>
        <v/>
      </c>
    </row>
    <row r="91" spans="15:22">
      <c r="O91" t="str">
        <f t="shared" si="8"/>
        <v/>
      </c>
      <c r="P91" t="str">
        <f t="shared" si="9"/>
        <v/>
      </c>
      <c r="Q91" t="str">
        <f t="shared" si="10"/>
        <v/>
      </c>
      <c r="R91" t="str">
        <f t="shared" si="11"/>
        <v/>
      </c>
      <c r="S91" t="str">
        <f t="shared" si="12"/>
        <v/>
      </c>
      <c r="T91" t="str">
        <f t="shared" si="13"/>
        <v/>
      </c>
      <c r="U91" t="str">
        <f t="shared" si="14"/>
        <v/>
      </c>
      <c r="V91" t="str">
        <f t="shared" si="15"/>
        <v/>
      </c>
    </row>
    <row r="92" spans="15:22">
      <c r="O92" t="str">
        <f t="shared" si="8"/>
        <v/>
      </c>
      <c r="P92" t="str">
        <f t="shared" si="9"/>
        <v/>
      </c>
      <c r="Q92" t="str">
        <f t="shared" si="10"/>
        <v/>
      </c>
      <c r="R92" t="str">
        <f t="shared" si="11"/>
        <v/>
      </c>
      <c r="S92" t="str">
        <f t="shared" si="12"/>
        <v/>
      </c>
      <c r="T92" t="str">
        <f t="shared" si="13"/>
        <v/>
      </c>
      <c r="U92" t="str">
        <f t="shared" si="14"/>
        <v/>
      </c>
      <c r="V92" t="str">
        <f t="shared" si="15"/>
        <v/>
      </c>
    </row>
    <row r="93" spans="15:22">
      <c r="O93" t="str">
        <f t="shared" si="8"/>
        <v/>
      </c>
      <c r="P93" t="str">
        <f t="shared" si="9"/>
        <v/>
      </c>
      <c r="Q93" t="str">
        <f t="shared" si="10"/>
        <v/>
      </c>
      <c r="R93" t="str">
        <f t="shared" si="11"/>
        <v/>
      </c>
      <c r="S93" t="str">
        <f t="shared" si="12"/>
        <v/>
      </c>
      <c r="T93" t="str">
        <f t="shared" si="13"/>
        <v/>
      </c>
      <c r="U93" t="str">
        <f t="shared" si="14"/>
        <v/>
      </c>
      <c r="V93" t="str">
        <f t="shared" si="15"/>
        <v/>
      </c>
    </row>
    <row r="94" spans="15:22">
      <c r="O94" t="str">
        <f t="shared" si="8"/>
        <v/>
      </c>
      <c r="P94" t="str">
        <f t="shared" si="9"/>
        <v/>
      </c>
      <c r="Q94" t="str">
        <f t="shared" si="10"/>
        <v/>
      </c>
      <c r="R94" t="str">
        <f t="shared" si="11"/>
        <v/>
      </c>
      <c r="S94" t="str">
        <f t="shared" si="12"/>
        <v/>
      </c>
      <c r="T94" t="str">
        <f t="shared" si="13"/>
        <v/>
      </c>
      <c r="U94" t="str">
        <f t="shared" si="14"/>
        <v/>
      </c>
      <c r="V94" t="str">
        <f t="shared" si="15"/>
        <v/>
      </c>
    </row>
    <row r="95" spans="15:22">
      <c r="O95" t="str">
        <f t="shared" si="8"/>
        <v/>
      </c>
      <c r="P95" t="str">
        <f t="shared" si="9"/>
        <v/>
      </c>
      <c r="Q95" t="str">
        <f t="shared" si="10"/>
        <v/>
      </c>
      <c r="R95" t="str">
        <f t="shared" si="11"/>
        <v/>
      </c>
      <c r="S95" t="str">
        <f t="shared" si="12"/>
        <v/>
      </c>
      <c r="T95" t="str">
        <f t="shared" si="13"/>
        <v/>
      </c>
      <c r="U95" t="str">
        <f t="shared" si="14"/>
        <v/>
      </c>
      <c r="V95" t="str">
        <f t="shared" si="15"/>
        <v/>
      </c>
    </row>
    <row r="96" spans="15:22">
      <c r="O96" t="str">
        <f t="shared" si="8"/>
        <v/>
      </c>
      <c r="P96" t="str">
        <f t="shared" si="9"/>
        <v/>
      </c>
      <c r="Q96" t="str">
        <f t="shared" si="10"/>
        <v/>
      </c>
      <c r="R96" t="str">
        <f t="shared" si="11"/>
        <v/>
      </c>
      <c r="S96" t="str">
        <f t="shared" si="12"/>
        <v/>
      </c>
      <c r="T96" t="str">
        <f t="shared" si="13"/>
        <v/>
      </c>
      <c r="U96" t="str">
        <f t="shared" si="14"/>
        <v/>
      </c>
      <c r="V96" t="str">
        <f t="shared" si="15"/>
        <v/>
      </c>
    </row>
    <row r="97" spans="15:22">
      <c r="O97" t="str">
        <f t="shared" si="8"/>
        <v/>
      </c>
      <c r="P97" t="str">
        <f t="shared" si="9"/>
        <v/>
      </c>
      <c r="Q97" t="str">
        <f t="shared" si="10"/>
        <v/>
      </c>
      <c r="R97" t="str">
        <f t="shared" si="11"/>
        <v/>
      </c>
      <c r="S97" t="str">
        <f t="shared" si="12"/>
        <v/>
      </c>
      <c r="T97" t="str">
        <f t="shared" si="13"/>
        <v/>
      </c>
      <c r="U97" t="str">
        <f t="shared" si="14"/>
        <v/>
      </c>
      <c r="V97" t="str">
        <f t="shared" si="15"/>
        <v/>
      </c>
    </row>
    <row r="98" spans="15:22">
      <c r="O98" t="str">
        <f t="shared" si="8"/>
        <v/>
      </c>
      <c r="P98" t="str">
        <f t="shared" si="9"/>
        <v/>
      </c>
      <c r="Q98" t="str">
        <f t="shared" si="10"/>
        <v/>
      </c>
      <c r="R98" t="str">
        <f t="shared" si="11"/>
        <v/>
      </c>
      <c r="S98" t="str">
        <f t="shared" si="12"/>
        <v/>
      </c>
      <c r="T98" t="str">
        <f t="shared" si="13"/>
        <v/>
      </c>
      <c r="U98" t="str">
        <f t="shared" si="14"/>
        <v/>
      </c>
      <c r="V98" t="str">
        <f t="shared" si="15"/>
        <v/>
      </c>
    </row>
    <row r="99" spans="15:22">
      <c r="O99" t="str">
        <f t="shared" si="8"/>
        <v/>
      </c>
      <c r="P99" t="str">
        <f t="shared" si="9"/>
        <v/>
      </c>
      <c r="Q99" t="str">
        <f t="shared" si="10"/>
        <v/>
      </c>
      <c r="R99" t="str">
        <f t="shared" si="11"/>
        <v/>
      </c>
      <c r="S99" t="str">
        <f t="shared" si="12"/>
        <v/>
      </c>
      <c r="T99" t="str">
        <f t="shared" si="13"/>
        <v/>
      </c>
      <c r="U99" t="str">
        <f t="shared" si="14"/>
        <v/>
      </c>
      <c r="V99" t="str">
        <f t="shared" si="15"/>
        <v/>
      </c>
    </row>
    <row r="100" spans="15:22">
      <c r="O100" t="str">
        <f t="shared" ref="O100:O102" si="16">IF(B100&lt;&gt;"",B100,"")</f>
        <v/>
      </c>
      <c r="P100" t="str">
        <f t="shared" ref="P100:P102" si="17">IF(OR($B100="Product",$B100="Function",$B100="",$B100="Grand Total"),"",IF(E100&gt;-0.5,IF($L100&gt;0,$C100*E100*(1-$L100/$M100),$C100*E100),0))</f>
        <v/>
      </c>
      <c r="Q100" t="str">
        <f t="shared" ref="Q100:Q102" si="18">IF(OR($B100="Product",$B100="Function",$B100="",$B100="Grand Total"),"",IF(F100&gt;-0.5,IF($L100&gt;0,$C100*F100*(1-$L100/$M100),$C100*F100),0))</f>
        <v/>
      </c>
      <c r="R100" t="str">
        <f t="shared" ref="R100:R102" si="19">IF(OR($B100="Product",$B100="Function",$B100="",$B100="Grand Total"),"",IF(G100&gt;-0.5,IF($L100&gt;0,$C100*G100*(1-$L100/$M100),$C100*G100),0))</f>
        <v/>
      </c>
      <c r="S100" t="str">
        <f t="shared" ref="S100:S102" si="20">IF(OR($B100="Product",$B100="Function",$B100="",$B100="Grand Total"),"",IF(H100&gt;-0.5,IF($L100&gt;0,$C100*H100*(1-$L100/$M100),$C100*H100),0))</f>
        <v/>
      </c>
      <c r="T100" t="str">
        <f t="shared" ref="T100:T102" si="21">IF(OR($B100="Product",$B100="Function",$B100="",$B100="Grand Total"),"",IF(I100&gt;-0.5,IF($L100&gt;0,$C100*I100*(1-$L100/$M100),$C100*I100),0))</f>
        <v/>
      </c>
      <c r="U100" t="str">
        <f t="shared" ref="U100:U102" si="22">IF(OR($B100="Product",$B100="Function",$B100="",$B100="Grand Total"),"",IF(J100&gt;-0.5,IF($L100&gt;0,$C100*J100*(1-$L100/$M100),$C100*J100),0))</f>
        <v/>
      </c>
      <c r="V100" t="str">
        <f t="shared" ref="V100:V102" si="23">IF(OR($B100="Product",$B100="Function",$B100="",$B100="Grand Total"),"",IF(K100&gt;-0.5,IF($L100&gt;0,$C100*K100*(1-$L100/$M100),$C100*K100),0))</f>
        <v/>
      </c>
    </row>
    <row r="101" spans="15:22">
      <c r="O101" t="str">
        <f t="shared" si="16"/>
        <v/>
      </c>
      <c r="P101" t="str">
        <f t="shared" si="17"/>
        <v/>
      </c>
      <c r="Q101" t="str">
        <f t="shared" si="18"/>
        <v/>
      </c>
      <c r="R101" t="str">
        <f t="shared" si="19"/>
        <v/>
      </c>
      <c r="S101" t="str">
        <f t="shared" si="20"/>
        <v/>
      </c>
      <c r="T101" t="str">
        <f t="shared" si="21"/>
        <v/>
      </c>
      <c r="U101" t="str">
        <f t="shared" si="22"/>
        <v/>
      </c>
      <c r="V101" t="str">
        <f t="shared" si="23"/>
        <v/>
      </c>
    </row>
    <row r="102" spans="15:22">
      <c r="O102" t="str">
        <f t="shared" si="16"/>
        <v/>
      </c>
      <c r="P102" t="str">
        <f t="shared" si="17"/>
        <v/>
      </c>
      <c r="Q102" t="str">
        <f t="shared" si="18"/>
        <v/>
      </c>
      <c r="R102" t="str">
        <f t="shared" si="19"/>
        <v/>
      </c>
      <c r="S102" t="str">
        <f t="shared" si="20"/>
        <v/>
      </c>
      <c r="T102" t="str">
        <f t="shared" si="21"/>
        <v/>
      </c>
      <c r="U102" t="str">
        <f t="shared" si="22"/>
        <v/>
      </c>
      <c r="V102" t="str">
        <f t="shared" si="23"/>
        <v/>
      </c>
    </row>
  </sheetData>
  <mergeCells count="2">
    <mergeCell ref="B4:H4"/>
    <mergeCell ref="O4:U4"/>
  </mergeCells>
  <pageMargins left="0.7" right="0.7" top="0.75" bottom="0.75" header="0.3" footer="0.3"/>
  <pageSetup paperSize="9" orientation="portrait" r:id="rId2"/>
  <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2">
    <tabColor rgb="FF538DD5"/>
  </sheetPr>
  <dimension ref="A1:BK86"/>
  <sheetViews>
    <sheetView topLeftCell="A25" zoomScale="85" zoomScaleNormal="85" workbookViewId="0">
      <selection activeCell="K37" sqref="K37"/>
    </sheetView>
  </sheetViews>
  <sheetFormatPr defaultColWidth="8.83203125" defaultRowHeight="12.75"/>
  <cols>
    <col min="1" max="1" width="51" style="144" bestFit="1" customWidth="1"/>
    <col min="2" max="2" width="17.33203125" style="144" customWidth="1"/>
    <col min="3" max="3" width="16.83203125" style="144" bestFit="1" customWidth="1"/>
    <col min="4" max="4" width="16.6640625" style="144" bestFit="1" customWidth="1"/>
    <col min="5" max="5" width="18.5" style="144" bestFit="1" customWidth="1"/>
    <col min="6" max="6" width="34.6640625" style="144" bestFit="1" customWidth="1"/>
    <col min="7" max="7" width="21.83203125" style="144" bestFit="1" customWidth="1"/>
    <col min="8" max="8" width="19.1640625" style="144" customWidth="1"/>
    <col min="9" max="9" width="16.33203125" style="144" customWidth="1"/>
    <col min="10" max="10" width="10.33203125" style="144" bestFit="1" customWidth="1"/>
    <col min="11" max="11" width="10.1640625" style="144" bestFit="1" customWidth="1"/>
    <col min="12" max="13" width="8.6640625" style="144" bestFit="1" customWidth="1"/>
    <col min="14" max="14" width="3.1640625" style="144" bestFit="1" customWidth="1"/>
    <col min="15" max="15" width="5.6640625" style="144" bestFit="1" customWidth="1"/>
    <col min="16" max="16" width="12.1640625" style="144" bestFit="1" customWidth="1"/>
    <col min="17" max="17" width="5.6640625" style="144" bestFit="1" customWidth="1"/>
    <col min="18" max="18" width="16.6640625" style="144" bestFit="1" customWidth="1"/>
    <col min="19" max="19" width="5.33203125" style="144" bestFit="1" customWidth="1"/>
    <col min="20" max="20" width="6.1640625" style="144" bestFit="1" customWidth="1"/>
    <col min="21" max="21" width="8.6640625" style="144" bestFit="1" customWidth="1"/>
    <col min="22" max="22" width="22.5" style="144" bestFit="1" customWidth="1"/>
    <col min="23" max="16384" width="8.83203125" style="144"/>
  </cols>
  <sheetData>
    <row r="1" spans="1:63">
      <c r="A1" s="70"/>
      <c r="B1" s="70"/>
      <c r="C1" s="70"/>
      <c r="D1" s="70"/>
      <c r="E1" s="70"/>
      <c r="F1" s="70"/>
      <c r="G1" s="70"/>
      <c r="H1" s="70"/>
      <c r="I1" s="70"/>
      <c r="J1" s="70"/>
      <c r="K1" s="70"/>
      <c r="L1" s="70"/>
      <c r="M1" s="70"/>
      <c r="N1" s="70"/>
      <c r="O1" s="70"/>
      <c r="P1" s="70"/>
      <c r="Q1" s="70"/>
      <c r="R1" s="70"/>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row>
    <row r="2" spans="1:63">
      <c r="A2" s="70"/>
      <c r="B2" s="70"/>
      <c r="C2" s="70"/>
      <c r="D2" s="70"/>
      <c r="E2" s="70"/>
      <c r="F2" s="70"/>
      <c r="G2" s="70"/>
      <c r="H2" s="70"/>
      <c r="I2" s="70"/>
      <c r="J2" s="70"/>
      <c r="K2" s="70"/>
      <c r="L2" s="70"/>
      <c r="M2" s="70"/>
      <c r="N2" s="70"/>
      <c r="O2" s="70"/>
      <c r="P2" s="70"/>
      <c r="Q2" s="70"/>
      <c r="R2" s="70"/>
      <c r="S2" s="36"/>
      <c r="T2" s="36"/>
      <c r="U2" s="36"/>
      <c r="V2" s="36"/>
      <c r="W2" s="36"/>
      <c r="X2" s="36"/>
      <c r="Y2" s="36"/>
      <c r="Z2" s="36"/>
      <c r="AA2" s="36"/>
      <c r="AB2" s="36"/>
      <c r="AC2" s="36"/>
      <c r="AD2" s="36"/>
      <c r="AE2" s="36"/>
      <c r="AF2" s="36"/>
      <c r="AG2" s="36"/>
      <c r="AH2" s="36"/>
      <c r="AI2" s="36"/>
      <c r="AJ2" s="36"/>
      <c r="AK2" s="36"/>
      <c r="AL2" s="36"/>
      <c r="AM2" s="36"/>
      <c r="AN2" s="36"/>
      <c r="AO2" s="36"/>
      <c r="AP2" s="36"/>
      <c r="AQ2" s="36"/>
      <c r="AR2" s="36"/>
      <c r="AS2" s="36"/>
      <c r="AT2" s="36"/>
      <c r="AU2" s="36"/>
      <c r="AV2" s="36"/>
      <c r="AW2" s="36"/>
      <c r="AX2" s="36"/>
      <c r="AY2" s="36"/>
      <c r="AZ2" s="36"/>
      <c r="BA2" s="36"/>
      <c r="BB2" s="36"/>
      <c r="BC2" s="36"/>
      <c r="BD2" s="36"/>
      <c r="BE2" s="36"/>
      <c r="BF2" s="36"/>
      <c r="BG2" s="36"/>
      <c r="BH2" s="36"/>
      <c r="BI2" s="36"/>
      <c r="BJ2" s="36"/>
      <c r="BK2" s="36"/>
    </row>
    <row r="3" spans="1:63" ht="13.5" thickBot="1">
      <c r="A3" s="70"/>
      <c r="B3" s="70"/>
      <c r="C3" s="70"/>
      <c r="D3" s="70"/>
      <c r="E3" s="70"/>
      <c r="F3" s="70"/>
      <c r="G3" s="70"/>
      <c r="H3" s="70"/>
      <c r="I3" s="70"/>
      <c r="J3" s="70"/>
      <c r="K3" s="70"/>
      <c r="L3" s="70"/>
      <c r="M3" s="70"/>
      <c r="N3" s="70"/>
      <c r="O3" s="70"/>
      <c r="P3" s="70"/>
      <c r="Q3" s="70"/>
      <c r="R3" s="70"/>
      <c r="S3" s="36"/>
      <c r="T3" s="36"/>
      <c r="U3" s="36"/>
      <c r="V3" s="36"/>
      <c r="W3" s="36"/>
      <c r="X3" s="36"/>
      <c r="Y3" s="36"/>
      <c r="Z3" s="36"/>
      <c r="AA3" s="36"/>
      <c r="AB3" s="36"/>
      <c r="AC3" s="36"/>
      <c r="AD3" s="36"/>
      <c r="AE3" s="36"/>
      <c r="AF3" s="36"/>
      <c r="AG3" s="36"/>
      <c r="AH3" s="36"/>
      <c r="AI3" s="36"/>
      <c r="AJ3" s="36"/>
      <c r="AK3" s="36"/>
      <c r="AL3" s="36"/>
      <c r="AM3" s="36"/>
      <c r="AN3" s="36"/>
      <c r="AO3" s="36"/>
      <c r="AP3" s="36"/>
      <c r="AQ3" s="36"/>
      <c r="AR3" s="36"/>
      <c r="AS3" s="36"/>
      <c r="AT3" s="36"/>
      <c r="AU3" s="36"/>
      <c r="AV3" s="36"/>
      <c r="AW3" s="36"/>
      <c r="AX3" s="36"/>
      <c r="AY3" s="36"/>
      <c r="AZ3" s="36"/>
      <c r="BA3" s="36"/>
      <c r="BB3" s="36"/>
      <c r="BC3" s="36"/>
      <c r="BD3" s="36"/>
      <c r="BE3" s="36"/>
      <c r="BF3" s="36"/>
      <c r="BG3" s="36"/>
      <c r="BH3" s="36"/>
      <c r="BI3" s="36"/>
      <c r="BJ3" s="36"/>
      <c r="BK3" s="36"/>
    </row>
    <row r="4" spans="1:63" ht="14.25" thickTop="1" thickBot="1">
      <c r="A4" s="484" t="s">
        <v>192</v>
      </c>
      <c r="B4" s="485"/>
      <c r="C4" s="485"/>
      <c r="D4" s="486"/>
      <c r="E4" s="70"/>
      <c r="F4" s="70"/>
      <c r="G4" s="70"/>
      <c r="H4" s="70"/>
      <c r="I4" s="70"/>
      <c r="J4" s="70"/>
      <c r="K4" s="70"/>
      <c r="L4" s="70"/>
      <c r="M4" s="70"/>
      <c r="N4" s="70"/>
      <c r="O4" s="70"/>
      <c r="P4" s="70"/>
      <c r="Q4" s="70"/>
      <c r="R4" s="70"/>
      <c r="S4" s="36"/>
      <c r="T4" s="36"/>
      <c r="U4" s="36"/>
      <c r="V4" s="36"/>
      <c r="W4" s="36"/>
      <c r="X4" s="36"/>
      <c r="Y4" s="36"/>
      <c r="Z4" s="36"/>
      <c r="AA4" s="36"/>
      <c r="AB4" s="36"/>
      <c r="AC4" s="36"/>
      <c r="AD4" s="36"/>
      <c r="AE4" s="36"/>
      <c r="AF4" s="36"/>
      <c r="AG4" s="36"/>
      <c r="AH4" s="36"/>
      <c r="AI4" s="36"/>
      <c r="AJ4" s="36"/>
      <c r="AK4" s="36"/>
      <c r="AL4" s="36"/>
      <c r="AM4" s="36"/>
      <c r="AN4" s="36"/>
      <c r="AO4" s="36"/>
      <c r="AP4" s="36"/>
      <c r="AQ4" s="36"/>
      <c r="AR4" s="36"/>
      <c r="AS4" s="36"/>
      <c r="AT4" s="36"/>
      <c r="AU4" s="36"/>
      <c r="AV4" s="36"/>
      <c r="AW4" s="36"/>
      <c r="AX4" s="36"/>
      <c r="AY4" s="36"/>
      <c r="AZ4" s="36"/>
      <c r="BA4" s="36"/>
      <c r="BB4" s="36"/>
      <c r="BC4" s="36"/>
      <c r="BD4" s="36"/>
      <c r="BE4" s="36"/>
      <c r="BF4" s="36"/>
      <c r="BG4" s="36"/>
      <c r="BH4" s="36"/>
      <c r="BI4" s="36"/>
      <c r="BJ4" s="36"/>
      <c r="BK4" s="36"/>
    </row>
    <row r="5" spans="1:63" ht="13.5" thickTop="1">
      <c r="A5" s="145" t="s">
        <v>217</v>
      </c>
      <c r="B5" s="146">
        <v>90.52</v>
      </c>
      <c r="C5" s="147">
        <f>IF(B5&lt;&gt;"",B5,"")</f>
        <v>90.52</v>
      </c>
      <c r="D5" s="148" t="s">
        <v>79</v>
      </c>
      <c r="E5" s="70"/>
      <c r="F5" s="70"/>
      <c r="G5" s="70"/>
      <c r="H5" s="70"/>
      <c r="I5" s="70"/>
      <c r="J5" s="70"/>
      <c r="K5" s="70"/>
      <c r="L5" s="70"/>
      <c r="M5" s="70"/>
      <c r="N5" s="70"/>
      <c r="O5" s="70"/>
      <c r="P5" s="70"/>
      <c r="Q5" s="70"/>
      <c r="R5" s="70"/>
      <c r="S5" s="36"/>
      <c r="T5" s="36"/>
      <c r="U5" s="36"/>
      <c r="V5" s="36"/>
      <c r="W5" s="36"/>
      <c r="X5" s="36"/>
      <c r="Y5" s="36"/>
      <c r="Z5" s="36"/>
      <c r="AA5" s="36"/>
      <c r="AB5" s="36"/>
      <c r="AC5" s="36"/>
      <c r="AD5" s="36"/>
      <c r="AE5" s="36"/>
      <c r="AF5" s="36"/>
      <c r="AG5" s="36"/>
      <c r="AH5" s="36"/>
      <c r="AI5" s="36"/>
      <c r="AJ5" s="36"/>
      <c r="AK5" s="36"/>
      <c r="AL5" s="36"/>
      <c r="AM5" s="36"/>
      <c r="AN5" s="36"/>
      <c r="AO5" s="36"/>
      <c r="AP5" s="36"/>
      <c r="AQ5" s="36"/>
      <c r="AR5" s="36"/>
      <c r="AS5" s="36"/>
      <c r="AT5" s="36"/>
      <c r="AU5" s="36"/>
      <c r="AV5" s="36"/>
      <c r="AW5" s="36"/>
      <c r="AX5" s="36"/>
      <c r="AY5" s="36"/>
      <c r="AZ5" s="36"/>
      <c r="BA5" s="36"/>
      <c r="BB5" s="36"/>
      <c r="BC5" s="36"/>
      <c r="BD5" s="36"/>
      <c r="BE5" s="36"/>
      <c r="BF5" s="36"/>
      <c r="BG5" s="36"/>
      <c r="BH5" s="36"/>
      <c r="BI5" s="36"/>
      <c r="BJ5" s="36"/>
      <c r="BK5" s="36"/>
    </row>
    <row r="6" spans="1:63" ht="13.5" thickBot="1">
      <c r="A6" s="145" t="s">
        <v>218</v>
      </c>
      <c r="B6" s="146">
        <v>36.590000000000003</v>
      </c>
      <c r="C6" s="147">
        <f>IF(B6&lt;&gt;"",B6, "")</f>
        <v>36.590000000000003</v>
      </c>
      <c r="D6" s="148" t="s">
        <v>79</v>
      </c>
      <c r="E6" s="70"/>
      <c r="F6" s="70"/>
      <c r="G6" s="70"/>
      <c r="H6" s="70"/>
      <c r="I6" s="70"/>
      <c r="J6" s="70"/>
      <c r="K6" s="70"/>
      <c r="L6" s="70"/>
      <c r="M6" s="70"/>
      <c r="N6" s="70"/>
      <c r="O6" s="70"/>
      <c r="P6" s="70"/>
      <c r="Q6" s="70"/>
      <c r="R6" s="70"/>
      <c r="S6" s="36"/>
      <c r="T6" s="36"/>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row>
    <row r="7" spans="1:63" ht="14.25" thickTop="1" thickBot="1">
      <c r="A7" s="149" t="s">
        <v>219</v>
      </c>
      <c r="B7" s="150"/>
      <c r="C7" s="151">
        <f>IF(B7="",C5-C6,B7)</f>
        <v>53.929999999999993</v>
      </c>
      <c r="D7" s="152" t="s">
        <v>79</v>
      </c>
      <c r="E7" s="70"/>
      <c r="F7" s="478" t="s">
        <v>273</v>
      </c>
      <c r="G7" s="479"/>
      <c r="H7" s="480"/>
      <c r="I7" s="70"/>
      <c r="J7" s="70"/>
      <c r="K7" s="70"/>
      <c r="L7" s="70"/>
      <c r="M7" s="70"/>
      <c r="N7" s="70"/>
      <c r="O7" s="70"/>
      <c r="P7" s="70"/>
      <c r="Q7" s="70"/>
      <c r="R7" s="70"/>
      <c r="S7" s="36"/>
      <c r="T7" s="36"/>
      <c r="U7" s="36"/>
      <c r="V7" s="36"/>
      <c r="W7" s="36"/>
      <c r="X7" s="36"/>
      <c r="Y7" s="36"/>
      <c r="Z7" s="36"/>
      <c r="AA7" s="36"/>
      <c r="AB7" s="36"/>
      <c r="AC7" s="36"/>
      <c r="AD7" s="36"/>
      <c r="AE7" s="36"/>
      <c r="AF7" s="36"/>
      <c r="AG7" s="36"/>
      <c r="AH7" s="36"/>
      <c r="AI7" s="36"/>
      <c r="AJ7" s="36"/>
      <c r="AK7" s="36"/>
      <c r="AL7" s="36"/>
      <c r="AM7" s="36"/>
      <c r="AN7" s="36"/>
      <c r="AO7" s="36"/>
      <c r="AP7" s="36"/>
      <c r="AQ7" s="36"/>
      <c r="AR7" s="36"/>
      <c r="AS7" s="36"/>
      <c r="AT7" s="36"/>
      <c r="AU7" s="36"/>
      <c r="AV7" s="36"/>
      <c r="AW7" s="36"/>
      <c r="AX7" s="36"/>
      <c r="AY7" s="36"/>
      <c r="AZ7" s="36"/>
      <c r="BA7" s="36"/>
      <c r="BB7" s="36"/>
      <c r="BC7" s="36"/>
      <c r="BD7" s="36"/>
      <c r="BE7" s="36"/>
      <c r="BF7" s="36"/>
      <c r="BG7" s="36"/>
      <c r="BH7" s="36"/>
      <c r="BI7" s="36"/>
      <c r="BJ7" s="36"/>
      <c r="BK7" s="36"/>
    </row>
    <row r="8" spans="1:63" ht="14.25" thickTop="1" thickBot="1">
      <c r="A8" s="484" t="s">
        <v>296</v>
      </c>
      <c r="B8" s="485"/>
      <c r="C8" s="485"/>
      <c r="D8" s="486"/>
      <c r="E8" s="70"/>
      <c r="F8" s="153" t="s">
        <v>274</v>
      </c>
      <c r="G8" s="154">
        <f>E37</f>
        <v>29.4</v>
      </c>
      <c r="H8" s="155" t="s">
        <v>220</v>
      </c>
      <c r="I8" s="70"/>
      <c r="J8" s="70"/>
      <c r="K8" s="70"/>
      <c r="L8" s="70"/>
      <c r="M8" s="70"/>
      <c r="N8" s="70"/>
      <c r="O8" s="70"/>
      <c r="P8" s="70"/>
      <c r="Q8" s="70"/>
      <c r="R8" s="70"/>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row>
    <row r="9" spans="1:63" ht="13.5" thickTop="1">
      <c r="A9" s="156" t="s">
        <v>92</v>
      </c>
      <c r="B9" s="157">
        <v>5</v>
      </c>
      <c r="C9" s="192">
        <f>IF(B9&lt;&gt;"",B9,"")</f>
        <v>5</v>
      </c>
      <c r="D9" s="158" t="s">
        <v>220</v>
      </c>
      <c r="E9" s="70"/>
      <c r="F9" s="153" t="s">
        <v>275</v>
      </c>
      <c r="G9" s="154">
        <f>C37</f>
        <v>9.76</v>
      </c>
      <c r="H9" s="155" t="s">
        <v>220</v>
      </c>
      <c r="I9" s="70"/>
      <c r="J9" s="70"/>
      <c r="K9" s="70"/>
      <c r="L9" s="70"/>
      <c r="M9" s="70"/>
      <c r="N9" s="70"/>
      <c r="O9" s="70"/>
      <c r="P9" s="70"/>
      <c r="Q9" s="70"/>
      <c r="R9" s="70"/>
      <c r="S9" s="36"/>
      <c r="T9" s="36"/>
      <c r="U9" s="36"/>
      <c r="V9" s="36"/>
      <c r="W9" s="36"/>
      <c r="X9" s="36"/>
      <c r="Y9" s="36"/>
      <c r="Z9" s="36"/>
      <c r="AA9" s="36"/>
      <c r="AB9" s="36"/>
      <c r="AC9" s="36"/>
      <c r="AD9" s="36"/>
      <c r="AE9" s="36"/>
      <c r="AF9" s="36"/>
      <c r="AG9" s="36"/>
      <c r="AH9" s="36"/>
      <c r="AI9" s="36"/>
      <c r="AJ9" s="36"/>
      <c r="AK9" s="36"/>
      <c r="AL9" s="36"/>
      <c r="AM9" s="36"/>
      <c r="AN9" s="36"/>
      <c r="AO9" s="36"/>
      <c r="AP9" s="36"/>
      <c r="AQ9" s="36"/>
      <c r="AR9" s="36"/>
      <c r="AS9" s="36"/>
      <c r="AT9" s="36"/>
      <c r="AU9" s="36"/>
      <c r="AV9" s="36"/>
      <c r="AW9" s="36"/>
      <c r="AX9" s="36"/>
      <c r="AY9" s="36"/>
      <c r="AZ9" s="36"/>
      <c r="BA9" s="36"/>
      <c r="BB9" s="36"/>
      <c r="BC9" s="36"/>
      <c r="BD9" s="36"/>
      <c r="BE9" s="36"/>
      <c r="BF9" s="36"/>
      <c r="BG9" s="36"/>
      <c r="BH9" s="36"/>
      <c r="BI9" s="36"/>
      <c r="BJ9" s="36"/>
      <c r="BK9" s="36"/>
    </row>
    <row r="10" spans="1:63">
      <c r="A10" s="145" t="s">
        <v>96</v>
      </c>
      <c r="B10" s="146">
        <v>0.2</v>
      </c>
      <c r="C10" s="193">
        <f t="shared" ref="C10:C15" si="0">IF(B10&lt;&gt;"",B10,"")</f>
        <v>0.2</v>
      </c>
      <c r="D10" s="148" t="s">
        <v>220</v>
      </c>
      <c r="E10" s="70"/>
      <c r="F10" s="153" t="s">
        <v>276</v>
      </c>
      <c r="G10" s="159">
        <f>ROUND((H29*C6*J20+H30*C6*J21+H31*C6*J22+H32*C6*J23+H33*C6*J24+H36*C6*J25)/C6,0)</f>
        <v>15</v>
      </c>
      <c r="H10" s="155" t="s">
        <v>220</v>
      </c>
      <c r="I10" s="70"/>
      <c r="J10" s="70"/>
      <c r="K10" s="70"/>
      <c r="L10" s="70"/>
      <c r="M10" s="70"/>
      <c r="N10" s="70"/>
      <c r="O10" s="70"/>
      <c r="P10" s="70"/>
      <c r="Q10" s="70"/>
      <c r="R10" s="70"/>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row>
    <row r="11" spans="1:63" ht="13.5" thickBot="1">
      <c r="A11" s="145" t="s">
        <v>30</v>
      </c>
      <c r="B11" s="146">
        <v>0.2</v>
      </c>
      <c r="C11" s="193">
        <f t="shared" si="0"/>
        <v>0.2</v>
      </c>
      <c r="D11" s="148" t="s">
        <v>220</v>
      </c>
      <c r="E11" s="70"/>
      <c r="F11" s="160" t="s">
        <v>277</v>
      </c>
      <c r="G11" s="161">
        <f>ROUND((I29*C7*J20+I30*C7*J21+I31*C7*J22+I32*C7*J23+I33*C7*J24+I36*C7*J25)/C7,0)</f>
        <v>25</v>
      </c>
      <c r="H11" s="162" t="s">
        <v>220</v>
      </c>
      <c r="I11" s="70"/>
      <c r="J11" s="70"/>
      <c r="K11" s="70"/>
      <c r="L11" s="70"/>
      <c r="M11" s="70"/>
      <c r="N11" s="70"/>
      <c r="O11" s="70"/>
      <c r="P11" s="70"/>
      <c r="Q11" s="70"/>
      <c r="R11" s="70"/>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row>
    <row r="12" spans="1:63" ht="13.5" thickTop="1">
      <c r="A12" s="145" t="s">
        <v>62</v>
      </c>
      <c r="B12" s="146">
        <v>3</v>
      </c>
      <c r="C12" s="193">
        <f t="shared" si="0"/>
        <v>3</v>
      </c>
      <c r="D12" s="148" t="s">
        <v>220</v>
      </c>
      <c r="E12" s="70"/>
      <c r="F12" s="70"/>
      <c r="G12" s="70"/>
      <c r="H12" s="70"/>
      <c r="I12" s="70"/>
      <c r="J12" s="70"/>
      <c r="K12" s="70"/>
      <c r="L12" s="70"/>
      <c r="M12" s="70"/>
      <c r="N12" s="70"/>
      <c r="O12" s="70"/>
      <c r="P12" s="70"/>
      <c r="Q12" s="70"/>
      <c r="R12" s="70"/>
      <c r="S12" s="36"/>
      <c r="T12" s="36"/>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6"/>
      <c r="BG12" s="36"/>
      <c r="BH12" s="36"/>
      <c r="BI12" s="36"/>
      <c r="BJ12" s="36"/>
      <c r="BK12" s="36"/>
    </row>
    <row r="13" spans="1:63">
      <c r="A13" s="145" t="s">
        <v>91</v>
      </c>
      <c r="B13" s="146">
        <v>0</v>
      </c>
      <c r="C13" s="193">
        <f t="shared" si="0"/>
        <v>0</v>
      </c>
      <c r="D13" s="148" t="s">
        <v>220</v>
      </c>
      <c r="E13" s="70"/>
      <c r="F13" s="70"/>
      <c r="G13" s="70"/>
      <c r="H13" s="70"/>
      <c r="I13" s="70"/>
      <c r="J13" s="70"/>
      <c r="K13" s="70"/>
      <c r="L13" s="70"/>
      <c r="M13" s="70"/>
      <c r="N13" s="70"/>
      <c r="O13" s="70"/>
      <c r="P13" s="70"/>
      <c r="Q13" s="70"/>
      <c r="R13" s="70"/>
      <c r="S13" s="36"/>
      <c r="T13" s="36"/>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c r="AW13" s="36"/>
      <c r="AX13" s="36"/>
      <c r="AY13" s="36"/>
      <c r="AZ13" s="36"/>
      <c r="BA13" s="36"/>
      <c r="BB13" s="36"/>
      <c r="BC13" s="36"/>
      <c r="BD13" s="36"/>
      <c r="BE13" s="36"/>
      <c r="BF13" s="36"/>
      <c r="BG13" s="36"/>
      <c r="BH13" s="36"/>
      <c r="BI13" s="36"/>
      <c r="BJ13" s="36"/>
      <c r="BK13" s="36"/>
    </row>
    <row r="14" spans="1:63">
      <c r="A14" s="145" t="s">
        <v>93</v>
      </c>
      <c r="B14" s="146">
        <v>1</v>
      </c>
      <c r="C14" s="193">
        <f t="shared" si="0"/>
        <v>1</v>
      </c>
      <c r="D14" s="148" t="s">
        <v>220</v>
      </c>
      <c r="E14" s="70"/>
      <c r="F14" s="70"/>
      <c r="G14" s="70"/>
      <c r="H14" s="70"/>
      <c r="I14" s="70"/>
      <c r="J14" s="70"/>
      <c r="K14" s="70"/>
      <c r="L14" s="70"/>
      <c r="M14" s="70"/>
      <c r="N14" s="70"/>
      <c r="O14" s="70"/>
      <c r="P14" s="70"/>
      <c r="Q14" s="70"/>
      <c r="R14" s="70"/>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c r="AY14" s="36"/>
      <c r="AZ14" s="36"/>
      <c r="BA14" s="36"/>
      <c r="BB14" s="36"/>
      <c r="BC14" s="36"/>
      <c r="BD14" s="36"/>
      <c r="BE14" s="36"/>
      <c r="BF14" s="36"/>
      <c r="BG14" s="36"/>
      <c r="BH14" s="36"/>
      <c r="BI14" s="36"/>
      <c r="BJ14" s="36"/>
      <c r="BK14" s="36"/>
    </row>
    <row r="15" spans="1:63">
      <c r="A15" s="145" t="s">
        <v>90</v>
      </c>
      <c r="B15" s="146">
        <v>5</v>
      </c>
      <c r="C15" s="193">
        <f t="shared" si="0"/>
        <v>5</v>
      </c>
      <c r="D15" s="148" t="s">
        <v>220</v>
      </c>
      <c r="E15" s="70"/>
      <c r="F15" s="70"/>
      <c r="G15" s="70"/>
      <c r="H15" s="70"/>
      <c r="I15" s="70"/>
      <c r="J15" s="70"/>
      <c r="K15" s="70"/>
      <c r="L15" s="70"/>
      <c r="M15" s="70"/>
      <c r="N15" s="70"/>
      <c r="O15" s="70"/>
      <c r="P15" s="70"/>
      <c r="Q15" s="70"/>
      <c r="R15" s="70"/>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row>
    <row r="16" spans="1:63">
      <c r="A16" s="145" t="s">
        <v>65</v>
      </c>
      <c r="B16" s="146">
        <v>15</v>
      </c>
      <c r="C16" s="193">
        <f>IF(B16&lt;&gt;"",B16,"")</f>
        <v>15</v>
      </c>
      <c r="D16" s="148" t="s">
        <v>220</v>
      </c>
      <c r="E16" s="70"/>
      <c r="F16" s="70"/>
      <c r="G16" s="70"/>
      <c r="H16" s="70"/>
      <c r="I16" s="70"/>
      <c r="J16" s="70"/>
      <c r="K16" s="70"/>
      <c r="L16" s="70"/>
      <c r="M16" s="70"/>
      <c r="N16" s="70"/>
      <c r="O16" s="70"/>
      <c r="P16" s="70"/>
      <c r="Q16" s="70"/>
      <c r="R16" s="70"/>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row>
    <row r="17" spans="1:63" ht="13.5" thickBot="1">
      <c r="A17" s="149" t="s">
        <v>221</v>
      </c>
      <c r="B17" s="150"/>
      <c r="C17" s="194">
        <f>SUM(C9:C16)</f>
        <v>29.4</v>
      </c>
      <c r="D17" s="152" t="s">
        <v>220</v>
      </c>
      <c r="E17" s="70"/>
      <c r="F17" s="70"/>
      <c r="G17" s="70"/>
      <c r="H17" s="70"/>
      <c r="I17" s="70"/>
      <c r="J17" s="70"/>
      <c r="K17" s="70"/>
      <c r="L17" s="70"/>
      <c r="M17" s="70"/>
      <c r="N17" s="70"/>
      <c r="O17" s="70"/>
      <c r="P17" s="70"/>
      <c r="Q17" s="70"/>
      <c r="R17" s="70"/>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row>
    <row r="18" spans="1:63" ht="14.25" thickTop="1" thickBot="1">
      <c r="A18" s="70"/>
      <c r="B18" s="70"/>
      <c r="C18" s="70"/>
      <c r="D18" s="70"/>
      <c r="E18" s="70"/>
      <c r="F18" s="70"/>
      <c r="G18" s="70"/>
      <c r="H18" s="70"/>
      <c r="I18" s="70"/>
      <c r="J18" s="70"/>
      <c r="K18" s="70"/>
      <c r="L18" s="70"/>
      <c r="M18" s="70"/>
      <c r="N18" s="70"/>
      <c r="O18" s="70"/>
      <c r="P18" s="70"/>
      <c r="Q18" s="70"/>
      <c r="R18" s="70"/>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row>
    <row r="19" spans="1:63" ht="14.25" thickTop="1">
      <c r="A19" s="163" t="s">
        <v>272</v>
      </c>
      <c r="B19" s="164" t="s">
        <v>222</v>
      </c>
      <c r="C19" s="164" t="s">
        <v>223</v>
      </c>
      <c r="D19" s="164" t="s">
        <v>224</v>
      </c>
      <c r="E19" s="164" t="s">
        <v>225</v>
      </c>
      <c r="F19" s="164" t="s">
        <v>226</v>
      </c>
      <c r="G19" s="164" t="s">
        <v>227</v>
      </c>
      <c r="H19" s="164" t="s">
        <v>228</v>
      </c>
      <c r="I19" s="468" t="s">
        <v>606</v>
      </c>
      <c r="J19" s="165" t="s">
        <v>221</v>
      </c>
      <c r="K19" s="70"/>
      <c r="L19" s="70"/>
      <c r="M19" s="70"/>
      <c r="N19" s="70"/>
      <c r="O19" s="70"/>
      <c r="P19" s="70"/>
      <c r="Q19" s="70"/>
      <c r="R19" s="70"/>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row>
    <row r="20" spans="1:63">
      <c r="A20" s="166" t="s">
        <v>229</v>
      </c>
      <c r="B20" s="167">
        <v>1</v>
      </c>
      <c r="C20" s="167">
        <v>1</v>
      </c>
      <c r="D20" s="167">
        <v>1</v>
      </c>
      <c r="E20" s="167">
        <v>1</v>
      </c>
      <c r="F20" s="167">
        <v>1</v>
      </c>
      <c r="G20" s="167">
        <v>1</v>
      </c>
      <c r="H20" s="167">
        <v>1</v>
      </c>
      <c r="I20" s="167">
        <v>0</v>
      </c>
      <c r="J20" s="168">
        <f t="shared" ref="J20:J25" si="1">$C$9*B20+$C$10*C20+$C$11*D20+$C$12*E20+$C$13*F20+$C$14*G20+$C$15*H20+$C$16*I20</f>
        <v>14.4</v>
      </c>
      <c r="K20" s="70"/>
      <c r="L20" s="70"/>
      <c r="M20" s="70"/>
      <c r="N20" s="70"/>
      <c r="O20" s="70"/>
      <c r="P20" s="70"/>
      <c r="Q20" s="70"/>
      <c r="R20" s="70"/>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c r="AW20" s="36"/>
      <c r="AX20" s="36"/>
      <c r="AY20" s="36"/>
      <c r="AZ20" s="36"/>
      <c r="BA20" s="36"/>
      <c r="BB20" s="36"/>
      <c r="BC20" s="36"/>
      <c r="BD20" s="36"/>
      <c r="BE20" s="36"/>
      <c r="BF20" s="36"/>
      <c r="BG20" s="36"/>
      <c r="BH20" s="36"/>
      <c r="BI20" s="36"/>
      <c r="BJ20" s="36"/>
      <c r="BK20" s="36"/>
    </row>
    <row r="21" spans="1:63">
      <c r="A21" s="166" t="s">
        <v>230</v>
      </c>
      <c r="B21" s="167">
        <v>1</v>
      </c>
      <c r="C21" s="167">
        <v>1</v>
      </c>
      <c r="D21" s="167">
        <v>1</v>
      </c>
      <c r="E21" s="167">
        <v>1</v>
      </c>
      <c r="F21" s="167">
        <v>1</v>
      </c>
      <c r="G21" s="167">
        <v>1</v>
      </c>
      <c r="H21" s="167">
        <v>1</v>
      </c>
      <c r="I21" s="167">
        <v>0</v>
      </c>
      <c r="J21" s="168">
        <f t="shared" si="1"/>
        <v>14.4</v>
      </c>
      <c r="K21" s="70"/>
      <c r="L21" s="70"/>
      <c r="M21" s="70"/>
      <c r="N21" s="70"/>
      <c r="O21" s="70"/>
      <c r="P21" s="70"/>
      <c r="Q21" s="70"/>
      <c r="R21" s="70"/>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row>
    <row r="22" spans="1:63">
      <c r="A22" s="166" t="s">
        <v>231</v>
      </c>
      <c r="B22" s="167">
        <v>1</v>
      </c>
      <c r="C22" s="167">
        <v>1</v>
      </c>
      <c r="D22" s="167">
        <v>1</v>
      </c>
      <c r="E22" s="167">
        <v>1</v>
      </c>
      <c r="F22" s="167">
        <v>1</v>
      </c>
      <c r="G22" s="167">
        <v>1</v>
      </c>
      <c r="H22" s="167">
        <v>1</v>
      </c>
      <c r="I22" s="167">
        <v>0</v>
      </c>
      <c r="J22" s="168">
        <f t="shared" si="1"/>
        <v>14.4</v>
      </c>
      <c r="K22" s="70"/>
      <c r="L22" s="70"/>
      <c r="M22" s="70"/>
      <c r="N22" s="70"/>
      <c r="O22" s="70"/>
      <c r="P22" s="70"/>
      <c r="Q22" s="70"/>
      <c r="R22" s="70"/>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row>
    <row r="23" spans="1:63">
      <c r="A23" s="166" t="s">
        <v>232</v>
      </c>
      <c r="B23" s="167">
        <v>1</v>
      </c>
      <c r="C23" s="167">
        <v>1</v>
      </c>
      <c r="D23" s="167">
        <v>1</v>
      </c>
      <c r="E23" s="167">
        <v>0</v>
      </c>
      <c r="F23" s="167">
        <v>1</v>
      </c>
      <c r="G23" s="167">
        <v>1</v>
      </c>
      <c r="H23" s="167">
        <v>1</v>
      </c>
      <c r="I23" s="167">
        <v>1</v>
      </c>
      <c r="J23" s="168">
        <f t="shared" si="1"/>
        <v>26.4</v>
      </c>
      <c r="K23" s="70"/>
      <c r="L23" s="70"/>
      <c r="M23" s="70"/>
      <c r="N23" s="70"/>
      <c r="O23" s="70"/>
      <c r="P23" s="70"/>
      <c r="Q23" s="70"/>
      <c r="R23" s="70"/>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c r="BH23" s="36"/>
      <c r="BI23" s="36"/>
      <c r="BJ23" s="36"/>
      <c r="BK23" s="36"/>
    </row>
    <row r="24" spans="1:63">
      <c r="A24" s="166"/>
      <c r="B24" s="167"/>
      <c r="C24" s="167"/>
      <c r="D24" s="167"/>
      <c r="E24" s="167"/>
      <c r="F24" s="167"/>
      <c r="G24" s="167"/>
      <c r="H24" s="167"/>
      <c r="I24" s="167"/>
      <c r="J24" s="168">
        <f t="shared" si="1"/>
        <v>0</v>
      </c>
      <c r="K24" s="70"/>
      <c r="L24" s="70"/>
      <c r="M24" s="70"/>
      <c r="N24" s="70"/>
      <c r="O24" s="70"/>
      <c r="P24" s="70"/>
      <c r="Q24" s="70"/>
      <c r="R24" s="70"/>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c r="BH24" s="36"/>
      <c r="BI24" s="36"/>
      <c r="BJ24" s="36"/>
      <c r="BK24" s="36"/>
    </row>
    <row r="25" spans="1:63" ht="13.5" thickBot="1">
      <c r="A25" s="169"/>
      <c r="B25" s="170"/>
      <c r="C25" s="170"/>
      <c r="D25" s="170"/>
      <c r="E25" s="170"/>
      <c r="F25" s="170"/>
      <c r="G25" s="170"/>
      <c r="H25" s="170"/>
      <c r="I25" s="170"/>
      <c r="J25" s="171">
        <f t="shared" si="1"/>
        <v>0</v>
      </c>
      <c r="K25" s="70"/>
      <c r="L25" s="70"/>
      <c r="M25" s="70"/>
      <c r="N25" s="70"/>
      <c r="O25" s="70"/>
      <c r="P25" s="70"/>
      <c r="Q25" s="70"/>
      <c r="R25" s="70"/>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row>
    <row r="26" spans="1:63" ht="14.25" thickTop="1" thickBot="1">
      <c r="A26" s="70"/>
      <c r="B26" s="70"/>
      <c r="C26" s="70"/>
      <c r="D26" s="70"/>
      <c r="E26" s="70"/>
      <c r="F26" s="70"/>
      <c r="G26" s="70"/>
      <c r="H26" s="70"/>
      <c r="I26" s="70"/>
      <c r="J26" s="70"/>
      <c r="K26" s="70"/>
      <c r="L26" s="70"/>
      <c r="M26" s="70"/>
      <c r="N26" s="70"/>
      <c r="O26" s="70"/>
      <c r="P26" s="70"/>
      <c r="Q26" s="70"/>
      <c r="R26" s="70"/>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row>
    <row r="27" spans="1:63" ht="13.5" thickTop="1">
      <c r="A27" s="475" t="s">
        <v>425</v>
      </c>
      <c r="B27" s="476"/>
      <c r="C27" s="476"/>
      <c r="D27" s="476"/>
      <c r="E27" s="477"/>
      <c r="F27" s="70"/>
      <c r="G27" s="481" t="s">
        <v>426</v>
      </c>
      <c r="H27" s="482"/>
      <c r="I27" s="482"/>
      <c r="J27" s="483"/>
      <c r="K27" s="70"/>
      <c r="L27" s="70"/>
      <c r="M27" s="70"/>
      <c r="N27" s="70"/>
      <c r="O27" s="70"/>
      <c r="P27" s="70"/>
      <c r="Q27" s="70"/>
      <c r="R27" s="70"/>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row>
    <row r="28" spans="1:63">
      <c r="A28" s="172" t="s">
        <v>238</v>
      </c>
      <c r="B28" s="173" t="s">
        <v>233</v>
      </c>
      <c r="C28" s="173" t="s">
        <v>270</v>
      </c>
      <c r="D28" s="173" t="s">
        <v>234</v>
      </c>
      <c r="E28" s="174" t="s">
        <v>271</v>
      </c>
      <c r="F28" s="70"/>
      <c r="G28" s="179" t="s">
        <v>235</v>
      </c>
      <c r="H28" s="180" t="s">
        <v>236</v>
      </c>
      <c r="I28" s="180" t="s">
        <v>237</v>
      </c>
      <c r="J28" s="181"/>
      <c r="K28" s="70"/>
      <c r="L28" s="70"/>
      <c r="M28" s="70"/>
      <c r="N28" s="70"/>
      <c r="O28" s="70"/>
      <c r="P28" s="70"/>
      <c r="Q28" s="70"/>
      <c r="R28" s="70"/>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row>
    <row r="29" spans="1:63">
      <c r="A29" s="175" t="s">
        <v>92</v>
      </c>
      <c r="B29" s="176">
        <v>0.5</v>
      </c>
      <c r="C29" s="177">
        <f t="shared" ref="C29:C35" si="2">C9*B29</f>
        <v>2.5</v>
      </c>
      <c r="D29" s="176">
        <v>1</v>
      </c>
      <c r="E29" s="178">
        <f t="shared" ref="E29:E35" si="3">C9*D29</f>
        <v>5</v>
      </c>
      <c r="F29" s="70"/>
      <c r="G29" s="182" t="s">
        <v>229</v>
      </c>
      <c r="H29" s="176">
        <v>0.85</v>
      </c>
      <c r="I29" s="176">
        <v>0.05</v>
      </c>
      <c r="J29" s="183" t="s">
        <v>169</v>
      </c>
      <c r="K29" s="70"/>
      <c r="L29" s="70"/>
      <c r="M29" s="70"/>
      <c r="N29" s="70"/>
      <c r="O29" s="70"/>
      <c r="P29" s="70"/>
      <c r="Q29" s="70"/>
      <c r="R29" s="70"/>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row>
    <row r="30" spans="1:63">
      <c r="A30" s="175" t="s">
        <v>96</v>
      </c>
      <c r="B30" s="176">
        <v>1</v>
      </c>
      <c r="C30" s="177">
        <f t="shared" si="2"/>
        <v>0.2</v>
      </c>
      <c r="D30" s="176">
        <v>1</v>
      </c>
      <c r="E30" s="178">
        <f t="shared" si="3"/>
        <v>0.2</v>
      </c>
      <c r="F30" s="70"/>
      <c r="G30" s="182" t="s">
        <v>230</v>
      </c>
      <c r="H30" s="176">
        <v>0.05</v>
      </c>
      <c r="I30" s="176">
        <v>0.05</v>
      </c>
      <c r="J30" s="183" t="s">
        <v>169</v>
      </c>
      <c r="K30" s="70"/>
      <c r="L30" s="70"/>
      <c r="M30" s="70"/>
      <c r="N30" s="70"/>
      <c r="O30" s="70"/>
      <c r="P30" s="70"/>
      <c r="Q30" s="70"/>
      <c r="R30" s="70"/>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row>
    <row r="31" spans="1:63">
      <c r="A31" s="175" t="s">
        <v>30</v>
      </c>
      <c r="B31" s="176">
        <v>0.8</v>
      </c>
      <c r="C31" s="177">
        <f t="shared" si="2"/>
        <v>0.16000000000000003</v>
      </c>
      <c r="D31" s="176">
        <v>1</v>
      </c>
      <c r="E31" s="178">
        <f t="shared" si="3"/>
        <v>0.2</v>
      </c>
      <c r="F31" s="70"/>
      <c r="G31" s="182" t="s">
        <v>231</v>
      </c>
      <c r="H31" s="176">
        <v>0.05</v>
      </c>
      <c r="I31" s="176">
        <v>0.05</v>
      </c>
      <c r="J31" s="183" t="s">
        <v>169</v>
      </c>
      <c r="K31" s="70"/>
      <c r="L31" s="70"/>
      <c r="M31" s="70"/>
      <c r="N31" s="70"/>
      <c r="O31" s="70"/>
      <c r="P31" s="70"/>
      <c r="Q31" s="70"/>
      <c r="R31" s="70"/>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row>
    <row r="32" spans="1:63">
      <c r="A32" s="175" t="s">
        <v>62</v>
      </c>
      <c r="B32" s="176">
        <v>0.3</v>
      </c>
      <c r="C32" s="177">
        <f t="shared" si="2"/>
        <v>0.89999999999999991</v>
      </c>
      <c r="D32" s="176">
        <v>1</v>
      </c>
      <c r="E32" s="178">
        <f t="shared" si="3"/>
        <v>3</v>
      </c>
      <c r="F32" s="70"/>
      <c r="G32" s="182" t="s">
        <v>232</v>
      </c>
      <c r="H32" s="176">
        <v>0.05</v>
      </c>
      <c r="I32" s="176">
        <v>0.85</v>
      </c>
      <c r="J32" s="183" t="s">
        <v>169</v>
      </c>
      <c r="K32" s="70"/>
      <c r="L32" s="70"/>
      <c r="M32" s="70"/>
      <c r="N32" s="70"/>
      <c r="O32" s="70"/>
      <c r="P32" s="70"/>
      <c r="Q32" s="70"/>
      <c r="R32" s="70"/>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row>
    <row r="33" spans="1:63">
      <c r="A33" s="175" t="s">
        <v>91</v>
      </c>
      <c r="B33" s="176">
        <v>1</v>
      </c>
      <c r="C33" s="177">
        <f t="shared" si="2"/>
        <v>0</v>
      </c>
      <c r="D33" s="176">
        <v>1</v>
      </c>
      <c r="E33" s="178">
        <f t="shared" si="3"/>
        <v>0</v>
      </c>
      <c r="F33" s="70"/>
      <c r="G33" s="182"/>
      <c r="H33" s="176">
        <v>0</v>
      </c>
      <c r="I33" s="176">
        <v>0</v>
      </c>
      <c r="J33" s="183" t="s">
        <v>169</v>
      </c>
      <c r="K33" s="70"/>
      <c r="L33" s="70"/>
      <c r="M33" s="70"/>
      <c r="N33" s="70"/>
      <c r="O33" s="70"/>
      <c r="P33" s="70"/>
      <c r="Q33" s="70"/>
      <c r="R33" s="70"/>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row>
    <row r="34" spans="1:63">
      <c r="A34" s="175" t="s">
        <v>93</v>
      </c>
      <c r="B34" s="176">
        <v>1</v>
      </c>
      <c r="C34" s="177">
        <f t="shared" si="2"/>
        <v>1</v>
      </c>
      <c r="D34" s="176">
        <v>1</v>
      </c>
      <c r="E34" s="178">
        <f t="shared" si="3"/>
        <v>1</v>
      </c>
      <c r="F34" s="70"/>
      <c r="G34" s="182"/>
      <c r="H34" s="176"/>
      <c r="I34" s="176"/>
      <c r="J34" s="183"/>
      <c r="K34" s="70"/>
      <c r="L34" s="70"/>
      <c r="M34" s="70"/>
      <c r="N34" s="70"/>
      <c r="O34" s="70"/>
      <c r="P34" s="70"/>
      <c r="Q34" s="70"/>
      <c r="R34" s="70"/>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row>
    <row r="35" spans="1:63">
      <c r="A35" s="175" t="s">
        <v>90</v>
      </c>
      <c r="B35" s="176">
        <v>1</v>
      </c>
      <c r="C35" s="177">
        <f t="shared" si="2"/>
        <v>5</v>
      </c>
      <c r="D35" s="176">
        <v>1</v>
      </c>
      <c r="E35" s="178">
        <f t="shared" si="3"/>
        <v>5</v>
      </c>
      <c r="F35" s="70"/>
      <c r="G35" s="182"/>
      <c r="H35" s="176"/>
      <c r="I35" s="176"/>
      <c r="J35" s="183"/>
      <c r="K35" s="70"/>
      <c r="L35" s="70"/>
      <c r="M35" s="70"/>
      <c r="N35" s="70"/>
      <c r="O35" s="70"/>
      <c r="P35" s="70"/>
      <c r="Q35" s="70"/>
      <c r="R35" s="70"/>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row>
    <row r="36" spans="1:63" ht="13.5" thickBot="1">
      <c r="A36" s="184" t="s">
        <v>65</v>
      </c>
      <c r="B36" s="176">
        <v>0</v>
      </c>
      <c r="C36" s="177">
        <f>C16*B36</f>
        <v>0</v>
      </c>
      <c r="D36" s="176">
        <v>1</v>
      </c>
      <c r="E36" s="178">
        <f>C16*D36</f>
        <v>15</v>
      </c>
      <c r="F36" s="70"/>
      <c r="G36" s="188"/>
      <c r="H36" s="189"/>
      <c r="I36" s="189"/>
      <c r="J36" s="190"/>
      <c r="K36" s="70"/>
      <c r="L36" s="70"/>
      <c r="M36" s="70"/>
      <c r="N36" s="70"/>
      <c r="O36" s="70"/>
      <c r="P36" s="70"/>
      <c r="Q36" s="70"/>
      <c r="R36" s="70"/>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row>
    <row r="37" spans="1:63" ht="15" thickTop="1" thickBot="1">
      <c r="A37" s="185" t="s">
        <v>221</v>
      </c>
      <c r="B37" s="186"/>
      <c r="C37" s="186">
        <f>SUM(C29:C36)</f>
        <v>9.76</v>
      </c>
      <c r="D37" s="186"/>
      <c r="E37" s="187">
        <f>SUM(E29:E36)</f>
        <v>29.4</v>
      </c>
      <c r="F37" s="70"/>
      <c r="G37" s="70"/>
      <c r="H37" s="70"/>
      <c r="I37" s="70"/>
      <c r="J37" s="70"/>
      <c r="K37" s="70"/>
      <c r="L37" s="70"/>
      <c r="M37" s="70"/>
      <c r="N37" s="70"/>
      <c r="O37" s="70"/>
      <c r="P37" s="70"/>
      <c r="Q37" s="70"/>
      <c r="R37" s="70"/>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row>
    <row r="38" spans="1:63" ht="13.5" thickTop="1">
      <c r="A38" s="70"/>
      <c r="B38" s="70"/>
      <c r="C38" s="70"/>
      <c r="D38" s="70"/>
      <c r="E38" s="70"/>
      <c r="F38" s="70"/>
      <c r="G38" s="70"/>
      <c r="H38" s="70"/>
      <c r="I38" s="70"/>
      <c r="J38" s="70"/>
      <c r="K38" s="70"/>
      <c r="L38" s="70"/>
      <c r="M38" s="70"/>
      <c r="N38" s="70"/>
      <c r="O38" s="70"/>
      <c r="P38" s="70"/>
      <c r="Q38" s="70"/>
      <c r="R38" s="70"/>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row>
    <row r="39" spans="1:63">
      <c r="A39" s="70"/>
      <c r="B39" s="70"/>
      <c r="C39" s="70"/>
      <c r="D39" s="70"/>
      <c r="E39" s="70"/>
      <c r="F39" s="70"/>
      <c r="G39" s="70"/>
      <c r="H39" s="70"/>
      <c r="I39" s="70"/>
      <c r="J39" s="70"/>
      <c r="K39" s="70"/>
      <c r="L39" s="70"/>
      <c r="M39" s="70"/>
      <c r="N39" s="70"/>
      <c r="O39" s="70"/>
      <c r="P39" s="70"/>
      <c r="Q39" s="70"/>
      <c r="R39" s="70"/>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row>
    <row r="40" spans="1:63">
      <c r="A40" s="70"/>
      <c r="B40" s="70"/>
      <c r="C40" s="70"/>
      <c r="D40" s="70"/>
      <c r="E40" s="70"/>
      <c r="F40" s="70"/>
      <c r="G40" s="70"/>
      <c r="H40" s="70"/>
      <c r="I40" s="70"/>
      <c r="J40" s="70"/>
      <c r="K40" s="70"/>
      <c r="L40" s="70"/>
      <c r="M40" s="70"/>
      <c r="N40" s="70"/>
      <c r="O40" s="70"/>
      <c r="P40" s="70"/>
      <c r="Q40" s="70"/>
      <c r="R40" s="70"/>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row>
    <row r="41" spans="1:63">
      <c r="A41" s="70"/>
      <c r="B41" s="70"/>
      <c r="C41" s="70"/>
      <c r="D41" s="70"/>
      <c r="E41" s="70"/>
      <c r="F41" s="70"/>
      <c r="G41" s="70"/>
      <c r="H41" s="70"/>
      <c r="I41" s="70"/>
      <c r="J41" s="70"/>
      <c r="K41" s="70"/>
      <c r="L41" s="70"/>
      <c r="M41" s="70"/>
      <c r="N41" s="70"/>
      <c r="O41" s="70"/>
      <c r="P41" s="70"/>
      <c r="Q41" s="70"/>
      <c r="R41" s="70"/>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row>
    <row r="42" spans="1:63">
      <c r="A42" s="70"/>
      <c r="B42" s="70"/>
      <c r="C42" s="70"/>
      <c r="D42" s="70"/>
      <c r="E42" s="70"/>
      <c r="F42" s="70"/>
      <c r="G42" s="70"/>
      <c r="H42" s="70"/>
      <c r="I42" s="70"/>
      <c r="J42" s="70"/>
      <c r="K42" s="70"/>
      <c r="L42" s="70"/>
      <c r="M42" s="70"/>
      <c r="N42" s="70"/>
      <c r="O42" s="70"/>
      <c r="P42" s="70"/>
      <c r="Q42" s="70"/>
      <c r="R42" s="70"/>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row>
    <row r="43" spans="1:63">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row>
    <row r="44" spans="1:63">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row>
    <row r="45" spans="1:63">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row>
    <row r="46" spans="1:63">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row>
    <row r="47" spans="1:63">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row>
    <row r="48" spans="1:63">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row>
    <row r="49" spans="1:63">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row>
    <row r="50" spans="1:63">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row>
    <row r="51" spans="1:63">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row>
    <row r="52" spans="1:63">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row>
    <row r="53" spans="1:63">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row>
    <row r="54" spans="1:63">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row>
    <row r="55" spans="1:63">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row>
    <row r="56" spans="1:63">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row>
    <row r="57" spans="1:63">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row>
    <row r="58" spans="1:63">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row>
    <row r="59" spans="1:63">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row>
    <row r="60" spans="1:63">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row>
    <row r="61" spans="1:63">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row>
    <row r="62" spans="1:63">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row>
    <row r="63" spans="1:63">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row>
    <row r="64" spans="1:63">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row>
    <row r="65" spans="1:63">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row>
    <row r="66" spans="1:63">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row>
    <row r="67" spans="1:63">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row>
    <row r="68" spans="1:63">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row>
    <row r="69" spans="1:63">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row>
    <row r="70" spans="1:63">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row>
    <row r="71" spans="1:63">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row>
    <row r="72" spans="1:63">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row>
    <row r="73" spans="1:63">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row>
    <row r="74" spans="1:63">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row>
    <row r="75" spans="1:63">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row>
    <row r="76" spans="1:63">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row>
    <row r="77" spans="1:63">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row>
    <row r="78" spans="1:63">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row>
    <row r="79" spans="1:63">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row>
    <row r="80" spans="1:63">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row>
    <row r="81" spans="1:63">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row>
    <row r="82" spans="1:63">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row>
    <row r="83" spans="1:63">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row>
    <row r="84" spans="1:63">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row>
    <row r="85" spans="1:63">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row>
    <row r="86" spans="1:63">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row>
  </sheetData>
  <mergeCells count="5">
    <mergeCell ref="A27:E27"/>
    <mergeCell ref="F7:H7"/>
    <mergeCell ref="G27:J27"/>
    <mergeCell ref="A4:D4"/>
    <mergeCell ref="A8:D8"/>
  </mergeCells>
  <pageMargins left="0.7" right="0.7" top="0.75" bottom="0.75" header="0.3" footer="0.3"/>
  <pageSetup paperSize="9" orientation="portrait" r:id="rId1"/>
  <ignoredErrors>
    <ignoredError sqref="C29:C36 E29:E37" unlockedFormula="1"/>
  </ignoredError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theme="3" tint="0.39997558519241921"/>
    <pageSetUpPr fitToPage="1"/>
  </sheetPr>
  <dimension ref="A1:BC45"/>
  <sheetViews>
    <sheetView zoomScale="90" zoomScaleNormal="90" workbookViewId="0">
      <selection activeCell="V21" sqref="V21"/>
    </sheetView>
  </sheetViews>
  <sheetFormatPr defaultColWidth="9.33203125" defaultRowHeight="12.75"/>
  <cols>
    <col min="1" max="1" width="9.33203125" style="4"/>
    <col min="2" max="2" width="37.6640625" style="4" bestFit="1" customWidth="1"/>
    <col min="3" max="4" width="13.83203125" style="4" customWidth="1"/>
    <col min="5" max="5" width="10.83203125" style="5" customWidth="1"/>
    <col min="6" max="6" width="7.83203125" style="4" customWidth="1"/>
    <col min="7" max="7" width="41.83203125" style="4" bestFit="1" customWidth="1"/>
    <col min="8" max="8" width="25" style="4" bestFit="1" customWidth="1"/>
    <col min="9" max="9" width="11.33203125" style="5" customWidth="1"/>
    <col min="10" max="19" width="9.33203125" style="4"/>
    <col min="20" max="20" width="10.1640625" style="4" customWidth="1"/>
    <col min="21" max="21" width="9.6640625" style="4" customWidth="1"/>
    <col min="22" max="22" width="9.33203125" style="4"/>
    <col min="23" max="23" width="6.1640625" style="4" bestFit="1" customWidth="1"/>
    <col min="24" max="24" width="8.33203125" style="4" bestFit="1" customWidth="1"/>
    <col min="25" max="37" width="9.33203125" style="4"/>
    <col min="38" max="38" width="13.33203125" style="4" bestFit="1" customWidth="1"/>
    <col min="39" max="39" width="11.83203125" style="4" bestFit="1" customWidth="1"/>
    <col min="40" max="40" width="11.33203125" style="4" bestFit="1" customWidth="1"/>
    <col min="41" max="41" width="10.1640625" style="4" bestFit="1" customWidth="1"/>
    <col min="42" max="42" width="10.33203125" style="4" bestFit="1" customWidth="1"/>
    <col min="43" max="43" width="10.1640625" style="4" bestFit="1" customWidth="1"/>
    <col min="44" max="44" width="9.6640625" style="4" bestFit="1" customWidth="1"/>
    <col min="45" max="45" width="9.83203125" style="4" bestFit="1" customWidth="1"/>
    <col min="46" max="46" width="9.6640625" style="4" bestFit="1" customWidth="1"/>
    <col min="47" max="54" width="9.33203125" style="4" bestFit="1" customWidth="1"/>
    <col min="55" max="16384" width="9.33203125" style="4"/>
  </cols>
  <sheetData>
    <row r="1" spans="1:55" ht="34.5" customHeight="1">
      <c r="A1" s="11"/>
      <c r="B1" s="6"/>
      <c r="C1" s="7"/>
      <c r="D1" s="7"/>
      <c r="E1" s="8"/>
      <c r="F1" s="7"/>
      <c r="G1" s="7"/>
      <c r="H1" s="7"/>
      <c r="I1" s="10"/>
      <c r="J1" s="11"/>
      <c r="K1" s="11"/>
    </row>
    <row r="2" spans="1:55" ht="13.5" customHeight="1">
      <c r="A2" s="490" t="s">
        <v>180</v>
      </c>
      <c r="B2" s="491"/>
      <c r="C2" s="491"/>
      <c r="D2" s="491"/>
      <c r="E2" s="491"/>
      <c r="F2" s="491"/>
      <c r="G2" s="491"/>
      <c r="H2" s="491"/>
      <c r="I2" s="491"/>
      <c r="J2" s="491"/>
      <c r="K2" s="491"/>
    </row>
    <row r="3" spans="1:55" ht="13.5" customHeight="1">
      <c r="A3" s="11"/>
      <c r="B3" s="113" t="s">
        <v>201</v>
      </c>
      <c r="C3" s="114" t="s">
        <v>202</v>
      </c>
      <c r="D3" s="11"/>
      <c r="E3" s="11"/>
      <c r="F3" s="11"/>
      <c r="G3" s="11"/>
      <c r="H3" s="11"/>
      <c r="I3" s="11"/>
      <c r="J3" s="11"/>
      <c r="K3" s="11"/>
    </row>
    <row r="4" spans="1:55" ht="13.5" customHeight="1" thickBot="1">
      <c r="A4" s="11"/>
      <c r="B4" s="11"/>
      <c r="C4" s="11"/>
      <c r="D4" s="11"/>
      <c r="E4" s="10"/>
      <c r="F4" s="11"/>
      <c r="G4" s="11"/>
      <c r="H4" s="11"/>
      <c r="I4" s="10"/>
      <c r="J4" s="11"/>
      <c r="K4" s="11"/>
    </row>
    <row r="5" spans="1:55" ht="13.5" customHeight="1" thickTop="1">
      <c r="A5" s="11"/>
      <c r="B5" s="492" t="s">
        <v>64</v>
      </c>
      <c r="C5" s="493"/>
      <c r="D5" s="493"/>
      <c r="E5" s="494"/>
      <c r="F5" s="11"/>
      <c r="G5" s="495" t="s">
        <v>170</v>
      </c>
      <c r="H5" s="496"/>
      <c r="I5" s="496"/>
      <c r="J5" s="497"/>
      <c r="K5" s="11"/>
    </row>
    <row r="6" spans="1:55" ht="13.5" customHeight="1">
      <c r="A6" s="11"/>
      <c r="B6" s="71"/>
      <c r="C6" s="72"/>
      <c r="D6" s="72"/>
      <c r="E6" s="22"/>
      <c r="F6" s="90"/>
      <c r="G6" s="75"/>
      <c r="H6" s="75"/>
      <c r="I6" s="17"/>
      <c r="J6" s="91"/>
      <c r="K6" s="11"/>
      <c r="AK6" s="369"/>
      <c r="AL6" s="369"/>
      <c r="AM6" s="369"/>
      <c r="AN6" s="369"/>
      <c r="AO6" s="369"/>
      <c r="AP6" s="369"/>
      <c r="AQ6" s="369"/>
      <c r="AR6" s="369"/>
      <c r="AS6" s="369"/>
      <c r="AT6" s="369"/>
      <c r="AU6" s="369"/>
      <c r="AV6" s="369"/>
      <c r="AW6" s="369"/>
      <c r="AX6" s="369"/>
      <c r="AY6" s="369"/>
      <c r="AZ6" s="369"/>
      <c r="BA6" s="369"/>
      <c r="BB6" s="369"/>
      <c r="BC6" s="369"/>
    </row>
    <row r="7" spans="1:55" ht="13.5" customHeight="1">
      <c r="A7" s="11"/>
      <c r="B7" s="504" t="s">
        <v>192</v>
      </c>
      <c r="C7" s="505"/>
      <c r="D7" s="505"/>
      <c r="E7" s="506"/>
      <c r="F7" s="90"/>
      <c r="G7" s="501" t="s">
        <v>191</v>
      </c>
      <c r="H7" s="502"/>
      <c r="I7" s="502"/>
      <c r="J7" s="503"/>
      <c r="K7" s="11"/>
      <c r="AK7" s="370" t="s">
        <v>419</v>
      </c>
      <c r="AL7" s="370">
        <v>0</v>
      </c>
      <c r="AM7" s="370">
        <f>5+AL7</f>
        <v>5</v>
      </c>
      <c r="AN7" s="370">
        <f t="shared" ref="AN7:BA7" si="0">5+AM7</f>
        <v>10</v>
      </c>
      <c r="AO7" s="370">
        <f t="shared" si="0"/>
        <v>15</v>
      </c>
      <c r="AP7" s="370">
        <f t="shared" si="0"/>
        <v>20</v>
      </c>
      <c r="AQ7" s="370">
        <f t="shared" si="0"/>
        <v>25</v>
      </c>
      <c r="AR7" s="370">
        <f t="shared" si="0"/>
        <v>30</v>
      </c>
      <c r="AS7" s="370">
        <f t="shared" si="0"/>
        <v>35</v>
      </c>
      <c r="AT7" s="370">
        <f t="shared" si="0"/>
        <v>40</v>
      </c>
      <c r="AU7" s="370">
        <f t="shared" si="0"/>
        <v>45</v>
      </c>
      <c r="AV7" s="370">
        <f t="shared" si="0"/>
        <v>50</v>
      </c>
      <c r="AW7" s="370">
        <f t="shared" si="0"/>
        <v>55</v>
      </c>
      <c r="AX7" s="370">
        <f t="shared" si="0"/>
        <v>60</v>
      </c>
      <c r="AY7" s="370">
        <f t="shared" si="0"/>
        <v>65</v>
      </c>
      <c r="AZ7" s="370">
        <f t="shared" si="0"/>
        <v>70</v>
      </c>
      <c r="BA7" s="370">
        <f t="shared" si="0"/>
        <v>75</v>
      </c>
      <c r="BB7" s="370">
        <f>5+BA7</f>
        <v>80</v>
      </c>
      <c r="BC7" s="369"/>
    </row>
    <row r="8" spans="1:55" ht="13.5" customHeight="1">
      <c r="A8" s="11"/>
      <c r="B8" s="125" t="s">
        <v>3</v>
      </c>
      <c r="C8" s="126" t="s">
        <v>197</v>
      </c>
      <c r="D8" s="126">
        <v>400</v>
      </c>
      <c r="E8" s="127" t="s">
        <v>1</v>
      </c>
      <c r="F8" s="90"/>
      <c r="G8" s="75" t="s">
        <v>175</v>
      </c>
      <c r="H8" s="76" t="s">
        <v>179</v>
      </c>
      <c r="I8" s="17"/>
      <c r="J8" s="91"/>
      <c r="K8" s="11"/>
      <c r="AK8" s="371" t="s">
        <v>420</v>
      </c>
      <c r="AL8" s="372">
        <v>1250000</v>
      </c>
      <c r="AM8" s="372">
        <v>400000</v>
      </c>
      <c r="AN8" s="372">
        <v>160000</v>
      </c>
      <c r="AO8" s="372">
        <v>72000</v>
      </c>
      <c r="AP8" s="372">
        <v>40000</v>
      </c>
      <c r="AQ8" s="372">
        <v>27000</v>
      </c>
      <c r="AR8" s="372">
        <v>19500</v>
      </c>
      <c r="AS8" s="372">
        <v>14000</v>
      </c>
      <c r="AT8" s="372">
        <v>10500</v>
      </c>
      <c r="AU8" s="372">
        <v>8100</v>
      </c>
      <c r="AV8" s="372">
        <v>6200</v>
      </c>
      <c r="AW8" s="372">
        <v>5200</v>
      </c>
      <c r="AX8" s="372">
        <v>4500</v>
      </c>
      <c r="AY8" s="372">
        <v>4000</v>
      </c>
      <c r="AZ8" s="372">
        <v>3600</v>
      </c>
      <c r="BA8" s="372">
        <v>3300</v>
      </c>
      <c r="BB8" s="372">
        <v>3000</v>
      </c>
      <c r="BC8" s="369"/>
    </row>
    <row r="9" spans="1:55" ht="13.5" customHeight="1">
      <c r="A9" s="11"/>
      <c r="B9" s="125" t="s">
        <v>4</v>
      </c>
      <c r="C9" s="126" t="s">
        <v>196</v>
      </c>
      <c r="D9" s="126">
        <v>400</v>
      </c>
      <c r="E9" s="127" t="s">
        <v>1</v>
      </c>
      <c r="F9" s="90"/>
      <c r="G9" s="75"/>
      <c r="H9" s="75"/>
      <c r="I9" s="17"/>
      <c r="J9" s="91"/>
      <c r="K9" s="11"/>
      <c r="AK9" s="371" t="s">
        <v>421</v>
      </c>
      <c r="AL9" s="373">
        <f>AL8/15/365</f>
        <v>228.31050228310502</v>
      </c>
      <c r="AM9" s="373">
        <f>AM8/15/365</f>
        <v>73.05936073059361</v>
      </c>
      <c r="AN9" s="373">
        <f t="shared" ref="AN9:BB9" si="1">AN8/15/365</f>
        <v>29.223744292237441</v>
      </c>
      <c r="AO9" s="373">
        <f t="shared" si="1"/>
        <v>13.150684931506849</v>
      </c>
      <c r="AP9" s="373">
        <f t="shared" si="1"/>
        <v>7.3059360730593603</v>
      </c>
      <c r="AQ9" s="373">
        <f t="shared" si="1"/>
        <v>4.9315068493150687</v>
      </c>
      <c r="AR9" s="373">
        <f t="shared" si="1"/>
        <v>3.5616438356164384</v>
      </c>
      <c r="AS9" s="373">
        <f t="shared" si="1"/>
        <v>2.5570776255707766</v>
      </c>
      <c r="AT9" s="373">
        <f t="shared" si="1"/>
        <v>1.9178082191780821</v>
      </c>
      <c r="AU9" s="373">
        <f t="shared" si="1"/>
        <v>1.4794520547945205</v>
      </c>
      <c r="AV9" s="373">
        <f t="shared" si="1"/>
        <v>1.1324200913242009</v>
      </c>
      <c r="AW9" s="373">
        <f t="shared" si="1"/>
        <v>0.94977168949771695</v>
      </c>
      <c r="AX9" s="373">
        <f t="shared" si="1"/>
        <v>0.82191780821917804</v>
      </c>
      <c r="AY9" s="373">
        <f t="shared" si="1"/>
        <v>0.73059360730593614</v>
      </c>
      <c r="AZ9" s="373">
        <f t="shared" si="1"/>
        <v>0.65753424657534243</v>
      </c>
      <c r="BA9" s="373">
        <f t="shared" si="1"/>
        <v>0.60273972602739723</v>
      </c>
      <c r="BB9" s="373">
        <f t="shared" si="1"/>
        <v>0.54794520547945202</v>
      </c>
      <c r="BC9" s="369"/>
    </row>
    <row r="10" spans="1:55" ht="13.5" customHeight="1">
      <c r="A10" s="11"/>
      <c r="B10" s="125" t="s">
        <v>5</v>
      </c>
      <c r="C10" s="126" t="s">
        <v>198</v>
      </c>
      <c r="D10" s="126">
        <v>0.5</v>
      </c>
      <c r="E10" s="127" t="s">
        <v>195</v>
      </c>
      <c r="F10" s="90"/>
      <c r="G10" s="75" t="s">
        <v>53</v>
      </c>
      <c r="H10" s="124"/>
      <c r="I10" s="29">
        <f>VLOOKUP(H8,T28:W32,4,FALSE)</f>
        <v>125</v>
      </c>
      <c r="J10" s="30" t="s">
        <v>54</v>
      </c>
      <c r="K10" s="11"/>
      <c r="AK10" s="369"/>
      <c r="AL10" s="369"/>
      <c r="AM10" s="369"/>
      <c r="AN10" s="369"/>
      <c r="AO10" s="369"/>
      <c r="AP10" s="369"/>
      <c r="AQ10" s="369"/>
      <c r="AR10" s="369"/>
      <c r="AS10" s="369"/>
      <c r="AT10" s="369"/>
      <c r="AU10" s="369"/>
      <c r="AV10" s="369"/>
      <c r="AW10" s="369"/>
      <c r="AX10" s="369"/>
      <c r="AY10" s="369"/>
      <c r="AZ10" s="369"/>
      <c r="BA10" s="369"/>
      <c r="BB10" s="369"/>
      <c r="BC10" s="369"/>
    </row>
    <row r="11" spans="1:55" ht="13.5" customHeight="1">
      <c r="A11" s="11"/>
      <c r="B11" s="71"/>
      <c r="C11" s="72"/>
      <c r="D11" s="72"/>
      <c r="E11" s="22"/>
      <c r="F11" s="90"/>
      <c r="G11" s="75" t="s">
        <v>55</v>
      </c>
      <c r="H11" s="124">
        <v>5</v>
      </c>
      <c r="I11" s="29">
        <f>IF(H11&lt;&gt;"",H11,28)</f>
        <v>5</v>
      </c>
      <c r="J11" s="30" t="s">
        <v>56</v>
      </c>
      <c r="K11" s="11"/>
      <c r="AK11" s="369"/>
      <c r="AL11" s="369"/>
      <c r="AM11" s="369"/>
      <c r="AN11" s="369"/>
      <c r="AO11" s="369"/>
      <c r="AP11" s="369"/>
      <c r="AQ11" s="369"/>
      <c r="AR11" s="369"/>
      <c r="AS11" s="369"/>
      <c r="AT11" s="369"/>
      <c r="AU11" s="369"/>
      <c r="AV11" s="369"/>
      <c r="AW11" s="369"/>
      <c r="AX11" s="369"/>
      <c r="AY11" s="369"/>
      <c r="AZ11" s="369"/>
      <c r="BA11" s="369"/>
      <c r="BB11" s="369"/>
      <c r="BC11" s="369"/>
    </row>
    <row r="12" spans="1:55" ht="13.5" customHeight="1">
      <c r="A12" s="11"/>
      <c r="B12" s="498" t="s">
        <v>191</v>
      </c>
      <c r="C12" s="499"/>
      <c r="D12" s="499"/>
      <c r="E12" s="500"/>
      <c r="F12" s="90"/>
      <c r="G12" s="75" t="s">
        <v>48</v>
      </c>
      <c r="H12" s="124"/>
      <c r="I12" s="28">
        <f>VLOOKUP(H8,T28:W32,2,FALSE)</f>
        <v>0.98</v>
      </c>
      <c r="J12" s="91"/>
      <c r="K12" s="11"/>
    </row>
    <row r="13" spans="1:55" ht="13.5" customHeight="1">
      <c r="A13" s="11"/>
      <c r="B13" s="71" t="s">
        <v>12</v>
      </c>
      <c r="C13" s="124">
        <v>400</v>
      </c>
      <c r="D13" s="24">
        <f>IF(C13&lt;&gt;"",C13,IF(D8="Elipse",D9,D8))</f>
        <v>400</v>
      </c>
      <c r="E13" s="22" t="s">
        <v>1</v>
      </c>
      <c r="F13" s="90"/>
      <c r="G13" s="74" t="s">
        <v>49</v>
      </c>
      <c r="H13" s="124"/>
      <c r="I13" s="34">
        <f>IF(H13&lt;&gt;"",H13,IF(D15&lt;=0,0,IF(AND(D14&lt;&gt;"",D16&lt;&gt;""),ROUND(60*24*365.25*D16/D14+0.5,0),"")))</f>
        <v>2842</v>
      </c>
      <c r="J13" s="30"/>
      <c r="K13" s="11"/>
    </row>
    <row r="14" spans="1:55" ht="13.5" customHeight="1">
      <c r="A14" s="11"/>
      <c r="B14" s="71" t="s">
        <v>13</v>
      </c>
      <c r="C14" s="72"/>
      <c r="D14" s="23">
        <f>IF(D13&lt;&gt;"",2*PI()*SQRT((D13+Earth_Radius)^3/Earth_Mu)/60,"")</f>
        <v>92.560404520870463</v>
      </c>
      <c r="E14" s="22" t="s">
        <v>14</v>
      </c>
      <c r="F14" s="90"/>
      <c r="G14" s="75" t="s">
        <v>414</v>
      </c>
      <c r="H14" s="124">
        <v>0.5</v>
      </c>
      <c r="I14" s="28">
        <f>IF(H14&lt;&gt;"",H14,VLOOKUP(H8,T28:W32,3,FALSE))</f>
        <v>0.5</v>
      </c>
      <c r="J14" s="30"/>
      <c r="K14" s="11"/>
    </row>
    <row r="15" spans="1:55" ht="13.5" customHeight="1">
      <c r="A15" s="11"/>
      <c r="B15" s="71" t="s">
        <v>17</v>
      </c>
      <c r="C15" s="124"/>
      <c r="D15" s="23">
        <f>IF(C15&lt;&gt;"",C15,IF(D13&lt;&gt;"",2*ASIN(Earth_Radius/(Earth_Radius+D13))*180/PI()/360*D14,IF('Power - Solar Arrays'!D20&lt;&gt;"",'Power - Solar Arrays'!D20,"")))</f>
        <v>36.1077784667401</v>
      </c>
      <c r="E15" s="22" t="s">
        <v>14</v>
      </c>
      <c r="F15" s="90"/>
      <c r="G15" s="75" t="s">
        <v>418</v>
      </c>
      <c r="H15" s="124"/>
      <c r="I15" s="367">
        <f>VLOOKUP(H8,T28:X32,5,FALSE)</f>
        <v>3.0000000000000001E-3</v>
      </c>
      <c r="J15" s="30" t="s">
        <v>169</v>
      </c>
      <c r="K15" s="11"/>
    </row>
    <row r="16" spans="1:55" ht="13.5" customHeight="1">
      <c r="A16" s="11"/>
      <c r="B16" s="71" t="s">
        <v>19</v>
      </c>
      <c r="C16" s="124"/>
      <c r="D16" s="25">
        <f>IF(C16&lt;&gt;"",C16,D10)</f>
        <v>0.5</v>
      </c>
      <c r="E16" s="22" t="s">
        <v>195</v>
      </c>
      <c r="F16" s="90"/>
      <c r="G16" s="75" t="s">
        <v>50</v>
      </c>
      <c r="H16" s="124"/>
      <c r="I16" s="29">
        <f>IF(H16="",IF(AND(D15&lt;&gt;"",D18&lt;&gt;"",I14&lt;&gt;""),D18*D15/60/I14/I12,""),H16)</f>
        <v>18.422335952418418</v>
      </c>
      <c r="J16" s="30" t="s">
        <v>51</v>
      </c>
      <c r="K16" s="11"/>
    </row>
    <row r="17" spans="1:44" ht="13.5" customHeight="1">
      <c r="A17" s="11"/>
      <c r="B17" s="71" t="s">
        <v>413</v>
      </c>
      <c r="C17" s="124"/>
      <c r="D17" s="195">
        <f>IF(C17="",I13/2,C17)</f>
        <v>1421</v>
      </c>
      <c r="E17" s="22" t="s">
        <v>300</v>
      </c>
      <c r="F17" s="90"/>
      <c r="G17" s="75" t="s">
        <v>50</v>
      </c>
      <c r="H17" s="75"/>
      <c r="I17" s="29">
        <f>IF(I16&lt;&gt;"",I16/I11,"")</f>
        <v>3.6844671904836837</v>
      </c>
      <c r="J17" s="30" t="s">
        <v>52</v>
      </c>
      <c r="K17" s="11"/>
    </row>
    <row r="18" spans="1:44" ht="13.5" customHeight="1">
      <c r="A18" s="11"/>
      <c r="B18" s="71" t="s">
        <v>47</v>
      </c>
      <c r="C18" s="124"/>
      <c r="D18" s="23">
        <f>IF(C18&lt;&gt;"",C18,IF('Power - Solar Arrays'!D16&lt;&gt;"",'Power - Solar Arrays'!D16,""))</f>
        <v>15</v>
      </c>
      <c r="E18" s="22" t="s">
        <v>7</v>
      </c>
      <c r="F18" s="90"/>
      <c r="G18" s="92" t="s">
        <v>57</v>
      </c>
      <c r="H18" s="75"/>
      <c r="I18" s="16">
        <f>IF(I16&lt;&gt;"",I16/I10,0)</f>
        <v>0.14737868761934736</v>
      </c>
      <c r="J18" s="30" t="s">
        <v>43</v>
      </c>
      <c r="K18" s="11"/>
    </row>
    <row r="19" spans="1:44" ht="13.5" customHeight="1" thickBot="1">
      <c r="A19" s="11"/>
      <c r="B19" s="78"/>
      <c r="C19" s="79"/>
      <c r="D19" s="79"/>
      <c r="E19" s="27"/>
      <c r="F19" s="90"/>
      <c r="G19" s="75" t="s">
        <v>416</v>
      </c>
      <c r="H19" s="75"/>
      <c r="I19" s="16">
        <v>9.2101970477886805</v>
      </c>
      <c r="J19" s="30" t="s">
        <v>51</v>
      </c>
      <c r="K19" s="11"/>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row>
    <row r="20" spans="1:44" ht="13.5" customHeight="1" thickTop="1">
      <c r="A20" s="11"/>
      <c r="B20" s="70"/>
      <c r="C20" s="70"/>
      <c r="D20" s="70"/>
      <c r="E20" s="10"/>
      <c r="F20" s="90"/>
      <c r="G20" s="75" t="s">
        <v>415</v>
      </c>
      <c r="H20" s="75"/>
      <c r="I20" s="368">
        <f>(I16-I19)/I16</f>
        <v>0.50005270387116141</v>
      </c>
      <c r="J20" s="30"/>
      <c r="K20" s="11"/>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row>
    <row r="21" spans="1:44" ht="13.5" customHeight="1">
      <c r="A21" s="11"/>
      <c r="B21" s="70"/>
      <c r="C21" s="70"/>
      <c r="D21" s="70"/>
      <c r="E21" s="10"/>
      <c r="F21" s="90"/>
      <c r="G21" s="487" t="s">
        <v>193</v>
      </c>
      <c r="H21" s="488"/>
      <c r="I21" s="488"/>
      <c r="J21" s="489"/>
      <c r="K21" s="11"/>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row>
    <row r="22" spans="1:44" ht="13.5" customHeight="1">
      <c r="A22" s="11"/>
      <c r="B22" s="10"/>
      <c r="C22" s="10"/>
      <c r="D22" s="10"/>
      <c r="E22" s="10"/>
      <c r="F22" s="90"/>
      <c r="G22" s="89" t="s">
        <v>157</v>
      </c>
      <c r="H22" s="89" t="s">
        <v>203</v>
      </c>
      <c r="I22" s="88">
        <f>I11</f>
        <v>5</v>
      </c>
      <c r="J22" s="63" t="s">
        <v>56</v>
      </c>
      <c r="K22" s="11"/>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row>
    <row r="23" spans="1:44" ht="13.5" customHeight="1">
      <c r="A23" s="11"/>
      <c r="B23" s="10"/>
      <c r="C23" s="10"/>
      <c r="D23" s="10"/>
      <c r="E23" s="10"/>
      <c r="F23" s="90"/>
      <c r="G23" s="89" t="s">
        <v>164</v>
      </c>
      <c r="H23" s="89" t="s">
        <v>194</v>
      </c>
      <c r="I23" s="88">
        <f>I18</f>
        <v>0.14737868761934736</v>
      </c>
      <c r="J23" s="63" t="s">
        <v>43</v>
      </c>
      <c r="K23" s="11"/>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row>
    <row r="24" spans="1:44" ht="13.5" customHeight="1">
      <c r="A24" s="11"/>
      <c r="B24" s="10"/>
      <c r="C24" s="10"/>
      <c r="D24" s="10"/>
      <c r="E24" s="10"/>
      <c r="F24" s="90"/>
      <c r="G24" s="89" t="s">
        <v>168</v>
      </c>
      <c r="H24" s="89" t="s">
        <v>206</v>
      </c>
      <c r="I24" s="88">
        <f>I16</f>
        <v>18.422335952418418</v>
      </c>
      <c r="J24" s="63" t="s">
        <v>51</v>
      </c>
      <c r="K24" s="11"/>
      <c r="S24" s="469"/>
      <c r="T24" s="470"/>
      <c r="U24" s="469"/>
      <c r="V24" s="469"/>
      <c r="W24" s="469"/>
      <c r="X24" s="469"/>
      <c r="Y24" s="469"/>
      <c r="Z24" s="469"/>
      <c r="AA24" s="469"/>
      <c r="AB24" s="36"/>
      <c r="AC24" s="36"/>
      <c r="AD24" s="36"/>
      <c r="AE24" s="36"/>
      <c r="AF24" s="36"/>
      <c r="AG24" s="36"/>
      <c r="AH24" s="36"/>
      <c r="AI24" s="36"/>
      <c r="AJ24" s="36"/>
      <c r="AK24" s="36"/>
      <c r="AL24" s="36"/>
      <c r="AM24" s="36"/>
      <c r="AN24" s="36"/>
      <c r="AO24" s="36"/>
      <c r="AP24" s="36"/>
      <c r="AQ24" s="36"/>
      <c r="AR24" s="36"/>
    </row>
    <row r="25" spans="1:44" ht="13.5" customHeight="1" thickBot="1">
      <c r="A25" s="11"/>
      <c r="B25" s="10"/>
      <c r="C25" s="10"/>
      <c r="D25" s="10"/>
      <c r="E25" s="10"/>
      <c r="F25" s="90"/>
      <c r="G25" s="84"/>
      <c r="H25" s="85"/>
      <c r="I25" s="35"/>
      <c r="J25" s="93"/>
      <c r="K25" s="11"/>
      <c r="P25" s="139"/>
      <c r="S25" s="469"/>
      <c r="T25" s="469">
        <f>30/3600</f>
        <v>8.3333333333333332E-3</v>
      </c>
      <c r="U25" s="469"/>
      <c r="V25" s="469"/>
      <c r="W25" s="469"/>
      <c r="X25" s="469"/>
      <c r="Y25" s="469"/>
      <c r="Z25" s="469"/>
      <c r="AA25" s="469"/>
      <c r="AB25" s="36"/>
      <c r="AC25" s="36"/>
      <c r="AD25" s="36"/>
      <c r="AE25" s="36"/>
      <c r="AF25" s="36"/>
      <c r="AG25" s="36"/>
      <c r="AH25" s="36"/>
      <c r="AI25" s="36"/>
      <c r="AJ25" s="36"/>
      <c r="AK25" s="36"/>
      <c r="AL25" s="36"/>
      <c r="AM25" s="36"/>
      <c r="AN25" s="36"/>
      <c r="AO25" s="36"/>
      <c r="AP25" s="36"/>
      <c r="AQ25" s="36"/>
      <c r="AR25" s="36"/>
    </row>
    <row r="26" spans="1:44" ht="13.5" customHeight="1" thickTop="1">
      <c r="A26" s="11"/>
      <c r="B26" s="10"/>
      <c r="C26" s="10"/>
      <c r="D26" s="10"/>
      <c r="E26" s="10"/>
      <c r="F26" s="10"/>
      <c r="G26" s="70"/>
      <c r="H26" s="70"/>
      <c r="I26" s="10"/>
      <c r="J26" s="70"/>
      <c r="K26" s="11"/>
      <c r="S26" s="469"/>
      <c r="T26" s="469"/>
      <c r="U26" s="469"/>
      <c r="V26" s="469"/>
      <c r="W26" s="469"/>
      <c r="X26" s="469"/>
      <c r="Y26" s="469"/>
      <c r="Z26" s="469"/>
      <c r="AA26" s="469"/>
      <c r="AB26" s="36"/>
      <c r="AC26" s="36"/>
      <c r="AD26" s="36"/>
      <c r="AE26" s="36"/>
      <c r="AF26" s="36"/>
      <c r="AG26" s="36"/>
      <c r="AH26" s="36"/>
      <c r="AI26" s="36"/>
      <c r="AJ26" s="36"/>
      <c r="AK26" s="36"/>
      <c r="AL26" s="36"/>
      <c r="AM26" s="36"/>
      <c r="AN26" s="36"/>
      <c r="AO26" s="36"/>
      <c r="AP26" s="36"/>
      <c r="AQ26" s="36"/>
      <c r="AR26" s="36"/>
    </row>
    <row r="27" spans="1:44" ht="13.5" customHeight="1">
      <c r="A27" s="10"/>
      <c r="B27" s="10"/>
      <c r="C27" s="10"/>
      <c r="D27" s="10"/>
      <c r="E27" s="10"/>
      <c r="F27" s="10"/>
      <c r="G27" s="11"/>
      <c r="H27" s="11"/>
      <c r="I27" s="10"/>
      <c r="J27" s="11"/>
      <c r="K27" s="10"/>
      <c r="S27" s="469"/>
      <c r="T27" s="469"/>
      <c r="U27" s="469"/>
      <c r="V27" s="469"/>
      <c r="W27" s="469"/>
      <c r="X27" s="469"/>
      <c r="Y27" s="469"/>
      <c r="Z27" s="469"/>
      <c r="AA27" s="469"/>
      <c r="AB27" s="36"/>
      <c r="AC27" s="36"/>
      <c r="AD27" s="36"/>
      <c r="AE27" s="36"/>
      <c r="AF27" s="36"/>
      <c r="AG27" s="36"/>
      <c r="AH27" s="36"/>
      <c r="AI27" s="36"/>
      <c r="AJ27" s="36"/>
      <c r="AK27" s="36"/>
      <c r="AL27" s="36"/>
      <c r="AM27" s="36"/>
      <c r="AN27" s="36"/>
      <c r="AO27" s="36"/>
      <c r="AP27" s="36"/>
      <c r="AQ27" s="36"/>
      <c r="AR27" s="36"/>
    </row>
    <row r="28" spans="1:44">
      <c r="A28" s="10"/>
      <c r="B28" s="10"/>
      <c r="C28" s="10"/>
      <c r="D28" s="10"/>
      <c r="E28" s="10"/>
      <c r="F28" s="10"/>
      <c r="G28" s="10"/>
      <c r="H28" s="10"/>
      <c r="I28" s="10"/>
      <c r="J28" s="10"/>
      <c r="K28" s="10"/>
      <c r="S28" s="469"/>
      <c r="T28" s="469" t="s">
        <v>172</v>
      </c>
      <c r="U28" s="469" t="s">
        <v>176</v>
      </c>
      <c r="V28" s="469" t="s">
        <v>412</v>
      </c>
      <c r="W28" s="469" t="s">
        <v>53</v>
      </c>
      <c r="X28" s="469" t="s">
        <v>417</v>
      </c>
      <c r="Y28" s="469"/>
      <c r="Z28" s="469"/>
      <c r="AA28" s="469"/>
      <c r="AB28" s="36"/>
      <c r="AC28" s="36"/>
      <c r="AD28" s="36"/>
      <c r="AE28" s="36"/>
      <c r="AF28" s="36"/>
      <c r="AG28" s="36"/>
      <c r="AH28" s="36"/>
      <c r="AI28" s="36"/>
      <c r="AJ28" s="36"/>
      <c r="AK28" s="36"/>
      <c r="AL28" s="36"/>
      <c r="AM28" s="36"/>
      <c r="AN28" s="36"/>
      <c r="AO28" s="36"/>
      <c r="AP28" s="36"/>
      <c r="AQ28" s="36"/>
      <c r="AR28" s="36"/>
    </row>
    <row r="29" spans="1:44">
      <c r="A29" s="10"/>
      <c r="B29" s="10"/>
      <c r="C29" s="10"/>
      <c r="D29" s="10"/>
      <c r="E29" s="10"/>
      <c r="F29" s="10"/>
      <c r="G29" s="10"/>
      <c r="H29" s="10"/>
      <c r="I29" s="10"/>
      <c r="J29" s="10"/>
      <c r="K29" s="10"/>
      <c r="L29" s="36"/>
      <c r="M29" s="36"/>
      <c r="S29" s="469"/>
      <c r="T29" s="469" t="s">
        <v>177</v>
      </c>
      <c r="U29" s="469">
        <v>0.72</v>
      </c>
      <c r="V29" s="469">
        <v>0.2</v>
      </c>
      <c r="W29" s="469">
        <v>30</v>
      </c>
      <c r="X29" s="469">
        <v>0.01</v>
      </c>
      <c r="Y29" s="469"/>
      <c r="Z29" s="469"/>
      <c r="AA29" s="469"/>
      <c r="AB29" s="36"/>
      <c r="AC29" s="36"/>
      <c r="AD29" s="36"/>
      <c r="AE29" s="36"/>
      <c r="AF29" s="36"/>
      <c r="AG29" s="36"/>
      <c r="AH29" s="36"/>
      <c r="AI29" s="36"/>
      <c r="AJ29" s="36"/>
      <c r="AK29" s="36"/>
      <c r="AL29" s="36"/>
      <c r="AM29" s="36"/>
      <c r="AN29" s="36"/>
      <c r="AO29" s="36"/>
      <c r="AP29" s="36"/>
      <c r="AQ29" s="36"/>
      <c r="AR29" s="36"/>
    </row>
    <row r="30" spans="1:44">
      <c r="A30" s="10"/>
      <c r="B30" s="10"/>
      <c r="C30" s="10"/>
      <c r="D30" s="10"/>
      <c r="E30" s="10"/>
      <c r="F30" s="10"/>
      <c r="G30" s="10"/>
      <c r="H30" s="10"/>
      <c r="I30" s="10"/>
      <c r="J30" s="10"/>
      <c r="K30" s="10"/>
      <c r="S30" s="469"/>
      <c r="T30" s="469" t="s">
        <v>178</v>
      </c>
      <c r="U30" s="469">
        <v>0.7</v>
      </c>
      <c r="V30" s="469">
        <v>0.6</v>
      </c>
      <c r="W30" s="469">
        <v>60</v>
      </c>
      <c r="X30" s="469">
        <v>0.1</v>
      </c>
      <c r="Y30" s="469"/>
      <c r="Z30" s="469"/>
      <c r="AA30" s="469"/>
      <c r="AB30" s="36"/>
      <c r="AC30" s="36"/>
      <c r="AD30" s="36"/>
      <c r="AE30" s="36"/>
      <c r="AF30" s="36"/>
      <c r="AG30" s="36"/>
      <c r="AH30" s="36"/>
      <c r="AI30" s="36"/>
      <c r="AJ30" s="36"/>
      <c r="AK30" s="36"/>
      <c r="AL30" s="36"/>
      <c r="AM30" s="36"/>
      <c r="AN30" s="36"/>
      <c r="AO30" s="36"/>
      <c r="AP30" s="36"/>
      <c r="AQ30" s="36"/>
      <c r="AR30" s="36"/>
    </row>
    <row r="31" spans="1:44">
      <c r="A31" s="10"/>
      <c r="B31" s="10"/>
      <c r="C31" s="10"/>
      <c r="D31" s="10"/>
      <c r="E31" s="10"/>
      <c r="F31" s="10"/>
      <c r="G31" s="10"/>
      <c r="H31" s="10"/>
      <c r="I31" s="10"/>
      <c r="J31" s="10"/>
      <c r="K31" s="10"/>
      <c r="S31" s="469"/>
      <c r="T31" s="469" t="s">
        <v>179</v>
      </c>
      <c r="U31" s="469">
        <v>0.98</v>
      </c>
      <c r="V31" s="469">
        <v>0.4</v>
      </c>
      <c r="W31" s="469">
        <v>125</v>
      </c>
      <c r="X31" s="469">
        <v>3.0000000000000001E-3</v>
      </c>
      <c r="Y31" s="469"/>
      <c r="Z31" s="469"/>
      <c r="AA31" s="469"/>
      <c r="AB31" s="36"/>
      <c r="AC31" s="36"/>
      <c r="AD31" s="36"/>
      <c r="AE31" s="36"/>
      <c r="AF31" s="36"/>
      <c r="AG31" s="36"/>
      <c r="AH31" s="36"/>
      <c r="AI31" s="36"/>
      <c r="AJ31" s="36"/>
      <c r="AK31" s="36"/>
      <c r="AL31" s="36"/>
      <c r="AM31" s="36"/>
      <c r="AN31" s="36"/>
      <c r="AO31" s="36"/>
      <c r="AP31" s="36"/>
      <c r="AQ31" s="36"/>
      <c r="AR31" s="36"/>
    </row>
    <row r="32" spans="1:44">
      <c r="A32" s="10"/>
      <c r="B32" s="10"/>
      <c r="C32" s="10"/>
      <c r="D32" s="10"/>
      <c r="E32" s="10"/>
      <c r="F32" s="10"/>
      <c r="G32" s="10"/>
      <c r="H32" s="10"/>
      <c r="I32" s="10"/>
      <c r="J32" s="10"/>
      <c r="K32" s="10"/>
      <c r="S32" s="469"/>
      <c r="T32" s="469" t="s">
        <v>173</v>
      </c>
      <c r="U32" s="469">
        <f>H12</f>
        <v>0</v>
      </c>
      <c r="V32" s="469">
        <v>0</v>
      </c>
      <c r="W32" s="469">
        <f>H10</f>
        <v>0</v>
      </c>
      <c r="X32" s="469">
        <v>0</v>
      </c>
      <c r="Y32" s="469"/>
      <c r="Z32" s="469"/>
      <c r="AA32" s="469"/>
      <c r="AB32" s="36"/>
      <c r="AC32" s="36"/>
      <c r="AD32" s="36"/>
      <c r="AE32" s="36"/>
      <c r="AF32" s="36"/>
      <c r="AG32" s="36"/>
      <c r="AH32" s="36"/>
      <c r="AI32" s="36"/>
      <c r="AJ32" s="36"/>
      <c r="AK32" s="36"/>
      <c r="AL32" s="36"/>
      <c r="AM32" s="36"/>
      <c r="AN32" s="36"/>
      <c r="AO32" s="36"/>
      <c r="AP32" s="36"/>
      <c r="AQ32" s="36"/>
      <c r="AR32" s="36"/>
    </row>
    <row r="33" spans="1:44">
      <c r="A33" s="10"/>
      <c r="B33" s="10"/>
      <c r="C33" s="10"/>
      <c r="D33" s="10"/>
      <c r="E33" s="10"/>
      <c r="F33" s="10"/>
      <c r="G33" s="10"/>
      <c r="H33" s="10"/>
      <c r="I33" s="10"/>
      <c r="J33" s="10"/>
      <c r="K33" s="10"/>
      <c r="S33" s="469"/>
      <c r="T33" s="469"/>
      <c r="U33" s="469"/>
      <c r="V33" s="469"/>
      <c r="W33" s="469"/>
      <c r="X33" s="469"/>
      <c r="Y33" s="469"/>
      <c r="Z33" s="469"/>
      <c r="AA33" s="469"/>
      <c r="AB33" s="36"/>
      <c r="AC33" s="36"/>
      <c r="AD33" s="36"/>
      <c r="AE33" s="36"/>
      <c r="AF33" s="36"/>
      <c r="AG33" s="36"/>
      <c r="AH33" s="36"/>
      <c r="AI33" s="36"/>
      <c r="AJ33" s="36"/>
      <c r="AK33" s="36"/>
      <c r="AL33" s="36"/>
      <c r="AM33" s="36"/>
      <c r="AN33" s="36"/>
      <c r="AO33" s="36"/>
      <c r="AP33" s="36"/>
      <c r="AQ33" s="36"/>
      <c r="AR33" s="36"/>
    </row>
    <row r="34" spans="1:44">
      <c r="A34" s="10"/>
      <c r="B34" s="10"/>
      <c r="C34" s="10"/>
      <c r="D34" s="10"/>
      <c r="E34" s="10"/>
      <c r="F34" s="10"/>
      <c r="G34" s="10"/>
      <c r="H34" s="10"/>
      <c r="I34" s="10"/>
      <c r="J34" s="10"/>
      <c r="K34" s="10"/>
      <c r="L34" s="36"/>
      <c r="M34" s="36"/>
      <c r="S34" s="469"/>
      <c r="T34" s="469"/>
      <c r="U34" s="469"/>
      <c r="V34" s="469"/>
      <c r="W34" s="469"/>
      <c r="X34" s="469"/>
      <c r="Y34" s="469"/>
      <c r="Z34" s="469"/>
      <c r="AA34" s="469"/>
      <c r="AB34" s="36"/>
      <c r="AC34" s="36"/>
      <c r="AD34" s="36"/>
      <c r="AE34" s="36"/>
      <c r="AF34" s="36"/>
      <c r="AG34" s="36"/>
      <c r="AH34" s="36"/>
      <c r="AI34" s="36"/>
      <c r="AJ34" s="36"/>
      <c r="AK34" s="36"/>
      <c r="AL34" s="36"/>
      <c r="AM34" s="36"/>
      <c r="AN34" s="36"/>
      <c r="AO34" s="36"/>
      <c r="AP34" s="36"/>
      <c r="AQ34" s="36"/>
      <c r="AR34" s="36"/>
    </row>
    <row r="35" spans="1:44">
      <c r="A35" s="10"/>
      <c r="B35" s="10"/>
      <c r="C35" s="10"/>
      <c r="D35" s="10"/>
      <c r="E35" s="10"/>
      <c r="F35" s="10"/>
      <c r="G35" s="10"/>
      <c r="H35" s="10"/>
      <c r="I35" s="10"/>
      <c r="J35" s="10"/>
      <c r="K35" s="10"/>
      <c r="L35" s="36"/>
      <c r="M35" s="36"/>
      <c r="S35" s="469"/>
      <c r="T35" s="469"/>
      <c r="U35" s="469"/>
      <c r="V35" s="469"/>
      <c r="W35" s="469"/>
      <c r="X35" s="469"/>
      <c r="Y35" s="469"/>
      <c r="Z35" s="469"/>
      <c r="AA35" s="469"/>
      <c r="AB35" s="36"/>
      <c r="AC35" s="36"/>
      <c r="AD35" s="36"/>
      <c r="AE35" s="36"/>
      <c r="AF35" s="36"/>
      <c r="AG35" s="36"/>
      <c r="AH35" s="36"/>
      <c r="AI35" s="36"/>
      <c r="AJ35" s="36"/>
      <c r="AK35" s="36"/>
      <c r="AL35" s="36"/>
      <c r="AM35" s="36"/>
      <c r="AN35" s="36"/>
      <c r="AO35" s="36"/>
      <c r="AP35" s="36"/>
      <c r="AQ35" s="36"/>
      <c r="AR35" s="36"/>
    </row>
    <row r="36" spans="1:44">
      <c r="A36" s="10"/>
      <c r="B36" s="10"/>
      <c r="C36" s="10"/>
      <c r="D36" s="10"/>
      <c r="E36" s="10"/>
      <c r="F36" s="10"/>
      <c r="G36" s="10"/>
      <c r="H36" s="10"/>
      <c r="I36" s="10"/>
      <c r="J36" s="10"/>
      <c r="K36" s="10"/>
      <c r="S36" s="469"/>
      <c r="T36" s="469"/>
      <c r="U36" s="469"/>
      <c r="V36" s="469"/>
      <c r="W36" s="469"/>
      <c r="X36" s="469"/>
      <c r="Y36" s="469"/>
      <c r="Z36" s="469"/>
      <c r="AA36" s="469"/>
      <c r="AB36" s="36"/>
      <c r="AC36" s="36"/>
      <c r="AD36" s="36"/>
      <c r="AE36" s="36"/>
      <c r="AF36" s="36"/>
      <c r="AG36" s="36"/>
      <c r="AH36" s="36"/>
      <c r="AI36" s="36"/>
      <c r="AJ36" s="36"/>
      <c r="AK36" s="36"/>
      <c r="AL36" s="36"/>
      <c r="AM36" s="36"/>
      <c r="AN36" s="36"/>
      <c r="AO36" s="36"/>
      <c r="AP36" s="36"/>
      <c r="AQ36" s="36"/>
      <c r="AR36" s="36"/>
    </row>
    <row r="37" spans="1:44">
      <c r="A37" s="10"/>
      <c r="B37" s="10"/>
      <c r="C37" s="10"/>
      <c r="D37" s="10"/>
      <c r="E37" s="10"/>
      <c r="F37" s="10"/>
      <c r="G37" s="10"/>
      <c r="H37" s="10"/>
      <c r="I37" s="10"/>
      <c r="J37" s="10"/>
      <c r="K37" s="10"/>
      <c r="S37" s="469"/>
      <c r="T37" s="469"/>
      <c r="U37" s="469"/>
      <c r="V37" s="469"/>
      <c r="W37" s="469"/>
      <c r="X37" s="469"/>
      <c r="Y37" s="469"/>
      <c r="Z37" s="469"/>
      <c r="AA37" s="469"/>
      <c r="AB37" s="36"/>
      <c r="AC37" s="36"/>
      <c r="AD37" s="36"/>
      <c r="AE37" s="36"/>
      <c r="AF37" s="36"/>
      <c r="AG37" s="36"/>
      <c r="AH37" s="36"/>
      <c r="AI37" s="36"/>
      <c r="AJ37" s="36"/>
      <c r="AK37" s="36"/>
      <c r="AL37" s="36"/>
      <c r="AM37" s="36"/>
      <c r="AN37" s="36"/>
      <c r="AO37" s="36"/>
      <c r="AP37" s="36"/>
      <c r="AQ37" s="36"/>
      <c r="AR37" s="36"/>
    </row>
    <row r="38" spans="1:44">
      <c r="A38" s="10"/>
      <c r="B38" s="10"/>
      <c r="C38" s="10"/>
      <c r="D38" s="10"/>
      <c r="E38" s="10"/>
      <c r="F38" s="10"/>
      <c r="G38" s="10"/>
      <c r="H38" s="10"/>
      <c r="I38" s="10"/>
      <c r="J38" s="10"/>
      <c r="K38" s="10"/>
      <c r="S38" s="469"/>
      <c r="T38" s="469"/>
      <c r="U38" s="469"/>
      <c r="V38" s="469"/>
      <c r="W38" s="469"/>
      <c r="X38" s="469"/>
      <c r="Y38" s="469"/>
      <c r="Z38" s="469"/>
      <c r="AA38" s="469"/>
      <c r="AB38" s="36"/>
      <c r="AC38" s="36"/>
      <c r="AD38" s="36"/>
      <c r="AE38" s="36"/>
      <c r="AF38" s="36"/>
      <c r="AG38" s="36"/>
      <c r="AH38" s="36"/>
      <c r="AI38" s="36"/>
      <c r="AJ38" s="36"/>
      <c r="AK38" s="36"/>
      <c r="AL38" s="36"/>
      <c r="AM38" s="36"/>
      <c r="AN38" s="36"/>
      <c r="AO38" s="36"/>
      <c r="AP38" s="36"/>
      <c r="AQ38" s="36"/>
      <c r="AR38" s="36"/>
    </row>
    <row r="39" spans="1:44">
      <c r="A39" s="10"/>
      <c r="B39" s="10"/>
      <c r="C39" s="10"/>
      <c r="D39" s="10"/>
      <c r="E39" s="10"/>
      <c r="F39" s="10"/>
      <c r="G39" s="10"/>
      <c r="H39" s="10"/>
      <c r="I39" s="10"/>
      <c r="J39" s="10"/>
      <c r="K39" s="10"/>
      <c r="S39" s="469"/>
      <c r="T39" s="469"/>
      <c r="U39" s="469"/>
      <c r="V39" s="469"/>
      <c r="W39" s="469"/>
      <c r="X39" s="469"/>
      <c r="Y39" s="469"/>
      <c r="Z39" s="469"/>
      <c r="AA39" s="469"/>
      <c r="AB39" s="36"/>
      <c r="AC39" s="36"/>
      <c r="AD39" s="36"/>
      <c r="AE39" s="36"/>
      <c r="AF39" s="36"/>
      <c r="AG39" s="36"/>
      <c r="AH39" s="36"/>
      <c r="AI39" s="36"/>
      <c r="AJ39" s="36"/>
      <c r="AK39" s="36"/>
      <c r="AL39" s="36"/>
      <c r="AM39" s="36"/>
      <c r="AN39" s="36"/>
      <c r="AO39" s="36"/>
      <c r="AP39" s="36"/>
      <c r="AQ39" s="36"/>
      <c r="AR39" s="36"/>
    </row>
    <row r="40" spans="1:44">
      <c r="A40" s="10"/>
      <c r="B40" s="10"/>
      <c r="C40" s="10"/>
      <c r="D40" s="10"/>
      <c r="E40" s="10"/>
      <c r="F40" s="10"/>
      <c r="G40" s="10"/>
      <c r="H40" s="10"/>
      <c r="I40" s="10"/>
      <c r="J40" s="10"/>
      <c r="K40" s="10"/>
      <c r="S40" s="469"/>
      <c r="T40" s="469"/>
      <c r="U40" s="469"/>
      <c r="V40" s="469"/>
      <c r="W40" s="469"/>
      <c r="X40" s="469"/>
      <c r="Y40" s="469"/>
      <c r="Z40" s="469"/>
      <c r="AA40" s="469"/>
      <c r="AB40" s="36"/>
      <c r="AC40" s="36"/>
      <c r="AD40" s="36"/>
      <c r="AE40" s="36"/>
      <c r="AF40" s="36"/>
      <c r="AG40" s="36"/>
      <c r="AH40" s="36"/>
      <c r="AI40" s="36"/>
      <c r="AJ40" s="36"/>
      <c r="AK40" s="36"/>
      <c r="AL40" s="36"/>
      <c r="AM40" s="36"/>
      <c r="AN40" s="36"/>
      <c r="AO40" s="36"/>
      <c r="AP40" s="36"/>
      <c r="AQ40" s="36"/>
      <c r="AR40" s="36"/>
    </row>
    <row r="41" spans="1:44">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row>
    <row r="42" spans="1:44">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row>
    <row r="43" spans="1:44">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row>
    <row r="44" spans="1:44">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row>
    <row r="45" spans="1:44">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row>
  </sheetData>
  <mergeCells count="7">
    <mergeCell ref="G21:J21"/>
    <mergeCell ref="A2:K2"/>
    <mergeCell ref="B5:E5"/>
    <mergeCell ref="G5:J5"/>
    <mergeCell ref="B12:E12"/>
    <mergeCell ref="G7:J7"/>
    <mergeCell ref="B7:E7"/>
  </mergeCells>
  <phoneticPr fontId="0" type="noConversion"/>
  <dataValidations count="1">
    <dataValidation type="list" allowBlank="1" showInputMessage="1" showErrorMessage="1" sqref="H8">
      <formula1>$T$29:$T$31</formula1>
    </dataValidation>
  </dataValidations>
  <pageMargins left="0.75" right="0.75" top="1" bottom="1" header="0.5" footer="0.5"/>
  <pageSetup scale="92" orientation="landscape" horizontalDpi="4294967292"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19" r:id="rId4" name="Button 23">
              <controlPr defaultSize="0" print="0" autoFill="0" autoPict="0" macro="[0]!battery_profile">
                <anchor moveWithCells="1" sizeWithCells="1">
                  <from>
                    <xdr:col>6</xdr:col>
                    <xdr:colOff>1895475</xdr:colOff>
                    <xdr:row>4</xdr:row>
                    <xdr:rowOff>161925</xdr:rowOff>
                  </from>
                  <to>
                    <xdr:col>7</xdr:col>
                    <xdr:colOff>1104900</xdr:colOff>
                    <xdr:row>5</xdr:row>
                    <xdr:rowOff>152400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tabColor theme="3" tint="0.39997558519241921"/>
    <pageSetUpPr fitToPage="1"/>
  </sheetPr>
  <dimension ref="A1:X93"/>
  <sheetViews>
    <sheetView topLeftCell="A32" zoomScale="85" zoomScaleNormal="85" workbookViewId="0">
      <selection activeCell="J26" sqref="J26"/>
    </sheetView>
  </sheetViews>
  <sheetFormatPr defaultColWidth="9.33203125" defaultRowHeight="12.75"/>
  <cols>
    <col min="1" max="1" width="9.33203125" style="4"/>
    <col min="2" max="2" width="54.33203125" style="4" bestFit="1" customWidth="1"/>
    <col min="3" max="3" width="13.83203125" style="4" customWidth="1"/>
    <col min="4" max="4" width="10.33203125" style="4" bestFit="1" customWidth="1"/>
    <col min="5" max="5" width="10.83203125" style="5" bestFit="1" customWidth="1"/>
    <col min="6" max="6" width="5.83203125" style="4" customWidth="1"/>
    <col min="7" max="7" width="38.33203125" style="4" bestFit="1" customWidth="1"/>
    <col min="8" max="8" width="18.33203125" style="4" bestFit="1" customWidth="1"/>
    <col min="9" max="9" width="10.83203125" style="4" customWidth="1"/>
    <col min="10" max="10" width="9.83203125" style="5" customWidth="1"/>
    <col min="11" max="13" width="9.33203125" style="4"/>
    <col min="14" max="14" width="23.1640625" style="4" bestFit="1" customWidth="1"/>
    <col min="15" max="15" width="14.6640625" style="4" bestFit="1" customWidth="1"/>
    <col min="16" max="16" width="25.1640625" style="4" bestFit="1" customWidth="1"/>
    <col min="17" max="17" width="22.1640625" style="4" customWidth="1"/>
    <col min="18" max="18" width="31.83203125" style="4" bestFit="1" customWidth="1"/>
    <col min="19" max="20" width="23.33203125" style="4" bestFit="1" customWidth="1"/>
    <col min="21" max="21" width="23" style="4" bestFit="1" customWidth="1"/>
    <col min="22" max="22" width="29.6640625" style="4" bestFit="1" customWidth="1"/>
    <col min="23" max="16384" width="9.33203125" style="4"/>
  </cols>
  <sheetData>
    <row r="1" spans="1:18" ht="34.5" customHeight="1">
      <c r="A1" s="11"/>
      <c r="B1" s="6"/>
      <c r="C1" s="7"/>
      <c r="D1" s="7"/>
      <c r="E1" s="8"/>
      <c r="F1" s="7"/>
      <c r="G1" s="7"/>
      <c r="H1" s="7"/>
      <c r="I1" s="9"/>
      <c r="J1" s="10"/>
      <c r="K1" s="11"/>
    </row>
    <row r="2" spans="1:18" ht="13.5" customHeight="1">
      <c r="A2" s="490" t="s">
        <v>174</v>
      </c>
      <c r="B2" s="491"/>
      <c r="C2" s="491"/>
      <c r="D2" s="491"/>
      <c r="E2" s="491"/>
      <c r="F2" s="491"/>
      <c r="G2" s="491"/>
      <c r="H2" s="491"/>
      <c r="I2" s="491"/>
      <c r="J2" s="491"/>
      <c r="K2" s="491"/>
    </row>
    <row r="3" spans="1:18" ht="13.5" customHeight="1">
      <c r="A3" s="11"/>
      <c r="B3" s="113" t="s">
        <v>201</v>
      </c>
      <c r="C3" s="114" t="s">
        <v>202</v>
      </c>
      <c r="D3" s="11"/>
      <c r="E3" s="11"/>
      <c r="F3" s="11"/>
      <c r="G3" s="11"/>
      <c r="H3" s="11"/>
      <c r="I3" s="11"/>
      <c r="J3" s="11"/>
      <c r="K3" s="11"/>
      <c r="M3" s="140"/>
    </row>
    <row r="4" spans="1:18" ht="13.5" customHeight="1" thickBot="1">
      <c r="A4" s="11"/>
      <c r="B4" s="11"/>
      <c r="C4" s="11"/>
      <c r="D4" s="11"/>
      <c r="E4" s="10"/>
      <c r="F4" s="11"/>
      <c r="G4" s="11"/>
      <c r="H4" s="11"/>
      <c r="I4" s="11"/>
      <c r="J4" s="10"/>
      <c r="K4" s="11"/>
      <c r="M4" s="140"/>
    </row>
    <row r="5" spans="1:18" ht="13.5" customHeight="1" thickTop="1">
      <c r="A5" s="11"/>
      <c r="B5" s="492" t="s">
        <v>64</v>
      </c>
      <c r="C5" s="493"/>
      <c r="D5" s="493"/>
      <c r="E5" s="494"/>
      <c r="F5" s="70"/>
      <c r="G5" s="495" t="s">
        <v>170</v>
      </c>
      <c r="H5" s="496"/>
      <c r="I5" s="496"/>
      <c r="J5" s="497"/>
      <c r="K5" s="11"/>
      <c r="M5" s="140" t="s">
        <v>278</v>
      </c>
    </row>
    <row r="6" spans="1:18" ht="13.5" customHeight="1">
      <c r="A6" s="11"/>
      <c r="B6" s="71" t="s">
        <v>280</v>
      </c>
      <c r="C6" s="72"/>
      <c r="D6" s="191" t="s">
        <v>278</v>
      </c>
      <c r="E6" s="22"/>
      <c r="F6" s="70"/>
      <c r="G6" s="73"/>
      <c r="H6" s="74"/>
      <c r="I6" s="74"/>
      <c r="J6" s="30"/>
      <c r="K6" s="11"/>
      <c r="M6" s="140" t="s">
        <v>279</v>
      </c>
    </row>
    <row r="7" spans="1:18" ht="13.5" customHeight="1">
      <c r="A7" s="11"/>
      <c r="B7" s="71" t="s">
        <v>424</v>
      </c>
      <c r="C7" s="72"/>
      <c r="D7" s="191" t="s">
        <v>279</v>
      </c>
      <c r="E7" s="22"/>
      <c r="F7" s="70"/>
      <c r="G7" s="73"/>
      <c r="H7" s="74"/>
      <c r="I7" s="74"/>
      <c r="J7" s="30"/>
      <c r="K7" s="11"/>
      <c r="M7" s="140"/>
    </row>
    <row r="8" spans="1:18" ht="13.5" customHeight="1">
      <c r="A8" s="11"/>
      <c r="B8" s="71" t="s">
        <v>281</v>
      </c>
      <c r="C8" s="72"/>
      <c r="D8" s="191" t="s">
        <v>288</v>
      </c>
      <c r="E8" s="22"/>
      <c r="F8" s="70"/>
      <c r="G8" s="516" t="s">
        <v>192</v>
      </c>
      <c r="H8" s="505"/>
      <c r="I8" s="505"/>
      <c r="J8" s="517"/>
      <c r="K8" s="11"/>
      <c r="M8" s="140"/>
      <c r="N8" s="140"/>
      <c r="O8" s="140"/>
      <c r="P8" s="140"/>
      <c r="Q8" s="140"/>
      <c r="R8" s="140"/>
    </row>
    <row r="9" spans="1:18" ht="13.5" customHeight="1">
      <c r="A9" s="11"/>
      <c r="B9" s="504" t="s">
        <v>192</v>
      </c>
      <c r="C9" s="505"/>
      <c r="D9" s="505"/>
      <c r="E9" s="506"/>
      <c r="F9" s="70"/>
      <c r="G9" s="128" t="s">
        <v>2</v>
      </c>
      <c r="H9" s="126" t="s">
        <v>194</v>
      </c>
      <c r="I9" s="126">
        <v>20</v>
      </c>
      <c r="J9" s="129" t="s">
        <v>43</v>
      </c>
      <c r="K9" s="11"/>
      <c r="M9" s="140"/>
      <c r="N9" s="140"/>
      <c r="O9" s="140"/>
      <c r="P9" s="140"/>
      <c r="Q9" s="140"/>
      <c r="R9" s="140"/>
    </row>
    <row r="10" spans="1:18" ht="13.5" customHeight="1">
      <c r="A10" s="11"/>
      <c r="B10" s="125" t="s">
        <v>0</v>
      </c>
      <c r="C10" s="126" t="s">
        <v>199</v>
      </c>
      <c r="D10" s="126">
        <v>29.4</v>
      </c>
      <c r="E10" s="127" t="s">
        <v>7</v>
      </c>
      <c r="F10" s="70"/>
      <c r="G10" s="501" t="s">
        <v>269</v>
      </c>
      <c r="H10" s="524"/>
      <c r="I10" s="524"/>
      <c r="J10" s="503"/>
      <c r="K10" s="11"/>
      <c r="N10" s="140"/>
      <c r="O10" s="140"/>
      <c r="P10" s="140"/>
      <c r="Q10" s="140"/>
      <c r="R10" s="140"/>
    </row>
    <row r="11" spans="1:18" ht="13.5" customHeight="1">
      <c r="A11" s="11"/>
      <c r="B11" s="125" t="s">
        <v>3</v>
      </c>
      <c r="C11" s="126" t="s">
        <v>197</v>
      </c>
      <c r="D11" s="126">
        <v>400</v>
      </c>
      <c r="E11" s="127" t="s">
        <v>1</v>
      </c>
      <c r="F11" s="70"/>
      <c r="G11" s="73" t="s">
        <v>171</v>
      </c>
      <c r="H11" s="133" t="s">
        <v>251</v>
      </c>
      <c r="I11" s="74"/>
      <c r="J11" s="30"/>
      <c r="K11" s="11"/>
      <c r="N11" s="140" t="s">
        <v>255</v>
      </c>
      <c r="O11" s="140" t="s">
        <v>256</v>
      </c>
      <c r="P11" s="140" t="s">
        <v>257</v>
      </c>
      <c r="Q11" s="140"/>
      <c r="R11" s="140"/>
    </row>
    <row r="12" spans="1:18" ht="13.5" customHeight="1">
      <c r="A12" s="11"/>
      <c r="B12" s="125" t="s">
        <v>4</v>
      </c>
      <c r="C12" s="126" t="s">
        <v>196</v>
      </c>
      <c r="D12" s="126"/>
      <c r="E12" s="127" t="s">
        <v>1</v>
      </c>
      <c r="F12" s="70"/>
      <c r="G12" s="73" t="s">
        <v>252</v>
      </c>
      <c r="H12" s="74" t="s">
        <v>254</v>
      </c>
      <c r="I12" s="74"/>
      <c r="J12" s="30"/>
      <c r="K12" s="11"/>
      <c r="N12" s="140" t="s">
        <v>253</v>
      </c>
      <c r="O12" s="141">
        <v>0.85</v>
      </c>
      <c r="P12" s="141">
        <v>0.65</v>
      </c>
      <c r="Q12" s="140"/>
      <c r="R12" s="140"/>
    </row>
    <row r="13" spans="1:18" ht="12.6" customHeight="1">
      <c r="A13" s="11"/>
      <c r="B13" s="125" t="s">
        <v>5</v>
      </c>
      <c r="C13" s="126" t="s">
        <v>198</v>
      </c>
      <c r="D13" s="126">
        <v>0.5</v>
      </c>
      <c r="E13" s="127" t="s">
        <v>195</v>
      </c>
      <c r="F13" s="70"/>
      <c r="G13" s="73" t="s">
        <v>26</v>
      </c>
      <c r="H13" s="124"/>
      <c r="I13" s="31">
        <f>IF(H13="",VLOOKUP(H12,N12:P13,2),0.8)</f>
        <v>0.8</v>
      </c>
      <c r="J13" s="30"/>
      <c r="K13" s="11"/>
      <c r="N13" s="140" t="s">
        <v>254</v>
      </c>
      <c r="O13" s="141">
        <v>0.8</v>
      </c>
      <c r="P13" s="141">
        <v>0.6</v>
      </c>
      <c r="Q13" s="140"/>
      <c r="R13" s="140"/>
    </row>
    <row r="14" spans="1:18" ht="13.5" customHeight="1">
      <c r="A14" s="11"/>
      <c r="B14" s="498" t="s">
        <v>191</v>
      </c>
      <c r="C14" s="499"/>
      <c r="D14" s="499"/>
      <c r="E14" s="500"/>
      <c r="F14" s="70"/>
      <c r="G14" s="73" t="s">
        <v>28</v>
      </c>
      <c r="H14" s="124"/>
      <c r="I14" s="31">
        <f>IF(H14="",VLOOKUP(H12,N12:P13,3),0.6)</f>
        <v>0.6</v>
      </c>
      <c r="J14" s="30"/>
      <c r="K14" s="11"/>
      <c r="N14" s="140"/>
      <c r="O14" s="140"/>
      <c r="P14" s="140"/>
      <c r="Q14" s="140"/>
      <c r="R14" s="140"/>
    </row>
    <row r="15" spans="1:18" ht="13.5" customHeight="1">
      <c r="A15" s="11"/>
      <c r="B15" s="71" t="s">
        <v>6</v>
      </c>
      <c r="C15" s="124"/>
      <c r="D15" s="23">
        <f>IF(D6="Yes",IF(D7="Yes",'Power- Power Budget'!G8,'Power- Power Budget'!G11),IF(C15&lt;&gt;"",C15,IF(D10&lt;&gt;"",D10,IF(C16&lt;&gt;"",C16,""))))</f>
        <v>25</v>
      </c>
      <c r="E15" s="22" t="s">
        <v>7</v>
      </c>
      <c r="F15" s="70"/>
      <c r="G15" s="73" t="s">
        <v>31</v>
      </c>
      <c r="H15" s="124">
        <v>0.29499999999999998</v>
      </c>
      <c r="I15" s="31">
        <f>IF(H15&lt;&gt;"",H15,VLOOKUP(H11,N53:V57,2,FALSE))</f>
        <v>0.29499999999999998</v>
      </c>
      <c r="J15" s="30"/>
      <c r="K15" s="11"/>
      <c r="N15" s="140"/>
      <c r="O15" s="140"/>
      <c r="P15" s="140"/>
      <c r="Q15" s="140"/>
      <c r="R15" s="140"/>
    </row>
    <row r="16" spans="1:18" ht="13.5" customHeight="1">
      <c r="A16" s="11"/>
      <c r="B16" s="71" t="s">
        <v>9</v>
      </c>
      <c r="C16" s="124"/>
      <c r="D16" s="23">
        <f>IF(D6="Yes",IF(D7="Yes",'Power- Power Budget'!G9,'Power- Power Budget'!G10),IF(C16&lt;&gt;"",C16,IF(D15&lt;&gt;"",D15,"")))</f>
        <v>15</v>
      </c>
      <c r="E16" s="22" t="s">
        <v>7</v>
      </c>
      <c r="F16" s="70"/>
      <c r="G16" s="73" t="s">
        <v>33</v>
      </c>
      <c r="H16" s="124"/>
      <c r="I16" s="31">
        <f>IF(H16&lt;&gt;"",H16,0.77)</f>
        <v>0.77</v>
      </c>
      <c r="J16" s="30"/>
      <c r="K16" s="11"/>
      <c r="N16" s="140"/>
      <c r="O16" s="140"/>
      <c r="P16" s="140"/>
      <c r="Q16" s="140"/>
      <c r="R16" s="140"/>
    </row>
    <row r="17" spans="1:18" ht="13.5" customHeight="1">
      <c r="A17" s="11"/>
      <c r="B17" s="71"/>
      <c r="C17" s="72"/>
      <c r="D17" s="72"/>
      <c r="E17" s="22"/>
      <c r="F17" s="70"/>
      <c r="G17" s="73" t="s">
        <v>35</v>
      </c>
      <c r="H17" s="124"/>
      <c r="I17" s="32">
        <f>VLOOKUP(H11,N53:V57,5,FALSE)</f>
        <v>5.0000000000000001E-3</v>
      </c>
      <c r="J17" s="30"/>
      <c r="K17" s="11"/>
      <c r="N17" s="140"/>
      <c r="O17" s="140"/>
      <c r="P17" s="140"/>
      <c r="Q17" s="140"/>
      <c r="R17" s="140"/>
    </row>
    <row r="18" spans="1:18" ht="13.5" customHeight="1">
      <c r="A18" s="11"/>
      <c r="B18" s="71" t="s">
        <v>12</v>
      </c>
      <c r="C18" s="124">
        <v>400</v>
      </c>
      <c r="D18" s="24">
        <f>IF(C18&lt;&gt;"",C18,IF(AND(D11&lt;&gt;"",D11&lt;&gt;"Ellipse"),D11,D12))</f>
        <v>400</v>
      </c>
      <c r="E18" s="22" t="s">
        <v>1</v>
      </c>
      <c r="F18" s="77"/>
      <c r="G18" s="73" t="s">
        <v>37</v>
      </c>
      <c r="H18" s="74"/>
      <c r="I18" s="31">
        <f>IF(D21&lt;&gt;"",(1-I17)^D21,"")</f>
        <v>0.99749686716300012</v>
      </c>
      <c r="J18" s="30"/>
      <c r="K18" s="11"/>
      <c r="N18" s="140"/>
      <c r="O18" s="140"/>
      <c r="P18" s="140"/>
      <c r="Q18" s="140"/>
      <c r="R18" s="140"/>
    </row>
    <row r="19" spans="1:18" ht="13.5" customHeight="1">
      <c r="A19" s="11"/>
      <c r="B19" s="71" t="s">
        <v>13</v>
      </c>
      <c r="C19" s="72"/>
      <c r="D19" s="23">
        <f>IF(D18&lt;&gt;"",2*PI()*SQRT((D18+Earth_Radius)^3/Earth_Mu)/60,"")</f>
        <v>92.560404520870463</v>
      </c>
      <c r="E19" s="22" t="s">
        <v>14</v>
      </c>
      <c r="F19" s="77"/>
      <c r="G19" s="73" t="s">
        <v>265</v>
      </c>
      <c r="H19" s="124"/>
      <c r="I19" s="16">
        <f>VLOOKUP(H11,N53:V57,9,FALSE)</f>
        <v>38</v>
      </c>
      <c r="J19" s="30" t="s">
        <v>40</v>
      </c>
      <c r="K19" s="11"/>
      <c r="N19" s="140"/>
      <c r="O19" s="140"/>
      <c r="P19" s="140"/>
      <c r="Q19" s="140"/>
      <c r="R19" s="140"/>
    </row>
    <row r="20" spans="1:18" ht="13.5" customHeight="1">
      <c r="A20" s="11"/>
      <c r="B20" s="71" t="s">
        <v>17</v>
      </c>
      <c r="C20" s="124"/>
      <c r="D20" s="23">
        <f>IF(C20&lt;&gt;"",C20,IF(D18&lt;&gt;"",2*ASIN(Earth_Radius/(Earth_Radius+D18))*180/PI()/360*D19,""))</f>
        <v>36.1077784667401</v>
      </c>
      <c r="E20" s="22" t="s">
        <v>14</v>
      </c>
      <c r="F20" s="70"/>
      <c r="G20" s="73" t="s">
        <v>266</v>
      </c>
      <c r="H20" s="124">
        <v>350</v>
      </c>
      <c r="I20" s="16">
        <f>VLOOKUP(H11,N53:V57,3,FALSE)</f>
        <v>337.5</v>
      </c>
      <c r="J20" s="30" t="s">
        <v>16</v>
      </c>
      <c r="K20" s="11"/>
      <c r="N20" s="140"/>
      <c r="O20" s="140"/>
      <c r="P20" s="140"/>
      <c r="Q20" s="140"/>
      <c r="R20" s="140"/>
    </row>
    <row r="21" spans="1:18" ht="13.5" customHeight="1">
      <c r="A21" s="11"/>
      <c r="B21" s="71" t="s">
        <v>19</v>
      </c>
      <c r="C21" s="124">
        <v>0.5</v>
      </c>
      <c r="D21" s="25">
        <f>IF(C21&lt;&gt;"",C21,D13)</f>
        <v>0.5</v>
      </c>
      <c r="E21" s="22" t="s">
        <v>195</v>
      </c>
      <c r="F21" s="70"/>
      <c r="G21" s="501" t="s">
        <v>267</v>
      </c>
      <c r="H21" s="524"/>
      <c r="I21" s="524"/>
      <c r="J21" s="503"/>
      <c r="K21" s="11"/>
      <c r="N21" s="140"/>
      <c r="O21" s="140"/>
      <c r="P21" s="140"/>
      <c r="Q21" s="140"/>
      <c r="R21" s="140"/>
    </row>
    <row r="22" spans="1:18" ht="13.5" customHeight="1">
      <c r="A22" s="11"/>
      <c r="B22" s="71"/>
      <c r="C22" s="72"/>
      <c r="D22" s="72"/>
      <c r="E22" s="22"/>
      <c r="F22" s="70"/>
      <c r="G22" s="73" t="s">
        <v>258</v>
      </c>
      <c r="H22" s="124">
        <v>5</v>
      </c>
      <c r="I22" s="16">
        <f>IF(H22&lt;&gt;"",H22,28)</f>
        <v>5</v>
      </c>
      <c r="J22" s="30" t="s">
        <v>56</v>
      </c>
      <c r="K22" s="11"/>
      <c r="N22" s="140"/>
      <c r="O22" s="140"/>
      <c r="P22" s="140"/>
      <c r="Q22" s="140"/>
      <c r="R22" s="140"/>
    </row>
    <row r="23" spans="1:18" ht="13.5" customHeight="1">
      <c r="A23" s="11"/>
      <c r="B23" s="71" t="s">
        <v>21</v>
      </c>
      <c r="C23" s="124"/>
      <c r="D23" s="23">
        <f>IF(C23&lt;&gt;"",C23,Solar_Flux)</f>
        <v>1367</v>
      </c>
      <c r="E23" s="22" t="s">
        <v>16</v>
      </c>
      <c r="F23" s="70"/>
      <c r="G23" s="73" t="s">
        <v>259</v>
      </c>
      <c r="H23" s="124">
        <v>2.4</v>
      </c>
      <c r="I23" s="16">
        <f>IF(H23&lt;&gt;"",H23,VLOOKUP(H11,N53:V57,7,FALSE))</f>
        <v>2.4</v>
      </c>
      <c r="J23" s="30" t="s">
        <v>56</v>
      </c>
      <c r="K23" s="11"/>
    </row>
    <row r="24" spans="1:18" ht="13.5" customHeight="1">
      <c r="A24" s="11"/>
      <c r="B24" s="71" t="s">
        <v>24</v>
      </c>
      <c r="C24" s="124"/>
      <c r="D24" s="26">
        <f>IF(C24&lt;&gt;"",C24,23.5)</f>
        <v>23.5</v>
      </c>
      <c r="E24" s="22" t="s">
        <v>25</v>
      </c>
      <c r="F24" s="70"/>
      <c r="G24" s="73" t="s">
        <v>264</v>
      </c>
      <c r="H24" s="124">
        <v>472.5</v>
      </c>
      <c r="I24" s="16">
        <f>IF(H24&lt;&gt;"",H24,VLOOKUP(H11,N53:V57,8,FALSE))</f>
        <v>472.5</v>
      </c>
      <c r="J24" s="30" t="s">
        <v>263</v>
      </c>
      <c r="K24" s="11"/>
    </row>
    <row r="25" spans="1:18" ht="13.5" customHeight="1">
      <c r="A25" s="11"/>
      <c r="B25" s="71"/>
      <c r="C25" s="26"/>
      <c r="D25" s="26"/>
      <c r="E25" s="22"/>
      <c r="F25" s="70"/>
      <c r="G25" s="73" t="s">
        <v>260</v>
      </c>
      <c r="H25" s="132"/>
      <c r="I25" s="16">
        <f>CEILING(I22/I23,1)</f>
        <v>3</v>
      </c>
      <c r="J25" s="30"/>
      <c r="K25" s="11"/>
    </row>
    <row r="26" spans="1:18" ht="13.5" customHeight="1">
      <c r="A26" s="11"/>
      <c r="B26" s="518" t="s">
        <v>193</v>
      </c>
      <c r="C26" s="519"/>
      <c r="D26" s="519"/>
      <c r="E26" s="520"/>
      <c r="F26" s="70"/>
      <c r="G26" s="73" t="s">
        <v>261</v>
      </c>
      <c r="H26" s="74"/>
      <c r="I26" s="16">
        <f>CEILING((I28/I24)/(I22*0.001),1)</f>
        <v>20</v>
      </c>
      <c r="J26" s="30"/>
      <c r="K26" s="11"/>
    </row>
    <row r="27" spans="1:18" ht="13.5" customHeight="1">
      <c r="A27" s="11"/>
      <c r="B27" s="68" t="s">
        <v>155</v>
      </c>
      <c r="C27" s="69" t="s">
        <v>199</v>
      </c>
      <c r="D27" s="61">
        <f>D15</f>
        <v>25</v>
      </c>
      <c r="E27" s="62" t="s">
        <v>7</v>
      </c>
      <c r="F27" s="70"/>
      <c r="G27" s="73" t="s">
        <v>262</v>
      </c>
      <c r="H27" s="74"/>
      <c r="I27" s="16">
        <f>I26*I25</f>
        <v>60</v>
      </c>
      <c r="J27" s="30"/>
      <c r="K27" s="11"/>
    </row>
    <row r="28" spans="1:18" ht="13.5" customHeight="1">
      <c r="A28" s="11"/>
      <c r="B28" s="68" t="s">
        <v>156</v>
      </c>
      <c r="C28" s="69" t="s">
        <v>199</v>
      </c>
      <c r="D28" s="61">
        <f>D16</f>
        <v>15</v>
      </c>
      <c r="E28" s="62" t="s">
        <v>7</v>
      </c>
      <c r="F28" s="70"/>
      <c r="G28" s="73" t="s">
        <v>8</v>
      </c>
      <c r="H28" s="74"/>
      <c r="I28" s="16">
        <f>IF(AND(D15&lt;&gt;"",D16&lt;&gt;"",D19&lt;&gt;""),(D16*D20/I14+D15*(D19-D20)/I13)/(D19-D20),"")</f>
        <v>47.240300624862719</v>
      </c>
      <c r="J28" s="30" t="s">
        <v>7</v>
      </c>
      <c r="K28" s="11"/>
    </row>
    <row r="29" spans="1:18" ht="13.5" customHeight="1">
      <c r="A29" s="11"/>
      <c r="B29" s="68" t="s">
        <v>154</v>
      </c>
      <c r="C29" s="69" t="s">
        <v>208</v>
      </c>
      <c r="D29" s="61">
        <f>D24</f>
        <v>23.5</v>
      </c>
      <c r="E29" s="62" t="s">
        <v>25</v>
      </c>
      <c r="F29" s="70"/>
      <c r="G29" s="73" t="s">
        <v>10</v>
      </c>
      <c r="H29" s="124"/>
      <c r="I29" s="16">
        <f>IF(H29&lt;&gt;"",H29,IF(I28&lt;&gt;"",I28,""))</f>
        <v>47.240300624862719</v>
      </c>
      <c r="J29" s="30" t="s">
        <v>7</v>
      </c>
      <c r="K29" s="11"/>
    </row>
    <row r="30" spans="1:18" ht="13.5" customHeight="1" thickBot="1">
      <c r="A30" s="11"/>
      <c r="B30" s="78"/>
      <c r="C30" s="79"/>
      <c r="D30" s="79"/>
      <c r="E30" s="27"/>
      <c r="F30" s="70"/>
      <c r="G30" s="73" t="s">
        <v>11</v>
      </c>
      <c r="H30" s="124"/>
      <c r="I30" s="16">
        <f>IF(H30&lt;&gt;"",H30,IF(I28&lt;&gt;"",I28,""))</f>
        <v>47.240300624862719</v>
      </c>
      <c r="J30" s="30" t="s">
        <v>7</v>
      </c>
      <c r="K30" s="11"/>
    </row>
    <row r="31" spans="1:18" ht="13.5" customHeight="1" thickTop="1" thickBot="1">
      <c r="A31" s="11"/>
      <c r="B31" s="70"/>
      <c r="C31" s="70"/>
      <c r="D31" s="70"/>
      <c r="E31" s="10"/>
      <c r="F31" s="70"/>
      <c r="G31" s="73" t="s">
        <v>15</v>
      </c>
      <c r="H31" s="74"/>
      <c r="I31" s="16">
        <f>D23*I15</f>
        <v>403.26499999999999</v>
      </c>
      <c r="J31" s="30" t="s">
        <v>16</v>
      </c>
      <c r="K31" s="11"/>
    </row>
    <row r="32" spans="1:18" ht="13.5" customHeight="1" thickTop="1">
      <c r="A32" s="11"/>
      <c r="B32" s="510" t="s">
        <v>27</v>
      </c>
      <c r="C32" s="511"/>
      <c r="D32" s="511"/>
      <c r="E32" s="512"/>
      <c r="F32" s="70"/>
      <c r="G32" s="73" t="s">
        <v>18</v>
      </c>
      <c r="H32" s="74"/>
      <c r="I32" s="16">
        <f>I31*I16*COS(D24*PI()/180)</f>
        <v>284.76003779062614</v>
      </c>
      <c r="J32" s="30" t="s">
        <v>16</v>
      </c>
      <c r="K32" s="11"/>
    </row>
    <row r="33" spans="1:24" ht="13.5" customHeight="1">
      <c r="A33" s="11"/>
      <c r="B33" s="80"/>
      <c r="C33" s="81"/>
      <c r="D33" s="59"/>
      <c r="E33" s="60"/>
      <c r="F33" s="70"/>
      <c r="G33" s="73" t="s">
        <v>20</v>
      </c>
      <c r="H33" s="74"/>
      <c r="I33" s="16">
        <f>IF(AND(I32&lt;&gt;"",I18&lt;&gt;""),I32*I18,"")</f>
        <v>284.04724558936709</v>
      </c>
      <c r="J33" s="30" t="s">
        <v>16</v>
      </c>
      <c r="K33" s="11"/>
    </row>
    <row r="34" spans="1:24" ht="13.5" customHeight="1">
      <c r="A34" s="11"/>
      <c r="B34" s="513" t="s">
        <v>191</v>
      </c>
      <c r="C34" s="514"/>
      <c r="D34" s="514"/>
      <c r="E34" s="515"/>
      <c r="F34" s="70"/>
      <c r="G34" s="73"/>
      <c r="H34" s="134"/>
      <c r="I34" s="134"/>
      <c r="J34" s="30"/>
      <c r="K34" s="11"/>
    </row>
    <row r="35" spans="1:24" ht="13.5" customHeight="1">
      <c r="A35" s="11"/>
      <c r="B35" s="80"/>
      <c r="C35" s="81"/>
      <c r="D35" s="59" t="s">
        <v>103</v>
      </c>
      <c r="E35" s="60" t="s">
        <v>104</v>
      </c>
      <c r="F35" s="70"/>
      <c r="G35" s="73" t="s">
        <v>22</v>
      </c>
      <c r="H35" s="124"/>
      <c r="I35" s="33">
        <f>IF(H35="",IF(AND(I28&lt;&gt;"",I33&lt;&gt;""),I28/I33,""),H35)</f>
        <v>0.16631141952052464</v>
      </c>
      <c r="J35" s="30" t="s">
        <v>23</v>
      </c>
      <c r="K35" s="11"/>
    </row>
    <row r="36" spans="1:24" ht="13.5" customHeight="1">
      <c r="A36" s="11"/>
      <c r="B36" s="19" t="s">
        <v>32</v>
      </c>
      <c r="C36" s="81"/>
      <c r="D36" s="81"/>
      <c r="E36" s="82"/>
      <c r="F36" s="70"/>
      <c r="G36" s="521" t="s">
        <v>268</v>
      </c>
      <c r="H36" s="522"/>
      <c r="I36" s="522"/>
      <c r="J36" s="523"/>
      <c r="K36" s="11"/>
    </row>
    <row r="37" spans="1:24" ht="13.5" customHeight="1">
      <c r="A37" s="11"/>
      <c r="B37" s="80" t="s">
        <v>34</v>
      </c>
      <c r="C37" s="142"/>
      <c r="D37" s="18">
        <f>IF(AND(I37&lt;&gt;"",I19&lt;&gt;""),I28/I19,0)</f>
        <v>1.24316580591744</v>
      </c>
      <c r="E37" s="20"/>
      <c r="F37" s="70"/>
      <c r="G37" s="73" t="s">
        <v>42</v>
      </c>
      <c r="H37" s="124"/>
      <c r="I37" s="16">
        <f>IF(H37&lt;&gt;"",H37,I9)</f>
        <v>20</v>
      </c>
      <c r="J37" s="30" t="s">
        <v>43</v>
      </c>
      <c r="K37" s="11"/>
    </row>
    <row r="38" spans="1:24" ht="13.5" customHeight="1">
      <c r="A38" s="11"/>
      <c r="B38" s="80" t="s">
        <v>36</v>
      </c>
      <c r="C38" s="81"/>
      <c r="D38" s="18">
        <f>I28/I19*PI()</f>
        <v>3.9055205630642638</v>
      </c>
      <c r="E38" s="20"/>
      <c r="F38" s="70"/>
      <c r="G38" s="73" t="s">
        <v>45</v>
      </c>
      <c r="H38" s="124"/>
      <c r="I38" s="31">
        <f>IF(H38&lt;&gt;"",H38,0.04)</f>
        <v>0.04</v>
      </c>
      <c r="J38" s="30"/>
      <c r="K38" s="11"/>
    </row>
    <row r="39" spans="1:24" ht="13.5" customHeight="1">
      <c r="A39" s="11"/>
      <c r="B39" s="80" t="s">
        <v>38</v>
      </c>
      <c r="C39" s="81"/>
      <c r="D39" s="18">
        <f>I28/I19*4</f>
        <v>4.9726632236697599</v>
      </c>
      <c r="E39" s="20"/>
      <c r="F39" s="70"/>
      <c r="G39" s="73" t="s">
        <v>46</v>
      </c>
      <c r="H39" s="124"/>
      <c r="I39" s="31">
        <f>IF(H39&lt;&gt;"",H39,0.05)</f>
        <v>0.05</v>
      </c>
      <c r="J39" s="30"/>
      <c r="K39" s="11"/>
    </row>
    <row r="40" spans="1:24" ht="13.5" customHeight="1">
      <c r="A40" s="11"/>
      <c r="B40" s="19" t="s">
        <v>39</v>
      </c>
      <c r="C40" s="81"/>
      <c r="D40" s="18">
        <f>IF(I29&lt;&gt;"",0.02*I29,0)</f>
        <v>0.94480601249725438</v>
      </c>
      <c r="E40" s="20"/>
      <c r="F40" s="70"/>
      <c r="G40" s="73"/>
      <c r="H40" s="134"/>
      <c r="I40" s="134"/>
      <c r="J40" s="30"/>
      <c r="K40" s="11"/>
    </row>
    <row r="41" spans="1:24" ht="13.5" customHeight="1">
      <c r="A41" s="11"/>
      <c r="B41" s="19" t="s">
        <v>41</v>
      </c>
      <c r="C41" s="81"/>
      <c r="D41" s="18">
        <f>IF(I30&lt;&gt;"",0.025*I30,0)</f>
        <v>1.181007515621568</v>
      </c>
      <c r="E41" s="20">
        <f>IF(I30&lt;&gt;"",0.2*I30,0)</f>
        <v>9.4480601249725442</v>
      </c>
      <c r="F41" s="70"/>
      <c r="G41" s="487" t="s">
        <v>193</v>
      </c>
      <c r="H41" s="519"/>
      <c r="I41" s="519"/>
      <c r="J41" s="489"/>
      <c r="K41" s="11"/>
    </row>
    <row r="42" spans="1:24" ht="13.5" customHeight="1">
      <c r="A42" s="11"/>
      <c r="B42" s="19" t="s">
        <v>44</v>
      </c>
      <c r="C42" s="81"/>
      <c r="D42" s="18">
        <f>IF(I37&lt;&gt;"",I38*I37,0)</f>
        <v>0.8</v>
      </c>
      <c r="E42" s="20">
        <f>IF(I28&lt;&gt;"",I39*I28,0)</f>
        <v>2.3620150312431361</v>
      </c>
      <c r="F42" s="70"/>
      <c r="G42" s="83" t="s">
        <v>150</v>
      </c>
      <c r="H42" s="67" t="s">
        <v>200</v>
      </c>
      <c r="I42" s="61">
        <f>I35</f>
        <v>0.16631141952052464</v>
      </c>
      <c r="J42" s="63" t="s">
        <v>23</v>
      </c>
      <c r="K42" s="11"/>
    </row>
    <row r="43" spans="1:24" ht="13.5" customHeight="1">
      <c r="A43" s="11"/>
      <c r="B43" s="19"/>
      <c r="C43" s="81"/>
      <c r="D43" s="18"/>
      <c r="E43" s="20"/>
      <c r="F43" s="70"/>
      <c r="G43" s="143" t="s">
        <v>151</v>
      </c>
      <c r="H43" s="67" t="s">
        <v>204</v>
      </c>
      <c r="I43" s="381">
        <f>I15</f>
        <v>0.29499999999999998</v>
      </c>
      <c r="J43" s="63" t="s">
        <v>169</v>
      </c>
      <c r="K43" s="11"/>
      <c r="Q43" s="139"/>
    </row>
    <row r="44" spans="1:24" ht="13.5" customHeight="1">
      <c r="A44" s="11"/>
      <c r="B44" s="507" t="s">
        <v>193</v>
      </c>
      <c r="C44" s="508"/>
      <c r="D44" s="508"/>
      <c r="E44" s="509"/>
      <c r="F44" s="70"/>
      <c r="G44" s="83" t="s">
        <v>152</v>
      </c>
      <c r="H44" s="67" t="s">
        <v>207</v>
      </c>
      <c r="I44" s="381">
        <f>I16</f>
        <v>0.77</v>
      </c>
      <c r="J44" s="63" t="s">
        <v>169</v>
      </c>
      <c r="K44" s="11"/>
    </row>
    <row r="45" spans="1:24" ht="13.5" customHeight="1">
      <c r="A45" s="11"/>
      <c r="B45" s="66" t="s">
        <v>158</v>
      </c>
      <c r="C45" s="67" t="s">
        <v>194</v>
      </c>
      <c r="D45" s="64">
        <f>D37</f>
        <v>1.24316580591744</v>
      </c>
      <c r="E45" s="65" t="s">
        <v>43</v>
      </c>
      <c r="F45" s="70"/>
      <c r="G45" s="83" t="s">
        <v>153</v>
      </c>
      <c r="H45" s="67" t="s">
        <v>209</v>
      </c>
      <c r="I45" s="381">
        <f>I17</f>
        <v>5.0000000000000001E-3</v>
      </c>
      <c r="J45" s="63" t="s">
        <v>169</v>
      </c>
      <c r="K45" s="11"/>
      <c r="L45" s="5"/>
    </row>
    <row r="46" spans="1:24" ht="13.5" customHeight="1">
      <c r="A46" s="11"/>
      <c r="B46" s="66" t="s">
        <v>159</v>
      </c>
      <c r="C46" s="67" t="s">
        <v>194</v>
      </c>
      <c r="D46" s="64">
        <f>D38</f>
        <v>3.9055205630642638</v>
      </c>
      <c r="E46" s="65" t="s">
        <v>43</v>
      </c>
      <c r="F46" s="70"/>
      <c r="G46" s="83" t="s">
        <v>167</v>
      </c>
      <c r="H46" s="67" t="s">
        <v>210</v>
      </c>
      <c r="I46" s="61">
        <f>I32</f>
        <v>284.76003779062614</v>
      </c>
      <c r="J46" s="63" t="s">
        <v>16</v>
      </c>
      <c r="K46" s="11"/>
      <c r="L46" s="5"/>
    </row>
    <row r="47" spans="1:24" ht="13.5" customHeight="1" thickBot="1">
      <c r="A47" s="11"/>
      <c r="B47" s="66" t="s">
        <v>160</v>
      </c>
      <c r="C47" s="67" t="s">
        <v>194</v>
      </c>
      <c r="D47" s="64">
        <f t="shared" ref="D47:D50" si="0">D39</f>
        <v>4.9726632236697599</v>
      </c>
      <c r="E47" s="65" t="s">
        <v>43</v>
      </c>
      <c r="F47" s="70"/>
      <c r="G47" s="135" t="s">
        <v>205</v>
      </c>
      <c r="H47" s="136" t="s">
        <v>210</v>
      </c>
      <c r="I47" s="137">
        <f>I33</f>
        <v>284.04724558936709</v>
      </c>
      <c r="J47" s="138" t="s">
        <v>16</v>
      </c>
      <c r="K47" s="11"/>
      <c r="L47" s="5"/>
    </row>
    <row r="48" spans="1:24" ht="13.5" customHeight="1" thickTop="1">
      <c r="A48" s="11"/>
      <c r="B48" s="66" t="s">
        <v>161</v>
      </c>
      <c r="C48" s="67" t="s">
        <v>194</v>
      </c>
      <c r="D48" s="64">
        <f t="shared" si="0"/>
        <v>0.94480601249725438</v>
      </c>
      <c r="E48" s="65" t="s">
        <v>43</v>
      </c>
      <c r="F48" s="70"/>
      <c r="G48" s="70"/>
      <c r="H48" s="70"/>
      <c r="I48" s="70"/>
      <c r="J48" s="70"/>
      <c r="K48" s="11"/>
      <c r="M48" s="140"/>
      <c r="N48" s="140"/>
      <c r="O48" s="140"/>
      <c r="P48" s="140"/>
      <c r="Q48" s="140"/>
      <c r="R48" s="140"/>
      <c r="S48" s="140"/>
      <c r="T48" s="140"/>
      <c r="U48" s="140"/>
      <c r="V48" s="140"/>
      <c r="W48" s="140"/>
      <c r="X48" s="140"/>
    </row>
    <row r="49" spans="1:24" ht="13.5" customHeight="1">
      <c r="A49" s="11"/>
      <c r="B49" s="66" t="s">
        <v>162</v>
      </c>
      <c r="C49" s="67" t="s">
        <v>194</v>
      </c>
      <c r="D49" s="64">
        <f t="shared" si="0"/>
        <v>1.181007515621568</v>
      </c>
      <c r="E49" s="65" t="s">
        <v>43</v>
      </c>
      <c r="F49" s="70"/>
      <c r="G49" s="70"/>
      <c r="H49" s="70"/>
      <c r="I49" s="70"/>
      <c r="J49" s="70"/>
      <c r="K49" s="11"/>
      <c r="M49" s="140"/>
      <c r="N49" s="140"/>
      <c r="O49" s="140"/>
      <c r="P49" s="140"/>
      <c r="Q49" s="140"/>
      <c r="R49" s="140"/>
      <c r="S49" s="140"/>
      <c r="T49" s="140"/>
      <c r="U49" s="140"/>
      <c r="V49" s="140"/>
      <c r="W49" s="140"/>
      <c r="X49" s="140"/>
    </row>
    <row r="50" spans="1:24" ht="13.5" customHeight="1">
      <c r="A50" s="11"/>
      <c r="B50" s="66" t="s">
        <v>163</v>
      </c>
      <c r="C50" s="67" t="s">
        <v>194</v>
      </c>
      <c r="D50" s="64">
        <f t="shared" si="0"/>
        <v>0.8</v>
      </c>
      <c r="E50" s="65" t="s">
        <v>43</v>
      </c>
      <c r="F50" s="70"/>
      <c r="G50" s="70"/>
      <c r="H50" s="70"/>
      <c r="I50" s="70"/>
      <c r="J50" s="70"/>
      <c r="K50" s="70"/>
      <c r="L50" s="36"/>
      <c r="M50" s="36"/>
      <c r="N50" s="36"/>
      <c r="O50" s="36"/>
      <c r="P50" s="36"/>
      <c r="Q50" s="36"/>
      <c r="R50" s="36"/>
      <c r="S50" s="36"/>
      <c r="T50" s="140"/>
      <c r="U50" s="140"/>
      <c r="V50" s="140"/>
      <c r="W50" s="140"/>
      <c r="X50" s="140"/>
    </row>
    <row r="51" spans="1:24" ht="13.5" customHeight="1">
      <c r="A51" s="11"/>
      <c r="B51" s="66" t="s">
        <v>165</v>
      </c>
      <c r="C51" s="67" t="s">
        <v>199</v>
      </c>
      <c r="D51" s="64">
        <f>E41</f>
        <v>9.4480601249725442</v>
      </c>
      <c r="E51" s="65" t="s">
        <v>7</v>
      </c>
      <c r="F51" s="70"/>
      <c r="G51" s="70"/>
      <c r="H51" s="70"/>
      <c r="I51" s="70"/>
      <c r="J51" s="70"/>
      <c r="K51" s="70"/>
      <c r="L51" s="36"/>
      <c r="M51" s="469"/>
      <c r="N51" s="469"/>
      <c r="O51" s="469"/>
      <c r="P51" s="469"/>
      <c r="Q51" s="469"/>
      <c r="R51" s="469"/>
      <c r="S51" s="469"/>
      <c r="T51" s="469"/>
      <c r="U51" s="469"/>
      <c r="V51" s="469"/>
      <c r="W51" s="469"/>
      <c r="X51" s="140"/>
    </row>
    <row r="52" spans="1:24" ht="13.5" customHeight="1">
      <c r="A52" s="11"/>
      <c r="B52" s="66" t="s">
        <v>166</v>
      </c>
      <c r="C52" s="67" t="s">
        <v>199</v>
      </c>
      <c r="D52" s="64">
        <f>E42</f>
        <v>2.3620150312431361</v>
      </c>
      <c r="E52" s="65" t="s">
        <v>7</v>
      </c>
      <c r="F52" s="70"/>
      <c r="G52" s="70"/>
      <c r="H52" s="70"/>
      <c r="I52" s="70"/>
      <c r="J52" s="70"/>
      <c r="K52" s="70"/>
      <c r="L52" s="36"/>
      <c r="M52" s="469"/>
      <c r="N52" s="469" t="s">
        <v>242</v>
      </c>
      <c r="O52" s="469" t="s">
        <v>243</v>
      </c>
      <c r="P52" s="469" t="s">
        <v>244</v>
      </c>
      <c r="Q52" s="469" t="s">
        <v>29</v>
      </c>
      <c r="R52" s="469" t="s">
        <v>245</v>
      </c>
      <c r="S52" s="469" t="s">
        <v>246</v>
      </c>
      <c r="T52" s="469" t="s">
        <v>239</v>
      </c>
      <c r="U52" s="469" t="s">
        <v>240</v>
      </c>
      <c r="V52" s="469" t="s">
        <v>241</v>
      </c>
      <c r="W52" s="469"/>
      <c r="X52" s="36"/>
    </row>
    <row r="53" spans="1:24" ht="13.5" customHeight="1" thickBot="1">
      <c r="A53" s="11"/>
      <c r="B53" s="86"/>
      <c r="C53" s="87"/>
      <c r="D53" s="87"/>
      <c r="E53" s="21"/>
      <c r="F53" s="70"/>
      <c r="G53" s="70"/>
      <c r="H53" s="70"/>
      <c r="I53" s="70"/>
      <c r="J53" s="70"/>
      <c r="K53" s="70"/>
      <c r="L53" s="36"/>
      <c r="M53" s="469"/>
      <c r="N53" s="469" t="s">
        <v>247</v>
      </c>
      <c r="O53" s="469">
        <v>0.13500000000000001</v>
      </c>
      <c r="P53" s="469">
        <v>182.3</v>
      </c>
      <c r="Q53" s="469">
        <v>1.6</v>
      </c>
      <c r="R53" s="469">
        <v>3.7499999999999999E-2</v>
      </c>
      <c r="S53" s="469">
        <v>20</v>
      </c>
      <c r="T53" s="469">
        <v>0.5</v>
      </c>
      <c r="U53" s="469">
        <v>94</v>
      </c>
      <c r="V53" s="469">
        <v>25</v>
      </c>
      <c r="W53" s="469"/>
      <c r="X53" s="36"/>
    </row>
    <row r="54" spans="1:24" ht="13.5" customHeight="1" thickTop="1">
      <c r="A54" s="11"/>
      <c r="B54" s="11"/>
      <c r="C54" s="11"/>
      <c r="D54" s="11"/>
      <c r="E54" s="10"/>
      <c r="F54" s="70"/>
      <c r="G54" s="70"/>
      <c r="H54" s="70"/>
      <c r="I54" s="70"/>
      <c r="J54" s="70"/>
      <c r="K54" s="70"/>
      <c r="L54" s="36"/>
      <c r="M54" s="469"/>
      <c r="N54" s="469" t="s">
        <v>248</v>
      </c>
      <c r="O54" s="469">
        <v>0.16600000000000001</v>
      </c>
      <c r="P54" s="469">
        <v>216</v>
      </c>
      <c r="Q54" s="469">
        <v>1.6</v>
      </c>
      <c r="R54" s="469">
        <v>3.2000000000000001E-2</v>
      </c>
      <c r="S54" s="469">
        <v>50</v>
      </c>
      <c r="T54" s="469">
        <v>0.53</v>
      </c>
      <c r="U54" s="469">
        <v>96</v>
      </c>
      <c r="V54" s="469">
        <v>29</v>
      </c>
      <c r="W54" s="469"/>
      <c r="X54" s="36"/>
    </row>
    <row r="55" spans="1:24">
      <c r="E55" s="4"/>
      <c r="H55" s="36"/>
      <c r="I55" s="36"/>
      <c r="J55" s="36"/>
      <c r="K55" s="36"/>
      <c r="L55" s="36"/>
      <c r="M55" s="469"/>
      <c r="N55" s="469" t="s">
        <v>249</v>
      </c>
      <c r="O55" s="469">
        <v>0.19</v>
      </c>
      <c r="P55" s="469">
        <v>275</v>
      </c>
      <c r="Q55" s="469">
        <v>7.2</v>
      </c>
      <c r="R55" s="469">
        <v>2.75E-2</v>
      </c>
      <c r="S55" s="469">
        <v>120</v>
      </c>
      <c r="T55" s="469">
        <v>0.9</v>
      </c>
      <c r="U55" s="469">
        <v>98</v>
      </c>
      <c r="V55" s="469">
        <v>31</v>
      </c>
      <c r="W55" s="469"/>
      <c r="X55" s="36"/>
    </row>
    <row r="56" spans="1:24">
      <c r="E56" s="4"/>
      <c r="H56" s="36"/>
      <c r="I56" s="36"/>
      <c r="J56" s="36"/>
      <c r="K56" s="36"/>
      <c r="L56" s="36"/>
      <c r="M56" s="469"/>
      <c r="N56" s="469" t="s">
        <v>250</v>
      </c>
      <c r="O56" s="469">
        <v>0.22</v>
      </c>
      <c r="P56" s="469">
        <v>297</v>
      </c>
      <c r="Q56" s="469">
        <v>7.2</v>
      </c>
      <c r="R56" s="469">
        <v>7.0000000000000001E-3</v>
      </c>
      <c r="S56" s="469">
        <v>140</v>
      </c>
      <c r="T56" s="469">
        <v>2.06</v>
      </c>
      <c r="U56" s="469">
        <v>102</v>
      </c>
      <c r="V56" s="469">
        <v>34</v>
      </c>
      <c r="W56" s="469"/>
      <c r="X56" s="36"/>
    </row>
    <row r="57" spans="1:24">
      <c r="E57" s="4"/>
      <c r="H57" s="36"/>
      <c r="I57" s="36"/>
      <c r="J57" s="36"/>
      <c r="K57" s="36"/>
      <c r="L57" s="36"/>
      <c r="M57" s="469"/>
      <c r="N57" s="469" t="s">
        <v>251</v>
      </c>
      <c r="O57" s="469">
        <v>0.26800000000000002</v>
      </c>
      <c r="P57" s="469">
        <v>337.5</v>
      </c>
      <c r="Q57" s="469">
        <v>7.2</v>
      </c>
      <c r="R57" s="469">
        <v>5.0000000000000001E-3</v>
      </c>
      <c r="S57" s="469">
        <v>150</v>
      </c>
      <c r="T57" s="469">
        <v>2.2599999999999998</v>
      </c>
      <c r="U57" s="469">
        <v>105</v>
      </c>
      <c r="V57" s="469">
        <v>38</v>
      </c>
      <c r="W57" s="469"/>
      <c r="X57" s="36"/>
    </row>
    <row r="58" spans="1:24">
      <c r="E58" s="4"/>
      <c r="H58" s="36"/>
      <c r="I58" s="36"/>
      <c r="J58" s="36"/>
      <c r="K58" s="36"/>
      <c r="L58" s="36"/>
      <c r="M58" s="469"/>
      <c r="N58" s="469"/>
      <c r="O58" s="469"/>
      <c r="P58" s="469"/>
      <c r="Q58" s="469"/>
      <c r="R58" s="469"/>
      <c r="S58" s="469"/>
      <c r="T58" s="469"/>
      <c r="U58" s="469"/>
      <c r="V58" s="469"/>
      <c r="W58" s="469"/>
      <c r="X58" s="36"/>
    </row>
    <row r="59" spans="1:24">
      <c r="E59" s="4"/>
      <c r="H59" s="36"/>
      <c r="I59" s="36"/>
      <c r="J59" s="36"/>
      <c r="K59" s="36"/>
      <c r="L59" s="36"/>
      <c r="M59" s="469"/>
      <c r="N59" s="469"/>
      <c r="O59" s="469"/>
      <c r="P59" s="469"/>
      <c r="Q59" s="469"/>
      <c r="R59" s="469"/>
      <c r="S59" s="469"/>
      <c r="T59" s="469"/>
      <c r="U59" s="469"/>
      <c r="V59" s="469"/>
      <c r="W59" s="469"/>
      <c r="X59" s="36"/>
    </row>
    <row r="60" spans="1:24">
      <c r="E60" s="4"/>
      <c r="H60" s="36"/>
      <c r="I60" s="36"/>
      <c r="J60" s="36"/>
      <c r="K60" s="36"/>
      <c r="L60" s="36"/>
      <c r="M60" s="36"/>
      <c r="N60" s="36"/>
      <c r="O60" s="36"/>
      <c r="P60" s="36"/>
      <c r="Q60" s="36"/>
      <c r="R60" s="36"/>
      <c r="S60" s="36"/>
      <c r="T60" s="140"/>
      <c r="U60" s="140"/>
      <c r="V60" s="140"/>
      <c r="W60" s="140"/>
      <c r="X60" s="140"/>
    </row>
    <row r="61" spans="1:24">
      <c r="B61" s="140" t="s">
        <v>282</v>
      </c>
      <c r="C61" s="140">
        <v>1322</v>
      </c>
      <c r="E61" s="4"/>
      <c r="H61" s="36"/>
      <c r="I61" s="36"/>
      <c r="J61" s="36"/>
      <c r="K61" s="36"/>
      <c r="L61" s="36"/>
      <c r="M61" s="36"/>
      <c r="N61" s="36"/>
      <c r="O61" s="36"/>
      <c r="P61" s="36"/>
      <c r="Q61" s="36"/>
      <c r="R61" s="36"/>
      <c r="S61" s="36"/>
      <c r="T61" s="140"/>
      <c r="U61" s="140"/>
      <c r="V61" s="140"/>
      <c r="W61" s="140"/>
      <c r="X61" s="140"/>
    </row>
    <row r="62" spans="1:24">
      <c r="B62" s="140" t="s">
        <v>283</v>
      </c>
      <c r="C62" s="140">
        <v>1414</v>
      </c>
      <c r="E62" s="4"/>
      <c r="H62" s="36"/>
      <c r="I62" s="36"/>
      <c r="J62" s="36"/>
      <c r="K62" s="36"/>
      <c r="L62" s="36"/>
      <c r="M62" s="36"/>
      <c r="N62" s="36"/>
      <c r="O62" s="36"/>
      <c r="P62" s="36"/>
      <c r="Q62" s="36"/>
      <c r="R62" s="36"/>
      <c r="S62" s="36"/>
    </row>
    <row r="63" spans="1:24">
      <c r="B63" s="140"/>
      <c r="C63" s="140"/>
      <c r="E63" s="4"/>
      <c r="H63" s="36"/>
      <c r="I63" s="36"/>
      <c r="J63" s="36"/>
      <c r="K63" s="36"/>
      <c r="L63" s="36"/>
      <c r="M63" s="36"/>
      <c r="N63" s="36"/>
      <c r="O63" s="36"/>
      <c r="P63" s="36"/>
      <c r="Q63" s="36"/>
      <c r="R63" s="36"/>
      <c r="S63" s="36"/>
    </row>
    <row r="64" spans="1:24">
      <c r="B64" s="140" t="s">
        <v>284</v>
      </c>
      <c r="C64" s="140" t="s">
        <v>285</v>
      </c>
      <c r="E64" s="4"/>
      <c r="H64" s="36"/>
      <c r="I64" s="36"/>
      <c r="J64" s="36"/>
      <c r="K64" s="36"/>
      <c r="L64" s="36"/>
      <c r="M64" s="36"/>
      <c r="N64" s="36"/>
      <c r="O64" s="36"/>
      <c r="P64" s="36"/>
      <c r="Q64" s="36"/>
      <c r="R64" s="36"/>
      <c r="S64" s="36"/>
    </row>
    <row r="65" spans="2:19">
      <c r="B65" s="140" t="s">
        <v>286</v>
      </c>
      <c r="C65" s="140">
        <v>0.3871</v>
      </c>
      <c r="E65" s="4"/>
      <c r="H65" s="36"/>
      <c r="I65" s="36"/>
      <c r="J65" s="36"/>
      <c r="K65" s="36"/>
      <c r="L65" s="36"/>
      <c r="M65" s="36"/>
      <c r="N65" s="36"/>
      <c r="O65" s="36"/>
      <c r="P65" s="36"/>
      <c r="Q65" s="36"/>
      <c r="R65" s="36"/>
      <c r="S65" s="36"/>
    </row>
    <row r="66" spans="2:19">
      <c r="B66" s="140" t="s">
        <v>287</v>
      </c>
      <c r="C66" s="140">
        <v>0.72330000000000005</v>
      </c>
      <c r="E66" s="4"/>
      <c r="H66" s="36"/>
      <c r="I66" s="36"/>
      <c r="J66" s="36"/>
      <c r="K66" s="36"/>
      <c r="L66" s="36"/>
      <c r="M66" s="36"/>
      <c r="N66" s="36"/>
      <c r="O66" s="36"/>
      <c r="P66" s="36"/>
      <c r="Q66" s="36"/>
      <c r="R66" s="36"/>
      <c r="S66" s="36"/>
    </row>
    <row r="67" spans="2:19">
      <c r="B67" s="140" t="s">
        <v>288</v>
      </c>
      <c r="C67" s="140">
        <v>1</v>
      </c>
      <c r="E67" s="4"/>
      <c r="H67" s="36"/>
      <c r="I67" s="36"/>
      <c r="J67" s="36"/>
      <c r="K67" s="36"/>
      <c r="L67" s="36"/>
      <c r="M67" s="36"/>
      <c r="N67" s="36"/>
      <c r="O67" s="36"/>
      <c r="P67" s="36"/>
      <c r="Q67" s="36"/>
      <c r="R67" s="36"/>
      <c r="S67" s="36"/>
    </row>
    <row r="68" spans="2:19">
      <c r="B68" s="140" t="s">
        <v>289</v>
      </c>
      <c r="C68" s="140">
        <v>1</v>
      </c>
      <c r="E68" s="4"/>
      <c r="H68" s="36"/>
      <c r="I68" s="36"/>
      <c r="J68" s="36"/>
      <c r="K68" s="36"/>
      <c r="L68" s="36"/>
      <c r="M68" s="36"/>
      <c r="N68" s="36"/>
      <c r="O68" s="36"/>
      <c r="P68" s="36"/>
      <c r="Q68" s="36"/>
      <c r="R68" s="36"/>
      <c r="S68" s="36"/>
    </row>
    <row r="69" spans="2:19">
      <c r="B69" s="140" t="s">
        <v>290</v>
      </c>
      <c r="C69" s="140">
        <v>1.524</v>
      </c>
      <c r="E69" s="4"/>
      <c r="H69" s="36"/>
      <c r="I69" s="36"/>
      <c r="J69" s="36"/>
      <c r="K69" s="36"/>
      <c r="L69" s="36"/>
      <c r="M69" s="36"/>
      <c r="N69" s="36"/>
      <c r="O69" s="36"/>
      <c r="P69" s="36"/>
      <c r="Q69" s="36"/>
      <c r="R69" s="36"/>
      <c r="S69" s="36"/>
    </row>
    <row r="70" spans="2:19">
      <c r="B70" s="140" t="s">
        <v>291</v>
      </c>
      <c r="C70" s="140">
        <v>5.2</v>
      </c>
      <c r="E70" s="4"/>
      <c r="H70" s="36"/>
      <c r="I70" s="36"/>
      <c r="J70" s="36"/>
      <c r="K70" s="36"/>
      <c r="L70" s="36"/>
      <c r="M70" s="36"/>
      <c r="N70" s="36"/>
      <c r="O70" s="36"/>
      <c r="P70" s="36"/>
      <c r="Q70" s="36"/>
      <c r="R70" s="36"/>
      <c r="S70" s="36"/>
    </row>
    <row r="71" spans="2:19">
      <c r="B71" s="140" t="s">
        <v>292</v>
      </c>
      <c r="C71" s="140">
        <v>9.5399999999999991</v>
      </c>
      <c r="E71" s="4"/>
      <c r="H71" s="36"/>
      <c r="I71" s="36"/>
      <c r="J71" s="36"/>
      <c r="K71" s="36"/>
      <c r="L71" s="36"/>
      <c r="M71" s="36"/>
      <c r="N71" s="36"/>
      <c r="O71" s="36"/>
      <c r="P71" s="36"/>
      <c r="Q71" s="36"/>
      <c r="R71" s="36"/>
      <c r="S71" s="36"/>
    </row>
    <row r="72" spans="2:19">
      <c r="B72" s="140" t="s">
        <v>293</v>
      </c>
      <c r="C72" s="140">
        <v>19.18</v>
      </c>
      <c r="E72" s="4"/>
      <c r="H72" s="36"/>
      <c r="I72" s="36"/>
      <c r="J72" s="36"/>
      <c r="K72" s="36"/>
      <c r="L72" s="36"/>
      <c r="M72" s="36"/>
      <c r="N72" s="36"/>
      <c r="O72" s="36"/>
      <c r="P72" s="36"/>
      <c r="Q72" s="36"/>
      <c r="R72" s="36"/>
      <c r="S72" s="36"/>
    </row>
    <row r="73" spans="2:19">
      <c r="B73" s="140" t="s">
        <v>294</v>
      </c>
      <c r="C73" s="140">
        <v>30.06</v>
      </c>
      <c r="E73" s="4"/>
      <c r="H73" s="36"/>
      <c r="I73" s="36"/>
      <c r="J73" s="36"/>
      <c r="K73" s="36"/>
      <c r="L73" s="36"/>
      <c r="M73" s="36"/>
      <c r="N73" s="36"/>
      <c r="O73" s="36"/>
      <c r="P73" s="36"/>
      <c r="Q73" s="36"/>
      <c r="R73" s="36"/>
      <c r="S73" s="36"/>
    </row>
    <row r="74" spans="2:19">
      <c r="B74" s="140" t="s">
        <v>295</v>
      </c>
      <c r="C74" s="140">
        <v>39.44</v>
      </c>
      <c r="E74" s="4"/>
      <c r="H74" s="36"/>
      <c r="I74" s="36"/>
      <c r="J74" s="36"/>
      <c r="K74" s="36"/>
      <c r="L74" s="36"/>
      <c r="M74" s="36"/>
      <c r="N74" s="36"/>
      <c r="O74" s="36"/>
      <c r="P74" s="36"/>
      <c r="Q74" s="36"/>
      <c r="R74" s="36"/>
      <c r="S74" s="36"/>
    </row>
    <row r="75" spans="2:19">
      <c r="B75" s="140"/>
      <c r="C75" s="140"/>
      <c r="E75" s="4"/>
      <c r="H75" s="36"/>
      <c r="I75" s="36"/>
      <c r="J75" s="36"/>
      <c r="K75" s="36"/>
      <c r="L75" s="36"/>
      <c r="M75" s="36"/>
      <c r="N75" s="36"/>
      <c r="O75" s="36"/>
      <c r="P75" s="36"/>
      <c r="Q75" s="36"/>
      <c r="R75" s="36"/>
      <c r="S75" s="36"/>
    </row>
    <row r="76" spans="2:19">
      <c r="E76" s="4"/>
      <c r="H76" s="36"/>
      <c r="I76" s="36"/>
      <c r="J76" s="36"/>
      <c r="K76" s="36"/>
      <c r="L76" s="36"/>
      <c r="M76" s="36"/>
      <c r="N76" s="36"/>
      <c r="O76" s="36"/>
      <c r="P76" s="36"/>
      <c r="Q76" s="36"/>
      <c r="R76" s="36"/>
      <c r="S76" s="36"/>
    </row>
    <row r="77" spans="2:19">
      <c r="E77" s="4"/>
      <c r="H77" s="36"/>
      <c r="I77" s="36"/>
      <c r="J77" s="36"/>
      <c r="K77" s="36"/>
      <c r="L77" s="36"/>
      <c r="M77" s="36"/>
      <c r="N77" s="36"/>
      <c r="O77" s="36"/>
      <c r="P77" s="36"/>
      <c r="Q77" s="36"/>
      <c r="R77" s="36"/>
      <c r="S77" s="36"/>
    </row>
    <row r="78" spans="2:19">
      <c r="E78" s="4"/>
      <c r="H78" s="36"/>
      <c r="I78" s="36"/>
      <c r="J78" s="36"/>
      <c r="K78" s="36"/>
      <c r="L78" s="36"/>
      <c r="M78" s="36"/>
      <c r="N78" s="36"/>
      <c r="O78" s="36"/>
      <c r="P78" s="36"/>
      <c r="Q78" s="36"/>
      <c r="R78" s="36"/>
      <c r="S78" s="36"/>
    </row>
    <row r="79" spans="2:19">
      <c r="E79" s="4"/>
      <c r="H79" s="36"/>
      <c r="I79" s="36"/>
      <c r="J79" s="36"/>
      <c r="K79" s="36"/>
      <c r="L79" s="36"/>
      <c r="M79" s="36"/>
      <c r="N79" s="36"/>
      <c r="O79" s="36"/>
      <c r="P79" s="36"/>
      <c r="Q79" s="36"/>
      <c r="R79" s="36"/>
      <c r="S79" s="36"/>
    </row>
    <row r="80" spans="2:19">
      <c r="E80" s="4"/>
      <c r="H80" s="36"/>
      <c r="I80" s="36"/>
      <c r="J80" s="36"/>
      <c r="K80" s="36"/>
      <c r="L80" s="36"/>
      <c r="M80" s="36"/>
      <c r="N80" s="36"/>
      <c r="O80" s="36"/>
      <c r="P80" s="36"/>
      <c r="Q80" s="36"/>
      <c r="R80" s="36"/>
      <c r="S80" s="36"/>
    </row>
    <row r="81" spans="5:19">
      <c r="E81" s="4"/>
      <c r="H81" s="36"/>
      <c r="I81" s="36"/>
      <c r="J81" s="36"/>
      <c r="K81" s="36"/>
      <c r="L81" s="36"/>
      <c r="M81" s="36"/>
      <c r="N81" s="36"/>
      <c r="O81" s="36"/>
      <c r="P81" s="36"/>
      <c r="Q81" s="36"/>
      <c r="R81" s="36"/>
      <c r="S81" s="36"/>
    </row>
    <row r="82" spans="5:19">
      <c r="E82" s="4"/>
      <c r="H82" s="36"/>
      <c r="I82" s="36"/>
      <c r="J82" s="36"/>
      <c r="K82" s="36"/>
      <c r="L82" s="36"/>
      <c r="M82" s="36"/>
      <c r="N82" s="36"/>
      <c r="O82" s="36"/>
      <c r="P82" s="36"/>
      <c r="Q82" s="36"/>
      <c r="R82" s="36"/>
      <c r="S82" s="36"/>
    </row>
    <row r="83" spans="5:19">
      <c r="E83" s="4"/>
      <c r="H83" s="36"/>
      <c r="I83" s="36"/>
      <c r="J83" s="36"/>
      <c r="K83" s="36"/>
      <c r="L83" s="36"/>
      <c r="M83" s="36"/>
      <c r="N83" s="36"/>
      <c r="O83" s="36"/>
      <c r="P83" s="36"/>
      <c r="Q83" s="36"/>
      <c r="R83" s="36"/>
      <c r="S83" s="36"/>
    </row>
    <row r="84" spans="5:19">
      <c r="E84" s="4"/>
      <c r="H84" s="36"/>
      <c r="I84" s="36"/>
      <c r="J84" s="36"/>
      <c r="K84" s="36"/>
      <c r="L84" s="36"/>
      <c r="M84" s="36"/>
      <c r="N84" s="36"/>
      <c r="O84" s="36"/>
      <c r="P84" s="36"/>
      <c r="Q84" s="36"/>
      <c r="R84" s="36"/>
      <c r="S84" s="36"/>
    </row>
    <row r="85" spans="5:19">
      <c r="E85" s="4"/>
      <c r="H85" s="36"/>
      <c r="I85" s="36"/>
      <c r="J85" s="36"/>
      <c r="K85" s="36"/>
      <c r="L85" s="36"/>
      <c r="M85" s="36"/>
      <c r="N85" s="36"/>
      <c r="O85" s="36"/>
      <c r="P85" s="36"/>
      <c r="Q85" s="36"/>
      <c r="R85" s="36"/>
      <c r="S85" s="36"/>
    </row>
    <row r="86" spans="5:19">
      <c r="E86" s="4"/>
      <c r="H86" s="36"/>
      <c r="I86" s="36"/>
      <c r="J86" s="36"/>
      <c r="K86" s="36"/>
      <c r="L86" s="36"/>
      <c r="M86" s="36"/>
      <c r="N86" s="36"/>
      <c r="O86" s="36"/>
      <c r="P86" s="36"/>
      <c r="Q86" s="36"/>
      <c r="R86" s="36"/>
      <c r="S86" s="36"/>
    </row>
    <row r="87" spans="5:19">
      <c r="E87" s="4"/>
      <c r="H87" s="36"/>
      <c r="I87" s="36"/>
      <c r="J87" s="36"/>
      <c r="K87" s="36"/>
      <c r="L87" s="36"/>
      <c r="M87" s="36"/>
      <c r="N87" s="36"/>
      <c r="O87" s="36"/>
      <c r="P87" s="36"/>
      <c r="Q87" s="36"/>
      <c r="R87" s="36"/>
      <c r="S87" s="36"/>
    </row>
    <row r="88" spans="5:19">
      <c r="E88" s="4"/>
      <c r="H88" s="36"/>
      <c r="I88" s="36"/>
      <c r="J88" s="36"/>
      <c r="K88" s="36"/>
      <c r="L88" s="36"/>
      <c r="M88" s="36"/>
      <c r="N88" s="36"/>
      <c r="O88" s="36"/>
      <c r="P88" s="36"/>
      <c r="Q88" s="36"/>
      <c r="R88" s="36"/>
      <c r="S88" s="36"/>
    </row>
    <row r="89" spans="5:19">
      <c r="E89" s="4"/>
      <c r="H89" s="36"/>
      <c r="I89" s="36"/>
      <c r="J89" s="36"/>
      <c r="K89" s="36"/>
      <c r="L89" s="36"/>
      <c r="M89" s="36"/>
      <c r="N89" s="36"/>
      <c r="O89" s="36"/>
      <c r="P89" s="36"/>
      <c r="Q89" s="36"/>
      <c r="R89" s="36"/>
      <c r="S89" s="36"/>
    </row>
    <row r="90" spans="5:19">
      <c r="E90" s="4"/>
      <c r="J90" s="4"/>
    </row>
    <row r="91" spans="5:19">
      <c r="E91" s="4"/>
      <c r="J91" s="4"/>
    </row>
    <row r="92" spans="5:19">
      <c r="E92" s="4"/>
      <c r="J92" s="4"/>
    </row>
    <row r="93" spans="5:19">
      <c r="E93" s="4"/>
      <c r="J93" s="4"/>
    </row>
  </sheetData>
  <mergeCells count="14">
    <mergeCell ref="A2:K2"/>
    <mergeCell ref="B5:E5"/>
    <mergeCell ref="G5:J5"/>
    <mergeCell ref="B14:E14"/>
    <mergeCell ref="B44:E44"/>
    <mergeCell ref="B32:E32"/>
    <mergeCell ref="B34:E34"/>
    <mergeCell ref="B9:E9"/>
    <mergeCell ref="G8:J8"/>
    <mergeCell ref="B26:E26"/>
    <mergeCell ref="G36:J36"/>
    <mergeCell ref="G21:J21"/>
    <mergeCell ref="G10:J10"/>
    <mergeCell ref="G41:J41"/>
  </mergeCells>
  <phoneticPr fontId="0" type="noConversion"/>
  <dataValidations count="4">
    <dataValidation type="list" allowBlank="1" showInputMessage="1" showErrorMessage="1" sqref="H11">
      <formula1>$N$53:$N$57</formula1>
    </dataValidation>
    <dataValidation type="list" allowBlank="1" showInputMessage="1" showErrorMessage="1" sqref="H12">
      <formula1>$N$12:$N$13</formula1>
    </dataValidation>
    <dataValidation type="list" allowBlank="1" showInputMessage="1" showErrorMessage="1" sqref="D6:D7">
      <formula1>$M$5:$M$6</formula1>
    </dataValidation>
    <dataValidation type="list" allowBlank="1" showInputMessage="1" showErrorMessage="1" sqref="D8">
      <formula1>$B$65:$B$74</formula1>
    </dataValidation>
  </dataValidations>
  <pageMargins left="0.75" right="0.75" top="1" bottom="1" header="0.5" footer="0.5"/>
  <pageSetup scale="91" orientation="landscape" horizontalDpi="4294967292" verticalDpi="300"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theme="3" tint="0.39997558519241921"/>
    <pageSetUpPr fitToPage="1"/>
  </sheetPr>
  <dimension ref="A1:X38"/>
  <sheetViews>
    <sheetView topLeftCell="A2" zoomScale="110" zoomScaleNormal="110" workbookViewId="0">
      <selection activeCell="E17" sqref="E17"/>
    </sheetView>
  </sheetViews>
  <sheetFormatPr defaultColWidth="9.33203125" defaultRowHeight="12.75"/>
  <cols>
    <col min="1" max="1" width="9.33203125" style="2"/>
    <col min="2" max="2" width="47.83203125" style="2" bestFit="1" customWidth="1"/>
    <col min="3" max="3" width="9.83203125" style="3" bestFit="1" customWidth="1"/>
    <col min="4" max="4" width="2.83203125" style="2" customWidth="1"/>
    <col min="5" max="6" width="10.83203125" style="2" customWidth="1"/>
    <col min="7" max="7" width="4.33203125" style="2" customWidth="1"/>
    <col min="8" max="8" width="3.83203125" style="2" customWidth="1"/>
    <col min="9" max="10" width="10.83203125" style="2" customWidth="1"/>
    <col min="11" max="11" width="4.33203125" style="2" customWidth="1"/>
    <col min="12" max="12" width="3.83203125" style="2" customWidth="1"/>
    <col min="13" max="14" width="10.83203125" style="2" customWidth="1"/>
    <col min="15" max="16" width="3.83203125" style="2" customWidth="1"/>
    <col min="17" max="18" width="10.83203125" style="2" customWidth="1"/>
    <col min="19" max="20" width="3.83203125" style="2" customWidth="1"/>
    <col min="21" max="22" width="10.83203125" style="2" customWidth="1"/>
    <col min="23" max="23" width="2.33203125" style="2" customWidth="1"/>
    <col min="24" max="16384" width="9.33203125" style="2"/>
  </cols>
  <sheetData>
    <row r="1" spans="1:24" ht="38.25" customHeight="1">
      <c r="A1" s="15"/>
      <c r="B1" s="12"/>
      <c r="C1" s="13"/>
      <c r="D1" s="13"/>
      <c r="E1" s="14"/>
      <c r="F1" s="14"/>
      <c r="G1" s="14"/>
      <c r="H1" s="14"/>
      <c r="I1" s="14"/>
      <c r="J1" s="14"/>
      <c r="K1" s="14"/>
      <c r="L1" s="14"/>
      <c r="M1" s="14"/>
      <c r="N1" s="14"/>
      <c r="O1" s="14"/>
      <c r="P1" s="14"/>
      <c r="Q1" s="14"/>
      <c r="R1" s="14"/>
      <c r="S1" s="14"/>
      <c r="T1" s="15"/>
      <c r="U1" s="15"/>
      <c r="V1" s="15"/>
      <c r="W1" s="15"/>
      <c r="X1" s="15"/>
    </row>
    <row r="2" spans="1:24" ht="13.5" customHeight="1">
      <c r="A2" s="529" t="s">
        <v>58</v>
      </c>
      <c r="B2" s="491"/>
      <c r="C2" s="491"/>
      <c r="D2" s="491"/>
      <c r="E2" s="491"/>
      <c r="F2" s="491"/>
      <c r="G2" s="491"/>
      <c r="H2" s="491"/>
      <c r="I2" s="491"/>
      <c r="J2" s="491"/>
      <c r="K2" s="491"/>
      <c r="L2" s="491"/>
      <c r="M2" s="491"/>
      <c r="N2" s="491"/>
      <c r="O2" s="491"/>
      <c r="P2" s="491"/>
      <c r="Q2" s="491"/>
      <c r="R2" s="491"/>
      <c r="S2" s="491"/>
      <c r="T2" s="491"/>
      <c r="U2" s="491"/>
      <c r="V2" s="491"/>
      <c r="W2" s="491"/>
      <c r="X2" s="15"/>
    </row>
    <row r="3" spans="1:24" s="4" customFormat="1" ht="13.5" customHeight="1">
      <c r="A3" s="11"/>
      <c r="B3" s="113" t="s">
        <v>201</v>
      </c>
      <c r="C3" s="114" t="s">
        <v>202</v>
      </c>
      <c r="D3" s="11"/>
      <c r="E3" s="11"/>
      <c r="F3" s="11"/>
      <c r="G3" s="11"/>
      <c r="H3" s="11"/>
      <c r="I3" s="11"/>
      <c r="J3" s="11"/>
      <c r="K3" s="11"/>
      <c r="L3" s="11"/>
      <c r="M3" s="11"/>
      <c r="N3" s="11"/>
      <c r="O3" s="11"/>
      <c r="P3" s="11"/>
      <c r="Q3" s="11"/>
      <c r="R3" s="11"/>
      <c r="S3" s="11"/>
      <c r="T3" s="11"/>
      <c r="U3" s="11"/>
      <c r="V3" s="11"/>
      <c r="W3" s="11"/>
      <c r="X3" s="11"/>
    </row>
    <row r="4" spans="1:24" ht="13.5" customHeight="1" thickBot="1">
      <c r="A4" s="38"/>
      <c r="B4" s="56"/>
      <c r="C4" s="56"/>
      <c r="D4" s="56"/>
      <c r="E4" s="56"/>
      <c r="F4" s="56"/>
      <c r="G4" s="56"/>
      <c r="H4" s="56"/>
      <c r="I4" s="56"/>
      <c r="J4" s="56"/>
      <c r="K4" s="56"/>
      <c r="L4" s="56"/>
      <c r="M4" s="56"/>
      <c r="N4" s="56"/>
      <c r="O4" s="56"/>
      <c r="P4" s="56"/>
      <c r="Q4" s="56"/>
      <c r="R4" s="56"/>
      <c r="S4" s="56"/>
      <c r="T4" s="56"/>
      <c r="U4" s="56"/>
      <c r="V4" s="56"/>
      <c r="W4" s="56"/>
      <c r="X4" s="15"/>
    </row>
    <row r="5" spans="1:24" ht="13.5" customHeight="1" thickTop="1">
      <c r="A5" s="15"/>
      <c r="B5" s="533" t="s">
        <v>170</v>
      </c>
      <c r="C5" s="534"/>
      <c r="D5" s="534"/>
      <c r="E5" s="534"/>
      <c r="F5" s="534"/>
      <c r="G5" s="534"/>
      <c r="H5" s="534"/>
      <c r="I5" s="534"/>
      <c r="J5" s="534"/>
      <c r="K5" s="534"/>
      <c r="L5" s="534"/>
      <c r="M5" s="534"/>
      <c r="N5" s="534"/>
      <c r="O5" s="534"/>
      <c r="P5" s="534"/>
      <c r="Q5" s="534"/>
      <c r="R5" s="534"/>
      <c r="S5" s="534"/>
      <c r="T5" s="534"/>
      <c r="U5" s="534"/>
      <c r="V5" s="534"/>
      <c r="W5" s="535"/>
      <c r="X5" s="15"/>
    </row>
    <row r="6" spans="1:24" ht="13.5" customHeight="1">
      <c r="A6" s="15"/>
      <c r="B6" s="39"/>
      <c r="C6" s="40"/>
      <c r="D6" s="41"/>
      <c r="E6" s="41"/>
      <c r="F6" s="41"/>
      <c r="G6" s="41"/>
      <c r="H6" s="41"/>
      <c r="I6" s="41"/>
      <c r="J6" s="41"/>
      <c r="K6" s="41"/>
      <c r="L6" s="41"/>
      <c r="M6" s="41"/>
      <c r="N6" s="41"/>
      <c r="O6" s="41"/>
      <c r="P6" s="41"/>
      <c r="Q6" s="41"/>
      <c r="R6" s="41"/>
      <c r="S6" s="41"/>
      <c r="T6" s="41"/>
      <c r="U6" s="41"/>
      <c r="V6" s="41"/>
      <c r="W6" s="42"/>
      <c r="X6" s="15"/>
    </row>
    <row r="7" spans="1:24" ht="13.5" customHeight="1">
      <c r="A7" s="15"/>
      <c r="B7" s="115" t="s">
        <v>192</v>
      </c>
      <c r="C7" s="116"/>
      <c r="D7" s="117"/>
      <c r="E7" s="117"/>
      <c r="F7" s="117"/>
      <c r="G7" s="117"/>
      <c r="H7" s="117"/>
      <c r="I7" s="117"/>
      <c r="J7" s="117"/>
      <c r="K7" s="117"/>
      <c r="L7" s="117"/>
      <c r="M7" s="117"/>
      <c r="N7" s="117"/>
      <c r="O7" s="117"/>
      <c r="P7" s="117"/>
      <c r="Q7" s="117"/>
      <c r="R7" s="117"/>
      <c r="S7" s="117"/>
      <c r="T7" s="117"/>
      <c r="U7" s="117"/>
      <c r="V7" s="117"/>
      <c r="W7" s="118"/>
      <c r="X7" s="15"/>
    </row>
    <row r="8" spans="1:24" ht="13.5" customHeight="1">
      <c r="A8" s="15"/>
      <c r="B8" s="119" t="s">
        <v>0</v>
      </c>
      <c r="C8" s="120" t="s">
        <v>199</v>
      </c>
      <c r="D8" s="121"/>
      <c r="E8" s="121">
        <v>29.4</v>
      </c>
      <c r="F8" s="122" t="s">
        <v>7</v>
      </c>
      <c r="G8" s="121"/>
      <c r="H8" s="121"/>
      <c r="I8" s="121"/>
      <c r="J8" s="121"/>
      <c r="K8" s="121"/>
      <c r="L8" s="121"/>
      <c r="M8" s="121"/>
      <c r="N8" s="121"/>
      <c r="O8" s="121"/>
      <c r="P8" s="121"/>
      <c r="Q8" s="121"/>
      <c r="R8" s="121"/>
      <c r="S8" s="121"/>
      <c r="T8" s="121"/>
      <c r="U8" s="121"/>
      <c r="V8" s="121"/>
      <c r="W8" s="123"/>
      <c r="X8" s="15"/>
    </row>
    <row r="9" spans="1:24" ht="13.5" customHeight="1">
      <c r="A9" s="15"/>
      <c r="B9" s="39"/>
      <c r="C9" s="40"/>
      <c r="D9" s="41"/>
      <c r="E9" s="41"/>
      <c r="F9" s="41"/>
      <c r="G9" s="41"/>
      <c r="H9" s="41"/>
      <c r="I9" s="41"/>
      <c r="J9" s="41"/>
      <c r="K9" s="41"/>
      <c r="L9" s="41"/>
      <c r="M9" s="41"/>
      <c r="N9" s="41"/>
      <c r="O9" s="41"/>
      <c r="P9" s="41"/>
      <c r="Q9" s="41"/>
      <c r="R9" s="41"/>
      <c r="S9" s="41"/>
      <c r="T9" s="41"/>
      <c r="U9" s="41"/>
      <c r="V9" s="41"/>
      <c r="W9" s="42"/>
      <c r="X9" s="15"/>
    </row>
    <row r="10" spans="1:24" ht="13.5" customHeight="1">
      <c r="A10" s="15"/>
      <c r="B10" s="527" t="s">
        <v>191</v>
      </c>
      <c r="C10" s="528"/>
      <c r="D10" s="111"/>
      <c r="E10" s="111"/>
      <c r="F10" s="111"/>
      <c r="G10" s="111"/>
      <c r="H10" s="111"/>
      <c r="I10" s="111"/>
      <c r="J10" s="111"/>
      <c r="K10" s="111"/>
      <c r="L10" s="111"/>
      <c r="M10" s="111"/>
      <c r="N10" s="111"/>
      <c r="O10" s="111"/>
      <c r="P10" s="111"/>
      <c r="Q10" s="111"/>
      <c r="R10" s="111"/>
      <c r="S10" s="111"/>
      <c r="T10" s="111"/>
      <c r="U10" s="111"/>
      <c r="V10" s="111"/>
      <c r="W10" s="112"/>
      <c r="X10" s="15"/>
    </row>
    <row r="11" spans="1:24" ht="13.5" customHeight="1">
      <c r="A11" s="15"/>
      <c r="B11" s="39"/>
      <c r="C11" s="40"/>
      <c r="D11" s="57"/>
      <c r="E11" s="530" t="s">
        <v>181</v>
      </c>
      <c r="F11" s="530"/>
      <c r="G11" s="49"/>
      <c r="H11" s="41"/>
      <c r="I11" s="530" t="s">
        <v>59</v>
      </c>
      <c r="J11" s="531"/>
      <c r="K11" s="54"/>
      <c r="L11" s="41"/>
      <c r="M11" s="530" t="s">
        <v>60</v>
      </c>
      <c r="N11" s="531"/>
      <c r="O11" s="54"/>
      <c r="P11" s="41"/>
      <c r="Q11" s="532" t="s">
        <v>183</v>
      </c>
      <c r="R11" s="532"/>
      <c r="S11" s="55"/>
      <c r="T11" s="41"/>
      <c r="U11" s="532" t="s">
        <v>182</v>
      </c>
      <c r="V11" s="532"/>
      <c r="W11" s="42"/>
      <c r="X11" s="15"/>
    </row>
    <row r="12" spans="1:24" ht="13.5" customHeight="1">
      <c r="A12" s="15"/>
      <c r="B12" s="39"/>
      <c r="C12" s="40"/>
      <c r="D12" s="57"/>
      <c r="E12" s="530"/>
      <c r="F12" s="530"/>
      <c r="G12" s="49"/>
      <c r="H12" s="41"/>
      <c r="I12" s="531"/>
      <c r="J12" s="531"/>
      <c r="K12" s="54"/>
      <c r="L12" s="41"/>
      <c r="M12" s="531"/>
      <c r="N12" s="531"/>
      <c r="O12" s="54"/>
      <c r="P12" s="41"/>
      <c r="Q12" s="532"/>
      <c r="R12" s="532"/>
      <c r="S12" s="55"/>
      <c r="T12" s="41"/>
      <c r="U12" s="532"/>
      <c r="V12" s="532"/>
      <c r="W12" s="42"/>
      <c r="X12" s="15"/>
    </row>
    <row r="13" spans="1:24" ht="13.5" customHeight="1">
      <c r="A13" s="15"/>
      <c r="B13" s="39"/>
      <c r="C13" s="40"/>
      <c r="D13" s="57"/>
      <c r="E13" s="41"/>
      <c r="F13" s="41"/>
      <c r="G13" s="50"/>
      <c r="H13" s="41"/>
      <c r="I13" s="41"/>
      <c r="J13" s="41"/>
      <c r="K13" s="50"/>
      <c r="L13" s="41"/>
      <c r="M13" s="41"/>
      <c r="N13" s="41"/>
      <c r="O13" s="50"/>
      <c r="P13" s="41"/>
      <c r="Q13" s="41"/>
      <c r="R13" s="41"/>
      <c r="S13" s="50"/>
      <c r="T13" s="41"/>
      <c r="U13" s="41"/>
      <c r="V13" s="41"/>
      <c r="W13" s="42"/>
      <c r="X13" s="15"/>
    </row>
    <row r="14" spans="1:24" ht="13.5" customHeight="1">
      <c r="A14" s="15"/>
      <c r="B14" s="103" t="s">
        <v>184</v>
      </c>
      <c r="C14" s="43" t="s">
        <v>7</v>
      </c>
      <c r="D14" s="57"/>
      <c r="E14" s="124"/>
      <c r="F14" s="16">
        <f>IF(E14&lt;&gt;"",E14,E8)</f>
        <v>29.4</v>
      </c>
      <c r="G14" s="51"/>
      <c r="H14" s="41"/>
      <c r="I14" s="124"/>
      <c r="J14" s="44">
        <f>IF(I14&lt;&gt;"",I14,IF($F14&lt;&gt;"",$F14,""))</f>
        <v>29.4</v>
      </c>
      <c r="K14" s="52"/>
      <c r="L14" s="41"/>
      <c r="M14" s="124"/>
      <c r="N14" s="44">
        <f>IF(M14&lt;&gt;"",M14,IF($F14&lt;&gt;"",$F14,""))</f>
        <v>29.4</v>
      </c>
      <c r="O14" s="52"/>
      <c r="P14" s="41"/>
      <c r="Q14" s="124"/>
      <c r="R14" s="44">
        <f>IF(Q14&lt;&gt;"",Q14,IF($F14&lt;&gt;"",$F14,""))</f>
        <v>29.4</v>
      </c>
      <c r="S14" s="52"/>
      <c r="T14" s="41"/>
      <c r="U14" s="124"/>
      <c r="V14" s="44">
        <f>IF(U14&lt;&gt;"",U14,IF($F14&lt;&gt;"",$F14,""))</f>
        <v>29.4</v>
      </c>
      <c r="W14" s="42"/>
      <c r="X14" s="15"/>
    </row>
    <row r="15" spans="1:24" ht="13.5" customHeight="1">
      <c r="A15" s="15"/>
      <c r="B15" s="103"/>
      <c r="C15" s="43"/>
      <c r="D15" s="57"/>
      <c r="E15" s="41"/>
      <c r="F15" s="41"/>
      <c r="G15" s="50"/>
      <c r="H15" s="41"/>
      <c r="I15" s="41"/>
      <c r="J15" s="41"/>
      <c r="K15" s="50"/>
      <c r="L15" s="41"/>
      <c r="M15" s="41"/>
      <c r="N15" s="41"/>
      <c r="O15" s="50"/>
      <c r="P15" s="41"/>
      <c r="Q15" s="41"/>
      <c r="R15" s="41"/>
      <c r="S15" s="50"/>
      <c r="T15" s="41"/>
      <c r="U15" s="41"/>
      <c r="V15" s="41"/>
      <c r="W15" s="42"/>
      <c r="X15" s="15"/>
    </row>
    <row r="16" spans="1:24" ht="13.5" customHeight="1">
      <c r="A16" s="15"/>
      <c r="B16" s="103" t="s">
        <v>185</v>
      </c>
      <c r="C16" s="43" t="s">
        <v>54</v>
      </c>
      <c r="D16" s="57"/>
      <c r="E16" s="124"/>
      <c r="F16" s="44">
        <f>IF(E16&lt;&gt;"",E16,95)</f>
        <v>95</v>
      </c>
      <c r="G16" s="50"/>
      <c r="H16" s="41"/>
      <c r="I16" s="44"/>
      <c r="J16" s="44"/>
      <c r="K16" s="50"/>
      <c r="L16" s="41"/>
      <c r="M16" s="44"/>
      <c r="N16" s="44"/>
      <c r="O16" s="50"/>
      <c r="P16" s="41"/>
      <c r="Q16" s="44"/>
      <c r="R16" s="44"/>
      <c r="S16" s="50"/>
      <c r="T16" s="41"/>
      <c r="U16" s="44"/>
      <c r="V16" s="44"/>
      <c r="W16" s="42"/>
      <c r="X16" s="15"/>
    </row>
    <row r="17" spans="1:24" ht="13.5" customHeight="1">
      <c r="A17" s="15"/>
      <c r="B17" s="103" t="s">
        <v>186</v>
      </c>
      <c r="C17" s="43" t="s">
        <v>61</v>
      </c>
      <c r="D17" s="57"/>
      <c r="E17" s="124"/>
      <c r="F17" s="45" t="str">
        <f>IF(E17&lt;&gt;"",E17,"")</f>
        <v/>
      </c>
      <c r="G17" s="50"/>
      <c r="H17" s="41"/>
      <c r="I17" s="44"/>
      <c r="J17" s="44"/>
      <c r="K17" s="50"/>
      <c r="L17" s="41"/>
      <c r="M17" s="44"/>
      <c r="N17" s="44"/>
      <c r="O17" s="50"/>
      <c r="P17" s="41"/>
      <c r="Q17" s="44"/>
      <c r="R17" s="44"/>
      <c r="S17" s="50"/>
      <c r="T17" s="41"/>
      <c r="U17" s="44"/>
      <c r="V17" s="44"/>
      <c r="W17" s="42"/>
      <c r="X17" s="15"/>
    </row>
    <row r="18" spans="1:24" ht="13.5" customHeight="1">
      <c r="A18" s="15"/>
      <c r="B18" s="103" t="s">
        <v>187</v>
      </c>
      <c r="C18" s="43" t="s">
        <v>40</v>
      </c>
      <c r="D18" s="57"/>
      <c r="E18" s="41"/>
      <c r="F18" s="41"/>
      <c r="G18" s="50"/>
      <c r="H18" s="41"/>
      <c r="I18" s="124"/>
      <c r="J18" s="46">
        <f>IF(I18&lt;&gt;"",I18,275)</f>
        <v>275</v>
      </c>
      <c r="K18" s="50"/>
      <c r="L18" s="41"/>
      <c r="M18" s="124"/>
      <c r="N18" s="45">
        <f>IF(M18&lt;&gt;"",M18,21)</f>
        <v>21</v>
      </c>
      <c r="O18" s="50"/>
      <c r="P18" s="41"/>
      <c r="Q18" s="124"/>
      <c r="R18" s="45">
        <f>IF(Q18&lt;&gt;"",Q18,12.5)</f>
        <v>12.5</v>
      </c>
      <c r="S18" s="50"/>
      <c r="T18" s="41"/>
      <c r="U18" s="124"/>
      <c r="V18" s="45">
        <f>IF(U18&lt;&gt;"",U18,12)</f>
        <v>12</v>
      </c>
      <c r="W18" s="42"/>
      <c r="X18" s="15"/>
    </row>
    <row r="19" spans="1:24" ht="13.5" customHeight="1">
      <c r="A19" s="15"/>
      <c r="B19" s="103"/>
      <c r="C19" s="40"/>
      <c r="D19" s="57"/>
      <c r="E19" s="41"/>
      <c r="F19" s="41"/>
      <c r="G19" s="50"/>
      <c r="H19" s="41"/>
      <c r="I19" s="41"/>
      <c r="J19" s="41"/>
      <c r="K19" s="50"/>
      <c r="L19" s="41"/>
      <c r="M19" s="41"/>
      <c r="N19" s="41"/>
      <c r="O19" s="50"/>
      <c r="P19" s="41"/>
      <c r="Q19" s="41"/>
      <c r="R19" s="41"/>
      <c r="S19" s="50"/>
      <c r="T19" s="41"/>
      <c r="U19" s="41"/>
      <c r="V19" s="41"/>
      <c r="W19" s="42"/>
      <c r="X19" s="15"/>
    </row>
    <row r="20" spans="1:24" ht="13.5" customHeight="1">
      <c r="A20" s="15"/>
      <c r="B20" s="103" t="s">
        <v>188</v>
      </c>
      <c r="C20" s="43" t="s">
        <v>16</v>
      </c>
      <c r="D20" s="57"/>
      <c r="E20" s="41"/>
      <c r="F20" s="41"/>
      <c r="G20" s="50"/>
      <c r="H20" s="41"/>
      <c r="I20" s="41"/>
      <c r="J20" s="41"/>
      <c r="K20" s="50"/>
      <c r="L20" s="41"/>
      <c r="M20" s="41"/>
      <c r="N20" s="41"/>
      <c r="O20" s="50"/>
      <c r="P20" s="41"/>
      <c r="Q20" s="41"/>
      <c r="R20" s="41"/>
      <c r="S20" s="50"/>
      <c r="T20" s="41"/>
      <c r="U20" s="124"/>
      <c r="V20" s="16">
        <f>IF(U20&lt;&gt;"",U20,Solar_Flux)</f>
        <v>1367</v>
      </c>
      <c r="W20" s="42"/>
      <c r="X20" s="15"/>
    </row>
    <row r="21" spans="1:24" ht="13.5" customHeight="1">
      <c r="A21" s="15"/>
      <c r="B21" s="103" t="s">
        <v>189</v>
      </c>
      <c r="C21" s="43" t="s">
        <v>25</v>
      </c>
      <c r="D21" s="57"/>
      <c r="E21" s="41"/>
      <c r="F21" s="41"/>
      <c r="G21" s="50"/>
      <c r="H21" s="41"/>
      <c r="I21" s="41"/>
      <c r="J21" s="41"/>
      <c r="K21" s="50"/>
      <c r="L21" s="41"/>
      <c r="M21" s="41"/>
      <c r="N21" s="41"/>
      <c r="O21" s="50"/>
      <c r="P21" s="41"/>
      <c r="Q21" s="41"/>
      <c r="R21" s="41"/>
      <c r="S21" s="50"/>
      <c r="T21" s="41"/>
      <c r="U21" s="124"/>
      <c r="V21" s="33">
        <f>IF(U21&lt;&gt;"",U21,23.5)</f>
        <v>23.5</v>
      </c>
      <c r="W21" s="42"/>
      <c r="X21" s="15"/>
    </row>
    <row r="22" spans="1:24" ht="13.5" customHeight="1">
      <c r="A22" s="15"/>
      <c r="B22" s="103"/>
      <c r="C22" s="43"/>
      <c r="D22" s="57"/>
      <c r="E22" s="41"/>
      <c r="F22" s="41"/>
      <c r="G22" s="50"/>
      <c r="H22" s="41"/>
      <c r="I22" s="41"/>
      <c r="J22" s="41"/>
      <c r="K22" s="50"/>
      <c r="L22" s="41"/>
      <c r="M22" s="41"/>
      <c r="N22" s="41"/>
      <c r="O22" s="50"/>
      <c r="P22" s="41"/>
      <c r="Q22" s="41"/>
      <c r="R22" s="41"/>
      <c r="S22" s="50"/>
      <c r="T22" s="41"/>
      <c r="U22" s="41"/>
      <c r="V22" s="41"/>
      <c r="W22" s="42"/>
      <c r="X22" s="15"/>
    </row>
    <row r="23" spans="1:24" ht="13.5" customHeight="1">
      <c r="A23" s="15"/>
      <c r="B23" s="103" t="s">
        <v>190</v>
      </c>
      <c r="C23" s="43" t="s">
        <v>43</v>
      </c>
      <c r="D23" s="57"/>
      <c r="E23" s="44">
        <f>IF(AND(F14&lt;&gt;"",F17&lt;&gt;""),F14*F17/F16,0)</f>
        <v>0</v>
      </c>
      <c r="F23" s="106" t="s">
        <v>43</v>
      </c>
      <c r="G23" s="52"/>
      <c r="H23" s="41"/>
      <c r="I23" s="44">
        <f>IF(J14&lt;&gt;"",J14/J18,0)</f>
        <v>0.1069090909090909</v>
      </c>
      <c r="J23" s="106" t="s">
        <v>43</v>
      </c>
      <c r="K23" s="52"/>
      <c r="L23" s="41"/>
      <c r="M23" s="44">
        <f>IF(N14&lt;&gt;"",N14/N18,0)</f>
        <v>1.4</v>
      </c>
      <c r="N23" s="106" t="s">
        <v>43</v>
      </c>
      <c r="O23" s="52"/>
      <c r="P23" s="41"/>
      <c r="Q23" s="44">
        <f>IF(R14&lt;&gt;"",R14/R18,0)</f>
        <v>2.3519999999999999</v>
      </c>
      <c r="R23" s="106" t="s">
        <v>43</v>
      </c>
      <c r="S23" s="52"/>
      <c r="T23" s="41"/>
      <c r="U23" s="44">
        <f>IF(V14&lt;&gt;"",V14/(V18*COS(V21*PI()/180)*V20/Solar_Flux),0)</f>
        <v>2.6715807049420297</v>
      </c>
      <c r="V23" s="106" t="s">
        <v>43</v>
      </c>
      <c r="W23" s="42"/>
      <c r="X23" s="15"/>
    </row>
    <row r="24" spans="1:24" ht="13.5" customHeight="1">
      <c r="A24" s="15"/>
      <c r="B24" s="103"/>
      <c r="C24" s="43"/>
      <c r="D24" s="57"/>
      <c r="E24" s="44"/>
      <c r="F24" s="58"/>
      <c r="G24" s="52"/>
      <c r="H24" s="41"/>
      <c r="I24" s="44"/>
      <c r="J24" s="58"/>
      <c r="K24" s="52"/>
      <c r="L24" s="41"/>
      <c r="M24" s="44"/>
      <c r="N24" s="58"/>
      <c r="O24" s="52"/>
      <c r="P24" s="41"/>
      <c r="Q24" s="44"/>
      <c r="R24" s="58"/>
      <c r="S24" s="52"/>
      <c r="T24" s="41"/>
      <c r="U24" s="44"/>
      <c r="V24" s="58"/>
      <c r="W24" s="42"/>
      <c r="X24" s="15"/>
    </row>
    <row r="25" spans="1:24" ht="13.5" customHeight="1">
      <c r="A25" s="15"/>
      <c r="B25" s="525" t="s">
        <v>193</v>
      </c>
      <c r="C25" s="526"/>
      <c r="D25" s="110"/>
      <c r="E25" s="95"/>
      <c r="F25" s="96"/>
      <c r="G25" s="97"/>
      <c r="H25" s="94"/>
      <c r="I25" s="95"/>
      <c r="J25" s="96"/>
      <c r="K25" s="97"/>
      <c r="L25" s="94"/>
      <c r="M25" s="95"/>
      <c r="N25" s="96"/>
      <c r="O25" s="97"/>
      <c r="P25" s="94"/>
      <c r="Q25" s="95"/>
      <c r="R25" s="96"/>
      <c r="S25" s="97"/>
      <c r="T25" s="94"/>
      <c r="U25" s="95"/>
      <c r="V25" s="96"/>
      <c r="W25" s="98"/>
      <c r="X25" s="15"/>
    </row>
    <row r="26" spans="1:24" ht="13.5" customHeight="1">
      <c r="A26" s="15"/>
      <c r="B26" s="104" t="s">
        <v>29</v>
      </c>
      <c r="C26" s="102" t="s">
        <v>194</v>
      </c>
      <c r="D26" s="109"/>
      <c r="E26" s="100">
        <f>E23</f>
        <v>0</v>
      </c>
      <c r="F26" s="107" t="s">
        <v>43</v>
      </c>
      <c r="G26" s="101"/>
      <c r="H26" s="99"/>
      <c r="I26" s="100">
        <f>I23</f>
        <v>0.1069090909090909</v>
      </c>
      <c r="J26" s="107" t="s">
        <v>43</v>
      </c>
      <c r="K26" s="101"/>
      <c r="L26" s="99"/>
      <c r="M26" s="100">
        <f>M23</f>
        <v>1.4</v>
      </c>
      <c r="N26" s="107" t="s">
        <v>43</v>
      </c>
      <c r="O26" s="101"/>
      <c r="P26" s="99"/>
      <c r="Q26" s="100">
        <f>Q23</f>
        <v>2.3519999999999999</v>
      </c>
      <c r="R26" s="107" t="s">
        <v>43</v>
      </c>
      <c r="S26" s="101"/>
      <c r="T26" s="99"/>
      <c r="U26" s="100">
        <f>U23</f>
        <v>2.6715807049420297</v>
      </c>
      <c r="V26" s="107" t="s">
        <v>43</v>
      </c>
      <c r="W26" s="108"/>
      <c r="X26" s="15"/>
    </row>
    <row r="27" spans="1:24" ht="13.5" customHeight="1" thickBot="1">
      <c r="A27" s="15"/>
      <c r="B27" s="105"/>
      <c r="C27" s="53"/>
      <c r="D27" s="47"/>
      <c r="E27" s="47"/>
      <c r="F27" s="47"/>
      <c r="G27" s="53"/>
      <c r="H27" s="47"/>
      <c r="I27" s="47"/>
      <c r="J27" s="47"/>
      <c r="K27" s="53"/>
      <c r="L27" s="47"/>
      <c r="M27" s="47"/>
      <c r="N27" s="47"/>
      <c r="O27" s="53"/>
      <c r="P27" s="47"/>
      <c r="Q27" s="47"/>
      <c r="R27" s="47"/>
      <c r="S27" s="53"/>
      <c r="T27" s="47"/>
      <c r="U27" s="47"/>
      <c r="V27" s="47"/>
      <c r="W27" s="48"/>
      <c r="X27" s="15"/>
    </row>
    <row r="28" spans="1:24" ht="13.5" customHeight="1" thickTop="1">
      <c r="A28" s="15"/>
      <c r="B28" s="15"/>
      <c r="C28" s="37"/>
      <c r="D28" s="15"/>
      <c r="E28" s="15"/>
      <c r="F28" s="15"/>
      <c r="G28" s="15"/>
      <c r="H28" s="15"/>
      <c r="I28" s="15"/>
      <c r="J28" s="15"/>
      <c r="K28" s="15"/>
      <c r="L28" s="15"/>
      <c r="M28" s="15"/>
      <c r="N28" s="15"/>
      <c r="O28" s="15"/>
      <c r="P28" s="15"/>
      <c r="Q28" s="15"/>
      <c r="R28" s="15"/>
      <c r="S28" s="15"/>
      <c r="T28" s="15"/>
      <c r="U28" s="15"/>
      <c r="V28" s="15"/>
      <c r="W28" s="15"/>
      <c r="X28" s="15"/>
    </row>
    <row r="29" spans="1:24" ht="13.5" customHeight="1">
      <c r="A29" s="15"/>
      <c r="B29" s="15"/>
      <c r="C29" s="37"/>
      <c r="D29" s="15"/>
      <c r="E29" s="15"/>
      <c r="F29" s="15"/>
      <c r="G29" s="15"/>
      <c r="H29" s="15"/>
      <c r="I29" s="15"/>
      <c r="J29" s="15"/>
      <c r="K29" s="15"/>
      <c r="L29" s="15"/>
      <c r="M29" s="15"/>
      <c r="N29" s="15"/>
      <c r="O29" s="15"/>
      <c r="P29" s="15"/>
      <c r="Q29" s="15"/>
      <c r="R29" s="15"/>
      <c r="S29" s="15"/>
      <c r="T29" s="15"/>
      <c r="U29" s="15"/>
      <c r="V29" s="15"/>
      <c r="W29" s="15"/>
      <c r="X29" s="15"/>
    </row>
    <row r="30" spans="1:24" ht="13.5" customHeight="1"/>
    <row r="38" spans="21:21">
      <c r="U38" s="1"/>
    </row>
  </sheetData>
  <mergeCells count="9">
    <mergeCell ref="B25:C25"/>
    <mergeCell ref="B10:C10"/>
    <mergeCell ref="A2:W2"/>
    <mergeCell ref="E11:F12"/>
    <mergeCell ref="I11:J12"/>
    <mergeCell ref="U11:V12"/>
    <mergeCell ref="Q11:R12"/>
    <mergeCell ref="M11:N12"/>
    <mergeCell ref="B5:W5"/>
  </mergeCells>
  <phoneticPr fontId="0" type="noConversion"/>
  <pageMargins left="0.75" right="0.75" top="1" bottom="1" header="0.5" footer="0.5"/>
  <pageSetup orientation="landscape" horizontalDpi="4294967292" verticalDpi="0"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538DD5"/>
  </sheetPr>
  <dimension ref="A1:M12"/>
  <sheetViews>
    <sheetView showGridLines="0" workbookViewId="0">
      <selection activeCell="F12" sqref="F12"/>
    </sheetView>
  </sheetViews>
  <sheetFormatPr defaultColWidth="10.1640625" defaultRowHeight="15"/>
  <cols>
    <col min="1" max="1" width="10.1640625" style="378"/>
    <col min="2" max="2" width="20.33203125" style="378" bestFit="1" customWidth="1"/>
    <col min="3" max="3" width="46.33203125" style="378" customWidth="1"/>
    <col min="4" max="4" width="13.6640625" style="378" customWidth="1"/>
    <col min="5" max="5" width="20" style="378" bestFit="1" customWidth="1"/>
    <col min="6" max="6" width="53.1640625" style="378" customWidth="1"/>
    <col min="7" max="7" width="10.1640625" style="378"/>
    <col min="8" max="16384" width="10.1640625" style="376"/>
  </cols>
  <sheetData>
    <row r="1" spans="2:13" ht="30" customHeight="1">
      <c r="B1" s="536" t="s">
        <v>430</v>
      </c>
      <c r="C1" s="537"/>
      <c r="D1" s="537"/>
      <c r="E1" s="537"/>
      <c r="F1" s="538"/>
      <c r="G1" s="374"/>
      <c r="H1" s="375"/>
      <c r="I1" s="375"/>
      <c r="J1" s="375"/>
      <c r="K1" s="375"/>
      <c r="L1" s="375"/>
      <c r="M1" s="375"/>
    </row>
    <row r="3" spans="2:13">
      <c r="B3" s="377" t="s">
        <v>431</v>
      </c>
      <c r="C3" s="377"/>
      <c r="E3" s="377" t="s">
        <v>445</v>
      </c>
      <c r="F3" s="377"/>
    </row>
    <row r="4" spans="2:13">
      <c r="B4" s="379" t="s">
        <v>432</v>
      </c>
      <c r="C4" s="379" t="s">
        <v>433</v>
      </c>
      <c r="E4" s="379" t="s">
        <v>434</v>
      </c>
      <c r="F4" s="379" t="s">
        <v>433</v>
      </c>
    </row>
    <row r="5" spans="2:13">
      <c r="B5" s="378" t="s">
        <v>435</v>
      </c>
      <c r="E5" s="378" t="s">
        <v>436</v>
      </c>
    </row>
    <row r="6" spans="2:13">
      <c r="B6" s="378" t="s">
        <v>437</v>
      </c>
      <c r="E6" s="378" t="s">
        <v>438</v>
      </c>
    </row>
    <row r="7" spans="2:13">
      <c r="B7" s="378" t="s">
        <v>439</v>
      </c>
      <c r="E7" s="378" t="s">
        <v>440</v>
      </c>
    </row>
    <row r="8" spans="2:13">
      <c r="B8" s="378" t="s">
        <v>232</v>
      </c>
      <c r="E8" s="378" t="s">
        <v>441</v>
      </c>
    </row>
    <row r="9" spans="2:13">
      <c r="B9" s="378" t="s">
        <v>442</v>
      </c>
      <c r="E9" s="378" t="s">
        <v>443</v>
      </c>
    </row>
    <row r="10" spans="2:13">
      <c r="E10" s="378" t="s">
        <v>444</v>
      </c>
    </row>
    <row r="12" spans="2:13">
      <c r="B12" s="380"/>
      <c r="C12" s="380"/>
    </row>
  </sheetData>
  <mergeCells count="1">
    <mergeCell ref="B1:F1"/>
  </mergeCells>
  <pageMargins left="0.7" right="0.7" top="0.75" bottom="0.75" header="0.3" footer="0.3"/>
  <pageSetup paperSize="9" orientation="portrait" r:id="rId1"/>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9" tint="-0.249977111117893"/>
  </sheetPr>
  <dimension ref="A1:AH245"/>
  <sheetViews>
    <sheetView showGridLines="0" zoomScaleNormal="100" workbookViewId="0">
      <selection activeCell="G6" sqref="G6"/>
    </sheetView>
  </sheetViews>
  <sheetFormatPr defaultColWidth="8.83203125" defaultRowHeight="14.25"/>
  <cols>
    <col min="1" max="1" width="29.1640625" style="386" bestFit="1" customWidth="1"/>
    <col min="2" max="2" width="13.33203125" style="386" customWidth="1"/>
    <col min="3" max="3" width="14" style="386" customWidth="1"/>
    <col min="4" max="7" width="8.83203125" style="386"/>
    <col min="8" max="8" width="10.33203125" style="386" customWidth="1"/>
    <col min="9" max="16384" width="8.83203125" style="386"/>
  </cols>
  <sheetData>
    <row r="1" spans="1:34">
      <c r="A1" s="382">
        <v>1</v>
      </c>
      <c r="B1" s="383"/>
      <c r="C1" s="384"/>
      <c r="D1" s="384"/>
      <c r="E1" s="384"/>
      <c r="F1" s="384"/>
      <c r="G1" s="384"/>
      <c r="H1" s="383"/>
      <c r="I1" s="385"/>
      <c r="J1" s="385"/>
      <c r="K1" s="385"/>
      <c r="L1" s="385"/>
      <c r="M1" s="385"/>
      <c r="N1" s="385"/>
      <c r="O1" s="385"/>
      <c r="P1" s="385"/>
      <c r="Q1" s="385"/>
      <c r="R1" s="385"/>
      <c r="S1" s="385"/>
      <c r="T1" s="385"/>
      <c r="U1" s="385"/>
      <c r="V1" s="385"/>
      <c r="W1" s="385"/>
      <c r="X1" s="385"/>
      <c r="Y1" s="385"/>
      <c r="Z1" s="385"/>
      <c r="AA1" s="385"/>
      <c r="AB1" s="385"/>
      <c r="AC1" s="385"/>
      <c r="AD1" s="385"/>
      <c r="AE1" s="385"/>
      <c r="AF1" s="385"/>
      <c r="AG1" s="385"/>
      <c r="AH1" s="385"/>
    </row>
    <row r="2" spans="1:34">
      <c r="A2" s="382">
        <v>1</v>
      </c>
      <c r="B2" s="383"/>
      <c r="C2" s="384"/>
      <c r="D2" s="383"/>
      <c r="E2" s="383"/>
      <c r="F2" s="383"/>
      <c r="G2" s="383"/>
      <c r="H2" s="383"/>
      <c r="I2" s="385"/>
      <c r="J2" s="385"/>
      <c r="K2" s="385"/>
      <c r="L2" s="385"/>
      <c r="M2" s="385"/>
      <c r="N2" s="385"/>
      <c r="O2" s="385"/>
      <c r="P2" s="385"/>
      <c r="Q2" s="385"/>
      <c r="R2" s="385"/>
      <c r="S2" s="385"/>
      <c r="T2" s="385"/>
      <c r="U2" s="385"/>
      <c r="V2" s="385"/>
      <c r="W2" s="385"/>
      <c r="X2" s="385"/>
      <c r="Y2" s="385"/>
      <c r="Z2" s="385"/>
      <c r="AA2" s="385"/>
      <c r="AB2" s="385"/>
      <c r="AC2" s="385"/>
      <c r="AD2" s="385"/>
      <c r="AE2" s="385"/>
      <c r="AF2" s="385"/>
      <c r="AG2" s="385"/>
      <c r="AH2" s="385"/>
    </row>
    <row r="3" spans="1:34">
      <c r="A3" s="382">
        <v>1</v>
      </c>
      <c r="B3" s="383"/>
      <c r="C3" s="384"/>
      <c r="D3" s="383"/>
      <c r="E3" s="383"/>
      <c r="F3" s="383"/>
      <c r="G3" s="383"/>
      <c r="H3" s="383"/>
      <c r="I3" s="385"/>
      <c r="J3" s="385"/>
      <c r="K3" s="385"/>
      <c r="L3" s="385"/>
      <c r="M3" s="385"/>
      <c r="N3" s="385"/>
      <c r="O3" s="385"/>
      <c r="P3" s="385"/>
      <c r="Q3" s="385"/>
      <c r="R3" s="385"/>
      <c r="S3" s="385"/>
      <c r="T3" s="385"/>
      <c r="U3" s="385"/>
      <c r="V3" s="385"/>
      <c r="W3" s="385"/>
      <c r="X3" s="385"/>
      <c r="Y3" s="385"/>
      <c r="Z3" s="385"/>
      <c r="AA3" s="385"/>
      <c r="AB3" s="385"/>
      <c r="AC3" s="385"/>
      <c r="AD3" s="385"/>
      <c r="AE3" s="385"/>
      <c r="AF3" s="385"/>
      <c r="AG3" s="385"/>
      <c r="AH3" s="385"/>
    </row>
    <row r="4" spans="1:34">
      <c r="A4" s="383"/>
      <c r="B4" s="383"/>
      <c r="C4" s="383"/>
      <c r="D4" s="383"/>
      <c r="E4" s="383"/>
      <c r="F4" s="383"/>
      <c r="G4" s="383"/>
      <c r="H4" s="383"/>
      <c r="I4" s="385"/>
      <c r="J4" s="385"/>
      <c r="K4" s="385"/>
      <c r="L4" s="385"/>
      <c r="M4" s="385"/>
      <c r="N4" s="385"/>
      <c r="O4" s="385"/>
      <c r="P4" s="385"/>
      <c r="Q4" s="385"/>
      <c r="R4" s="385"/>
      <c r="S4" s="385"/>
      <c r="T4" s="385"/>
      <c r="U4" s="385"/>
      <c r="V4" s="385"/>
      <c r="W4" s="385"/>
      <c r="X4" s="385"/>
      <c r="Y4" s="385"/>
      <c r="Z4" s="385"/>
      <c r="AA4" s="385"/>
      <c r="AB4" s="385"/>
      <c r="AC4" s="385"/>
      <c r="AD4" s="385"/>
      <c r="AE4" s="385"/>
      <c r="AF4" s="385"/>
      <c r="AG4" s="385"/>
      <c r="AH4" s="385"/>
    </row>
    <row r="5" spans="1:34">
      <c r="A5" s="383"/>
      <c r="B5" s="383"/>
      <c r="C5" s="383"/>
      <c r="D5" s="383"/>
      <c r="E5" s="383"/>
      <c r="F5" s="383"/>
      <c r="G5" s="383"/>
      <c r="H5" s="383"/>
      <c r="I5" s="385"/>
      <c r="J5" s="385"/>
      <c r="K5" s="385"/>
      <c r="L5" s="385"/>
      <c r="M5" s="385"/>
      <c r="N5" s="385"/>
      <c r="O5" s="385"/>
      <c r="P5" s="385"/>
      <c r="Q5" s="385"/>
      <c r="R5" s="385"/>
      <c r="S5" s="385"/>
      <c r="T5" s="385"/>
      <c r="U5" s="385"/>
      <c r="V5" s="385"/>
      <c r="W5" s="385"/>
      <c r="X5" s="385"/>
      <c r="Y5" s="385"/>
      <c r="Z5" s="385"/>
      <c r="AA5" s="385"/>
      <c r="AB5" s="385"/>
      <c r="AC5" s="385"/>
      <c r="AD5" s="385"/>
      <c r="AE5" s="385"/>
      <c r="AF5" s="385"/>
      <c r="AG5" s="385"/>
      <c r="AH5" s="385"/>
    </row>
    <row r="6" spans="1:34">
      <c r="A6" s="383"/>
      <c r="B6" s="383"/>
      <c r="C6" s="383"/>
      <c r="D6" s="383"/>
      <c r="E6" s="383"/>
      <c r="F6" s="383"/>
      <c r="G6" s="383"/>
      <c r="H6" s="383"/>
      <c r="I6" s="385"/>
      <c r="J6" s="385"/>
      <c r="K6" s="385"/>
      <c r="L6" s="385"/>
      <c r="M6" s="385"/>
      <c r="N6" s="385"/>
      <c r="O6" s="385"/>
      <c r="P6" s="385"/>
      <c r="Q6" s="385"/>
      <c r="R6" s="385"/>
      <c r="S6" s="385"/>
      <c r="T6" s="385"/>
      <c r="U6" s="385"/>
      <c r="V6" s="385"/>
      <c r="W6" s="385"/>
      <c r="X6" s="385"/>
      <c r="Y6" s="385"/>
      <c r="Z6" s="385"/>
      <c r="AA6" s="385"/>
      <c r="AB6" s="385"/>
      <c r="AC6" s="385"/>
      <c r="AD6" s="385"/>
      <c r="AE6" s="385"/>
      <c r="AF6" s="385"/>
      <c r="AG6" s="385"/>
      <c r="AH6" s="385"/>
    </row>
    <row r="7" spans="1:34">
      <c r="A7" s="383"/>
      <c r="B7" s="383"/>
      <c r="C7" s="383"/>
      <c r="D7" s="383"/>
      <c r="E7" s="383"/>
      <c r="F7" s="383"/>
      <c r="G7" s="383"/>
      <c r="H7" s="383"/>
      <c r="I7" s="385"/>
      <c r="J7" s="385"/>
      <c r="K7" s="385"/>
      <c r="L7" s="385"/>
      <c r="M7" s="385"/>
      <c r="N7" s="385"/>
      <c r="O7" s="385"/>
      <c r="P7" s="385"/>
      <c r="Q7" s="385"/>
      <c r="R7" s="385"/>
      <c r="S7" s="385"/>
      <c r="T7" s="385"/>
      <c r="U7" s="385"/>
      <c r="V7" s="385"/>
      <c r="W7" s="385"/>
      <c r="X7" s="385"/>
      <c r="Y7" s="385"/>
      <c r="Z7" s="385"/>
      <c r="AA7" s="385"/>
      <c r="AB7" s="385"/>
      <c r="AC7" s="385"/>
      <c r="AD7" s="385"/>
      <c r="AE7" s="385"/>
      <c r="AF7" s="385"/>
      <c r="AG7" s="385"/>
      <c r="AH7" s="385"/>
    </row>
    <row r="8" spans="1:34">
      <c r="A8" s="383"/>
      <c r="B8" s="383"/>
      <c r="C8" s="383"/>
      <c r="D8" s="383"/>
      <c r="E8" s="383"/>
      <c r="F8" s="383"/>
      <c r="G8" s="383"/>
      <c r="H8" s="383"/>
      <c r="I8" s="385"/>
      <c r="J8" s="385"/>
      <c r="K8" s="385"/>
      <c r="L8" s="385"/>
      <c r="M8" s="385"/>
      <c r="N8" s="385"/>
      <c r="O8" s="385"/>
      <c r="P8" s="385"/>
      <c r="Q8" s="385"/>
      <c r="R8" s="385"/>
      <c r="S8" s="385"/>
      <c r="T8" s="385"/>
      <c r="U8" s="385"/>
      <c r="V8" s="385"/>
      <c r="W8" s="385"/>
      <c r="X8" s="385"/>
      <c r="Y8" s="385"/>
      <c r="Z8" s="385"/>
      <c r="AA8" s="385"/>
      <c r="AB8" s="385"/>
      <c r="AC8" s="385"/>
      <c r="AD8" s="385"/>
      <c r="AE8" s="385"/>
      <c r="AF8" s="385"/>
      <c r="AG8" s="385"/>
      <c r="AH8" s="385"/>
    </row>
    <row r="9" spans="1:34">
      <c r="A9" s="383"/>
      <c r="B9" s="383"/>
      <c r="C9" s="383"/>
      <c r="D9" s="383"/>
      <c r="E9" s="383"/>
      <c r="F9" s="383"/>
      <c r="G9" s="383"/>
      <c r="H9" s="383"/>
      <c r="I9" s="385"/>
      <c r="J9" s="385"/>
      <c r="K9" s="385"/>
      <c r="L9" s="385"/>
      <c r="M9" s="385"/>
      <c r="N9" s="385"/>
      <c r="O9" s="385"/>
      <c r="P9" s="385"/>
      <c r="Q9" s="385"/>
      <c r="R9" s="385"/>
      <c r="S9" s="385"/>
      <c r="T9" s="385"/>
      <c r="U9" s="385"/>
      <c r="V9" s="385"/>
      <c r="W9" s="385"/>
      <c r="X9" s="385"/>
      <c r="Y9" s="385"/>
      <c r="Z9" s="385"/>
      <c r="AA9" s="385"/>
      <c r="AB9" s="385"/>
      <c r="AC9" s="385"/>
      <c r="AD9" s="385"/>
      <c r="AE9" s="385"/>
      <c r="AF9" s="385"/>
      <c r="AG9" s="385"/>
      <c r="AH9" s="385"/>
    </row>
    <row r="10" spans="1:34">
      <c r="A10" s="383"/>
      <c r="B10" s="383"/>
      <c r="C10" s="383"/>
      <c r="D10" s="383"/>
      <c r="E10" s="383"/>
      <c r="F10" s="383"/>
      <c r="G10" s="383"/>
      <c r="H10" s="383"/>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row>
    <row r="11" spans="1:34">
      <c r="A11" s="383"/>
      <c r="B11" s="383"/>
      <c r="C11" s="383"/>
      <c r="D11" s="383"/>
      <c r="E11" s="383"/>
      <c r="F11" s="383"/>
      <c r="G11" s="383"/>
      <c r="H11" s="383"/>
      <c r="I11" s="385"/>
      <c r="J11" s="385"/>
      <c r="K11" s="385"/>
      <c r="L11" s="385"/>
      <c r="M11" s="385"/>
      <c r="N11" s="385"/>
      <c r="O11" s="385"/>
      <c r="P11" s="385"/>
      <c r="Q11" s="385"/>
      <c r="R11" s="385"/>
      <c r="S11" s="385"/>
      <c r="T11" s="385"/>
      <c r="U11" s="385"/>
      <c r="V11" s="385"/>
      <c r="W11" s="385"/>
      <c r="X11" s="385"/>
      <c r="Y11" s="385"/>
      <c r="Z11" s="385"/>
      <c r="AA11" s="385"/>
      <c r="AB11" s="385"/>
      <c r="AC11" s="385"/>
      <c r="AD11" s="385"/>
      <c r="AE11" s="385"/>
      <c r="AF11" s="385"/>
      <c r="AG11" s="385"/>
      <c r="AH11" s="385"/>
    </row>
    <row r="12" spans="1:34">
      <c r="A12" s="383"/>
      <c r="B12" s="383"/>
      <c r="C12" s="383"/>
      <c r="D12" s="383"/>
      <c r="E12" s="383"/>
      <c r="F12" s="383"/>
      <c r="G12" s="383"/>
      <c r="H12" s="383"/>
      <c r="I12" s="385"/>
      <c r="J12" s="385"/>
      <c r="K12" s="385"/>
      <c r="L12" s="385"/>
      <c r="M12" s="385"/>
      <c r="N12" s="385"/>
      <c r="O12" s="385"/>
      <c r="P12" s="385"/>
      <c r="Q12" s="385"/>
      <c r="R12" s="385"/>
      <c r="S12" s="385"/>
      <c r="T12" s="385"/>
      <c r="U12" s="385"/>
      <c r="V12" s="385"/>
      <c r="W12" s="385"/>
      <c r="X12" s="385"/>
      <c r="Y12" s="385"/>
      <c r="Z12" s="385"/>
      <c r="AA12" s="385"/>
      <c r="AB12" s="385"/>
      <c r="AC12" s="385"/>
      <c r="AD12" s="385"/>
      <c r="AE12" s="385"/>
      <c r="AF12" s="385"/>
      <c r="AG12" s="385"/>
      <c r="AH12" s="385"/>
    </row>
    <row r="13" spans="1:34">
      <c r="A13" s="383"/>
      <c r="B13" s="383"/>
      <c r="C13" s="383"/>
      <c r="D13" s="383"/>
      <c r="E13" s="383"/>
      <c r="F13" s="383"/>
      <c r="G13" s="383"/>
      <c r="H13" s="383"/>
      <c r="I13" s="385"/>
      <c r="J13" s="385"/>
      <c r="K13" s="385"/>
      <c r="L13" s="385"/>
      <c r="M13" s="385"/>
      <c r="N13" s="385"/>
      <c r="O13" s="385"/>
      <c r="P13" s="385"/>
      <c r="Q13" s="385"/>
      <c r="R13" s="385"/>
      <c r="S13" s="385"/>
      <c r="T13" s="385"/>
      <c r="U13" s="385"/>
      <c r="V13" s="385"/>
      <c r="W13" s="385"/>
      <c r="X13" s="385"/>
      <c r="Y13" s="385"/>
      <c r="Z13" s="385"/>
      <c r="AA13" s="385"/>
      <c r="AB13" s="385"/>
      <c r="AC13" s="385"/>
      <c r="AD13" s="385"/>
      <c r="AE13" s="385"/>
      <c r="AF13" s="385"/>
      <c r="AG13" s="385"/>
      <c r="AH13" s="385"/>
    </row>
    <row r="14" spans="1:34">
      <c r="A14" s="383"/>
      <c r="B14" s="383"/>
      <c r="C14" s="383"/>
      <c r="D14" s="383"/>
      <c r="E14" s="383"/>
      <c r="F14" s="383"/>
      <c r="G14" s="383"/>
      <c r="H14" s="383"/>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85"/>
    </row>
    <row r="15" spans="1:34">
      <c r="A15" s="383"/>
      <c r="B15" s="383"/>
      <c r="C15" s="383"/>
      <c r="D15" s="383"/>
      <c r="E15" s="383"/>
      <c r="F15" s="383"/>
      <c r="G15" s="383"/>
      <c r="H15" s="383"/>
      <c r="I15" s="385"/>
      <c r="J15" s="385"/>
      <c r="K15" s="385"/>
      <c r="L15" s="385"/>
      <c r="M15" s="385"/>
      <c r="N15" s="385"/>
      <c r="O15" s="385"/>
      <c r="P15" s="385"/>
      <c r="Q15" s="385"/>
      <c r="R15" s="385"/>
      <c r="S15" s="385"/>
      <c r="T15" s="385"/>
      <c r="U15" s="385"/>
      <c r="V15" s="385"/>
      <c r="W15" s="385"/>
      <c r="X15" s="385"/>
      <c r="Y15" s="385"/>
      <c r="Z15" s="385"/>
      <c r="AA15" s="385"/>
      <c r="AB15" s="385"/>
      <c r="AC15" s="385"/>
      <c r="AD15" s="385"/>
      <c r="AE15" s="385"/>
      <c r="AF15" s="385"/>
      <c r="AG15" s="385"/>
      <c r="AH15" s="385"/>
    </row>
    <row r="16" spans="1:34">
      <c r="A16" s="383"/>
      <c r="B16" s="383"/>
      <c r="C16" s="383"/>
      <c r="D16" s="383"/>
      <c r="E16" s="383"/>
      <c r="F16" s="383"/>
      <c r="G16" s="383"/>
      <c r="H16" s="383"/>
      <c r="I16" s="385"/>
      <c r="J16" s="385"/>
      <c r="K16" s="385"/>
      <c r="L16" s="385"/>
      <c r="M16" s="385"/>
      <c r="N16" s="385"/>
      <c r="O16" s="385"/>
      <c r="P16" s="385"/>
      <c r="Q16" s="385"/>
      <c r="R16" s="385"/>
      <c r="S16" s="385"/>
      <c r="T16" s="385"/>
      <c r="U16" s="385"/>
      <c r="V16" s="385"/>
      <c r="W16" s="385"/>
      <c r="X16" s="385"/>
      <c r="Y16" s="385"/>
      <c r="Z16" s="385"/>
      <c r="AA16" s="385"/>
      <c r="AB16" s="385"/>
      <c r="AC16" s="385"/>
      <c r="AD16" s="385"/>
      <c r="AE16" s="385"/>
      <c r="AF16" s="385"/>
      <c r="AG16" s="385"/>
      <c r="AH16" s="385"/>
    </row>
    <row r="17" spans="1:34">
      <c r="A17" s="383"/>
      <c r="B17" s="383"/>
      <c r="C17" s="383"/>
      <c r="D17" s="383"/>
      <c r="E17" s="383"/>
      <c r="F17" s="383"/>
      <c r="G17" s="383"/>
      <c r="H17" s="383"/>
      <c r="I17" s="385"/>
      <c r="J17" s="385"/>
      <c r="K17" s="385"/>
      <c r="L17" s="385"/>
      <c r="M17" s="385"/>
      <c r="N17" s="385"/>
      <c r="O17" s="385"/>
      <c r="P17" s="385"/>
      <c r="Q17" s="385"/>
      <c r="R17" s="385"/>
      <c r="S17" s="385"/>
      <c r="T17" s="385"/>
      <c r="U17" s="385"/>
      <c r="V17" s="385"/>
      <c r="W17" s="385"/>
      <c r="X17" s="385"/>
      <c r="Y17" s="385"/>
      <c r="Z17" s="385"/>
      <c r="AA17" s="385"/>
      <c r="AB17" s="385"/>
      <c r="AC17" s="385"/>
      <c r="AD17" s="385"/>
      <c r="AE17" s="385"/>
      <c r="AF17" s="385"/>
      <c r="AG17" s="385"/>
      <c r="AH17" s="385"/>
    </row>
    <row r="18" spans="1:34">
      <c r="A18" s="383"/>
      <c r="B18" s="383"/>
      <c r="C18" s="383"/>
      <c r="D18" s="383"/>
      <c r="E18" s="383"/>
      <c r="F18" s="383"/>
      <c r="G18" s="383"/>
      <c r="H18" s="383"/>
      <c r="I18" s="385"/>
      <c r="J18" s="385"/>
      <c r="K18" s="385"/>
      <c r="L18" s="385"/>
      <c r="M18" s="385"/>
      <c r="N18" s="385"/>
      <c r="O18" s="385"/>
      <c r="P18" s="385"/>
      <c r="Q18" s="385"/>
      <c r="R18" s="385"/>
      <c r="S18" s="385"/>
      <c r="T18" s="385"/>
      <c r="U18" s="385"/>
      <c r="V18" s="385"/>
      <c r="W18" s="385"/>
      <c r="X18" s="385"/>
      <c r="Y18" s="385"/>
      <c r="Z18" s="385"/>
      <c r="AA18" s="385"/>
      <c r="AB18" s="385"/>
      <c r="AC18" s="385"/>
      <c r="AD18" s="385"/>
      <c r="AE18" s="385"/>
      <c r="AF18" s="385"/>
      <c r="AG18" s="385"/>
      <c r="AH18" s="385"/>
    </row>
    <row r="19" spans="1:34">
      <c r="A19" s="383"/>
      <c r="B19" s="383"/>
      <c r="C19" s="383"/>
      <c r="D19" s="383"/>
      <c r="E19" s="383"/>
      <c r="F19" s="383"/>
      <c r="G19" s="383"/>
      <c r="H19" s="383"/>
      <c r="I19" s="385"/>
      <c r="J19" s="385"/>
      <c r="K19" s="385"/>
      <c r="L19" s="385"/>
      <c r="M19" s="385"/>
      <c r="N19" s="385"/>
      <c r="O19" s="385"/>
      <c r="P19" s="385"/>
      <c r="Q19" s="385"/>
      <c r="R19" s="385"/>
      <c r="S19" s="385"/>
      <c r="T19" s="385"/>
      <c r="U19" s="385"/>
      <c r="V19" s="385"/>
      <c r="W19" s="385"/>
      <c r="X19" s="385"/>
      <c r="Y19" s="385"/>
      <c r="Z19" s="385"/>
      <c r="AA19" s="385"/>
      <c r="AB19" s="385"/>
      <c r="AC19" s="385"/>
      <c r="AD19" s="385"/>
      <c r="AE19" s="385"/>
      <c r="AF19" s="385"/>
      <c r="AG19" s="385"/>
      <c r="AH19" s="385"/>
    </row>
    <row r="20" spans="1:34">
      <c r="A20" s="383"/>
      <c r="B20" s="383"/>
      <c r="C20" s="383"/>
      <c r="D20" s="383"/>
      <c r="E20" s="383"/>
      <c r="F20" s="383"/>
      <c r="G20" s="383"/>
      <c r="H20" s="383"/>
      <c r="I20" s="385"/>
      <c r="J20" s="385"/>
      <c r="K20" s="385"/>
      <c r="L20" s="385"/>
      <c r="M20" s="385"/>
      <c r="N20" s="385"/>
      <c r="O20" s="385"/>
      <c r="P20" s="385"/>
      <c r="Q20" s="385"/>
      <c r="R20" s="385"/>
      <c r="S20" s="385"/>
      <c r="T20" s="385"/>
      <c r="U20" s="385"/>
      <c r="V20" s="385"/>
      <c r="W20" s="385"/>
      <c r="X20" s="385"/>
      <c r="Y20" s="385"/>
      <c r="Z20" s="385"/>
      <c r="AA20" s="385"/>
      <c r="AB20" s="385"/>
      <c r="AC20" s="385"/>
      <c r="AD20" s="385"/>
      <c r="AE20" s="385"/>
      <c r="AF20" s="385"/>
      <c r="AG20" s="385"/>
      <c r="AH20" s="385"/>
    </row>
    <row r="21" spans="1:34">
      <c r="A21" s="383"/>
      <c r="B21" s="383"/>
      <c r="C21" s="383"/>
      <c r="D21" s="383"/>
      <c r="E21" s="383"/>
      <c r="F21" s="383"/>
      <c r="G21" s="383"/>
      <c r="H21" s="383"/>
      <c r="I21" s="385"/>
      <c r="J21" s="385"/>
      <c r="K21" s="385"/>
      <c r="L21" s="385"/>
      <c r="M21" s="385"/>
      <c r="N21" s="385"/>
      <c r="O21" s="385"/>
      <c r="P21" s="385"/>
      <c r="Q21" s="385"/>
      <c r="R21" s="385"/>
      <c r="S21" s="385"/>
      <c r="T21" s="385"/>
      <c r="U21" s="385"/>
      <c r="V21" s="385"/>
      <c r="W21" s="385"/>
      <c r="X21" s="385"/>
      <c r="Y21" s="385"/>
      <c r="Z21" s="385"/>
      <c r="AA21" s="385"/>
      <c r="AB21" s="385"/>
      <c r="AC21" s="385"/>
      <c r="AD21" s="385"/>
      <c r="AE21" s="385"/>
      <c r="AF21" s="385"/>
      <c r="AG21" s="385"/>
      <c r="AH21" s="385"/>
    </row>
    <row r="22" spans="1:34">
      <c r="A22" s="383"/>
      <c r="B22" s="383"/>
      <c r="C22" s="383"/>
      <c r="D22" s="383"/>
      <c r="E22" s="383"/>
      <c r="F22" s="383"/>
      <c r="G22" s="383"/>
      <c r="H22" s="383"/>
      <c r="I22" s="385"/>
      <c r="J22" s="385"/>
      <c r="K22" s="385"/>
      <c r="L22" s="385"/>
      <c r="M22" s="385"/>
      <c r="N22" s="385"/>
      <c r="O22" s="385"/>
      <c r="P22" s="385"/>
      <c r="Q22" s="385"/>
      <c r="R22" s="385"/>
      <c r="S22" s="385"/>
      <c r="T22" s="385"/>
      <c r="U22" s="385"/>
      <c r="V22" s="385"/>
      <c r="W22" s="385"/>
      <c r="X22" s="385"/>
      <c r="Y22" s="385"/>
      <c r="Z22" s="385"/>
      <c r="AA22" s="385"/>
      <c r="AB22" s="385"/>
      <c r="AC22" s="385"/>
      <c r="AD22" s="385"/>
      <c r="AE22" s="385"/>
      <c r="AF22" s="385"/>
      <c r="AG22" s="385"/>
      <c r="AH22" s="385"/>
    </row>
    <row r="23" spans="1:34">
      <c r="A23" s="383"/>
      <c r="B23" s="383"/>
      <c r="C23" s="383"/>
      <c r="D23" s="383"/>
      <c r="E23" s="383"/>
      <c r="F23" s="383"/>
      <c r="G23" s="383"/>
      <c r="H23" s="383"/>
      <c r="I23" s="385"/>
      <c r="J23" s="385"/>
      <c r="K23" s="385"/>
      <c r="L23" s="385"/>
      <c r="M23" s="385"/>
      <c r="N23" s="385"/>
      <c r="O23" s="385"/>
      <c r="P23" s="385"/>
      <c r="Q23" s="385"/>
      <c r="R23" s="385"/>
      <c r="S23" s="385"/>
      <c r="T23" s="385"/>
      <c r="U23" s="385"/>
      <c r="V23" s="385"/>
      <c r="W23" s="385"/>
      <c r="X23" s="385"/>
      <c r="Y23" s="385"/>
      <c r="Z23" s="385"/>
      <c r="AA23" s="385"/>
      <c r="AB23" s="385"/>
      <c r="AC23" s="385"/>
      <c r="AD23" s="385"/>
      <c r="AE23" s="385"/>
      <c r="AF23" s="385"/>
      <c r="AG23" s="385"/>
      <c r="AH23" s="385"/>
    </row>
    <row r="24" spans="1:34">
      <c r="A24" s="383"/>
      <c r="B24" s="383"/>
      <c r="C24" s="383"/>
      <c r="D24" s="383"/>
      <c r="E24" s="383"/>
      <c r="F24" s="383"/>
      <c r="G24" s="383"/>
      <c r="H24" s="383"/>
      <c r="I24" s="385"/>
      <c r="J24" s="385"/>
      <c r="K24" s="385"/>
      <c r="L24" s="385"/>
      <c r="M24" s="385"/>
      <c r="N24" s="385"/>
      <c r="O24" s="385"/>
      <c r="P24" s="385"/>
      <c r="Q24" s="385"/>
      <c r="R24" s="385"/>
      <c r="S24" s="385"/>
      <c r="T24" s="385"/>
      <c r="U24" s="385"/>
      <c r="V24" s="385"/>
      <c r="W24" s="385"/>
      <c r="X24" s="385"/>
      <c r="Y24" s="385"/>
      <c r="Z24" s="385"/>
      <c r="AA24" s="385"/>
      <c r="AB24" s="385"/>
      <c r="AC24" s="385"/>
      <c r="AD24" s="385"/>
      <c r="AE24" s="385"/>
      <c r="AF24" s="385"/>
      <c r="AG24" s="385"/>
      <c r="AH24" s="385"/>
    </row>
    <row r="25" spans="1:34">
      <c r="A25" s="383"/>
      <c r="B25" s="383"/>
      <c r="C25" s="383"/>
      <c r="D25" s="383"/>
      <c r="E25" s="383"/>
      <c r="F25" s="383"/>
      <c r="G25" s="383"/>
      <c r="H25" s="383"/>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c r="AH25" s="385"/>
    </row>
    <row r="26" spans="1:34">
      <c r="A26" s="383"/>
      <c r="B26" s="383"/>
      <c r="C26" s="383"/>
      <c r="D26" s="383"/>
      <c r="E26" s="383"/>
      <c r="F26" s="383"/>
      <c r="G26" s="383"/>
      <c r="H26" s="383"/>
      <c r="I26" s="385"/>
      <c r="J26" s="385"/>
      <c r="K26" s="385"/>
      <c r="L26" s="385"/>
      <c r="M26" s="385"/>
      <c r="N26" s="385"/>
      <c r="O26" s="385"/>
      <c r="P26" s="385"/>
      <c r="Q26" s="385"/>
      <c r="R26" s="385"/>
      <c r="S26" s="385"/>
      <c r="T26" s="385"/>
      <c r="U26" s="385"/>
      <c r="V26" s="385"/>
      <c r="W26" s="385"/>
      <c r="X26" s="385"/>
      <c r="Y26" s="385"/>
      <c r="Z26" s="385"/>
      <c r="AA26" s="385"/>
      <c r="AB26" s="385"/>
      <c r="AC26" s="385"/>
      <c r="AD26" s="385"/>
      <c r="AE26" s="385"/>
      <c r="AF26" s="385"/>
      <c r="AG26" s="385"/>
      <c r="AH26" s="385"/>
    </row>
    <row r="27" spans="1:34">
      <c r="A27" s="383"/>
      <c r="B27" s="383"/>
      <c r="C27" s="383"/>
      <c r="D27" s="383"/>
      <c r="E27" s="383"/>
      <c r="F27" s="383"/>
      <c r="G27" s="383"/>
      <c r="H27" s="383"/>
      <c r="I27" s="385"/>
      <c r="J27" s="385"/>
      <c r="K27" s="385"/>
      <c r="L27" s="385"/>
      <c r="M27" s="385"/>
      <c r="N27" s="385"/>
      <c r="O27" s="385"/>
      <c r="P27" s="385"/>
      <c r="Q27" s="385"/>
      <c r="R27" s="385"/>
      <c r="S27" s="385"/>
      <c r="T27" s="385"/>
      <c r="U27" s="385"/>
      <c r="V27" s="385"/>
      <c r="W27" s="385"/>
      <c r="X27" s="385"/>
      <c r="Y27" s="385"/>
      <c r="Z27" s="385"/>
      <c r="AA27" s="385"/>
      <c r="AB27" s="385"/>
      <c r="AC27" s="385"/>
      <c r="AD27" s="385"/>
      <c r="AE27" s="385"/>
      <c r="AF27" s="385"/>
      <c r="AG27" s="385"/>
      <c r="AH27" s="385"/>
    </row>
    <row r="28" spans="1:34">
      <c r="A28" s="383"/>
      <c r="B28" s="383"/>
      <c r="C28" s="383"/>
      <c r="D28" s="383"/>
      <c r="E28" s="383"/>
      <c r="F28" s="383"/>
      <c r="G28" s="383"/>
      <c r="H28" s="383"/>
      <c r="I28" s="385"/>
      <c r="J28" s="385"/>
      <c r="K28" s="385"/>
      <c r="L28" s="385"/>
      <c r="M28" s="385"/>
      <c r="N28" s="385"/>
      <c r="O28" s="385"/>
      <c r="P28" s="385"/>
      <c r="Q28" s="385"/>
      <c r="R28" s="385"/>
      <c r="S28" s="385"/>
      <c r="T28" s="385"/>
      <c r="U28" s="385"/>
      <c r="V28" s="385"/>
      <c r="W28" s="385"/>
      <c r="X28" s="385"/>
      <c r="Y28" s="385"/>
      <c r="Z28" s="385"/>
      <c r="AA28" s="385"/>
      <c r="AB28" s="385"/>
      <c r="AC28" s="385"/>
      <c r="AD28" s="385"/>
      <c r="AE28" s="385"/>
      <c r="AF28" s="385"/>
      <c r="AG28" s="385"/>
      <c r="AH28" s="385"/>
    </row>
    <row r="29" spans="1:34">
      <c r="A29" s="383"/>
      <c r="B29" s="383"/>
      <c r="C29" s="383"/>
      <c r="D29" s="383"/>
      <c r="E29" s="383"/>
      <c r="F29" s="383"/>
      <c r="G29" s="383"/>
      <c r="H29" s="383"/>
      <c r="I29" s="385"/>
      <c r="J29" s="385"/>
      <c r="K29" s="385"/>
      <c r="L29" s="385"/>
      <c r="M29" s="385"/>
      <c r="N29" s="385"/>
      <c r="O29" s="385"/>
      <c r="P29" s="385"/>
      <c r="Q29" s="385"/>
      <c r="R29" s="385"/>
      <c r="S29" s="385"/>
      <c r="T29" s="385"/>
      <c r="U29" s="385"/>
      <c r="V29" s="385"/>
      <c r="W29" s="385"/>
      <c r="X29" s="385"/>
      <c r="Y29" s="385"/>
      <c r="Z29" s="385"/>
      <c r="AA29" s="385"/>
      <c r="AB29" s="385"/>
      <c r="AC29" s="385"/>
      <c r="AD29" s="385"/>
      <c r="AE29" s="385"/>
      <c r="AF29" s="385"/>
      <c r="AG29" s="385"/>
      <c r="AH29" s="385"/>
    </row>
    <row r="30" spans="1:34">
      <c r="A30" s="383"/>
      <c r="B30" s="383"/>
      <c r="C30" s="383"/>
      <c r="D30" s="383"/>
      <c r="E30" s="383"/>
      <c r="F30" s="383"/>
      <c r="G30" s="383"/>
      <c r="H30" s="383"/>
      <c r="I30" s="385"/>
      <c r="J30" s="385"/>
      <c r="K30" s="385"/>
      <c r="L30" s="385"/>
      <c r="M30" s="385"/>
      <c r="N30" s="385"/>
      <c r="O30" s="385"/>
      <c r="P30" s="385"/>
      <c r="Q30" s="385"/>
      <c r="R30" s="385"/>
      <c r="S30" s="385"/>
      <c r="T30" s="385"/>
      <c r="U30" s="385"/>
      <c r="V30" s="385"/>
      <c r="W30" s="385"/>
      <c r="X30" s="385"/>
      <c r="Y30" s="385"/>
      <c r="Z30" s="385"/>
      <c r="AA30" s="385"/>
      <c r="AB30" s="385"/>
      <c r="AC30" s="385"/>
      <c r="AD30" s="385"/>
      <c r="AE30" s="385"/>
      <c r="AF30" s="385"/>
      <c r="AG30" s="385"/>
      <c r="AH30" s="385"/>
    </row>
    <row r="31" spans="1:34">
      <c r="A31" s="383"/>
      <c r="B31" s="383"/>
      <c r="C31" s="383"/>
      <c r="D31" s="383"/>
      <c r="E31" s="383"/>
      <c r="F31" s="383"/>
      <c r="G31" s="383"/>
      <c r="H31" s="383"/>
      <c r="I31" s="385"/>
      <c r="J31" s="385"/>
      <c r="K31" s="385"/>
      <c r="L31" s="385"/>
      <c r="M31" s="385"/>
      <c r="N31" s="385"/>
      <c r="O31" s="385"/>
      <c r="P31" s="385"/>
      <c r="Q31" s="385"/>
      <c r="R31" s="385"/>
      <c r="S31" s="385"/>
      <c r="T31" s="385"/>
      <c r="U31" s="385"/>
      <c r="V31" s="385"/>
      <c r="W31" s="385"/>
      <c r="X31" s="385"/>
      <c r="Y31" s="385"/>
      <c r="Z31" s="385"/>
      <c r="AA31" s="385"/>
      <c r="AB31" s="385"/>
      <c r="AC31" s="385"/>
      <c r="AD31" s="385"/>
      <c r="AE31" s="385"/>
      <c r="AF31" s="385"/>
      <c r="AG31" s="385"/>
      <c r="AH31" s="385"/>
    </row>
    <row r="32" spans="1:34">
      <c r="A32" s="383"/>
      <c r="B32" s="383"/>
      <c r="C32" s="383"/>
      <c r="D32" s="383"/>
      <c r="E32" s="383"/>
      <c r="F32" s="383"/>
      <c r="G32" s="383"/>
      <c r="H32" s="383"/>
      <c r="I32" s="385"/>
      <c r="J32" s="385"/>
      <c r="K32" s="385"/>
      <c r="L32" s="385"/>
      <c r="M32" s="385"/>
      <c r="N32" s="385"/>
      <c r="O32" s="385"/>
      <c r="P32" s="385"/>
      <c r="Q32" s="385"/>
      <c r="R32" s="385"/>
      <c r="S32" s="385"/>
      <c r="T32" s="385"/>
      <c r="U32" s="385"/>
      <c r="V32" s="385"/>
      <c r="W32" s="385"/>
      <c r="X32" s="385"/>
      <c r="Y32" s="385"/>
      <c r="Z32" s="385"/>
      <c r="AA32" s="385"/>
      <c r="AB32" s="385"/>
      <c r="AC32" s="385"/>
      <c r="AD32" s="385"/>
      <c r="AE32" s="385"/>
      <c r="AF32" s="385"/>
      <c r="AG32" s="385"/>
      <c r="AH32" s="385"/>
    </row>
    <row r="33" spans="1:34">
      <c r="A33" s="384"/>
      <c r="B33" s="384"/>
      <c r="C33" s="384"/>
      <c r="D33" s="384"/>
      <c r="E33" s="384"/>
      <c r="F33" s="384"/>
      <c r="G33" s="384"/>
      <c r="H33" s="384"/>
      <c r="I33" s="385"/>
      <c r="J33" s="385"/>
      <c r="K33" s="385"/>
      <c r="L33" s="385"/>
      <c r="M33" s="385"/>
      <c r="N33" s="385"/>
      <c r="O33" s="385"/>
      <c r="P33" s="385"/>
      <c r="Q33" s="385"/>
      <c r="R33" s="385"/>
      <c r="S33" s="385"/>
      <c r="T33" s="385"/>
      <c r="U33" s="385"/>
      <c r="V33" s="385"/>
      <c r="W33" s="385"/>
      <c r="X33" s="385"/>
      <c r="Y33" s="385"/>
      <c r="Z33" s="385"/>
      <c r="AA33" s="385"/>
      <c r="AB33" s="385"/>
      <c r="AC33" s="385"/>
      <c r="AD33" s="385"/>
      <c r="AE33" s="385"/>
      <c r="AF33" s="385"/>
      <c r="AG33" s="385"/>
      <c r="AH33" s="385"/>
    </row>
    <row r="34" spans="1:34">
      <c r="A34" s="384"/>
      <c r="B34" s="384"/>
      <c r="C34" s="384"/>
      <c r="D34" s="384"/>
      <c r="E34" s="384"/>
      <c r="F34" s="384"/>
      <c r="G34" s="384"/>
      <c r="H34" s="384"/>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c r="AH34" s="385"/>
    </row>
    <row r="35" spans="1:34">
      <c r="A35" s="384"/>
      <c r="B35" s="384"/>
      <c r="C35" s="384"/>
      <c r="D35" s="384"/>
      <c r="E35" s="384"/>
      <c r="F35" s="384"/>
      <c r="G35" s="384"/>
      <c r="H35" s="384"/>
      <c r="I35" s="385"/>
      <c r="J35" s="385"/>
      <c r="K35" s="385"/>
      <c r="L35" s="385"/>
      <c r="M35" s="385"/>
      <c r="N35" s="385"/>
      <c r="O35" s="385"/>
      <c r="P35" s="385"/>
      <c r="Q35" s="385"/>
      <c r="R35" s="385"/>
      <c r="S35" s="385"/>
      <c r="T35" s="385"/>
      <c r="U35" s="385"/>
      <c r="V35" s="385"/>
      <c r="W35" s="385"/>
      <c r="X35" s="385"/>
      <c r="Y35" s="385"/>
      <c r="Z35" s="385"/>
      <c r="AA35" s="385"/>
      <c r="AB35" s="385"/>
      <c r="AC35" s="385"/>
      <c r="AD35" s="385"/>
      <c r="AE35" s="385"/>
      <c r="AF35" s="385"/>
      <c r="AG35" s="385"/>
      <c r="AH35" s="385"/>
    </row>
    <row r="36" spans="1:34">
      <c r="A36" s="384"/>
      <c r="B36" s="384"/>
      <c r="C36" s="384"/>
      <c r="D36" s="384"/>
      <c r="E36" s="384"/>
      <c r="F36" s="384"/>
      <c r="G36" s="384"/>
      <c r="H36" s="384"/>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c r="AH36" s="385"/>
    </row>
    <row r="37" spans="1:34">
      <c r="A37" s="384"/>
      <c r="B37" s="384"/>
      <c r="C37" s="384"/>
      <c r="D37" s="384"/>
      <c r="E37" s="384"/>
      <c r="F37" s="384"/>
      <c r="G37" s="384"/>
      <c r="H37" s="384"/>
      <c r="I37" s="385"/>
      <c r="J37" s="385"/>
      <c r="K37" s="385"/>
      <c r="L37" s="385"/>
      <c r="M37" s="385"/>
      <c r="N37" s="385"/>
      <c r="O37" s="385"/>
      <c r="P37" s="385"/>
      <c r="Q37" s="385"/>
      <c r="R37" s="385"/>
      <c r="S37" s="385"/>
      <c r="T37" s="385"/>
      <c r="U37" s="385"/>
      <c r="V37" s="385"/>
      <c r="W37" s="385"/>
      <c r="X37" s="385"/>
      <c r="Y37" s="385"/>
      <c r="Z37" s="385"/>
      <c r="AA37" s="385"/>
      <c r="AB37" s="385"/>
      <c r="AC37" s="385"/>
      <c r="AD37" s="385"/>
      <c r="AE37" s="385"/>
      <c r="AF37" s="385"/>
      <c r="AG37" s="385"/>
      <c r="AH37" s="385"/>
    </row>
    <row r="38" spans="1:34">
      <c r="A38" s="384"/>
      <c r="B38" s="384"/>
      <c r="C38" s="384"/>
      <c r="D38" s="384"/>
      <c r="E38" s="384"/>
      <c r="F38" s="384"/>
      <c r="G38" s="384"/>
      <c r="H38" s="384"/>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c r="AH38" s="385"/>
    </row>
    <row r="39" spans="1:34">
      <c r="A39" s="384"/>
      <c r="B39" s="384"/>
      <c r="C39" s="384"/>
      <c r="D39" s="384"/>
      <c r="E39" s="384"/>
      <c r="F39" s="384"/>
      <c r="G39" s="384"/>
      <c r="H39" s="384"/>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c r="AH39" s="385"/>
    </row>
    <row r="40" spans="1:34">
      <c r="A40" s="384"/>
      <c r="B40" s="384"/>
      <c r="C40" s="384"/>
      <c r="D40" s="384"/>
      <c r="E40" s="384"/>
      <c r="F40" s="384"/>
      <c r="G40" s="384"/>
      <c r="H40" s="384"/>
      <c r="I40" s="385"/>
      <c r="J40" s="385"/>
      <c r="K40" s="385"/>
      <c r="L40" s="385"/>
      <c r="M40" s="385"/>
      <c r="N40" s="385"/>
      <c r="O40" s="385"/>
      <c r="P40" s="385"/>
      <c r="Q40" s="385"/>
      <c r="R40" s="385"/>
      <c r="S40" s="385"/>
      <c r="T40" s="385"/>
      <c r="U40" s="385"/>
      <c r="V40" s="385"/>
      <c r="W40" s="385"/>
      <c r="X40" s="385"/>
      <c r="Y40" s="385"/>
      <c r="Z40" s="385"/>
      <c r="AA40" s="385"/>
      <c r="AB40" s="385"/>
      <c r="AC40" s="385"/>
      <c r="AD40" s="385"/>
      <c r="AE40" s="385"/>
      <c r="AF40" s="385"/>
      <c r="AG40" s="385"/>
      <c r="AH40" s="385"/>
    </row>
    <row r="41" spans="1:34">
      <c r="A41" s="384"/>
      <c r="B41" s="384"/>
      <c r="C41" s="384"/>
      <c r="D41" s="384"/>
      <c r="E41" s="384"/>
      <c r="F41" s="384"/>
      <c r="G41" s="384"/>
      <c r="H41" s="384"/>
      <c r="I41" s="385"/>
      <c r="J41" s="385"/>
      <c r="K41" s="385"/>
      <c r="L41" s="385"/>
      <c r="M41" s="385"/>
      <c r="N41" s="385"/>
      <c r="O41" s="385"/>
      <c r="P41" s="385"/>
      <c r="Q41" s="385"/>
      <c r="R41" s="385"/>
      <c r="S41" s="385"/>
      <c r="T41" s="385"/>
      <c r="U41" s="385"/>
      <c r="V41" s="385"/>
      <c r="W41" s="385"/>
      <c r="X41" s="385"/>
      <c r="Y41" s="385"/>
      <c r="Z41" s="385"/>
      <c r="AA41" s="385"/>
      <c r="AB41" s="385"/>
      <c r="AC41" s="385"/>
      <c r="AD41" s="385"/>
      <c r="AE41" s="385"/>
      <c r="AF41" s="385"/>
      <c r="AG41" s="385"/>
      <c r="AH41" s="385"/>
    </row>
    <row r="42" spans="1:34">
      <c r="A42" s="384"/>
      <c r="B42" s="384"/>
      <c r="C42" s="384"/>
      <c r="D42" s="384"/>
      <c r="E42" s="384"/>
      <c r="F42" s="384"/>
      <c r="G42" s="384"/>
      <c r="H42" s="384"/>
      <c r="I42" s="385"/>
      <c r="J42" s="385"/>
      <c r="K42" s="385"/>
      <c r="L42" s="385"/>
      <c r="M42" s="385"/>
      <c r="N42" s="385"/>
      <c r="O42" s="385"/>
      <c r="P42" s="385"/>
      <c r="Q42" s="385"/>
      <c r="R42" s="385"/>
      <c r="S42" s="385"/>
      <c r="T42" s="385"/>
      <c r="U42" s="385"/>
      <c r="V42" s="385"/>
      <c r="W42" s="385"/>
      <c r="X42" s="385"/>
      <c r="Y42" s="385"/>
      <c r="Z42" s="385"/>
      <c r="AA42" s="385"/>
      <c r="AB42" s="385"/>
      <c r="AC42" s="385"/>
      <c r="AD42" s="385"/>
      <c r="AE42" s="385"/>
      <c r="AF42" s="385"/>
      <c r="AG42" s="385"/>
      <c r="AH42" s="385"/>
    </row>
    <row r="43" spans="1:34">
      <c r="A43" s="384"/>
      <c r="B43" s="384"/>
      <c r="C43" s="384"/>
      <c r="D43" s="384"/>
      <c r="E43" s="384"/>
      <c r="F43" s="384"/>
      <c r="G43" s="384"/>
      <c r="H43" s="384"/>
      <c r="I43" s="385"/>
      <c r="J43" s="385"/>
      <c r="K43" s="385"/>
      <c r="L43" s="385"/>
      <c r="M43" s="385"/>
      <c r="N43" s="385"/>
      <c r="O43" s="385"/>
      <c r="P43" s="385"/>
      <c r="Q43" s="385"/>
      <c r="R43" s="385"/>
      <c r="S43" s="385"/>
      <c r="T43" s="385"/>
      <c r="U43" s="385"/>
      <c r="V43" s="385"/>
      <c r="W43" s="385"/>
      <c r="X43" s="385"/>
      <c r="Y43" s="385"/>
      <c r="Z43" s="385"/>
      <c r="AA43" s="385"/>
      <c r="AB43" s="385"/>
      <c r="AC43" s="385"/>
      <c r="AD43" s="385"/>
      <c r="AE43" s="385"/>
      <c r="AF43" s="385"/>
      <c r="AG43" s="385"/>
      <c r="AH43" s="385"/>
    </row>
    <row r="44" spans="1:34">
      <c r="A44" s="384"/>
      <c r="B44" s="384"/>
      <c r="C44" s="384"/>
      <c r="D44" s="384"/>
      <c r="E44" s="384"/>
      <c r="F44" s="384"/>
      <c r="G44" s="384"/>
      <c r="H44" s="384"/>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85"/>
    </row>
    <row r="45" spans="1:34">
      <c r="A45" s="384"/>
      <c r="B45" s="384"/>
      <c r="C45" s="384"/>
      <c r="D45" s="384"/>
      <c r="E45" s="384"/>
      <c r="F45" s="384"/>
      <c r="G45" s="384"/>
      <c r="H45" s="384"/>
      <c r="I45" s="385"/>
      <c r="J45" s="385"/>
      <c r="K45" s="385"/>
      <c r="L45" s="385"/>
      <c r="M45" s="385"/>
      <c r="N45" s="385"/>
      <c r="O45" s="385"/>
      <c r="P45" s="385"/>
      <c r="Q45" s="385"/>
      <c r="R45" s="385"/>
      <c r="S45" s="385"/>
      <c r="T45" s="385"/>
      <c r="U45" s="385"/>
      <c r="V45" s="385"/>
      <c r="W45" s="385"/>
      <c r="X45" s="385"/>
      <c r="Y45" s="385"/>
      <c r="Z45" s="385"/>
      <c r="AA45" s="385"/>
      <c r="AB45" s="385"/>
      <c r="AC45" s="385"/>
      <c r="AD45" s="385"/>
      <c r="AE45" s="385"/>
      <c r="AF45" s="385"/>
      <c r="AG45" s="385"/>
      <c r="AH45" s="385"/>
    </row>
    <row r="46" spans="1:34">
      <c r="A46" s="384"/>
      <c r="B46" s="384"/>
      <c r="C46" s="384"/>
      <c r="D46" s="384"/>
      <c r="E46" s="384"/>
      <c r="F46" s="384"/>
      <c r="G46" s="384"/>
      <c r="H46" s="384"/>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85"/>
    </row>
    <row r="47" spans="1:34">
      <c r="A47" s="384"/>
      <c r="B47" s="384"/>
      <c r="C47" s="384"/>
      <c r="D47" s="384"/>
      <c r="E47" s="384"/>
      <c r="F47" s="384"/>
      <c r="G47" s="384"/>
      <c r="H47" s="384"/>
      <c r="I47" s="385"/>
      <c r="J47" s="385"/>
      <c r="K47" s="385"/>
      <c r="L47" s="385"/>
      <c r="M47" s="385"/>
      <c r="N47" s="385"/>
      <c r="O47" s="385"/>
      <c r="P47" s="385"/>
      <c r="Q47" s="385"/>
      <c r="R47" s="385"/>
      <c r="S47" s="385"/>
      <c r="T47" s="385"/>
      <c r="U47" s="385"/>
      <c r="V47" s="385"/>
      <c r="W47" s="385"/>
      <c r="X47" s="385"/>
      <c r="Y47" s="385"/>
      <c r="Z47" s="385"/>
      <c r="AA47" s="385"/>
      <c r="AB47" s="385"/>
      <c r="AC47" s="385"/>
      <c r="AD47" s="385"/>
      <c r="AE47" s="385"/>
      <c r="AF47" s="385"/>
      <c r="AG47" s="385"/>
      <c r="AH47" s="385"/>
    </row>
    <row r="48" spans="1:34">
      <c r="A48" s="384"/>
      <c r="B48" s="384"/>
      <c r="C48" s="384"/>
      <c r="D48" s="384"/>
      <c r="E48" s="384"/>
      <c r="F48" s="384"/>
      <c r="G48" s="384"/>
      <c r="H48" s="384"/>
      <c r="I48" s="385"/>
      <c r="J48" s="385"/>
      <c r="K48" s="385"/>
      <c r="L48" s="385"/>
      <c r="M48" s="385"/>
      <c r="N48" s="385"/>
      <c r="O48" s="385"/>
      <c r="P48" s="385"/>
      <c r="Q48" s="385"/>
      <c r="R48" s="385"/>
      <c r="S48" s="385"/>
      <c r="T48" s="385"/>
      <c r="U48" s="385"/>
      <c r="V48" s="385"/>
      <c r="W48" s="385"/>
      <c r="X48" s="385"/>
      <c r="Y48" s="385"/>
      <c r="Z48" s="385"/>
      <c r="AA48" s="385"/>
      <c r="AB48" s="385"/>
      <c r="AC48" s="385"/>
      <c r="AD48" s="385"/>
      <c r="AE48" s="385"/>
      <c r="AF48" s="385"/>
      <c r="AG48" s="385"/>
      <c r="AH48" s="385"/>
    </row>
    <row r="49" spans="1:34">
      <c r="A49" s="383"/>
      <c r="B49" s="383"/>
      <c r="C49" s="383"/>
      <c r="D49" s="383"/>
      <c r="E49" s="383"/>
      <c r="F49" s="383"/>
      <c r="G49" s="383"/>
      <c r="H49" s="383"/>
      <c r="I49" s="385"/>
      <c r="J49" s="385"/>
      <c r="K49" s="385"/>
      <c r="L49" s="385"/>
      <c r="M49" s="385"/>
      <c r="N49" s="385"/>
      <c r="O49" s="385"/>
      <c r="P49" s="385"/>
      <c r="Q49" s="385"/>
      <c r="R49" s="385"/>
      <c r="S49" s="385"/>
      <c r="T49" s="385"/>
      <c r="U49" s="385"/>
      <c r="V49" s="385"/>
      <c r="W49" s="385"/>
      <c r="X49" s="385"/>
      <c r="Y49" s="385"/>
      <c r="Z49" s="385"/>
      <c r="AA49" s="385"/>
      <c r="AB49" s="385"/>
      <c r="AC49" s="385"/>
      <c r="AD49" s="385"/>
      <c r="AE49" s="385"/>
      <c r="AF49" s="385"/>
      <c r="AG49" s="385"/>
      <c r="AH49" s="385"/>
    </row>
    <row r="50" spans="1:34">
      <c r="A50" s="383"/>
      <c r="B50" s="383"/>
      <c r="C50" s="383"/>
      <c r="D50" s="383"/>
      <c r="E50" s="383"/>
      <c r="F50" s="383"/>
      <c r="G50" s="383"/>
      <c r="H50" s="383"/>
      <c r="I50" s="385"/>
      <c r="J50" s="385"/>
      <c r="K50" s="385"/>
      <c r="L50" s="385"/>
      <c r="M50" s="385"/>
      <c r="N50" s="385"/>
      <c r="O50" s="385"/>
      <c r="P50" s="385"/>
      <c r="Q50" s="385"/>
      <c r="R50" s="385"/>
      <c r="S50" s="385"/>
      <c r="T50" s="385"/>
      <c r="U50" s="385"/>
      <c r="V50" s="385"/>
      <c r="W50" s="385"/>
      <c r="X50" s="385"/>
      <c r="Y50" s="385"/>
      <c r="Z50" s="385"/>
      <c r="AA50" s="385"/>
      <c r="AB50" s="385"/>
      <c r="AC50" s="385"/>
      <c r="AD50" s="385"/>
      <c r="AE50" s="385"/>
      <c r="AF50" s="385"/>
      <c r="AG50" s="385"/>
      <c r="AH50" s="385"/>
    </row>
    <row r="51" spans="1:34">
      <c r="A51" s="383"/>
      <c r="B51" s="383"/>
      <c r="C51" s="383"/>
      <c r="D51" s="383"/>
      <c r="E51" s="383"/>
      <c r="F51" s="383"/>
      <c r="G51" s="383"/>
      <c r="H51" s="383"/>
      <c r="I51" s="385"/>
      <c r="J51" s="385"/>
      <c r="K51" s="385"/>
      <c r="L51" s="385"/>
      <c r="M51" s="385"/>
      <c r="N51" s="385"/>
      <c r="O51" s="385"/>
      <c r="P51" s="385"/>
      <c r="Q51" s="385"/>
      <c r="R51" s="385"/>
      <c r="S51" s="385"/>
      <c r="T51" s="385"/>
      <c r="U51" s="385"/>
      <c r="V51" s="385"/>
      <c r="W51" s="385"/>
      <c r="X51" s="385"/>
      <c r="Y51" s="385"/>
      <c r="Z51" s="385"/>
      <c r="AA51" s="385"/>
      <c r="AB51" s="385"/>
      <c r="AC51" s="385"/>
      <c r="AD51" s="385"/>
      <c r="AE51" s="385"/>
      <c r="AF51" s="385"/>
      <c r="AG51" s="385"/>
      <c r="AH51" s="385"/>
    </row>
    <row r="52" spans="1:34">
      <c r="A52" s="383"/>
      <c r="B52" s="383"/>
      <c r="C52" s="383"/>
      <c r="D52" s="383"/>
      <c r="E52" s="383"/>
      <c r="F52" s="383"/>
      <c r="G52" s="383"/>
      <c r="H52" s="383"/>
      <c r="I52" s="385"/>
      <c r="J52" s="385"/>
      <c r="K52" s="385"/>
      <c r="L52" s="385"/>
      <c r="M52" s="385"/>
      <c r="N52" s="385"/>
      <c r="O52" s="385"/>
      <c r="P52" s="385"/>
      <c r="Q52" s="385"/>
      <c r="R52" s="385"/>
      <c r="S52" s="385"/>
      <c r="T52" s="385"/>
      <c r="U52" s="385"/>
      <c r="V52" s="385"/>
      <c r="W52" s="385"/>
      <c r="X52" s="385"/>
      <c r="Y52" s="385"/>
      <c r="Z52" s="385"/>
      <c r="AA52" s="385"/>
      <c r="AB52" s="385"/>
      <c r="AC52" s="385"/>
      <c r="AD52" s="385"/>
      <c r="AE52" s="385"/>
      <c r="AF52" s="385"/>
      <c r="AG52" s="385"/>
      <c r="AH52" s="385"/>
    </row>
    <row r="53" spans="1:34">
      <c r="A53" s="383"/>
      <c r="B53" s="383"/>
      <c r="C53" s="383"/>
      <c r="D53" s="383"/>
      <c r="E53" s="383"/>
      <c r="F53" s="383"/>
      <c r="G53" s="383"/>
      <c r="H53" s="383"/>
      <c r="I53" s="385"/>
      <c r="J53" s="385"/>
      <c r="K53" s="385"/>
      <c r="L53" s="385"/>
      <c r="M53" s="385"/>
      <c r="N53" s="385"/>
      <c r="O53" s="385"/>
      <c r="P53" s="385"/>
      <c r="Q53" s="385"/>
      <c r="R53" s="385"/>
      <c r="S53" s="385"/>
      <c r="T53" s="385"/>
      <c r="U53" s="385"/>
      <c r="V53" s="385"/>
      <c r="W53" s="385"/>
      <c r="X53" s="385"/>
      <c r="Y53" s="385"/>
      <c r="Z53" s="385"/>
      <c r="AA53" s="385"/>
      <c r="AB53" s="385"/>
      <c r="AC53" s="385"/>
      <c r="AD53" s="385"/>
      <c r="AE53" s="385"/>
      <c r="AF53" s="385"/>
      <c r="AG53" s="385"/>
      <c r="AH53" s="385"/>
    </row>
    <row r="54" spans="1:34">
      <c r="A54" s="383"/>
      <c r="B54" s="383"/>
      <c r="C54" s="383"/>
      <c r="D54" s="383"/>
      <c r="E54" s="383"/>
      <c r="F54" s="383"/>
      <c r="G54" s="383"/>
      <c r="H54" s="383"/>
      <c r="I54" s="385"/>
      <c r="J54" s="385"/>
      <c r="K54" s="385"/>
      <c r="L54" s="385"/>
      <c r="M54" s="385"/>
      <c r="N54" s="385"/>
      <c r="O54" s="385"/>
      <c r="P54" s="385"/>
      <c r="Q54" s="385"/>
      <c r="R54" s="385"/>
      <c r="S54" s="385"/>
      <c r="T54" s="385"/>
      <c r="U54" s="385"/>
      <c r="V54" s="385"/>
      <c r="W54" s="385"/>
      <c r="X54" s="385"/>
      <c r="Y54" s="385"/>
      <c r="Z54" s="385"/>
      <c r="AA54" s="385"/>
      <c r="AB54" s="385"/>
      <c r="AC54" s="385"/>
      <c r="AD54" s="385"/>
      <c r="AE54" s="385"/>
      <c r="AF54" s="385"/>
      <c r="AG54" s="385"/>
      <c r="AH54" s="385"/>
    </row>
    <row r="55" spans="1:34">
      <c r="A55" s="383"/>
      <c r="B55" s="383"/>
      <c r="C55" s="383"/>
      <c r="D55" s="383"/>
      <c r="E55" s="383"/>
      <c r="F55" s="383"/>
      <c r="G55" s="383"/>
      <c r="H55" s="383"/>
      <c r="I55" s="385"/>
      <c r="J55" s="385"/>
      <c r="K55" s="385"/>
      <c r="L55" s="385"/>
      <c r="M55" s="385"/>
      <c r="N55" s="385"/>
      <c r="O55" s="385"/>
      <c r="P55" s="385"/>
      <c r="Q55" s="385"/>
      <c r="R55" s="385"/>
      <c r="S55" s="385"/>
      <c r="T55" s="385"/>
      <c r="U55" s="385"/>
      <c r="V55" s="385"/>
      <c r="W55" s="385"/>
      <c r="X55" s="385"/>
      <c r="Y55" s="385"/>
      <c r="Z55" s="385"/>
      <c r="AA55" s="385"/>
      <c r="AB55" s="385"/>
      <c r="AC55" s="385"/>
      <c r="AD55" s="385"/>
      <c r="AE55" s="385"/>
      <c r="AF55" s="385"/>
      <c r="AG55" s="385"/>
      <c r="AH55" s="385"/>
    </row>
    <row r="56" spans="1:34">
      <c r="A56" s="383"/>
      <c r="B56" s="383"/>
      <c r="C56" s="383"/>
      <c r="D56" s="383"/>
      <c r="E56" s="383"/>
      <c r="F56" s="383"/>
      <c r="G56" s="383"/>
      <c r="H56" s="383"/>
      <c r="I56" s="385"/>
      <c r="J56" s="385"/>
      <c r="K56" s="385"/>
      <c r="L56" s="385"/>
      <c r="M56" s="385"/>
      <c r="N56" s="385"/>
      <c r="O56" s="385"/>
      <c r="P56" s="385"/>
      <c r="Q56" s="385"/>
      <c r="R56" s="385"/>
      <c r="S56" s="385"/>
      <c r="T56" s="385"/>
      <c r="U56" s="385"/>
      <c r="V56" s="385"/>
      <c r="W56" s="385"/>
      <c r="X56" s="385"/>
      <c r="Y56" s="385"/>
      <c r="Z56" s="385"/>
      <c r="AA56" s="385"/>
      <c r="AB56" s="385"/>
      <c r="AC56" s="385"/>
      <c r="AD56" s="385"/>
      <c r="AE56" s="385"/>
      <c r="AF56" s="385"/>
      <c r="AG56" s="385"/>
      <c r="AH56" s="385"/>
    </row>
    <row r="57" spans="1:34">
      <c r="A57" s="385"/>
      <c r="B57" s="385"/>
      <c r="C57" s="385"/>
      <c r="D57" s="385"/>
      <c r="E57" s="385"/>
      <c r="F57" s="385"/>
      <c r="G57" s="385"/>
      <c r="H57" s="385"/>
      <c r="I57" s="385"/>
      <c r="J57" s="385"/>
      <c r="K57" s="385"/>
      <c r="L57" s="385"/>
      <c r="M57" s="385"/>
      <c r="N57" s="385"/>
      <c r="O57" s="385"/>
      <c r="P57" s="385"/>
      <c r="Q57" s="385"/>
      <c r="R57" s="385"/>
      <c r="S57" s="385"/>
      <c r="T57" s="385"/>
      <c r="U57" s="385"/>
      <c r="V57" s="385"/>
      <c r="W57" s="385"/>
      <c r="X57" s="385"/>
      <c r="Y57" s="385"/>
      <c r="Z57" s="385"/>
      <c r="AA57" s="385"/>
      <c r="AB57" s="385"/>
      <c r="AC57" s="385"/>
      <c r="AD57" s="385"/>
      <c r="AE57" s="385"/>
      <c r="AF57" s="385"/>
      <c r="AG57" s="385"/>
      <c r="AH57" s="385"/>
    </row>
    <row r="58" spans="1:34">
      <c r="A58" s="385"/>
      <c r="B58" s="385"/>
      <c r="C58" s="385"/>
      <c r="D58" s="385"/>
      <c r="E58" s="385"/>
      <c r="F58" s="385"/>
      <c r="G58" s="385"/>
      <c r="H58" s="385"/>
      <c r="I58" s="385"/>
      <c r="J58" s="385"/>
      <c r="K58" s="385"/>
      <c r="L58" s="385"/>
      <c r="M58" s="385"/>
      <c r="N58" s="385"/>
      <c r="O58" s="385"/>
      <c r="P58" s="385"/>
      <c r="Q58" s="385"/>
      <c r="R58" s="385"/>
      <c r="S58" s="385"/>
      <c r="T58" s="385"/>
      <c r="U58" s="385"/>
      <c r="V58" s="385"/>
      <c r="W58" s="385"/>
      <c r="X58" s="385"/>
      <c r="Y58" s="385"/>
      <c r="Z58" s="385"/>
      <c r="AA58" s="385"/>
      <c r="AB58" s="385"/>
      <c r="AC58" s="385"/>
      <c r="AD58" s="385"/>
      <c r="AE58" s="385"/>
      <c r="AF58" s="385"/>
      <c r="AG58" s="385"/>
      <c r="AH58" s="385"/>
    </row>
    <row r="59" spans="1:34">
      <c r="A59" s="385"/>
      <c r="B59" s="385"/>
      <c r="C59" s="385"/>
      <c r="D59" s="385"/>
      <c r="E59" s="385"/>
      <c r="F59" s="385"/>
      <c r="G59" s="385"/>
      <c r="H59" s="385"/>
      <c r="I59" s="385"/>
      <c r="J59" s="385"/>
      <c r="K59" s="385"/>
      <c r="L59" s="385"/>
      <c r="M59" s="385"/>
      <c r="N59" s="385"/>
      <c r="O59" s="385"/>
      <c r="P59" s="385"/>
      <c r="Q59" s="385"/>
      <c r="R59" s="385"/>
      <c r="S59" s="385"/>
      <c r="T59" s="385"/>
      <c r="U59" s="385"/>
      <c r="V59" s="385"/>
      <c r="W59" s="385"/>
      <c r="X59" s="385"/>
      <c r="Y59" s="385"/>
      <c r="Z59" s="385"/>
      <c r="AA59" s="385"/>
      <c r="AB59" s="385"/>
      <c r="AC59" s="385"/>
      <c r="AD59" s="385"/>
      <c r="AE59" s="385"/>
      <c r="AF59" s="385"/>
      <c r="AG59" s="385"/>
      <c r="AH59" s="385"/>
    </row>
    <row r="60" spans="1:34">
      <c r="A60" s="385"/>
      <c r="B60" s="385"/>
      <c r="C60" s="385"/>
      <c r="D60" s="385"/>
      <c r="E60" s="385"/>
      <c r="F60" s="385"/>
      <c r="G60" s="385"/>
      <c r="H60" s="385"/>
      <c r="I60" s="385"/>
      <c r="J60" s="385"/>
      <c r="K60" s="385"/>
      <c r="L60" s="385"/>
      <c r="M60" s="385"/>
      <c r="N60" s="385"/>
      <c r="O60" s="385"/>
      <c r="P60" s="385"/>
      <c r="Q60" s="385"/>
      <c r="R60" s="385"/>
      <c r="S60" s="385"/>
      <c r="T60" s="385"/>
      <c r="U60" s="385"/>
      <c r="V60" s="385"/>
      <c r="W60" s="385"/>
      <c r="X60" s="385"/>
      <c r="Y60" s="385"/>
      <c r="Z60" s="385"/>
      <c r="AA60" s="385"/>
      <c r="AB60" s="385"/>
      <c r="AC60" s="385"/>
      <c r="AD60" s="385"/>
      <c r="AE60" s="385"/>
      <c r="AF60" s="385"/>
      <c r="AG60" s="385"/>
      <c r="AH60" s="385"/>
    </row>
    <row r="61" spans="1:34">
      <c r="A61" s="385"/>
      <c r="B61" s="385"/>
      <c r="C61" s="385"/>
      <c r="D61" s="385"/>
      <c r="E61" s="385"/>
      <c r="F61" s="385"/>
      <c r="G61" s="385"/>
      <c r="H61" s="385"/>
      <c r="I61" s="385"/>
      <c r="J61" s="385"/>
      <c r="K61" s="385"/>
      <c r="L61" s="385"/>
      <c r="M61" s="385"/>
      <c r="N61" s="385"/>
      <c r="O61" s="385"/>
      <c r="P61" s="385"/>
      <c r="Q61" s="385"/>
      <c r="R61" s="385"/>
      <c r="S61" s="385"/>
      <c r="T61" s="385"/>
      <c r="U61" s="385"/>
      <c r="V61" s="385"/>
      <c r="W61" s="385"/>
      <c r="X61" s="385"/>
      <c r="Y61" s="385"/>
      <c r="Z61" s="385"/>
      <c r="AA61" s="385"/>
      <c r="AB61" s="385"/>
      <c r="AC61" s="385"/>
      <c r="AD61" s="385"/>
      <c r="AE61" s="385"/>
      <c r="AF61" s="385"/>
      <c r="AG61" s="385"/>
      <c r="AH61" s="385"/>
    </row>
    <row r="62" spans="1:34">
      <c r="A62" s="385"/>
      <c r="B62" s="385"/>
      <c r="C62" s="385"/>
      <c r="D62" s="385"/>
      <c r="E62" s="385"/>
      <c r="F62" s="385"/>
      <c r="G62" s="385"/>
      <c r="H62" s="385"/>
      <c r="I62" s="385"/>
      <c r="J62" s="385"/>
      <c r="K62" s="385"/>
      <c r="L62" s="385"/>
      <c r="M62" s="385"/>
      <c r="N62" s="385"/>
      <c r="O62" s="385"/>
      <c r="P62" s="385"/>
      <c r="Q62" s="385"/>
      <c r="R62" s="385"/>
      <c r="S62" s="385"/>
      <c r="T62" s="385"/>
      <c r="U62" s="385"/>
      <c r="V62" s="385"/>
      <c r="W62" s="385"/>
      <c r="X62" s="385"/>
      <c r="Y62" s="385"/>
      <c r="Z62" s="385"/>
      <c r="AA62" s="385"/>
      <c r="AB62" s="385"/>
      <c r="AC62" s="385"/>
      <c r="AD62" s="385"/>
      <c r="AE62" s="385"/>
      <c r="AF62" s="385"/>
      <c r="AG62" s="385"/>
      <c r="AH62" s="385"/>
    </row>
    <row r="63" spans="1:34">
      <c r="A63" s="385"/>
      <c r="B63" s="385"/>
      <c r="C63" s="385"/>
      <c r="D63" s="385"/>
      <c r="E63" s="385"/>
      <c r="F63" s="385"/>
      <c r="G63" s="385"/>
      <c r="H63" s="385"/>
      <c r="I63" s="385"/>
      <c r="J63" s="385"/>
      <c r="K63" s="385"/>
      <c r="L63" s="385"/>
      <c r="M63" s="385"/>
      <c r="N63" s="385"/>
      <c r="O63" s="385"/>
      <c r="P63" s="385"/>
      <c r="Q63" s="385"/>
      <c r="R63" s="385"/>
      <c r="S63" s="385"/>
      <c r="T63" s="385"/>
      <c r="U63" s="385"/>
      <c r="V63" s="385"/>
      <c r="W63" s="385"/>
      <c r="X63" s="385"/>
      <c r="Y63" s="385"/>
      <c r="Z63" s="385"/>
      <c r="AA63" s="385"/>
      <c r="AB63" s="385"/>
      <c r="AC63" s="385"/>
      <c r="AD63" s="385"/>
      <c r="AE63" s="385"/>
      <c r="AF63" s="385"/>
      <c r="AG63" s="385"/>
      <c r="AH63" s="385"/>
    </row>
    <row r="64" spans="1:34">
      <c r="A64" s="385"/>
      <c r="B64" s="385"/>
      <c r="C64" s="385"/>
      <c r="D64" s="385"/>
      <c r="E64" s="385"/>
      <c r="F64" s="385"/>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5"/>
      <c r="AE64" s="385"/>
      <c r="AF64" s="385"/>
      <c r="AG64" s="385"/>
      <c r="AH64" s="385"/>
    </row>
    <row r="65" spans="1:34">
      <c r="A65" s="385"/>
      <c r="B65" s="385"/>
      <c r="C65" s="385"/>
      <c r="D65" s="385"/>
      <c r="E65" s="385"/>
      <c r="F65" s="385"/>
      <c r="G65" s="385"/>
      <c r="H65" s="385"/>
      <c r="I65" s="385"/>
      <c r="J65" s="385"/>
      <c r="K65" s="385"/>
      <c r="L65" s="385"/>
      <c r="M65" s="385"/>
      <c r="N65" s="385"/>
      <c r="O65" s="385"/>
      <c r="P65" s="385"/>
      <c r="Q65" s="385"/>
      <c r="R65" s="385"/>
      <c r="S65" s="385"/>
      <c r="T65" s="385"/>
      <c r="U65" s="385"/>
      <c r="V65" s="385"/>
      <c r="W65" s="385"/>
      <c r="X65" s="385"/>
      <c r="Y65" s="385"/>
      <c r="Z65" s="385"/>
      <c r="AA65" s="385"/>
      <c r="AB65" s="385"/>
      <c r="AC65" s="385"/>
      <c r="AD65" s="385"/>
      <c r="AE65" s="385"/>
      <c r="AF65" s="385"/>
      <c r="AG65" s="385"/>
      <c r="AH65" s="385"/>
    </row>
    <row r="66" spans="1:34">
      <c r="A66" s="385"/>
      <c r="B66" s="385"/>
      <c r="C66" s="385"/>
      <c r="D66" s="385"/>
      <c r="E66" s="385"/>
      <c r="F66" s="385"/>
      <c r="G66" s="385"/>
      <c r="H66" s="385"/>
      <c r="I66" s="385"/>
      <c r="J66" s="385"/>
      <c r="K66" s="38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row>
    <row r="67" spans="1:34">
      <c r="A67" s="385"/>
      <c r="B67" s="385"/>
      <c r="C67" s="385"/>
      <c r="D67" s="385"/>
      <c r="E67" s="385"/>
      <c r="F67" s="385"/>
      <c r="G67" s="385"/>
      <c r="H67" s="385"/>
      <c r="I67" s="385"/>
      <c r="J67" s="385"/>
      <c r="K67" s="385"/>
      <c r="L67" s="385"/>
      <c r="M67" s="385"/>
      <c r="N67" s="385"/>
      <c r="O67" s="385"/>
      <c r="P67" s="385"/>
      <c r="Q67" s="385"/>
      <c r="R67" s="385"/>
      <c r="S67" s="385"/>
      <c r="T67" s="385"/>
      <c r="U67" s="385"/>
      <c r="V67" s="385"/>
      <c r="W67" s="385"/>
      <c r="X67" s="385"/>
      <c r="Y67" s="385"/>
      <c r="Z67" s="385"/>
      <c r="AA67" s="385"/>
      <c r="AB67" s="385"/>
      <c r="AC67" s="385"/>
      <c r="AD67" s="385"/>
      <c r="AE67" s="385"/>
      <c r="AF67" s="385"/>
      <c r="AG67" s="385"/>
      <c r="AH67" s="385"/>
    </row>
    <row r="68" spans="1:34">
      <c r="A68" s="385"/>
      <c r="B68" s="385"/>
      <c r="C68" s="385"/>
      <c r="D68" s="385"/>
      <c r="E68" s="385"/>
      <c r="F68" s="385"/>
      <c r="G68" s="385"/>
      <c r="H68" s="385"/>
      <c r="I68" s="385"/>
      <c r="J68" s="385"/>
      <c r="K68" s="385"/>
      <c r="L68" s="385"/>
      <c r="M68" s="385"/>
      <c r="N68" s="385"/>
      <c r="O68" s="385"/>
      <c r="P68" s="385"/>
      <c r="Q68" s="385"/>
      <c r="R68" s="385"/>
      <c r="S68" s="385"/>
      <c r="T68" s="385"/>
      <c r="U68" s="385"/>
      <c r="V68" s="385"/>
      <c r="W68" s="385"/>
      <c r="X68" s="385"/>
      <c r="Y68" s="385"/>
      <c r="Z68" s="385"/>
      <c r="AA68" s="385"/>
      <c r="AB68" s="385"/>
      <c r="AC68" s="385"/>
      <c r="AD68" s="385"/>
      <c r="AE68" s="385"/>
      <c r="AF68" s="385"/>
      <c r="AG68" s="385"/>
      <c r="AH68" s="385"/>
    </row>
    <row r="69" spans="1:34">
      <c r="A69" s="385"/>
      <c r="B69" s="385"/>
      <c r="C69" s="385"/>
      <c r="D69" s="385"/>
      <c r="E69" s="385"/>
      <c r="F69" s="385"/>
      <c r="G69" s="385"/>
      <c r="H69" s="385"/>
      <c r="I69" s="385"/>
      <c r="J69" s="385"/>
      <c r="K69" s="385"/>
      <c r="L69" s="385"/>
      <c r="M69" s="385"/>
      <c r="N69" s="385"/>
      <c r="O69" s="385"/>
      <c r="P69" s="385"/>
      <c r="Q69" s="385"/>
      <c r="R69" s="385"/>
      <c r="S69" s="385"/>
      <c r="T69" s="385"/>
      <c r="U69" s="385"/>
      <c r="V69" s="385"/>
      <c r="W69" s="385"/>
      <c r="X69" s="385"/>
      <c r="Y69" s="385"/>
      <c r="Z69" s="385"/>
      <c r="AA69" s="385"/>
      <c r="AB69" s="385"/>
      <c r="AC69" s="385"/>
      <c r="AD69" s="385"/>
      <c r="AE69" s="385"/>
      <c r="AF69" s="385"/>
      <c r="AG69" s="385"/>
      <c r="AH69" s="385"/>
    </row>
    <row r="70" spans="1:34">
      <c r="A70" s="385"/>
      <c r="B70" s="385"/>
      <c r="C70" s="385"/>
      <c r="D70" s="385"/>
      <c r="E70" s="385"/>
      <c r="F70" s="385"/>
      <c r="G70" s="385"/>
      <c r="H70" s="385"/>
      <c r="I70" s="385"/>
      <c r="J70" s="385"/>
      <c r="K70" s="385"/>
      <c r="L70" s="385"/>
      <c r="M70" s="385"/>
      <c r="N70" s="385"/>
      <c r="O70" s="385"/>
      <c r="P70" s="385"/>
      <c r="Q70" s="385"/>
      <c r="R70" s="385"/>
      <c r="S70" s="385"/>
      <c r="T70" s="385"/>
      <c r="U70" s="385"/>
      <c r="V70" s="385"/>
      <c r="W70" s="385"/>
      <c r="X70" s="385"/>
      <c r="Y70" s="385"/>
      <c r="Z70" s="385"/>
      <c r="AA70" s="385"/>
      <c r="AB70" s="385"/>
      <c r="AC70" s="385"/>
      <c r="AD70" s="385"/>
      <c r="AE70" s="385"/>
      <c r="AF70" s="385"/>
      <c r="AG70" s="385"/>
      <c r="AH70" s="385"/>
    </row>
    <row r="71" spans="1:34">
      <c r="A71" s="385"/>
      <c r="B71" s="385"/>
      <c r="C71" s="385"/>
      <c r="D71" s="385"/>
      <c r="E71" s="385"/>
      <c r="F71" s="385"/>
      <c r="G71" s="385"/>
      <c r="H71" s="385"/>
      <c r="I71" s="385"/>
      <c r="J71" s="385"/>
      <c r="K71" s="385"/>
      <c r="L71" s="385"/>
      <c r="M71" s="385"/>
      <c r="N71" s="385"/>
      <c r="O71" s="385"/>
      <c r="P71" s="385"/>
      <c r="Q71" s="385"/>
      <c r="R71" s="385"/>
      <c r="S71" s="385"/>
      <c r="T71" s="385"/>
      <c r="U71" s="385"/>
      <c r="V71" s="385"/>
      <c r="W71" s="385"/>
      <c r="X71" s="385"/>
      <c r="Y71" s="385"/>
      <c r="Z71" s="385"/>
      <c r="AA71" s="385"/>
      <c r="AB71" s="385"/>
      <c r="AC71" s="385"/>
      <c r="AD71" s="385"/>
      <c r="AE71" s="385"/>
      <c r="AF71" s="385"/>
      <c r="AG71" s="385"/>
      <c r="AH71" s="385"/>
    </row>
    <row r="72" spans="1:34">
      <c r="A72" s="385"/>
      <c r="B72" s="385"/>
      <c r="C72" s="385"/>
      <c r="D72" s="385"/>
      <c r="E72" s="385"/>
      <c r="F72" s="385"/>
      <c r="G72" s="385"/>
      <c r="H72" s="385"/>
      <c r="I72" s="385"/>
      <c r="J72" s="385"/>
      <c r="K72" s="385"/>
      <c r="L72" s="385"/>
      <c r="M72" s="385"/>
      <c r="N72" s="385"/>
      <c r="O72" s="385"/>
      <c r="P72" s="385"/>
      <c r="Q72" s="385"/>
      <c r="R72" s="385"/>
      <c r="S72" s="385"/>
      <c r="T72" s="385"/>
      <c r="U72" s="385"/>
      <c r="V72" s="385"/>
      <c r="W72" s="385"/>
      <c r="X72" s="385"/>
      <c r="Y72" s="385"/>
      <c r="Z72" s="385"/>
      <c r="AA72" s="385"/>
      <c r="AB72" s="385"/>
      <c r="AC72" s="385"/>
      <c r="AD72" s="385"/>
      <c r="AE72" s="385"/>
      <c r="AF72" s="385"/>
      <c r="AG72" s="385"/>
      <c r="AH72" s="385"/>
    </row>
    <row r="73" spans="1:34">
      <c r="A73" s="385"/>
      <c r="B73" s="385"/>
      <c r="C73" s="385"/>
      <c r="D73" s="385"/>
      <c r="E73" s="385"/>
      <c r="F73" s="385"/>
      <c r="G73" s="385"/>
      <c r="H73" s="385"/>
      <c r="I73" s="385"/>
      <c r="J73" s="385"/>
      <c r="K73" s="385"/>
      <c r="L73" s="385"/>
      <c r="M73" s="385"/>
      <c r="N73" s="385"/>
      <c r="O73" s="385"/>
      <c r="P73" s="385"/>
      <c r="Q73" s="385"/>
      <c r="R73" s="385"/>
      <c r="S73" s="385"/>
      <c r="T73" s="385"/>
      <c r="U73" s="385"/>
      <c r="V73" s="385"/>
      <c r="W73" s="385"/>
      <c r="X73" s="385"/>
      <c r="Y73" s="385"/>
      <c r="Z73" s="385"/>
      <c r="AA73" s="385"/>
      <c r="AB73" s="385"/>
      <c r="AC73" s="385"/>
      <c r="AD73" s="385"/>
      <c r="AE73" s="385"/>
      <c r="AF73" s="385"/>
      <c r="AG73" s="385"/>
      <c r="AH73" s="385"/>
    </row>
    <row r="74" spans="1:34">
      <c r="A74" s="385"/>
      <c r="B74" s="385"/>
      <c r="C74" s="385"/>
      <c r="D74" s="385"/>
      <c r="E74" s="385"/>
      <c r="F74" s="385"/>
      <c r="G74" s="385"/>
      <c r="H74" s="385"/>
      <c r="I74" s="385"/>
      <c r="J74" s="385"/>
      <c r="K74" s="385"/>
      <c r="L74" s="385"/>
      <c r="M74" s="385"/>
      <c r="N74" s="385"/>
      <c r="O74" s="385"/>
      <c r="P74" s="385"/>
      <c r="Q74" s="385"/>
      <c r="R74" s="385"/>
      <c r="S74" s="385"/>
      <c r="T74" s="385"/>
      <c r="U74" s="385"/>
      <c r="V74" s="385"/>
      <c r="W74" s="385"/>
      <c r="X74" s="385"/>
      <c r="Y74" s="385"/>
      <c r="Z74" s="385"/>
      <c r="AA74" s="385"/>
      <c r="AB74" s="385"/>
      <c r="AC74" s="385"/>
      <c r="AD74" s="385"/>
      <c r="AE74" s="385"/>
      <c r="AF74" s="385"/>
      <c r="AG74" s="385"/>
      <c r="AH74" s="385"/>
    </row>
    <row r="75" spans="1:34">
      <c r="A75" s="385"/>
      <c r="B75" s="385"/>
      <c r="C75" s="385"/>
      <c r="D75" s="385"/>
      <c r="E75" s="385"/>
      <c r="F75" s="385"/>
      <c r="G75" s="385"/>
      <c r="H75" s="385"/>
      <c r="I75" s="385"/>
      <c r="J75" s="385"/>
      <c r="K75" s="385"/>
      <c r="L75" s="385"/>
      <c r="M75" s="385"/>
      <c r="N75" s="385"/>
      <c r="O75" s="385"/>
      <c r="P75" s="385"/>
      <c r="Q75" s="385"/>
      <c r="R75" s="385"/>
      <c r="S75" s="385"/>
      <c r="T75" s="385"/>
      <c r="U75" s="385"/>
      <c r="V75" s="385"/>
      <c r="W75" s="385"/>
      <c r="X75" s="385"/>
      <c r="Y75" s="385"/>
      <c r="Z75" s="385"/>
      <c r="AA75" s="385"/>
      <c r="AB75" s="385"/>
      <c r="AC75" s="385"/>
      <c r="AD75" s="385"/>
      <c r="AE75" s="385"/>
      <c r="AF75" s="385"/>
      <c r="AG75" s="385"/>
      <c r="AH75" s="385"/>
    </row>
    <row r="76" spans="1:34">
      <c r="A76" s="385"/>
      <c r="B76" s="385"/>
      <c r="C76" s="385"/>
      <c r="D76" s="385"/>
      <c r="E76" s="385"/>
      <c r="F76" s="385"/>
      <c r="G76" s="385"/>
      <c r="H76" s="385"/>
      <c r="I76" s="385"/>
      <c r="J76" s="385"/>
      <c r="K76" s="385"/>
      <c r="L76" s="385"/>
      <c r="M76" s="385"/>
      <c r="N76" s="385"/>
      <c r="O76" s="385"/>
      <c r="P76" s="385"/>
      <c r="Q76" s="385"/>
      <c r="R76" s="385"/>
      <c r="S76" s="385"/>
      <c r="T76" s="385"/>
      <c r="U76" s="385"/>
      <c r="V76" s="385"/>
      <c r="W76" s="385"/>
      <c r="X76" s="385"/>
      <c r="Y76" s="385"/>
      <c r="Z76" s="385"/>
      <c r="AA76" s="385"/>
      <c r="AB76" s="385"/>
      <c r="AC76" s="385"/>
      <c r="AD76" s="385"/>
      <c r="AE76" s="385"/>
      <c r="AF76" s="385"/>
      <c r="AG76" s="385"/>
      <c r="AH76" s="385"/>
    </row>
    <row r="77" spans="1:34">
      <c r="A77" s="385"/>
      <c r="B77" s="385"/>
      <c r="C77" s="385"/>
      <c r="D77" s="385"/>
      <c r="E77" s="385"/>
      <c r="F77" s="385"/>
      <c r="G77" s="385"/>
      <c r="H77" s="385"/>
      <c r="I77" s="385"/>
      <c r="J77" s="385"/>
      <c r="K77" s="385"/>
      <c r="L77" s="385"/>
      <c r="M77" s="385"/>
      <c r="N77" s="385"/>
      <c r="O77" s="385"/>
      <c r="P77" s="385"/>
      <c r="Q77" s="385"/>
      <c r="R77" s="385"/>
      <c r="S77" s="385"/>
      <c r="T77" s="385"/>
      <c r="U77" s="385"/>
      <c r="V77" s="385"/>
      <c r="W77" s="385"/>
      <c r="X77" s="385"/>
      <c r="Y77" s="385"/>
      <c r="Z77" s="385"/>
      <c r="AA77" s="385"/>
      <c r="AB77" s="385"/>
      <c r="AC77" s="385"/>
      <c r="AD77" s="385"/>
      <c r="AE77" s="385"/>
      <c r="AF77" s="385"/>
      <c r="AG77" s="385"/>
      <c r="AH77" s="385"/>
    </row>
    <row r="78" spans="1:34">
      <c r="A78" s="385"/>
      <c r="B78" s="385"/>
      <c r="C78" s="385"/>
      <c r="D78" s="385"/>
      <c r="E78" s="385"/>
      <c r="F78" s="385"/>
      <c r="G78" s="385"/>
      <c r="H78" s="385"/>
      <c r="I78" s="385"/>
      <c r="J78" s="385"/>
      <c r="K78" s="385"/>
      <c r="L78" s="385"/>
      <c r="M78" s="385"/>
      <c r="N78" s="385"/>
      <c r="O78" s="385"/>
      <c r="P78" s="385"/>
      <c r="Q78" s="385"/>
      <c r="R78" s="385"/>
      <c r="S78" s="385"/>
      <c r="T78" s="385"/>
      <c r="U78" s="385"/>
      <c r="V78" s="385"/>
      <c r="W78" s="385"/>
      <c r="X78" s="385"/>
      <c r="Y78" s="385"/>
      <c r="Z78" s="385"/>
      <c r="AA78" s="385"/>
      <c r="AB78" s="385"/>
      <c r="AC78" s="385"/>
      <c r="AD78" s="385"/>
      <c r="AE78" s="385"/>
      <c r="AF78" s="385"/>
      <c r="AG78" s="385"/>
      <c r="AH78" s="385"/>
    </row>
    <row r="79" spans="1:34">
      <c r="A79" s="385"/>
      <c r="B79" s="385"/>
      <c r="C79" s="385"/>
      <c r="D79" s="385"/>
      <c r="E79" s="385"/>
      <c r="F79" s="385"/>
      <c r="G79" s="385"/>
      <c r="H79" s="385"/>
      <c r="I79" s="385"/>
      <c r="J79" s="385"/>
      <c r="K79" s="385"/>
      <c r="L79" s="385"/>
      <c r="M79" s="385"/>
      <c r="N79" s="385"/>
      <c r="O79" s="385"/>
      <c r="P79" s="385"/>
      <c r="Q79" s="385"/>
      <c r="R79" s="385"/>
      <c r="S79" s="385"/>
      <c r="T79" s="385"/>
      <c r="U79" s="385"/>
      <c r="V79" s="385"/>
      <c r="W79" s="385"/>
      <c r="X79" s="385"/>
      <c r="Y79" s="385"/>
      <c r="Z79" s="385"/>
      <c r="AA79" s="385"/>
      <c r="AB79" s="385"/>
      <c r="AC79" s="385"/>
      <c r="AD79" s="385"/>
      <c r="AE79" s="385"/>
      <c r="AF79" s="385"/>
      <c r="AG79" s="385"/>
      <c r="AH79" s="385"/>
    </row>
    <row r="80" spans="1:34">
      <c r="A80" s="385"/>
      <c r="B80" s="385"/>
      <c r="C80" s="385"/>
      <c r="D80" s="385"/>
      <c r="E80" s="385"/>
      <c r="F80" s="385"/>
      <c r="G80" s="385"/>
      <c r="H80" s="385"/>
      <c r="I80" s="385"/>
      <c r="J80" s="385"/>
      <c r="K80" s="385"/>
      <c r="L80" s="385"/>
      <c r="M80" s="385"/>
      <c r="N80" s="385"/>
      <c r="O80" s="385"/>
      <c r="P80" s="385"/>
      <c r="Q80" s="385"/>
      <c r="R80" s="385"/>
      <c r="S80" s="385"/>
      <c r="T80" s="385"/>
      <c r="U80" s="385"/>
      <c r="V80" s="385"/>
      <c r="W80" s="385"/>
      <c r="X80" s="385"/>
      <c r="Y80" s="385"/>
      <c r="Z80" s="385"/>
      <c r="AA80" s="385"/>
      <c r="AB80" s="385"/>
      <c r="AC80" s="385"/>
      <c r="AD80" s="385"/>
      <c r="AE80" s="385"/>
      <c r="AF80" s="385"/>
      <c r="AG80" s="385"/>
      <c r="AH80" s="385"/>
    </row>
    <row r="81" spans="1:34">
      <c r="A81" s="385"/>
      <c r="B81" s="385"/>
      <c r="C81" s="385"/>
      <c r="D81" s="385"/>
      <c r="E81" s="385"/>
      <c r="F81" s="385"/>
      <c r="G81" s="385"/>
      <c r="H81" s="385"/>
      <c r="I81" s="385"/>
      <c r="J81" s="385"/>
      <c r="K81" s="385"/>
      <c r="L81" s="385"/>
      <c r="M81" s="385"/>
      <c r="N81" s="385"/>
      <c r="O81" s="385"/>
      <c r="P81" s="385"/>
      <c r="Q81" s="385"/>
      <c r="R81" s="385"/>
      <c r="S81" s="385"/>
      <c r="T81" s="385"/>
      <c r="U81" s="385"/>
      <c r="V81" s="385"/>
      <c r="W81" s="385"/>
      <c r="X81" s="385"/>
      <c r="Y81" s="385"/>
      <c r="Z81" s="385"/>
      <c r="AA81" s="385"/>
      <c r="AB81" s="385"/>
      <c r="AC81" s="385"/>
      <c r="AD81" s="385"/>
      <c r="AE81" s="385"/>
      <c r="AF81" s="385"/>
      <c r="AG81" s="385"/>
      <c r="AH81" s="385"/>
    </row>
    <row r="82" spans="1:34">
      <c r="A82" s="385"/>
      <c r="B82" s="385"/>
      <c r="C82" s="385"/>
      <c r="D82" s="385"/>
      <c r="E82" s="385"/>
      <c r="F82" s="385"/>
      <c r="G82" s="385"/>
      <c r="H82" s="385"/>
      <c r="I82" s="385"/>
      <c r="J82" s="385"/>
      <c r="K82" s="385"/>
      <c r="L82" s="385"/>
      <c r="M82" s="385"/>
      <c r="N82" s="385"/>
      <c r="O82" s="385"/>
      <c r="P82" s="385"/>
      <c r="Q82" s="385"/>
      <c r="R82" s="385"/>
      <c r="S82" s="385"/>
      <c r="T82" s="385"/>
      <c r="U82" s="385"/>
      <c r="V82" s="385"/>
      <c r="W82" s="385"/>
      <c r="X82" s="385"/>
      <c r="Y82" s="385"/>
      <c r="Z82" s="385"/>
      <c r="AA82" s="385"/>
      <c r="AB82" s="385"/>
      <c r="AC82" s="385"/>
      <c r="AD82" s="385"/>
      <c r="AE82" s="385"/>
      <c r="AF82" s="385"/>
      <c r="AG82" s="385"/>
      <c r="AH82" s="385"/>
    </row>
    <row r="83" spans="1:34">
      <c r="A83" s="385"/>
      <c r="B83" s="385"/>
      <c r="C83" s="385"/>
      <c r="D83" s="385"/>
      <c r="E83" s="385"/>
      <c r="F83" s="385"/>
      <c r="G83" s="385"/>
      <c r="H83" s="385"/>
      <c r="I83" s="385"/>
      <c r="J83" s="385"/>
      <c r="K83" s="385"/>
      <c r="L83" s="385"/>
      <c r="M83" s="385"/>
      <c r="N83" s="385"/>
      <c r="O83" s="385"/>
      <c r="P83" s="385"/>
      <c r="Q83" s="385"/>
      <c r="R83" s="385"/>
      <c r="S83" s="385"/>
      <c r="T83" s="385"/>
      <c r="U83" s="385"/>
      <c r="V83" s="385"/>
      <c r="W83" s="385"/>
      <c r="X83" s="385"/>
      <c r="Y83" s="385"/>
      <c r="Z83" s="385"/>
      <c r="AA83" s="385"/>
      <c r="AB83" s="385"/>
      <c r="AC83" s="385"/>
      <c r="AD83" s="385"/>
      <c r="AE83" s="385"/>
      <c r="AF83" s="385"/>
      <c r="AG83" s="385"/>
      <c r="AH83" s="385"/>
    </row>
    <row r="84" spans="1:34">
      <c r="A84" s="385"/>
      <c r="B84" s="385"/>
      <c r="C84" s="385"/>
      <c r="D84" s="385"/>
      <c r="E84" s="385"/>
      <c r="F84" s="385"/>
      <c r="G84" s="385"/>
      <c r="H84" s="385"/>
      <c r="I84" s="385"/>
      <c r="J84" s="385"/>
      <c r="K84" s="385"/>
      <c r="L84" s="385"/>
      <c r="M84" s="385"/>
      <c r="N84" s="385"/>
      <c r="O84" s="385"/>
      <c r="P84" s="385"/>
      <c r="Q84" s="385"/>
      <c r="R84" s="385"/>
      <c r="S84" s="385"/>
      <c r="T84" s="385"/>
      <c r="U84" s="385"/>
      <c r="V84" s="385"/>
      <c r="W84" s="385"/>
      <c r="X84" s="385"/>
      <c r="Y84" s="385"/>
      <c r="Z84" s="385"/>
      <c r="AA84" s="385"/>
      <c r="AB84" s="385"/>
      <c r="AC84" s="385"/>
      <c r="AD84" s="385"/>
      <c r="AE84" s="385"/>
      <c r="AF84" s="385"/>
      <c r="AG84" s="385"/>
      <c r="AH84" s="385"/>
    </row>
    <row r="85" spans="1:34">
      <c r="A85" s="385"/>
      <c r="B85" s="385"/>
      <c r="C85" s="385"/>
      <c r="D85" s="385"/>
      <c r="E85" s="385"/>
      <c r="F85" s="385"/>
      <c r="G85" s="385"/>
      <c r="H85" s="385"/>
      <c r="I85" s="385"/>
      <c r="J85" s="385"/>
      <c r="K85" s="385"/>
      <c r="L85" s="385"/>
      <c r="M85" s="385"/>
      <c r="N85" s="385"/>
      <c r="O85" s="385"/>
      <c r="P85" s="385"/>
      <c r="Q85" s="385"/>
      <c r="R85" s="385"/>
      <c r="S85" s="385"/>
      <c r="T85" s="385"/>
      <c r="U85" s="385"/>
      <c r="V85" s="385"/>
      <c r="W85" s="385"/>
      <c r="X85" s="385"/>
      <c r="Y85" s="385"/>
      <c r="Z85" s="385"/>
      <c r="AA85" s="385"/>
      <c r="AB85" s="385"/>
      <c r="AC85" s="385"/>
      <c r="AD85" s="385"/>
      <c r="AE85" s="385"/>
      <c r="AF85" s="385"/>
      <c r="AG85" s="385"/>
      <c r="AH85" s="385"/>
    </row>
    <row r="86" spans="1:34">
      <c r="A86" s="385"/>
      <c r="B86" s="385"/>
      <c r="C86" s="385"/>
      <c r="D86" s="385"/>
      <c r="E86" s="385"/>
      <c r="F86" s="385"/>
      <c r="G86" s="385"/>
      <c r="H86" s="385"/>
      <c r="I86" s="385"/>
      <c r="J86" s="385"/>
      <c r="K86" s="385"/>
      <c r="L86" s="385"/>
      <c r="M86" s="385"/>
      <c r="N86" s="385"/>
      <c r="O86" s="385"/>
      <c r="P86" s="385"/>
      <c r="Q86" s="385"/>
      <c r="R86" s="385"/>
      <c r="S86" s="385"/>
      <c r="T86" s="385"/>
      <c r="U86" s="385"/>
      <c r="V86" s="385"/>
      <c r="W86" s="385"/>
      <c r="X86" s="385"/>
      <c r="Y86" s="385"/>
      <c r="Z86" s="385"/>
      <c r="AA86" s="385"/>
      <c r="AB86" s="385"/>
      <c r="AC86" s="385"/>
      <c r="AD86" s="385"/>
      <c r="AE86" s="385"/>
      <c r="AF86" s="385"/>
      <c r="AG86" s="385"/>
      <c r="AH86" s="385"/>
    </row>
    <row r="87" spans="1:34">
      <c r="A87" s="385"/>
      <c r="B87" s="385"/>
      <c r="C87" s="385"/>
      <c r="D87" s="385"/>
      <c r="E87" s="385"/>
      <c r="F87" s="385"/>
      <c r="G87" s="385"/>
      <c r="H87" s="385"/>
      <c r="I87" s="385"/>
      <c r="J87" s="385"/>
      <c r="K87" s="385"/>
      <c r="L87" s="385"/>
      <c r="M87" s="385"/>
      <c r="N87" s="385"/>
      <c r="O87" s="385"/>
      <c r="P87" s="385"/>
      <c r="Q87" s="385"/>
      <c r="R87" s="385"/>
      <c r="S87" s="385"/>
      <c r="T87" s="385"/>
      <c r="U87" s="385"/>
      <c r="V87" s="385"/>
      <c r="W87" s="385"/>
      <c r="X87" s="385"/>
      <c r="Y87" s="385"/>
      <c r="Z87" s="385"/>
      <c r="AA87" s="385"/>
      <c r="AB87" s="385"/>
      <c r="AC87" s="385"/>
      <c r="AD87" s="385"/>
      <c r="AE87" s="385"/>
      <c r="AF87" s="385"/>
      <c r="AG87" s="385"/>
      <c r="AH87" s="385"/>
    </row>
    <row r="88" spans="1:34">
      <c r="A88" s="385"/>
      <c r="B88" s="385"/>
      <c r="C88" s="385"/>
      <c r="D88" s="385"/>
      <c r="E88" s="385"/>
      <c r="F88" s="385"/>
      <c r="G88" s="385"/>
      <c r="H88" s="385"/>
      <c r="I88" s="385"/>
      <c r="J88" s="385"/>
      <c r="K88" s="385"/>
      <c r="L88" s="385"/>
      <c r="M88" s="385"/>
      <c r="N88" s="385"/>
      <c r="O88" s="385"/>
      <c r="P88" s="385"/>
      <c r="Q88" s="385"/>
      <c r="R88" s="385"/>
      <c r="S88" s="385"/>
      <c r="T88" s="385"/>
      <c r="U88" s="385"/>
      <c r="V88" s="385"/>
      <c r="W88" s="385"/>
      <c r="X88" s="385"/>
      <c r="Y88" s="385"/>
      <c r="Z88" s="385"/>
      <c r="AA88" s="385"/>
      <c r="AB88" s="385"/>
      <c r="AC88" s="385"/>
      <c r="AD88" s="385"/>
      <c r="AE88" s="385"/>
      <c r="AF88" s="385"/>
      <c r="AG88" s="385"/>
      <c r="AH88" s="385"/>
    </row>
    <row r="89" spans="1:34">
      <c r="A89" s="385"/>
      <c r="B89" s="385"/>
      <c r="C89" s="385"/>
      <c r="D89" s="385"/>
      <c r="E89" s="385"/>
      <c r="F89" s="385"/>
      <c r="G89" s="385"/>
      <c r="H89" s="385"/>
      <c r="I89" s="385"/>
      <c r="J89" s="385"/>
      <c r="K89" s="385"/>
      <c r="L89" s="385"/>
      <c r="M89" s="385"/>
      <c r="N89" s="385"/>
      <c r="O89" s="385"/>
      <c r="P89" s="385"/>
      <c r="Q89" s="385"/>
      <c r="R89" s="385"/>
      <c r="S89" s="385"/>
      <c r="T89" s="385"/>
      <c r="U89" s="385"/>
      <c r="V89" s="385"/>
      <c r="W89" s="385"/>
      <c r="X89" s="385"/>
      <c r="Y89" s="385"/>
      <c r="Z89" s="385"/>
      <c r="AA89" s="385"/>
      <c r="AB89" s="385"/>
      <c r="AC89" s="385"/>
      <c r="AD89" s="385"/>
      <c r="AE89" s="385"/>
      <c r="AF89" s="385"/>
      <c r="AG89" s="385"/>
      <c r="AH89" s="385"/>
    </row>
    <row r="90" spans="1:34">
      <c r="A90" s="385"/>
      <c r="B90" s="385"/>
      <c r="C90" s="385"/>
      <c r="D90" s="385"/>
      <c r="E90" s="385"/>
      <c r="F90" s="385"/>
      <c r="G90" s="385"/>
      <c r="H90" s="385"/>
      <c r="I90" s="385"/>
      <c r="J90" s="385"/>
      <c r="K90" s="385"/>
      <c r="L90" s="385"/>
      <c r="M90" s="385"/>
      <c r="N90" s="385"/>
      <c r="O90" s="385"/>
      <c r="P90" s="385"/>
      <c r="Q90" s="385"/>
      <c r="R90" s="385"/>
      <c r="S90" s="385"/>
      <c r="T90" s="385"/>
      <c r="U90" s="385"/>
      <c r="V90" s="385"/>
      <c r="W90" s="385"/>
      <c r="X90" s="385"/>
      <c r="Y90" s="385"/>
      <c r="Z90" s="385"/>
      <c r="AA90" s="385"/>
      <c r="AB90" s="385"/>
      <c r="AC90" s="385"/>
      <c r="AD90" s="385"/>
      <c r="AE90" s="385"/>
      <c r="AF90" s="385"/>
      <c r="AG90" s="385"/>
      <c r="AH90" s="385"/>
    </row>
    <row r="91" spans="1:34">
      <c r="A91" s="385"/>
      <c r="B91" s="385"/>
      <c r="C91" s="385"/>
      <c r="D91" s="385"/>
      <c r="E91" s="385"/>
      <c r="F91" s="385"/>
      <c r="G91" s="385"/>
      <c r="H91" s="385"/>
      <c r="I91" s="385"/>
      <c r="J91" s="385"/>
      <c r="K91" s="385"/>
      <c r="L91" s="385"/>
      <c r="M91" s="385"/>
      <c r="N91" s="385"/>
      <c r="O91" s="385"/>
      <c r="P91" s="385"/>
      <c r="Q91" s="385"/>
      <c r="R91" s="385"/>
      <c r="S91" s="385"/>
      <c r="T91" s="385"/>
      <c r="U91" s="385"/>
      <c r="V91" s="385"/>
      <c r="W91" s="385"/>
      <c r="X91" s="385"/>
      <c r="Y91" s="385"/>
      <c r="Z91" s="385"/>
      <c r="AA91" s="385"/>
      <c r="AB91" s="385"/>
      <c r="AC91" s="385"/>
      <c r="AD91" s="385"/>
      <c r="AE91" s="385"/>
      <c r="AF91" s="385"/>
      <c r="AG91" s="385"/>
      <c r="AH91" s="385"/>
    </row>
    <row r="92" spans="1:34">
      <c r="A92" s="385"/>
      <c r="B92" s="385"/>
      <c r="C92" s="385"/>
      <c r="D92" s="385"/>
      <c r="E92" s="385"/>
      <c r="F92" s="385"/>
      <c r="G92" s="385"/>
      <c r="H92" s="385"/>
      <c r="I92" s="385"/>
      <c r="J92" s="385"/>
      <c r="K92" s="385"/>
      <c r="L92" s="385"/>
      <c r="M92" s="385"/>
      <c r="N92" s="385"/>
      <c r="O92" s="385"/>
      <c r="P92" s="385"/>
      <c r="Q92" s="385"/>
      <c r="R92" s="385"/>
      <c r="S92" s="385"/>
      <c r="T92" s="385"/>
      <c r="U92" s="385"/>
      <c r="V92" s="385"/>
      <c r="W92" s="385"/>
      <c r="X92" s="385"/>
      <c r="Y92" s="385"/>
      <c r="Z92" s="385"/>
      <c r="AA92" s="385"/>
      <c r="AB92" s="385"/>
      <c r="AC92" s="385"/>
      <c r="AD92" s="385"/>
      <c r="AE92" s="385"/>
      <c r="AF92" s="385"/>
      <c r="AG92" s="385"/>
      <c r="AH92" s="385"/>
    </row>
    <row r="93" spans="1:34">
      <c r="A93" s="385"/>
      <c r="B93" s="385"/>
      <c r="C93" s="385"/>
      <c r="D93" s="385"/>
      <c r="E93" s="385"/>
      <c r="F93" s="385"/>
      <c r="G93" s="385"/>
      <c r="H93" s="385"/>
      <c r="I93" s="385"/>
      <c r="J93" s="385"/>
      <c r="K93" s="385"/>
      <c r="L93" s="385"/>
      <c r="M93" s="385"/>
      <c r="N93" s="385"/>
      <c r="O93" s="385"/>
      <c r="P93" s="385"/>
      <c r="Q93" s="385"/>
      <c r="R93" s="385"/>
      <c r="S93" s="385"/>
      <c r="T93" s="385"/>
      <c r="U93" s="385"/>
      <c r="V93" s="385"/>
      <c r="W93" s="385"/>
      <c r="X93" s="385"/>
      <c r="Y93" s="385"/>
      <c r="Z93" s="385"/>
      <c r="AA93" s="385"/>
      <c r="AB93" s="385"/>
      <c r="AC93" s="385"/>
      <c r="AD93" s="385"/>
      <c r="AE93" s="385"/>
      <c r="AF93" s="385"/>
      <c r="AG93" s="385"/>
      <c r="AH93" s="385"/>
    </row>
    <row r="94" spans="1:34">
      <c r="A94" s="385"/>
      <c r="B94" s="385"/>
      <c r="C94" s="385"/>
      <c r="D94" s="385"/>
      <c r="E94" s="385"/>
      <c r="F94" s="385"/>
      <c r="G94" s="385"/>
      <c r="H94" s="385"/>
      <c r="I94" s="385"/>
      <c r="J94" s="385"/>
      <c r="K94" s="385"/>
      <c r="L94" s="385"/>
      <c r="M94" s="385"/>
      <c r="N94" s="385"/>
      <c r="O94" s="385"/>
      <c r="P94" s="385"/>
      <c r="Q94" s="385"/>
      <c r="R94" s="385"/>
      <c r="S94" s="385"/>
      <c r="T94" s="385"/>
      <c r="U94" s="385"/>
      <c r="V94" s="385"/>
      <c r="W94" s="385"/>
      <c r="X94" s="385"/>
      <c r="Y94" s="385"/>
      <c r="Z94" s="385"/>
      <c r="AA94" s="385"/>
      <c r="AB94" s="385"/>
      <c r="AC94" s="385"/>
      <c r="AD94" s="385"/>
      <c r="AE94" s="385"/>
      <c r="AF94" s="385"/>
      <c r="AG94" s="385"/>
      <c r="AH94" s="385"/>
    </row>
    <row r="95" spans="1:34">
      <c r="A95" s="385"/>
      <c r="B95" s="385"/>
      <c r="C95" s="385"/>
      <c r="D95" s="385"/>
      <c r="E95" s="385"/>
      <c r="F95" s="385"/>
      <c r="G95" s="385"/>
      <c r="H95" s="385"/>
      <c r="I95" s="385"/>
      <c r="J95" s="385"/>
      <c r="K95" s="385"/>
      <c r="L95" s="385"/>
      <c r="M95" s="385"/>
      <c r="N95" s="385"/>
      <c r="O95" s="385"/>
      <c r="P95" s="385"/>
      <c r="Q95" s="385"/>
      <c r="R95" s="385"/>
      <c r="S95" s="385"/>
      <c r="T95" s="385"/>
      <c r="U95" s="385"/>
      <c r="V95" s="385"/>
      <c r="W95" s="385"/>
      <c r="X95" s="385"/>
      <c r="Y95" s="385"/>
      <c r="Z95" s="385"/>
      <c r="AA95" s="385"/>
      <c r="AB95" s="385"/>
      <c r="AC95" s="385"/>
      <c r="AD95" s="385"/>
      <c r="AE95" s="385"/>
      <c r="AF95" s="385"/>
      <c r="AG95" s="385"/>
      <c r="AH95" s="385"/>
    </row>
    <row r="96" spans="1:34">
      <c r="A96" s="385"/>
      <c r="B96" s="385"/>
      <c r="C96" s="385"/>
      <c r="D96" s="385"/>
      <c r="E96" s="385"/>
      <c r="F96" s="385"/>
      <c r="G96" s="385"/>
      <c r="H96" s="385"/>
      <c r="I96" s="385"/>
      <c r="J96" s="385"/>
      <c r="K96" s="385"/>
      <c r="L96" s="385"/>
      <c r="M96" s="385"/>
      <c r="N96" s="385"/>
      <c r="O96" s="385"/>
      <c r="P96" s="385"/>
      <c r="Q96" s="385"/>
      <c r="R96" s="385"/>
      <c r="S96" s="385"/>
      <c r="T96" s="385"/>
      <c r="U96" s="385"/>
      <c r="V96" s="385"/>
      <c r="W96" s="385"/>
      <c r="X96" s="385"/>
      <c r="Y96" s="385"/>
      <c r="Z96" s="385"/>
      <c r="AA96" s="385"/>
      <c r="AB96" s="385"/>
      <c r="AC96" s="385"/>
      <c r="AD96" s="385"/>
      <c r="AE96" s="385"/>
      <c r="AF96" s="385"/>
      <c r="AG96" s="385"/>
      <c r="AH96" s="385"/>
    </row>
    <row r="97" spans="1:34">
      <c r="A97" s="385"/>
      <c r="B97" s="385"/>
      <c r="C97" s="385"/>
      <c r="D97" s="385"/>
      <c r="E97" s="385"/>
      <c r="F97" s="385"/>
      <c r="G97" s="385"/>
      <c r="H97" s="385"/>
      <c r="I97" s="385"/>
      <c r="J97" s="385"/>
      <c r="K97" s="385"/>
      <c r="L97" s="385"/>
      <c r="M97" s="385"/>
      <c r="N97" s="385"/>
      <c r="O97" s="385"/>
      <c r="P97" s="385"/>
      <c r="Q97" s="385"/>
      <c r="R97" s="385"/>
      <c r="S97" s="385"/>
      <c r="T97" s="385"/>
      <c r="U97" s="385"/>
      <c r="V97" s="385"/>
      <c r="W97" s="385"/>
      <c r="X97" s="385"/>
      <c r="Y97" s="385"/>
      <c r="Z97" s="385"/>
      <c r="AA97" s="385"/>
      <c r="AB97" s="385"/>
      <c r="AC97" s="385"/>
      <c r="AD97" s="385"/>
      <c r="AE97" s="385"/>
      <c r="AF97" s="385"/>
      <c r="AG97" s="385"/>
      <c r="AH97" s="385"/>
    </row>
    <row r="98" spans="1:34">
      <c r="A98" s="385"/>
      <c r="B98" s="385"/>
      <c r="C98" s="385"/>
      <c r="D98" s="385"/>
      <c r="E98" s="385"/>
      <c r="F98" s="385"/>
      <c r="G98" s="385"/>
      <c r="H98" s="385"/>
      <c r="I98" s="385"/>
      <c r="J98" s="385"/>
      <c r="K98" s="385"/>
      <c r="L98" s="385"/>
      <c r="M98" s="385"/>
      <c r="N98" s="385"/>
      <c r="O98" s="385"/>
      <c r="P98" s="385"/>
      <c r="Q98" s="385"/>
      <c r="R98" s="385"/>
      <c r="S98" s="385"/>
      <c r="T98" s="385"/>
      <c r="U98" s="385"/>
      <c r="V98" s="385"/>
      <c r="W98" s="385"/>
      <c r="X98" s="385"/>
      <c r="Y98" s="385"/>
      <c r="Z98" s="385"/>
      <c r="AA98" s="385"/>
      <c r="AB98" s="385"/>
      <c r="AC98" s="385"/>
      <c r="AD98" s="385"/>
      <c r="AE98" s="385"/>
      <c r="AF98" s="385"/>
      <c r="AG98" s="385"/>
      <c r="AH98" s="385"/>
    </row>
    <row r="99" spans="1:34">
      <c r="A99" s="385"/>
      <c r="B99" s="385"/>
      <c r="C99" s="385"/>
      <c r="D99" s="385"/>
      <c r="E99" s="385"/>
      <c r="F99" s="385"/>
      <c r="G99" s="385"/>
      <c r="H99" s="385"/>
      <c r="I99" s="385"/>
      <c r="J99" s="385"/>
      <c r="K99" s="385"/>
      <c r="L99" s="385"/>
      <c r="M99" s="385"/>
      <c r="N99" s="385"/>
      <c r="O99" s="385"/>
      <c r="P99" s="385"/>
      <c r="Q99" s="385"/>
      <c r="R99" s="385"/>
      <c r="S99" s="385"/>
      <c r="T99" s="385"/>
      <c r="U99" s="385"/>
      <c r="V99" s="385"/>
      <c r="W99" s="385"/>
      <c r="X99" s="385"/>
      <c r="Y99" s="385"/>
      <c r="Z99" s="385"/>
      <c r="AA99" s="385"/>
      <c r="AB99" s="385"/>
      <c r="AC99" s="385"/>
      <c r="AD99" s="385"/>
      <c r="AE99" s="385"/>
      <c r="AF99" s="385"/>
      <c r="AG99" s="385"/>
      <c r="AH99" s="385"/>
    </row>
    <row r="100" spans="1:34">
      <c r="A100" s="385"/>
      <c r="B100" s="385"/>
      <c r="C100" s="385"/>
      <c r="D100" s="385"/>
      <c r="E100" s="385"/>
      <c r="F100" s="385"/>
      <c r="G100" s="385"/>
      <c r="H100" s="385"/>
      <c r="I100" s="385"/>
      <c r="J100" s="385"/>
      <c r="K100" s="385"/>
      <c r="L100" s="385"/>
      <c r="M100" s="385"/>
      <c r="N100" s="385"/>
      <c r="O100" s="385"/>
      <c r="P100" s="385"/>
      <c r="Q100" s="385"/>
      <c r="R100" s="385"/>
      <c r="S100" s="385"/>
      <c r="T100" s="385"/>
      <c r="U100" s="385"/>
      <c r="V100" s="385"/>
      <c r="W100" s="385"/>
      <c r="X100" s="385"/>
      <c r="Y100" s="385"/>
      <c r="Z100" s="385"/>
      <c r="AA100" s="385"/>
      <c r="AB100" s="385"/>
      <c r="AC100" s="385"/>
      <c r="AD100" s="385"/>
      <c r="AE100" s="385"/>
      <c r="AF100" s="385"/>
      <c r="AG100" s="385"/>
      <c r="AH100" s="385"/>
    </row>
    <row r="101" spans="1:34">
      <c r="A101" s="385"/>
      <c r="B101" s="385"/>
      <c r="C101" s="385"/>
      <c r="D101" s="385"/>
      <c r="E101" s="385"/>
      <c r="F101" s="385"/>
      <c r="G101" s="385"/>
      <c r="H101" s="385"/>
      <c r="I101" s="385"/>
      <c r="J101" s="385"/>
      <c r="K101" s="385"/>
      <c r="L101" s="385"/>
      <c r="M101" s="385"/>
      <c r="N101" s="385"/>
      <c r="O101" s="385"/>
      <c r="P101" s="385"/>
      <c r="Q101" s="385"/>
      <c r="R101" s="385"/>
      <c r="S101" s="385"/>
      <c r="T101" s="385"/>
      <c r="U101" s="385"/>
      <c r="V101" s="385"/>
      <c r="W101" s="385"/>
      <c r="X101" s="385"/>
      <c r="Y101" s="385"/>
      <c r="Z101" s="385"/>
      <c r="AA101" s="385"/>
      <c r="AB101" s="385"/>
      <c r="AC101" s="385"/>
      <c r="AD101" s="385"/>
      <c r="AE101" s="385"/>
      <c r="AF101" s="385"/>
      <c r="AG101" s="385"/>
      <c r="AH101" s="385"/>
    </row>
    <row r="102" spans="1:34">
      <c r="A102" s="385"/>
      <c r="B102" s="385"/>
      <c r="C102" s="385"/>
      <c r="D102" s="385"/>
      <c r="E102" s="385"/>
      <c r="F102" s="385"/>
      <c r="G102" s="385"/>
      <c r="H102" s="385"/>
      <c r="I102" s="385"/>
      <c r="J102" s="385"/>
      <c r="K102" s="385"/>
      <c r="L102" s="385"/>
      <c r="M102" s="385"/>
      <c r="N102" s="385"/>
      <c r="O102" s="385"/>
      <c r="P102" s="385"/>
      <c r="Q102" s="385"/>
      <c r="R102" s="385"/>
      <c r="S102" s="385"/>
      <c r="T102" s="385"/>
      <c r="U102" s="385"/>
      <c r="V102" s="385"/>
      <c r="W102" s="385"/>
      <c r="X102" s="385"/>
      <c r="Y102" s="385"/>
      <c r="Z102" s="385"/>
      <c r="AA102" s="385"/>
      <c r="AB102" s="385"/>
      <c r="AC102" s="385"/>
      <c r="AD102" s="385"/>
      <c r="AE102" s="385"/>
      <c r="AF102" s="385"/>
      <c r="AG102" s="385"/>
      <c r="AH102" s="385"/>
    </row>
    <row r="103" spans="1:34">
      <c r="A103" s="385"/>
      <c r="B103" s="385"/>
      <c r="C103" s="385"/>
      <c r="D103" s="385"/>
      <c r="E103" s="385"/>
      <c r="F103" s="385"/>
      <c r="G103" s="385"/>
      <c r="H103" s="385"/>
      <c r="I103" s="385"/>
      <c r="J103" s="385"/>
      <c r="K103" s="385"/>
      <c r="L103" s="385"/>
      <c r="M103" s="385"/>
      <c r="N103" s="385"/>
      <c r="O103" s="385"/>
      <c r="P103" s="385"/>
      <c r="Q103" s="385"/>
      <c r="R103" s="385"/>
      <c r="S103" s="385"/>
      <c r="T103" s="385"/>
      <c r="U103" s="385"/>
      <c r="V103" s="385"/>
      <c r="W103" s="385"/>
      <c r="X103" s="385"/>
      <c r="Y103" s="385"/>
      <c r="Z103" s="385"/>
      <c r="AA103" s="385"/>
      <c r="AB103" s="385"/>
      <c r="AC103" s="385"/>
      <c r="AD103" s="385"/>
      <c r="AE103" s="385"/>
      <c r="AF103" s="385"/>
      <c r="AG103" s="385"/>
      <c r="AH103" s="385"/>
    </row>
    <row r="104" spans="1:34">
      <c r="A104" s="385"/>
      <c r="B104" s="385"/>
      <c r="C104" s="385"/>
      <c r="D104" s="385"/>
      <c r="E104" s="385"/>
      <c r="F104" s="385"/>
      <c r="G104" s="385"/>
      <c r="H104" s="385"/>
      <c r="I104" s="385"/>
      <c r="J104" s="385"/>
      <c r="K104" s="385"/>
      <c r="L104" s="385"/>
      <c r="M104" s="385"/>
      <c r="N104" s="385"/>
      <c r="O104" s="385"/>
      <c r="P104" s="385"/>
      <c r="Q104" s="385"/>
      <c r="R104" s="385"/>
      <c r="S104" s="385"/>
      <c r="T104" s="385"/>
      <c r="U104" s="385"/>
      <c r="V104" s="385"/>
      <c r="W104" s="385"/>
      <c r="X104" s="385"/>
      <c r="Y104" s="385"/>
      <c r="Z104" s="385"/>
      <c r="AA104" s="385"/>
      <c r="AB104" s="385"/>
      <c r="AC104" s="385"/>
      <c r="AD104" s="385"/>
      <c r="AE104" s="385"/>
      <c r="AF104" s="385"/>
      <c r="AG104" s="385"/>
      <c r="AH104" s="385"/>
    </row>
    <row r="105" spans="1:34">
      <c r="A105" s="385"/>
      <c r="B105" s="385"/>
      <c r="C105" s="385"/>
      <c r="D105" s="385"/>
      <c r="E105" s="385"/>
      <c r="F105" s="385"/>
      <c r="G105" s="385"/>
      <c r="H105" s="385"/>
      <c r="I105" s="385"/>
      <c r="J105" s="385"/>
      <c r="K105" s="385"/>
      <c r="L105" s="385"/>
      <c r="M105" s="385"/>
      <c r="N105" s="385"/>
      <c r="O105" s="385"/>
      <c r="P105" s="385"/>
      <c r="Q105" s="385"/>
      <c r="R105" s="385"/>
      <c r="S105" s="385"/>
      <c r="T105" s="385"/>
      <c r="U105" s="385"/>
      <c r="V105" s="385"/>
      <c r="W105" s="385"/>
      <c r="X105" s="385"/>
      <c r="Y105" s="385"/>
      <c r="Z105" s="385"/>
      <c r="AA105" s="385"/>
      <c r="AB105" s="385"/>
      <c r="AC105" s="385"/>
      <c r="AD105" s="385"/>
      <c r="AE105" s="385"/>
      <c r="AF105" s="385"/>
      <c r="AG105" s="385"/>
      <c r="AH105" s="385"/>
    </row>
    <row r="106" spans="1:34">
      <c r="A106" s="385"/>
      <c r="B106" s="385"/>
      <c r="C106" s="385"/>
      <c r="D106" s="385"/>
      <c r="E106" s="385"/>
      <c r="F106" s="385"/>
      <c r="G106" s="385"/>
      <c r="H106" s="385"/>
      <c r="I106" s="385"/>
      <c r="J106" s="385"/>
      <c r="K106" s="385"/>
      <c r="L106" s="385"/>
      <c r="M106" s="385"/>
      <c r="N106" s="385"/>
      <c r="O106" s="385"/>
      <c r="P106" s="385"/>
      <c r="Q106" s="385"/>
      <c r="R106" s="385"/>
      <c r="S106" s="385"/>
      <c r="T106" s="385"/>
      <c r="U106" s="385"/>
      <c r="V106" s="385"/>
      <c r="W106" s="385"/>
      <c r="X106" s="385"/>
      <c r="Y106" s="385"/>
      <c r="Z106" s="385"/>
      <c r="AA106" s="385"/>
      <c r="AB106" s="385"/>
      <c r="AC106" s="385"/>
      <c r="AD106" s="385"/>
      <c r="AE106" s="385"/>
      <c r="AF106" s="385"/>
      <c r="AG106" s="385"/>
      <c r="AH106" s="385"/>
    </row>
    <row r="107" spans="1:34">
      <c r="A107" s="385"/>
      <c r="B107" s="385"/>
      <c r="C107" s="385"/>
      <c r="D107" s="385"/>
      <c r="E107" s="385"/>
      <c r="F107" s="385"/>
      <c r="G107" s="385"/>
      <c r="H107" s="385"/>
      <c r="I107" s="385"/>
      <c r="J107" s="385"/>
      <c r="K107" s="385"/>
      <c r="L107" s="385"/>
      <c r="M107" s="385"/>
      <c r="N107" s="385"/>
      <c r="O107" s="385"/>
      <c r="P107" s="385"/>
      <c r="Q107" s="385"/>
      <c r="R107" s="385"/>
      <c r="S107" s="385"/>
      <c r="T107" s="385"/>
      <c r="U107" s="385"/>
      <c r="V107" s="385"/>
      <c r="W107" s="385"/>
      <c r="X107" s="385"/>
      <c r="Y107" s="385"/>
      <c r="Z107" s="385"/>
      <c r="AA107" s="385"/>
      <c r="AB107" s="385"/>
      <c r="AC107" s="385"/>
      <c r="AD107" s="385"/>
      <c r="AE107" s="385"/>
      <c r="AF107" s="385"/>
      <c r="AG107" s="385"/>
      <c r="AH107" s="385"/>
    </row>
    <row r="108" spans="1:34">
      <c r="A108" s="385"/>
      <c r="B108" s="385"/>
      <c r="C108" s="385"/>
      <c r="D108" s="385"/>
      <c r="E108" s="385"/>
      <c r="F108" s="385"/>
      <c r="G108" s="385"/>
      <c r="H108" s="385"/>
      <c r="I108" s="385"/>
      <c r="J108" s="385"/>
      <c r="K108" s="385"/>
      <c r="L108" s="385"/>
      <c r="M108" s="385"/>
      <c r="N108" s="385"/>
      <c r="O108" s="385"/>
      <c r="P108" s="385"/>
      <c r="Q108" s="385"/>
      <c r="R108" s="385"/>
      <c r="S108" s="385"/>
      <c r="T108" s="385"/>
      <c r="U108" s="385"/>
      <c r="V108" s="385"/>
      <c r="W108" s="385"/>
      <c r="X108" s="385"/>
      <c r="Y108" s="385"/>
      <c r="Z108" s="385"/>
      <c r="AA108" s="385"/>
      <c r="AB108" s="385"/>
      <c r="AC108" s="385"/>
      <c r="AD108" s="385"/>
      <c r="AE108" s="385"/>
      <c r="AF108" s="385"/>
      <c r="AG108" s="385"/>
      <c r="AH108" s="385"/>
    </row>
    <row r="109" spans="1:34">
      <c r="A109" s="385"/>
      <c r="B109" s="385"/>
      <c r="C109" s="385"/>
      <c r="D109" s="385"/>
      <c r="E109" s="385"/>
      <c r="F109" s="385"/>
      <c r="G109" s="385"/>
      <c r="H109" s="385"/>
      <c r="I109" s="385"/>
      <c r="J109" s="385"/>
      <c r="K109" s="385"/>
      <c r="L109" s="385"/>
      <c r="M109" s="385"/>
      <c r="N109" s="385"/>
      <c r="O109" s="385"/>
      <c r="P109" s="385"/>
      <c r="Q109" s="385"/>
      <c r="R109" s="385"/>
      <c r="S109" s="385"/>
      <c r="T109" s="385"/>
      <c r="U109" s="385"/>
      <c r="V109" s="385"/>
      <c r="W109" s="385"/>
      <c r="X109" s="385"/>
      <c r="Y109" s="385"/>
      <c r="Z109" s="385"/>
      <c r="AA109" s="385"/>
      <c r="AB109" s="385"/>
      <c r="AC109" s="385"/>
      <c r="AD109" s="385"/>
      <c r="AE109" s="385"/>
      <c r="AF109" s="385"/>
      <c r="AG109" s="385"/>
      <c r="AH109" s="385"/>
    </row>
    <row r="110" spans="1:34">
      <c r="A110" s="385"/>
      <c r="B110" s="385"/>
      <c r="C110" s="385"/>
      <c r="D110" s="385"/>
      <c r="E110" s="385"/>
      <c r="F110" s="385"/>
      <c r="G110" s="385"/>
      <c r="H110" s="385"/>
      <c r="I110" s="385"/>
      <c r="J110" s="385"/>
      <c r="K110" s="385"/>
      <c r="L110" s="385"/>
      <c r="M110" s="385"/>
      <c r="N110" s="385"/>
      <c r="O110" s="385"/>
      <c r="P110" s="385"/>
      <c r="Q110" s="385"/>
      <c r="R110" s="385"/>
      <c r="S110" s="385"/>
      <c r="T110" s="385"/>
      <c r="U110" s="385"/>
      <c r="V110" s="385"/>
      <c r="W110" s="385"/>
      <c r="X110" s="385"/>
      <c r="Y110" s="385"/>
      <c r="Z110" s="385"/>
      <c r="AA110" s="385"/>
      <c r="AB110" s="385"/>
      <c r="AC110" s="385"/>
      <c r="AD110" s="385"/>
      <c r="AE110" s="385"/>
      <c r="AF110" s="385"/>
      <c r="AG110" s="385"/>
      <c r="AH110" s="385"/>
    </row>
    <row r="111" spans="1:34">
      <c r="A111" s="385"/>
      <c r="B111" s="385"/>
      <c r="C111" s="385"/>
      <c r="D111" s="385"/>
      <c r="E111" s="385"/>
      <c r="F111" s="385"/>
      <c r="G111" s="385"/>
      <c r="H111" s="385"/>
      <c r="I111" s="385"/>
      <c r="J111" s="385"/>
      <c r="K111" s="385"/>
      <c r="L111" s="385"/>
      <c r="M111" s="385"/>
      <c r="N111" s="385"/>
      <c r="O111" s="385"/>
      <c r="P111" s="385"/>
      <c r="Q111" s="385"/>
      <c r="R111" s="385"/>
      <c r="S111" s="385"/>
      <c r="T111" s="385"/>
      <c r="U111" s="385"/>
      <c r="V111" s="385"/>
      <c r="W111" s="385"/>
      <c r="X111" s="385"/>
      <c r="Y111" s="385"/>
      <c r="Z111" s="385"/>
      <c r="AA111" s="385"/>
      <c r="AB111" s="385"/>
      <c r="AC111" s="385"/>
      <c r="AD111" s="385"/>
      <c r="AE111" s="385"/>
      <c r="AF111" s="385"/>
      <c r="AG111" s="385"/>
      <c r="AH111" s="385"/>
    </row>
    <row r="112" spans="1:34">
      <c r="A112" s="385"/>
      <c r="B112" s="385"/>
      <c r="C112" s="385"/>
      <c r="D112" s="385"/>
      <c r="E112" s="385"/>
      <c r="F112" s="385"/>
      <c r="G112" s="385"/>
      <c r="H112" s="385"/>
      <c r="I112" s="385"/>
      <c r="J112" s="385"/>
      <c r="K112" s="385"/>
      <c r="L112" s="385"/>
      <c r="M112" s="385"/>
      <c r="N112" s="385"/>
      <c r="O112" s="385"/>
      <c r="P112" s="385"/>
      <c r="Q112" s="385"/>
      <c r="R112" s="385"/>
      <c r="S112" s="385"/>
      <c r="T112" s="385"/>
      <c r="U112" s="385"/>
      <c r="V112" s="385"/>
      <c r="W112" s="385"/>
      <c r="X112" s="385"/>
      <c r="Y112" s="385"/>
      <c r="Z112" s="385"/>
      <c r="AA112" s="385"/>
      <c r="AB112" s="385"/>
      <c r="AC112" s="385"/>
      <c r="AD112" s="385"/>
      <c r="AE112" s="385"/>
      <c r="AF112" s="385"/>
      <c r="AG112" s="385"/>
      <c r="AH112" s="385"/>
    </row>
    <row r="113" spans="1:34">
      <c r="A113" s="385"/>
      <c r="B113" s="385"/>
      <c r="C113" s="385"/>
      <c r="D113" s="385"/>
      <c r="E113" s="385"/>
      <c r="F113" s="385"/>
      <c r="G113" s="385"/>
      <c r="H113" s="385"/>
      <c r="I113" s="385"/>
      <c r="J113" s="385"/>
      <c r="K113" s="385"/>
      <c r="L113" s="385"/>
      <c r="M113" s="385"/>
      <c r="N113" s="385"/>
      <c r="O113" s="385"/>
      <c r="P113" s="385"/>
      <c r="Q113" s="385"/>
      <c r="R113" s="385"/>
      <c r="S113" s="385"/>
      <c r="T113" s="385"/>
      <c r="U113" s="385"/>
      <c r="V113" s="385"/>
      <c r="W113" s="385"/>
      <c r="X113" s="385"/>
      <c r="Y113" s="385"/>
      <c r="Z113" s="385"/>
      <c r="AA113" s="385"/>
      <c r="AB113" s="385"/>
      <c r="AC113" s="385"/>
      <c r="AD113" s="385"/>
      <c r="AE113" s="385"/>
      <c r="AF113" s="385"/>
      <c r="AG113" s="385"/>
      <c r="AH113" s="385"/>
    </row>
    <row r="114" spans="1:34">
      <c r="A114" s="385"/>
      <c r="B114" s="385"/>
      <c r="C114" s="385"/>
      <c r="D114" s="385"/>
      <c r="E114" s="385"/>
      <c r="F114" s="385"/>
      <c r="G114" s="385"/>
      <c r="H114" s="385"/>
      <c r="I114" s="385"/>
      <c r="J114" s="385"/>
      <c r="K114" s="385"/>
      <c r="L114" s="385"/>
      <c r="M114" s="385"/>
      <c r="N114" s="385"/>
      <c r="O114" s="385"/>
      <c r="P114" s="385"/>
      <c r="Q114" s="385"/>
      <c r="R114" s="385"/>
      <c r="S114" s="385"/>
      <c r="T114" s="385"/>
      <c r="U114" s="385"/>
      <c r="V114" s="385"/>
      <c r="W114" s="385"/>
      <c r="X114" s="385"/>
      <c r="Y114" s="385"/>
      <c r="Z114" s="385"/>
      <c r="AA114" s="385"/>
      <c r="AB114" s="385"/>
      <c r="AC114" s="385"/>
      <c r="AD114" s="385"/>
      <c r="AE114" s="385"/>
      <c r="AF114" s="385"/>
      <c r="AG114" s="385"/>
      <c r="AH114" s="385"/>
    </row>
    <row r="115" spans="1:34">
      <c r="A115" s="385"/>
      <c r="B115" s="385"/>
      <c r="C115" s="385"/>
      <c r="D115" s="385"/>
      <c r="E115" s="385"/>
      <c r="F115" s="385"/>
      <c r="G115" s="385"/>
      <c r="H115" s="385"/>
      <c r="I115" s="385"/>
      <c r="J115" s="385"/>
      <c r="K115" s="385"/>
      <c r="L115" s="385"/>
      <c r="M115" s="385"/>
      <c r="N115" s="385"/>
      <c r="O115" s="385"/>
      <c r="P115" s="385"/>
      <c r="Q115" s="385"/>
      <c r="R115" s="385"/>
      <c r="S115" s="385"/>
      <c r="T115" s="385"/>
      <c r="U115" s="385"/>
      <c r="V115" s="385"/>
      <c r="W115" s="385"/>
      <c r="X115" s="385"/>
      <c r="Y115" s="385"/>
      <c r="Z115" s="385"/>
      <c r="AA115" s="385"/>
      <c r="AB115" s="385"/>
      <c r="AC115" s="385"/>
      <c r="AD115" s="385"/>
      <c r="AE115" s="385"/>
      <c r="AF115" s="385"/>
      <c r="AG115" s="385"/>
      <c r="AH115" s="385"/>
    </row>
    <row r="116" spans="1:34">
      <c r="A116" s="385"/>
      <c r="B116" s="385"/>
      <c r="C116" s="385"/>
      <c r="D116" s="385"/>
      <c r="E116" s="385"/>
      <c r="F116" s="385"/>
      <c r="G116" s="385"/>
      <c r="H116" s="385"/>
      <c r="I116" s="385"/>
      <c r="J116" s="385"/>
      <c r="K116" s="385"/>
      <c r="L116" s="385"/>
      <c r="M116" s="385"/>
      <c r="N116" s="385"/>
      <c r="O116" s="385"/>
      <c r="P116" s="385"/>
      <c r="Q116" s="385"/>
      <c r="R116" s="385"/>
      <c r="S116" s="385"/>
      <c r="T116" s="385"/>
      <c r="U116" s="385"/>
      <c r="V116" s="385"/>
      <c r="W116" s="385"/>
      <c r="X116" s="385"/>
      <c r="Y116" s="385"/>
      <c r="Z116" s="385"/>
      <c r="AA116" s="385"/>
      <c r="AB116" s="385"/>
      <c r="AC116" s="385"/>
      <c r="AD116" s="385"/>
      <c r="AE116" s="385"/>
      <c r="AF116" s="385"/>
      <c r="AG116" s="385"/>
      <c r="AH116" s="385"/>
    </row>
    <row r="117" spans="1:34">
      <c r="A117" s="385"/>
      <c r="B117" s="385"/>
      <c r="C117" s="385"/>
      <c r="D117" s="385"/>
      <c r="E117" s="385"/>
      <c r="F117" s="385"/>
      <c r="G117" s="385"/>
      <c r="H117" s="385"/>
      <c r="I117" s="385"/>
      <c r="J117" s="385"/>
      <c r="K117" s="385"/>
      <c r="L117" s="385"/>
      <c r="M117" s="385"/>
      <c r="N117" s="385"/>
      <c r="O117" s="385"/>
      <c r="P117" s="385"/>
      <c r="Q117" s="385"/>
      <c r="R117" s="385"/>
      <c r="S117" s="385"/>
      <c r="T117" s="385"/>
      <c r="U117" s="385"/>
      <c r="V117" s="385"/>
      <c r="W117" s="385"/>
      <c r="X117" s="385"/>
      <c r="Y117" s="385"/>
      <c r="Z117" s="385"/>
      <c r="AA117" s="385"/>
      <c r="AB117" s="385"/>
      <c r="AC117" s="385"/>
      <c r="AD117" s="385"/>
      <c r="AE117" s="385"/>
      <c r="AF117" s="385"/>
      <c r="AG117" s="385"/>
      <c r="AH117" s="385"/>
    </row>
    <row r="118" spans="1:34">
      <c r="A118" s="385"/>
      <c r="B118" s="385"/>
      <c r="C118" s="385"/>
      <c r="D118" s="385"/>
      <c r="E118" s="385"/>
      <c r="F118" s="385"/>
      <c r="G118" s="385"/>
      <c r="H118" s="385"/>
      <c r="I118" s="385"/>
      <c r="J118" s="385"/>
      <c r="K118" s="385"/>
      <c r="L118" s="385"/>
      <c r="M118" s="385"/>
      <c r="N118" s="385"/>
      <c r="O118" s="385"/>
      <c r="P118" s="385"/>
      <c r="Q118" s="385"/>
      <c r="R118" s="385"/>
      <c r="S118" s="385"/>
      <c r="T118" s="385"/>
      <c r="U118" s="385"/>
      <c r="V118" s="385"/>
      <c r="W118" s="385"/>
      <c r="X118" s="385"/>
      <c r="Y118" s="385"/>
      <c r="Z118" s="385"/>
      <c r="AA118" s="385"/>
      <c r="AB118" s="385"/>
      <c r="AC118" s="385"/>
      <c r="AD118" s="385"/>
      <c r="AE118" s="385"/>
      <c r="AF118" s="385"/>
      <c r="AG118" s="385"/>
      <c r="AH118" s="385"/>
    </row>
    <row r="119" spans="1:34">
      <c r="A119" s="385"/>
      <c r="B119" s="385"/>
      <c r="C119" s="385"/>
      <c r="D119" s="385"/>
      <c r="E119" s="385"/>
      <c r="F119" s="385"/>
      <c r="G119" s="385"/>
      <c r="H119" s="385"/>
      <c r="I119" s="385"/>
      <c r="J119" s="385"/>
      <c r="K119" s="385"/>
      <c r="L119" s="385"/>
      <c r="M119" s="385"/>
      <c r="N119" s="385"/>
      <c r="O119" s="385"/>
      <c r="P119" s="385"/>
      <c r="Q119" s="385"/>
      <c r="R119" s="385"/>
      <c r="S119" s="385"/>
      <c r="T119" s="385"/>
      <c r="U119" s="385"/>
      <c r="V119" s="385"/>
      <c r="W119" s="385"/>
      <c r="X119" s="385"/>
      <c r="Y119" s="385"/>
      <c r="Z119" s="385"/>
      <c r="AA119" s="385"/>
      <c r="AB119" s="385"/>
      <c r="AC119" s="385"/>
      <c r="AD119" s="385"/>
      <c r="AE119" s="385"/>
      <c r="AF119" s="385"/>
      <c r="AG119" s="385"/>
      <c r="AH119" s="385"/>
    </row>
    <row r="120" spans="1:34">
      <c r="A120" s="385"/>
      <c r="B120" s="385"/>
      <c r="C120" s="385"/>
      <c r="D120" s="385"/>
      <c r="E120" s="385"/>
      <c r="F120" s="385"/>
      <c r="G120" s="385"/>
      <c r="H120" s="385"/>
      <c r="I120" s="385"/>
      <c r="J120" s="385"/>
      <c r="K120" s="38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row>
    <row r="121" spans="1:34">
      <c r="A121" s="385"/>
      <c r="B121" s="385"/>
      <c r="C121" s="385"/>
      <c r="D121" s="385"/>
      <c r="E121" s="385"/>
      <c r="F121" s="385"/>
      <c r="G121" s="385"/>
      <c r="H121" s="385"/>
      <c r="I121" s="385"/>
      <c r="J121" s="385"/>
      <c r="K121" s="385"/>
      <c r="L121" s="385"/>
      <c r="M121" s="385"/>
      <c r="N121" s="385"/>
      <c r="O121" s="385"/>
      <c r="P121" s="385"/>
      <c r="Q121" s="385"/>
      <c r="R121" s="385"/>
      <c r="S121" s="385"/>
      <c r="T121" s="385"/>
      <c r="U121" s="385"/>
      <c r="V121" s="385"/>
      <c r="W121" s="385"/>
      <c r="X121" s="385"/>
      <c r="Y121" s="385"/>
      <c r="Z121" s="385"/>
      <c r="AA121" s="385"/>
      <c r="AB121" s="385"/>
      <c r="AC121" s="385"/>
      <c r="AD121" s="385"/>
      <c r="AE121" s="385"/>
      <c r="AF121" s="385"/>
      <c r="AG121" s="385"/>
      <c r="AH121" s="385"/>
    </row>
    <row r="122" spans="1:34">
      <c r="A122" s="385"/>
      <c r="B122" s="385"/>
      <c r="C122" s="385"/>
      <c r="D122" s="385"/>
      <c r="E122" s="385"/>
      <c r="F122" s="385"/>
      <c r="G122" s="385"/>
      <c r="H122" s="385"/>
      <c r="I122" s="385"/>
      <c r="J122" s="385"/>
      <c r="K122" s="385"/>
      <c r="L122" s="385"/>
      <c r="M122" s="385"/>
      <c r="N122" s="385"/>
      <c r="O122" s="385"/>
      <c r="P122" s="385"/>
      <c r="Q122" s="385"/>
      <c r="R122" s="385"/>
      <c r="S122" s="385"/>
      <c r="T122" s="385"/>
      <c r="U122" s="385"/>
      <c r="V122" s="385"/>
      <c r="W122" s="385"/>
      <c r="X122" s="385"/>
      <c r="Y122" s="385"/>
      <c r="Z122" s="385"/>
      <c r="AA122" s="385"/>
      <c r="AB122" s="385"/>
      <c r="AC122" s="385"/>
      <c r="AD122" s="385"/>
      <c r="AE122" s="385"/>
      <c r="AF122" s="385"/>
      <c r="AG122" s="385"/>
      <c r="AH122" s="385"/>
    </row>
    <row r="123" spans="1:34">
      <c r="A123" s="385"/>
      <c r="B123" s="385"/>
      <c r="C123" s="385"/>
      <c r="D123" s="385"/>
      <c r="E123" s="385"/>
      <c r="F123" s="385"/>
      <c r="G123" s="385"/>
      <c r="H123" s="385"/>
      <c r="I123" s="385"/>
      <c r="J123" s="385"/>
      <c r="K123" s="385"/>
      <c r="L123" s="385"/>
      <c r="M123" s="385"/>
      <c r="N123" s="385"/>
      <c r="O123" s="385"/>
      <c r="P123" s="385"/>
      <c r="Q123" s="385"/>
      <c r="R123" s="385"/>
      <c r="S123" s="385"/>
      <c r="T123" s="385"/>
      <c r="U123" s="385"/>
      <c r="V123" s="385"/>
      <c r="W123" s="385"/>
      <c r="X123" s="385"/>
      <c r="Y123" s="385"/>
      <c r="Z123" s="385"/>
      <c r="AA123" s="385"/>
      <c r="AB123" s="385"/>
      <c r="AC123" s="385"/>
      <c r="AD123" s="385"/>
      <c r="AE123" s="385"/>
      <c r="AF123" s="385"/>
      <c r="AG123" s="385"/>
      <c r="AH123" s="385"/>
    </row>
    <row r="124" spans="1:34">
      <c r="A124" s="385"/>
      <c r="B124" s="385"/>
      <c r="C124" s="385"/>
      <c r="D124" s="385"/>
      <c r="E124" s="385"/>
      <c r="F124" s="385"/>
      <c r="G124" s="385"/>
      <c r="H124" s="385"/>
      <c r="I124" s="385"/>
      <c r="J124" s="385"/>
      <c r="K124" s="385"/>
      <c r="L124" s="385"/>
      <c r="M124" s="385"/>
      <c r="N124" s="385"/>
      <c r="O124" s="385"/>
      <c r="P124" s="385"/>
      <c r="Q124" s="385"/>
      <c r="R124" s="385"/>
      <c r="S124" s="385"/>
      <c r="T124" s="385"/>
      <c r="U124" s="385"/>
      <c r="V124" s="385"/>
      <c r="W124" s="385"/>
      <c r="X124" s="385"/>
      <c r="Y124" s="385"/>
      <c r="Z124" s="385"/>
      <c r="AA124" s="385"/>
      <c r="AB124" s="385"/>
      <c r="AC124" s="385"/>
      <c r="AD124" s="385"/>
      <c r="AE124" s="385"/>
      <c r="AF124" s="385"/>
      <c r="AG124" s="385"/>
      <c r="AH124" s="385"/>
    </row>
    <row r="125" spans="1:34">
      <c r="A125" s="385"/>
      <c r="B125" s="385"/>
      <c r="C125" s="385"/>
      <c r="D125" s="385"/>
      <c r="E125" s="385"/>
      <c r="F125" s="385"/>
      <c r="G125" s="385"/>
      <c r="H125" s="385"/>
      <c r="I125" s="385"/>
      <c r="J125" s="385"/>
      <c r="K125" s="385"/>
      <c r="L125" s="385"/>
      <c r="M125" s="385"/>
      <c r="N125" s="385"/>
      <c r="O125" s="385"/>
      <c r="P125" s="385"/>
      <c r="Q125" s="385"/>
      <c r="R125" s="385"/>
      <c r="S125" s="385"/>
      <c r="T125" s="385"/>
      <c r="U125" s="385"/>
      <c r="V125" s="385"/>
      <c r="W125" s="385"/>
      <c r="X125" s="385"/>
      <c r="Y125" s="385"/>
      <c r="Z125" s="385"/>
      <c r="AA125" s="385"/>
      <c r="AB125" s="385"/>
      <c r="AC125" s="385"/>
      <c r="AD125" s="385"/>
      <c r="AE125" s="385"/>
      <c r="AF125" s="385"/>
      <c r="AG125" s="385"/>
      <c r="AH125" s="385"/>
    </row>
    <row r="126" spans="1:34">
      <c r="A126" s="385"/>
      <c r="B126" s="385"/>
      <c r="C126" s="385"/>
      <c r="D126" s="385"/>
      <c r="E126" s="385"/>
      <c r="F126" s="385"/>
      <c r="G126" s="385"/>
      <c r="H126" s="385"/>
      <c r="I126" s="385"/>
      <c r="J126" s="385"/>
      <c r="K126" s="385"/>
      <c r="L126" s="385"/>
      <c r="M126" s="385"/>
      <c r="N126" s="385"/>
      <c r="O126" s="385"/>
      <c r="P126" s="385"/>
      <c r="Q126" s="385"/>
      <c r="R126" s="385"/>
      <c r="S126" s="385"/>
      <c r="T126" s="385"/>
      <c r="U126" s="385"/>
      <c r="V126" s="385"/>
      <c r="W126" s="385"/>
      <c r="X126" s="385"/>
      <c r="Y126" s="385"/>
      <c r="Z126" s="385"/>
      <c r="AA126" s="385"/>
      <c r="AB126" s="385"/>
      <c r="AC126" s="385"/>
      <c r="AD126" s="385"/>
      <c r="AE126" s="385"/>
      <c r="AF126" s="385"/>
      <c r="AG126" s="385"/>
      <c r="AH126" s="385"/>
    </row>
    <row r="127" spans="1:34">
      <c r="A127" s="385"/>
      <c r="B127" s="385"/>
      <c r="C127" s="385"/>
      <c r="D127" s="385"/>
      <c r="E127" s="385"/>
      <c r="F127" s="385"/>
      <c r="G127" s="385"/>
      <c r="H127" s="385"/>
      <c r="I127" s="385"/>
      <c r="J127" s="385"/>
      <c r="K127" s="385"/>
      <c r="L127" s="385"/>
      <c r="M127" s="385"/>
      <c r="N127" s="385"/>
      <c r="O127" s="385"/>
      <c r="P127" s="385"/>
      <c r="Q127" s="385"/>
      <c r="R127" s="385"/>
      <c r="S127" s="385"/>
      <c r="T127" s="385"/>
      <c r="U127" s="385"/>
      <c r="V127" s="385"/>
      <c r="W127" s="385"/>
      <c r="X127" s="385"/>
      <c r="Y127" s="385"/>
      <c r="Z127" s="385"/>
      <c r="AA127" s="385"/>
      <c r="AB127" s="385"/>
      <c r="AC127" s="385"/>
      <c r="AD127" s="385"/>
      <c r="AE127" s="385"/>
      <c r="AF127" s="385"/>
      <c r="AG127" s="385"/>
      <c r="AH127" s="385"/>
    </row>
    <row r="128" spans="1:34">
      <c r="A128" s="385"/>
      <c r="B128" s="385"/>
      <c r="C128" s="385"/>
      <c r="D128" s="385"/>
      <c r="E128" s="385"/>
      <c r="F128" s="385"/>
      <c r="G128" s="385"/>
      <c r="H128" s="385"/>
      <c r="I128" s="385"/>
      <c r="J128" s="385"/>
      <c r="K128" s="385"/>
      <c r="L128" s="385"/>
      <c r="M128" s="385"/>
      <c r="N128" s="385"/>
      <c r="O128" s="385"/>
      <c r="P128" s="385"/>
      <c r="Q128" s="385"/>
      <c r="R128" s="385"/>
      <c r="S128" s="385"/>
      <c r="T128" s="385"/>
      <c r="U128" s="385"/>
      <c r="V128" s="385"/>
      <c r="W128" s="385"/>
      <c r="X128" s="385"/>
      <c r="Y128" s="385"/>
      <c r="Z128" s="385"/>
      <c r="AA128" s="385"/>
      <c r="AB128" s="385"/>
      <c r="AC128" s="385"/>
      <c r="AD128" s="385"/>
      <c r="AE128" s="385"/>
      <c r="AF128" s="385"/>
      <c r="AG128" s="385"/>
      <c r="AH128" s="385"/>
    </row>
    <row r="129" spans="1:34">
      <c r="A129" s="385"/>
      <c r="B129" s="385"/>
      <c r="C129" s="385"/>
      <c r="D129" s="385"/>
      <c r="E129" s="385"/>
      <c r="F129" s="385"/>
      <c r="G129" s="385"/>
      <c r="H129" s="385"/>
      <c r="I129" s="385"/>
      <c r="J129" s="385"/>
      <c r="K129" s="385"/>
      <c r="L129" s="385"/>
      <c r="M129" s="385"/>
      <c r="N129" s="385"/>
      <c r="O129" s="385"/>
      <c r="P129" s="385"/>
      <c r="Q129" s="385"/>
      <c r="R129" s="385"/>
      <c r="S129" s="385"/>
      <c r="T129" s="385"/>
      <c r="U129" s="385"/>
      <c r="V129" s="385"/>
      <c r="W129" s="385"/>
      <c r="X129" s="385"/>
      <c r="Y129" s="385"/>
      <c r="Z129" s="385"/>
      <c r="AA129" s="385"/>
      <c r="AB129" s="385"/>
      <c r="AC129" s="385"/>
      <c r="AD129" s="385"/>
      <c r="AE129" s="385"/>
      <c r="AF129" s="385"/>
      <c r="AG129" s="385"/>
      <c r="AH129" s="385"/>
    </row>
    <row r="130" spans="1:34">
      <c r="A130" s="385"/>
      <c r="B130" s="385"/>
      <c r="C130" s="385"/>
      <c r="D130" s="385"/>
      <c r="E130" s="385"/>
      <c r="F130" s="385"/>
      <c r="G130" s="385"/>
      <c r="H130" s="385"/>
      <c r="I130" s="385"/>
      <c r="J130" s="385"/>
      <c r="K130" s="385"/>
      <c r="L130" s="385"/>
      <c r="M130" s="385"/>
      <c r="N130" s="385"/>
      <c r="O130" s="385"/>
      <c r="P130" s="385"/>
      <c r="Q130" s="385"/>
      <c r="R130" s="385"/>
      <c r="S130" s="385"/>
      <c r="T130" s="385"/>
      <c r="U130" s="385"/>
      <c r="V130" s="385"/>
      <c r="W130" s="385"/>
      <c r="X130" s="385"/>
      <c r="Y130" s="385"/>
      <c r="Z130" s="385"/>
      <c r="AA130" s="385"/>
      <c r="AB130" s="385"/>
      <c r="AC130" s="385"/>
      <c r="AD130" s="385"/>
      <c r="AE130" s="385"/>
      <c r="AF130" s="385"/>
      <c r="AG130" s="385"/>
      <c r="AH130" s="385"/>
    </row>
    <row r="131" spans="1:34">
      <c r="A131" s="385"/>
      <c r="B131" s="385"/>
      <c r="C131" s="385"/>
      <c r="D131" s="385"/>
      <c r="E131" s="385"/>
      <c r="F131" s="385"/>
      <c r="G131" s="385"/>
      <c r="H131" s="385"/>
      <c r="I131" s="385"/>
      <c r="J131" s="385"/>
      <c r="K131" s="385"/>
      <c r="L131" s="385"/>
      <c r="M131" s="385"/>
      <c r="N131" s="385"/>
      <c r="O131" s="385"/>
      <c r="P131" s="385"/>
      <c r="Q131" s="385"/>
      <c r="R131" s="385"/>
      <c r="S131" s="385"/>
      <c r="T131" s="385"/>
      <c r="U131" s="385"/>
      <c r="V131" s="385"/>
      <c r="W131" s="385"/>
      <c r="X131" s="385"/>
      <c r="Y131" s="385"/>
      <c r="Z131" s="385"/>
      <c r="AA131" s="385"/>
      <c r="AB131" s="385"/>
      <c r="AC131" s="385"/>
      <c r="AD131" s="385"/>
      <c r="AE131" s="385"/>
      <c r="AF131" s="385"/>
      <c r="AG131" s="385"/>
      <c r="AH131" s="385"/>
    </row>
    <row r="132" spans="1:34">
      <c r="A132" s="385"/>
      <c r="B132" s="385"/>
      <c r="C132" s="385"/>
      <c r="D132" s="385"/>
      <c r="E132" s="385"/>
      <c r="F132" s="385"/>
      <c r="G132" s="385"/>
      <c r="H132" s="385"/>
      <c r="I132" s="385"/>
      <c r="J132" s="385"/>
      <c r="K132" s="385"/>
      <c r="L132" s="385"/>
      <c r="M132" s="385"/>
      <c r="N132" s="385"/>
      <c r="O132" s="385"/>
      <c r="P132" s="385"/>
      <c r="Q132" s="385"/>
      <c r="R132" s="385"/>
      <c r="S132" s="385"/>
      <c r="T132" s="385"/>
      <c r="U132" s="385"/>
      <c r="V132" s="385"/>
      <c r="W132" s="385"/>
      <c r="X132" s="385"/>
      <c r="Y132" s="385"/>
      <c r="Z132" s="385"/>
      <c r="AA132" s="385"/>
      <c r="AB132" s="385"/>
      <c r="AC132" s="385"/>
      <c r="AD132" s="385"/>
      <c r="AE132" s="385"/>
      <c r="AF132" s="385"/>
      <c r="AG132" s="385"/>
      <c r="AH132" s="385"/>
    </row>
    <row r="133" spans="1:34">
      <c r="A133" s="385"/>
      <c r="B133" s="385"/>
      <c r="C133" s="385"/>
      <c r="D133" s="385"/>
      <c r="E133" s="385"/>
      <c r="F133" s="385"/>
      <c r="G133" s="385"/>
      <c r="H133" s="385"/>
      <c r="I133" s="385"/>
      <c r="J133" s="385"/>
      <c r="K133" s="385"/>
      <c r="L133" s="385"/>
      <c r="M133" s="385"/>
      <c r="N133" s="385"/>
      <c r="O133" s="385"/>
      <c r="P133" s="385"/>
      <c r="Q133" s="385"/>
      <c r="R133" s="385"/>
      <c r="S133" s="385"/>
      <c r="T133" s="385"/>
      <c r="U133" s="385"/>
      <c r="V133" s="385"/>
      <c r="W133" s="385"/>
      <c r="X133" s="385"/>
      <c r="Y133" s="385"/>
      <c r="Z133" s="385"/>
      <c r="AA133" s="385"/>
      <c r="AB133" s="385"/>
      <c r="AC133" s="385"/>
      <c r="AD133" s="385"/>
      <c r="AE133" s="385"/>
      <c r="AF133" s="385"/>
      <c r="AG133" s="385"/>
      <c r="AH133" s="385"/>
    </row>
    <row r="134" spans="1:34">
      <c r="A134" s="385"/>
      <c r="B134" s="385"/>
      <c r="C134" s="385"/>
      <c r="D134" s="385"/>
      <c r="E134" s="385"/>
      <c r="F134" s="385"/>
      <c r="G134" s="385"/>
      <c r="H134" s="385"/>
      <c r="I134" s="385"/>
      <c r="J134" s="385"/>
      <c r="K134" s="385"/>
      <c r="L134" s="385"/>
      <c r="M134" s="385"/>
      <c r="N134" s="385"/>
      <c r="O134" s="385"/>
      <c r="P134" s="385"/>
      <c r="Q134" s="385"/>
      <c r="R134" s="385"/>
      <c r="S134" s="385"/>
      <c r="T134" s="385"/>
      <c r="U134" s="385"/>
      <c r="V134" s="385"/>
      <c r="W134" s="385"/>
      <c r="X134" s="385"/>
      <c r="Y134" s="385"/>
      <c r="Z134" s="385"/>
      <c r="AA134" s="385"/>
      <c r="AB134" s="385"/>
      <c r="AC134" s="385"/>
      <c r="AD134" s="385"/>
      <c r="AE134" s="385"/>
      <c r="AF134" s="385"/>
      <c r="AG134" s="385"/>
      <c r="AH134" s="385"/>
    </row>
    <row r="135" spans="1:34">
      <c r="A135" s="385"/>
      <c r="B135" s="385"/>
      <c r="C135" s="385"/>
      <c r="D135" s="385"/>
      <c r="E135" s="385"/>
      <c r="F135" s="385"/>
      <c r="G135" s="385"/>
      <c r="H135" s="385"/>
      <c r="I135" s="385"/>
      <c r="J135" s="385"/>
      <c r="K135" s="385"/>
      <c r="L135" s="385"/>
      <c r="M135" s="385"/>
      <c r="N135" s="385"/>
      <c r="O135" s="385"/>
      <c r="P135" s="385"/>
      <c r="Q135" s="385"/>
      <c r="R135" s="385"/>
      <c r="S135" s="385"/>
      <c r="T135" s="385"/>
      <c r="U135" s="385"/>
      <c r="V135" s="385"/>
      <c r="W135" s="385"/>
      <c r="X135" s="385"/>
      <c r="Y135" s="385"/>
      <c r="Z135" s="385"/>
      <c r="AA135" s="385"/>
      <c r="AB135" s="385"/>
      <c r="AC135" s="385"/>
      <c r="AD135" s="385"/>
      <c r="AE135" s="385"/>
      <c r="AF135" s="385"/>
      <c r="AG135" s="385"/>
      <c r="AH135" s="385"/>
    </row>
    <row r="136" spans="1:34">
      <c r="A136" s="385"/>
      <c r="B136" s="385"/>
      <c r="C136" s="385"/>
      <c r="D136" s="385"/>
      <c r="E136" s="385"/>
      <c r="F136" s="385"/>
      <c r="G136" s="385"/>
      <c r="H136" s="385"/>
      <c r="I136" s="385"/>
      <c r="J136" s="385"/>
      <c r="K136" s="385"/>
      <c r="L136" s="385"/>
      <c r="M136" s="385"/>
      <c r="N136" s="385"/>
      <c r="O136" s="385"/>
      <c r="P136" s="385"/>
      <c r="Q136" s="385"/>
      <c r="R136" s="385"/>
      <c r="S136" s="385"/>
      <c r="T136" s="385"/>
      <c r="U136" s="385"/>
      <c r="V136" s="385"/>
      <c r="W136" s="385"/>
      <c r="X136" s="385"/>
      <c r="Y136" s="385"/>
      <c r="Z136" s="385"/>
      <c r="AA136" s="385"/>
      <c r="AB136" s="385"/>
      <c r="AC136" s="385"/>
      <c r="AD136" s="385"/>
      <c r="AE136" s="385"/>
      <c r="AF136" s="385"/>
      <c r="AG136" s="385"/>
      <c r="AH136" s="385"/>
    </row>
    <row r="137" spans="1:34">
      <c r="A137" s="385"/>
      <c r="B137" s="385"/>
      <c r="C137" s="385"/>
      <c r="D137" s="385"/>
      <c r="E137" s="385"/>
      <c r="F137" s="385"/>
      <c r="G137" s="385"/>
      <c r="H137" s="385"/>
      <c r="I137" s="385"/>
      <c r="J137" s="385"/>
      <c r="K137" s="385"/>
      <c r="L137" s="385"/>
      <c r="M137" s="385"/>
      <c r="N137" s="385"/>
      <c r="O137" s="385"/>
      <c r="P137" s="385"/>
      <c r="Q137" s="385"/>
      <c r="R137" s="385"/>
      <c r="S137" s="385"/>
      <c r="T137" s="385"/>
      <c r="U137" s="385"/>
      <c r="V137" s="385"/>
      <c r="W137" s="385"/>
      <c r="X137" s="385"/>
      <c r="Y137" s="385"/>
      <c r="Z137" s="385"/>
      <c r="AA137" s="385"/>
      <c r="AB137" s="385"/>
      <c r="AC137" s="385"/>
      <c r="AD137" s="385"/>
      <c r="AE137" s="385"/>
      <c r="AF137" s="385"/>
      <c r="AG137" s="385"/>
      <c r="AH137" s="385"/>
    </row>
    <row r="138" spans="1:34">
      <c r="A138" s="385"/>
      <c r="B138" s="385"/>
      <c r="C138" s="385"/>
      <c r="D138" s="385"/>
      <c r="E138" s="385"/>
      <c r="F138" s="385"/>
      <c r="G138" s="385"/>
      <c r="H138" s="385"/>
      <c r="I138" s="385"/>
      <c r="J138" s="385"/>
      <c r="K138" s="385"/>
      <c r="L138" s="385"/>
      <c r="M138" s="385"/>
      <c r="N138" s="385"/>
      <c r="O138" s="385"/>
      <c r="P138" s="385"/>
      <c r="Q138" s="385"/>
      <c r="R138" s="385"/>
      <c r="S138" s="385"/>
      <c r="T138" s="385"/>
      <c r="U138" s="385"/>
      <c r="V138" s="385"/>
      <c r="W138" s="385"/>
      <c r="X138" s="385"/>
      <c r="Y138" s="385"/>
      <c r="Z138" s="385"/>
      <c r="AA138" s="385"/>
      <c r="AB138" s="385"/>
      <c r="AC138" s="385"/>
      <c r="AD138" s="385"/>
      <c r="AE138" s="385"/>
      <c r="AF138" s="385"/>
      <c r="AG138" s="385"/>
      <c r="AH138" s="385"/>
    </row>
    <row r="139" spans="1:34">
      <c r="A139" s="385"/>
      <c r="B139" s="385"/>
      <c r="C139" s="385"/>
      <c r="D139" s="385"/>
      <c r="E139" s="385"/>
      <c r="F139" s="385"/>
      <c r="G139" s="385"/>
      <c r="H139" s="385"/>
      <c r="I139" s="385"/>
      <c r="J139" s="385"/>
      <c r="K139" s="385"/>
      <c r="L139" s="385"/>
      <c r="M139" s="385"/>
      <c r="N139" s="385"/>
      <c r="O139" s="385"/>
      <c r="P139" s="385"/>
      <c r="Q139" s="385"/>
      <c r="R139" s="385"/>
      <c r="S139" s="385"/>
      <c r="T139" s="385"/>
      <c r="U139" s="385"/>
      <c r="V139" s="385"/>
      <c r="W139" s="385"/>
      <c r="X139" s="385"/>
      <c r="Y139" s="385"/>
      <c r="Z139" s="385"/>
      <c r="AA139" s="385"/>
      <c r="AB139" s="385"/>
      <c r="AC139" s="385"/>
      <c r="AD139" s="385"/>
      <c r="AE139" s="385"/>
      <c r="AF139" s="385"/>
      <c r="AG139" s="385"/>
      <c r="AH139" s="385"/>
    </row>
    <row r="140" spans="1:34">
      <c r="A140" s="385"/>
      <c r="B140" s="385"/>
      <c r="C140" s="385"/>
      <c r="D140" s="385"/>
      <c r="E140" s="385"/>
      <c r="F140" s="385"/>
      <c r="G140" s="385"/>
      <c r="H140" s="385"/>
      <c r="I140" s="385"/>
      <c r="J140" s="385"/>
      <c r="K140" s="385"/>
      <c r="L140" s="385"/>
      <c r="M140" s="385"/>
      <c r="N140" s="385"/>
      <c r="O140" s="385"/>
      <c r="P140" s="385"/>
      <c r="Q140" s="385"/>
      <c r="R140" s="385"/>
      <c r="S140" s="385"/>
      <c r="T140" s="385"/>
      <c r="U140" s="385"/>
      <c r="V140" s="385"/>
      <c r="W140" s="385"/>
      <c r="X140" s="385"/>
      <c r="Y140" s="385"/>
      <c r="Z140" s="385"/>
      <c r="AA140" s="385"/>
      <c r="AB140" s="385"/>
      <c r="AC140" s="385"/>
      <c r="AD140" s="385"/>
      <c r="AE140" s="385"/>
      <c r="AF140" s="385"/>
      <c r="AG140" s="385"/>
      <c r="AH140" s="385"/>
    </row>
    <row r="141" spans="1:34">
      <c r="A141" s="385"/>
      <c r="B141" s="385"/>
      <c r="C141" s="385"/>
      <c r="D141" s="385"/>
      <c r="E141" s="385"/>
      <c r="F141" s="385"/>
      <c r="G141" s="385"/>
      <c r="H141" s="385"/>
      <c r="I141" s="385"/>
      <c r="J141" s="385"/>
      <c r="K141" s="385"/>
      <c r="L141" s="385"/>
      <c r="M141" s="385"/>
      <c r="N141" s="385"/>
      <c r="O141" s="385"/>
      <c r="P141" s="385"/>
      <c r="Q141" s="385"/>
      <c r="R141" s="385"/>
      <c r="S141" s="385"/>
      <c r="T141" s="385"/>
      <c r="U141" s="385"/>
      <c r="V141" s="385"/>
      <c r="W141" s="385"/>
      <c r="X141" s="385"/>
      <c r="Y141" s="385"/>
      <c r="Z141" s="385"/>
      <c r="AA141" s="385"/>
      <c r="AB141" s="385"/>
      <c r="AC141" s="385"/>
      <c r="AD141" s="385"/>
      <c r="AE141" s="385"/>
      <c r="AF141" s="385"/>
      <c r="AG141" s="385"/>
      <c r="AH141" s="385"/>
    </row>
    <row r="142" spans="1:34">
      <c r="A142" s="385"/>
      <c r="B142" s="385"/>
      <c r="C142" s="385"/>
      <c r="D142" s="385"/>
      <c r="E142" s="385"/>
      <c r="F142" s="385"/>
      <c r="G142" s="385"/>
      <c r="H142" s="385"/>
      <c r="I142" s="385"/>
      <c r="J142" s="385"/>
      <c r="K142" s="385"/>
      <c r="L142" s="385"/>
      <c r="M142" s="385"/>
      <c r="N142" s="385"/>
      <c r="O142" s="385"/>
      <c r="P142" s="385"/>
      <c r="Q142" s="385"/>
      <c r="R142" s="385"/>
      <c r="S142" s="385"/>
      <c r="T142" s="385"/>
      <c r="U142" s="385"/>
      <c r="V142" s="385"/>
      <c r="W142" s="385"/>
      <c r="X142" s="385"/>
      <c r="Y142" s="385"/>
      <c r="Z142" s="385"/>
      <c r="AA142" s="385"/>
      <c r="AB142" s="385"/>
      <c r="AC142" s="385"/>
      <c r="AD142" s="385"/>
      <c r="AE142" s="385"/>
      <c r="AF142" s="385"/>
      <c r="AG142" s="385"/>
      <c r="AH142" s="385"/>
    </row>
    <row r="143" spans="1:34">
      <c r="A143" s="385"/>
      <c r="B143" s="385"/>
      <c r="C143" s="385"/>
      <c r="D143" s="385"/>
      <c r="E143" s="385"/>
      <c r="F143" s="385"/>
      <c r="G143" s="385"/>
      <c r="H143" s="385"/>
      <c r="I143" s="385"/>
      <c r="J143" s="385"/>
      <c r="K143" s="385"/>
      <c r="L143" s="385"/>
      <c r="M143" s="385"/>
      <c r="N143" s="385"/>
      <c r="O143" s="385"/>
      <c r="P143" s="385"/>
      <c r="Q143" s="385"/>
      <c r="R143" s="385"/>
      <c r="S143" s="385"/>
      <c r="T143" s="385"/>
      <c r="U143" s="385"/>
      <c r="V143" s="385"/>
      <c r="W143" s="385"/>
      <c r="X143" s="385"/>
      <c r="Y143" s="385"/>
      <c r="Z143" s="385"/>
      <c r="AA143" s="385"/>
      <c r="AB143" s="385"/>
      <c r="AC143" s="385"/>
      <c r="AD143" s="385"/>
      <c r="AE143" s="385"/>
      <c r="AF143" s="385"/>
      <c r="AG143" s="385"/>
      <c r="AH143" s="385"/>
    </row>
    <row r="144" spans="1:34">
      <c r="A144" s="385"/>
      <c r="B144" s="385"/>
      <c r="C144" s="385"/>
      <c r="D144" s="385"/>
      <c r="E144" s="385"/>
      <c r="F144" s="385"/>
      <c r="G144" s="385"/>
      <c r="H144" s="385"/>
      <c r="I144" s="385"/>
      <c r="J144" s="385"/>
      <c r="K144" s="385"/>
      <c r="L144" s="385"/>
      <c r="M144" s="385"/>
      <c r="N144" s="385"/>
      <c r="O144" s="385"/>
      <c r="P144" s="385"/>
      <c r="Q144" s="385"/>
      <c r="R144" s="385"/>
      <c r="S144" s="385"/>
      <c r="T144" s="385"/>
      <c r="U144" s="385"/>
      <c r="V144" s="385"/>
      <c r="W144" s="385"/>
      <c r="X144" s="385"/>
      <c r="Y144" s="385"/>
      <c r="Z144" s="385"/>
      <c r="AA144" s="385"/>
      <c r="AB144" s="385"/>
      <c r="AC144" s="385"/>
      <c r="AD144" s="385"/>
      <c r="AE144" s="385"/>
      <c r="AF144" s="385"/>
      <c r="AG144" s="385"/>
      <c r="AH144" s="385"/>
    </row>
    <row r="145" spans="1:34">
      <c r="A145" s="385"/>
      <c r="B145" s="385"/>
      <c r="C145" s="385"/>
      <c r="D145" s="385"/>
      <c r="E145" s="385"/>
      <c r="F145" s="385"/>
      <c r="G145" s="385"/>
      <c r="H145" s="385"/>
      <c r="I145" s="385"/>
      <c r="J145" s="385"/>
      <c r="K145" s="385"/>
      <c r="L145" s="385"/>
      <c r="M145" s="385"/>
      <c r="N145" s="385"/>
      <c r="O145" s="385"/>
      <c r="P145" s="385"/>
      <c r="Q145" s="385"/>
      <c r="R145" s="385"/>
      <c r="S145" s="385"/>
      <c r="T145" s="385"/>
      <c r="U145" s="385"/>
      <c r="V145" s="385"/>
      <c r="W145" s="385"/>
      <c r="X145" s="385"/>
      <c r="Y145" s="385"/>
      <c r="Z145" s="385"/>
      <c r="AA145" s="385"/>
      <c r="AB145" s="385"/>
      <c r="AC145" s="385"/>
      <c r="AD145" s="385"/>
      <c r="AE145" s="385"/>
      <c r="AF145" s="385"/>
      <c r="AG145" s="385"/>
      <c r="AH145" s="385"/>
    </row>
    <row r="146" spans="1:34">
      <c r="A146" s="385"/>
      <c r="B146" s="385"/>
      <c r="C146" s="385"/>
      <c r="D146" s="385"/>
      <c r="E146" s="385"/>
      <c r="F146" s="385"/>
      <c r="G146" s="385"/>
      <c r="H146" s="385"/>
      <c r="I146" s="385"/>
      <c r="J146" s="385"/>
      <c r="K146" s="385"/>
      <c r="L146" s="385"/>
      <c r="M146" s="385"/>
      <c r="N146" s="385"/>
      <c r="O146" s="385"/>
      <c r="P146" s="385"/>
      <c r="Q146" s="385"/>
      <c r="R146" s="385"/>
      <c r="S146" s="385"/>
      <c r="T146" s="385"/>
      <c r="U146" s="385"/>
      <c r="V146" s="385"/>
      <c r="W146" s="385"/>
      <c r="X146" s="385"/>
      <c r="Y146" s="385"/>
      <c r="Z146" s="385"/>
      <c r="AA146" s="385"/>
      <c r="AB146" s="385"/>
      <c r="AC146" s="385"/>
      <c r="AD146" s="385"/>
      <c r="AE146" s="385"/>
      <c r="AF146" s="385"/>
      <c r="AG146" s="385"/>
      <c r="AH146" s="385"/>
    </row>
    <row r="147" spans="1:34">
      <c r="A147" s="385"/>
      <c r="B147" s="385"/>
      <c r="C147" s="385"/>
      <c r="D147" s="385"/>
      <c r="E147" s="385"/>
      <c r="F147" s="385"/>
      <c r="G147" s="385"/>
      <c r="H147" s="385"/>
      <c r="I147" s="385"/>
      <c r="J147" s="385"/>
      <c r="K147" s="385"/>
      <c r="L147" s="385"/>
      <c r="M147" s="385"/>
      <c r="N147" s="385"/>
      <c r="O147" s="385"/>
      <c r="P147" s="385"/>
      <c r="Q147" s="385"/>
      <c r="R147" s="385"/>
      <c r="S147" s="385"/>
      <c r="T147" s="385"/>
      <c r="U147" s="385"/>
      <c r="V147" s="385"/>
      <c r="W147" s="385"/>
      <c r="X147" s="385"/>
      <c r="Y147" s="385"/>
      <c r="Z147" s="385"/>
      <c r="AA147" s="385"/>
      <c r="AB147" s="385"/>
      <c r="AC147" s="385"/>
      <c r="AD147" s="385"/>
      <c r="AE147" s="385"/>
      <c r="AF147" s="385"/>
      <c r="AG147" s="385"/>
      <c r="AH147" s="385"/>
    </row>
    <row r="148" spans="1:34">
      <c r="A148" s="385"/>
      <c r="B148" s="385"/>
      <c r="C148" s="385"/>
      <c r="D148" s="385"/>
      <c r="E148" s="385"/>
      <c r="F148" s="385"/>
      <c r="G148" s="385"/>
      <c r="H148" s="385"/>
      <c r="I148" s="385"/>
      <c r="J148" s="385"/>
      <c r="K148" s="385"/>
      <c r="L148" s="385"/>
      <c r="M148" s="385"/>
      <c r="N148" s="385"/>
      <c r="O148" s="385"/>
      <c r="P148" s="385"/>
      <c r="Q148" s="385"/>
      <c r="R148" s="385"/>
      <c r="S148" s="385"/>
      <c r="T148" s="385"/>
      <c r="U148" s="385"/>
      <c r="V148" s="385"/>
      <c r="W148" s="385"/>
      <c r="X148" s="385"/>
      <c r="Y148" s="385"/>
      <c r="Z148" s="385"/>
      <c r="AA148" s="385"/>
      <c r="AB148" s="385"/>
      <c r="AC148" s="385"/>
      <c r="AD148" s="385"/>
      <c r="AE148" s="385"/>
      <c r="AF148" s="385"/>
      <c r="AG148" s="385"/>
      <c r="AH148" s="385"/>
    </row>
    <row r="149" spans="1:34">
      <c r="A149" s="385"/>
      <c r="B149" s="385"/>
      <c r="C149" s="385"/>
      <c r="D149" s="385"/>
      <c r="E149" s="385"/>
      <c r="F149" s="385"/>
      <c r="G149" s="385"/>
      <c r="H149" s="385"/>
      <c r="I149" s="385"/>
      <c r="J149" s="385"/>
      <c r="K149" s="385"/>
      <c r="L149" s="385"/>
      <c r="M149" s="385"/>
      <c r="N149" s="385"/>
      <c r="O149" s="385"/>
      <c r="P149" s="385"/>
      <c r="Q149" s="385"/>
      <c r="R149" s="385"/>
      <c r="S149" s="385"/>
      <c r="T149" s="385"/>
      <c r="U149" s="385"/>
      <c r="V149" s="385"/>
      <c r="W149" s="385"/>
      <c r="X149" s="385"/>
      <c r="Y149" s="385"/>
      <c r="Z149" s="385"/>
      <c r="AA149" s="385"/>
      <c r="AB149" s="385"/>
      <c r="AC149" s="385"/>
      <c r="AD149" s="385"/>
      <c r="AE149" s="385"/>
      <c r="AF149" s="385"/>
      <c r="AG149" s="385"/>
      <c r="AH149" s="385"/>
    </row>
    <row r="150" spans="1:34">
      <c r="A150" s="385"/>
      <c r="B150" s="385"/>
      <c r="C150" s="385"/>
      <c r="D150" s="385"/>
      <c r="E150" s="385"/>
      <c r="F150" s="385"/>
      <c r="G150" s="385"/>
      <c r="H150" s="385"/>
      <c r="I150" s="385"/>
      <c r="J150" s="385"/>
      <c r="K150" s="385"/>
      <c r="L150" s="385"/>
      <c r="M150" s="385"/>
      <c r="N150" s="385"/>
      <c r="O150" s="385"/>
      <c r="P150" s="385"/>
      <c r="Q150" s="385"/>
      <c r="R150" s="385"/>
      <c r="S150" s="385"/>
      <c r="T150" s="385"/>
      <c r="U150" s="385"/>
      <c r="V150" s="385"/>
      <c r="W150" s="385"/>
      <c r="X150" s="385"/>
      <c r="Y150" s="385"/>
      <c r="Z150" s="385"/>
      <c r="AA150" s="385"/>
      <c r="AB150" s="385"/>
      <c r="AC150" s="385"/>
      <c r="AD150" s="385"/>
      <c r="AE150" s="385"/>
      <c r="AF150" s="385"/>
      <c r="AG150" s="385"/>
      <c r="AH150" s="385"/>
    </row>
    <row r="151" spans="1:34">
      <c r="A151" s="385"/>
      <c r="B151" s="385"/>
      <c r="C151" s="385"/>
      <c r="D151" s="385"/>
      <c r="E151" s="385"/>
      <c r="F151" s="385"/>
      <c r="G151" s="385"/>
      <c r="H151" s="385"/>
      <c r="I151" s="385"/>
      <c r="J151" s="385"/>
      <c r="K151" s="385"/>
      <c r="L151" s="385"/>
      <c r="M151" s="385"/>
      <c r="N151" s="385"/>
      <c r="O151" s="385"/>
      <c r="P151" s="385"/>
      <c r="Q151" s="385"/>
      <c r="R151" s="385"/>
      <c r="S151" s="385"/>
      <c r="T151" s="385"/>
      <c r="U151" s="385"/>
      <c r="V151" s="385"/>
      <c r="W151" s="385"/>
      <c r="X151" s="385"/>
      <c r="Y151" s="385"/>
      <c r="Z151" s="385"/>
      <c r="AA151" s="385"/>
      <c r="AB151" s="385"/>
      <c r="AC151" s="385"/>
      <c r="AD151" s="385"/>
      <c r="AE151" s="385"/>
      <c r="AF151" s="385"/>
      <c r="AG151" s="385"/>
      <c r="AH151" s="385"/>
    </row>
    <row r="152" spans="1:34">
      <c r="A152" s="385"/>
      <c r="B152" s="385"/>
      <c r="C152" s="385"/>
      <c r="D152" s="385"/>
      <c r="E152" s="385"/>
      <c r="F152" s="385"/>
      <c r="G152" s="385"/>
      <c r="H152" s="385"/>
      <c r="I152" s="385"/>
      <c r="J152" s="385"/>
      <c r="K152" s="385"/>
      <c r="L152" s="385"/>
      <c r="M152" s="385"/>
      <c r="N152" s="385"/>
      <c r="O152" s="385"/>
      <c r="P152" s="385"/>
      <c r="Q152" s="385"/>
      <c r="R152" s="385"/>
      <c r="S152" s="385"/>
      <c r="T152" s="385"/>
      <c r="U152" s="385"/>
      <c r="V152" s="385"/>
      <c r="W152" s="385"/>
      <c r="X152" s="385"/>
      <c r="Y152" s="385"/>
      <c r="Z152" s="385"/>
      <c r="AA152" s="385"/>
      <c r="AB152" s="385"/>
      <c r="AC152" s="385"/>
      <c r="AD152" s="385"/>
      <c r="AE152" s="385"/>
      <c r="AF152" s="385"/>
      <c r="AG152" s="385"/>
      <c r="AH152" s="385"/>
    </row>
    <row r="153" spans="1:34">
      <c r="A153" s="385"/>
      <c r="B153" s="385"/>
      <c r="C153" s="385"/>
      <c r="D153" s="385"/>
      <c r="E153" s="385"/>
      <c r="F153" s="385"/>
      <c r="G153" s="385"/>
      <c r="H153" s="385"/>
      <c r="I153" s="385"/>
      <c r="J153" s="385"/>
      <c r="K153" s="385"/>
      <c r="L153" s="385"/>
      <c r="M153" s="385"/>
      <c r="N153" s="385"/>
      <c r="O153" s="385"/>
      <c r="P153" s="385"/>
      <c r="Q153" s="385"/>
      <c r="R153" s="385"/>
      <c r="S153" s="385"/>
      <c r="T153" s="385"/>
      <c r="U153" s="385"/>
      <c r="V153" s="385"/>
      <c r="W153" s="385"/>
      <c r="X153" s="385"/>
      <c r="Y153" s="385"/>
      <c r="Z153" s="385"/>
      <c r="AA153" s="385"/>
      <c r="AB153" s="385"/>
      <c r="AC153" s="385"/>
      <c r="AD153" s="385"/>
      <c r="AE153" s="385"/>
      <c r="AF153" s="385"/>
      <c r="AG153" s="385"/>
      <c r="AH153" s="385"/>
    </row>
    <row r="154" spans="1:34">
      <c r="A154" s="385"/>
      <c r="B154" s="385"/>
      <c r="C154" s="385"/>
      <c r="D154" s="385"/>
      <c r="E154" s="385"/>
      <c r="F154" s="385"/>
      <c r="G154" s="385"/>
      <c r="H154" s="385"/>
      <c r="I154" s="385"/>
      <c r="J154" s="385"/>
      <c r="K154" s="385"/>
      <c r="L154" s="385"/>
      <c r="M154" s="385"/>
      <c r="N154" s="385"/>
      <c r="O154" s="385"/>
      <c r="P154" s="385"/>
      <c r="Q154" s="385"/>
      <c r="R154" s="385"/>
      <c r="S154" s="385"/>
      <c r="T154" s="385"/>
      <c r="U154" s="385"/>
      <c r="V154" s="385"/>
      <c r="W154" s="385"/>
      <c r="X154" s="385"/>
      <c r="Y154" s="385"/>
      <c r="Z154" s="385"/>
      <c r="AA154" s="385"/>
      <c r="AB154" s="385"/>
      <c r="AC154" s="385"/>
      <c r="AD154" s="385"/>
      <c r="AE154" s="385"/>
      <c r="AF154" s="385"/>
      <c r="AG154" s="385"/>
      <c r="AH154" s="385"/>
    </row>
    <row r="155" spans="1:34">
      <c r="A155" s="385"/>
      <c r="B155" s="385"/>
      <c r="C155" s="385"/>
      <c r="D155" s="385"/>
      <c r="E155" s="385"/>
      <c r="F155" s="385"/>
      <c r="G155" s="385"/>
      <c r="H155" s="385"/>
      <c r="I155" s="385"/>
      <c r="J155" s="385"/>
      <c r="K155" s="385"/>
      <c r="L155" s="385"/>
      <c r="M155" s="385"/>
      <c r="N155" s="385"/>
      <c r="O155" s="385"/>
      <c r="P155" s="385"/>
      <c r="Q155" s="385"/>
      <c r="R155" s="385"/>
      <c r="S155" s="385"/>
      <c r="T155" s="385"/>
      <c r="U155" s="385"/>
      <c r="V155" s="385"/>
      <c r="W155" s="385"/>
      <c r="X155" s="385"/>
      <c r="Y155" s="385"/>
      <c r="Z155" s="385"/>
      <c r="AA155" s="385"/>
      <c r="AB155" s="385"/>
      <c r="AC155" s="385"/>
      <c r="AD155" s="385"/>
      <c r="AE155" s="385"/>
      <c r="AF155" s="385"/>
      <c r="AG155" s="385"/>
      <c r="AH155" s="385"/>
    </row>
    <row r="156" spans="1:34">
      <c r="A156" s="385"/>
      <c r="B156" s="385"/>
      <c r="C156" s="385"/>
      <c r="D156" s="385"/>
      <c r="E156" s="385"/>
      <c r="F156" s="385"/>
      <c r="G156" s="385"/>
      <c r="H156" s="385"/>
      <c r="I156" s="385"/>
      <c r="J156" s="385"/>
      <c r="K156" s="385"/>
      <c r="L156" s="385"/>
      <c r="M156" s="385"/>
      <c r="N156" s="385"/>
      <c r="O156" s="385"/>
      <c r="P156" s="385"/>
      <c r="Q156" s="385"/>
      <c r="R156" s="385"/>
      <c r="S156" s="385"/>
      <c r="T156" s="385"/>
      <c r="U156" s="385"/>
      <c r="V156" s="385"/>
      <c r="W156" s="385"/>
      <c r="X156" s="385"/>
      <c r="Y156" s="385"/>
      <c r="Z156" s="385"/>
      <c r="AA156" s="385"/>
      <c r="AB156" s="385"/>
      <c r="AC156" s="385"/>
      <c r="AD156" s="385"/>
      <c r="AE156" s="385"/>
      <c r="AF156" s="385"/>
      <c r="AG156" s="385"/>
      <c r="AH156" s="385"/>
    </row>
    <row r="157" spans="1:34">
      <c r="A157" s="385"/>
      <c r="B157" s="385"/>
      <c r="C157" s="385"/>
      <c r="D157" s="385"/>
      <c r="E157" s="385"/>
      <c r="F157" s="385"/>
      <c r="G157" s="385"/>
      <c r="H157" s="385"/>
      <c r="I157" s="385"/>
      <c r="J157" s="385"/>
      <c r="K157" s="385"/>
      <c r="L157" s="385"/>
      <c r="M157" s="385"/>
      <c r="N157" s="385"/>
      <c r="O157" s="385"/>
      <c r="P157" s="385"/>
      <c r="Q157" s="385"/>
      <c r="R157" s="385"/>
      <c r="S157" s="385"/>
      <c r="T157" s="385"/>
      <c r="U157" s="385"/>
      <c r="V157" s="385"/>
      <c r="W157" s="385"/>
      <c r="X157" s="385"/>
      <c r="Y157" s="385"/>
      <c r="Z157" s="385"/>
      <c r="AA157" s="385"/>
      <c r="AB157" s="385"/>
      <c r="AC157" s="385"/>
      <c r="AD157" s="385"/>
      <c r="AE157" s="385"/>
      <c r="AF157" s="385"/>
      <c r="AG157" s="385"/>
      <c r="AH157" s="385"/>
    </row>
    <row r="158" spans="1:34">
      <c r="A158" s="385"/>
      <c r="B158" s="385"/>
      <c r="C158" s="385"/>
      <c r="D158" s="385"/>
      <c r="E158" s="385"/>
      <c r="F158" s="385"/>
      <c r="G158" s="385"/>
      <c r="H158" s="385"/>
      <c r="I158" s="385"/>
      <c r="J158" s="385"/>
      <c r="K158" s="385"/>
      <c r="L158" s="385"/>
      <c r="M158" s="385"/>
      <c r="N158" s="385"/>
      <c r="O158" s="385"/>
      <c r="P158" s="385"/>
      <c r="Q158" s="385"/>
      <c r="R158" s="385"/>
      <c r="S158" s="385"/>
      <c r="T158" s="385"/>
      <c r="U158" s="385"/>
      <c r="V158" s="385"/>
      <c r="W158" s="385"/>
      <c r="X158" s="385"/>
      <c r="Y158" s="385"/>
      <c r="Z158" s="385"/>
      <c r="AA158" s="385"/>
      <c r="AB158" s="385"/>
      <c r="AC158" s="385"/>
      <c r="AD158" s="385"/>
      <c r="AE158" s="385"/>
      <c r="AF158" s="385"/>
      <c r="AG158" s="385"/>
      <c r="AH158" s="385"/>
    </row>
    <row r="159" spans="1:34">
      <c r="A159" s="385"/>
      <c r="B159" s="385"/>
      <c r="C159" s="385"/>
      <c r="D159" s="385"/>
      <c r="E159" s="385"/>
      <c r="F159" s="385"/>
      <c r="G159" s="385"/>
      <c r="H159" s="385"/>
      <c r="I159" s="385"/>
      <c r="J159" s="385"/>
      <c r="K159" s="385"/>
      <c r="L159" s="385"/>
      <c r="M159" s="385"/>
      <c r="N159" s="385"/>
      <c r="O159" s="385"/>
      <c r="P159" s="385"/>
      <c r="Q159" s="385"/>
      <c r="R159" s="385"/>
      <c r="S159" s="385"/>
      <c r="T159" s="385"/>
      <c r="U159" s="385"/>
      <c r="V159" s="385"/>
      <c r="W159" s="385"/>
      <c r="X159" s="385"/>
      <c r="Y159" s="385"/>
      <c r="Z159" s="385"/>
      <c r="AA159" s="385"/>
      <c r="AB159" s="385"/>
      <c r="AC159" s="385"/>
      <c r="AD159" s="385"/>
      <c r="AE159" s="385"/>
      <c r="AF159" s="385"/>
      <c r="AG159" s="385"/>
      <c r="AH159" s="385"/>
    </row>
    <row r="160" spans="1:34">
      <c r="A160" s="385"/>
      <c r="B160" s="385"/>
      <c r="C160" s="385"/>
      <c r="D160" s="385"/>
      <c r="E160" s="385"/>
      <c r="F160" s="385"/>
      <c r="G160" s="385"/>
      <c r="H160" s="385"/>
      <c r="I160" s="385"/>
      <c r="J160" s="385"/>
      <c r="K160" s="385"/>
      <c r="L160" s="385"/>
      <c r="M160" s="385"/>
      <c r="N160" s="385"/>
      <c r="O160" s="385"/>
      <c r="P160" s="385"/>
      <c r="Q160" s="385"/>
      <c r="R160" s="385"/>
      <c r="S160" s="385"/>
      <c r="T160" s="385"/>
      <c r="U160" s="385"/>
      <c r="V160" s="385"/>
      <c r="W160" s="385"/>
      <c r="X160" s="385"/>
      <c r="Y160" s="385"/>
      <c r="Z160" s="385"/>
      <c r="AA160" s="385"/>
      <c r="AB160" s="385"/>
      <c r="AC160" s="385"/>
      <c r="AD160" s="385"/>
      <c r="AE160" s="385"/>
      <c r="AF160" s="385"/>
      <c r="AG160" s="385"/>
      <c r="AH160" s="385"/>
    </row>
    <row r="161" spans="1:34">
      <c r="A161" s="385"/>
      <c r="B161" s="385"/>
      <c r="C161" s="385"/>
      <c r="D161" s="385"/>
      <c r="E161" s="385"/>
      <c r="F161" s="385"/>
      <c r="G161" s="385"/>
      <c r="H161" s="385"/>
      <c r="I161" s="385"/>
      <c r="J161" s="385"/>
      <c r="K161" s="385"/>
      <c r="L161" s="385"/>
      <c r="M161" s="385"/>
      <c r="N161" s="385"/>
      <c r="O161" s="385"/>
      <c r="P161" s="385"/>
      <c r="Q161" s="385"/>
      <c r="R161" s="385"/>
      <c r="S161" s="385"/>
      <c r="T161" s="385"/>
      <c r="U161" s="385"/>
      <c r="V161" s="385"/>
      <c r="W161" s="385"/>
      <c r="X161" s="385"/>
      <c r="Y161" s="385"/>
      <c r="Z161" s="385"/>
      <c r="AA161" s="385"/>
      <c r="AB161" s="385"/>
      <c r="AC161" s="385"/>
      <c r="AD161" s="385"/>
      <c r="AE161" s="385"/>
      <c r="AF161" s="385"/>
      <c r="AG161" s="385"/>
      <c r="AH161" s="385"/>
    </row>
    <row r="162" spans="1:34">
      <c r="A162" s="385"/>
      <c r="B162" s="385"/>
      <c r="C162" s="385"/>
      <c r="D162" s="385"/>
      <c r="E162" s="385"/>
      <c r="F162" s="385"/>
      <c r="G162" s="385"/>
      <c r="H162" s="385"/>
      <c r="I162" s="385"/>
      <c r="J162" s="385"/>
      <c r="K162" s="385"/>
      <c r="L162" s="385"/>
      <c r="M162" s="385"/>
      <c r="N162" s="385"/>
      <c r="O162" s="385"/>
      <c r="P162" s="385"/>
      <c r="Q162" s="385"/>
      <c r="R162" s="385"/>
      <c r="S162" s="385"/>
      <c r="T162" s="385"/>
      <c r="U162" s="385"/>
      <c r="V162" s="385"/>
      <c r="W162" s="385"/>
      <c r="X162" s="385"/>
      <c r="Y162" s="385"/>
      <c r="Z162" s="385"/>
      <c r="AA162" s="385"/>
      <c r="AB162" s="385"/>
      <c r="AC162" s="385"/>
      <c r="AD162" s="385"/>
      <c r="AE162" s="385"/>
      <c r="AF162" s="385"/>
      <c r="AG162" s="385"/>
      <c r="AH162" s="385"/>
    </row>
    <row r="163" spans="1:34">
      <c r="A163" s="385"/>
      <c r="B163" s="385"/>
      <c r="C163" s="385"/>
      <c r="D163" s="385"/>
      <c r="E163" s="385"/>
      <c r="F163" s="385"/>
      <c r="G163" s="385"/>
      <c r="H163" s="385"/>
      <c r="I163" s="385"/>
      <c r="J163" s="385"/>
      <c r="K163" s="385"/>
      <c r="L163" s="385"/>
      <c r="M163" s="385"/>
      <c r="N163" s="385"/>
      <c r="O163" s="385"/>
      <c r="P163" s="385"/>
      <c r="Q163" s="385"/>
      <c r="R163" s="385"/>
      <c r="S163" s="385"/>
      <c r="T163" s="385"/>
      <c r="U163" s="385"/>
      <c r="V163" s="385"/>
      <c r="W163" s="385"/>
      <c r="X163" s="385"/>
      <c r="Y163" s="385"/>
      <c r="Z163" s="385"/>
      <c r="AA163" s="385"/>
      <c r="AB163" s="385"/>
      <c r="AC163" s="385"/>
      <c r="AD163" s="385"/>
      <c r="AE163" s="385"/>
      <c r="AF163" s="385"/>
      <c r="AG163" s="385"/>
      <c r="AH163" s="385"/>
    </row>
    <row r="164" spans="1:34">
      <c r="A164" s="385"/>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row>
    <row r="165" spans="1:34">
      <c r="A165" s="385"/>
      <c r="B165" s="385"/>
      <c r="C165" s="385"/>
      <c r="D165" s="385"/>
      <c r="E165" s="385"/>
      <c r="F165" s="385"/>
      <c r="G165" s="385"/>
      <c r="H165" s="385"/>
      <c r="I165" s="385"/>
      <c r="J165" s="385"/>
      <c r="K165" s="385"/>
      <c r="L165" s="385"/>
      <c r="M165" s="385"/>
      <c r="N165" s="385"/>
      <c r="O165" s="385"/>
      <c r="P165" s="385"/>
      <c r="Q165" s="385"/>
      <c r="R165" s="385"/>
      <c r="S165" s="385"/>
      <c r="T165" s="385"/>
      <c r="U165" s="385"/>
      <c r="V165" s="385"/>
      <c r="W165" s="385"/>
      <c r="X165" s="385"/>
      <c r="Y165" s="385"/>
      <c r="Z165" s="385"/>
      <c r="AA165" s="385"/>
      <c r="AB165" s="385"/>
      <c r="AC165" s="385"/>
      <c r="AD165" s="385"/>
      <c r="AE165" s="385"/>
      <c r="AF165" s="385"/>
      <c r="AG165" s="385"/>
      <c r="AH165" s="385"/>
    </row>
    <row r="166" spans="1:34">
      <c r="A166" s="385"/>
      <c r="B166" s="385"/>
      <c r="C166" s="385"/>
      <c r="D166" s="385"/>
      <c r="E166" s="385"/>
      <c r="F166" s="385"/>
      <c r="G166" s="385"/>
      <c r="H166" s="385"/>
      <c r="I166" s="385"/>
      <c r="J166" s="385"/>
      <c r="K166" s="385"/>
      <c r="L166" s="385"/>
      <c r="M166" s="385"/>
      <c r="N166" s="385"/>
      <c r="O166" s="385"/>
      <c r="P166" s="385"/>
      <c r="Q166" s="385"/>
      <c r="R166" s="385"/>
      <c r="S166" s="385"/>
      <c r="T166" s="385"/>
      <c r="U166" s="385"/>
      <c r="V166" s="385"/>
      <c r="W166" s="385"/>
      <c r="X166" s="385"/>
      <c r="Y166" s="385"/>
      <c r="Z166" s="385"/>
      <c r="AA166" s="385"/>
      <c r="AB166" s="385"/>
      <c r="AC166" s="385"/>
      <c r="AD166" s="385"/>
      <c r="AE166" s="385"/>
      <c r="AF166" s="385"/>
      <c r="AG166" s="385"/>
      <c r="AH166" s="385"/>
    </row>
    <row r="167" spans="1:34">
      <c r="A167" s="385"/>
      <c r="B167" s="385"/>
      <c r="C167" s="385"/>
      <c r="D167" s="385"/>
      <c r="E167" s="385"/>
      <c r="F167" s="385"/>
      <c r="G167" s="385"/>
      <c r="H167" s="385"/>
      <c r="I167" s="385"/>
      <c r="J167" s="385"/>
      <c r="K167" s="385"/>
      <c r="L167" s="385"/>
      <c r="M167" s="385"/>
      <c r="N167" s="385"/>
      <c r="O167" s="385"/>
      <c r="P167" s="385"/>
      <c r="Q167" s="385"/>
      <c r="R167" s="385"/>
      <c r="S167" s="385"/>
      <c r="T167" s="385"/>
      <c r="U167" s="385"/>
      <c r="V167" s="385"/>
      <c r="W167" s="385"/>
      <c r="X167" s="385"/>
      <c r="Y167" s="385"/>
      <c r="Z167" s="385"/>
      <c r="AA167" s="385"/>
      <c r="AB167" s="385"/>
      <c r="AC167" s="385"/>
      <c r="AD167" s="385"/>
      <c r="AE167" s="385"/>
      <c r="AF167" s="385"/>
      <c r="AG167" s="385"/>
      <c r="AH167" s="385"/>
    </row>
    <row r="168" spans="1:34">
      <c r="A168" s="385"/>
      <c r="B168" s="385"/>
      <c r="C168" s="385"/>
      <c r="D168" s="385"/>
      <c r="E168" s="385"/>
      <c r="F168" s="385"/>
      <c r="G168" s="385"/>
      <c r="H168" s="385"/>
      <c r="I168" s="385"/>
      <c r="J168" s="385"/>
      <c r="K168" s="385"/>
      <c r="L168" s="385"/>
      <c r="M168" s="385"/>
      <c r="N168" s="385"/>
      <c r="O168" s="385"/>
      <c r="P168" s="385"/>
      <c r="Q168" s="385"/>
      <c r="R168" s="385"/>
      <c r="S168" s="385"/>
      <c r="T168" s="385"/>
      <c r="U168" s="385"/>
      <c r="V168" s="385"/>
      <c r="W168" s="385"/>
      <c r="X168" s="385"/>
      <c r="Y168" s="385"/>
      <c r="Z168" s="385"/>
      <c r="AA168" s="385"/>
      <c r="AB168" s="385"/>
      <c r="AC168" s="385"/>
      <c r="AD168" s="385"/>
      <c r="AE168" s="385"/>
      <c r="AF168" s="385"/>
      <c r="AG168" s="385"/>
      <c r="AH168" s="385"/>
    </row>
    <row r="169" spans="1:34">
      <c r="A169" s="385"/>
      <c r="B169" s="385"/>
      <c r="C169" s="385"/>
      <c r="D169" s="385"/>
      <c r="E169" s="385"/>
      <c r="F169" s="385"/>
      <c r="G169" s="385"/>
      <c r="H169" s="385"/>
      <c r="I169" s="385"/>
      <c r="J169" s="385"/>
      <c r="K169" s="385"/>
      <c r="L169" s="385"/>
      <c r="M169" s="385"/>
      <c r="N169" s="385"/>
      <c r="O169" s="385"/>
      <c r="P169" s="385"/>
      <c r="Q169" s="385"/>
      <c r="R169" s="385"/>
      <c r="S169" s="385"/>
      <c r="T169" s="385"/>
      <c r="U169" s="385"/>
      <c r="V169" s="385"/>
      <c r="W169" s="385"/>
      <c r="X169" s="385"/>
      <c r="Y169" s="385"/>
      <c r="Z169" s="385"/>
      <c r="AA169" s="385"/>
      <c r="AB169" s="385"/>
      <c r="AC169" s="385"/>
      <c r="AD169" s="385"/>
      <c r="AE169" s="385"/>
      <c r="AF169" s="385"/>
      <c r="AG169" s="385"/>
      <c r="AH169" s="385"/>
    </row>
    <row r="170" spans="1:34">
      <c r="A170" s="385"/>
      <c r="B170" s="385"/>
      <c r="C170" s="385"/>
      <c r="D170" s="385"/>
      <c r="E170" s="385"/>
      <c r="F170" s="385"/>
      <c r="G170" s="385"/>
      <c r="H170" s="385"/>
      <c r="I170" s="385"/>
      <c r="J170" s="385"/>
      <c r="K170" s="385"/>
      <c r="L170" s="385"/>
      <c r="M170" s="385"/>
      <c r="N170" s="385"/>
      <c r="O170" s="385"/>
      <c r="P170" s="385"/>
      <c r="Q170" s="385"/>
      <c r="R170" s="385"/>
      <c r="S170" s="385"/>
      <c r="T170" s="385"/>
      <c r="U170" s="385"/>
      <c r="V170" s="385"/>
      <c r="W170" s="385"/>
      <c r="X170" s="385"/>
      <c r="Y170" s="385"/>
      <c r="Z170" s="385"/>
      <c r="AA170" s="385"/>
      <c r="AB170" s="385"/>
      <c r="AC170" s="385"/>
      <c r="AD170" s="385"/>
      <c r="AE170" s="385"/>
      <c r="AF170" s="385"/>
      <c r="AG170" s="385"/>
      <c r="AH170" s="385"/>
    </row>
    <row r="171" spans="1:34">
      <c r="A171" s="385"/>
      <c r="B171" s="385"/>
      <c r="C171" s="385"/>
      <c r="D171" s="385"/>
      <c r="E171" s="385"/>
      <c r="F171" s="385"/>
      <c r="G171" s="385"/>
      <c r="H171" s="385"/>
      <c r="I171" s="385"/>
      <c r="J171" s="385"/>
      <c r="K171" s="385"/>
      <c r="L171" s="385"/>
      <c r="M171" s="385"/>
      <c r="N171" s="385"/>
      <c r="O171" s="385"/>
      <c r="P171" s="385"/>
      <c r="Q171" s="385"/>
      <c r="R171" s="385"/>
      <c r="S171" s="385"/>
      <c r="T171" s="385"/>
      <c r="U171" s="385"/>
      <c r="V171" s="385"/>
      <c r="W171" s="385"/>
      <c r="X171" s="385"/>
      <c r="Y171" s="385"/>
      <c r="Z171" s="385"/>
      <c r="AA171" s="385"/>
      <c r="AB171" s="385"/>
      <c r="AC171" s="385"/>
      <c r="AD171" s="385"/>
      <c r="AE171" s="385"/>
      <c r="AF171" s="385"/>
      <c r="AG171" s="385"/>
      <c r="AH171" s="385"/>
    </row>
    <row r="172" spans="1:34">
      <c r="A172" s="385"/>
      <c r="B172" s="385"/>
      <c r="C172" s="385"/>
      <c r="D172" s="385"/>
      <c r="E172" s="385"/>
      <c r="F172" s="385"/>
      <c r="G172" s="385"/>
      <c r="H172" s="385"/>
      <c r="I172" s="385"/>
      <c r="J172" s="385"/>
      <c r="K172" s="385"/>
      <c r="L172" s="385"/>
      <c r="M172" s="385"/>
      <c r="N172" s="385"/>
      <c r="O172" s="385"/>
      <c r="P172" s="385"/>
      <c r="Q172" s="385"/>
      <c r="R172" s="385"/>
      <c r="S172" s="385"/>
      <c r="T172" s="385"/>
      <c r="U172" s="385"/>
      <c r="V172" s="385"/>
      <c r="W172" s="385"/>
      <c r="X172" s="385"/>
      <c r="Y172" s="385"/>
      <c r="Z172" s="385"/>
      <c r="AA172" s="385"/>
      <c r="AB172" s="385"/>
      <c r="AC172" s="385"/>
      <c r="AD172" s="385"/>
      <c r="AE172" s="385"/>
      <c r="AF172" s="385"/>
      <c r="AG172" s="385"/>
      <c r="AH172" s="385"/>
    </row>
    <row r="173" spans="1:34">
      <c r="A173" s="385"/>
      <c r="B173" s="385"/>
      <c r="C173" s="385"/>
      <c r="D173" s="385"/>
      <c r="E173" s="385"/>
      <c r="F173" s="385"/>
      <c r="G173" s="385"/>
      <c r="H173" s="385"/>
      <c r="I173" s="385"/>
      <c r="J173" s="385"/>
      <c r="K173" s="385"/>
      <c r="L173" s="385"/>
      <c r="M173" s="385"/>
      <c r="N173" s="385"/>
      <c r="O173" s="385"/>
      <c r="P173" s="385"/>
      <c r="Q173" s="385"/>
      <c r="R173" s="385"/>
      <c r="S173" s="385"/>
      <c r="T173" s="385"/>
      <c r="U173" s="385"/>
      <c r="V173" s="385"/>
      <c r="W173" s="385"/>
      <c r="X173" s="385"/>
      <c r="Y173" s="385"/>
      <c r="Z173" s="385"/>
      <c r="AA173" s="385"/>
      <c r="AB173" s="385"/>
      <c r="AC173" s="385"/>
      <c r="AD173" s="385"/>
      <c r="AE173" s="385"/>
      <c r="AF173" s="385"/>
      <c r="AG173" s="385"/>
      <c r="AH173" s="385"/>
    </row>
    <row r="174" spans="1:34">
      <c r="A174" s="385"/>
      <c r="B174" s="385"/>
      <c r="C174" s="385"/>
      <c r="D174" s="385"/>
      <c r="E174" s="385"/>
      <c r="F174" s="385"/>
      <c r="G174" s="385"/>
      <c r="H174" s="385"/>
      <c r="I174" s="385"/>
      <c r="J174" s="385"/>
      <c r="K174" s="385"/>
      <c r="L174" s="385"/>
      <c r="M174" s="385"/>
      <c r="N174" s="385"/>
      <c r="O174" s="385"/>
      <c r="P174" s="385"/>
      <c r="Q174" s="385"/>
      <c r="R174" s="385"/>
      <c r="S174" s="385"/>
      <c r="T174" s="385"/>
      <c r="U174" s="385"/>
      <c r="V174" s="385"/>
      <c r="W174" s="385"/>
      <c r="X174" s="385"/>
      <c r="Y174" s="385"/>
      <c r="Z174" s="385"/>
      <c r="AA174" s="385"/>
      <c r="AB174" s="385"/>
      <c r="AC174" s="385"/>
      <c r="AD174" s="385"/>
      <c r="AE174" s="385"/>
      <c r="AF174" s="385"/>
      <c r="AG174" s="385"/>
      <c r="AH174" s="385"/>
    </row>
    <row r="175" spans="1:34">
      <c r="A175" s="385"/>
      <c r="B175" s="385"/>
      <c r="C175" s="385"/>
      <c r="D175" s="385"/>
      <c r="E175" s="385"/>
      <c r="F175" s="385"/>
      <c r="G175" s="385"/>
      <c r="H175" s="385"/>
      <c r="I175" s="385"/>
      <c r="J175" s="385"/>
      <c r="K175" s="385"/>
      <c r="L175" s="385"/>
      <c r="M175" s="385"/>
      <c r="N175" s="385"/>
      <c r="O175" s="385"/>
      <c r="P175" s="385"/>
      <c r="Q175" s="385"/>
      <c r="R175" s="385"/>
      <c r="S175" s="385"/>
      <c r="T175" s="385"/>
      <c r="U175" s="385"/>
      <c r="V175" s="385"/>
      <c r="W175" s="385"/>
      <c r="X175" s="385"/>
      <c r="Y175" s="385"/>
      <c r="Z175" s="385"/>
      <c r="AA175" s="385"/>
      <c r="AB175" s="385"/>
      <c r="AC175" s="385"/>
      <c r="AD175" s="385"/>
      <c r="AE175" s="385"/>
      <c r="AF175" s="385"/>
      <c r="AG175" s="385"/>
      <c r="AH175" s="385"/>
    </row>
    <row r="176" spans="1:34">
      <c r="A176" s="385"/>
      <c r="B176" s="385"/>
      <c r="C176" s="385"/>
      <c r="D176" s="385"/>
      <c r="E176" s="385"/>
      <c r="F176" s="385"/>
      <c r="G176" s="385"/>
      <c r="H176" s="385"/>
      <c r="I176" s="385"/>
      <c r="J176" s="385"/>
      <c r="K176" s="385"/>
      <c r="L176" s="385"/>
      <c r="M176" s="385"/>
      <c r="N176" s="385"/>
      <c r="O176" s="385"/>
      <c r="P176" s="385"/>
      <c r="Q176" s="385"/>
      <c r="R176" s="385"/>
      <c r="S176" s="385"/>
      <c r="T176" s="385"/>
      <c r="U176" s="385"/>
      <c r="V176" s="385"/>
      <c r="W176" s="385"/>
      <c r="X176" s="385"/>
      <c r="Y176" s="385"/>
      <c r="Z176" s="385"/>
      <c r="AA176" s="385"/>
      <c r="AB176" s="385"/>
      <c r="AC176" s="385"/>
      <c r="AD176" s="385"/>
      <c r="AE176" s="385"/>
      <c r="AF176" s="385"/>
      <c r="AG176" s="385"/>
      <c r="AH176" s="385"/>
    </row>
    <row r="177" spans="1:34">
      <c r="A177" s="385"/>
      <c r="B177" s="385"/>
      <c r="C177" s="385"/>
      <c r="D177" s="385"/>
      <c r="E177" s="385"/>
      <c r="F177" s="385"/>
      <c r="G177" s="385"/>
      <c r="H177" s="385"/>
      <c r="I177" s="385"/>
      <c r="J177" s="385"/>
      <c r="K177" s="385"/>
      <c r="L177" s="385"/>
      <c r="M177" s="385"/>
      <c r="N177" s="385"/>
      <c r="O177" s="385"/>
      <c r="P177" s="385"/>
      <c r="Q177" s="385"/>
      <c r="R177" s="385"/>
      <c r="S177" s="385"/>
      <c r="T177" s="385"/>
      <c r="U177" s="385"/>
      <c r="V177" s="385"/>
      <c r="W177" s="385"/>
      <c r="X177" s="385"/>
      <c r="Y177" s="385"/>
      <c r="Z177" s="385"/>
      <c r="AA177" s="385"/>
      <c r="AB177" s="385"/>
      <c r="AC177" s="385"/>
      <c r="AD177" s="385"/>
      <c r="AE177" s="385"/>
      <c r="AF177" s="385"/>
      <c r="AG177" s="385"/>
      <c r="AH177" s="385"/>
    </row>
    <row r="178" spans="1:34">
      <c r="A178" s="385"/>
      <c r="B178" s="385"/>
      <c r="C178" s="385"/>
      <c r="D178" s="385"/>
      <c r="E178" s="385"/>
      <c r="F178" s="385"/>
      <c r="G178" s="385"/>
      <c r="H178" s="385"/>
      <c r="I178" s="385"/>
      <c r="J178" s="385"/>
      <c r="K178" s="385"/>
      <c r="L178" s="385"/>
      <c r="M178" s="385"/>
      <c r="N178" s="385"/>
      <c r="O178" s="385"/>
      <c r="P178" s="385"/>
      <c r="Q178" s="385"/>
      <c r="R178" s="385"/>
      <c r="S178" s="385"/>
      <c r="T178" s="385"/>
      <c r="U178" s="385"/>
      <c r="V178" s="385"/>
      <c r="W178" s="385"/>
      <c r="X178" s="385"/>
      <c r="Y178" s="385"/>
      <c r="Z178" s="385"/>
      <c r="AA178" s="385"/>
      <c r="AB178" s="385"/>
      <c r="AC178" s="385"/>
      <c r="AD178" s="385"/>
      <c r="AE178" s="385"/>
      <c r="AF178" s="385"/>
      <c r="AG178" s="385"/>
      <c r="AH178" s="385"/>
    </row>
    <row r="179" spans="1:34">
      <c r="A179" s="385"/>
      <c r="B179" s="385"/>
      <c r="C179" s="385"/>
      <c r="D179" s="385"/>
      <c r="E179" s="385"/>
      <c r="F179" s="385"/>
      <c r="G179" s="385"/>
      <c r="H179" s="385"/>
      <c r="I179" s="385"/>
      <c r="J179" s="385"/>
      <c r="K179" s="385"/>
      <c r="L179" s="385"/>
      <c r="M179" s="385"/>
      <c r="N179" s="385"/>
      <c r="O179" s="385"/>
      <c r="P179" s="385"/>
      <c r="Q179" s="385"/>
      <c r="R179" s="385"/>
      <c r="S179" s="385"/>
      <c r="T179" s="385"/>
      <c r="U179" s="385"/>
      <c r="V179" s="385"/>
      <c r="W179" s="385"/>
      <c r="X179" s="385"/>
      <c r="Y179" s="385"/>
      <c r="Z179" s="385"/>
      <c r="AA179" s="385"/>
      <c r="AB179" s="385"/>
      <c r="AC179" s="385"/>
      <c r="AD179" s="385"/>
      <c r="AE179" s="385"/>
      <c r="AF179" s="385"/>
      <c r="AG179" s="385"/>
      <c r="AH179" s="385"/>
    </row>
    <row r="180" spans="1:34">
      <c r="A180" s="385"/>
      <c r="B180" s="385"/>
      <c r="C180" s="385"/>
      <c r="D180" s="385"/>
      <c r="E180" s="385"/>
      <c r="F180" s="385"/>
      <c r="G180" s="385"/>
      <c r="H180" s="385"/>
      <c r="I180" s="385"/>
      <c r="J180" s="385"/>
      <c r="K180" s="385"/>
      <c r="L180" s="385"/>
      <c r="M180" s="385"/>
      <c r="N180" s="385"/>
      <c r="O180" s="385"/>
      <c r="P180" s="385"/>
      <c r="Q180" s="385"/>
      <c r="R180" s="385"/>
      <c r="S180" s="385"/>
      <c r="T180" s="385"/>
      <c r="U180" s="385"/>
      <c r="V180" s="385"/>
      <c r="W180" s="385"/>
      <c r="X180" s="385"/>
      <c r="Y180" s="385"/>
      <c r="Z180" s="385"/>
      <c r="AA180" s="385"/>
      <c r="AB180" s="385"/>
      <c r="AC180" s="385"/>
      <c r="AD180" s="385"/>
      <c r="AE180" s="385"/>
      <c r="AF180" s="385"/>
      <c r="AG180" s="385"/>
      <c r="AH180" s="385"/>
    </row>
    <row r="181" spans="1:34">
      <c r="A181" s="385"/>
      <c r="B181" s="385"/>
      <c r="C181" s="385"/>
      <c r="D181" s="385"/>
      <c r="E181" s="385"/>
      <c r="F181" s="385"/>
      <c r="G181" s="385"/>
      <c r="H181" s="385"/>
      <c r="I181" s="385"/>
      <c r="J181" s="385"/>
      <c r="K181" s="385"/>
      <c r="L181" s="385"/>
      <c r="M181" s="385"/>
      <c r="N181" s="385"/>
      <c r="O181" s="385"/>
      <c r="P181" s="385"/>
      <c r="Q181" s="385"/>
      <c r="R181" s="385"/>
      <c r="S181" s="385"/>
      <c r="T181" s="385"/>
      <c r="U181" s="385"/>
      <c r="V181" s="385"/>
      <c r="W181" s="385"/>
      <c r="X181" s="385"/>
      <c r="Y181" s="385"/>
      <c r="Z181" s="385"/>
      <c r="AA181" s="385"/>
      <c r="AB181" s="385"/>
      <c r="AC181" s="385"/>
      <c r="AD181" s="385"/>
      <c r="AE181" s="385"/>
      <c r="AF181" s="385"/>
      <c r="AG181" s="385"/>
      <c r="AH181" s="385"/>
    </row>
    <row r="182" spans="1:34">
      <c r="A182" s="385"/>
      <c r="B182" s="385"/>
      <c r="C182" s="385"/>
      <c r="D182" s="385"/>
      <c r="E182" s="385"/>
      <c r="F182" s="385"/>
      <c r="G182" s="385"/>
      <c r="H182" s="385"/>
      <c r="I182" s="385"/>
      <c r="J182" s="385"/>
      <c r="K182" s="385"/>
      <c r="L182" s="385"/>
      <c r="M182" s="385"/>
      <c r="N182" s="385"/>
      <c r="O182" s="385"/>
      <c r="P182" s="385"/>
      <c r="Q182" s="385"/>
      <c r="R182" s="385"/>
      <c r="S182" s="385"/>
      <c r="T182" s="385"/>
      <c r="U182" s="385"/>
      <c r="V182" s="385"/>
      <c r="W182" s="385"/>
      <c r="X182" s="385"/>
      <c r="Y182" s="385"/>
      <c r="Z182" s="385"/>
      <c r="AA182" s="385"/>
      <c r="AB182" s="385"/>
      <c r="AC182" s="385"/>
      <c r="AD182" s="385"/>
      <c r="AE182" s="385"/>
      <c r="AF182" s="385"/>
      <c r="AG182" s="385"/>
      <c r="AH182" s="385"/>
    </row>
    <row r="183" spans="1:34">
      <c r="A183" s="385"/>
      <c r="B183" s="385"/>
      <c r="C183" s="385"/>
      <c r="D183" s="385"/>
      <c r="E183" s="385"/>
      <c r="F183" s="385"/>
      <c r="G183" s="385"/>
      <c r="H183" s="385"/>
      <c r="I183" s="385"/>
      <c r="J183" s="385"/>
      <c r="K183" s="385"/>
      <c r="L183" s="385"/>
      <c r="M183" s="385"/>
      <c r="N183" s="385"/>
      <c r="O183" s="385"/>
      <c r="P183" s="385"/>
      <c r="Q183" s="385"/>
      <c r="R183" s="385"/>
      <c r="S183" s="385"/>
      <c r="T183" s="385"/>
      <c r="U183" s="385"/>
      <c r="V183" s="385"/>
      <c r="W183" s="385"/>
      <c r="X183" s="385"/>
      <c r="Y183" s="385"/>
      <c r="Z183" s="385"/>
      <c r="AA183" s="385"/>
      <c r="AB183" s="385"/>
      <c r="AC183" s="385"/>
      <c r="AD183" s="385"/>
      <c r="AE183" s="385"/>
      <c r="AF183" s="385"/>
      <c r="AG183" s="385"/>
      <c r="AH183" s="385"/>
    </row>
    <row r="184" spans="1:34">
      <c r="A184" s="385"/>
      <c r="B184" s="385"/>
      <c r="C184" s="385"/>
      <c r="D184" s="385"/>
      <c r="E184" s="385"/>
      <c r="F184" s="385"/>
      <c r="G184" s="385"/>
      <c r="H184" s="385"/>
      <c r="I184" s="385"/>
      <c r="J184" s="385"/>
      <c r="K184" s="385"/>
      <c r="L184" s="385"/>
      <c r="M184" s="385"/>
      <c r="N184" s="385"/>
      <c r="O184" s="385"/>
      <c r="P184" s="385"/>
      <c r="Q184" s="385"/>
      <c r="R184" s="385"/>
      <c r="S184" s="385"/>
      <c r="T184" s="385"/>
      <c r="U184" s="385"/>
      <c r="V184" s="385"/>
      <c r="W184" s="385"/>
      <c r="X184" s="385"/>
      <c r="Y184" s="385"/>
      <c r="Z184" s="385"/>
      <c r="AA184" s="385"/>
      <c r="AB184" s="385"/>
      <c r="AC184" s="385"/>
      <c r="AD184" s="385"/>
      <c r="AE184" s="385"/>
      <c r="AF184" s="385"/>
      <c r="AG184" s="385"/>
      <c r="AH184" s="385"/>
    </row>
    <row r="185" spans="1:34">
      <c r="A185" s="385"/>
      <c r="B185" s="385"/>
      <c r="C185" s="385"/>
      <c r="D185" s="385"/>
      <c r="E185" s="385"/>
      <c r="F185" s="385"/>
      <c r="G185" s="385"/>
      <c r="H185" s="385"/>
      <c r="I185" s="385"/>
      <c r="J185" s="385"/>
      <c r="K185" s="385"/>
      <c r="L185" s="385"/>
      <c r="M185" s="385"/>
      <c r="N185" s="385"/>
      <c r="O185" s="385"/>
      <c r="P185" s="385"/>
      <c r="Q185" s="385"/>
      <c r="R185" s="385"/>
      <c r="S185" s="385"/>
      <c r="T185" s="385"/>
      <c r="U185" s="385"/>
      <c r="V185" s="385"/>
      <c r="W185" s="385"/>
      <c r="X185" s="385"/>
      <c r="Y185" s="385"/>
      <c r="Z185" s="385"/>
      <c r="AA185" s="385"/>
      <c r="AB185" s="385"/>
      <c r="AC185" s="385"/>
      <c r="AD185" s="385"/>
      <c r="AE185" s="385"/>
      <c r="AF185" s="385"/>
      <c r="AG185" s="385"/>
      <c r="AH185" s="385"/>
    </row>
    <row r="186" spans="1:34">
      <c r="A186" s="385"/>
      <c r="B186" s="385"/>
      <c r="C186" s="385"/>
      <c r="D186" s="385"/>
      <c r="E186" s="385"/>
      <c r="F186" s="385"/>
      <c r="G186" s="385"/>
      <c r="H186" s="385"/>
      <c r="I186" s="385"/>
      <c r="J186" s="385"/>
      <c r="K186" s="385"/>
      <c r="L186" s="385"/>
      <c r="M186" s="385"/>
      <c r="N186" s="385"/>
      <c r="O186" s="385"/>
      <c r="P186" s="385"/>
      <c r="Q186" s="385"/>
      <c r="R186" s="385"/>
      <c r="S186" s="385"/>
      <c r="T186" s="385"/>
      <c r="U186" s="385"/>
      <c r="V186" s="385"/>
      <c r="W186" s="385"/>
      <c r="X186" s="385"/>
      <c r="Y186" s="385"/>
      <c r="Z186" s="385"/>
      <c r="AA186" s="385"/>
      <c r="AB186" s="385"/>
      <c r="AC186" s="385"/>
      <c r="AD186" s="385"/>
      <c r="AE186" s="385"/>
      <c r="AF186" s="385"/>
      <c r="AG186" s="385"/>
      <c r="AH186" s="385"/>
    </row>
    <row r="187" spans="1:34">
      <c r="A187" s="385"/>
      <c r="B187" s="385"/>
      <c r="C187" s="385"/>
      <c r="D187" s="385"/>
      <c r="E187" s="385"/>
      <c r="F187" s="385"/>
      <c r="G187" s="385"/>
      <c r="H187" s="385"/>
      <c r="I187" s="385"/>
      <c r="J187" s="385"/>
      <c r="K187" s="385"/>
      <c r="L187" s="385"/>
      <c r="M187" s="385"/>
      <c r="N187" s="385"/>
      <c r="O187" s="385"/>
      <c r="P187" s="385"/>
      <c r="Q187" s="385"/>
      <c r="R187" s="385"/>
      <c r="S187" s="385"/>
      <c r="T187" s="385"/>
      <c r="U187" s="385"/>
      <c r="V187" s="385"/>
      <c r="W187" s="385"/>
      <c r="X187" s="385"/>
      <c r="Y187" s="385"/>
      <c r="Z187" s="385"/>
      <c r="AA187" s="385"/>
      <c r="AB187" s="385"/>
      <c r="AC187" s="385"/>
      <c r="AD187" s="385"/>
      <c r="AE187" s="385"/>
      <c r="AF187" s="385"/>
      <c r="AG187" s="385"/>
      <c r="AH187" s="385"/>
    </row>
    <row r="188" spans="1:34">
      <c r="A188" s="385"/>
      <c r="B188" s="385"/>
      <c r="C188" s="385"/>
      <c r="D188" s="385"/>
      <c r="E188" s="385"/>
      <c r="F188" s="385"/>
      <c r="G188" s="385"/>
      <c r="H188" s="385"/>
      <c r="I188" s="385"/>
      <c r="J188" s="385"/>
      <c r="K188" s="385"/>
      <c r="L188" s="385"/>
      <c r="M188" s="385"/>
      <c r="N188" s="385"/>
      <c r="O188" s="385"/>
      <c r="P188" s="385"/>
      <c r="Q188" s="385"/>
      <c r="R188" s="385"/>
      <c r="S188" s="385"/>
      <c r="T188" s="385"/>
      <c r="U188" s="385"/>
      <c r="V188" s="385"/>
      <c r="W188" s="385"/>
      <c r="X188" s="385"/>
      <c r="Y188" s="385"/>
      <c r="Z188" s="385"/>
      <c r="AA188" s="385"/>
      <c r="AB188" s="385"/>
      <c r="AC188" s="385"/>
      <c r="AD188" s="385"/>
      <c r="AE188" s="385"/>
      <c r="AF188" s="385"/>
      <c r="AG188" s="385"/>
      <c r="AH188" s="385"/>
    </row>
    <row r="189" spans="1:34">
      <c r="A189" s="385"/>
      <c r="B189" s="385"/>
      <c r="C189" s="385"/>
      <c r="D189" s="385"/>
      <c r="E189" s="385"/>
      <c r="F189" s="385"/>
      <c r="G189" s="385"/>
      <c r="H189" s="385"/>
      <c r="I189" s="385"/>
      <c r="J189" s="385"/>
      <c r="K189" s="385"/>
      <c r="L189" s="385"/>
      <c r="M189" s="385"/>
      <c r="N189" s="385"/>
      <c r="O189" s="385"/>
      <c r="P189" s="385"/>
      <c r="Q189" s="385"/>
      <c r="R189" s="385"/>
      <c r="S189" s="385"/>
      <c r="T189" s="385"/>
      <c r="U189" s="385"/>
      <c r="V189" s="385"/>
      <c r="W189" s="385"/>
      <c r="X189" s="385"/>
      <c r="Y189" s="385"/>
      <c r="Z189" s="385"/>
      <c r="AA189" s="385"/>
      <c r="AB189" s="385"/>
      <c r="AC189" s="385"/>
      <c r="AD189" s="385"/>
      <c r="AE189" s="385"/>
      <c r="AF189" s="385"/>
      <c r="AG189" s="385"/>
      <c r="AH189" s="385"/>
    </row>
    <row r="190" spans="1:34">
      <c r="A190" s="385"/>
      <c r="B190" s="385"/>
      <c r="C190" s="385"/>
      <c r="D190" s="385"/>
      <c r="E190" s="385"/>
      <c r="F190" s="385"/>
      <c r="G190" s="385"/>
      <c r="H190" s="385"/>
      <c r="I190" s="385"/>
      <c r="J190" s="385"/>
      <c r="K190" s="385"/>
      <c r="L190" s="385"/>
      <c r="M190" s="385"/>
      <c r="N190" s="385"/>
      <c r="O190" s="385"/>
      <c r="P190" s="385"/>
      <c r="Q190" s="385"/>
      <c r="R190" s="385"/>
      <c r="S190" s="385"/>
      <c r="T190" s="385"/>
      <c r="U190" s="385"/>
      <c r="V190" s="385"/>
      <c r="W190" s="385"/>
      <c r="X190" s="385"/>
      <c r="Y190" s="385"/>
      <c r="Z190" s="385"/>
      <c r="AA190" s="385"/>
      <c r="AB190" s="385"/>
      <c r="AC190" s="385"/>
      <c r="AD190" s="385"/>
      <c r="AE190" s="385"/>
      <c r="AF190" s="385"/>
      <c r="AG190" s="385"/>
      <c r="AH190" s="385"/>
    </row>
    <row r="191" spans="1:34">
      <c r="A191" s="385"/>
      <c r="B191" s="385"/>
      <c r="C191" s="385"/>
      <c r="D191" s="385"/>
      <c r="E191" s="385"/>
      <c r="F191" s="385"/>
      <c r="G191" s="385"/>
      <c r="H191" s="385"/>
      <c r="I191" s="385"/>
      <c r="J191" s="385"/>
      <c r="K191" s="385"/>
      <c r="L191" s="385"/>
      <c r="M191" s="385"/>
      <c r="N191" s="385"/>
      <c r="O191" s="385"/>
      <c r="P191" s="385"/>
      <c r="Q191" s="385"/>
      <c r="R191" s="385"/>
      <c r="S191" s="385"/>
      <c r="T191" s="385"/>
      <c r="U191" s="385"/>
      <c r="V191" s="385"/>
      <c r="W191" s="385"/>
      <c r="X191" s="385"/>
      <c r="Y191" s="385"/>
      <c r="Z191" s="385"/>
      <c r="AA191" s="385"/>
      <c r="AB191" s="385"/>
      <c r="AC191" s="385"/>
      <c r="AD191" s="385"/>
      <c r="AE191" s="385"/>
      <c r="AF191" s="385"/>
      <c r="AG191" s="385"/>
      <c r="AH191" s="385"/>
    </row>
    <row r="192" spans="1:34">
      <c r="A192" s="385"/>
      <c r="B192" s="385"/>
      <c r="C192" s="385"/>
      <c r="D192" s="385"/>
      <c r="E192" s="385"/>
      <c r="F192" s="385"/>
      <c r="G192" s="385"/>
      <c r="H192" s="385"/>
      <c r="I192" s="385"/>
      <c r="J192" s="385"/>
      <c r="K192" s="385"/>
      <c r="L192" s="385"/>
      <c r="M192" s="385"/>
      <c r="N192" s="385"/>
      <c r="O192" s="385"/>
      <c r="P192" s="385"/>
      <c r="Q192" s="385"/>
      <c r="R192" s="385"/>
      <c r="S192" s="385"/>
      <c r="T192" s="385"/>
      <c r="U192" s="385"/>
      <c r="V192" s="385"/>
      <c r="W192" s="385"/>
      <c r="X192" s="385"/>
      <c r="Y192" s="385"/>
      <c r="Z192" s="385"/>
      <c r="AA192" s="385"/>
      <c r="AB192" s="385"/>
      <c r="AC192" s="385"/>
      <c r="AD192" s="385"/>
      <c r="AE192" s="385"/>
      <c r="AF192" s="385"/>
      <c r="AG192" s="385"/>
      <c r="AH192" s="385"/>
    </row>
    <row r="193" spans="1:34">
      <c r="A193" s="385"/>
      <c r="B193" s="385"/>
      <c r="C193" s="385"/>
      <c r="D193" s="385"/>
      <c r="E193" s="385"/>
      <c r="F193" s="385"/>
      <c r="G193" s="385"/>
      <c r="H193" s="385"/>
      <c r="I193" s="385"/>
      <c r="J193" s="385"/>
      <c r="K193" s="385"/>
      <c r="L193" s="385"/>
      <c r="M193" s="385"/>
      <c r="N193" s="385"/>
      <c r="O193" s="385"/>
      <c r="P193" s="385"/>
      <c r="Q193" s="385"/>
      <c r="R193" s="385"/>
      <c r="S193" s="385"/>
      <c r="T193" s="385"/>
      <c r="U193" s="385"/>
      <c r="V193" s="385"/>
      <c r="W193" s="385"/>
      <c r="X193" s="385"/>
      <c r="Y193" s="385"/>
      <c r="Z193" s="385"/>
      <c r="AA193" s="385"/>
      <c r="AB193" s="385"/>
      <c r="AC193" s="385"/>
      <c r="AD193" s="385"/>
      <c r="AE193" s="385"/>
      <c r="AF193" s="385"/>
      <c r="AG193" s="385"/>
      <c r="AH193" s="385"/>
    </row>
    <row r="194" spans="1:34">
      <c r="A194" s="385"/>
      <c r="B194" s="385"/>
      <c r="C194" s="385"/>
      <c r="D194" s="385"/>
      <c r="E194" s="385"/>
      <c r="F194" s="385"/>
      <c r="G194" s="385"/>
      <c r="H194" s="385"/>
      <c r="I194" s="385"/>
      <c r="J194" s="385"/>
      <c r="K194" s="385"/>
      <c r="L194" s="385"/>
      <c r="M194" s="385"/>
      <c r="N194" s="385"/>
      <c r="O194" s="385"/>
      <c r="P194" s="385"/>
      <c r="Q194" s="385"/>
      <c r="R194" s="385"/>
      <c r="S194" s="385"/>
      <c r="T194" s="385"/>
      <c r="U194" s="385"/>
      <c r="V194" s="385"/>
      <c r="W194" s="385"/>
      <c r="X194" s="385"/>
      <c r="Y194" s="385"/>
      <c r="Z194" s="385"/>
      <c r="AA194" s="385"/>
      <c r="AB194" s="385"/>
      <c r="AC194" s="385"/>
      <c r="AD194" s="385"/>
      <c r="AE194" s="385"/>
      <c r="AF194" s="385"/>
      <c r="AG194" s="385"/>
      <c r="AH194" s="385"/>
    </row>
    <row r="195" spans="1:34">
      <c r="A195" s="385"/>
      <c r="B195" s="385"/>
      <c r="C195" s="385"/>
      <c r="D195" s="385"/>
      <c r="E195" s="385"/>
      <c r="F195" s="385"/>
      <c r="G195" s="385"/>
      <c r="H195" s="385"/>
      <c r="I195" s="385"/>
      <c r="J195" s="385"/>
      <c r="K195" s="385"/>
      <c r="L195" s="385"/>
      <c r="M195" s="385"/>
      <c r="N195" s="385"/>
      <c r="O195" s="385"/>
      <c r="P195" s="385"/>
      <c r="Q195" s="385"/>
      <c r="R195" s="385"/>
      <c r="S195" s="385"/>
      <c r="T195" s="385"/>
      <c r="U195" s="385"/>
      <c r="V195" s="385"/>
      <c r="W195" s="385"/>
      <c r="X195" s="385"/>
      <c r="Y195" s="385"/>
      <c r="Z195" s="385"/>
      <c r="AA195" s="385"/>
      <c r="AB195" s="385"/>
      <c r="AC195" s="385"/>
      <c r="AD195" s="385"/>
      <c r="AE195" s="385"/>
      <c r="AF195" s="385"/>
      <c r="AG195" s="385"/>
      <c r="AH195" s="385"/>
    </row>
    <row r="196" spans="1:34">
      <c r="A196" s="385"/>
      <c r="B196" s="385"/>
      <c r="C196" s="385"/>
      <c r="D196" s="385"/>
      <c r="E196" s="385"/>
      <c r="F196" s="385"/>
      <c r="G196" s="385"/>
      <c r="H196" s="385"/>
      <c r="I196" s="385"/>
      <c r="J196" s="385"/>
      <c r="K196" s="385"/>
      <c r="L196" s="385"/>
      <c r="M196" s="385"/>
      <c r="N196" s="385"/>
      <c r="O196" s="385"/>
      <c r="P196" s="385"/>
      <c r="Q196" s="385"/>
      <c r="R196" s="385"/>
      <c r="S196" s="385"/>
      <c r="T196" s="385"/>
      <c r="U196" s="385"/>
      <c r="V196" s="385"/>
      <c r="W196" s="385"/>
      <c r="X196" s="385"/>
      <c r="Y196" s="385"/>
      <c r="Z196" s="385"/>
      <c r="AA196" s="385"/>
      <c r="AB196" s="385"/>
      <c r="AC196" s="385"/>
      <c r="AD196" s="385"/>
      <c r="AE196" s="385"/>
      <c r="AF196" s="385"/>
      <c r="AG196" s="385"/>
      <c r="AH196" s="385"/>
    </row>
    <row r="197" spans="1:34">
      <c r="A197" s="385"/>
      <c r="B197" s="385"/>
      <c r="C197" s="385"/>
      <c r="D197" s="385"/>
      <c r="E197" s="385"/>
      <c r="F197" s="385"/>
      <c r="G197" s="385"/>
      <c r="H197" s="385"/>
      <c r="I197" s="385"/>
      <c r="J197" s="385"/>
      <c r="K197" s="385"/>
      <c r="L197" s="385"/>
      <c r="M197" s="385"/>
      <c r="N197" s="385"/>
      <c r="O197" s="385"/>
      <c r="P197" s="385"/>
      <c r="Q197" s="385"/>
      <c r="R197" s="385"/>
      <c r="S197" s="385"/>
      <c r="T197" s="385"/>
      <c r="U197" s="385"/>
      <c r="V197" s="385"/>
      <c r="W197" s="385"/>
      <c r="X197" s="385"/>
      <c r="Y197" s="385"/>
      <c r="Z197" s="385"/>
      <c r="AA197" s="385"/>
      <c r="AB197" s="385"/>
      <c r="AC197" s="385"/>
      <c r="AD197" s="385"/>
      <c r="AE197" s="385"/>
      <c r="AF197" s="385"/>
      <c r="AG197" s="385"/>
      <c r="AH197" s="385"/>
    </row>
    <row r="198" spans="1:34">
      <c r="A198" s="385"/>
      <c r="B198" s="385"/>
      <c r="C198" s="385"/>
      <c r="D198" s="385"/>
      <c r="E198" s="385"/>
      <c r="F198" s="385"/>
      <c r="G198" s="385"/>
      <c r="H198" s="385"/>
      <c r="I198" s="385"/>
      <c r="J198" s="385"/>
      <c r="K198" s="385"/>
      <c r="L198" s="385"/>
      <c r="M198" s="385"/>
      <c r="N198" s="385"/>
      <c r="O198" s="385"/>
      <c r="P198" s="385"/>
      <c r="Q198" s="385"/>
      <c r="R198" s="385"/>
      <c r="S198" s="385"/>
      <c r="T198" s="385"/>
      <c r="U198" s="385"/>
      <c r="V198" s="385"/>
      <c r="W198" s="385"/>
      <c r="X198" s="385"/>
      <c r="Y198" s="385"/>
      <c r="Z198" s="385"/>
      <c r="AA198" s="385"/>
      <c r="AB198" s="385"/>
      <c r="AC198" s="385"/>
      <c r="AD198" s="385"/>
      <c r="AE198" s="385"/>
      <c r="AF198" s="385"/>
      <c r="AG198" s="385"/>
      <c r="AH198" s="385"/>
    </row>
    <row r="199" spans="1:34">
      <c r="A199" s="385"/>
      <c r="B199" s="385"/>
      <c r="C199" s="385"/>
      <c r="D199" s="385"/>
      <c r="E199" s="385"/>
      <c r="F199" s="385"/>
      <c r="G199" s="385"/>
      <c r="H199" s="385"/>
      <c r="I199" s="385"/>
      <c r="J199" s="385"/>
      <c r="K199" s="385"/>
      <c r="L199" s="385"/>
      <c r="M199" s="385"/>
      <c r="N199" s="385"/>
      <c r="O199" s="385"/>
      <c r="P199" s="385"/>
      <c r="Q199" s="385"/>
      <c r="R199" s="385"/>
      <c r="S199" s="385"/>
      <c r="T199" s="385"/>
      <c r="U199" s="385"/>
      <c r="V199" s="385"/>
      <c r="W199" s="385"/>
      <c r="X199" s="385"/>
      <c r="Y199" s="385"/>
      <c r="Z199" s="385"/>
      <c r="AA199" s="385"/>
      <c r="AB199" s="385"/>
      <c r="AC199" s="385"/>
      <c r="AD199" s="385"/>
      <c r="AE199" s="385"/>
      <c r="AF199" s="385"/>
      <c r="AG199" s="385"/>
      <c r="AH199" s="385"/>
    </row>
    <row r="200" spans="1:34">
      <c r="A200" s="385"/>
      <c r="B200" s="385"/>
      <c r="C200" s="385"/>
      <c r="D200" s="385"/>
      <c r="E200" s="385"/>
      <c r="F200" s="385"/>
      <c r="G200" s="385"/>
      <c r="H200" s="385"/>
      <c r="I200" s="385"/>
      <c r="J200" s="385"/>
      <c r="K200" s="385"/>
      <c r="L200" s="385"/>
      <c r="M200" s="385"/>
      <c r="N200" s="385"/>
      <c r="O200" s="385"/>
      <c r="P200" s="385"/>
      <c r="Q200" s="385"/>
      <c r="R200" s="385"/>
      <c r="S200" s="385"/>
      <c r="T200" s="385"/>
      <c r="U200" s="385"/>
      <c r="V200" s="385"/>
      <c r="W200" s="385"/>
      <c r="X200" s="385"/>
      <c r="Y200" s="385"/>
      <c r="Z200" s="385"/>
      <c r="AA200" s="385"/>
      <c r="AB200" s="385"/>
      <c r="AC200" s="385"/>
      <c r="AD200" s="385"/>
      <c r="AE200" s="385"/>
      <c r="AF200" s="385"/>
      <c r="AG200" s="385"/>
      <c r="AH200" s="385"/>
    </row>
    <row r="201" spans="1:34">
      <c r="A201" s="385"/>
      <c r="B201" s="385"/>
      <c r="C201" s="385"/>
      <c r="D201" s="385"/>
      <c r="E201" s="385"/>
      <c r="F201" s="385"/>
      <c r="G201" s="385"/>
      <c r="H201" s="385"/>
      <c r="I201" s="385"/>
      <c r="J201" s="385"/>
      <c r="K201" s="385"/>
      <c r="L201" s="385"/>
      <c r="M201" s="385"/>
      <c r="N201" s="385"/>
      <c r="O201" s="385"/>
      <c r="P201" s="385"/>
      <c r="Q201" s="385"/>
      <c r="R201" s="385"/>
      <c r="S201" s="385"/>
      <c r="T201" s="385"/>
      <c r="U201" s="385"/>
      <c r="V201" s="385"/>
      <c r="W201" s="385"/>
      <c r="X201" s="385"/>
      <c r="Y201" s="385"/>
      <c r="Z201" s="385"/>
      <c r="AA201" s="385"/>
      <c r="AB201" s="385"/>
      <c r="AC201" s="385"/>
      <c r="AD201" s="385"/>
      <c r="AE201" s="385"/>
      <c r="AF201" s="385"/>
      <c r="AG201" s="385"/>
      <c r="AH201" s="385"/>
    </row>
    <row r="202" spans="1:34">
      <c r="A202" s="385"/>
      <c r="B202" s="385"/>
      <c r="C202" s="385"/>
      <c r="D202" s="385"/>
      <c r="E202" s="385"/>
      <c r="F202" s="385"/>
      <c r="G202" s="385"/>
      <c r="H202" s="385"/>
      <c r="I202" s="385"/>
      <c r="J202" s="385"/>
      <c r="K202" s="385"/>
      <c r="L202" s="385"/>
      <c r="M202" s="385"/>
      <c r="N202" s="385"/>
      <c r="O202" s="385"/>
      <c r="P202" s="385"/>
      <c r="Q202" s="385"/>
      <c r="R202" s="385"/>
      <c r="S202" s="385"/>
      <c r="T202" s="385"/>
      <c r="U202" s="385"/>
      <c r="V202" s="385"/>
      <c r="W202" s="385"/>
      <c r="X202" s="385"/>
      <c r="Y202" s="385"/>
      <c r="Z202" s="385"/>
      <c r="AA202" s="385"/>
      <c r="AB202" s="385"/>
      <c r="AC202" s="385"/>
      <c r="AD202" s="385"/>
      <c r="AE202" s="385"/>
      <c r="AF202" s="385"/>
      <c r="AG202" s="385"/>
      <c r="AH202" s="385"/>
    </row>
    <row r="203" spans="1:34">
      <c r="A203" s="385"/>
      <c r="B203" s="385"/>
      <c r="C203" s="385"/>
      <c r="D203" s="385"/>
      <c r="E203" s="385"/>
      <c r="F203" s="385"/>
      <c r="G203" s="385"/>
      <c r="H203" s="385"/>
      <c r="I203" s="385"/>
      <c r="J203" s="385"/>
      <c r="K203" s="385"/>
      <c r="L203" s="385"/>
      <c r="M203" s="385"/>
      <c r="N203" s="385"/>
      <c r="O203" s="385"/>
      <c r="P203" s="385"/>
      <c r="Q203" s="385"/>
      <c r="R203" s="385"/>
      <c r="S203" s="385"/>
      <c r="T203" s="385"/>
      <c r="U203" s="385"/>
      <c r="V203" s="385"/>
      <c r="W203" s="385"/>
      <c r="X203" s="385"/>
      <c r="Y203" s="385"/>
      <c r="Z203" s="385"/>
      <c r="AA203" s="385"/>
      <c r="AB203" s="385"/>
      <c r="AC203" s="385"/>
      <c r="AD203" s="385"/>
      <c r="AE203" s="385"/>
      <c r="AF203" s="385"/>
      <c r="AG203" s="385"/>
      <c r="AH203" s="385"/>
    </row>
    <row r="204" spans="1:34">
      <c r="A204" s="385"/>
      <c r="B204" s="385"/>
      <c r="C204" s="385"/>
      <c r="D204" s="385"/>
      <c r="E204" s="385"/>
      <c r="F204" s="385"/>
      <c r="G204" s="385"/>
      <c r="H204" s="385"/>
      <c r="I204" s="385"/>
      <c r="J204" s="385"/>
      <c r="K204" s="385"/>
      <c r="L204" s="385"/>
      <c r="M204" s="385"/>
      <c r="N204" s="385"/>
      <c r="O204" s="385"/>
      <c r="P204" s="385"/>
      <c r="Q204" s="385"/>
      <c r="R204" s="385"/>
      <c r="S204" s="385"/>
      <c r="T204" s="385"/>
      <c r="U204" s="385"/>
      <c r="V204" s="385"/>
      <c r="W204" s="385"/>
      <c r="X204" s="385"/>
      <c r="Y204" s="385"/>
      <c r="Z204" s="385"/>
      <c r="AA204" s="385"/>
      <c r="AB204" s="385"/>
      <c r="AC204" s="385"/>
      <c r="AD204" s="385"/>
      <c r="AE204" s="385"/>
      <c r="AF204" s="385"/>
      <c r="AG204" s="385"/>
      <c r="AH204" s="385"/>
    </row>
    <row r="205" spans="1:34">
      <c r="A205" s="385"/>
      <c r="B205" s="385"/>
      <c r="C205" s="385"/>
      <c r="D205" s="385"/>
      <c r="E205" s="385"/>
      <c r="F205" s="385"/>
      <c r="G205" s="385"/>
      <c r="H205" s="385"/>
      <c r="I205" s="385"/>
      <c r="J205" s="385"/>
      <c r="K205" s="385"/>
      <c r="L205" s="385"/>
      <c r="M205" s="385"/>
      <c r="N205" s="385"/>
      <c r="O205" s="385"/>
      <c r="P205" s="385"/>
      <c r="Q205" s="385"/>
      <c r="R205" s="385"/>
      <c r="S205" s="385"/>
      <c r="T205" s="385"/>
      <c r="U205" s="385"/>
      <c r="V205" s="385"/>
      <c r="W205" s="385"/>
      <c r="X205" s="385"/>
      <c r="Y205" s="385"/>
      <c r="Z205" s="385"/>
      <c r="AA205" s="385"/>
      <c r="AB205" s="385"/>
      <c r="AC205" s="385"/>
      <c r="AD205" s="385"/>
      <c r="AE205" s="385"/>
      <c r="AF205" s="385"/>
      <c r="AG205" s="385"/>
      <c r="AH205" s="385"/>
    </row>
    <row r="206" spans="1:34">
      <c r="A206" s="385"/>
      <c r="B206" s="385"/>
      <c r="C206" s="385"/>
      <c r="D206" s="385"/>
      <c r="E206" s="385"/>
      <c r="F206" s="385"/>
      <c r="G206" s="385"/>
      <c r="H206" s="385"/>
      <c r="I206" s="385"/>
      <c r="J206" s="385"/>
      <c r="K206" s="385"/>
      <c r="L206" s="385"/>
      <c r="M206" s="385"/>
      <c r="N206" s="385"/>
      <c r="O206" s="385"/>
      <c r="P206" s="385"/>
      <c r="Q206" s="385"/>
      <c r="R206" s="385"/>
      <c r="S206" s="385"/>
      <c r="T206" s="385"/>
      <c r="U206" s="385"/>
      <c r="V206" s="385"/>
      <c r="W206" s="385"/>
      <c r="X206" s="385"/>
      <c r="Y206" s="385"/>
      <c r="Z206" s="385"/>
      <c r="AA206" s="385"/>
      <c r="AB206" s="385"/>
      <c r="AC206" s="385"/>
      <c r="AD206" s="385"/>
      <c r="AE206" s="385"/>
      <c r="AF206" s="385"/>
      <c r="AG206" s="385"/>
      <c r="AH206" s="385"/>
    </row>
    <row r="207" spans="1:34">
      <c r="A207" s="385"/>
      <c r="B207" s="385"/>
      <c r="C207" s="385"/>
      <c r="D207" s="385"/>
      <c r="E207" s="385"/>
      <c r="F207" s="385"/>
      <c r="G207" s="385"/>
      <c r="H207" s="385"/>
      <c r="I207" s="385"/>
      <c r="J207" s="385"/>
      <c r="K207" s="385"/>
      <c r="L207" s="385"/>
      <c r="M207" s="385"/>
      <c r="N207" s="385"/>
      <c r="O207" s="385"/>
      <c r="P207" s="385"/>
      <c r="Q207" s="385"/>
      <c r="R207" s="385"/>
      <c r="S207" s="385"/>
      <c r="T207" s="385"/>
      <c r="U207" s="385"/>
      <c r="V207" s="385"/>
      <c r="W207" s="385"/>
      <c r="X207" s="385"/>
      <c r="Y207" s="385"/>
      <c r="Z207" s="385"/>
      <c r="AA207" s="385"/>
      <c r="AB207" s="385"/>
      <c r="AC207" s="385"/>
      <c r="AD207" s="385"/>
      <c r="AE207" s="385"/>
      <c r="AF207" s="385"/>
      <c r="AG207" s="385"/>
      <c r="AH207" s="385"/>
    </row>
    <row r="208" spans="1:34">
      <c r="A208" s="385"/>
      <c r="B208" s="385"/>
      <c r="C208" s="385"/>
      <c r="D208" s="385"/>
      <c r="E208" s="385"/>
      <c r="F208" s="385"/>
      <c r="G208" s="385"/>
      <c r="H208" s="385"/>
      <c r="I208" s="385"/>
      <c r="J208" s="385"/>
      <c r="K208" s="385"/>
      <c r="L208" s="385"/>
      <c r="M208" s="385"/>
      <c r="N208" s="385"/>
      <c r="O208" s="385"/>
      <c r="P208" s="385"/>
      <c r="Q208" s="385"/>
      <c r="R208" s="385"/>
      <c r="S208" s="385"/>
      <c r="T208" s="385"/>
      <c r="U208" s="385"/>
      <c r="V208" s="385"/>
      <c r="W208" s="385"/>
      <c r="X208" s="385"/>
      <c r="Y208" s="385"/>
      <c r="Z208" s="385"/>
      <c r="AA208" s="385"/>
      <c r="AB208" s="385"/>
      <c r="AC208" s="385"/>
      <c r="AD208" s="385"/>
      <c r="AE208" s="385"/>
      <c r="AF208" s="385"/>
      <c r="AG208" s="385"/>
      <c r="AH208" s="385"/>
    </row>
    <row r="209" spans="1:34">
      <c r="A209" s="385"/>
      <c r="B209" s="385"/>
      <c r="C209" s="385"/>
      <c r="D209" s="385"/>
      <c r="E209" s="385"/>
      <c r="F209" s="385"/>
      <c r="G209" s="385"/>
      <c r="H209" s="385"/>
      <c r="I209" s="385"/>
      <c r="J209" s="385"/>
      <c r="K209" s="385"/>
      <c r="L209" s="385"/>
      <c r="M209" s="385"/>
      <c r="N209" s="385"/>
      <c r="O209" s="385"/>
      <c r="P209" s="385"/>
      <c r="Q209" s="385"/>
      <c r="R209" s="385"/>
      <c r="S209" s="385"/>
      <c r="T209" s="385"/>
      <c r="U209" s="385"/>
      <c r="V209" s="385"/>
      <c r="W209" s="385"/>
      <c r="X209" s="385"/>
      <c r="Y209" s="385"/>
      <c r="Z209" s="385"/>
      <c r="AA209" s="385"/>
      <c r="AB209" s="385"/>
      <c r="AC209" s="385"/>
      <c r="AD209" s="385"/>
      <c r="AE209" s="385"/>
      <c r="AF209" s="385"/>
      <c r="AG209" s="385"/>
      <c r="AH209" s="385"/>
    </row>
    <row r="210" spans="1:34">
      <c r="A210" s="385"/>
      <c r="B210" s="385"/>
      <c r="C210" s="385"/>
      <c r="D210" s="385"/>
      <c r="E210" s="385"/>
      <c r="F210" s="385"/>
      <c r="G210" s="385"/>
      <c r="H210" s="385"/>
      <c r="I210" s="385"/>
      <c r="J210" s="385"/>
      <c r="K210" s="385"/>
      <c r="L210" s="385"/>
      <c r="M210" s="385"/>
      <c r="N210" s="385"/>
      <c r="O210" s="385"/>
      <c r="P210" s="385"/>
      <c r="Q210" s="385"/>
      <c r="R210" s="385"/>
      <c r="S210" s="385"/>
      <c r="T210" s="385"/>
      <c r="U210" s="385"/>
      <c r="V210" s="385"/>
      <c r="W210" s="385"/>
      <c r="X210" s="385"/>
      <c r="Y210" s="385"/>
      <c r="Z210" s="385"/>
      <c r="AA210" s="385"/>
      <c r="AB210" s="385"/>
      <c r="AC210" s="385"/>
      <c r="AD210" s="385"/>
      <c r="AE210" s="385"/>
      <c r="AF210" s="385"/>
      <c r="AG210" s="385"/>
      <c r="AH210" s="385"/>
    </row>
    <row r="211" spans="1:34">
      <c r="A211" s="385"/>
      <c r="B211" s="385"/>
      <c r="C211" s="385"/>
      <c r="D211" s="385"/>
      <c r="E211" s="385"/>
      <c r="F211" s="385"/>
      <c r="G211" s="385"/>
      <c r="H211" s="385"/>
      <c r="I211" s="385"/>
      <c r="J211" s="385"/>
      <c r="K211" s="385"/>
      <c r="L211" s="385"/>
      <c r="M211" s="385"/>
      <c r="N211" s="385"/>
      <c r="O211" s="385"/>
      <c r="P211" s="385"/>
      <c r="Q211" s="385"/>
      <c r="R211" s="385"/>
      <c r="S211" s="385"/>
      <c r="T211" s="385"/>
      <c r="U211" s="385"/>
      <c r="V211" s="385"/>
      <c r="W211" s="385"/>
      <c r="X211" s="385"/>
      <c r="Y211" s="385"/>
      <c r="Z211" s="385"/>
      <c r="AA211" s="385"/>
      <c r="AB211" s="385"/>
      <c r="AC211" s="385"/>
      <c r="AD211" s="385"/>
      <c r="AE211" s="385"/>
      <c r="AF211" s="385"/>
      <c r="AG211" s="385"/>
      <c r="AH211" s="385"/>
    </row>
    <row r="212" spans="1:34">
      <c r="A212" s="385"/>
      <c r="B212" s="385"/>
      <c r="C212" s="385"/>
      <c r="D212" s="385"/>
      <c r="E212" s="385"/>
      <c r="F212" s="385"/>
      <c r="G212" s="385"/>
      <c r="H212" s="385"/>
      <c r="I212" s="385"/>
      <c r="J212" s="385"/>
      <c r="K212" s="385"/>
      <c r="L212" s="385"/>
      <c r="M212" s="385"/>
      <c r="N212" s="385"/>
      <c r="O212" s="385"/>
      <c r="P212" s="385"/>
      <c r="Q212" s="385"/>
      <c r="R212" s="385"/>
      <c r="S212" s="385"/>
      <c r="T212" s="385"/>
      <c r="U212" s="385"/>
      <c r="V212" s="385"/>
      <c r="W212" s="385"/>
      <c r="X212" s="385"/>
      <c r="Y212" s="385"/>
      <c r="Z212" s="385"/>
      <c r="AA212" s="385"/>
      <c r="AB212" s="385"/>
      <c r="AC212" s="385"/>
      <c r="AD212" s="385"/>
      <c r="AE212" s="385"/>
      <c r="AF212" s="385"/>
      <c r="AG212" s="385"/>
      <c r="AH212" s="385"/>
    </row>
    <row r="213" spans="1:34">
      <c r="A213" s="385"/>
      <c r="B213" s="385"/>
      <c r="C213" s="385"/>
      <c r="D213" s="385"/>
      <c r="E213" s="385"/>
      <c r="F213" s="385"/>
      <c r="G213" s="385"/>
      <c r="H213" s="385"/>
      <c r="I213" s="385"/>
      <c r="J213" s="385"/>
      <c r="K213" s="385"/>
      <c r="L213" s="385"/>
      <c r="M213" s="385"/>
      <c r="N213" s="385"/>
      <c r="O213" s="385"/>
      <c r="P213" s="385"/>
      <c r="Q213" s="385"/>
      <c r="R213" s="385"/>
      <c r="S213" s="385"/>
      <c r="T213" s="385"/>
      <c r="U213" s="385"/>
      <c r="V213" s="385"/>
      <c r="W213" s="385"/>
      <c r="X213" s="385"/>
      <c r="Y213" s="385"/>
      <c r="Z213" s="385"/>
      <c r="AA213" s="385"/>
      <c r="AB213" s="385"/>
      <c r="AC213" s="385"/>
      <c r="AD213" s="385"/>
      <c r="AE213" s="385"/>
      <c r="AF213" s="385"/>
      <c r="AG213" s="385"/>
      <c r="AH213" s="385"/>
    </row>
    <row r="214" spans="1:34">
      <c r="A214" s="385"/>
      <c r="B214" s="385"/>
      <c r="C214" s="385"/>
      <c r="D214" s="385"/>
      <c r="E214" s="385"/>
      <c r="F214" s="385"/>
      <c r="G214" s="385"/>
      <c r="H214" s="385"/>
      <c r="I214" s="385"/>
      <c r="J214" s="385"/>
      <c r="K214" s="385"/>
      <c r="L214" s="385"/>
      <c r="M214" s="385"/>
      <c r="N214" s="385"/>
      <c r="O214" s="385"/>
      <c r="P214" s="385"/>
      <c r="Q214" s="385"/>
      <c r="R214" s="385"/>
      <c r="S214" s="385"/>
      <c r="T214" s="385"/>
      <c r="U214" s="385"/>
      <c r="V214" s="385"/>
      <c r="W214" s="385"/>
      <c r="X214" s="385"/>
      <c r="Y214" s="385"/>
      <c r="Z214" s="385"/>
      <c r="AA214" s="385"/>
      <c r="AB214" s="385"/>
      <c r="AC214" s="385"/>
      <c r="AD214" s="385"/>
      <c r="AE214" s="385"/>
      <c r="AF214" s="385"/>
      <c r="AG214" s="385"/>
      <c r="AH214" s="385"/>
    </row>
    <row r="215" spans="1:34">
      <c r="A215" s="385"/>
      <c r="B215" s="385"/>
      <c r="C215" s="385"/>
      <c r="D215" s="385"/>
      <c r="E215" s="385"/>
      <c r="F215" s="385"/>
      <c r="G215" s="385"/>
      <c r="H215" s="385"/>
      <c r="I215" s="385"/>
      <c r="J215" s="385"/>
      <c r="K215" s="385"/>
      <c r="L215" s="385"/>
      <c r="M215" s="385"/>
      <c r="N215" s="385"/>
      <c r="O215" s="385"/>
      <c r="P215" s="385"/>
      <c r="Q215" s="385"/>
      <c r="R215" s="385"/>
      <c r="S215" s="385"/>
      <c r="T215" s="385"/>
      <c r="U215" s="385"/>
      <c r="V215" s="385"/>
      <c r="W215" s="385"/>
      <c r="X215" s="385"/>
      <c r="Y215" s="385"/>
      <c r="Z215" s="385"/>
      <c r="AA215" s="385"/>
      <c r="AB215" s="385"/>
      <c r="AC215" s="385"/>
      <c r="AD215" s="385"/>
      <c r="AE215" s="385"/>
      <c r="AF215" s="385"/>
      <c r="AG215" s="385"/>
      <c r="AH215" s="385"/>
    </row>
    <row r="216" spans="1:34">
      <c r="A216" s="385"/>
      <c r="B216" s="385"/>
      <c r="C216" s="385"/>
      <c r="D216" s="385"/>
      <c r="E216" s="385"/>
      <c r="F216" s="385"/>
      <c r="G216" s="385"/>
      <c r="H216" s="385"/>
      <c r="I216" s="385"/>
      <c r="J216" s="385"/>
      <c r="K216" s="385"/>
      <c r="L216" s="385"/>
      <c r="M216" s="385"/>
      <c r="N216" s="385"/>
      <c r="O216" s="385"/>
      <c r="P216" s="385"/>
      <c r="Q216" s="385"/>
      <c r="R216" s="385"/>
      <c r="S216" s="385"/>
      <c r="T216" s="385"/>
      <c r="U216" s="385"/>
      <c r="V216" s="385"/>
      <c r="W216" s="385"/>
      <c r="X216" s="385"/>
      <c r="Y216" s="385"/>
      <c r="Z216" s="385"/>
      <c r="AA216" s="385"/>
      <c r="AB216" s="385"/>
      <c r="AC216" s="385"/>
      <c r="AD216" s="385"/>
      <c r="AE216" s="385"/>
      <c r="AF216" s="385"/>
      <c r="AG216" s="385"/>
      <c r="AH216" s="385"/>
    </row>
    <row r="217" spans="1:34">
      <c r="A217" s="385"/>
      <c r="B217" s="385"/>
      <c r="C217" s="385"/>
      <c r="D217" s="385"/>
      <c r="E217" s="385"/>
      <c r="F217" s="385"/>
      <c r="G217" s="385"/>
      <c r="H217" s="385"/>
      <c r="I217" s="385"/>
      <c r="J217" s="385"/>
      <c r="K217" s="385"/>
      <c r="L217" s="385"/>
      <c r="M217" s="385"/>
      <c r="N217" s="385"/>
      <c r="O217" s="385"/>
      <c r="P217" s="385"/>
      <c r="Q217" s="385"/>
      <c r="R217" s="385"/>
      <c r="S217" s="385"/>
      <c r="T217" s="385"/>
      <c r="U217" s="385"/>
      <c r="V217" s="385"/>
      <c r="W217" s="385"/>
      <c r="X217" s="385"/>
      <c r="Y217" s="385"/>
      <c r="Z217" s="385"/>
      <c r="AA217" s="385"/>
      <c r="AB217" s="385"/>
      <c r="AC217" s="385"/>
      <c r="AD217" s="385"/>
      <c r="AE217" s="385"/>
      <c r="AF217" s="385"/>
      <c r="AG217" s="385"/>
      <c r="AH217" s="385"/>
    </row>
    <row r="218" spans="1:34">
      <c r="A218" s="385"/>
      <c r="B218" s="385"/>
      <c r="C218" s="385"/>
      <c r="D218" s="385"/>
      <c r="E218" s="385"/>
      <c r="F218" s="385"/>
      <c r="G218" s="385"/>
      <c r="H218" s="385"/>
      <c r="I218" s="385"/>
      <c r="J218" s="385"/>
      <c r="K218" s="385"/>
      <c r="L218" s="385"/>
      <c r="M218" s="385"/>
      <c r="N218" s="385"/>
      <c r="O218" s="385"/>
      <c r="P218" s="385"/>
      <c r="Q218" s="385"/>
      <c r="R218" s="385"/>
      <c r="S218" s="385"/>
      <c r="T218" s="385"/>
      <c r="U218" s="385"/>
      <c r="V218" s="385"/>
      <c r="W218" s="385"/>
      <c r="X218" s="385"/>
      <c r="Y218" s="385"/>
      <c r="Z218" s="385"/>
      <c r="AA218" s="385"/>
      <c r="AB218" s="385"/>
      <c r="AC218" s="385"/>
      <c r="AD218" s="385"/>
      <c r="AE218" s="385"/>
      <c r="AF218" s="385"/>
      <c r="AG218" s="385"/>
      <c r="AH218" s="385"/>
    </row>
    <row r="219" spans="1:34">
      <c r="A219" s="385"/>
      <c r="B219" s="385"/>
      <c r="C219" s="385"/>
      <c r="D219" s="385"/>
      <c r="E219" s="385"/>
      <c r="F219" s="385"/>
      <c r="G219" s="385"/>
      <c r="H219" s="385"/>
      <c r="I219" s="385"/>
      <c r="J219" s="385"/>
      <c r="K219" s="385"/>
      <c r="L219" s="385"/>
      <c r="M219" s="385"/>
      <c r="N219" s="385"/>
      <c r="O219" s="385"/>
      <c r="P219" s="385"/>
      <c r="Q219" s="385"/>
      <c r="R219" s="385"/>
      <c r="S219" s="385"/>
      <c r="T219" s="385"/>
      <c r="U219" s="385"/>
      <c r="V219" s="385"/>
      <c r="W219" s="385"/>
      <c r="X219" s="385"/>
      <c r="Y219" s="385"/>
      <c r="Z219" s="385"/>
      <c r="AA219" s="385"/>
      <c r="AB219" s="385"/>
      <c r="AC219" s="385"/>
      <c r="AD219" s="385"/>
      <c r="AE219" s="385"/>
      <c r="AF219" s="385"/>
      <c r="AG219" s="385"/>
      <c r="AH219" s="385"/>
    </row>
    <row r="220" spans="1:34">
      <c r="A220" s="385"/>
      <c r="B220" s="385"/>
      <c r="C220" s="385"/>
      <c r="D220" s="385"/>
      <c r="E220" s="385"/>
      <c r="F220" s="385"/>
      <c r="G220" s="385"/>
      <c r="H220" s="385"/>
      <c r="I220" s="385"/>
      <c r="J220" s="385"/>
      <c r="K220" s="385"/>
      <c r="L220" s="385"/>
      <c r="M220" s="385"/>
      <c r="N220" s="385"/>
      <c r="O220" s="385"/>
      <c r="P220" s="385"/>
      <c r="Q220" s="385"/>
      <c r="R220" s="385"/>
      <c r="S220" s="385"/>
      <c r="T220" s="385"/>
      <c r="U220" s="385"/>
      <c r="V220" s="385"/>
      <c r="W220" s="385"/>
      <c r="X220" s="385"/>
      <c r="Y220" s="385"/>
      <c r="Z220" s="385"/>
      <c r="AA220" s="385"/>
      <c r="AB220" s="385"/>
      <c r="AC220" s="385"/>
      <c r="AD220" s="385"/>
      <c r="AE220" s="385"/>
      <c r="AF220" s="385"/>
      <c r="AG220" s="385"/>
      <c r="AH220" s="385"/>
    </row>
    <row r="221" spans="1:34">
      <c r="A221" s="385"/>
      <c r="B221" s="385"/>
      <c r="C221" s="385"/>
      <c r="D221" s="385"/>
      <c r="E221" s="385"/>
      <c r="F221" s="385"/>
      <c r="G221" s="385"/>
      <c r="H221" s="385"/>
      <c r="I221" s="385"/>
      <c r="J221" s="385"/>
      <c r="K221" s="385"/>
      <c r="L221" s="385"/>
      <c r="M221" s="385"/>
      <c r="N221" s="385"/>
      <c r="O221" s="385"/>
      <c r="P221" s="385"/>
      <c r="Q221" s="385"/>
      <c r="R221" s="385"/>
      <c r="S221" s="385"/>
      <c r="T221" s="385"/>
      <c r="U221" s="385"/>
      <c r="V221" s="385"/>
      <c r="W221" s="385"/>
      <c r="X221" s="385"/>
      <c r="Y221" s="385"/>
      <c r="Z221" s="385"/>
      <c r="AA221" s="385"/>
      <c r="AB221" s="385"/>
      <c r="AC221" s="385"/>
      <c r="AD221" s="385"/>
      <c r="AE221" s="385"/>
      <c r="AF221" s="385"/>
      <c r="AG221" s="385"/>
      <c r="AH221" s="385"/>
    </row>
    <row r="222" spans="1:34">
      <c r="A222" s="385"/>
      <c r="B222" s="385"/>
      <c r="C222" s="385"/>
      <c r="D222" s="385"/>
      <c r="E222" s="385"/>
      <c r="F222" s="385"/>
      <c r="G222" s="385"/>
      <c r="H222" s="385"/>
      <c r="I222" s="385"/>
      <c r="J222" s="385"/>
      <c r="K222" s="385"/>
      <c r="L222" s="385"/>
      <c r="M222" s="385"/>
      <c r="N222" s="385"/>
      <c r="O222" s="385"/>
      <c r="P222" s="385"/>
      <c r="Q222" s="385"/>
      <c r="R222" s="385"/>
      <c r="S222" s="385"/>
      <c r="T222" s="385"/>
      <c r="U222" s="385"/>
      <c r="V222" s="385"/>
      <c r="W222" s="385"/>
      <c r="X222" s="385"/>
      <c r="Y222" s="385"/>
      <c r="Z222" s="385"/>
      <c r="AA222" s="385"/>
      <c r="AB222" s="385"/>
      <c r="AC222" s="385"/>
      <c r="AD222" s="385"/>
      <c r="AE222" s="385"/>
      <c r="AF222" s="385"/>
      <c r="AG222" s="385"/>
      <c r="AH222" s="385"/>
    </row>
    <row r="223" spans="1:34">
      <c r="A223" s="385"/>
      <c r="B223" s="385"/>
      <c r="C223" s="385"/>
      <c r="D223" s="385"/>
      <c r="E223" s="385"/>
      <c r="F223" s="385"/>
      <c r="G223" s="385"/>
      <c r="H223" s="385"/>
      <c r="I223" s="385"/>
      <c r="J223" s="385"/>
      <c r="K223" s="385"/>
      <c r="L223" s="385"/>
      <c r="M223" s="385"/>
      <c r="N223" s="385"/>
      <c r="O223" s="385"/>
      <c r="P223" s="385"/>
      <c r="Q223" s="385"/>
      <c r="R223" s="385"/>
      <c r="S223" s="385"/>
      <c r="T223" s="385"/>
      <c r="U223" s="385"/>
      <c r="V223" s="385"/>
      <c r="W223" s="385"/>
      <c r="X223" s="385"/>
      <c r="Y223" s="385"/>
      <c r="Z223" s="385"/>
      <c r="AA223" s="385"/>
      <c r="AB223" s="385"/>
      <c r="AC223" s="385"/>
      <c r="AD223" s="385"/>
      <c r="AE223" s="385"/>
      <c r="AF223" s="385"/>
      <c r="AG223" s="385"/>
      <c r="AH223" s="385"/>
    </row>
    <row r="224" spans="1:34">
      <c r="A224" s="385"/>
      <c r="B224" s="385"/>
      <c r="C224" s="385"/>
      <c r="D224" s="385"/>
      <c r="E224" s="385"/>
      <c r="F224" s="385"/>
      <c r="G224" s="385"/>
      <c r="H224" s="385"/>
      <c r="I224" s="385"/>
      <c r="J224" s="385"/>
      <c r="K224" s="385"/>
      <c r="L224" s="385"/>
      <c r="M224" s="385"/>
      <c r="N224" s="385"/>
      <c r="O224" s="385"/>
      <c r="P224" s="385"/>
      <c r="Q224" s="385"/>
      <c r="R224" s="385"/>
      <c r="S224" s="385"/>
      <c r="T224" s="385"/>
      <c r="U224" s="385"/>
      <c r="V224" s="385"/>
      <c r="W224" s="385"/>
      <c r="X224" s="385"/>
      <c r="Y224" s="385"/>
      <c r="Z224" s="385"/>
      <c r="AA224" s="385"/>
      <c r="AB224" s="385"/>
      <c r="AC224" s="385"/>
      <c r="AD224" s="385"/>
      <c r="AE224" s="385"/>
      <c r="AF224" s="385"/>
      <c r="AG224" s="385"/>
      <c r="AH224" s="385"/>
    </row>
    <row r="225" spans="1:34">
      <c r="A225" s="385"/>
      <c r="B225" s="385"/>
      <c r="C225" s="385"/>
      <c r="D225" s="385"/>
      <c r="E225" s="385"/>
      <c r="F225" s="385"/>
      <c r="G225" s="385"/>
      <c r="H225" s="385"/>
      <c r="I225" s="385"/>
      <c r="J225" s="385"/>
      <c r="K225" s="385"/>
      <c r="L225" s="385"/>
      <c r="M225" s="385"/>
      <c r="N225" s="385"/>
      <c r="O225" s="385"/>
      <c r="P225" s="385"/>
      <c r="Q225" s="385"/>
      <c r="R225" s="385"/>
      <c r="S225" s="385"/>
      <c r="T225" s="385"/>
      <c r="U225" s="385"/>
      <c r="V225" s="385"/>
      <c r="W225" s="385"/>
      <c r="X225" s="385"/>
      <c r="Y225" s="385"/>
      <c r="Z225" s="385"/>
      <c r="AA225" s="385"/>
      <c r="AB225" s="385"/>
      <c r="AC225" s="385"/>
      <c r="AD225" s="385"/>
      <c r="AE225" s="385"/>
      <c r="AF225" s="385"/>
      <c r="AG225" s="385"/>
      <c r="AH225" s="385"/>
    </row>
    <row r="226" spans="1:34">
      <c r="A226" s="385"/>
      <c r="B226" s="385"/>
      <c r="C226" s="385"/>
      <c r="D226" s="385"/>
      <c r="E226" s="385"/>
      <c r="F226" s="385"/>
      <c r="G226" s="385"/>
      <c r="H226" s="385"/>
      <c r="I226" s="385"/>
      <c r="J226" s="385"/>
      <c r="K226" s="385"/>
      <c r="L226" s="385"/>
      <c r="M226" s="385"/>
      <c r="N226" s="385"/>
      <c r="O226" s="385"/>
      <c r="P226" s="385"/>
      <c r="Q226" s="385"/>
      <c r="R226" s="385"/>
      <c r="S226" s="385"/>
      <c r="T226" s="385"/>
      <c r="U226" s="385"/>
      <c r="V226" s="385"/>
      <c r="W226" s="385"/>
      <c r="X226" s="385"/>
      <c r="Y226" s="385"/>
      <c r="Z226" s="385"/>
      <c r="AA226" s="385"/>
      <c r="AB226" s="385"/>
      <c r="AC226" s="385"/>
      <c r="AD226" s="385"/>
      <c r="AE226" s="385"/>
      <c r="AF226" s="385"/>
      <c r="AG226" s="385"/>
      <c r="AH226" s="385"/>
    </row>
    <row r="227" spans="1:34">
      <c r="A227" s="385"/>
      <c r="B227" s="385"/>
      <c r="C227" s="385"/>
      <c r="D227" s="385"/>
      <c r="E227" s="385"/>
      <c r="F227" s="385"/>
      <c r="G227" s="385"/>
      <c r="H227" s="385"/>
      <c r="I227" s="385"/>
      <c r="J227" s="385"/>
      <c r="K227" s="385"/>
      <c r="L227" s="385"/>
      <c r="M227" s="385"/>
      <c r="N227" s="385"/>
      <c r="O227" s="385"/>
      <c r="P227" s="385"/>
      <c r="Q227" s="385"/>
      <c r="R227" s="385"/>
      <c r="S227" s="385"/>
      <c r="T227" s="385"/>
      <c r="U227" s="385"/>
      <c r="V227" s="385"/>
      <c r="W227" s="385"/>
      <c r="X227" s="385"/>
      <c r="Y227" s="385"/>
      <c r="Z227" s="385"/>
      <c r="AA227" s="385"/>
      <c r="AB227" s="385"/>
      <c r="AC227" s="385"/>
      <c r="AD227" s="385"/>
      <c r="AE227" s="385"/>
      <c r="AF227" s="385"/>
      <c r="AG227" s="385"/>
      <c r="AH227" s="385"/>
    </row>
    <row r="228" spans="1:34">
      <c r="A228" s="385"/>
      <c r="B228" s="385"/>
      <c r="C228" s="385"/>
      <c r="D228" s="385"/>
      <c r="E228" s="385"/>
      <c r="F228" s="385"/>
      <c r="G228" s="385"/>
      <c r="H228" s="385"/>
      <c r="I228" s="385"/>
      <c r="J228" s="385"/>
      <c r="K228" s="385"/>
      <c r="L228" s="385"/>
      <c r="M228" s="385"/>
      <c r="N228" s="385"/>
      <c r="O228" s="385"/>
      <c r="P228" s="385"/>
      <c r="Q228" s="385"/>
      <c r="R228" s="385"/>
      <c r="S228" s="385"/>
      <c r="T228" s="385"/>
      <c r="U228" s="385"/>
      <c r="V228" s="385"/>
      <c r="W228" s="385"/>
      <c r="X228" s="385"/>
      <c r="Y228" s="385"/>
      <c r="Z228" s="385"/>
      <c r="AA228" s="385"/>
      <c r="AB228" s="385"/>
      <c r="AC228" s="385"/>
      <c r="AD228" s="385"/>
      <c r="AE228" s="385"/>
      <c r="AF228" s="385"/>
      <c r="AG228" s="385"/>
      <c r="AH228" s="385"/>
    </row>
    <row r="229" spans="1:34">
      <c r="A229" s="385"/>
      <c r="B229" s="385"/>
      <c r="C229" s="385"/>
      <c r="D229" s="385"/>
      <c r="E229" s="385"/>
      <c r="F229" s="385"/>
      <c r="G229" s="385"/>
      <c r="H229" s="385"/>
      <c r="I229" s="385"/>
      <c r="J229" s="385"/>
      <c r="K229" s="385"/>
      <c r="L229" s="385"/>
      <c r="M229" s="385"/>
      <c r="N229" s="385"/>
      <c r="O229" s="385"/>
      <c r="P229" s="385"/>
      <c r="Q229" s="385"/>
      <c r="R229" s="385"/>
      <c r="S229" s="385"/>
      <c r="T229" s="385"/>
      <c r="U229" s="385"/>
      <c r="V229" s="385"/>
      <c r="W229" s="385"/>
      <c r="X229" s="385"/>
      <c r="Y229" s="385"/>
      <c r="Z229" s="385"/>
      <c r="AA229" s="385"/>
      <c r="AB229" s="385"/>
      <c r="AC229" s="385"/>
      <c r="AD229" s="385"/>
      <c r="AE229" s="385"/>
      <c r="AF229" s="385"/>
      <c r="AG229" s="385"/>
      <c r="AH229" s="385"/>
    </row>
    <row r="230" spans="1:34">
      <c r="A230" s="385"/>
      <c r="B230" s="385"/>
      <c r="C230" s="385"/>
      <c r="D230" s="385"/>
      <c r="E230" s="385"/>
      <c r="F230" s="385"/>
      <c r="G230" s="385"/>
      <c r="H230" s="385"/>
      <c r="I230" s="385"/>
      <c r="J230" s="385"/>
      <c r="K230" s="385"/>
      <c r="L230" s="385"/>
      <c r="M230" s="385"/>
      <c r="N230" s="385"/>
      <c r="O230" s="385"/>
      <c r="P230" s="385"/>
      <c r="Q230" s="385"/>
      <c r="R230" s="385"/>
      <c r="S230" s="385"/>
      <c r="T230" s="385"/>
      <c r="U230" s="385"/>
      <c r="V230" s="385"/>
      <c r="W230" s="385"/>
      <c r="X230" s="385"/>
      <c r="Y230" s="385"/>
      <c r="Z230" s="385"/>
      <c r="AA230" s="385"/>
      <c r="AB230" s="385"/>
      <c r="AC230" s="385"/>
      <c r="AD230" s="385"/>
      <c r="AE230" s="385"/>
      <c r="AF230" s="385"/>
      <c r="AG230" s="385"/>
      <c r="AH230" s="385"/>
    </row>
    <row r="231" spans="1:34">
      <c r="A231" s="385"/>
      <c r="B231" s="385"/>
      <c r="C231" s="385"/>
      <c r="D231" s="385"/>
      <c r="E231" s="385"/>
      <c r="F231" s="385"/>
      <c r="G231" s="385"/>
      <c r="H231" s="385"/>
      <c r="I231" s="385"/>
      <c r="J231" s="385"/>
      <c r="K231" s="385"/>
      <c r="L231" s="385"/>
      <c r="M231" s="385"/>
      <c r="N231" s="385"/>
      <c r="O231" s="385"/>
      <c r="P231" s="385"/>
      <c r="Q231" s="385"/>
      <c r="R231" s="385"/>
      <c r="S231" s="385"/>
      <c r="T231" s="385"/>
      <c r="U231" s="385"/>
      <c r="V231" s="385"/>
      <c r="W231" s="385"/>
      <c r="X231" s="385"/>
      <c r="Y231" s="385"/>
      <c r="Z231" s="385"/>
      <c r="AA231" s="385"/>
      <c r="AB231" s="385"/>
      <c r="AC231" s="385"/>
      <c r="AD231" s="385"/>
      <c r="AE231" s="385"/>
      <c r="AF231" s="385"/>
      <c r="AG231" s="385"/>
      <c r="AH231" s="385"/>
    </row>
    <row r="232" spans="1:34">
      <c r="A232" s="385"/>
      <c r="B232" s="385"/>
      <c r="C232" s="385"/>
      <c r="D232" s="385"/>
      <c r="E232" s="385"/>
      <c r="F232" s="385"/>
      <c r="G232" s="385"/>
      <c r="H232" s="385"/>
      <c r="I232" s="385"/>
      <c r="J232" s="385"/>
      <c r="K232" s="385"/>
      <c r="L232" s="385"/>
      <c r="M232" s="385"/>
      <c r="N232" s="385"/>
      <c r="O232" s="385"/>
      <c r="P232" s="385"/>
      <c r="Q232" s="385"/>
      <c r="R232" s="385"/>
      <c r="S232" s="385"/>
      <c r="T232" s="385"/>
      <c r="U232" s="385"/>
      <c r="V232" s="385"/>
      <c r="W232" s="385"/>
      <c r="X232" s="385"/>
      <c r="Y232" s="385"/>
      <c r="Z232" s="385"/>
      <c r="AA232" s="385"/>
      <c r="AB232" s="385"/>
      <c r="AC232" s="385"/>
      <c r="AD232" s="385"/>
      <c r="AE232" s="385"/>
      <c r="AF232" s="385"/>
      <c r="AG232" s="385"/>
      <c r="AH232" s="385"/>
    </row>
    <row r="233" spans="1:34">
      <c r="A233" s="385"/>
      <c r="B233" s="385"/>
      <c r="C233" s="385"/>
      <c r="D233" s="385"/>
      <c r="E233" s="385"/>
      <c r="F233" s="385"/>
      <c r="G233" s="385"/>
      <c r="H233" s="385"/>
      <c r="I233" s="385"/>
      <c r="J233" s="385"/>
      <c r="K233" s="385"/>
      <c r="L233" s="385"/>
      <c r="M233" s="385"/>
      <c r="N233" s="385"/>
      <c r="O233" s="385"/>
      <c r="P233" s="385"/>
      <c r="Q233" s="385"/>
      <c r="R233" s="385"/>
      <c r="S233" s="385"/>
      <c r="T233" s="385"/>
      <c r="U233" s="385"/>
      <c r="V233" s="385"/>
      <c r="W233" s="385"/>
      <c r="X233" s="385"/>
      <c r="Y233" s="385"/>
      <c r="Z233" s="385"/>
      <c r="AA233" s="385"/>
      <c r="AB233" s="385"/>
      <c r="AC233" s="385"/>
      <c r="AD233" s="385"/>
      <c r="AE233" s="385"/>
      <c r="AF233" s="385"/>
      <c r="AG233" s="385"/>
      <c r="AH233" s="385"/>
    </row>
    <row r="234" spans="1:34">
      <c r="A234" s="385"/>
      <c r="B234" s="385"/>
      <c r="C234" s="385"/>
      <c r="D234" s="385"/>
      <c r="E234" s="385"/>
      <c r="F234" s="385"/>
      <c r="G234" s="385"/>
      <c r="H234" s="385"/>
      <c r="I234" s="385"/>
      <c r="J234" s="385"/>
      <c r="K234" s="385"/>
      <c r="L234" s="385"/>
      <c r="M234" s="385"/>
      <c r="N234" s="385"/>
      <c r="O234" s="385"/>
      <c r="P234" s="385"/>
      <c r="Q234" s="385"/>
      <c r="R234" s="385"/>
      <c r="S234" s="385"/>
      <c r="T234" s="385"/>
      <c r="U234" s="385"/>
      <c r="V234" s="385"/>
      <c r="W234" s="385"/>
      <c r="X234" s="385"/>
      <c r="Y234" s="385"/>
      <c r="Z234" s="385"/>
      <c r="AA234" s="385"/>
      <c r="AB234" s="385"/>
      <c r="AC234" s="385"/>
      <c r="AD234" s="385"/>
      <c r="AE234" s="385"/>
      <c r="AF234" s="385"/>
      <c r="AG234" s="385"/>
      <c r="AH234" s="385"/>
    </row>
    <row r="235" spans="1:34">
      <c r="A235" s="385"/>
      <c r="B235" s="385"/>
      <c r="C235" s="385"/>
      <c r="D235" s="385"/>
      <c r="E235" s="385"/>
      <c r="F235" s="385"/>
      <c r="G235" s="385"/>
      <c r="H235" s="385"/>
      <c r="I235" s="385"/>
      <c r="J235" s="385"/>
      <c r="K235" s="385"/>
      <c r="L235" s="385"/>
      <c r="M235" s="385"/>
      <c r="N235" s="385"/>
      <c r="O235" s="385"/>
      <c r="P235" s="385"/>
      <c r="Q235" s="385"/>
      <c r="R235" s="385"/>
      <c r="S235" s="385"/>
      <c r="T235" s="385"/>
      <c r="U235" s="385"/>
      <c r="V235" s="385"/>
      <c r="W235" s="385"/>
      <c r="X235" s="385"/>
      <c r="Y235" s="385"/>
      <c r="Z235" s="385"/>
      <c r="AA235" s="385"/>
      <c r="AB235" s="385"/>
      <c r="AC235" s="385"/>
      <c r="AD235" s="385"/>
      <c r="AE235" s="385"/>
      <c r="AF235" s="385"/>
      <c r="AG235" s="385"/>
      <c r="AH235" s="385"/>
    </row>
    <row r="236" spans="1:34">
      <c r="A236" s="385"/>
      <c r="B236" s="385"/>
      <c r="C236" s="385"/>
      <c r="D236" s="385"/>
      <c r="E236" s="385"/>
      <c r="F236" s="385"/>
      <c r="G236" s="385"/>
      <c r="H236" s="385"/>
      <c r="I236" s="385"/>
      <c r="J236" s="385"/>
      <c r="K236" s="385"/>
      <c r="L236" s="385"/>
      <c r="M236" s="385"/>
      <c r="N236" s="385"/>
      <c r="O236" s="385"/>
      <c r="P236" s="385"/>
      <c r="Q236" s="385"/>
      <c r="R236" s="385"/>
      <c r="S236" s="385"/>
      <c r="T236" s="385"/>
      <c r="U236" s="385"/>
      <c r="V236" s="385"/>
      <c r="W236" s="385"/>
      <c r="X236" s="385"/>
      <c r="Y236" s="385"/>
      <c r="Z236" s="385"/>
      <c r="AA236" s="385"/>
      <c r="AB236" s="385"/>
      <c r="AC236" s="385"/>
      <c r="AD236" s="385"/>
      <c r="AE236" s="385"/>
      <c r="AF236" s="385"/>
      <c r="AG236" s="385"/>
      <c r="AH236" s="385"/>
    </row>
    <row r="237" spans="1:34">
      <c r="A237" s="385"/>
      <c r="B237" s="385"/>
      <c r="C237" s="385"/>
      <c r="D237" s="385"/>
      <c r="E237" s="385"/>
      <c r="F237" s="385"/>
      <c r="G237" s="385"/>
      <c r="H237" s="385"/>
      <c r="I237" s="385"/>
      <c r="J237" s="385"/>
      <c r="K237" s="385"/>
      <c r="L237" s="385"/>
      <c r="M237" s="385"/>
      <c r="N237" s="385"/>
      <c r="O237" s="385"/>
      <c r="P237" s="385"/>
      <c r="Q237" s="385"/>
      <c r="R237" s="385"/>
      <c r="S237" s="385"/>
      <c r="T237" s="385"/>
      <c r="U237" s="385"/>
      <c r="V237" s="385"/>
      <c r="W237" s="385"/>
      <c r="X237" s="385"/>
      <c r="Y237" s="385"/>
      <c r="Z237" s="385"/>
      <c r="AA237" s="385"/>
      <c r="AB237" s="385"/>
      <c r="AC237" s="385"/>
      <c r="AD237" s="385"/>
      <c r="AE237" s="385"/>
      <c r="AF237" s="385"/>
      <c r="AG237" s="385"/>
      <c r="AH237" s="385"/>
    </row>
    <row r="238" spans="1:34">
      <c r="A238" s="385"/>
      <c r="B238" s="385"/>
      <c r="C238" s="385"/>
      <c r="D238" s="385"/>
      <c r="E238" s="385"/>
      <c r="F238" s="385"/>
      <c r="G238" s="385"/>
      <c r="H238" s="385"/>
      <c r="I238" s="385"/>
      <c r="J238" s="385"/>
      <c r="K238" s="385"/>
      <c r="L238" s="385"/>
      <c r="M238" s="385"/>
      <c r="N238" s="385"/>
      <c r="O238" s="385"/>
      <c r="P238" s="385"/>
      <c r="Q238" s="385"/>
      <c r="R238" s="385"/>
      <c r="S238" s="385"/>
      <c r="T238" s="385"/>
      <c r="U238" s="385"/>
      <c r="V238" s="385"/>
      <c r="W238" s="385"/>
      <c r="X238" s="385"/>
      <c r="Y238" s="385"/>
      <c r="Z238" s="385"/>
      <c r="AA238" s="385"/>
      <c r="AB238" s="385"/>
      <c r="AC238" s="385"/>
      <c r="AD238" s="385"/>
      <c r="AE238" s="385"/>
      <c r="AF238" s="385"/>
      <c r="AG238" s="385"/>
      <c r="AH238" s="385"/>
    </row>
    <row r="239" spans="1:34">
      <c r="A239" s="385"/>
      <c r="B239" s="385"/>
      <c r="C239" s="385"/>
      <c r="D239" s="385"/>
      <c r="E239" s="385"/>
      <c r="F239" s="385"/>
      <c r="G239" s="385"/>
      <c r="H239" s="385"/>
      <c r="I239" s="385"/>
      <c r="J239" s="385"/>
      <c r="K239" s="385"/>
      <c r="L239" s="385"/>
      <c r="M239" s="385"/>
      <c r="N239" s="385"/>
      <c r="O239" s="385"/>
      <c r="P239" s="385"/>
      <c r="Q239" s="385"/>
      <c r="R239" s="385"/>
      <c r="S239" s="385"/>
      <c r="T239" s="385"/>
      <c r="U239" s="385"/>
      <c r="V239" s="385"/>
      <c r="W239" s="385"/>
      <c r="X239" s="385"/>
      <c r="Y239" s="385"/>
      <c r="Z239" s="385"/>
      <c r="AA239" s="385"/>
      <c r="AB239" s="385"/>
      <c r="AC239" s="385"/>
      <c r="AD239" s="385"/>
      <c r="AE239" s="385"/>
      <c r="AF239" s="385"/>
      <c r="AG239" s="385"/>
      <c r="AH239" s="385"/>
    </row>
    <row r="240" spans="1:34">
      <c r="A240" s="385"/>
      <c r="B240" s="385"/>
      <c r="C240" s="385"/>
      <c r="D240" s="385"/>
      <c r="E240" s="385"/>
      <c r="F240" s="385"/>
      <c r="G240" s="385"/>
      <c r="H240" s="385"/>
      <c r="I240" s="385"/>
      <c r="J240" s="385"/>
      <c r="K240" s="385"/>
      <c r="L240" s="385"/>
      <c r="M240" s="385"/>
      <c r="N240" s="385"/>
      <c r="O240" s="385"/>
      <c r="P240" s="385"/>
      <c r="Q240" s="385"/>
      <c r="R240" s="385"/>
      <c r="S240" s="385"/>
      <c r="T240" s="385"/>
      <c r="U240" s="385"/>
      <c r="V240" s="385"/>
      <c r="W240" s="385"/>
      <c r="X240" s="385"/>
      <c r="Y240" s="385"/>
      <c r="Z240" s="385"/>
      <c r="AA240" s="385"/>
      <c r="AB240" s="385"/>
      <c r="AC240" s="385"/>
      <c r="AD240" s="385"/>
      <c r="AE240" s="385"/>
      <c r="AF240" s="385"/>
      <c r="AG240" s="385"/>
      <c r="AH240" s="385"/>
    </row>
    <row r="241" spans="1:34">
      <c r="A241" s="385"/>
      <c r="B241" s="385"/>
      <c r="C241" s="385"/>
      <c r="D241" s="385"/>
      <c r="E241" s="385"/>
      <c r="F241" s="385"/>
      <c r="G241" s="385"/>
      <c r="H241" s="385"/>
      <c r="I241" s="385"/>
      <c r="J241" s="385"/>
      <c r="K241" s="385"/>
      <c r="L241" s="385"/>
      <c r="M241" s="385"/>
      <c r="N241" s="385"/>
      <c r="O241" s="385"/>
      <c r="P241" s="385"/>
      <c r="Q241" s="385"/>
      <c r="R241" s="385"/>
      <c r="S241" s="385"/>
      <c r="T241" s="385"/>
      <c r="U241" s="385"/>
      <c r="V241" s="385"/>
      <c r="W241" s="385"/>
      <c r="X241" s="385"/>
      <c r="Y241" s="385"/>
      <c r="Z241" s="385"/>
      <c r="AA241" s="385"/>
      <c r="AB241" s="385"/>
      <c r="AC241" s="385"/>
      <c r="AD241" s="385"/>
      <c r="AE241" s="385"/>
      <c r="AF241" s="385"/>
      <c r="AG241" s="385"/>
      <c r="AH241" s="385"/>
    </row>
    <row r="242" spans="1:34">
      <c r="A242" s="385"/>
      <c r="B242" s="385"/>
      <c r="C242" s="385"/>
      <c r="D242" s="385"/>
      <c r="E242" s="385"/>
      <c r="F242" s="385"/>
      <c r="G242" s="385"/>
      <c r="H242" s="385"/>
      <c r="I242" s="385"/>
      <c r="J242" s="385"/>
      <c r="K242" s="385"/>
      <c r="L242" s="385"/>
      <c r="M242" s="385"/>
      <c r="N242" s="385"/>
      <c r="O242" s="385"/>
      <c r="P242" s="385"/>
      <c r="Q242" s="385"/>
      <c r="R242" s="385"/>
      <c r="S242" s="385"/>
      <c r="T242" s="385"/>
      <c r="U242" s="385"/>
      <c r="V242" s="385"/>
      <c r="W242" s="385"/>
      <c r="X242" s="385"/>
      <c r="Y242" s="385"/>
      <c r="Z242" s="385"/>
      <c r="AA242" s="385"/>
      <c r="AB242" s="385"/>
      <c r="AC242" s="385"/>
      <c r="AD242" s="385"/>
      <c r="AE242" s="385"/>
      <c r="AF242" s="385"/>
      <c r="AG242" s="385"/>
      <c r="AH242" s="385"/>
    </row>
    <row r="243" spans="1:34">
      <c r="A243" s="385"/>
      <c r="B243" s="385"/>
      <c r="C243" s="385"/>
      <c r="D243" s="385"/>
      <c r="E243" s="385"/>
      <c r="F243" s="385"/>
      <c r="G243" s="385"/>
      <c r="H243" s="385"/>
      <c r="I243" s="385"/>
      <c r="J243" s="385"/>
      <c r="K243" s="385"/>
      <c r="L243" s="385"/>
      <c r="M243" s="385"/>
      <c r="N243" s="385"/>
      <c r="O243" s="385"/>
      <c r="P243" s="385"/>
      <c r="Q243" s="385"/>
      <c r="R243" s="385"/>
      <c r="S243" s="385"/>
      <c r="T243" s="385"/>
      <c r="U243" s="385"/>
      <c r="V243" s="385"/>
      <c r="W243" s="385"/>
      <c r="X243" s="385"/>
      <c r="Y243" s="385"/>
      <c r="Z243" s="385"/>
      <c r="AA243" s="385"/>
      <c r="AB243" s="385"/>
      <c r="AC243" s="385"/>
      <c r="AD243" s="385"/>
      <c r="AE243" s="385"/>
      <c r="AF243" s="385"/>
      <c r="AG243" s="385"/>
      <c r="AH243" s="385"/>
    </row>
    <row r="244" spans="1:34">
      <c r="A244" s="385"/>
      <c r="B244" s="385"/>
      <c r="C244" s="385"/>
      <c r="D244" s="385"/>
      <c r="E244" s="385"/>
      <c r="F244" s="385"/>
      <c r="G244" s="385"/>
      <c r="H244" s="385"/>
      <c r="I244" s="385"/>
      <c r="J244" s="385"/>
      <c r="K244" s="385"/>
      <c r="L244" s="385"/>
      <c r="M244" s="385"/>
      <c r="N244" s="385"/>
      <c r="O244" s="385"/>
      <c r="P244" s="385"/>
      <c r="Q244" s="385"/>
      <c r="R244" s="385"/>
      <c r="S244" s="385"/>
      <c r="T244" s="385"/>
      <c r="U244" s="385"/>
      <c r="V244" s="385"/>
      <c r="W244" s="385"/>
      <c r="X244" s="385"/>
      <c r="Y244" s="385"/>
      <c r="Z244" s="385"/>
      <c r="AA244" s="385"/>
      <c r="AB244" s="385"/>
      <c r="AC244" s="385"/>
      <c r="AD244" s="385"/>
      <c r="AE244" s="385"/>
      <c r="AF244" s="385"/>
      <c r="AG244" s="385"/>
      <c r="AH244" s="385"/>
    </row>
    <row r="245" spans="1:34">
      <c r="A245" s="385"/>
      <c r="B245" s="385"/>
      <c r="C245" s="385"/>
      <c r="D245" s="385"/>
      <c r="E245" s="385"/>
      <c r="F245" s="385"/>
      <c r="G245" s="385"/>
      <c r="H245" s="385"/>
      <c r="I245" s="385"/>
      <c r="J245" s="385"/>
      <c r="K245" s="385"/>
      <c r="L245" s="385"/>
      <c r="M245" s="385"/>
      <c r="N245" s="385"/>
      <c r="O245" s="385"/>
      <c r="P245" s="385"/>
      <c r="Q245" s="385"/>
      <c r="R245" s="385"/>
      <c r="S245" s="385"/>
      <c r="T245" s="385"/>
      <c r="U245" s="385"/>
      <c r="V245" s="385"/>
      <c r="W245" s="385"/>
      <c r="X245" s="385"/>
      <c r="Y245" s="385"/>
      <c r="Z245" s="385"/>
      <c r="AA245" s="385"/>
      <c r="AB245" s="385"/>
      <c r="AC245" s="385"/>
      <c r="AD245" s="385"/>
      <c r="AE245" s="385"/>
      <c r="AF245" s="385"/>
      <c r="AG245" s="385"/>
      <c r="AH245" s="385"/>
    </row>
  </sheetData>
  <pageMargins left="0.7" right="0.7" top="1.1811023622047201" bottom="0.75" header="0.3" footer="0.3"/>
  <pageSetup paperSize="9" orientation="portrait" horizontalDpi="90" verticalDpi="90" r:id="rId1"/>
  <headerFooter scaleWithDoc="0">
    <oddHeader>&amp;L&amp;"NotesEsa,Regular"&amp;9&amp;R&amp;G</oddHeader>
    <oddFooter>&amp;L&amp;"Georgia,Regular"&amp;9Page &amp;P / &amp;N&amp;R&amp;G</oddFooter>
  </headerFooter>
  <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1:AB89"/>
  <sheetViews>
    <sheetView topLeftCell="B1" zoomScale="40" zoomScaleNormal="40" workbookViewId="0">
      <selection activeCell="T8" sqref="T8"/>
    </sheetView>
  </sheetViews>
  <sheetFormatPr defaultColWidth="8.83203125" defaultRowHeight="15"/>
  <cols>
    <col min="1" max="1" width="14.83203125" style="438" bestFit="1" customWidth="1"/>
    <col min="2" max="2" width="35.6640625" style="438" customWidth="1"/>
    <col min="3" max="3" width="6.33203125" style="438" customWidth="1"/>
    <col min="4" max="4" width="13.5" style="438" bestFit="1" customWidth="1"/>
    <col min="5" max="5" width="6.33203125" style="438" customWidth="1"/>
    <col min="6" max="6" width="13.5" style="438" bestFit="1" customWidth="1"/>
    <col min="7" max="7" width="6.33203125" style="438" customWidth="1"/>
    <col min="8" max="8" width="13.5" style="438" bestFit="1" customWidth="1"/>
    <col min="9" max="9" width="6.33203125" style="438" customWidth="1"/>
    <col min="10" max="10" width="13.5" style="438" bestFit="1" customWidth="1"/>
    <col min="11" max="11" width="6.33203125" style="438" customWidth="1"/>
    <col min="12" max="12" width="13.5" style="438" bestFit="1" customWidth="1"/>
    <col min="13" max="13" width="6.33203125" style="438" customWidth="1"/>
    <col min="14" max="14" width="13.5" style="438" bestFit="1" customWidth="1"/>
    <col min="15" max="15" width="6.33203125" style="438" customWidth="1"/>
    <col min="16" max="16" width="13.5" style="438" bestFit="1" customWidth="1"/>
    <col min="17" max="17" width="6.33203125" style="438" customWidth="1"/>
    <col min="18" max="18" width="13.5" style="438" bestFit="1" customWidth="1"/>
    <col min="19" max="19" width="6.33203125" style="438" customWidth="1"/>
    <col min="20" max="20" width="14.83203125" style="438" bestFit="1" customWidth="1"/>
    <col min="21" max="28" width="8.83203125" style="389"/>
    <col min="29" max="16384" width="8.83203125" style="438"/>
  </cols>
  <sheetData>
    <row r="1" spans="1:20" ht="23.25">
      <c r="A1" s="389"/>
      <c r="B1" s="390" t="s">
        <v>446</v>
      </c>
      <c r="C1" s="389"/>
      <c r="D1" s="389"/>
      <c r="E1" s="389"/>
      <c r="F1" s="389"/>
      <c r="G1" s="389"/>
      <c r="H1" s="389"/>
      <c r="I1" s="389"/>
      <c r="J1" s="389"/>
      <c r="K1" s="389"/>
      <c r="L1" s="389"/>
      <c r="M1" s="389"/>
      <c r="N1" s="389"/>
      <c r="O1" s="389"/>
      <c r="P1" s="389"/>
      <c r="Q1" s="389"/>
      <c r="R1" s="389"/>
      <c r="S1" s="389"/>
      <c r="T1" s="391" t="s">
        <v>519</v>
      </c>
    </row>
    <row r="2" spans="1:20">
      <c r="A2" s="389"/>
      <c r="B2" s="389" t="s">
        <v>447</v>
      </c>
      <c r="C2" s="389"/>
      <c r="D2" s="389"/>
      <c r="E2" s="389"/>
      <c r="F2" s="389"/>
      <c r="G2" s="389"/>
      <c r="H2" s="389"/>
      <c r="I2" s="389"/>
      <c r="J2" s="389"/>
      <c r="K2" s="389"/>
      <c r="L2" s="389"/>
      <c r="M2" s="389"/>
      <c r="N2" s="389"/>
      <c r="O2" s="389"/>
      <c r="P2" s="389"/>
      <c r="Q2" s="389"/>
      <c r="R2" s="389" t="s">
        <v>448</v>
      </c>
      <c r="S2" s="389"/>
      <c r="T2" s="389" t="s">
        <v>449</v>
      </c>
    </row>
    <row r="3" spans="1:20">
      <c r="A3" s="389"/>
      <c r="B3" s="392" t="s">
        <v>520</v>
      </c>
      <c r="C3" s="389"/>
      <c r="D3" s="389"/>
      <c r="E3" s="389"/>
      <c r="F3" s="389"/>
      <c r="G3" s="389"/>
      <c r="H3" s="389"/>
      <c r="I3" s="389"/>
      <c r="J3" s="389"/>
      <c r="K3" s="389"/>
      <c r="L3" s="389"/>
      <c r="M3" s="389"/>
      <c r="N3" s="389"/>
      <c r="O3" s="389"/>
      <c r="P3" s="389"/>
      <c r="Q3" s="389"/>
      <c r="R3" s="389" t="s">
        <v>450</v>
      </c>
      <c r="S3" s="389"/>
      <c r="T3" s="389" t="s">
        <v>451</v>
      </c>
    </row>
    <row r="4" spans="1:20">
      <c r="A4" s="389"/>
      <c r="B4" s="389" t="s">
        <v>452</v>
      </c>
      <c r="C4" s="389"/>
      <c r="D4" s="389"/>
      <c r="E4" s="389"/>
      <c r="F4" s="389"/>
      <c r="G4" s="389"/>
      <c r="H4" s="389"/>
      <c r="I4" s="389"/>
      <c r="J4" s="389"/>
      <c r="K4" s="389"/>
      <c r="L4" s="389"/>
      <c r="M4" s="389"/>
      <c r="N4" s="389"/>
      <c r="O4" s="389"/>
      <c r="P4" s="389"/>
      <c r="Q4" s="389"/>
      <c r="R4" s="389"/>
      <c r="S4" s="389"/>
      <c r="T4" s="391" t="s">
        <v>422</v>
      </c>
    </row>
    <row r="5" spans="1:20">
      <c r="A5" s="389"/>
      <c r="B5" s="389" t="s">
        <v>453</v>
      </c>
      <c r="C5" s="389"/>
      <c r="D5" s="389"/>
      <c r="E5" s="389"/>
      <c r="F5" s="389"/>
      <c r="G5" s="389"/>
      <c r="H5" s="389"/>
      <c r="I5" s="389"/>
      <c r="J5" s="389"/>
      <c r="K5" s="389"/>
      <c r="L5" s="389"/>
      <c r="M5" s="389"/>
      <c r="N5" s="389"/>
      <c r="O5" s="389"/>
      <c r="P5" s="389"/>
      <c r="Q5" s="389"/>
      <c r="R5" s="389"/>
      <c r="S5" s="389"/>
      <c r="T5" s="391" t="s">
        <v>521</v>
      </c>
    </row>
    <row r="6" spans="1:20">
      <c r="A6" s="389"/>
      <c r="B6" s="391" t="s">
        <v>522</v>
      </c>
      <c r="C6" s="389"/>
      <c r="D6" s="389"/>
      <c r="E6" s="389"/>
      <c r="F6" s="389"/>
      <c r="G6" s="389"/>
      <c r="H6" s="389"/>
      <c r="I6" s="389"/>
      <c r="J6" s="389"/>
      <c r="K6" s="389"/>
      <c r="L6" s="389"/>
      <c r="M6" s="389"/>
      <c r="N6" s="389"/>
      <c r="O6" s="389"/>
      <c r="P6" s="389"/>
      <c r="Q6" s="389"/>
      <c r="R6" s="389"/>
      <c r="S6" s="389"/>
      <c r="T6" s="389"/>
    </row>
    <row r="7" spans="1:20">
      <c r="A7" s="389"/>
      <c r="B7" s="389" t="s">
        <v>454</v>
      </c>
      <c r="C7" s="389"/>
      <c r="D7" s="389"/>
      <c r="E7" s="389"/>
      <c r="F7" s="389"/>
      <c r="G7" s="389"/>
      <c r="H7" s="389"/>
      <c r="I7" s="389"/>
      <c r="J7" s="389"/>
      <c r="K7" s="389"/>
      <c r="L7" s="389"/>
      <c r="M7" s="389"/>
      <c r="N7" s="389"/>
      <c r="O7" s="389"/>
      <c r="P7" s="389"/>
      <c r="Q7" s="389"/>
      <c r="R7" s="389"/>
      <c r="S7" s="389"/>
      <c r="T7" s="389"/>
    </row>
    <row r="8" spans="1:20">
      <c r="A8" s="389"/>
      <c r="B8" s="393" t="s">
        <v>455</v>
      </c>
      <c r="C8" s="389"/>
      <c r="D8" s="389"/>
      <c r="E8" s="389"/>
      <c r="F8" s="389"/>
      <c r="G8" s="389"/>
      <c r="H8" s="389"/>
      <c r="I8" s="389"/>
      <c r="J8" s="389"/>
      <c r="K8" s="389"/>
      <c r="L8" s="389"/>
      <c r="M8" s="389"/>
      <c r="N8" s="389"/>
      <c r="O8" s="389"/>
      <c r="P8" s="389"/>
      <c r="Q8" s="389"/>
      <c r="R8" s="389"/>
      <c r="S8" s="389"/>
      <c r="T8" s="389"/>
    </row>
    <row r="9" spans="1:20">
      <c r="A9" s="389"/>
      <c r="B9" s="389"/>
      <c r="C9" s="389"/>
      <c r="D9" s="389"/>
      <c r="E9" s="389"/>
      <c r="F9" s="389"/>
      <c r="G9" s="389"/>
      <c r="H9" s="389"/>
      <c r="I9" s="389"/>
      <c r="J9" s="389"/>
      <c r="K9" s="389"/>
      <c r="L9" s="389"/>
      <c r="M9" s="389"/>
      <c r="N9" s="389"/>
      <c r="O9" s="389"/>
      <c r="P9" s="389"/>
      <c r="Q9" s="389"/>
      <c r="R9" s="389"/>
      <c r="S9" s="389"/>
      <c r="T9" s="389"/>
    </row>
    <row r="10" spans="1:20">
      <c r="A10" s="389"/>
      <c r="B10" s="393" t="s">
        <v>456</v>
      </c>
      <c r="C10" s="389"/>
      <c r="D10" s="389"/>
      <c r="E10" s="389"/>
      <c r="F10" s="389"/>
      <c r="G10" s="389"/>
      <c r="H10" s="389"/>
      <c r="I10" s="389"/>
      <c r="J10" s="389"/>
      <c r="K10" s="389"/>
      <c r="L10" s="389"/>
      <c r="M10" s="389"/>
      <c r="N10" s="389"/>
      <c r="O10" s="389"/>
      <c r="P10" s="389"/>
      <c r="Q10" s="389"/>
      <c r="R10" s="389"/>
      <c r="S10" s="389"/>
      <c r="T10" s="389"/>
    </row>
    <row r="11" spans="1:20" ht="15.75" thickBot="1">
      <c r="A11" s="389"/>
      <c r="B11" s="394" t="s">
        <v>457</v>
      </c>
      <c r="C11" s="394"/>
      <c r="D11" s="394" t="s">
        <v>458</v>
      </c>
      <c r="E11" s="394"/>
      <c r="F11" s="394" t="s">
        <v>459</v>
      </c>
      <c r="G11" s="394"/>
      <c r="H11" s="394" t="s">
        <v>460</v>
      </c>
      <c r="I11" s="394"/>
      <c r="J11" s="394" t="s">
        <v>461</v>
      </c>
      <c r="K11" s="394"/>
      <c r="L11" s="394" t="s">
        <v>462</v>
      </c>
      <c r="M11" s="394"/>
      <c r="N11" s="394" t="s">
        <v>463</v>
      </c>
      <c r="O11" s="394"/>
      <c r="P11" s="394" t="s">
        <v>464</v>
      </c>
      <c r="Q11" s="394"/>
      <c r="R11" s="394" t="s">
        <v>465</v>
      </c>
      <c r="S11" s="394"/>
      <c r="T11" s="394" t="s">
        <v>466</v>
      </c>
    </row>
    <row r="12" spans="1:20" ht="15.75" thickBot="1">
      <c r="A12" s="395" t="s">
        <v>467</v>
      </c>
      <c r="B12" s="396" t="s">
        <v>29</v>
      </c>
      <c r="C12" s="397" t="s">
        <v>448</v>
      </c>
      <c r="D12" s="396" t="s">
        <v>523</v>
      </c>
      <c r="E12" s="396" t="s">
        <v>448</v>
      </c>
      <c r="F12" s="396" t="s">
        <v>30</v>
      </c>
      <c r="G12" s="397" t="s">
        <v>450</v>
      </c>
      <c r="H12" s="396" t="s">
        <v>524</v>
      </c>
      <c r="I12" s="397" t="s">
        <v>450</v>
      </c>
      <c r="J12" s="397" t="s">
        <v>468</v>
      </c>
      <c r="K12" s="397" t="s">
        <v>450</v>
      </c>
      <c r="L12" s="397"/>
      <c r="M12" s="397" t="s">
        <v>450</v>
      </c>
      <c r="N12" s="397"/>
      <c r="O12" s="397" t="s">
        <v>450</v>
      </c>
      <c r="P12" s="397"/>
      <c r="Q12" s="397" t="s">
        <v>450</v>
      </c>
      <c r="R12" s="397"/>
      <c r="S12" s="397" t="s">
        <v>450</v>
      </c>
      <c r="T12" s="398"/>
    </row>
    <row r="13" spans="1:20" ht="15.75" thickBot="1">
      <c r="A13" s="399" t="s">
        <v>469</v>
      </c>
      <c r="B13" s="400"/>
      <c r="C13" s="400">
        <f>IF(C12="&gt;",1,0)</f>
        <v>1</v>
      </c>
      <c r="D13" s="400"/>
      <c r="E13" s="400">
        <f>IF(E12="&gt;",1,0)</f>
        <v>1</v>
      </c>
      <c r="F13" s="400"/>
      <c r="G13" s="400">
        <f>IF(G12="&gt;",1,0)</f>
        <v>0</v>
      </c>
      <c r="H13" s="400"/>
      <c r="I13" s="400">
        <f>IF(I12="&gt;",1,0)</f>
        <v>0</v>
      </c>
      <c r="J13" s="400"/>
      <c r="K13" s="400">
        <f>IF(K12="&gt;",1,0)</f>
        <v>0</v>
      </c>
      <c r="L13" s="400"/>
      <c r="M13" s="400">
        <f>IF(M12="&gt;",1,0)</f>
        <v>0</v>
      </c>
      <c r="N13" s="400"/>
      <c r="O13" s="400">
        <f>IF(O12="&gt;",1,0)</f>
        <v>0</v>
      </c>
      <c r="P13" s="400"/>
      <c r="Q13" s="400">
        <f>IF(Q12="&gt;",1,0)</f>
        <v>0</v>
      </c>
      <c r="R13" s="400"/>
      <c r="S13" s="400">
        <f>IF(S12="&gt;",1,0)</f>
        <v>0</v>
      </c>
      <c r="T13" s="401"/>
    </row>
    <row r="14" spans="1:20">
      <c r="A14" s="389"/>
      <c r="B14" s="389"/>
      <c r="C14" s="389"/>
      <c r="D14" s="389"/>
      <c r="E14" s="389"/>
      <c r="F14" s="389"/>
      <c r="G14" s="389"/>
      <c r="H14" s="389"/>
      <c r="I14" s="389"/>
      <c r="J14" s="389"/>
      <c r="K14" s="389"/>
      <c r="L14" s="389"/>
      <c r="M14" s="389"/>
      <c r="N14" s="389"/>
      <c r="O14" s="389"/>
      <c r="P14" s="389"/>
      <c r="Q14" s="389"/>
      <c r="R14" s="389"/>
      <c r="S14" s="389"/>
      <c r="T14" s="389"/>
    </row>
    <row r="15" spans="1:20" ht="15.75" thickBot="1">
      <c r="A15" s="393" t="s">
        <v>525</v>
      </c>
      <c r="B15" s="389"/>
      <c r="C15" s="389"/>
      <c r="D15" s="389"/>
      <c r="E15" s="389"/>
      <c r="F15" s="389"/>
      <c r="G15" s="389"/>
      <c r="H15" s="389"/>
      <c r="I15" s="389"/>
      <c r="J15" s="389"/>
      <c r="K15" s="389"/>
      <c r="L15" s="389"/>
      <c r="M15" s="389"/>
      <c r="N15" s="389"/>
      <c r="O15" s="389"/>
      <c r="P15" s="389"/>
      <c r="Q15" s="389"/>
      <c r="R15" s="389"/>
      <c r="S15" s="389"/>
      <c r="T15" s="389"/>
    </row>
    <row r="16" spans="1:20" ht="129" thickBot="1">
      <c r="A16" s="395" t="s">
        <v>470</v>
      </c>
      <c r="B16" s="402" t="s">
        <v>526</v>
      </c>
      <c r="C16" s="403" t="str">
        <f>B17</f>
        <v>Mass</v>
      </c>
      <c r="D16" s="403" t="str">
        <f>B18</f>
        <v>Cost</v>
      </c>
      <c r="E16" s="403" t="str">
        <f>B19</f>
        <v>Power</v>
      </c>
      <c r="F16" s="403" t="str">
        <f>B20</f>
        <v>Equilibrium temperature</v>
      </c>
      <c r="G16" s="403" t="str">
        <f>B21</f>
        <v>E</v>
      </c>
      <c r="H16" s="403" t="str">
        <f>B22</f>
        <v/>
      </c>
      <c r="I16" s="403" t="str">
        <f>B23</f>
        <v/>
      </c>
      <c r="J16" s="403" t="str">
        <f>B24</f>
        <v/>
      </c>
      <c r="K16" s="403" t="str">
        <f>B25</f>
        <v/>
      </c>
      <c r="L16" s="403" t="str">
        <f>B26</f>
        <v/>
      </c>
      <c r="M16" s="404" t="s">
        <v>471</v>
      </c>
      <c r="N16" s="405" t="s">
        <v>472</v>
      </c>
      <c r="O16" s="404"/>
      <c r="P16" s="405" t="s">
        <v>473</v>
      </c>
      <c r="Q16" s="389"/>
      <c r="R16" s="389"/>
      <c r="S16" s="389"/>
      <c r="T16" s="389"/>
    </row>
    <row r="17" spans="1:20">
      <c r="A17" s="406">
        <v>1</v>
      </c>
      <c r="B17" s="407" t="str">
        <f>IF(B12="","",B12)</f>
        <v>Mass</v>
      </c>
      <c r="C17" s="408"/>
      <c r="D17" s="409">
        <f>IF(D16="",0,C13)</f>
        <v>1</v>
      </c>
      <c r="E17" s="409">
        <f>IF(E$16="",0,MAX(D17,E$13))</f>
        <v>1</v>
      </c>
      <c r="F17" s="409">
        <f>IF(F$16="",0,MAX(E17,G$13))</f>
        <v>1</v>
      </c>
      <c r="G17" s="409">
        <f>IF(F$16="",0,MAX(F17,I$13))</f>
        <v>1</v>
      </c>
      <c r="H17" s="409">
        <f>IF(H$16="",0,MAX(G17,K$13))</f>
        <v>0</v>
      </c>
      <c r="I17" s="409">
        <f>IF(I$16="",0,MAX(H17,M$13))</f>
        <v>0</v>
      </c>
      <c r="J17" s="409">
        <f>IF(J$16="",0,MAX(I17,O$13))</f>
        <v>0</v>
      </c>
      <c r="K17" s="409">
        <f>IF(K$16="",0,MAX(J17,Q$13))</f>
        <v>0</v>
      </c>
      <c r="L17" s="410">
        <f>IF(L$16="",0,MAX(K17,S$13))</f>
        <v>0</v>
      </c>
      <c r="M17" s="411">
        <f>IF(B17="","",SUM(C17:L17))</f>
        <v>4</v>
      </c>
      <c r="N17" s="412">
        <f>IF(B17="","",M17+ABS(MIN($M$17:$M$26))+1)</f>
        <v>7</v>
      </c>
      <c r="O17" s="411"/>
      <c r="P17" s="412">
        <f>IF(B17="","",N17/SUM($N$17:$N$26))</f>
        <v>0.46666666666666667</v>
      </c>
      <c r="Q17" s="389"/>
      <c r="R17" s="413"/>
      <c r="S17" s="389"/>
      <c r="T17" s="389"/>
    </row>
    <row r="18" spans="1:20">
      <c r="A18" s="406">
        <v>2</v>
      </c>
      <c r="B18" s="407" t="str">
        <f>IF(D12="","",D12)</f>
        <v>Cost</v>
      </c>
      <c r="C18" s="414">
        <f>-D17</f>
        <v>-1</v>
      </c>
      <c r="D18" s="415"/>
      <c r="E18" s="416">
        <f>IF(E$16="",0,MAX(D18,E$13))</f>
        <v>1</v>
      </c>
      <c r="F18" s="416">
        <f t="shared" ref="F18:F19" si="0">IF(F$16="",0,MAX(E18,G$13))</f>
        <v>1</v>
      </c>
      <c r="G18" s="416">
        <f t="shared" ref="G18:G20" si="1">IF(F$16="",0,MAX(F18,I$13))</f>
        <v>1</v>
      </c>
      <c r="H18" s="416">
        <f t="shared" ref="H18:H21" si="2">IF(H$16="",0,MAX(G18,K$13))</f>
        <v>0</v>
      </c>
      <c r="I18" s="416">
        <f t="shared" ref="I18:I22" si="3">IF(I$16="",0,MAX(H18,M$13))</f>
        <v>0</v>
      </c>
      <c r="J18" s="416">
        <f t="shared" ref="J18:J23" si="4">IF(J$16="",0,MAX(I18,O$13))</f>
        <v>0</v>
      </c>
      <c r="K18" s="416">
        <f t="shared" ref="K18:K24" si="5">IF(K$16="",0,MAX(J18,Q$13))</f>
        <v>0</v>
      </c>
      <c r="L18" s="417">
        <f t="shared" ref="L18:L25" si="6">IF(L$16="",0,MAX(K18,S$13))</f>
        <v>0</v>
      </c>
      <c r="M18" s="418">
        <f t="shared" ref="M18:M26" si="7">IF(B18="","",SUM(C18:L18))</f>
        <v>2</v>
      </c>
      <c r="N18" s="419">
        <f t="shared" ref="N18:N26" si="8">IF(B18="","",M18+ABS(MIN($M$17:$M$26))+1)</f>
        <v>5</v>
      </c>
      <c r="O18" s="418"/>
      <c r="P18" s="419">
        <f t="shared" ref="P18:P26" si="9">IF(B18="","",N18/SUM($N$17:$N$26))</f>
        <v>0.33333333333333331</v>
      </c>
      <c r="Q18" s="389"/>
      <c r="R18" s="413"/>
      <c r="S18" s="389"/>
      <c r="T18" s="389"/>
    </row>
    <row r="19" spans="1:20">
      <c r="A19" s="406">
        <v>3</v>
      </c>
      <c r="B19" s="407" t="str">
        <f>IF(F12="","",F12)</f>
        <v>Power</v>
      </c>
      <c r="C19" s="414">
        <f>-E17</f>
        <v>-1</v>
      </c>
      <c r="D19" s="416">
        <f>-E18</f>
        <v>-1</v>
      </c>
      <c r="E19" s="415"/>
      <c r="F19" s="416">
        <f t="shared" si="0"/>
        <v>0</v>
      </c>
      <c r="G19" s="416">
        <f t="shared" si="1"/>
        <v>0</v>
      </c>
      <c r="H19" s="416">
        <f t="shared" si="2"/>
        <v>0</v>
      </c>
      <c r="I19" s="416">
        <f t="shared" si="3"/>
        <v>0</v>
      </c>
      <c r="J19" s="416">
        <f t="shared" si="4"/>
        <v>0</v>
      </c>
      <c r="K19" s="416">
        <f t="shared" si="5"/>
        <v>0</v>
      </c>
      <c r="L19" s="417">
        <f t="shared" si="6"/>
        <v>0</v>
      </c>
      <c r="M19" s="418">
        <f t="shared" si="7"/>
        <v>-2</v>
      </c>
      <c r="N19" s="419">
        <f t="shared" si="8"/>
        <v>1</v>
      </c>
      <c r="O19" s="418"/>
      <c r="P19" s="419">
        <f t="shared" si="9"/>
        <v>6.6666666666666666E-2</v>
      </c>
      <c r="Q19" s="389"/>
      <c r="R19" s="413"/>
      <c r="S19" s="389"/>
      <c r="T19" s="389"/>
    </row>
    <row r="20" spans="1:20">
      <c r="A20" s="406">
        <v>4</v>
      </c>
      <c r="B20" s="407" t="str">
        <f>IF(H12="","",H12)</f>
        <v>Equilibrium temperature</v>
      </c>
      <c r="C20" s="414">
        <f>-F17</f>
        <v>-1</v>
      </c>
      <c r="D20" s="416">
        <f>-F18</f>
        <v>-1</v>
      </c>
      <c r="E20" s="416">
        <f>-F19</f>
        <v>0</v>
      </c>
      <c r="F20" s="415"/>
      <c r="G20" s="416">
        <f t="shared" si="1"/>
        <v>0</v>
      </c>
      <c r="H20" s="416">
        <f t="shared" si="2"/>
        <v>0</v>
      </c>
      <c r="I20" s="416">
        <f t="shared" si="3"/>
        <v>0</v>
      </c>
      <c r="J20" s="416">
        <f t="shared" si="4"/>
        <v>0</v>
      </c>
      <c r="K20" s="416">
        <f t="shared" si="5"/>
        <v>0</v>
      </c>
      <c r="L20" s="417">
        <f t="shared" si="6"/>
        <v>0</v>
      </c>
      <c r="M20" s="418">
        <f t="shared" si="7"/>
        <v>-2</v>
      </c>
      <c r="N20" s="419">
        <f t="shared" si="8"/>
        <v>1</v>
      </c>
      <c r="O20" s="418"/>
      <c r="P20" s="419">
        <f t="shared" si="9"/>
        <v>6.6666666666666666E-2</v>
      </c>
      <c r="Q20" s="389"/>
      <c r="R20" s="413"/>
      <c r="S20" s="389"/>
      <c r="T20" s="389"/>
    </row>
    <row r="21" spans="1:20">
      <c r="A21" s="406">
        <v>5</v>
      </c>
      <c r="B21" s="407" t="str">
        <f>IF(J12="","",J12)</f>
        <v>E</v>
      </c>
      <c r="C21" s="414">
        <f>-G17</f>
        <v>-1</v>
      </c>
      <c r="D21" s="416">
        <f>-G18</f>
        <v>-1</v>
      </c>
      <c r="E21" s="416">
        <f>-G19</f>
        <v>0</v>
      </c>
      <c r="F21" s="416">
        <f>-G20</f>
        <v>0</v>
      </c>
      <c r="G21" s="415"/>
      <c r="H21" s="416">
        <f t="shared" si="2"/>
        <v>0</v>
      </c>
      <c r="I21" s="416">
        <f t="shared" si="3"/>
        <v>0</v>
      </c>
      <c r="J21" s="416">
        <f t="shared" si="4"/>
        <v>0</v>
      </c>
      <c r="K21" s="416">
        <f t="shared" si="5"/>
        <v>0</v>
      </c>
      <c r="L21" s="417">
        <f t="shared" si="6"/>
        <v>0</v>
      </c>
      <c r="M21" s="418">
        <f t="shared" si="7"/>
        <v>-2</v>
      </c>
      <c r="N21" s="419">
        <f t="shared" si="8"/>
        <v>1</v>
      </c>
      <c r="O21" s="418"/>
      <c r="P21" s="419">
        <f t="shared" si="9"/>
        <v>6.6666666666666666E-2</v>
      </c>
      <c r="Q21" s="389"/>
      <c r="R21" s="413"/>
      <c r="S21" s="389"/>
      <c r="T21" s="389"/>
    </row>
    <row r="22" spans="1:20">
      <c r="A22" s="406">
        <v>6</v>
      </c>
      <c r="B22" s="407" t="str">
        <f>IF(L12="","",L12)</f>
        <v/>
      </c>
      <c r="C22" s="414">
        <f>-H17</f>
        <v>0</v>
      </c>
      <c r="D22" s="416">
        <f>-H18</f>
        <v>0</v>
      </c>
      <c r="E22" s="416">
        <f>-H19</f>
        <v>0</v>
      </c>
      <c r="F22" s="416">
        <f>-H20</f>
        <v>0</v>
      </c>
      <c r="G22" s="416">
        <f>-H21</f>
        <v>0</v>
      </c>
      <c r="H22" s="415"/>
      <c r="I22" s="416">
        <f t="shared" si="3"/>
        <v>0</v>
      </c>
      <c r="J22" s="416">
        <f t="shared" si="4"/>
        <v>0</v>
      </c>
      <c r="K22" s="416">
        <f t="shared" si="5"/>
        <v>0</v>
      </c>
      <c r="L22" s="417">
        <f t="shared" si="6"/>
        <v>0</v>
      </c>
      <c r="M22" s="418" t="str">
        <f t="shared" si="7"/>
        <v/>
      </c>
      <c r="N22" s="419" t="str">
        <f>IF(B22="","",M22+ABS(MIN($M$17:$M$26))+1)</f>
        <v/>
      </c>
      <c r="O22" s="418"/>
      <c r="P22" s="419" t="str">
        <f t="shared" si="9"/>
        <v/>
      </c>
      <c r="Q22" s="389"/>
      <c r="R22" s="413"/>
      <c r="S22" s="389"/>
      <c r="T22" s="389"/>
    </row>
    <row r="23" spans="1:20">
      <c r="A23" s="406">
        <v>7</v>
      </c>
      <c r="B23" s="407" t="str">
        <f>IF(N12="","",N12)</f>
        <v/>
      </c>
      <c r="C23" s="414">
        <f>-I17</f>
        <v>0</v>
      </c>
      <c r="D23" s="416">
        <f>-I18</f>
        <v>0</v>
      </c>
      <c r="E23" s="416">
        <f>-I19</f>
        <v>0</v>
      </c>
      <c r="F23" s="416">
        <f>-I20</f>
        <v>0</v>
      </c>
      <c r="G23" s="416">
        <f>-I21</f>
        <v>0</v>
      </c>
      <c r="H23" s="416">
        <f>-I22</f>
        <v>0</v>
      </c>
      <c r="I23" s="415"/>
      <c r="J23" s="416">
        <f t="shared" si="4"/>
        <v>0</v>
      </c>
      <c r="K23" s="416">
        <f t="shared" si="5"/>
        <v>0</v>
      </c>
      <c r="L23" s="417">
        <f t="shared" si="6"/>
        <v>0</v>
      </c>
      <c r="M23" s="418" t="str">
        <f t="shared" si="7"/>
        <v/>
      </c>
      <c r="N23" s="419" t="str">
        <f t="shared" si="8"/>
        <v/>
      </c>
      <c r="O23" s="418"/>
      <c r="P23" s="419" t="str">
        <f t="shared" si="9"/>
        <v/>
      </c>
      <c r="Q23" s="389"/>
      <c r="R23" s="413"/>
      <c r="S23" s="389"/>
      <c r="T23" s="389"/>
    </row>
    <row r="24" spans="1:20">
      <c r="A24" s="406">
        <v>8</v>
      </c>
      <c r="B24" s="407" t="str">
        <f>IF(P12="","",P12)</f>
        <v/>
      </c>
      <c r="C24" s="414">
        <f>-J17</f>
        <v>0</v>
      </c>
      <c r="D24" s="416">
        <f>-J18</f>
        <v>0</v>
      </c>
      <c r="E24" s="416">
        <f>-J19</f>
        <v>0</v>
      </c>
      <c r="F24" s="416">
        <f>-J20</f>
        <v>0</v>
      </c>
      <c r="G24" s="416">
        <f>-J21</f>
        <v>0</v>
      </c>
      <c r="H24" s="416">
        <f>-J22</f>
        <v>0</v>
      </c>
      <c r="I24" s="416">
        <f>-J23</f>
        <v>0</v>
      </c>
      <c r="J24" s="415"/>
      <c r="K24" s="416">
        <f t="shared" si="5"/>
        <v>0</v>
      </c>
      <c r="L24" s="417">
        <f t="shared" si="6"/>
        <v>0</v>
      </c>
      <c r="M24" s="418" t="str">
        <f t="shared" si="7"/>
        <v/>
      </c>
      <c r="N24" s="419" t="str">
        <f t="shared" si="8"/>
        <v/>
      </c>
      <c r="O24" s="418"/>
      <c r="P24" s="419" t="str">
        <f t="shared" si="9"/>
        <v/>
      </c>
      <c r="Q24" s="389"/>
      <c r="R24" s="413"/>
      <c r="S24" s="389"/>
      <c r="T24" s="389"/>
    </row>
    <row r="25" spans="1:20">
      <c r="A25" s="406">
        <v>9</v>
      </c>
      <c r="B25" s="407" t="str">
        <f>IF(R12="","",R12)</f>
        <v/>
      </c>
      <c r="C25" s="414">
        <f>-K17</f>
        <v>0</v>
      </c>
      <c r="D25" s="416">
        <f>-K18</f>
        <v>0</v>
      </c>
      <c r="E25" s="416">
        <f>-K19</f>
        <v>0</v>
      </c>
      <c r="F25" s="416">
        <f>-K20</f>
        <v>0</v>
      </c>
      <c r="G25" s="416">
        <f>-K21</f>
        <v>0</v>
      </c>
      <c r="H25" s="416">
        <f>-K22</f>
        <v>0</v>
      </c>
      <c r="I25" s="416">
        <f>-K23</f>
        <v>0</v>
      </c>
      <c r="J25" s="416">
        <f>-K24</f>
        <v>0</v>
      </c>
      <c r="K25" s="415"/>
      <c r="L25" s="417">
        <f t="shared" si="6"/>
        <v>0</v>
      </c>
      <c r="M25" s="418" t="str">
        <f t="shared" si="7"/>
        <v/>
      </c>
      <c r="N25" s="419" t="str">
        <f t="shared" si="8"/>
        <v/>
      </c>
      <c r="O25" s="418"/>
      <c r="P25" s="419" t="str">
        <f t="shared" si="9"/>
        <v/>
      </c>
      <c r="Q25" s="389"/>
      <c r="R25" s="413"/>
      <c r="S25" s="389"/>
      <c r="T25" s="389"/>
    </row>
    <row r="26" spans="1:20" ht="15.75" thickBot="1">
      <c r="A26" s="420">
        <v>10</v>
      </c>
      <c r="B26" s="421" t="str">
        <f>IF(T12="","",T12)</f>
        <v/>
      </c>
      <c r="C26" s="422">
        <f>-L17</f>
        <v>0</v>
      </c>
      <c r="D26" s="423">
        <f>-L18</f>
        <v>0</v>
      </c>
      <c r="E26" s="423">
        <f>-L19</f>
        <v>0</v>
      </c>
      <c r="F26" s="423">
        <f>-L20</f>
        <v>0</v>
      </c>
      <c r="G26" s="423">
        <f>-L21</f>
        <v>0</v>
      </c>
      <c r="H26" s="423">
        <f>-L22</f>
        <v>0</v>
      </c>
      <c r="I26" s="423">
        <f>-L23</f>
        <v>0</v>
      </c>
      <c r="J26" s="423">
        <f>-L24</f>
        <v>0</v>
      </c>
      <c r="K26" s="423">
        <f>-L25</f>
        <v>0</v>
      </c>
      <c r="L26" s="424"/>
      <c r="M26" s="425" t="str">
        <f t="shared" si="7"/>
        <v/>
      </c>
      <c r="N26" s="426" t="str">
        <f t="shared" si="8"/>
        <v/>
      </c>
      <c r="O26" s="425"/>
      <c r="P26" s="426" t="str">
        <f t="shared" si="9"/>
        <v/>
      </c>
      <c r="Q26" s="389"/>
      <c r="R26" s="413"/>
      <c r="S26" s="389"/>
      <c r="T26" s="413"/>
    </row>
    <row r="27" spans="1:20">
      <c r="A27" s="389"/>
      <c r="B27" s="389"/>
      <c r="C27" s="389"/>
      <c r="D27" s="389"/>
      <c r="E27" s="389"/>
      <c r="F27" s="389"/>
      <c r="G27" s="389"/>
      <c r="H27" s="389"/>
      <c r="I27" s="389"/>
      <c r="J27" s="389"/>
      <c r="K27" s="389"/>
      <c r="L27" s="389"/>
      <c r="M27" s="389"/>
      <c r="N27" s="389"/>
      <c r="O27" s="389"/>
      <c r="P27" s="389"/>
      <c r="Q27" s="389"/>
      <c r="R27" s="389"/>
      <c r="S27" s="389"/>
      <c r="T27" s="389"/>
    </row>
    <row r="28" spans="1:20">
      <c r="A28" s="389"/>
      <c r="B28" s="389"/>
      <c r="C28" s="389"/>
      <c r="D28" s="389"/>
      <c r="E28" s="389"/>
      <c r="F28" s="389"/>
      <c r="G28" s="389"/>
      <c r="H28" s="389"/>
      <c r="I28" s="389"/>
      <c r="J28" s="389"/>
      <c r="K28" s="389"/>
      <c r="L28" s="389"/>
      <c r="M28" s="389"/>
      <c r="N28" s="389"/>
      <c r="O28" s="389"/>
      <c r="P28" s="413"/>
      <c r="Q28" s="413"/>
      <c r="R28" s="389"/>
      <c r="S28" s="389"/>
      <c r="T28" s="389"/>
    </row>
    <row r="29" spans="1:20" ht="15.75" thickBot="1">
      <c r="A29" s="393" t="s">
        <v>474</v>
      </c>
      <c r="B29" s="389"/>
      <c r="C29" s="389"/>
      <c r="D29" s="389"/>
      <c r="E29" s="389"/>
      <c r="F29" s="389"/>
      <c r="G29" s="389"/>
      <c r="H29" s="389"/>
      <c r="I29" s="389"/>
      <c r="J29" s="389"/>
      <c r="K29" s="389"/>
      <c r="L29" s="389"/>
      <c r="M29" s="389"/>
      <c r="N29" s="389"/>
      <c r="O29" s="389"/>
      <c r="P29" s="389"/>
      <c r="Q29" s="389"/>
      <c r="R29" s="389"/>
      <c r="S29" s="389"/>
      <c r="T29" s="389"/>
    </row>
    <row r="30" spans="1:20" ht="53.25" thickBot="1">
      <c r="A30" s="539" t="s">
        <v>446</v>
      </c>
      <c r="B30" s="541" t="s">
        <v>475</v>
      </c>
      <c r="C30" s="427" t="s">
        <v>476</v>
      </c>
      <c r="D30" s="428" t="s">
        <v>477</v>
      </c>
      <c r="E30" s="428" t="s">
        <v>478</v>
      </c>
      <c r="F30" s="428" t="s">
        <v>479</v>
      </c>
      <c r="G30" s="428" t="s">
        <v>480</v>
      </c>
      <c r="H30" s="428" t="s">
        <v>481</v>
      </c>
      <c r="I30" s="428" t="s">
        <v>482</v>
      </c>
      <c r="J30" s="428" t="s">
        <v>483</v>
      </c>
      <c r="K30" s="428" t="s">
        <v>484</v>
      </c>
      <c r="L30" s="428" t="s">
        <v>485</v>
      </c>
      <c r="M30" s="428" t="s">
        <v>486</v>
      </c>
      <c r="N30" s="428" t="s">
        <v>487</v>
      </c>
      <c r="O30" s="428" t="s">
        <v>488</v>
      </c>
      <c r="P30" s="428" t="s">
        <v>489</v>
      </c>
      <c r="Q30" s="428" t="s">
        <v>490</v>
      </c>
      <c r="R30" s="543" t="s">
        <v>491</v>
      </c>
      <c r="S30" s="389"/>
      <c r="T30" s="389"/>
    </row>
    <row r="31" spans="1:20" ht="38.25" thickBot="1">
      <c r="A31" s="540"/>
      <c r="B31" s="542"/>
      <c r="C31" s="429" t="s">
        <v>492</v>
      </c>
      <c r="D31" s="430" t="s">
        <v>493</v>
      </c>
      <c r="E31" s="430" t="s">
        <v>494</v>
      </c>
      <c r="F31" s="430" t="s">
        <v>495</v>
      </c>
      <c r="G31" s="430" t="s">
        <v>496</v>
      </c>
      <c r="H31" s="430" t="s">
        <v>497</v>
      </c>
      <c r="I31" s="430" t="s">
        <v>498</v>
      </c>
      <c r="J31" s="430" t="s">
        <v>499</v>
      </c>
      <c r="K31" s="430" t="s">
        <v>500</v>
      </c>
      <c r="L31" s="430" t="s">
        <v>501</v>
      </c>
      <c r="M31" s="430" t="s">
        <v>502</v>
      </c>
      <c r="N31" s="430" t="s">
        <v>503</v>
      </c>
      <c r="O31" s="430" t="s">
        <v>504</v>
      </c>
      <c r="P31" s="430" t="s">
        <v>505</v>
      </c>
      <c r="Q31" s="431" t="s">
        <v>506</v>
      </c>
      <c r="R31" s="544"/>
      <c r="S31" s="389"/>
      <c r="T31" s="389"/>
    </row>
    <row r="32" spans="1:20" ht="15" customHeight="1">
      <c r="A32" s="545" t="s">
        <v>526</v>
      </c>
      <c r="B32" s="406" t="str">
        <f>B17</f>
        <v>Mass</v>
      </c>
      <c r="C32" s="432">
        <v>3</v>
      </c>
      <c r="D32" s="433">
        <v>3</v>
      </c>
      <c r="E32" s="433">
        <v>3</v>
      </c>
      <c r="F32" s="433"/>
      <c r="G32" s="433"/>
      <c r="H32" s="433"/>
      <c r="I32" s="433"/>
      <c r="J32" s="433"/>
      <c r="K32" s="433"/>
      <c r="L32" s="433"/>
      <c r="M32" s="433"/>
      <c r="N32" s="433"/>
      <c r="O32" s="433"/>
      <c r="P32" s="433"/>
      <c r="Q32" s="434"/>
      <c r="R32" s="412">
        <f>IF(B17="",0,P17)</f>
        <v>0.46666666666666667</v>
      </c>
      <c r="S32" s="389"/>
      <c r="T32" s="389"/>
    </row>
    <row r="33" spans="1:28">
      <c r="A33" s="546"/>
      <c r="B33" s="406" t="str">
        <f t="shared" ref="B33:B41" si="10">B18</f>
        <v>Cost</v>
      </c>
      <c r="C33" s="435">
        <v>5</v>
      </c>
      <c r="D33" s="436">
        <v>7</v>
      </c>
      <c r="E33" s="436">
        <v>4</v>
      </c>
      <c r="F33" s="436"/>
      <c r="G33" s="436"/>
      <c r="H33" s="436"/>
      <c r="I33" s="436"/>
      <c r="J33" s="436"/>
      <c r="K33" s="436"/>
      <c r="L33" s="436"/>
      <c r="M33" s="436"/>
      <c r="N33" s="436"/>
      <c r="O33" s="436"/>
      <c r="P33" s="436"/>
      <c r="Q33" s="437"/>
      <c r="R33" s="419">
        <f t="shared" ref="R33:R41" si="11">IF(B18="",0,P18)</f>
        <v>0.33333333333333331</v>
      </c>
      <c r="S33" s="389"/>
      <c r="T33" s="389"/>
    </row>
    <row r="34" spans="1:28">
      <c r="A34" s="546"/>
      <c r="B34" s="406" t="str">
        <f t="shared" si="10"/>
        <v>Power</v>
      </c>
      <c r="C34" s="435">
        <v>8</v>
      </c>
      <c r="D34" s="436">
        <v>5</v>
      </c>
      <c r="E34" s="436">
        <v>2</v>
      </c>
      <c r="F34" s="436"/>
      <c r="G34" s="436"/>
      <c r="H34" s="436"/>
      <c r="I34" s="436"/>
      <c r="J34" s="436"/>
      <c r="K34" s="436"/>
      <c r="L34" s="436"/>
      <c r="M34" s="436"/>
      <c r="N34" s="436"/>
      <c r="O34" s="436"/>
      <c r="P34" s="436"/>
      <c r="Q34" s="437"/>
      <c r="R34" s="419">
        <f t="shared" si="11"/>
        <v>6.6666666666666666E-2</v>
      </c>
      <c r="S34" s="389"/>
      <c r="T34" s="389"/>
    </row>
    <row r="35" spans="1:28">
      <c r="A35" s="546"/>
      <c r="B35" s="406" t="str">
        <f t="shared" si="10"/>
        <v>Equilibrium temperature</v>
      </c>
      <c r="C35" s="435">
        <v>4</v>
      </c>
      <c r="D35" s="436">
        <v>3</v>
      </c>
      <c r="E35" s="436">
        <v>1</v>
      </c>
      <c r="F35" s="436"/>
      <c r="G35" s="436"/>
      <c r="H35" s="436"/>
      <c r="I35" s="436"/>
      <c r="J35" s="436"/>
      <c r="K35" s="436"/>
      <c r="L35" s="436"/>
      <c r="M35" s="436"/>
      <c r="N35" s="436"/>
      <c r="O35" s="436"/>
      <c r="P35" s="436"/>
      <c r="Q35" s="437"/>
      <c r="R35" s="419">
        <f t="shared" si="11"/>
        <v>6.6666666666666666E-2</v>
      </c>
      <c r="S35" s="389"/>
      <c r="T35" s="389"/>
    </row>
    <row r="36" spans="1:28">
      <c r="A36" s="546"/>
      <c r="B36" s="406" t="str">
        <f t="shared" si="10"/>
        <v>E</v>
      </c>
      <c r="C36" s="435"/>
      <c r="D36" s="436"/>
      <c r="E36" s="436"/>
      <c r="F36" s="436"/>
      <c r="G36" s="436"/>
      <c r="H36" s="436"/>
      <c r="I36" s="436"/>
      <c r="J36" s="436"/>
      <c r="K36" s="436"/>
      <c r="L36" s="436"/>
      <c r="M36" s="436"/>
      <c r="N36" s="436"/>
      <c r="O36" s="436"/>
      <c r="P36" s="436"/>
      <c r="Q36" s="437"/>
      <c r="R36" s="419">
        <f t="shared" si="11"/>
        <v>6.6666666666666666E-2</v>
      </c>
      <c r="S36" s="389"/>
      <c r="T36" s="389"/>
    </row>
    <row r="37" spans="1:28">
      <c r="A37" s="546"/>
      <c r="B37" s="406" t="str">
        <f t="shared" si="10"/>
        <v/>
      </c>
      <c r="C37" s="435"/>
      <c r="D37" s="436"/>
      <c r="E37" s="436"/>
      <c r="F37" s="436"/>
      <c r="G37" s="436"/>
      <c r="H37" s="436"/>
      <c r="I37" s="436"/>
      <c r="J37" s="436"/>
      <c r="K37" s="436"/>
      <c r="L37" s="436"/>
      <c r="M37" s="436"/>
      <c r="N37" s="436"/>
      <c r="O37" s="436"/>
      <c r="P37" s="436"/>
      <c r="Q37" s="437"/>
      <c r="R37" s="419">
        <f t="shared" si="11"/>
        <v>0</v>
      </c>
      <c r="S37" s="389"/>
      <c r="T37" s="389"/>
    </row>
    <row r="38" spans="1:28">
      <c r="A38" s="546"/>
      <c r="B38" s="406" t="str">
        <f t="shared" si="10"/>
        <v/>
      </c>
      <c r="C38" s="435"/>
      <c r="D38" s="436"/>
      <c r="E38" s="436"/>
      <c r="F38" s="439"/>
      <c r="G38" s="436"/>
      <c r="H38" s="436"/>
      <c r="I38" s="436"/>
      <c r="J38" s="436"/>
      <c r="K38" s="436"/>
      <c r="L38" s="436"/>
      <c r="M38" s="436"/>
      <c r="N38" s="436"/>
      <c r="O38" s="436"/>
      <c r="P38" s="436"/>
      <c r="Q38" s="437"/>
      <c r="R38" s="419">
        <f t="shared" si="11"/>
        <v>0</v>
      </c>
      <c r="S38" s="389"/>
      <c r="T38" s="389"/>
    </row>
    <row r="39" spans="1:28">
      <c r="A39" s="546"/>
      <c r="B39" s="406" t="str">
        <f t="shared" si="10"/>
        <v/>
      </c>
      <c r="C39" s="435"/>
      <c r="D39" s="436"/>
      <c r="E39" s="436"/>
      <c r="F39" s="436"/>
      <c r="G39" s="436"/>
      <c r="H39" s="436"/>
      <c r="I39" s="436"/>
      <c r="J39" s="436"/>
      <c r="K39" s="436"/>
      <c r="L39" s="436"/>
      <c r="M39" s="436"/>
      <c r="N39" s="436"/>
      <c r="O39" s="436"/>
      <c r="P39" s="436"/>
      <c r="Q39" s="437"/>
      <c r="R39" s="419">
        <f t="shared" si="11"/>
        <v>0</v>
      </c>
      <c r="S39" s="389"/>
      <c r="T39" s="389"/>
    </row>
    <row r="40" spans="1:28">
      <c r="A40" s="546"/>
      <c r="B40" s="406" t="str">
        <f t="shared" si="10"/>
        <v/>
      </c>
      <c r="C40" s="435"/>
      <c r="D40" s="436"/>
      <c r="E40" s="436"/>
      <c r="F40" s="436"/>
      <c r="G40" s="436"/>
      <c r="H40" s="436"/>
      <c r="I40" s="436"/>
      <c r="J40" s="436"/>
      <c r="K40" s="436"/>
      <c r="L40" s="436"/>
      <c r="M40" s="436"/>
      <c r="N40" s="436"/>
      <c r="O40" s="436"/>
      <c r="P40" s="436"/>
      <c r="Q40" s="437"/>
      <c r="R40" s="419">
        <f t="shared" si="11"/>
        <v>0</v>
      </c>
      <c r="S40" s="389"/>
      <c r="T40" s="389"/>
    </row>
    <row r="41" spans="1:28" ht="15.75" thickBot="1">
      <c r="A41" s="547"/>
      <c r="B41" s="406" t="str">
        <f t="shared" si="10"/>
        <v/>
      </c>
      <c r="C41" s="440"/>
      <c r="D41" s="441"/>
      <c r="E41" s="441"/>
      <c r="F41" s="441"/>
      <c r="G41" s="441"/>
      <c r="H41" s="441"/>
      <c r="I41" s="441"/>
      <c r="J41" s="441"/>
      <c r="K41" s="441"/>
      <c r="L41" s="441"/>
      <c r="M41" s="441"/>
      <c r="N41" s="441"/>
      <c r="O41" s="441"/>
      <c r="P41" s="441"/>
      <c r="Q41" s="442"/>
      <c r="R41" s="426">
        <f t="shared" si="11"/>
        <v>0</v>
      </c>
      <c r="S41" s="389"/>
      <c r="T41" s="389"/>
    </row>
    <row r="42" spans="1:28" ht="15.75" thickBot="1">
      <c r="A42" s="406"/>
      <c r="B42" s="443" t="s">
        <v>471</v>
      </c>
      <c r="C42" s="444">
        <f>C32*$R32+C33*$R33+C34*$R34+C35*$R35+C36*$R36+C37*$R37+C38*$R38+C39*$R39+C40*$R40+C41*$R41</f>
        <v>3.8666666666666663</v>
      </c>
      <c r="D42" s="445">
        <f t="shared" ref="D42:Q42" si="12">D32*$R32+D33*$R33+D34*$R34+D35*$R35+D36*$R36+D37*$R37+D38*$R38+D39*$R39+D40*$R40+D41*$R41</f>
        <v>4.2666666666666666</v>
      </c>
      <c r="E42" s="445">
        <f t="shared" si="12"/>
        <v>2.9333333333333336</v>
      </c>
      <c r="F42" s="445">
        <f t="shared" si="12"/>
        <v>0</v>
      </c>
      <c r="G42" s="445">
        <f t="shared" si="12"/>
        <v>0</v>
      </c>
      <c r="H42" s="445">
        <f t="shared" si="12"/>
        <v>0</v>
      </c>
      <c r="I42" s="445">
        <f t="shared" si="12"/>
        <v>0</v>
      </c>
      <c r="J42" s="445">
        <f t="shared" si="12"/>
        <v>0</v>
      </c>
      <c r="K42" s="445">
        <f t="shared" si="12"/>
        <v>0</v>
      </c>
      <c r="L42" s="445">
        <f t="shared" si="12"/>
        <v>0</v>
      </c>
      <c r="M42" s="445">
        <f t="shared" si="12"/>
        <v>0</v>
      </c>
      <c r="N42" s="445">
        <f t="shared" si="12"/>
        <v>0</v>
      </c>
      <c r="O42" s="445">
        <f t="shared" si="12"/>
        <v>0</v>
      </c>
      <c r="P42" s="445">
        <f t="shared" si="12"/>
        <v>0</v>
      </c>
      <c r="Q42" s="446">
        <f t="shared" si="12"/>
        <v>0</v>
      </c>
      <c r="R42" s="447"/>
      <c r="S42" s="389"/>
      <c r="T42" s="389"/>
    </row>
    <row r="43" spans="1:28" ht="15.75" thickBot="1">
      <c r="A43" s="420"/>
      <c r="B43" s="448" t="s">
        <v>507</v>
      </c>
      <c r="C43" s="449">
        <f>RANK(C42,$C42:$Q42)</f>
        <v>2</v>
      </c>
      <c r="D43" s="450">
        <f t="shared" ref="D43:Q43" si="13">RANK(D42,$C42:$Q42)</f>
        <v>1</v>
      </c>
      <c r="E43" s="450">
        <f t="shared" si="13"/>
        <v>3</v>
      </c>
      <c r="F43" s="450">
        <f t="shared" si="13"/>
        <v>4</v>
      </c>
      <c r="G43" s="450">
        <f t="shared" si="13"/>
        <v>4</v>
      </c>
      <c r="H43" s="450">
        <f t="shared" si="13"/>
        <v>4</v>
      </c>
      <c r="I43" s="450">
        <f t="shared" si="13"/>
        <v>4</v>
      </c>
      <c r="J43" s="450">
        <f t="shared" si="13"/>
        <v>4</v>
      </c>
      <c r="K43" s="450">
        <f t="shared" si="13"/>
        <v>4</v>
      </c>
      <c r="L43" s="450">
        <f t="shared" si="13"/>
        <v>4</v>
      </c>
      <c r="M43" s="450">
        <f t="shared" si="13"/>
        <v>4</v>
      </c>
      <c r="N43" s="450">
        <f t="shared" si="13"/>
        <v>4</v>
      </c>
      <c r="O43" s="450">
        <f t="shared" si="13"/>
        <v>4</v>
      </c>
      <c r="P43" s="450">
        <f t="shared" si="13"/>
        <v>4</v>
      </c>
      <c r="Q43" s="451">
        <f t="shared" si="13"/>
        <v>4</v>
      </c>
      <c r="R43" s="452"/>
      <c r="S43" s="389"/>
      <c r="T43" s="389"/>
    </row>
    <row r="44" spans="1:28">
      <c r="A44" s="389"/>
      <c r="B44" s="389"/>
      <c r="C44" s="389"/>
      <c r="D44" s="389"/>
      <c r="E44" s="389"/>
      <c r="F44" s="389"/>
      <c r="G44" s="389"/>
      <c r="H44" s="389"/>
      <c r="I44" s="389"/>
      <c r="J44" s="389"/>
      <c r="K44" s="389"/>
      <c r="L44" s="389"/>
      <c r="M44" s="389"/>
      <c r="N44" s="389"/>
      <c r="O44" s="389"/>
      <c r="P44" s="389"/>
      <c r="Q44" s="389"/>
      <c r="R44" s="389"/>
      <c r="S44" s="389"/>
      <c r="T44" s="389"/>
    </row>
    <row r="45" spans="1:28" ht="15.75" thickBot="1">
      <c r="A45" s="389"/>
      <c r="B45" s="389"/>
      <c r="C45" s="389"/>
      <c r="D45" s="389"/>
      <c r="E45" s="389"/>
      <c r="F45" s="389"/>
      <c r="G45" s="389"/>
      <c r="H45" s="389"/>
      <c r="I45" s="389"/>
      <c r="J45" s="389"/>
      <c r="K45" s="389"/>
      <c r="L45" s="389"/>
      <c r="M45" s="389"/>
      <c r="N45" s="389"/>
      <c r="O45" s="389"/>
      <c r="P45" s="389"/>
      <c r="Q45" s="389"/>
      <c r="R45" s="389"/>
      <c r="S45" s="389"/>
      <c r="T45" s="389"/>
    </row>
    <row r="46" spans="1:28">
      <c r="A46" s="389"/>
      <c r="B46" s="389"/>
      <c r="C46" s="389"/>
      <c r="D46" s="389"/>
      <c r="E46" s="389"/>
      <c r="F46" s="389"/>
      <c r="G46" s="389"/>
      <c r="H46" s="389"/>
      <c r="I46" s="389"/>
      <c r="J46" s="389"/>
      <c r="K46" s="389"/>
      <c r="L46" s="389"/>
      <c r="M46" s="389"/>
      <c r="N46" s="389"/>
      <c r="O46" s="389"/>
      <c r="P46" s="389"/>
      <c r="Q46" s="389"/>
      <c r="R46" s="389"/>
      <c r="S46" s="389"/>
      <c r="T46" s="453" t="s">
        <v>527</v>
      </c>
      <c r="U46" s="454"/>
      <c r="V46" s="454"/>
      <c r="W46" s="454"/>
      <c r="X46" s="454"/>
      <c r="Y46" s="454"/>
      <c r="Z46" s="454"/>
      <c r="AA46" s="454"/>
      <c r="AB46" s="455"/>
    </row>
    <row r="47" spans="1:28">
      <c r="A47" s="389"/>
      <c r="B47" s="389"/>
      <c r="C47" s="389"/>
      <c r="D47" s="389"/>
      <c r="E47" s="389"/>
      <c r="F47" s="389"/>
      <c r="G47" s="389"/>
      <c r="H47" s="389"/>
      <c r="I47" s="389"/>
      <c r="J47" s="389"/>
      <c r="K47" s="389"/>
      <c r="L47" s="389"/>
      <c r="M47" s="389"/>
      <c r="N47" s="389"/>
      <c r="O47" s="389"/>
      <c r="P47" s="389"/>
      <c r="Q47" s="389"/>
      <c r="R47" s="389"/>
      <c r="S47" s="389"/>
      <c r="T47" s="456" t="s">
        <v>528</v>
      </c>
      <c r="U47" s="457"/>
      <c r="V47" s="457"/>
      <c r="W47" s="457"/>
      <c r="X47" s="457"/>
      <c r="Y47" s="457"/>
      <c r="Z47" s="457"/>
      <c r="AA47" s="457"/>
      <c r="AB47" s="458"/>
    </row>
    <row r="48" spans="1:28">
      <c r="A48" s="389"/>
      <c r="B48" s="389"/>
      <c r="C48" s="389"/>
      <c r="D48" s="389"/>
      <c r="E48" s="389"/>
      <c r="F48" s="389"/>
      <c r="G48" s="389"/>
      <c r="H48" s="389"/>
      <c r="I48" s="389"/>
      <c r="J48" s="389"/>
      <c r="K48" s="389"/>
      <c r="L48" s="389"/>
      <c r="M48" s="389"/>
      <c r="N48" s="389"/>
      <c r="O48" s="389"/>
      <c r="P48" s="389"/>
      <c r="Q48" s="389"/>
      <c r="R48" s="389"/>
      <c r="S48" s="389"/>
      <c r="T48" s="456" t="s">
        <v>529</v>
      </c>
      <c r="U48" s="457"/>
      <c r="V48" s="457"/>
      <c r="W48" s="457"/>
      <c r="X48" s="457"/>
      <c r="Y48" s="457"/>
      <c r="Z48" s="457"/>
      <c r="AA48" s="457"/>
      <c r="AB48" s="458"/>
    </row>
    <row r="49" spans="1:28">
      <c r="A49" s="389"/>
      <c r="B49" s="389"/>
      <c r="C49" s="389"/>
      <c r="D49" s="389"/>
      <c r="E49" s="389"/>
      <c r="F49" s="389"/>
      <c r="G49" s="389"/>
      <c r="H49" s="389"/>
      <c r="I49" s="389"/>
      <c r="J49" s="389"/>
      <c r="K49" s="389"/>
      <c r="L49" s="389"/>
      <c r="M49" s="389"/>
      <c r="N49" s="389"/>
      <c r="O49" s="389"/>
      <c r="P49" s="389"/>
      <c r="Q49" s="389"/>
      <c r="R49" s="389"/>
      <c r="S49" s="389"/>
      <c r="T49" s="456" t="s">
        <v>530</v>
      </c>
      <c r="U49" s="457"/>
      <c r="V49" s="457"/>
      <c r="W49" s="457"/>
      <c r="X49" s="457"/>
      <c r="Y49" s="457"/>
      <c r="Z49" s="457"/>
      <c r="AA49" s="457"/>
      <c r="AB49" s="458"/>
    </row>
    <row r="50" spans="1:28">
      <c r="A50" s="389"/>
      <c r="B50" s="389"/>
      <c r="C50" s="389"/>
      <c r="D50" s="389"/>
      <c r="E50" s="389"/>
      <c r="F50" s="389"/>
      <c r="G50" s="389"/>
      <c r="H50" s="389"/>
      <c r="I50" s="389"/>
      <c r="J50" s="389"/>
      <c r="K50" s="389"/>
      <c r="L50" s="389"/>
      <c r="M50" s="389"/>
      <c r="N50" s="389"/>
      <c r="O50" s="389"/>
      <c r="P50" s="389"/>
      <c r="Q50" s="389"/>
      <c r="R50" s="389"/>
      <c r="S50" s="389"/>
      <c r="T50" s="456" t="s">
        <v>531</v>
      </c>
      <c r="U50" s="457"/>
      <c r="V50" s="457"/>
      <c r="W50" s="457"/>
      <c r="X50" s="457"/>
      <c r="Y50" s="457"/>
      <c r="Z50" s="457"/>
      <c r="AA50" s="457"/>
      <c r="AB50" s="458"/>
    </row>
    <row r="51" spans="1:28">
      <c r="A51" s="389"/>
      <c r="B51" s="389"/>
      <c r="C51" s="389"/>
      <c r="D51" s="389"/>
      <c r="E51" s="389"/>
      <c r="F51" s="389"/>
      <c r="G51" s="389"/>
      <c r="H51" s="389"/>
      <c r="I51" s="389"/>
      <c r="J51" s="389"/>
      <c r="K51" s="389"/>
      <c r="L51" s="389"/>
      <c r="M51" s="389"/>
      <c r="N51" s="389"/>
      <c r="O51" s="389"/>
      <c r="P51" s="389"/>
      <c r="Q51" s="389"/>
      <c r="R51" s="389"/>
      <c r="S51" s="389"/>
      <c r="T51" s="456" t="s">
        <v>532</v>
      </c>
      <c r="U51" s="457"/>
      <c r="V51" s="457"/>
      <c r="W51" s="457"/>
      <c r="X51" s="457"/>
      <c r="Y51" s="457"/>
      <c r="Z51" s="457"/>
      <c r="AA51" s="457"/>
      <c r="AB51" s="458"/>
    </row>
    <row r="52" spans="1:28" ht="15.75" thickBot="1">
      <c r="A52" s="389"/>
      <c r="B52" s="389"/>
      <c r="C52" s="389"/>
      <c r="D52" s="389"/>
      <c r="E52" s="389"/>
      <c r="F52" s="389"/>
      <c r="G52" s="389"/>
      <c r="H52" s="389"/>
      <c r="I52" s="389"/>
      <c r="J52" s="389"/>
      <c r="K52" s="389"/>
      <c r="L52" s="389"/>
      <c r="M52" s="389"/>
      <c r="N52" s="389"/>
      <c r="O52" s="389"/>
      <c r="P52" s="389"/>
      <c r="Q52" s="389"/>
      <c r="R52" s="389"/>
      <c r="S52" s="389"/>
      <c r="T52" s="459" t="s">
        <v>533</v>
      </c>
      <c r="U52" s="460"/>
      <c r="V52" s="460"/>
      <c r="W52" s="460"/>
      <c r="X52" s="460"/>
      <c r="Y52" s="460"/>
      <c r="Z52" s="460"/>
      <c r="AA52" s="460"/>
      <c r="AB52" s="461"/>
    </row>
    <row r="53" spans="1:28">
      <c r="A53" s="389"/>
      <c r="B53" s="389"/>
      <c r="C53" s="389"/>
      <c r="D53" s="389"/>
      <c r="E53" s="389"/>
      <c r="F53" s="389"/>
      <c r="G53" s="389"/>
      <c r="H53" s="389"/>
      <c r="I53" s="389"/>
      <c r="J53" s="389"/>
      <c r="K53" s="389"/>
      <c r="L53" s="389"/>
      <c r="M53" s="389"/>
      <c r="N53" s="389"/>
      <c r="O53" s="389"/>
      <c r="P53" s="389"/>
      <c r="Q53" s="389"/>
      <c r="R53" s="389"/>
      <c r="S53" s="389"/>
      <c r="T53" s="391"/>
    </row>
    <row r="54" spans="1:28">
      <c r="A54" s="389"/>
      <c r="B54" s="389"/>
      <c r="C54" s="389"/>
      <c r="D54" s="389"/>
      <c r="E54" s="389"/>
      <c r="F54" s="389"/>
      <c r="G54" s="389"/>
      <c r="H54" s="389"/>
      <c r="I54" s="389"/>
      <c r="J54" s="389"/>
      <c r="K54" s="389"/>
      <c r="L54" s="389"/>
      <c r="M54" s="389"/>
      <c r="N54" s="389"/>
      <c r="O54" s="389"/>
      <c r="P54" s="389"/>
      <c r="Q54" s="389"/>
      <c r="R54" s="389"/>
      <c r="S54" s="389"/>
      <c r="T54" s="389"/>
    </row>
    <row r="55" spans="1:28">
      <c r="A55" s="389"/>
      <c r="B55" s="389"/>
      <c r="C55" s="389"/>
      <c r="D55" s="389"/>
      <c r="E55" s="389"/>
      <c r="F55" s="389"/>
      <c r="G55" s="389"/>
      <c r="H55" s="389"/>
      <c r="I55" s="389"/>
      <c r="J55" s="389"/>
      <c r="K55" s="389"/>
      <c r="L55" s="389"/>
      <c r="M55" s="389"/>
      <c r="N55" s="389"/>
      <c r="O55" s="389"/>
      <c r="P55" s="389"/>
      <c r="Q55" s="389"/>
      <c r="R55" s="389"/>
      <c r="S55" s="389"/>
      <c r="T55" s="389"/>
    </row>
    <row r="56" spans="1:28">
      <c r="A56" s="389"/>
      <c r="B56" s="389"/>
      <c r="C56" s="389"/>
      <c r="D56" s="389"/>
      <c r="E56" s="389"/>
      <c r="F56" s="389"/>
      <c r="G56" s="389"/>
      <c r="H56" s="389"/>
      <c r="I56" s="389"/>
      <c r="J56" s="389"/>
      <c r="K56" s="389"/>
      <c r="L56" s="389"/>
      <c r="M56" s="389"/>
      <c r="N56" s="389"/>
      <c r="O56" s="389"/>
      <c r="P56" s="389"/>
      <c r="Q56" s="389"/>
      <c r="R56" s="389"/>
      <c r="S56" s="389"/>
      <c r="T56" s="389"/>
    </row>
    <row r="57" spans="1:28">
      <c r="A57" s="389"/>
      <c r="B57" s="389"/>
      <c r="C57" s="389"/>
      <c r="D57" s="389"/>
      <c r="E57" s="389"/>
      <c r="F57" s="389"/>
      <c r="G57" s="389"/>
      <c r="H57" s="389"/>
      <c r="I57" s="389"/>
      <c r="J57" s="389"/>
      <c r="K57" s="389"/>
      <c r="L57" s="389"/>
      <c r="M57" s="389"/>
      <c r="N57" s="389"/>
      <c r="O57" s="389"/>
      <c r="P57" s="389"/>
      <c r="Q57" s="389"/>
      <c r="R57" s="389"/>
      <c r="S57" s="389"/>
      <c r="T57" s="389"/>
    </row>
    <row r="58" spans="1:28">
      <c r="A58" s="389"/>
      <c r="B58" s="389"/>
      <c r="C58" s="389"/>
      <c r="D58" s="389"/>
      <c r="E58" s="389"/>
      <c r="F58" s="389"/>
      <c r="G58" s="389"/>
      <c r="H58" s="389"/>
      <c r="I58" s="389"/>
      <c r="J58" s="389"/>
      <c r="K58" s="389"/>
      <c r="L58" s="389"/>
      <c r="M58" s="389"/>
      <c r="N58" s="389"/>
      <c r="O58" s="389"/>
      <c r="P58" s="389"/>
      <c r="Q58" s="389"/>
      <c r="R58" s="389"/>
      <c r="S58" s="389"/>
      <c r="T58" s="389"/>
    </row>
    <row r="59" spans="1:28">
      <c r="A59" s="389"/>
      <c r="B59" s="389"/>
      <c r="C59" s="389"/>
      <c r="D59" s="389"/>
      <c r="E59" s="389"/>
      <c r="F59" s="389"/>
      <c r="G59" s="389"/>
      <c r="H59" s="389"/>
      <c r="I59" s="389"/>
      <c r="J59" s="389"/>
      <c r="K59" s="389"/>
      <c r="L59" s="389"/>
      <c r="M59" s="389"/>
      <c r="N59" s="389"/>
      <c r="O59" s="389"/>
      <c r="P59" s="389"/>
      <c r="Q59" s="389"/>
      <c r="R59" s="389"/>
      <c r="S59" s="389"/>
      <c r="T59" s="389"/>
    </row>
    <row r="60" spans="1:28">
      <c r="A60" s="389"/>
      <c r="B60" s="389"/>
      <c r="C60" s="389"/>
      <c r="D60" s="389"/>
      <c r="E60" s="389"/>
      <c r="F60" s="389"/>
      <c r="G60" s="389"/>
      <c r="H60" s="389"/>
      <c r="I60" s="389"/>
      <c r="J60" s="389"/>
      <c r="K60" s="389"/>
      <c r="L60" s="389"/>
      <c r="M60" s="389"/>
      <c r="N60" s="389"/>
      <c r="O60" s="389"/>
      <c r="P60" s="389"/>
      <c r="Q60" s="389"/>
      <c r="R60" s="389"/>
      <c r="S60" s="389"/>
      <c r="T60" s="389"/>
    </row>
    <row r="61" spans="1:28">
      <c r="A61" s="389"/>
      <c r="B61" s="389"/>
      <c r="C61" s="389"/>
      <c r="D61" s="389"/>
      <c r="E61" s="389"/>
      <c r="F61" s="389"/>
      <c r="G61" s="389"/>
      <c r="H61" s="389"/>
      <c r="I61" s="389"/>
      <c r="J61" s="389"/>
      <c r="K61" s="389"/>
      <c r="L61" s="389"/>
      <c r="M61" s="389"/>
      <c r="N61" s="389"/>
      <c r="O61" s="389"/>
      <c r="P61" s="389"/>
      <c r="Q61" s="389"/>
      <c r="R61" s="389"/>
      <c r="S61" s="389"/>
      <c r="T61" s="389"/>
    </row>
    <row r="62" spans="1:28">
      <c r="A62" s="389"/>
      <c r="B62" s="389"/>
      <c r="C62" s="389"/>
      <c r="D62" s="389"/>
      <c r="E62" s="389"/>
      <c r="F62" s="389"/>
      <c r="G62" s="389"/>
      <c r="H62" s="389"/>
      <c r="I62" s="389"/>
      <c r="J62" s="389"/>
      <c r="K62" s="389"/>
      <c r="L62" s="389"/>
      <c r="M62" s="389"/>
      <c r="N62" s="389"/>
      <c r="O62" s="389"/>
      <c r="P62" s="389"/>
      <c r="Q62" s="389"/>
      <c r="R62" s="389"/>
      <c r="S62" s="389"/>
      <c r="T62" s="389"/>
    </row>
    <row r="63" spans="1:28">
      <c r="A63" s="389"/>
      <c r="B63" s="389"/>
      <c r="C63" s="389"/>
      <c r="D63" s="389"/>
      <c r="E63" s="389"/>
      <c r="F63" s="389"/>
      <c r="G63" s="389"/>
      <c r="H63" s="389"/>
      <c r="I63" s="389"/>
      <c r="J63" s="389"/>
      <c r="K63" s="389"/>
      <c r="L63" s="389"/>
      <c r="M63" s="389"/>
      <c r="N63" s="389"/>
      <c r="O63" s="389"/>
      <c r="P63" s="389"/>
      <c r="Q63" s="389"/>
      <c r="R63" s="389"/>
      <c r="S63" s="389"/>
      <c r="T63" s="389"/>
    </row>
    <row r="64" spans="1:28">
      <c r="A64" s="389"/>
      <c r="B64" s="389"/>
      <c r="C64" s="389"/>
      <c r="D64" s="389"/>
      <c r="E64" s="389"/>
      <c r="F64" s="389"/>
      <c r="G64" s="389"/>
      <c r="H64" s="389"/>
      <c r="I64" s="389"/>
      <c r="J64" s="389"/>
      <c r="K64" s="389"/>
      <c r="L64" s="389"/>
      <c r="M64" s="389"/>
      <c r="N64" s="389"/>
      <c r="O64" s="389"/>
      <c r="P64" s="389"/>
      <c r="Q64" s="389"/>
      <c r="R64" s="389"/>
      <c r="S64" s="389"/>
      <c r="T64" s="389"/>
    </row>
    <row r="65" spans="1:20">
      <c r="A65" s="389"/>
      <c r="B65" s="389"/>
      <c r="C65" s="389"/>
      <c r="D65" s="389"/>
      <c r="E65" s="389"/>
      <c r="F65" s="389"/>
      <c r="G65" s="389"/>
      <c r="H65" s="389"/>
      <c r="I65" s="389"/>
      <c r="J65" s="389"/>
      <c r="K65" s="389"/>
      <c r="L65" s="389"/>
      <c r="M65" s="389"/>
      <c r="N65" s="389"/>
      <c r="O65" s="389"/>
      <c r="P65" s="389"/>
      <c r="Q65" s="389"/>
      <c r="R65" s="389"/>
      <c r="S65" s="389"/>
      <c r="T65" s="389"/>
    </row>
    <row r="66" spans="1:20">
      <c r="A66" s="389"/>
      <c r="B66" s="389"/>
      <c r="C66" s="389"/>
      <c r="D66" s="389"/>
      <c r="E66" s="389"/>
      <c r="F66" s="389"/>
      <c r="G66" s="389"/>
      <c r="H66" s="389"/>
      <c r="I66" s="389"/>
      <c r="J66" s="389"/>
      <c r="K66" s="389"/>
      <c r="L66" s="389"/>
      <c r="M66" s="389"/>
      <c r="N66" s="389"/>
      <c r="O66" s="389"/>
      <c r="P66" s="389"/>
      <c r="Q66" s="389"/>
      <c r="R66" s="389"/>
      <c r="S66" s="389"/>
      <c r="T66" s="389"/>
    </row>
    <row r="67" spans="1:20">
      <c r="A67" s="389"/>
      <c r="B67" s="389"/>
      <c r="C67" s="389"/>
      <c r="D67" s="389"/>
      <c r="E67" s="389"/>
      <c r="F67" s="389"/>
      <c r="G67" s="389"/>
      <c r="H67" s="389"/>
      <c r="I67" s="389"/>
      <c r="J67" s="389"/>
      <c r="K67" s="389"/>
      <c r="L67" s="389"/>
      <c r="M67" s="389"/>
      <c r="N67" s="389"/>
      <c r="O67" s="389"/>
      <c r="P67" s="389"/>
      <c r="Q67" s="389"/>
      <c r="R67" s="389"/>
      <c r="S67" s="389"/>
      <c r="T67" s="389"/>
    </row>
    <row r="68" spans="1:20">
      <c r="A68" s="389"/>
      <c r="B68" s="389"/>
      <c r="C68" s="389"/>
      <c r="D68" s="389"/>
      <c r="E68" s="389"/>
      <c r="F68" s="389"/>
      <c r="G68" s="389"/>
      <c r="H68" s="389"/>
      <c r="I68" s="389"/>
      <c r="J68" s="389"/>
      <c r="K68" s="389"/>
      <c r="L68" s="389"/>
      <c r="M68" s="389"/>
      <c r="N68" s="389"/>
      <c r="O68" s="389"/>
      <c r="P68" s="389"/>
      <c r="Q68" s="389"/>
      <c r="R68" s="389"/>
      <c r="S68" s="389"/>
      <c r="T68" s="389"/>
    </row>
    <row r="69" spans="1:20">
      <c r="A69" s="389"/>
      <c r="B69" s="389"/>
      <c r="C69" s="389"/>
      <c r="D69" s="389"/>
      <c r="E69" s="389"/>
      <c r="F69" s="389"/>
      <c r="G69" s="389"/>
      <c r="H69" s="389"/>
      <c r="I69" s="389"/>
      <c r="J69" s="389"/>
      <c r="K69" s="389"/>
      <c r="L69" s="389"/>
      <c r="M69" s="389"/>
      <c r="N69" s="389"/>
      <c r="O69" s="389"/>
      <c r="P69" s="389"/>
      <c r="Q69" s="389"/>
      <c r="R69" s="389"/>
      <c r="S69" s="389"/>
      <c r="T69" s="389"/>
    </row>
    <row r="70" spans="1:20">
      <c r="A70" s="389"/>
      <c r="B70" s="389"/>
      <c r="C70" s="389"/>
      <c r="D70" s="389"/>
      <c r="E70" s="389"/>
      <c r="F70" s="389"/>
      <c r="G70" s="389"/>
      <c r="H70" s="389"/>
      <c r="I70" s="389"/>
      <c r="J70" s="389"/>
      <c r="K70" s="389"/>
      <c r="L70" s="389"/>
      <c r="M70" s="389"/>
      <c r="N70" s="389"/>
      <c r="O70" s="389"/>
      <c r="P70" s="389"/>
      <c r="Q70" s="389"/>
      <c r="R70" s="389"/>
      <c r="S70" s="389"/>
      <c r="T70" s="389"/>
    </row>
    <row r="71" spans="1:20">
      <c r="A71" s="389"/>
      <c r="B71" s="389"/>
      <c r="C71" s="389"/>
      <c r="D71" s="389"/>
      <c r="E71" s="389"/>
      <c r="F71" s="389"/>
      <c r="G71" s="389"/>
      <c r="H71" s="389"/>
      <c r="I71" s="389"/>
      <c r="J71" s="389"/>
      <c r="K71" s="389"/>
      <c r="L71" s="389"/>
      <c r="M71" s="389"/>
      <c r="N71" s="389"/>
      <c r="O71" s="389"/>
      <c r="P71" s="389"/>
      <c r="Q71" s="389"/>
      <c r="R71" s="389"/>
      <c r="S71" s="389"/>
      <c r="T71" s="389"/>
    </row>
    <row r="72" spans="1:20">
      <c r="A72" s="389"/>
      <c r="B72" s="389"/>
      <c r="C72" s="389"/>
      <c r="D72" s="389"/>
      <c r="E72" s="389"/>
      <c r="F72" s="389"/>
      <c r="G72" s="389"/>
      <c r="H72" s="389"/>
      <c r="I72" s="389"/>
      <c r="J72" s="389"/>
      <c r="K72" s="389"/>
      <c r="L72" s="389"/>
      <c r="M72" s="389"/>
      <c r="N72" s="389"/>
      <c r="O72" s="389"/>
      <c r="P72" s="389"/>
      <c r="Q72" s="389"/>
      <c r="R72" s="389"/>
      <c r="S72" s="389"/>
      <c r="T72" s="389"/>
    </row>
    <row r="73" spans="1:20">
      <c r="A73" s="389"/>
      <c r="B73" s="389"/>
      <c r="C73" s="389"/>
      <c r="D73" s="389"/>
      <c r="E73" s="389"/>
      <c r="F73" s="389"/>
      <c r="G73" s="389"/>
      <c r="H73" s="389"/>
      <c r="I73" s="389"/>
      <c r="J73" s="389"/>
      <c r="K73" s="389"/>
      <c r="L73" s="389"/>
      <c r="M73" s="389"/>
      <c r="N73" s="389"/>
      <c r="O73" s="389"/>
      <c r="P73" s="389"/>
      <c r="Q73" s="389"/>
      <c r="R73" s="389"/>
      <c r="S73" s="389"/>
      <c r="T73" s="389"/>
    </row>
    <row r="74" spans="1:20">
      <c r="A74" s="389"/>
      <c r="B74" s="389"/>
      <c r="C74" s="389"/>
      <c r="D74" s="389"/>
      <c r="E74" s="389"/>
      <c r="F74" s="389"/>
      <c r="G74" s="389"/>
      <c r="H74" s="389"/>
      <c r="I74" s="389"/>
      <c r="J74" s="389"/>
      <c r="K74" s="389"/>
      <c r="L74" s="389"/>
      <c r="M74" s="389"/>
      <c r="N74" s="389"/>
      <c r="O74" s="389"/>
      <c r="P74" s="389"/>
      <c r="Q74" s="389"/>
      <c r="R74" s="389"/>
      <c r="S74" s="389"/>
      <c r="T74" s="389"/>
    </row>
    <row r="75" spans="1:20">
      <c r="A75" s="389"/>
      <c r="B75" s="389"/>
      <c r="C75" s="389"/>
      <c r="D75" s="389"/>
      <c r="E75" s="389"/>
      <c r="F75" s="389"/>
      <c r="G75" s="389"/>
      <c r="H75" s="389"/>
      <c r="I75" s="389"/>
      <c r="J75" s="389"/>
      <c r="K75" s="389"/>
      <c r="L75" s="389"/>
      <c r="M75" s="389"/>
      <c r="N75" s="389"/>
      <c r="O75" s="389"/>
      <c r="P75" s="389"/>
      <c r="Q75" s="389"/>
      <c r="R75" s="389"/>
      <c r="S75" s="389"/>
      <c r="T75" s="389"/>
    </row>
    <row r="76" spans="1:20">
      <c r="A76" s="389"/>
      <c r="B76" s="389"/>
      <c r="C76" s="389"/>
      <c r="D76" s="389"/>
      <c r="E76" s="389"/>
      <c r="F76" s="389"/>
      <c r="G76" s="389"/>
      <c r="H76" s="389"/>
      <c r="I76" s="389"/>
      <c r="J76" s="389"/>
      <c r="K76" s="389"/>
      <c r="L76" s="389"/>
      <c r="M76" s="389"/>
      <c r="N76" s="389"/>
      <c r="O76" s="389"/>
      <c r="P76" s="389"/>
      <c r="Q76" s="389"/>
      <c r="R76" s="389"/>
      <c r="S76" s="389"/>
      <c r="T76" s="389"/>
    </row>
    <row r="77" spans="1:20">
      <c r="A77" s="389"/>
      <c r="B77" s="389"/>
      <c r="C77" s="389"/>
      <c r="D77" s="389"/>
      <c r="E77" s="389"/>
      <c r="F77" s="389"/>
      <c r="G77" s="389"/>
      <c r="H77" s="389"/>
      <c r="I77" s="389"/>
      <c r="J77" s="389"/>
      <c r="K77" s="389"/>
      <c r="L77" s="389"/>
      <c r="M77" s="389"/>
      <c r="N77" s="389"/>
      <c r="O77" s="389"/>
      <c r="P77" s="389"/>
      <c r="Q77" s="389"/>
      <c r="R77" s="389"/>
      <c r="S77" s="389"/>
      <c r="T77" s="389"/>
    </row>
    <row r="78" spans="1:20">
      <c r="A78" s="389"/>
      <c r="B78" s="389"/>
      <c r="C78" s="389"/>
      <c r="D78" s="389"/>
      <c r="E78" s="389"/>
      <c r="F78" s="389"/>
      <c r="G78" s="389"/>
      <c r="H78" s="389"/>
      <c r="I78" s="389"/>
      <c r="J78" s="389"/>
      <c r="K78" s="389"/>
      <c r="L78" s="389"/>
      <c r="M78" s="389"/>
      <c r="N78" s="389"/>
      <c r="O78" s="389"/>
      <c r="P78" s="389"/>
      <c r="Q78" s="389"/>
      <c r="R78" s="389"/>
      <c r="S78" s="389"/>
      <c r="T78" s="389"/>
    </row>
    <row r="79" spans="1:20">
      <c r="A79" s="389"/>
      <c r="B79" s="389"/>
      <c r="C79" s="389"/>
      <c r="D79" s="389"/>
      <c r="E79" s="389"/>
      <c r="F79" s="389"/>
      <c r="G79" s="389"/>
      <c r="H79" s="389"/>
      <c r="I79" s="389"/>
      <c r="J79" s="389"/>
      <c r="K79" s="389"/>
      <c r="L79" s="389"/>
      <c r="M79" s="389"/>
      <c r="N79" s="389"/>
      <c r="O79" s="389"/>
      <c r="P79" s="389"/>
      <c r="Q79" s="389"/>
      <c r="R79" s="389"/>
      <c r="S79" s="389"/>
      <c r="T79" s="389"/>
    </row>
    <row r="80" spans="1:20">
      <c r="A80" s="389"/>
      <c r="B80" s="389"/>
      <c r="C80" s="389"/>
      <c r="D80" s="389"/>
      <c r="E80" s="389"/>
      <c r="F80" s="389"/>
      <c r="G80" s="389"/>
      <c r="H80" s="389"/>
      <c r="I80" s="389"/>
      <c r="J80" s="389"/>
      <c r="K80" s="389"/>
      <c r="L80" s="389"/>
      <c r="M80" s="389"/>
      <c r="N80" s="389"/>
      <c r="O80" s="389"/>
      <c r="P80" s="389"/>
      <c r="Q80" s="389"/>
      <c r="R80" s="389"/>
      <c r="S80" s="389"/>
      <c r="T80" s="389"/>
    </row>
    <row r="81" spans="1:20">
      <c r="A81" s="389"/>
      <c r="B81" s="389"/>
      <c r="C81" s="389"/>
      <c r="D81" s="389"/>
      <c r="E81" s="389"/>
      <c r="F81" s="389"/>
      <c r="G81" s="389"/>
      <c r="H81" s="389"/>
      <c r="I81" s="389"/>
      <c r="J81" s="389"/>
      <c r="K81" s="389"/>
      <c r="L81" s="389"/>
      <c r="M81" s="389"/>
      <c r="N81" s="389"/>
      <c r="O81" s="389"/>
      <c r="P81" s="389"/>
      <c r="Q81" s="389"/>
      <c r="R81" s="389"/>
      <c r="S81" s="389"/>
      <c r="T81" s="389"/>
    </row>
    <row r="82" spans="1:20">
      <c r="A82" s="389"/>
      <c r="B82" s="389"/>
      <c r="C82" s="389"/>
      <c r="D82" s="389"/>
      <c r="E82" s="389"/>
      <c r="F82" s="389"/>
      <c r="G82" s="389"/>
      <c r="H82" s="389"/>
      <c r="I82" s="389"/>
      <c r="J82" s="389"/>
      <c r="K82" s="389"/>
      <c r="L82" s="389"/>
      <c r="M82" s="389"/>
      <c r="N82" s="389"/>
      <c r="O82" s="389"/>
      <c r="P82" s="389"/>
      <c r="Q82" s="389"/>
      <c r="R82" s="389"/>
      <c r="S82" s="389"/>
      <c r="T82" s="389"/>
    </row>
    <row r="83" spans="1:20">
      <c r="A83" s="389"/>
      <c r="B83" s="389"/>
      <c r="C83" s="389"/>
      <c r="D83" s="389"/>
      <c r="E83" s="389"/>
      <c r="F83" s="389"/>
      <c r="G83" s="389"/>
      <c r="H83" s="389"/>
      <c r="I83" s="389"/>
      <c r="J83" s="389"/>
      <c r="K83" s="389"/>
      <c r="L83" s="389"/>
      <c r="M83" s="389"/>
      <c r="N83" s="389"/>
      <c r="O83" s="389"/>
      <c r="P83" s="389"/>
      <c r="Q83" s="389"/>
      <c r="R83" s="389"/>
      <c r="S83" s="389"/>
      <c r="T83" s="389"/>
    </row>
    <row r="84" spans="1:20">
      <c r="A84" s="389"/>
      <c r="B84" s="389"/>
      <c r="C84" s="389"/>
      <c r="D84" s="389"/>
      <c r="E84" s="389"/>
      <c r="F84" s="389"/>
      <c r="G84" s="389"/>
      <c r="H84" s="389"/>
      <c r="I84" s="389"/>
      <c r="J84" s="389"/>
      <c r="K84" s="389"/>
      <c r="L84" s="389"/>
      <c r="M84" s="389"/>
      <c r="N84" s="389"/>
      <c r="O84" s="389"/>
      <c r="P84" s="389"/>
      <c r="Q84" s="389"/>
      <c r="R84" s="389"/>
      <c r="S84" s="389"/>
      <c r="T84" s="389"/>
    </row>
    <row r="85" spans="1:20">
      <c r="A85" s="389"/>
      <c r="B85" s="389"/>
      <c r="C85" s="389"/>
      <c r="D85" s="389"/>
      <c r="E85" s="389"/>
      <c r="F85" s="389"/>
      <c r="G85" s="389"/>
      <c r="H85" s="389"/>
      <c r="I85" s="389"/>
      <c r="J85" s="389"/>
      <c r="K85" s="389"/>
      <c r="L85" s="389"/>
      <c r="M85" s="389"/>
      <c r="N85" s="389"/>
      <c r="O85" s="389"/>
      <c r="P85" s="389"/>
      <c r="Q85" s="389"/>
      <c r="R85" s="389"/>
      <c r="S85" s="389"/>
      <c r="T85" s="389"/>
    </row>
    <row r="86" spans="1:20">
      <c r="A86" s="389"/>
      <c r="B86" s="389"/>
      <c r="C86" s="389"/>
      <c r="D86" s="389"/>
      <c r="E86" s="389"/>
      <c r="F86" s="389"/>
      <c r="G86" s="389"/>
      <c r="H86" s="389"/>
      <c r="I86" s="389"/>
      <c r="J86" s="389"/>
      <c r="K86" s="389"/>
      <c r="L86" s="389"/>
      <c r="M86" s="389"/>
      <c r="N86" s="389"/>
      <c r="O86" s="389"/>
      <c r="P86" s="389"/>
      <c r="Q86" s="389"/>
      <c r="R86" s="389"/>
      <c r="S86" s="389"/>
      <c r="T86" s="389"/>
    </row>
    <row r="87" spans="1:20">
      <c r="A87" s="389"/>
      <c r="B87" s="389"/>
      <c r="C87" s="389"/>
      <c r="D87" s="389"/>
      <c r="E87" s="389"/>
      <c r="F87" s="389"/>
      <c r="G87" s="389"/>
      <c r="H87" s="389"/>
      <c r="I87" s="389"/>
      <c r="J87" s="389"/>
      <c r="K87" s="389"/>
      <c r="L87" s="389"/>
      <c r="M87" s="389"/>
      <c r="N87" s="389"/>
      <c r="O87" s="389"/>
      <c r="P87" s="389"/>
      <c r="Q87" s="389"/>
      <c r="R87" s="389"/>
      <c r="S87" s="389"/>
      <c r="T87" s="389"/>
    </row>
    <row r="88" spans="1:20">
      <c r="A88" s="389"/>
      <c r="B88" s="389"/>
      <c r="C88" s="389"/>
      <c r="D88" s="389"/>
      <c r="E88" s="389"/>
      <c r="F88" s="389"/>
      <c r="G88" s="389"/>
      <c r="H88" s="389"/>
      <c r="I88" s="389"/>
      <c r="J88" s="389"/>
      <c r="K88" s="389"/>
      <c r="L88" s="389"/>
      <c r="M88" s="389"/>
      <c r="N88" s="389"/>
      <c r="O88" s="389"/>
      <c r="P88" s="389"/>
      <c r="Q88" s="389"/>
      <c r="R88" s="389"/>
      <c r="S88" s="389"/>
      <c r="T88" s="389"/>
    </row>
    <row r="89" spans="1:20">
      <c r="A89" s="389"/>
      <c r="B89" s="389"/>
      <c r="C89" s="389"/>
      <c r="D89" s="389"/>
      <c r="E89" s="389"/>
      <c r="F89" s="389"/>
      <c r="G89" s="389"/>
      <c r="H89" s="389"/>
      <c r="I89" s="389"/>
      <c r="J89" s="389"/>
      <c r="K89" s="389"/>
      <c r="L89" s="389"/>
      <c r="M89" s="389"/>
      <c r="N89" s="389"/>
      <c r="O89" s="389"/>
      <c r="P89" s="389"/>
      <c r="Q89" s="389"/>
      <c r="R89" s="389"/>
      <c r="S89" s="389"/>
      <c r="T89" s="389"/>
    </row>
  </sheetData>
  <mergeCells count="4">
    <mergeCell ref="A30:A31"/>
    <mergeCell ref="B30:B31"/>
    <mergeCell ref="R30:R31"/>
    <mergeCell ref="A32:A41"/>
  </mergeCells>
  <dataValidations count="1">
    <dataValidation type="list" allowBlank="1" showInputMessage="1" showErrorMessage="1" sqref="C12 E12 G12 I12 K12 M12 O12 Q12 S12">
      <formula1>$R$2:$R$3</formula1>
    </dataValidation>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9"/>
  <dimension ref="A1"/>
  <sheetViews>
    <sheetView workbookViewId="0"/>
  </sheetViews>
  <sheetFormatPr defaultRowHeight="12.7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tabColor rgb="FF538DD5"/>
  </sheetPr>
  <dimension ref="A1:AR175"/>
  <sheetViews>
    <sheetView zoomScale="85" zoomScaleNormal="85" workbookViewId="0">
      <selection activeCell="E1" sqref="E1:M1"/>
    </sheetView>
  </sheetViews>
  <sheetFormatPr defaultColWidth="9.33203125" defaultRowHeight="14.25"/>
  <cols>
    <col min="1" max="1" width="51.83203125" style="199" bestFit="1" customWidth="1"/>
    <col min="2" max="2" width="12.1640625" style="199" bestFit="1" customWidth="1"/>
    <col min="3" max="3" width="12.33203125" style="221" bestFit="1" customWidth="1"/>
    <col min="4" max="4" width="5.83203125" style="199" customWidth="1"/>
    <col min="5" max="5" width="67.6640625" style="199" bestFit="1" customWidth="1"/>
    <col min="6" max="6" width="14.5" style="199" bestFit="1" customWidth="1"/>
    <col min="7" max="7" width="12.5" style="199" bestFit="1" customWidth="1"/>
    <col min="8" max="8" width="13" style="199" bestFit="1" customWidth="1"/>
    <col min="9" max="9" width="14.5" style="199" bestFit="1" customWidth="1"/>
    <col min="10" max="10" width="9.1640625" style="199" bestFit="1" customWidth="1"/>
    <col min="11" max="11" width="15.6640625" style="199" bestFit="1" customWidth="1"/>
    <col min="12" max="12" width="13.1640625" style="199" bestFit="1" customWidth="1"/>
    <col min="13" max="13" width="41.33203125" style="199" bestFit="1" customWidth="1"/>
    <col min="14" max="14" width="9.6640625" style="199" bestFit="1" customWidth="1"/>
    <col min="15" max="15" width="9" style="199" bestFit="1" customWidth="1"/>
    <col min="16" max="17" width="13.1640625" style="199" bestFit="1" customWidth="1"/>
    <col min="18" max="18" width="15.33203125" style="199" bestFit="1" customWidth="1"/>
    <col min="19" max="19" width="26.33203125" style="199" bestFit="1" customWidth="1"/>
    <col min="20" max="20" width="27.1640625" style="199" bestFit="1" customWidth="1"/>
    <col min="21" max="21" width="43.6640625" style="199" bestFit="1" customWidth="1"/>
    <col min="22" max="22" width="37.6640625" style="199" bestFit="1" customWidth="1"/>
    <col min="23" max="23" width="51" style="199" bestFit="1" customWidth="1"/>
    <col min="24" max="24" width="27.83203125" style="199" bestFit="1" customWidth="1"/>
    <col min="25" max="25" width="13.1640625" style="199" bestFit="1" customWidth="1"/>
    <col min="26" max="26" width="8.83203125" style="199" bestFit="1" customWidth="1"/>
    <col min="27" max="29" width="13.83203125" style="199" bestFit="1" customWidth="1"/>
    <col min="30" max="30" width="2.83203125" style="199" customWidth="1"/>
    <col min="31" max="31" width="22.6640625" style="199" bestFit="1" customWidth="1"/>
    <col min="32" max="32" width="40.83203125" style="199" bestFit="1" customWidth="1"/>
    <col min="33" max="34" width="13.1640625" style="199" bestFit="1" customWidth="1"/>
    <col min="35" max="35" width="4.83203125" style="199" customWidth="1"/>
    <col min="36" max="38" width="13.1640625" style="199" bestFit="1" customWidth="1"/>
    <col min="39" max="39" width="4.83203125" style="199" customWidth="1"/>
    <col min="40" max="42" width="13.83203125" style="199" bestFit="1" customWidth="1"/>
    <col min="43" max="43" width="2.83203125" style="199" customWidth="1"/>
    <col min="44" max="44" width="13.1640625" style="199" bestFit="1" customWidth="1"/>
    <col min="45" max="16384" width="9.33203125" style="199"/>
  </cols>
  <sheetData>
    <row r="1" spans="1:19" ht="33">
      <c r="A1" s="196" t="s">
        <v>66</v>
      </c>
      <c r="B1" s="197">
        <f>299792458</f>
        <v>299792458</v>
      </c>
      <c r="C1" s="198" t="s">
        <v>67</v>
      </c>
      <c r="E1" s="462" t="s">
        <v>534</v>
      </c>
      <c r="F1" s="462"/>
      <c r="G1" s="462"/>
      <c r="H1" s="462"/>
      <c r="I1" s="462"/>
      <c r="J1" s="462"/>
      <c r="K1" s="462"/>
      <c r="L1" s="462"/>
      <c r="M1" s="462"/>
      <c r="N1" s="200"/>
      <c r="O1" s="200"/>
      <c r="P1" s="200"/>
    </row>
    <row r="2" spans="1:19" ht="15" thickBot="1">
      <c r="A2" s="201" t="s">
        <v>68</v>
      </c>
      <c r="B2" s="202">
        <f>6.6260755E-34</f>
        <v>6.6260755E-34</v>
      </c>
      <c r="C2" s="203" t="s">
        <v>69</v>
      </c>
      <c r="E2" s="200"/>
      <c r="O2" s="204"/>
    </row>
    <row r="3" spans="1:19">
      <c r="A3" s="201" t="s">
        <v>70</v>
      </c>
      <c r="B3" s="202">
        <f>1.380658E-23</f>
        <v>1.3806580000000001E-23</v>
      </c>
      <c r="C3" s="203" t="s">
        <v>71</v>
      </c>
      <c r="E3" s="205" t="s">
        <v>302</v>
      </c>
      <c r="F3" s="206"/>
      <c r="G3" s="207" t="s">
        <v>72</v>
      </c>
      <c r="H3" s="208"/>
      <c r="I3" s="208"/>
      <c r="J3" s="208" t="s">
        <v>73</v>
      </c>
      <c r="K3" s="207" t="s">
        <v>74</v>
      </c>
      <c r="L3" s="209"/>
      <c r="M3" s="210"/>
      <c r="N3" s="208"/>
      <c r="O3" s="211"/>
      <c r="P3" s="208"/>
      <c r="Q3" s="208"/>
      <c r="R3" s="209"/>
    </row>
    <row r="4" spans="1:19" ht="15" thickBot="1">
      <c r="A4" s="212" t="s">
        <v>75</v>
      </c>
      <c r="B4" s="213">
        <f>0.0000000567051</f>
        <v>5.6705100000000003E-8</v>
      </c>
      <c r="C4" s="214" t="s">
        <v>76</v>
      </c>
      <c r="E4" s="215" t="s">
        <v>77</v>
      </c>
      <c r="F4" s="216" t="s">
        <v>78</v>
      </c>
      <c r="G4" s="216" t="s">
        <v>79</v>
      </c>
      <c r="H4" s="216" t="s">
        <v>80</v>
      </c>
      <c r="I4" s="216" t="s">
        <v>81</v>
      </c>
      <c r="J4" s="216"/>
      <c r="K4" s="217" t="s">
        <v>78</v>
      </c>
      <c r="L4" s="218"/>
      <c r="M4" s="219" t="s">
        <v>79</v>
      </c>
      <c r="N4" s="217"/>
      <c r="O4" s="217" t="s">
        <v>80</v>
      </c>
      <c r="P4" s="217"/>
      <c r="Q4" s="217" t="s">
        <v>81</v>
      </c>
      <c r="R4" s="220"/>
    </row>
    <row r="5" spans="1:19">
      <c r="E5" s="222">
        <v>0</v>
      </c>
      <c r="F5" s="199">
        <v>8.4</v>
      </c>
      <c r="G5" s="204">
        <f>$B$34*1.2*10^0</f>
        <v>1.2</v>
      </c>
      <c r="H5" s="204">
        <f>1.2*10^0*$B$34</f>
        <v>1.2</v>
      </c>
      <c r="I5" s="204">
        <f>1.2*10^0*$B$34</f>
        <v>1.2</v>
      </c>
      <c r="J5" s="204"/>
      <c r="K5" s="199">
        <f t="array" ref="K5:L5">LOGEST(F5:F6,E5:E6)</f>
        <v>0.99647343942365929</v>
      </c>
      <c r="L5" s="223">
        <v>8.4</v>
      </c>
      <c r="M5" s="224">
        <f t="array" ref="M5:N5">LOGEST(G5:G6,E5:E6)</f>
        <v>0.86267099598919128</v>
      </c>
      <c r="N5" s="204">
        <v>1.2000000000000013</v>
      </c>
      <c r="O5" s="204">
        <f t="array" ref="O5:P5">LOGEST(H5:H6,E5:E6)</f>
        <v>0.86300148430553925</v>
      </c>
      <c r="P5" s="204">
        <v>1.2000000000000004</v>
      </c>
      <c r="Q5" s="199">
        <f t="array" ref="Q5:R5">LOGEST(I5:I6,E5:E6)</f>
        <v>0.86354284336938314</v>
      </c>
      <c r="R5" s="225">
        <v>1.2000000000000024</v>
      </c>
      <c r="S5" s="204"/>
    </row>
    <row r="6" spans="1:19" ht="15" thickBot="1">
      <c r="E6" s="222">
        <v>100</v>
      </c>
      <c r="F6" s="199">
        <v>5.9</v>
      </c>
      <c r="G6" s="204">
        <f>4.61*10^-7*$B$34</f>
        <v>4.6100000000000001E-7</v>
      </c>
      <c r="H6" s="204">
        <f>4.79*10^-7*$B$34</f>
        <v>4.7899999999999999E-7</v>
      </c>
      <c r="I6" s="204">
        <f>5.1*10^-7*$B$34</f>
        <v>5.0999999999999999E-7</v>
      </c>
      <c r="J6" s="204"/>
      <c r="K6" s="199">
        <f t="array" ref="K6:L6">LOGEST(F6:F7,E6:E7)</f>
        <v>1.0297072329929207</v>
      </c>
      <c r="L6" s="223">
        <v>0.31584621299500232</v>
      </c>
      <c r="M6" s="224">
        <f t="array" ref="M6:N6">LOGEST(G6:G7,E6:E7)</f>
        <v>0.89346112401831479</v>
      </c>
      <c r="N6" s="204">
        <v>3.5986108723599558E-2</v>
      </c>
      <c r="O6" s="204">
        <f t="array" ref="O6:P6">LOGEST(H6:H7,E6:E7)</f>
        <v>0.89443103759468146</v>
      </c>
      <c r="P6" s="204">
        <v>3.3546667989377735E-2</v>
      </c>
      <c r="Q6" s="199">
        <f t="array" ref="Q6:R6">LOGEST(I6:I7,E6:E7)</f>
        <v>0.89544970934785129</v>
      </c>
      <c r="R6" s="225">
        <v>3.1875000000000216E-2</v>
      </c>
      <c r="S6" s="204"/>
    </row>
    <row r="7" spans="1:19" ht="15" thickBot="1">
      <c r="A7" s="226" t="s">
        <v>303</v>
      </c>
      <c r="B7" s="227">
        <v>132700000000</v>
      </c>
      <c r="C7" s="228" t="s">
        <v>82</v>
      </c>
      <c r="E7" s="222">
        <v>150</v>
      </c>
      <c r="F7" s="199">
        <v>25.5</v>
      </c>
      <c r="G7" s="204">
        <f>1.65*10^-9*$B$34</f>
        <v>1.6500000000000001E-9</v>
      </c>
      <c r="H7" s="204">
        <f>1.81*10^-9*$B$34</f>
        <v>1.8100000000000002E-9</v>
      </c>
      <c r="I7" s="204">
        <f>2.04*10^-9*$B$34</f>
        <v>2.04E-9</v>
      </c>
      <c r="J7" s="204"/>
      <c r="K7" s="199">
        <f t="array" ref="K7:L7">LOGEST(F7:F8,E7:E8)</f>
        <v>1.0077430733560648</v>
      </c>
      <c r="L7" s="223">
        <v>8.018015999999994</v>
      </c>
      <c r="M7" s="224">
        <f t="array" ref="M7:N7">LOGEST(G7:G8,E7:E8)</f>
        <v>0.95644218110239376</v>
      </c>
      <c r="N7" s="204">
        <v>1.3142432947406164E-6</v>
      </c>
      <c r="O7" s="204">
        <f t="array" ref="O7:P7">LOGEST(H7:H8,E7:E8)</f>
        <v>0.96141045125510749</v>
      </c>
      <c r="P7" s="204">
        <v>6.627545774349797E-7</v>
      </c>
      <c r="Q7" s="199">
        <f t="array" ref="Q7:R7">LOGEST(I7:I8,E7:E8)</f>
        <v>0.96546881378077976</v>
      </c>
      <c r="R7" s="225">
        <v>3.9709340956047757E-7</v>
      </c>
      <c r="S7" s="204"/>
    </row>
    <row r="8" spans="1:19" ht="15" thickBot="1">
      <c r="E8" s="222">
        <v>200</v>
      </c>
      <c r="F8" s="199">
        <v>37.5</v>
      </c>
      <c r="G8" s="204">
        <f>1.78*10^-10*$B$34</f>
        <v>1.7800000000000001E-10</v>
      </c>
      <c r="H8" s="204">
        <f>2.53*10^-10*$B$34</f>
        <v>2.5300000000000001E-10</v>
      </c>
      <c r="I8" s="204">
        <f>3.52*10^-10*$B$34</f>
        <v>3.5200000000000003E-10</v>
      </c>
      <c r="J8" s="204"/>
      <c r="K8" s="199">
        <f t="array" ref="K8:L8">LOGEST(F8:F9,E8:E9)</f>
        <v>1.0035636789870466</v>
      </c>
      <c r="L8" s="223">
        <v>18.409597045466189</v>
      </c>
      <c r="M8" s="224">
        <f t="array" ref="M8:N8">LOGEST(G8:G9,E8:E9)</f>
        <v>0.96714701577121509</v>
      </c>
      <c r="N8" s="204">
        <v>1.4187987049891646E-7</v>
      </c>
      <c r="O8" s="204">
        <f t="array" ref="O8:P8">LOGEST(H8:H9,E8:E9)</f>
        <v>0.97239178546508487</v>
      </c>
      <c r="P8" s="204">
        <v>6.836979018839576E-8</v>
      </c>
      <c r="Q8" s="199">
        <f t="array" ref="Q8:R8">LOGEST(I8:I9,E8:E9)</f>
        <v>0.97628195923691496</v>
      </c>
      <c r="R8" s="225">
        <v>4.2804542175819242E-8</v>
      </c>
      <c r="S8" s="204"/>
    </row>
    <row r="9" spans="1:19">
      <c r="A9" s="229" t="s">
        <v>304</v>
      </c>
      <c r="B9" s="230">
        <f>VLOOKUP('Power - Solar Arrays'!D8,Constants!K29:V39,11,FALSE)</f>
        <v>149600016.456</v>
      </c>
      <c r="C9" s="198" t="s">
        <v>1</v>
      </c>
      <c r="E9" s="222">
        <v>250</v>
      </c>
      <c r="F9" s="199">
        <v>44.8</v>
      </c>
      <c r="G9" s="204">
        <f>3.35*10^-11*$B$34</f>
        <v>3.3500000000000001E-11</v>
      </c>
      <c r="H9" s="204">
        <f>6.24*10^-11*$B$34</f>
        <v>6.2399999999999999E-11</v>
      </c>
      <c r="I9" s="204">
        <f>1.06*10^-10*$B$34</f>
        <v>1.0600000000000001E-10</v>
      </c>
      <c r="J9" s="204"/>
      <c r="K9" s="199">
        <f t="array" ref="K9:L9">LOGEST(F9:F10,E9:E10)</f>
        <v>1.0023186226113339</v>
      </c>
      <c r="L9" s="223">
        <v>25.108927269167818</v>
      </c>
      <c r="M9" s="224">
        <f t="array" ref="M9:N9">LOGEST(G9:G10,E9:E10)</f>
        <v>0.97222051708922141</v>
      </c>
      <c r="N9" s="204">
        <v>3.8357415185596573E-8</v>
      </c>
      <c r="O9" s="204">
        <f t="array" ref="O9:P9">LOGEST(H9:H10,E9:E10)</f>
        <v>0.97700548171152435</v>
      </c>
      <c r="P9" s="204">
        <v>2.0937965568000135E-8</v>
      </c>
      <c r="Q9" s="199">
        <f t="array" ref="Q9:R9">LOGEST(I9:I10,E9:E10)</f>
        <v>0.98050042536913595</v>
      </c>
      <c r="R9" s="225">
        <v>1.456663579927229E-8</v>
      </c>
      <c r="S9" s="204"/>
    </row>
    <row r="10" spans="1:19">
      <c r="A10" s="231" t="s">
        <v>305</v>
      </c>
      <c r="B10" s="232">
        <f>VLOOKUP('Power - Solar Arrays'!D8,Constants!K29:V39,10,FALSE)</f>
        <v>365.25599999999997</v>
      </c>
      <c r="C10" s="203" t="s">
        <v>306</v>
      </c>
      <c r="E10" s="222">
        <v>300</v>
      </c>
      <c r="F10" s="199">
        <v>50.3</v>
      </c>
      <c r="G10" s="204">
        <f>8.19*10^-12*$B$34</f>
        <v>8.1899999999999996E-12</v>
      </c>
      <c r="H10" s="204">
        <f>1.95*10^-11*$B$34</f>
        <v>1.9499999999999997E-11</v>
      </c>
      <c r="I10" s="204">
        <f>3.96*10^-11*$B$34</f>
        <v>3.9599999999999998E-11</v>
      </c>
      <c r="J10" s="204"/>
      <c r="K10" s="199">
        <f t="array" ref="K10:L10">LOGEST(F10:F11,E10:E11)</f>
        <v>1.0017151715639681</v>
      </c>
      <c r="L10" s="223">
        <v>30.08101903544739</v>
      </c>
      <c r="M10" s="224">
        <f t="array" ref="M10:N10">LOGEST(G10:G11,E10:E11)</f>
        <v>0.97525601850620436</v>
      </c>
      <c r="N10" s="204">
        <v>1.5055395468750046E-8</v>
      </c>
      <c r="O10" s="204">
        <f t="array" ref="O10:P10">LOGEST(H10:H11,E10:E11)</f>
        <v>0.97966234659641926</v>
      </c>
      <c r="P10" s="204">
        <v>9.2706405771136565E-9</v>
      </c>
      <c r="Q10" s="199">
        <f t="array" ref="Q10:R10">LOGEST(I10:I11,E10:E11)</f>
        <v>0.98285628058069752</v>
      </c>
      <c r="R10" s="225">
        <v>7.0907148974368284E-9</v>
      </c>
      <c r="S10" s="204"/>
    </row>
    <row r="11" spans="1:19">
      <c r="A11" s="231" t="s">
        <v>307</v>
      </c>
      <c r="B11" s="199">
        <f>VLOOKUP('Power - Solar Arrays'!D8,Constants!K29:V39,7,FALSE)</f>
        <v>6378.1369999999997</v>
      </c>
      <c r="C11" s="203" t="s">
        <v>1</v>
      </c>
      <c r="E11" s="222">
        <v>350</v>
      </c>
      <c r="F11" s="199">
        <v>54.8</v>
      </c>
      <c r="G11" s="204">
        <f>2.34*10^-12*$B$34</f>
        <v>2.3399999999999997E-12</v>
      </c>
      <c r="H11" s="204">
        <f>6.98*10^-12*$B$34</f>
        <v>6.9800000000000006E-12</v>
      </c>
      <c r="I11" s="204">
        <f>1.668*10^-11*$B$34</f>
        <v>1.6679999999999998E-11</v>
      </c>
      <c r="J11" s="204"/>
      <c r="K11" s="199">
        <f t="array" ref="K11:L11">LOGEST(F11:F12,E11:E12)</f>
        <v>1.0012046281980518</v>
      </c>
      <c r="L11" s="223">
        <v>35.957010369125094</v>
      </c>
      <c r="M11" s="224">
        <f t="array" ref="M11:N11">LOGEST(G11:G12,E11:E12)</f>
        <v>0.97702551278446703</v>
      </c>
      <c r="N11" s="204">
        <v>7.9826905087363789E-9</v>
      </c>
      <c r="O11" s="204">
        <f t="array" ref="O11:P11">LOGEST(H11:H12,E11:E12)</f>
        <v>0.98132817847367793</v>
      </c>
      <c r="P11" s="204">
        <v>5.1151815532580723E-9</v>
      </c>
      <c r="Q11" s="199">
        <f t="array" ref="Q11:R11">LOGEST(I11:I12,E11:E12)</f>
        <v>0.98427174476845669</v>
      </c>
      <c r="R11" s="225">
        <v>4.2848903122017038E-9</v>
      </c>
      <c r="S11" s="204"/>
    </row>
    <row r="12" spans="1:19">
      <c r="A12" s="231" t="s">
        <v>308</v>
      </c>
      <c r="B12" s="199">
        <f>VLOOKUP('Power - Solar Arrays'!D8,Constants!K29:Q39,6,FALSE)</f>
        <v>398600.44179999997</v>
      </c>
      <c r="C12" s="203" t="s">
        <v>82</v>
      </c>
      <c r="E12" s="222">
        <v>400</v>
      </c>
      <c r="F12" s="199">
        <v>58.2</v>
      </c>
      <c r="G12" s="204">
        <f>0.000000000000732*$B$34</f>
        <v>7.3200000000000001E-13</v>
      </c>
      <c r="H12" s="204">
        <f>0.00000000000272*$B$34</f>
        <v>2.7200000000000001E-12</v>
      </c>
      <c r="I12" s="204">
        <f>0.00000000000755*$B$34</f>
        <v>7.5500000000000007E-12</v>
      </c>
      <c r="J12" s="204"/>
      <c r="K12" s="199">
        <f t="array" ref="K12:L12">LOGEST(F12:F13,E12:E13)</f>
        <v>1.0010384285580636</v>
      </c>
      <c r="L12" s="223">
        <v>38.425813069096527</v>
      </c>
      <c r="M12" s="224">
        <f t="array" ref="M12:N12">LOGEST(G12:G13,E12:E13)</f>
        <v>0.97850650567608033</v>
      </c>
      <c r="N12" s="204">
        <v>4.3553604537007836E-9</v>
      </c>
      <c r="O12" s="204">
        <f t="array" ref="O12:P12">LOGEST(H12:H13,E12:E13)</f>
        <v>0.98258513759556954</v>
      </c>
      <c r="P12" s="204">
        <v>3.0654383649850907E-9</v>
      </c>
      <c r="Q12" s="199">
        <f t="array" ref="Q12:R12">LOGEST(I12:I13,E12:E13)</f>
        <v>0.98535155208239156</v>
      </c>
      <c r="R12" s="225">
        <v>2.7635348737019309E-9</v>
      </c>
      <c r="S12" s="204"/>
    </row>
    <row r="13" spans="1:19">
      <c r="A13" s="231" t="s">
        <v>309</v>
      </c>
      <c r="B13" s="233">
        <f>23+56/60+4/3600</f>
        <v>23.934444444444445</v>
      </c>
      <c r="C13" s="203" t="s">
        <v>61</v>
      </c>
      <c r="E13" s="222">
        <v>450</v>
      </c>
      <c r="F13" s="199">
        <v>61.3</v>
      </c>
      <c r="G13" s="204">
        <f>0.000000000000247*$B$34</f>
        <v>2.4700000000000001E-13</v>
      </c>
      <c r="H13" s="204">
        <f>0.00000000000113*$B$34</f>
        <v>1.13E-12</v>
      </c>
      <c r="I13" s="204">
        <f>0.00000000000361*$B$34</f>
        <v>3.6100000000000002E-12</v>
      </c>
      <c r="J13" s="204"/>
      <c r="K13" s="199">
        <f t="array" ref="K13:L13">LOGEST(F13:F14,E13:E14)</f>
        <v>1.0010182256573112</v>
      </c>
      <c r="L13" s="223">
        <v>38.776384530432807</v>
      </c>
      <c r="M13" s="224">
        <f t="array" ref="M13:N13">LOGEST(G13:G14,E13:E14)</f>
        <v>0.97996730783460739</v>
      </c>
      <c r="N13" s="204">
        <v>2.2257813678725773E-9</v>
      </c>
      <c r="O13" s="204">
        <f t="array" ref="O13:P13">LOGEST(H13:H14,E13:E14)</f>
        <v>0.98338732952300345</v>
      </c>
      <c r="P13" s="204">
        <v>2.1232674535004475E-9</v>
      </c>
      <c r="Q13" s="199">
        <f t="array" ref="Q13:R13">LOGEST(I13:I14,E13:E14)</f>
        <v>0.98617799126284589</v>
      </c>
      <c r="R13" s="225">
        <v>1.8950447638629697E-9</v>
      </c>
      <c r="S13" s="204"/>
    </row>
    <row r="14" spans="1:19" ht="15" thickBot="1">
      <c r="A14" s="234" t="s">
        <v>310</v>
      </c>
      <c r="B14" s="235">
        <f>VLOOKUP('Power - Solar Arrays'!D8,Constants!K29:V39,9,FALSE)</f>
        <v>24</v>
      </c>
      <c r="C14" s="236" t="s">
        <v>61</v>
      </c>
      <c r="E14" s="222">
        <v>500</v>
      </c>
      <c r="F14" s="199">
        <v>64.5</v>
      </c>
      <c r="G14" s="204">
        <f>0.0000000000000898*$B$34</f>
        <v>8.9800000000000006E-14</v>
      </c>
      <c r="H14" s="204">
        <f>0.000000000000489*$B$34</f>
        <v>4.8900000000000004E-13</v>
      </c>
      <c r="I14" s="204">
        <f>0.0000000000018*$B$34</f>
        <v>1.8E-12</v>
      </c>
      <c r="J14" s="204"/>
      <c r="K14" s="199">
        <f t="array" ref="K14:L14">LOGEST(F14:F15,E14:E15)</f>
        <v>1.0012624757609592</v>
      </c>
      <c r="L14" s="223">
        <v>34.323335891636866</v>
      </c>
      <c r="M14" s="224">
        <f t="array" ref="M14:N14">LOGEST(G14:G15,E14:E15)</f>
        <v>0.98204775184085935</v>
      </c>
      <c r="N14" s="204">
        <v>7.7085634766226934E-10</v>
      </c>
      <c r="O14" s="204">
        <f t="array" ref="O14:P14">LOGEST(H14:H15,E14:E15)</f>
        <v>0.98424148961990421</v>
      </c>
      <c r="P14" s="204">
        <v>1.3755447178182631E-9</v>
      </c>
      <c r="Q14" s="199">
        <f t="array" ref="Q14:R14">LOGEST(I14:I15,E14:E15)</f>
        <v>0.98677328788241292</v>
      </c>
      <c r="R14" s="225">
        <v>1.4014584573745438E-9</v>
      </c>
      <c r="S14" s="204"/>
    </row>
    <row r="15" spans="1:19" ht="15" thickBot="1">
      <c r="E15" s="222">
        <v>550</v>
      </c>
      <c r="F15" s="199">
        <v>68.7</v>
      </c>
      <c r="G15" s="204">
        <f>0.0000000000000363*$B$34</f>
        <v>3.6300000000000001E-14</v>
      </c>
      <c r="H15" s="204">
        <f>0.000000000000221*$B$34</f>
        <v>2.2099999999999999E-13</v>
      </c>
      <c r="I15" s="204">
        <f>0.000000000000925*$B$34</f>
        <v>9.25E-13</v>
      </c>
      <c r="J15" s="204"/>
      <c r="K15" s="199">
        <f t="array" ref="K15:L15">LOGEST(F15:F16,E15:E16)</f>
        <v>1.0017028218724708</v>
      </c>
      <c r="L15" s="223">
        <v>26.950279165713035</v>
      </c>
      <c r="M15" s="224">
        <f t="array" ref="M15:N15">LOGEST(G15:G16,E15:E16)</f>
        <v>0.98470933069819921</v>
      </c>
      <c r="N15" s="204">
        <v>1.7397121696089749E-10</v>
      </c>
      <c r="O15" s="204">
        <f t="array" ref="O15:P15">LOGEST(H15:H16,E15:E16)</f>
        <v>0.98503762945483397</v>
      </c>
      <c r="P15" s="204">
        <v>8.8174001825821176E-10</v>
      </c>
      <c r="Q15" s="199">
        <f t="array" ref="Q15:R15">LOGEST(I15:I16,E15:E16)</f>
        <v>0.98733229452271587</v>
      </c>
      <c r="R15" s="225">
        <v>1.0263685655874676E-9</v>
      </c>
      <c r="S15" s="204"/>
    </row>
    <row r="16" spans="1:19">
      <c r="A16" s="229" t="s">
        <v>311</v>
      </c>
      <c r="B16" s="230">
        <f>VLOOKUP('Power - Solar Arrays'!D8,Constants!K29:V39,11,FALSE)</f>
        <v>149600016.456</v>
      </c>
      <c r="C16" s="198" t="s">
        <v>1</v>
      </c>
      <c r="E16" s="222">
        <v>600</v>
      </c>
      <c r="F16" s="199">
        <v>74.8</v>
      </c>
      <c r="G16" s="204">
        <f>0.0000000000000168*$B$34</f>
        <v>1.6799999999999998E-14</v>
      </c>
      <c r="H16" s="204">
        <f>0.000000000000104*$B$34</f>
        <v>1.04E-13</v>
      </c>
      <c r="I16" s="204">
        <f>0.000000000000489*$B$34</f>
        <v>4.8900000000000004E-13</v>
      </c>
      <c r="J16" s="204"/>
      <c r="K16" s="199">
        <f t="array" ref="K16:L16">LOGEST(F16:F17,E16:E17)</f>
        <v>1.0024179087704428</v>
      </c>
      <c r="L16" s="223">
        <v>17.563514060429057</v>
      </c>
      <c r="M16" s="224">
        <f t="array" ref="M16:N16">LOGEST(G16:G17,E16:E17)</f>
        <v>0.98789943779896028</v>
      </c>
      <c r="N16" s="204">
        <v>2.4984249810371628E-11</v>
      </c>
      <c r="O16" s="204">
        <f t="array" ref="O16:P16">LOGEST(H16:H17,E16:E17)</f>
        <v>0.98604214505505416</v>
      </c>
      <c r="P16" s="204">
        <v>4.783509737758123E-10</v>
      </c>
      <c r="Q16" s="199">
        <f t="array" ref="Q16:R16">LOGEST(I16:I17,E16:E17)</f>
        <v>0.98774741403839106</v>
      </c>
      <c r="R16" s="225">
        <v>7.975685973417382E-10</v>
      </c>
      <c r="S16" s="204"/>
    </row>
    <row r="17" spans="1:23">
      <c r="A17" s="231" t="s">
        <v>312</v>
      </c>
      <c r="B17" s="199">
        <f>VLOOKUP('Power - Solar Arrays'!D8,Constants!K29:V39,10,FALSE)</f>
        <v>365.25599999999997</v>
      </c>
      <c r="C17" s="203" t="s">
        <v>306</v>
      </c>
      <c r="E17" s="222">
        <v>650</v>
      </c>
      <c r="F17" s="199">
        <v>84.4</v>
      </c>
      <c r="G17" s="204">
        <f>0.00000000000000914*$B$34</f>
        <v>9.1399999999999994E-15</v>
      </c>
      <c r="H17" s="204">
        <f>0.0000000000000515*$B$34</f>
        <v>5.1500000000000001E-14</v>
      </c>
      <c r="I17" s="204">
        <f>0.000000000000264*$B$34</f>
        <v>2.6399999999999999E-13</v>
      </c>
      <c r="J17" s="204"/>
      <c r="K17" s="199">
        <f t="array" ref="K17:L17">LOGEST(F17:F18,E17:E18)</f>
        <v>1.0032568554554959</v>
      </c>
      <c r="L17" s="223">
        <v>10.196568057906818</v>
      </c>
      <c r="M17" s="224">
        <f t="array" ref="M17:N17">LOGEST(G17:G18,E17:E18)</f>
        <v>0.99073912500205386</v>
      </c>
      <c r="N17" s="204">
        <v>3.8671599834519859E-12</v>
      </c>
      <c r="O17" s="204">
        <f t="array" ref="O17:P17">LOGEST(H17:H18,E17:E18)</f>
        <v>0.98731385949615302</v>
      </c>
      <c r="P17" s="204">
        <v>2.0696907282656924E-10</v>
      </c>
      <c r="Q17" s="199">
        <f t="array" ref="Q17:R17">LOGEST(I17:I18,E17:E18)</f>
        <v>0.98835796872936854</v>
      </c>
      <c r="R17" s="225">
        <v>5.3373984411506108E-10</v>
      </c>
      <c r="S17" s="204"/>
    </row>
    <row r="18" spans="1:23">
      <c r="A18" s="231" t="s">
        <v>313</v>
      </c>
      <c r="B18" s="199">
        <f>VLOOKUP('Power - Solar Arrays'!D8,Constants!K29:V39,7,FALSE)</f>
        <v>6378.1369999999997</v>
      </c>
      <c r="C18" s="203" t="s">
        <v>1</v>
      </c>
      <c r="E18" s="222">
        <v>700</v>
      </c>
      <c r="F18" s="199">
        <v>99.3</v>
      </c>
      <c r="G18" s="204">
        <f>0.00000000000000574*$B$34</f>
        <v>5.7400000000000002E-15</v>
      </c>
      <c r="H18" s="204">
        <f>0.0000000000000272*$B$34</f>
        <v>2.72E-14</v>
      </c>
      <c r="I18" s="204">
        <f>0.000000000000147*$B$34</f>
        <v>1.47E-13</v>
      </c>
      <c r="J18" s="204"/>
      <c r="K18" s="199">
        <f t="array" ref="K18:L18">LOGEST(F18:F19,E18:E19)</f>
        <v>1.0039607225025682</v>
      </c>
      <c r="L18" s="223">
        <v>6.2408471064885678</v>
      </c>
      <c r="M18" s="224">
        <f t="array" ref="M18:N18">LOGEST(G18:G19,E18:E19)</f>
        <v>0.99275302727877701</v>
      </c>
      <c r="N18" s="204">
        <v>9.33378614960351E-13</v>
      </c>
      <c r="O18" s="204">
        <f t="array" ref="O18:P18">LOGEST(H18:H19,E18:E19)</f>
        <v>0.98881547809545578</v>
      </c>
      <c r="P18" s="204">
        <v>7.1431502647818523E-11</v>
      </c>
      <c r="Q18" s="199">
        <f t="array" ref="Q18:R18">LOGEST(I18:I19,E18:E19)</f>
        <v>0.98879932770823109</v>
      </c>
      <c r="R18" s="225">
        <v>3.9048432895712179E-10</v>
      </c>
      <c r="S18" s="204"/>
    </row>
    <row r="19" spans="1:23">
      <c r="A19" s="231" t="s">
        <v>314</v>
      </c>
      <c r="B19" s="199">
        <f>VLOOKUP('Power - Solar Arrays'!D8,Constants!K29:Q39,6,FALSE)</f>
        <v>398600.44179999997</v>
      </c>
      <c r="C19" s="203" t="s">
        <v>82</v>
      </c>
      <c r="E19" s="222">
        <v>750</v>
      </c>
      <c r="F19" s="199">
        <v>121</v>
      </c>
      <c r="G19" s="204">
        <f>0.00000000000000399*$B$34</f>
        <v>3.9899999999999998E-15</v>
      </c>
      <c r="H19" s="204">
        <f>0.0000000000000155*$B$34</f>
        <v>1.55E-14</v>
      </c>
      <c r="I19" s="204">
        <f>0.0000000000000837*$B$34</f>
        <v>8.3699999999999999E-14</v>
      </c>
      <c r="J19" s="204"/>
      <c r="K19" s="199">
        <f t="array" ref="K19:L19">LOGEST(F19:F20,E19:E20)</f>
        <v>1.0044396118292633</v>
      </c>
      <c r="L19" s="223">
        <v>4.3642710536346394</v>
      </c>
      <c r="M19" s="224">
        <f t="array" ref="M19:N19">LOGEST(G19:G20,E19:E20)</f>
        <v>0.99404575792898242</v>
      </c>
      <c r="N19" s="204">
        <v>3.5171481740108943E-13</v>
      </c>
      <c r="O19" s="204">
        <f t="array" ref="O19:P19">LOGEST(H19:H20,E19:E20)</f>
        <v>0.99052602759281694</v>
      </c>
      <c r="P19" s="204">
        <v>1.9539473795978207E-11</v>
      </c>
      <c r="Q19" s="199">
        <f t="array" ref="Q19:R19">LOGEST(I19:I20,E19:E20)</f>
        <v>0.98717643846556513</v>
      </c>
      <c r="R19" s="225">
        <v>1.3385651822102685E-9</v>
      </c>
      <c r="S19" s="204"/>
    </row>
    <row r="20" spans="1:23">
      <c r="A20" s="231" t="s">
        <v>315</v>
      </c>
      <c r="B20" s="199">
        <f>VLOOKUP('Power - Solar Arrays'!D8,Constants!K29:V39,8,FALSE)</f>
        <v>1.0826359000000001E-3</v>
      </c>
      <c r="C20" s="203"/>
      <c r="E20" s="222">
        <v>800</v>
      </c>
      <c r="F20" s="199">
        <v>151</v>
      </c>
      <c r="G20" s="204">
        <f>0.00000000000000296*$B$34</f>
        <v>2.96E-15</v>
      </c>
      <c r="H20" s="204">
        <f>0.00000000000000963*$B$34</f>
        <v>9.6300000000000007E-15</v>
      </c>
      <c r="I20" s="204">
        <f>0.0000000000000439*$B$34</f>
        <v>4.3900000000000001E-14</v>
      </c>
      <c r="J20" s="204"/>
      <c r="K20" s="199">
        <f t="array" ref="K20:L20">LOGEST(F20:F21,E20:E21)</f>
        <v>1.0043928629789283</v>
      </c>
      <c r="L20" s="223">
        <v>4.5298363842453391</v>
      </c>
      <c r="M20" s="224">
        <f t="array" ref="M20:N20">LOGEST(G20:G21,E20:E21)</f>
        <v>0.99479332545704979</v>
      </c>
      <c r="N20" s="204">
        <v>1.9275317303929872E-13</v>
      </c>
      <c r="O20" s="204">
        <f t="array" ref="O20:P20">LOGEST(H20:H21,E20:E21)</f>
        <v>0.99207740813652334</v>
      </c>
      <c r="P20" s="204">
        <v>5.5869963858069021E-12</v>
      </c>
      <c r="Q20" s="199">
        <f t="array" ref="Q20:R20">LOGEST(I20:I21,E20:E21)</f>
        <v>0.99241457687135637</v>
      </c>
      <c r="R20" s="225">
        <v>1.9406926837156084E-11</v>
      </c>
      <c r="S20" s="204"/>
    </row>
    <row r="21" spans="1:23">
      <c r="A21" s="231" t="s">
        <v>316</v>
      </c>
      <c r="B21" s="232">
        <v>-3.3800000000000002E-3</v>
      </c>
      <c r="C21" s="203"/>
      <c r="E21" s="222">
        <v>850</v>
      </c>
      <c r="F21" s="199">
        <v>188</v>
      </c>
      <c r="G21" s="204">
        <f>0.00000000000000228*$B$34</f>
        <v>2.28E-15</v>
      </c>
      <c r="H21" s="204">
        <f>0.00000000000000647*$B$34</f>
        <v>6.4699999999999998E-15</v>
      </c>
      <c r="I21" s="204">
        <f>0.00000000000003*$B$34</f>
        <v>2.9999999999999998E-14</v>
      </c>
      <c r="J21" s="204"/>
      <c r="K21" s="199">
        <f t="array" ref="K21:L21">LOGEST(F21:F22,E21:E22)</f>
        <v>1.0036886471043338</v>
      </c>
      <c r="L21" s="223">
        <v>8.2223852494748488</v>
      </c>
      <c r="M21" s="224">
        <f t="array" ref="M21:N21">LOGEST(G21:G22,E21:E22)</f>
        <v>0.99528338277796058</v>
      </c>
      <c r="N21" s="204">
        <v>1.2682201794880647E-13</v>
      </c>
      <c r="O21" s="204">
        <f t="array" ref="O21:P21">LOGEST(H21:H22,E21:E22)</f>
        <v>0.99345827763426942</v>
      </c>
      <c r="P21" s="204">
        <v>1.7128387056351139E-12</v>
      </c>
      <c r="Q21" s="199">
        <f t="array" ref="Q21:R21">LOGEST(I21:I22,E21:E22)</f>
        <v>0.99101046870177212</v>
      </c>
      <c r="R21" s="225">
        <v>6.4656968987765573E-11</v>
      </c>
      <c r="S21" s="204"/>
    </row>
    <row r="22" spans="1:23">
      <c r="A22" s="231" t="s">
        <v>317</v>
      </c>
      <c r="B22" s="232">
        <v>-1.5399999999999999E-3</v>
      </c>
      <c r="C22" s="203"/>
      <c r="E22" s="222">
        <v>900</v>
      </c>
      <c r="F22" s="199">
        <v>226</v>
      </c>
      <c r="G22" s="204">
        <f>0.0000000000000018*$B$34</f>
        <v>1.8000000000000001E-15</v>
      </c>
      <c r="H22" s="204">
        <f>0.00000000000000466*$B$34</f>
        <v>4.66E-15</v>
      </c>
      <c r="I22" s="204">
        <f>0.0000000000000191*$B$34</f>
        <v>1.9099999999999999E-14</v>
      </c>
      <c r="J22" s="204"/>
      <c r="K22" s="199">
        <f t="array" ref="K22:L22">LOGEST(F22:F23,E22:E23)</f>
        <v>1.003036982975154</v>
      </c>
      <c r="L22" s="223">
        <v>14.75220269622452</v>
      </c>
      <c r="M22" s="224">
        <f t="array" ref="M22:N22">LOGEST(G22:G23,E22:E23)</f>
        <v>0.9955470727844663</v>
      </c>
      <c r="N22" s="204">
        <v>9.9920072216262486E-14</v>
      </c>
      <c r="O22" s="204">
        <f t="array" ref="O22:P22">LOGEST(H22:H23,E22:E23)</f>
        <v>0.99451731068445393</v>
      </c>
      <c r="P22" s="204">
        <v>6.5655891186421452E-13</v>
      </c>
      <c r="Q22" s="199">
        <f t="array" ref="Q22:R22">LOGEST(I22:I23,E22:E23)</f>
        <v>0.9918714896313483</v>
      </c>
      <c r="R22" s="225">
        <v>2.9591501382697513E-11</v>
      </c>
      <c r="S22" s="204"/>
    </row>
    <row r="23" spans="1:23">
      <c r="A23" s="231" t="s">
        <v>318</v>
      </c>
      <c r="B23" s="232">
        <v>1.6900000000000001E-3</v>
      </c>
      <c r="C23" s="203"/>
      <c r="E23" s="222">
        <v>950</v>
      </c>
      <c r="F23" s="199">
        <v>263</v>
      </c>
      <c r="G23" s="204">
        <f>0.00000000000000144*$B$34</f>
        <v>1.4399999999999999E-15</v>
      </c>
      <c r="H23" s="204">
        <f>0.00000000000000354*$B$34</f>
        <v>3.5399999999999999E-15</v>
      </c>
      <c r="I23" s="204">
        <f>0.0000000000000127*$B$34</f>
        <v>1.27E-14</v>
      </c>
      <c r="J23" s="204"/>
      <c r="K23" s="199">
        <f t="array" ref="K23:L23">LOGEST(F23:F24,E23:E24)</f>
        <v>1.0023669051507635</v>
      </c>
      <c r="L23" s="223">
        <v>27.833797269029549</v>
      </c>
      <c r="M23" s="224">
        <f t="array" ref="M23:N23">LOGEST(G23:G24,E23:E24)</f>
        <v>0.99585582360173075</v>
      </c>
      <c r="N23" s="204">
        <v>7.442493580643573E-14</v>
      </c>
      <c r="O23" s="204">
        <f t="array" ref="O23:P23">LOGEST(H23:H24,E23:E24)</f>
        <v>0.99524961630677777</v>
      </c>
      <c r="P23" s="204">
        <v>3.2627618699970499E-13</v>
      </c>
      <c r="Q23" s="199">
        <f t="array" ref="Q23:R23">LOGEST(I23:I24,E23:E24)</f>
        <v>0.99277988881129975</v>
      </c>
      <c r="R23" s="225">
        <v>1.2401704637977268E-11</v>
      </c>
      <c r="S23" s="204"/>
    </row>
    <row r="24" spans="1:23">
      <c r="A24" s="231" t="s">
        <v>319</v>
      </c>
      <c r="B24" s="232">
        <v>7.6999999999999996E-4</v>
      </c>
      <c r="C24" s="203"/>
      <c r="E24" s="222">
        <v>1000</v>
      </c>
      <c r="F24" s="199">
        <v>296</v>
      </c>
      <c r="G24" s="204">
        <f>0.00000000000000117*$B$34</f>
        <v>1.1700000000000001E-15</v>
      </c>
      <c r="H24" s="204">
        <f>0.00000000000000279*$B$34</f>
        <v>2.79E-15</v>
      </c>
      <c r="I24" s="204">
        <f>0.00000000000000884*$B$34</f>
        <v>8.8400000000000001E-15</v>
      </c>
      <c r="J24" s="204"/>
      <c r="K24" s="199">
        <f t="array" ref="K24:L24">LOGEST(F24:F25,E24:E25)</f>
        <v>1.0012844550870601</v>
      </c>
      <c r="L24" s="223">
        <v>82.000764796197444</v>
      </c>
      <c r="M24" s="224">
        <f t="array" ref="M24:N24">LOGEST(G24:G25,E24:E25)</f>
        <v>0.99633302076948493</v>
      </c>
      <c r="N24" s="204">
        <v>4.609584562287006E-14</v>
      </c>
      <c r="O24" s="204">
        <f t="array" ref="O24:P24">LOGEST(H24:H25,E24:E25)</f>
        <v>0.99632006130950868</v>
      </c>
      <c r="P24" s="204">
        <v>1.1135996896211084E-13</v>
      </c>
      <c r="Q24" s="199">
        <f t="array" ref="Q24:R24">LOGEST(I24:I25,E24:E25)</f>
        <v>0.99510152086947978</v>
      </c>
      <c r="R24" s="225">
        <v>1.1996712985778447E-12</v>
      </c>
      <c r="S24" s="204"/>
    </row>
    <row r="25" spans="1:23">
      <c r="A25" s="231" t="s">
        <v>320</v>
      </c>
      <c r="B25" s="233">
        <f>23+56/60+4/3600</f>
        <v>23.934444444444445</v>
      </c>
      <c r="C25" s="203" t="s">
        <v>61</v>
      </c>
      <c r="E25" s="222">
        <v>1250</v>
      </c>
      <c r="F25" s="199">
        <v>408</v>
      </c>
      <c r="G25" s="204">
        <f>0.000000000000000467*$B$34</f>
        <v>4.67E-16</v>
      </c>
      <c r="H25" s="204">
        <f>0.00000000000000111*$B$34</f>
        <v>1.1100000000000001E-15</v>
      </c>
      <c r="I25" s="204">
        <f>0.00000000000000259*$B$34</f>
        <v>2.5899999999999999E-15</v>
      </c>
      <c r="J25" s="204"/>
      <c r="K25" s="199">
        <f t="array" ref="K25:L25">LOGEST(F25:F26,E25:E26)</f>
        <v>1.0009397996995577</v>
      </c>
      <c r="L25" s="223">
        <v>126.09924038172402</v>
      </c>
      <c r="M25" s="224">
        <f t="array" ref="M25:N25">LOGEST(G25:G26,E25:E26)</f>
        <v>0.99717100936206238</v>
      </c>
      <c r="N25" s="204">
        <v>1.6116179776371475E-14</v>
      </c>
      <c r="O25" s="204">
        <f t="array" ref="O25:P25">LOGEST(H25:H26,E25:E26)</f>
        <v>0.99697911108488935</v>
      </c>
      <c r="P25" s="204">
        <v>4.8724709243963904E-14</v>
      </c>
      <c r="Q25" s="199">
        <f t="array" ref="Q25:R25">LOGEST(I25:I26,E25:E26)</f>
        <v>0.99699330113208129</v>
      </c>
      <c r="R25" s="225">
        <v>1.1168617847923854E-13</v>
      </c>
      <c r="S25" s="204"/>
    </row>
    <row r="26" spans="1:23" ht="15" thickBot="1">
      <c r="A26" s="231" t="s">
        <v>321</v>
      </c>
      <c r="B26" s="233">
        <f>VLOOKUP('Power - Solar Arrays'!D8,Constants!K29:V39,9,FALSE)</f>
        <v>24</v>
      </c>
      <c r="C26" s="203" t="s">
        <v>61</v>
      </c>
      <c r="E26" s="237">
        <v>1500</v>
      </c>
      <c r="F26" s="238">
        <v>516</v>
      </c>
      <c r="G26" s="239">
        <f>0.00000000000000023*$B$34</f>
        <v>2.2999999999999999E-16</v>
      </c>
      <c r="H26" s="239">
        <f>0.000000000000000521*$B$34</f>
        <v>5.2099999999999999E-16</v>
      </c>
      <c r="I26" s="239">
        <f>0.00000000000000122*$B$34</f>
        <v>1.2199999999999999E-15</v>
      </c>
      <c r="J26" s="239"/>
      <c r="K26" s="238"/>
      <c r="L26" s="240"/>
      <c r="M26" s="241"/>
      <c r="N26" s="239"/>
      <c r="O26" s="239"/>
      <c r="P26" s="239"/>
      <c r="Q26" s="238"/>
      <c r="R26" s="240"/>
      <c r="S26" s="204"/>
    </row>
    <row r="27" spans="1:23">
      <c r="A27" s="201" t="s">
        <v>322</v>
      </c>
      <c r="B27" s="242">
        <f>2*PI()*Planet_Radius/24/60/60*1000</f>
        <v>463.8312116386399</v>
      </c>
      <c r="C27" s="203" t="s">
        <v>67</v>
      </c>
      <c r="M27" s="243"/>
      <c r="N27" s="243"/>
      <c r="O27" s="243"/>
      <c r="P27" s="243"/>
    </row>
    <row r="28" spans="1:23" ht="15" thickBot="1">
      <c r="A28" s="201" t="s">
        <v>323</v>
      </c>
      <c r="B28" s="244">
        <f>VLOOKUP('Power - Solar Arrays'!D8,Constants!K29:V39,12,FALSE)</f>
        <v>7960000000000000</v>
      </c>
      <c r="C28" s="203" t="s">
        <v>83</v>
      </c>
      <c r="M28" s="243"/>
      <c r="N28" s="243"/>
      <c r="O28" s="243"/>
      <c r="P28" s="243"/>
    </row>
    <row r="29" spans="1:23" ht="15" thickTop="1">
      <c r="A29" s="231" t="s">
        <v>324</v>
      </c>
      <c r="B29" s="245">
        <f>VLOOKUP('Power - Solar Arrays'!D8,Constants!K29:V39,3,FALSE)</f>
        <v>258</v>
      </c>
      <c r="C29" s="203" t="s">
        <v>16</v>
      </c>
      <c r="E29" s="555" t="s">
        <v>325</v>
      </c>
      <c r="F29" s="555"/>
      <c r="G29" s="555"/>
      <c r="H29" s="206"/>
      <c r="I29" s="246"/>
      <c r="K29" s="247" t="s">
        <v>284</v>
      </c>
      <c r="L29" s="248" t="s">
        <v>285</v>
      </c>
      <c r="M29" s="248" t="s">
        <v>326</v>
      </c>
      <c r="N29" s="248" t="s">
        <v>327</v>
      </c>
      <c r="O29" s="248" t="s">
        <v>328</v>
      </c>
      <c r="P29" s="248" t="s">
        <v>329</v>
      </c>
      <c r="Q29" s="248" t="s">
        <v>330</v>
      </c>
      <c r="R29" s="248" t="s">
        <v>331</v>
      </c>
      <c r="S29" s="248" t="s">
        <v>332</v>
      </c>
      <c r="T29" s="248" t="s">
        <v>333</v>
      </c>
      <c r="U29" s="206" t="s">
        <v>311</v>
      </c>
      <c r="V29" s="249" t="s">
        <v>334</v>
      </c>
      <c r="W29" s="250" t="s">
        <v>335</v>
      </c>
    </row>
    <row r="30" spans="1:23">
      <c r="A30" s="231" t="s">
        <v>336</v>
      </c>
      <c r="B30" s="245">
        <f>VLOOKUP('Power - Solar Arrays'!D8,Constants!K29:V39,4,FALSE)</f>
        <v>216</v>
      </c>
      <c r="C30" s="203" t="s">
        <v>16</v>
      </c>
      <c r="E30" s="222"/>
      <c r="F30" s="221" t="s">
        <v>88</v>
      </c>
      <c r="I30" s="203" t="s">
        <v>88</v>
      </c>
      <c r="K30" s="251" t="s">
        <v>286</v>
      </c>
      <c r="L30" s="221">
        <v>0.3871</v>
      </c>
      <c r="M30" s="221"/>
      <c r="N30" s="221"/>
      <c r="O30" s="221">
        <v>0.14199999999999999</v>
      </c>
      <c r="P30" s="221">
        <v>22032.1</v>
      </c>
      <c r="Q30" s="221">
        <v>2439.6999999999998</v>
      </c>
      <c r="R30" s="221">
        <f>0.00006</f>
        <v>6.0000000000000002E-5</v>
      </c>
      <c r="S30" s="199">
        <v>1408</v>
      </c>
      <c r="T30" s="221">
        <v>87.968999999999994</v>
      </c>
      <c r="U30" s="199">
        <v>57909999.928000003</v>
      </c>
      <c r="V30" s="204">
        <v>0</v>
      </c>
      <c r="W30" s="252"/>
    </row>
    <row r="31" spans="1:23">
      <c r="A31" s="231" t="s">
        <v>337</v>
      </c>
      <c r="B31" s="202">
        <v>1418</v>
      </c>
      <c r="C31" s="203" t="s">
        <v>16</v>
      </c>
      <c r="E31" s="222"/>
      <c r="F31" s="221" t="s">
        <v>89</v>
      </c>
      <c r="I31" s="203" t="s">
        <v>89</v>
      </c>
      <c r="K31" s="251" t="s">
        <v>287</v>
      </c>
      <c r="L31" s="221">
        <v>0.72330000000000005</v>
      </c>
      <c r="M31" s="221"/>
      <c r="N31" s="221"/>
      <c r="O31" s="221"/>
      <c r="P31" s="221">
        <v>324858.59169999999</v>
      </c>
      <c r="Q31" s="221">
        <v>6051.8</v>
      </c>
      <c r="R31" s="221">
        <v>4.4580000000000003E-6</v>
      </c>
      <c r="S31" s="199">
        <v>5832</v>
      </c>
      <c r="T31" s="221">
        <v>224.70099999999999</v>
      </c>
      <c r="U31" s="199">
        <v>108208969.704</v>
      </c>
      <c r="V31" s="204">
        <v>0</v>
      </c>
      <c r="W31" s="252"/>
    </row>
    <row r="32" spans="1:23">
      <c r="A32" s="231" t="s">
        <v>338</v>
      </c>
      <c r="B32" s="253">
        <f>VLOOKUP('Power - Solar Arrays'!D8,Constants!K29:V39,5,FALSE)</f>
        <v>0.34</v>
      </c>
      <c r="C32" s="203"/>
      <c r="E32" s="222" t="s">
        <v>65</v>
      </c>
      <c r="F32" s="254">
        <v>0.26700000000000002</v>
      </c>
      <c r="H32" s="232" t="s">
        <v>90</v>
      </c>
      <c r="I32" s="255">
        <v>7.4999999999999997E-2</v>
      </c>
      <c r="K32" s="251" t="s">
        <v>288</v>
      </c>
      <c r="L32" s="221">
        <v>1</v>
      </c>
      <c r="M32" s="221">
        <v>258</v>
      </c>
      <c r="N32" s="221">
        <v>216</v>
      </c>
      <c r="O32" s="221">
        <v>0.34</v>
      </c>
      <c r="P32" s="221">
        <v>398600.44179999997</v>
      </c>
      <c r="Q32" s="221">
        <v>6378.1369999999997</v>
      </c>
      <c r="R32" s="221">
        <v>1.0826359000000001E-3</v>
      </c>
      <c r="S32" s="199">
        <v>24</v>
      </c>
      <c r="T32" s="221">
        <v>365.25599999999997</v>
      </c>
      <c r="U32" s="199">
        <v>149600016.456</v>
      </c>
      <c r="V32" s="244">
        <v>7960000000000000</v>
      </c>
      <c r="W32" s="252">
        <v>1</v>
      </c>
    </row>
    <row r="33" spans="1:33">
      <c r="A33" s="201" t="s">
        <v>339</v>
      </c>
      <c r="B33" s="202">
        <f>1367/(VLOOKUP('Power - Solar Arrays'!D8,Constants!K29:W39,2,FALSE))^2</f>
        <v>1367</v>
      </c>
      <c r="C33" s="203" t="s">
        <v>16</v>
      </c>
      <c r="E33" s="222" t="s">
        <v>91</v>
      </c>
      <c r="F33" s="254">
        <v>0.217</v>
      </c>
      <c r="H33" s="232" t="s">
        <v>92</v>
      </c>
      <c r="I33" s="255">
        <v>0.08</v>
      </c>
      <c r="K33" s="251" t="s">
        <v>289</v>
      </c>
      <c r="L33" s="221">
        <v>1</v>
      </c>
      <c r="M33" s="221">
        <v>1226</v>
      </c>
      <c r="N33" s="221">
        <v>5.2</v>
      </c>
      <c r="O33" s="221">
        <v>7.2999999999999995E-2</v>
      </c>
      <c r="P33" s="221">
        <v>4902</v>
      </c>
      <c r="Q33" s="221">
        <v>1737</v>
      </c>
      <c r="R33" s="221">
        <v>2.0269999999999999E-4</v>
      </c>
      <c r="S33" s="199">
        <f>27*S32</f>
        <v>648</v>
      </c>
      <c r="T33" s="221">
        <f>655.728/24</f>
        <v>27.321999999999999</v>
      </c>
      <c r="U33" s="199">
        <v>149600000</v>
      </c>
      <c r="V33" s="204">
        <v>0</v>
      </c>
      <c r="W33" s="252">
        <v>1.0000000000000001E-43</v>
      </c>
    </row>
    <row r="34" spans="1:33" ht="15" thickBot="1">
      <c r="A34" s="234" t="s">
        <v>340</v>
      </c>
      <c r="B34" s="256">
        <f>VLOOKUP('Power - Solar Arrays'!D8,Constants!K29:W39,13,FALSE)</f>
        <v>1</v>
      </c>
      <c r="C34" s="236"/>
      <c r="E34" s="257" t="s">
        <v>93</v>
      </c>
      <c r="F34" s="254">
        <v>3.4000000000000002E-2</v>
      </c>
      <c r="H34" s="232" t="s">
        <v>62</v>
      </c>
      <c r="I34" s="255">
        <v>3.6999999999999998E-2</v>
      </c>
      <c r="K34" s="251" t="s">
        <v>290</v>
      </c>
      <c r="L34" s="221">
        <v>1.524</v>
      </c>
      <c r="M34" s="221">
        <v>390</v>
      </c>
      <c r="N34" s="221">
        <v>30</v>
      </c>
      <c r="O34" s="221">
        <v>0.28999999999999998</v>
      </c>
      <c r="P34" s="221">
        <v>42828</v>
      </c>
      <c r="Q34" s="221">
        <v>3390</v>
      </c>
      <c r="R34" s="221">
        <v>1.9604499999999999E-3</v>
      </c>
      <c r="S34" s="199">
        <v>25</v>
      </c>
      <c r="T34" s="221">
        <v>686.98</v>
      </c>
      <c r="U34" s="199">
        <v>227939881.57600001</v>
      </c>
      <c r="V34" s="199">
        <v>0</v>
      </c>
      <c r="W34" s="252">
        <v>0.1</v>
      </c>
    </row>
    <row r="35" spans="1:33" ht="15" thickBot="1">
      <c r="E35" s="258" t="s">
        <v>30</v>
      </c>
      <c r="F35" s="259">
        <v>0.27900000000000003</v>
      </c>
      <c r="G35" s="238"/>
      <c r="H35" s="238"/>
      <c r="I35" s="240"/>
      <c r="K35" s="251" t="s">
        <v>291</v>
      </c>
      <c r="L35" s="221">
        <v>5.2</v>
      </c>
      <c r="M35" s="221"/>
      <c r="N35" s="221"/>
      <c r="O35" s="221"/>
      <c r="P35" s="221">
        <v>126712762.59999999</v>
      </c>
      <c r="Q35" s="221">
        <v>71492</v>
      </c>
      <c r="R35" s="221">
        <v>1.4736000000000001E-2</v>
      </c>
      <c r="S35" s="199">
        <v>10</v>
      </c>
      <c r="T35" s="221">
        <v>4332.5889999999999</v>
      </c>
      <c r="U35" s="199">
        <v>778423106.296</v>
      </c>
      <c r="V35" s="199">
        <v>0</v>
      </c>
      <c r="W35" s="252">
        <v>0</v>
      </c>
    </row>
    <row r="36" spans="1:33" ht="15" thickBot="1">
      <c r="K36" s="251" t="s">
        <v>292</v>
      </c>
      <c r="L36" s="221">
        <v>9.5399999999999991</v>
      </c>
      <c r="M36" s="221"/>
      <c r="N36" s="221"/>
      <c r="O36" s="221"/>
      <c r="P36" s="221">
        <v>37940584.899999999</v>
      </c>
      <c r="Q36" s="221">
        <v>60268</v>
      </c>
      <c r="R36" s="221">
        <v>1.6298E-2</v>
      </c>
      <c r="S36" s="199">
        <v>11</v>
      </c>
      <c r="T36" s="221">
        <v>10759.22</v>
      </c>
      <c r="U36" s="199">
        <v>1426745719.872</v>
      </c>
      <c r="V36" s="199">
        <v>0</v>
      </c>
      <c r="W36" s="252">
        <v>0</v>
      </c>
    </row>
    <row r="37" spans="1:33" ht="15" thickBot="1">
      <c r="A37" s="260" t="s">
        <v>84</v>
      </c>
      <c r="B37" s="227">
        <v>290</v>
      </c>
      <c r="C37" s="228" t="s">
        <v>85</v>
      </c>
      <c r="K37" s="251" t="s">
        <v>293</v>
      </c>
      <c r="L37" s="221">
        <v>19.18</v>
      </c>
      <c r="M37" s="221"/>
      <c r="N37" s="221"/>
      <c r="O37" s="221"/>
      <c r="P37" s="221">
        <v>5794549</v>
      </c>
      <c r="Q37" s="221">
        <v>25559</v>
      </c>
      <c r="R37" s="221">
        <v>3.3434300000000001E-3</v>
      </c>
      <c r="S37" s="199">
        <v>17</v>
      </c>
      <c r="T37" s="221">
        <v>30685.4</v>
      </c>
      <c r="U37" s="199">
        <v>2871013083.9280005</v>
      </c>
      <c r="V37" s="199">
        <v>0</v>
      </c>
      <c r="W37" s="252">
        <v>0</v>
      </c>
    </row>
    <row r="38" spans="1:33" ht="15" thickBot="1">
      <c r="E38" s="555" t="s">
        <v>341</v>
      </c>
      <c r="F38" s="555"/>
      <c r="G38" s="246"/>
      <c r="K38" s="251" t="s">
        <v>294</v>
      </c>
      <c r="L38" s="221">
        <v>30.06</v>
      </c>
      <c r="M38" s="221"/>
      <c r="N38" s="221"/>
      <c r="O38" s="221"/>
      <c r="P38" s="221">
        <v>6836527</v>
      </c>
      <c r="Q38" s="221">
        <v>24764</v>
      </c>
      <c r="R38" s="221">
        <v>3.411E-3</v>
      </c>
      <c r="S38" s="199">
        <v>16</v>
      </c>
      <c r="T38" s="221">
        <v>60189</v>
      </c>
      <c r="U38" s="199">
        <v>4498316936.6079998</v>
      </c>
      <c r="V38" s="199">
        <v>0</v>
      </c>
      <c r="W38" s="252">
        <v>0</v>
      </c>
    </row>
    <row r="39" spans="1:33" ht="15" thickBot="1">
      <c r="A39" s="260" t="s">
        <v>86</v>
      </c>
      <c r="B39" s="227">
        <f>0.3048/12</f>
        <v>2.5400000000000002E-2</v>
      </c>
      <c r="C39" s="228" t="s">
        <v>87</v>
      </c>
      <c r="E39" s="222"/>
      <c r="F39" s="261" t="s">
        <v>94</v>
      </c>
      <c r="G39" s="220"/>
      <c r="K39" s="262" t="s">
        <v>295</v>
      </c>
      <c r="L39" s="263">
        <v>39.44</v>
      </c>
      <c r="M39" s="263"/>
      <c r="N39" s="263"/>
      <c r="O39" s="263"/>
      <c r="P39" s="263">
        <v>971.78</v>
      </c>
      <c r="Q39" s="263">
        <v>1195</v>
      </c>
      <c r="R39" s="263"/>
      <c r="S39" s="238"/>
      <c r="T39" s="263"/>
      <c r="U39" s="238">
        <v>5906460340.7920008</v>
      </c>
      <c r="V39" s="264">
        <v>0</v>
      </c>
      <c r="W39" s="265">
        <v>0</v>
      </c>
    </row>
    <row r="40" spans="1:33" ht="15" thickBot="1">
      <c r="A40" s="260" t="s">
        <v>342</v>
      </c>
      <c r="B40" s="266">
        <v>57.2958</v>
      </c>
      <c r="C40" s="267" t="s">
        <v>25</v>
      </c>
      <c r="E40" s="222"/>
      <c r="F40" s="221" t="s">
        <v>79</v>
      </c>
      <c r="G40" s="203" t="s">
        <v>81</v>
      </c>
    </row>
    <row r="41" spans="1:33">
      <c r="E41" s="222" t="s">
        <v>65</v>
      </c>
      <c r="F41" s="254">
        <v>0.2</v>
      </c>
      <c r="G41" s="255">
        <v>0.8</v>
      </c>
    </row>
    <row r="42" spans="1:33">
      <c r="E42" s="222" t="s">
        <v>62</v>
      </c>
      <c r="F42" s="254">
        <v>0.01</v>
      </c>
      <c r="G42" s="255">
        <v>0.05</v>
      </c>
      <c r="T42" s="243"/>
      <c r="U42" s="204"/>
    </row>
    <row r="43" spans="1:33">
      <c r="E43" s="222" t="s">
        <v>95</v>
      </c>
      <c r="F43" s="254">
        <v>0.05</v>
      </c>
      <c r="G43" s="255">
        <v>0.15</v>
      </c>
      <c r="M43" s="243"/>
      <c r="N43" s="243"/>
      <c r="O43" s="243"/>
      <c r="P43" s="243"/>
      <c r="T43" s="243"/>
      <c r="U43" s="204"/>
    </row>
    <row r="44" spans="1:33" ht="15" thickBot="1">
      <c r="E44" s="257" t="s">
        <v>63</v>
      </c>
      <c r="F44" s="268">
        <v>0.04</v>
      </c>
      <c r="G44" s="269">
        <v>0.15</v>
      </c>
      <c r="M44" s="243"/>
      <c r="N44" s="243"/>
      <c r="O44" s="243"/>
      <c r="P44" s="243"/>
      <c r="T44" s="243"/>
      <c r="U44" s="204"/>
    </row>
    <row r="45" spans="1:33" ht="15" thickBot="1">
      <c r="E45" s="257" t="s">
        <v>96</v>
      </c>
      <c r="F45" s="268">
        <v>0.04</v>
      </c>
      <c r="G45" s="269">
        <v>0.1</v>
      </c>
      <c r="M45" s="243"/>
      <c r="N45" s="243"/>
      <c r="O45" s="243"/>
      <c r="P45" s="243"/>
      <c r="R45" s="556" t="s">
        <v>343</v>
      </c>
      <c r="S45" s="548" t="s">
        <v>344</v>
      </c>
      <c r="T45" s="548" t="s">
        <v>345</v>
      </c>
      <c r="U45" s="548" t="s">
        <v>346</v>
      </c>
      <c r="V45" s="548" t="s">
        <v>347</v>
      </c>
      <c r="W45" s="548" t="s">
        <v>348</v>
      </c>
      <c r="X45" s="550" t="s">
        <v>349</v>
      </c>
      <c r="Y45" s="551"/>
      <c r="Z45" s="550" t="s">
        <v>350</v>
      </c>
      <c r="AA45" s="552"/>
      <c r="AE45" s="270"/>
      <c r="AF45" s="271" t="s">
        <v>351</v>
      </c>
      <c r="AG45" s="272"/>
    </row>
    <row r="46" spans="1:33" ht="84.75" thickBot="1">
      <c r="E46" s="257" t="s">
        <v>93</v>
      </c>
      <c r="F46" s="268">
        <v>0.01</v>
      </c>
      <c r="G46" s="269">
        <v>0.05</v>
      </c>
      <c r="M46" s="243"/>
      <c r="N46" s="243"/>
      <c r="O46" s="243"/>
      <c r="P46" s="243"/>
      <c r="R46" s="557"/>
      <c r="S46" s="549"/>
      <c r="T46" s="549"/>
      <c r="U46" s="549"/>
      <c r="V46" s="549"/>
      <c r="W46" s="549"/>
      <c r="X46" s="273" t="s">
        <v>352</v>
      </c>
      <c r="Y46" s="273" t="s">
        <v>353</v>
      </c>
      <c r="Z46" s="273" t="s">
        <v>352</v>
      </c>
      <c r="AA46" s="274" t="s">
        <v>353</v>
      </c>
      <c r="AE46" s="275" t="s">
        <v>354</v>
      </c>
      <c r="AF46" s="276">
        <v>86400</v>
      </c>
      <c r="AG46" s="277" t="s">
        <v>355</v>
      </c>
    </row>
    <row r="47" spans="1:33">
      <c r="E47" s="257" t="s">
        <v>30</v>
      </c>
      <c r="F47" s="254">
        <v>0.05</v>
      </c>
      <c r="G47" s="255">
        <v>0.3</v>
      </c>
      <c r="M47" s="243"/>
      <c r="N47" s="243"/>
      <c r="O47" s="243"/>
      <c r="P47" s="243"/>
      <c r="R47" s="278" t="s">
        <v>286</v>
      </c>
      <c r="S47" s="279">
        <v>0.38709893000000001</v>
      </c>
      <c r="T47" s="280">
        <f>(2*PI()*SQRT((S47*Constants!$AF$47)^3/Constants!$AF$48))/(Constants!$AF$46)</f>
        <v>87.969350032590356</v>
      </c>
      <c r="U47" s="281">
        <f>1/ABS(1/$T$49-1/T47)</f>
        <v>115.87758071508175</v>
      </c>
      <c r="V47" s="280">
        <f>(PI()*SQRT(((S47*Constants!$AF$47+$S$49*Constants!$AF$47)/2)^3/Constants!$AF$48))/(Constants!$AF$46)</f>
        <v>105.48352743700951</v>
      </c>
      <c r="W47" s="282">
        <v>36934</v>
      </c>
      <c r="X47" s="280">
        <f>-(180-V47*(360/T47))/((360/$T$49)-(360/T47))</f>
        <v>-81.009331461765981</v>
      </c>
      <c r="Y47" s="280">
        <f>(180-V47*(360/$T$49))/((360/T47)-(360/$T$49))</f>
        <v>24.474195975243532</v>
      </c>
      <c r="Z47" s="280">
        <f>-(180-V47*(360/$T$49))/((360/T47)-(360/$T$49))</f>
        <v>-24.474195975243532</v>
      </c>
      <c r="AA47" s="283">
        <f>(180-V47*(360/T47))/((360/$T$49)-(360/T47))</f>
        <v>81.009331461765981</v>
      </c>
      <c r="AE47" s="284" t="s">
        <v>356</v>
      </c>
      <c r="AF47" s="285">
        <v>149597870700</v>
      </c>
      <c r="AG47" s="277" t="s">
        <v>87</v>
      </c>
    </row>
    <row r="48" spans="1:33" ht="15" thickBot="1">
      <c r="E48" s="258" t="s">
        <v>91</v>
      </c>
      <c r="F48" s="286">
        <v>0</v>
      </c>
      <c r="G48" s="287">
        <v>0</v>
      </c>
      <c r="M48" s="243"/>
      <c r="N48" s="243"/>
      <c r="O48" s="243"/>
      <c r="P48" s="243"/>
      <c r="R48" s="278" t="s">
        <v>287</v>
      </c>
      <c r="S48" s="279">
        <v>0.72332198999999997</v>
      </c>
      <c r="T48" s="280">
        <f>(2*PI()*SQRT((S48*Constants!$AF$47)^3/Constants!$AF$48))/(Constants!$AF$46)</f>
        <v>224.69630437900872</v>
      </c>
      <c r="U48" s="281">
        <f>1/ABS(1/$T$49-1/T48)</f>
        <v>583.88949029003663</v>
      </c>
      <c r="V48" s="280">
        <f>(PI()*SQRT(((S48*Constants!$AF$47+$S$49*Constants!$AF$47)/2)^3/Constants!$AF$48))/(Constants!$AF$46)</f>
        <v>146.07406795499011</v>
      </c>
      <c r="W48" s="282">
        <v>36979</v>
      </c>
      <c r="X48" s="280">
        <f>-(180-V48*(360/T48))/((360/$T$49)-(360/T48))</f>
        <v>-87.639215163317331</v>
      </c>
      <c r="Y48" s="280">
        <f>(180-V48*(360/$T$49))/((360/T48)-(360/$T$49))</f>
        <v>58.434852791672817</v>
      </c>
      <c r="Z48" s="280">
        <f>-(180-V48*(360/$T$49))/((360/T48)-(360/$T$49))</f>
        <v>-58.434852791672817</v>
      </c>
      <c r="AA48" s="283">
        <f>(180-V48*(360/T48))/((360/$T$49)-(360/T48))</f>
        <v>87.639215163317331</v>
      </c>
      <c r="AE48" s="288" t="s">
        <v>357</v>
      </c>
      <c r="AF48" s="285">
        <v>1.3271244004099999E+20</v>
      </c>
      <c r="AG48" s="277" t="s">
        <v>358</v>
      </c>
    </row>
    <row r="49" spans="5:44">
      <c r="E49" s="232"/>
      <c r="M49" s="243"/>
      <c r="N49" s="243"/>
      <c r="O49" s="243"/>
      <c r="P49" s="243"/>
      <c r="R49" s="278" t="s">
        <v>288</v>
      </c>
      <c r="S49" s="279">
        <f>Constants!$AF$49</f>
        <v>1.00000011</v>
      </c>
      <c r="T49" s="280">
        <f>Constants!$AF$50</f>
        <v>365.25695859501076</v>
      </c>
      <c r="U49" s="281" t="s">
        <v>300</v>
      </c>
      <c r="V49" s="280" t="s">
        <v>300</v>
      </c>
      <c r="W49" s="282" t="s">
        <v>300</v>
      </c>
      <c r="X49" s="280" t="s">
        <v>300</v>
      </c>
      <c r="Y49" s="280" t="s">
        <v>300</v>
      </c>
      <c r="Z49" s="280" t="s">
        <v>300</v>
      </c>
      <c r="AA49" s="283" t="s">
        <v>300</v>
      </c>
      <c r="AE49" s="284" t="s">
        <v>359</v>
      </c>
      <c r="AF49" s="289">
        <v>1.00000011</v>
      </c>
      <c r="AG49" s="277" t="s">
        <v>285</v>
      </c>
    </row>
    <row r="50" spans="5:44" ht="15" thickBot="1">
      <c r="E50" s="232"/>
      <c r="M50" s="243"/>
      <c r="N50" s="243"/>
      <c r="O50" s="243"/>
      <c r="P50" s="243"/>
      <c r="R50" s="278" t="s">
        <v>290</v>
      </c>
      <c r="S50" s="279">
        <v>1.52366231</v>
      </c>
      <c r="T50" s="280">
        <f>(2*PI()*SQRT((S50*Constants!$AF$47)^3/Constants!$AF$48))/(Constants!$AF$46)</f>
        <v>686.96010146414244</v>
      </c>
      <c r="U50" s="281">
        <f t="shared" ref="U50:U58" si="0">1/ABS(1/$T$49-1/T50)</f>
        <v>779.96427109506135</v>
      </c>
      <c r="V50" s="280">
        <f>(PI()*SQRT(((S50*Constants!$AF$47+$S$49*Constants!$AF$47)/2)^3/Constants!$AF$48))/(Constants!$AF$46)</f>
        <v>258.86320786537374</v>
      </c>
      <c r="W50" s="282">
        <v>37055</v>
      </c>
      <c r="X50" s="280">
        <f t="shared" ref="X50:X58" si="1">-(180-V50*(360/T50))/((360/$T$49)-(360/T50))</f>
        <v>-96.072703535802034</v>
      </c>
      <c r="Y50" s="280">
        <f t="shared" ref="Y50:Y58" si="2">(180-V50*(360/$T$49))/((360/T50)-(360/$T$49))</f>
        <v>162.79050432957169</v>
      </c>
      <c r="Z50" s="280">
        <f t="shared" ref="Z50:Z58" si="3">-(180-V50*(360/$T$49))/((360/T50)-(360/$T$49))</f>
        <v>-162.79050432957169</v>
      </c>
      <c r="AA50" s="283">
        <f t="shared" ref="AA50:AA58" si="4">(180-V50*(360/T50))/((360/$T$49)-(360/T50))</f>
        <v>96.072703535802034</v>
      </c>
      <c r="AE50" s="290" t="s">
        <v>360</v>
      </c>
      <c r="AF50" s="291">
        <f>(2*PI()*SQRT((AF49*AF47)^3/AF48))/AF46</f>
        <v>365.25695859501076</v>
      </c>
      <c r="AG50" s="292" t="s">
        <v>306</v>
      </c>
    </row>
    <row r="51" spans="5:44">
      <c r="E51" s="553" t="s">
        <v>361</v>
      </c>
      <c r="F51" s="554"/>
      <c r="G51" s="206"/>
      <c r="H51" s="206"/>
      <c r="I51" s="206"/>
      <c r="J51" s="206"/>
      <c r="K51" s="206"/>
      <c r="L51" s="206"/>
      <c r="M51" s="293"/>
      <c r="N51" s="243"/>
      <c r="O51" s="243"/>
      <c r="P51" s="243"/>
      <c r="R51" s="278" t="s">
        <v>362</v>
      </c>
      <c r="S51" s="279">
        <v>2.3619373000000001</v>
      </c>
      <c r="T51" s="280">
        <f>(2*PI()*SQRT((S51*Constants!$AF$47)^3/Constants!$AF$48))/(Constants!$AF$46)</f>
        <v>1325.870090826832</v>
      </c>
      <c r="U51" s="281">
        <f t="shared" si="0"/>
        <v>504.13976305148924</v>
      </c>
      <c r="V51" s="280">
        <f>(PI()*SQRT(((S51*Constants!$AF$47+$S$49*Constants!$AF$47)/2)^3/Constants!$AF$48))/(Constants!$AF$46)</f>
        <v>398.02272932952252</v>
      </c>
      <c r="W51" s="282">
        <v>37229.789385077936</v>
      </c>
      <c r="X51" s="280">
        <f t="shared" si="1"/>
        <v>-100.72844480311778</v>
      </c>
      <c r="Y51" s="280">
        <f t="shared" si="2"/>
        <v>297.29428452640474</v>
      </c>
      <c r="Z51" s="280">
        <f t="shared" si="3"/>
        <v>-297.29428452640474</v>
      </c>
      <c r="AA51" s="283">
        <f t="shared" si="4"/>
        <v>100.72844480311778</v>
      </c>
    </row>
    <row r="52" spans="5:44">
      <c r="E52" s="222"/>
      <c r="K52" s="221" t="s">
        <v>97</v>
      </c>
      <c r="M52" s="225"/>
      <c r="N52" s="243"/>
      <c r="O52" s="243"/>
      <c r="P52" s="243"/>
      <c r="R52" s="278" t="s">
        <v>363</v>
      </c>
      <c r="S52" s="279">
        <v>2.7657232</v>
      </c>
      <c r="T52" s="280">
        <f>(2*PI()*SQRT((S52*Constants!$AF$47)^3/Constants!$AF$48))/(Constants!$AF$46)</f>
        <v>1680.0085655681798</v>
      </c>
      <c r="U52" s="281">
        <f t="shared" si="0"/>
        <v>466.73060965919996</v>
      </c>
      <c r="V52" s="280">
        <f>(PI()*SQRT(((S52*Constants!$AF$47+$S$49*Constants!$AF$47)/2)^3/Constants!$AF$48))/(Constants!$AF$46)</f>
        <v>471.84140424157761</v>
      </c>
      <c r="W52" s="282">
        <v>37068.853999999999</v>
      </c>
      <c r="X52" s="280">
        <f t="shared" si="1"/>
        <v>-102.28095753661755</v>
      </c>
      <c r="Y52" s="280">
        <f t="shared" si="2"/>
        <v>369.5604467049601</v>
      </c>
      <c r="Z52" s="280">
        <f t="shared" si="3"/>
        <v>-369.5604467049601</v>
      </c>
      <c r="AA52" s="283">
        <f t="shared" si="4"/>
        <v>102.28095753661755</v>
      </c>
    </row>
    <row r="53" spans="5:44">
      <c r="E53" s="222"/>
      <c r="F53" s="221" t="s">
        <v>98</v>
      </c>
      <c r="G53" s="221" t="s">
        <v>99</v>
      </c>
      <c r="H53" s="221" t="s">
        <v>100</v>
      </c>
      <c r="I53" s="294" t="s">
        <v>101</v>
      </c>
      <c r="K53" s="221" t="s">
        <v>102</v>
      </c>
      <c r="L53" s="221" t="s">
        <v>103</v>
      </c>
      <c r="M53" s="203" t="s">
        <v>104</v>
      </c>
      <c r="N53" s="243"/>
      <c r="O53" s="243"/>
      <c r="P53" s="243"/>
      <c r="R53" s="278" t="s">
        <v>291</v>
      </c>
      <c r="S53" s="279">
        <v>5.2033630100000003</v>
      </c>
      <c r="T53" s="280">
        <f>(2*PI()*SQRT((S53*Constants!$AF$47)^3/Constants!$AF$48))/(Constants!$AF$46)</f>
        <v>4335.3544947561722</v>
      </c>
      <c r="U53" s="281">
        <f t="shared" si="0"/>
        <v>398.86133344648584</v>
      </c>
      <c r="V53" s="280">
        <f>(PI()*SQRT(((S53*Constants!$AF$47+$S$49*Constants!$AF$47)/2)^3/Constants!$AF$48))/(Constants!$AF$46)</f>
        <v>997.61792386016691</v>
      </c>
      <c r="W53" s="282">
        <v>37257</v>
      </c>
      <c r="X53" s="280">
        <f t="shared" si="1"/>
        <v>-107.64781116615426</v>
      </c>
      <c r="Y53" s="280">
        <f t="shared" si="2"/>
        <v>889.97011269401264</v>
      </c>
      <c r="Z53" s="280">
        <f t="shared" si="3"/>
        <v>-889.97011269401264</v>
      </c>
      <c r="AA53" s="283">
        <f t="shared" si="4"/>
        <v>107.64781116615426</v>
      </c>
    </row>
    <row r="54" spans="5:44">
      <c r="E54" s="222"/>
      <c r="M54" s="225"/>
      <c r="N54" s="243"/>
      <c r="O54" s="243"/>
      <c r="P54" s="243"/>
      <c r="R54" s="278" t="s">
        <v>292</v>
      </c>
      <c r="S54" s="279">
        <v>9.5370703199999998</v>
      </c>
      <c r="T54" s="280">
        <f>(2*PI()*SQRT((S54*Constants!$AF$47)^3/Constants!$AF$48))/(Constants!$AF$46)</f>
        <v>10757.736541389115</v>
      </c>
      <c r="U54" s="281">
        <f t="shared" si="0"/>
        <v>378.09438057301077</v>
      </c>
      <c r="V54" s="280">
        <f>(PI()*SQRT(((S54*Constants!$AF$47+$S$49*Constants!$AF$47)/2)^3/Constants!$AF$48))/(Constants!$AF$46)</f>
        <v>2208.5297919799127</v>
      </c>
      <c r="W54" s="282">
        <v>37228</v>
      </c>
      <c r="X54" s="280">
        <f t="shared" si="1"/>
        <v>-111.42559205689675</v>
      </c>
      <c r="Y54" s="280">
        <f t="shared" si="2"/>
        <v>2097.104199923016</v>
      </c>
      <c r="Z54" s="280">
        <f t="shared" si="3"/>
        <v>-2097.104199923016</v>
      </c>
      <c r="AA54" s="283">
        <f t="shared" si="4"/>
        <v>111.42559205689675</v>
      </c>
    </row>
    <row r="55" spans="5:44">
      <c r="E55" s="222" t="s">
        <v>105</v>
      </c>
      <c r="F55" s="245">
        <v>2</v>
      </c>
      <c r="G55" s="245">
        <v>3.5</v>
      </c>
      <c r="H55" s="245">
        <v>2</v>
      </c>
      <c r="I55" s="295">
        <v>10</v>
      </c>
      <c r="K55" s="296">
        <v>0.5</v>
      </c>
      <c r="L55" s="245">
        <f>F55+(G55-F55)*K55</f>
        <v>2.75</v>
      </c>
      <c r="M55" s="297">
        <f>H55+(I55-H55)*K55</f>
        <v>6</v>
      </c>
      <c r="N55" s="243"/>
      <c r="O55" s="243"/>
      <c r="P55" s="243"/>
      <c r="R55" s="278" t="s">
        <v>293</v>
      </c>
      <c r="S55" s="279">
        <v>19.191263930000002</v>
      </c>
      <c r="T55" s="280">
        <f>(2*PI()*SQRT((S55*Constants!$AF$47)^3/Constants!$AF$48))/(Constants!$AF$46)</f>
        <v>30708.159954085699</v>
      </c>
      <c r="U55" s="281">
        <f t="shared" si="0"/>
        <v>369.65379056003087</v>
      </c>
      <c r="V55" s="280">
        <f>(PI()*SQRT(((S55*Constants!$AF$47+$S$49*Constants!$AF$47)/2)^3/Constants!$AF$48))/(Constants!$AF$46)</f>
        <v>5858.2607726300312</v>
      </c>
      <c r="W55" s="282">
        <v>37118</v>
      </c>
      <c r="X55" s="280">
        <f t="shared" si="1"/>
        <v>-114.30725802627941</v>
      </c>
      <c r="Y55" s="280">
        <f t="shared" si="2"/>
        <v>5743.9535146037515</v>
      </c>
      <c r="Z55" s="280">
        <f t="shared" si="3"/>
        <v>-5743.9535146037515</v>
      </c>
      <c r="AA55" s="283">
        <f t="shared" si="4"/>
        <v>114.30725802627941</v>
      </c>
    </row>
    <row r="56" spans="5:44">
      <c r="E56" s="222" t="s">
        <v>106</v>
      </c>
      <c r="F56" s="245">
        <v>0.2</v>
      </c>
      <c r="G56" s="245">
        <v>1</v>
      </c>
      <c r="H56" s="245">
        <v>0</v>
      </c>
      <c r="I56" s="295">
        <v>0.2</v>
      </c>
      <c r="K56" s="296">
        <v>0.5</v>
      </c>
      <c r="L56" s="245">
        <f>F56+(G56-F56)*K56</f>
        <v>0.60000000000000009</v>
      </c>
      <c r="M56" s="297">
        <f>H56+(I56-H56)*K56</f>
        <v>0.1</v>
      </c>
      <c r="N56" s="243"/>
      <c r="O56" s="243"/>
      <c r="P56" s="243"/>
      <c r="R56" s="278" t="s">
        <v>294</v>
      </c>
      <c r="S56" s="279">
        <v>30.068963480000001</v>
      </c>
      <c r="T56" s="280">
        <f>(2*PI()*SQRT((S56*Constants!$AF$47)^3/Constants!$AF$48))/(Constants!$AF$46)</f>
        <v>60224.903568795424</v>
      </c>
      <c r="U56" s="281">
        <f t="shared" si="0"/>
        <v>367.48571625325167</v>
      </c>
      <c r="V56" s="280">
        <f>(PI()*SQRT(((S56*Constants!$AF$47+$S$49*Constants!$AF$47)/2)^3/Constants!$AF$48))/(Constants!$AF$46)</f>
        <v>11181.848064979798</v>
      </c>
      <c r="W56" s="282">
        <v>37072</v>
      </c>
      <c r="X56" s="280">
        <f t="shared" si="1"/>
        <v>-115.51245505922701</v>
      </c>
      <c r="Y56" s="280">
        <f t="shared" si="2"/>
        <v>11066.335609920572</v>
      </c>
      <c r="Z56" s="280">
        <f t="shared" si="3"/>
        <v>-11066.335609920572</v>
      </c>
      <c r="AA56" s="283">
        <f t="shared" si="4"/>
        <v>115.51245505922701</v>
      </c>
    </row>
    <row r="57" spans="5:44">
      <c r="E57" s="222" t="s">
        <v>107</v>
      </c>
      <c r="F57" s="245">
        <v>5</v>
      </c>
      <c r="G57" s="245">
        <v>50</v>
      </c>
      <c r="H57" s="245">
        <v>2</v>
      </c>
      <c r="I57" s="295">
        <v>20</v>
      </c>
      <c r="K57" s="296">
        <v>0.5</v>
      </c>
      <c r="L57" s="245">
        <f>F57+(G57-F57)*K57</f>
        <v>27.5</v>
      </c>
      <c r="M57" s="297">
        <f>H57+(I57-H57)*K57</f>
        <v>11</v>
      </c>
      <c r="N57" s="243"/>
      <c r="O57" s="243"/>
      <c r="P57" s="243"/>
      <c r="R57" s="278" t="s">
        <v>364</v>
      </c>
      <c r="S57" s="279">
        <v>39.481686770000003</v>
      </c>
      <c r="T57" s="280">
        <f>(2*PI()*SQRT((S57*Constants!$AF$47)^3/Constants!$AF$48))/(Constants!$AF$46)</f>
        <v>90613.305813298706</v>
      </c>
      <c r="U57" s="281">
        <f t="shared" si="0"/>
        <v>366.73524701780946</v>
      </c>
      <c r="V57" s="280">
        <f>(PI()*SQRT(((S57*Constants!$AF$47+$S$49*Constants!$AF$47)/2)^3/Constants!$AF$48))/(Constants!$AF$46)</f>
        <v>16630.731029772731</v>
      </c>
      <c r="W57" s="282">
        <v>37044</v>
      </c>
      <c r="X57" s="280">
        <f t="shared" si="1"/>
        <v>-116.05879731005602</v>
      </c>
      <c r="Y57" s="280">
        <f t="shared" si="2"/>
        <v>16514.672232462675</v>
      </c>
      <c r="Z57" s="280">
        <f t="shared" si="3"/>
        <v>-16514.672232462675</v>
      </c>
      <c r="AA57" s="283">
        <f t="shared" si="4"/>
        <v>116.05879731005602</v>
      </c>
    </row>
    <row r="58" spans="5:44" ht="15" thickBot="1">
      <c r="E58" s="257" t="s">
        <v>108</v>
      </c>
      <c r="F58" s="295">
        <v>0.2</v>
      </c>
      <c r="G58" s="295">
        <v>1.5</v>
      </c>
      <c r="H58" s="295">
        <v>0.2</v>
      </c>
      <c r="I58" s="295">
        <v>1</v>
      </c>
      <c r="K58" s="296">
        <v>0.5</v>
      </c>
      <c r="L58" s="245">
        <f>F58+(G58-F58)*K58</f>
        <v>0.85000000000000009</v>
      </c>
      <c r="M58" s="297">
        <f>H58+(I58-H58)*K58</f>
        <v>0.60000000000000009</v>
      </c>
      <c r="N58" s="243"/>
      <c r="O58" s="243"/>
      <c r="P58" s="243"/>
      <c r="R58" s="298" t="s">
        <v>173</v>
      </c>
      <c r="S58" s="299">
        <v>3</v>
      </c>
      <c r="T58" s="300">
        <f>(2*PI()*SQRT((S58*Constants!$AF$47)^3/Constants!$AF$48))/(Constants!$AF$46)</f>
        <v>1897.9305171553774</v>
      </c>
      <c r="U58" s="301">
        <f t="shared" si="0"/>
        <v>452.30266056914235</v>
      </c>
      <c r="V58" s="300">
        <f>(PI()*SQRT(((S58*Constants!$AF$47+$S$49*Constants!$AF$47)/2)^3/Constants!$AF$48))/(Constants!$AF$46)</f>
        <v>516.55128067299165</v>
      </c>
      <c r="W58" s="302">
        <v>37408</v>
      </c>
      <c r="X58" s="300">
        <f t="shared" si="1"/>
        <v>-103.05013324024083</v>
      </c>
      <c r="Y58" s="300">
        <f t="shared" si="2"/>
        <v>413.50114743275083</v>
      </c>
      <c r="Z58" s="300">
        <f t="shared" si="3"/>
        <v>-413.50114743275083</v>
      </c>
      <c r="AA58" s="303">
        <f t="shared" si="4"/>
        <v>103.05013324024083</v>
      </c>
    </row>
    <row r="59" spans="5:44" ht="15" thickBot="1">
      <c r="E59" s="258" t="s">
        <v>109</v>
      </c>
      <c r="F59" s="304">
        <v>0.8</v>
      </c>
      <c r="G59" s="304">
        <v>3.5</v>
      </c>
      <c r="H59" s="304">
        <v>5</v>
      </c>
      <c r="I59" s="304">
        <v>20</v>
      </c>
      <c r="J59" s="238"/>
      <c r="K59" s="305">
        <v>0.5</v>
      </c>
      <c r="L59" s="306">
        <f>F59+(G59-F59)*K59</f>
        <v>2.1500000000000004</v>
      </c>
      <c r="M59" s="307">
        <f>H59+(I59-H59)*K59</f>
        <v>12.5</v>
      </c>
      <c r="N59" s="243"/>
      <c r="O59" s="243"/>
      <c r="P59" s="243"/>
    </row>
    <row r="60" spans="5:44">
      <c r="M60" s="243"/>
      <c r="N60" s="243"/>
      <c r="O60" s="243"/>
      <c r="P60" s="243"/>
    </row>
    <row r="61" spans="5:44" ht="15" thickBot="1">
      <c r="M61" s="243"/>
      <c r="N61" s="243"/>
      <c r="O61" s="243"/>
      <c r="P61" s="243"/>
    </row>
    <row r="62" spans="5:44">
      <c r="E62" s="308" t="s">
        <v>365</v>
      </c>
      <c r="F62" s="309"/>
      <c r="G62" s="309"/>
      <c r="H62" s="310"/>
      <c r="I62" s="310"/>
      <c r="J62" s="310"/>
      <c r="K62" s="310"/>
      <c r="L62" s="310"/>
      <c r="M62" s="311"/>
    </row>
    <row r="63" spans="5:44" ht="15" thickBot="1">
      <c r="E63" s="222"/>
      <c r="M63" s="223"/>
    </row>
    <row r="64" spans="5:44">
      <c r="E64" s="222"/>
      <c r="F64" s="221" t="s">
        <v>110</v>
      </c>
      <c r="G64" s="221" t="s">
        <v>111</v>
      </c>
      <c r="H64" s="221" t="s">
        <v>112</v>
      </c>
      <c r="I64" s="221"/>
      <c r="J64" s="221"/>
      <c r="K64" s="221" t="s">
        <v>110</v>
      </c>
      <c r="L64" s="221"/>
      <c r="M64" s="203" t="s">
        <v>112</v>
      </c>
      <c r="T64" s="312" t="s">
        <v>110</v>
      </c>
      <c r="U64" s="248" t="s">
        <v>111</v>
      </c>
      <c r="V64" s="206"/>
      <c r="W64" s="206"/>
      <c r="X64" s="248" t="s">
        <v>113</v>
      </c>
      <c r="Y64" s="248"/>
      <c r="Z64" s="248"/>
      <c r="AA64" s="248"/>
      <c r="AB64" s="248" t="s">
        <v>114</v>
      </c>
      <c r="AC64" s="248"/>
      <c r="AD64" s="248"/>
      <c r="AE64" s="248" t="s">
        <v>115</v>
      </c>
      <c r="AF64" s="206"/>
      <c r="AG64" s="248" t="s">
        <v>110</v>
      </c>
      <c r="AH64" s="248"/>
      <c r="AI64" s="248"/>
      <c r="AJ64" s="206"/>
      <c r="AK64" s="248" t="s">
        <v>113</v>
      </c>
      <c r="AL64" s="248"/>
      <c r="AM64" s="248"/>
      <c r="AN64" s="248"/>
      <c r="AO64" s="248" t="s">
        <v>114</v>
      </c>
      <c r="AP64" s="248"/>
      <c r="AQ64" s="248"/>
      <c r="AR64" s="198" t="s">
        <v>115</v>
      </c>
    </row>
    <row r="65" spans="5:44">
      <c r="E65" s="222"/>
      <c r="F65" s="221" t="s">
        <v>30</v>
      </c>
      <c r="G65" s="221" t="s">
        <v>30</v>
      </c>
      <c r="H65" s="221" t="s">
        <v>116</v>
      </c>
      <c r="I65" s="221"/>
      <c r="J65" s="221"/>
      <c r="K65" s="221" t="s">
        <v>30</v>
      </c>
      <c r="L65" s="221" t="s">
        <v>29</v>
      </c>
      <c r="M65" s="203" t="s">
        <v>116</v>
      </c>
      <c r="T65" s="313" t="s">
        <v>30</v>
      </c>
      <c r="U65" s="221" t="s">
        <v>30</v>
      </c>
      <c r="AG65" s="221" t="s">
        <v>30</v>
      </c>
      <c r="AH65" s="221" t="s">
        <v>29</v>
      </c>
      <c r="AI65" s="221"/>
      <c r="AR65" s="223"/>
    </row>
    <row r="66" spans="5:44">
      <c r="E66" s="222" t="s">
        <v>117</v>
      </c>
      <c r="F66" s="199">
        <v>0.2</v>
      </c>
      <c r="G66" s="199">
        <v>10</v>
      </c>
      <c r="H66" s="314">
        <f>INDEX(MMULT(AA66:AC68,AE66:AE68),1,1)</f>
        <v>1.1829442382747484</v>
      </c>
      <c r="K66" s="199">
        <v>7</v>
      </c>
      <c r="L66" s="199">
        <v>1.1000000000000001</v>
      </c>
      <c r="M66" s="315">
        <f>INDEX(MMULT(AN66:AP68,AR66:AR68),1,1)</f>
        <v>0.93286813193897444</v>
      </c>
      <c r="T66" s="222">
        <f t="shared" ref="T66:U69" si="5">LOG(F66)</f>
        <v>-0.69897000433601875</v>
      </c>
      <c r="U66" s="199">
        <f t="shared" si="5"/>
        <v>1</v>
      </c>
      <c r="W66" s="199">
        <f>4</f>
        <v>4</v>
      </c>
      <c r="X66" s="199">
        <f>W67</f>
        <v>2.204119982655925</v>
      </c>
      <c r="Y66" s="199">
        <f>X67</f>
        <v>4.2812487254895908</v>
      </c>
      <c r="AA66" s="199">
        <f>INDEX(MINVERSE(W66:Y68),1,1)</f>
        <v>0.51014699027108712</v>
      </c>
      <c r="AB66" s="199">
        <f>INDEX(MINVERSE(W66:Y68),2)</f>
        <v>0.11058393226860654</v>
      </c>
      <c r="AC66" s="199">
        <f>INDEX(MINVERSE(W66:Y68),3)</f>
        <v>-0.29998916164614614</v>
      </c>
      <c r="AE66" s="199">
        <f>U66+U67+U68+U69</f>
        <v>6.0492180226701819</v>
      </c>
      <c r="AG66" s="199">
        <f t="shared" ref="AG66:AH69" si="6">LOG(K66)</f>
        <v>0.84509804001425681</v>
      </c>
      <c r="AH66" s="199">
        <f t="shared" si="6"/>
        <v>4.1392685158225077E-2</v>
      </c>
      <c r="AJ66" s="199">
        <f>4</f>
        <v>4</v>
      </c>
      <c r="AK66" s="199">
        <f>AJ67</f>
        <v>5.8662873390841952</v>
      </c>
      <c r="AL66" s="199">
        <f>AK67</f>
        <v>9.1869637512785118</v>
      </c>
      <c r="AN66" s="199">
        <f>INDEX(MINVERSE(AJ66:AL68),1,1)</f>
        <v>72.295517299365471</v>
      </c>
      <c r="AO66" s="199">
        <f>INDEX(MINVERSE(AJ66:AL68),2)</f>
        <v>-117.33151108467169</v>
      </c>
      <c r="AP66" s="199">
        <f>INDEX(MINVERSE(AJ66:AL68),3)</f>
        <v>43.552831989620259</v>
      </c>
      <c r="AR66" s="223">
        <f>AH66+AH67+AH68+AH69</f>
        <v>0.95763601562356471</v>
      </c>
    </row>
    <row r="67" spans="5:44">
      <c r="E67" s="222"/>
      <c r="F67" s="199">
        <v>2</v>
      </c>
      <c r="G67" s="199">
        <v>20</v>
      </c>
      <c r="H67" s="314">
        <f>INDEX(MMULT(AA66:AC68,AE66:AE68),2,1)</f>
        <v>0.35039787768968989</v>
      </c>
      <c r="K67" s="199">
        <v>30</v>
      </c>
      <c r="L67" s="199">
        <v>1.4</v>
      </c>
      <c r="M67" s="315">
        <f>INDEX(MMULT(AN66:AP68,AR66:AR68),2,1)</f>
        <v>-1.7328494292437142</v>
      </c>
      <c r="T67" s="222">
        <f t="shared" si="5"/>
        <v>0.3010299956639812</v>
      </c>
      <c r="U67" s="199">
        <f t="shared" si="5"/>
        <v>1.3010299956639813</v>
      </c>
      <c r="W67" s="199">
        <f>T66+T67+T68+T69</f>
        <v>2.204119982655925</v>
      </c>
      <c r="X67" s="199">
        <f>W68</f>
        <v>4.2812487254895908</v>
      </c>
      <c r="Y67" s="199">
        <f>T66^3+T67^3+T68^3+T69^3</f>
        <v>5.3264007461631149</v>
      </c>
      <c r="AA67" s="199">
        <f>INDEX(MINVERSE(W66:Y68),2,1)</f>
        <v>0.11058393226860654</v>
      </c>
      <c r="AB67" s="199">
        <f>INDEX(MINVERSE(W66:Y68),2,2)</f>
        <v>0.84895110258993822</v>
      </c>
      <c r="AC67" s="199">
        <f>INDEX(MINVERSE(W66:Y68),2,3)</f>
        <v>-0.54038575353412144</v>
      </c>
      <c r="AE67" s="199">
        <f>T66*U66+T67*U67+T68*U68+T69*U69</f>
        <v>4.7856905444280091</v>
      </c>
      <c r="AG67" s="199">
        <f t="shared" si="6"/>
        <v>1.4771212547196624</v>
      </c>
      <c r="AH67" s="199">
        <f t="shared" si="6"/>
        <v>0.14612803567823801</v>
      </c>
      <c r="AJ67" s="199">
        <f>AG66+AG67+AG68+AG69</f>
        <v>5.8662873390841952</v>
      </c>
      <c r="AK67" s="199">
        <f>AJ68</f>
        <v>9.1869637512785118</v>
      </c>
      <c r="AL67" s="199">
        <f>AG66^3+AG67^3+AG68^3+AG69^3</f>
        <v>15.011975835868084</v>
      </c>
      <c r="AN67" s="199">
        <f>INDEX(MINVERSE(AJ66:AL68),2,1)</f>
        <v>-117.33151108467169</v>
      </c>
      <c r="AO67" s="199">
        <f>INDEX(MINVERSE(AJ66:AL68),2,2)</f>
        <v>194.56416200674056</v>
      </c>
      <c r="AP67" s="199">
        <f>INDEX(MINVERSE(AJ66:AL68),2,3)</f>
        <v>-73.151832757308554</v>
      </c>
      <c r="AR67" s="223">
        <f>AG66*AH66+AG67*AH67+AG68*AH68+AG69*AH69</f>
        <v>1.6310342093601122</v>
      </c>
    </row>
    <row r="68" spans="5:44">
      <c r="E68" s="222"/>
      <c r="F68" s="199">
        <v>8</v>
      </c>
      <c r="G68" s="199">
        <v>40</v>
      </c>
      <c r="H68" s="314">
        <f>INDEX(MMULT(AA66:AC68,AE66:AE68),3,1)</f>
        <v>0.12732782896484807</v>
      </c>
      <c r="K68" s="199">
        <v>50</v>
      </c>
      <c r="L68" s="199">
        <v>1.9</v>
      </c>
      <c r="M68" s="315">
        <f>INDEX(MMULT(AN66:AP68,AR66:AR68),3,1)</f>
        <v>0.80457007944009717</v>
      </c>
      <c r="T68" s="222">
        <f t="shared" si="5"/>
        <v>0.90308998699194354</v>
      </c>
      <c r="U68" s="199">
        <f t="shared" si="5"/>
        <v>1.6020599913279623</v>
      </c>
      <c r="W68" s="199">
        <f>T66^2+T67^2+T68^2+T69^2</f>
        <v>4.2812487254895908</v>
      </c>
      <c r="X68" s="199">
        <f>Y67</f>
        <v>5.3264007461631149</v>
      </c>
      <c r="Y68" s="199">
        <f>T66^4+T67^4+T68^4+T69^4</f>
        <v>9.2439356010154867</v>
      </c>
      <c r="AA68" s="199">
        <f>INDEX(MINVERSE(W66:Y68),3,1)</f>
        <v>-0.29998916164614614</v>
      </c>
      <c r="AB68" s="199">
        <f>INDEX(MINVERSE(W66:Y68),3,2)</f>
        <v>-0.54038575353412133</v>
      </c>
      <c r="AC68" s="199">
        <f>INDEX(MINVERSE(W66:Y68),3,3)</f>
        <v>0.55848931879525177</v>
      </c>
      <c r="AE68" s="199">
        <f>U66*T66^2+U67*T67^2+U68*T68^2+U69*T69^2</f>
        <v>8.1078482807875343</v>
      </c>
      <c r="AG68" s="199">
        <f t="shared" si="6"/>
        <v>1.6989700043360187</v>
      </c>
      <c r="AH68" s="199">
        <f t="shared" si="6"/>
        <v>0.27875360095282892</v>
      </c>
      <c r="AJ68" s="199">
        <f>AG66^2+AG67^2+AG68^2+AG69^2</f>
        <v>9.1869637512785118</v>
      </c>
      <c r="AK68" s="199">
        <f>AL67</f>
        <v>15.011975835868084</v>
      </c>
      <c r="AL68" s="199">
        <f>AG66^4+AG67^4+AG68^4+AG69^4</f>
        <v>25.192426353383205</v>
      </c>
      <c r="AN68" s="199">
        <f>INDEX(MINVERSE(AJ66:AL68),3,1)</f>
        <v>43.552831989620259</v>
      </c>
      <c r="AO68" s="199">
        <f>INDEX(MINVERSE(AJ66:AL68),3,2)</f>
        <v>-73.151832757308654</v>
      </c>
      <c r="AP68" s="199">
        <f>INDEX(MINVERSE(AJ66:AL68),3,3)</f>
        <v>27.747833699795244</v>
      </c>
      <c r="AR68" s="223">
        <f>AH66*AG66^2+AH67*AG67^2+AH68*AG68^2+AH69*AG69^2</f>
        <v>2.8258044262718891</v>
      </c>
    </row>
    <row r="69" spans="5:44">
      <c r="E69" s="222"/>
      <c r="F69" s="199">
        <v>50</v>
      </c>
      <c r="G69" s="199">
        <v>140</v>
      </c>
      <c r="H69" s="314"/>
      <c r="K69" s="199">
        <v>70</v>
      </c>
      <c r="L69" s="199">
        <v>3.1</v>
      </c>
      <c r="M69" s="315"/>
      <c r="T69" s="222">
        <f t="shared" si="5"/>
        <v>1.6989700043360187</v>
      </c>
      <c r="U69" s="199">
        <f t="shared" si="5"/>
        <v>2.1461280356782382</v>
      </c>
      <c r="AG69" s="199">
        <f t="shared" si="6"/>
        <v>1.8450980400142569</v>
      </c>
      <c r="AH69" s="199">
        <f t="shared" si="6"/>
        <v>0.49136169383427269</v>
      </c>
      <c r="AR69" s="223"/>
    </row>
    <row r="70" spans="5:44">
      <c r="E70" s="222"/>
      <c r="H70" s="314"/>
      <c r="M70" s="315"/>
      <c r="T70" s="222"/>
      <c r="AR70" s="223"/>
    </row>
    <row r="71" spans="5:44">
      <c r="E71" s="222" t="s">
        <v>118</v>
      </c>
      <c r="F71" s="199">
        <v>1</v>
      </c>
      <c r="G71" s="199">
        <v>10</v>
      </c>
      <c r="H71" s="314">
        <f>INDEX(MMULT(AA71:AC73,AE71:AE73),1,1)</f>
        <v>1.0018770507054953</v>
      </c>
      <c r="K71" s="199">
        <v>1</v>
      </c>
      <c r="L71" s="199">
        <v>2</v>
      </c>
      <c r="M71" s="315">
        <f>INDEX(MMULT(AN71:AP73,AR71:AR73),1,1)</f>
        <v>0.30492967970573259</v>
      </c>
      <c r="O71" s="316"/>
      <c r="T71" s="222">
        <f t="shared" ref="T71:U74" si="7">LOG(F71)</f>
        <v>0</v>
      </c>
      <c r="U71" s="199">
        <f t="shared" si="7"/>
        <v>1</v>
      </c>
      <c r="W71" s="199">
        <f>4</f>
        <v>4</v>
      </c>
      <c r="X71" s="199">
        <f>W72</f>
        <v>4.0334237554869503</v>
      </c>
      <c r="Y71" s="199">
        <f>X72</f>
        <v>6.1172622037907569</v>
      </c>
      <c r="AA71" s="199">
        <f>INDEX(MINVERSE(W71:Y73),1,1)</f>
        <v>0.97478186774907949</v>
      </c>
      <c r="AB71" s="199">
        <f>INDEX(MINVERSE(W71:Y73),2)</f>
        <v>-1.5401004160574805</v>
      </c>
      <c r="AC71" s="199">
        <f>INDEX(MINVERSE(W71:Y73),3)</f>
        <v>0.54154130109257181</v>
      </c>
      <c r="AE71" s="199">
        <f>U71+U72+U73+U74</f>
        <v>6.0492180226701819</v>
      </c>
      <c r="AG71" s="199">
        <f t="shared" ref="AG71:AH74" si="8">LOG(K71)</f>
        <v>0</v>
      </c>
      <c r="AH71" s="199">
        <f t="shared" si="8"/>
        <v>0.3010299956639812</v>
      </c>
      <c r="AJ71" s="199">
        <f>4</f>
        <v>4</v>
      </c>
      <c r="AK71" s="199">
        <f>AJ72</f>
        <v>3.924279286061882</v>
      </c>
      <c r="AL71" s="199">
        <f>AK72</f>
        <v>5.7025851953554998</v>
      </c>
      <c r="AN71" s="199">
        <f>INDEX(MINVERSE(AJ71:AL73),1,1)</f>
        <v>0.9791790260008465</v>
      </c>
      <c r="AO71" s="199">
        <f>INDEX(MINVERSE(AJ71:AL73),2)</f>
        <v>-1.6042833840484394</v>
      </c>
      <c r="AP71" s="199">
        <f>INDEX(MINVERSE(AJ71:AL73),3)</f>
        <v>0.59252774544134124</v>
      </c>
      <c r="AR71" s="223">
        <f>AH71+AH72+AH73+AH74</f>
        <v>2.2253092817258628</v>
      </c>
    </row>
    <row r="72" spans="5:44">
      <c r="E72" s="222"/>
      <c r="F72" s="199">
        <v>6</v>
      </c>
      <c r="G72" s="199">
        <v>20</v>
      </c>
      <c r="H72" s="314">
        <f>INDEX(MMULT(AA71:AC73,AE71:AE73),2,1)</f>
        <v>0.23566263382873132</v>
      </c>
      <c r="K72" s="199">
        <v>6</v>
      </c>
      <c r="L72" s="199">
        <v>3</v>
      </c>
      <c r="M72" s="315">
        <f>INDEX(MMULT(AN71:AP73,AR71:AR73),2,1)</f>
        <v>0.13455113460149271</v>
      </c>
      <c r="O72" s="316"/>
      <c r="T72" s="222">
        <f t="shared" si="7"/>
        <v>0.77815125038364363</v>
      </c>
      <c r="U72" s="199">
        <f t="shared" si="7"/>
        <v>1.3010299956639813</v>
      </c>
      <c r="W72" s="199">
        <f>T71+T72+T73+T74</f>
        <v>4.0334237554869503</v>
      </c>
      <c r="X72" s="199">
        <f>W73</f>
        <v>6.1172622037907569</v>
      </c>
      <c r="Y72" s="199">
        <f>T71^3+T72^3+T73^3+T74^3</f>
        <v>10.136788666568179</v>
      </c>
      <c r="AA72" s="199">
        <f>INDEX(MINVERSE(W71:Y73),2,1)</f>
        <v>-1.5401004160574805</v>
      </c>
      <c r="AB72" s="199">
        <f>INDEX(MINVERSE(W71:Y73),2,2)</f>
        <v>5.2898664517637126</v>
      </c>
      <c r="AC72" s="199">
        <f>INDEX(MINVERSE(W71:Y73),2,3)</f>
        <v>-2.4808273440139752</v>
      </c>
      <c r="AE72" s="199">
        <f>T71*U71+T72*U72+T73*U73+T74*U74</f>
        <v>7.2907808595053387</v>
      </c>
      <c r="AG72" s="199">
        <f t="shared" si="8"/>
        <v>0.77815125038364363</v>
      </c>
      <c r="AH72" s="199">
        <f t="shared" si="8"/>
        <v>0.47712125471966244</v>
      </c>
      <c r="AJ72" s="199">
        <f>AG71+AG72+AG73+AG74</f>
        <v>3.924279286061882</v>
      </c>
      <c r="AK72" s="199">
        <f>AJ73</f>
        <v>5.7025851953554998</v>
      </c>
      <c r="AL72" s="199">
        <f>AG71^3+AG72^3+AG73^3+AG74^3</f>
        <v>8.9548392404746231</v>
      </c>
      <c r="AN72" s="199">
        <f>INDEX(MINVERSE(AJ71:AL73),2,1)</f>
        <v>-1.6042833840484394</v>
      </c>
      <c r="AO72" s="199">
        <f>INDEX(MINVERSE(AJ71:AL73),2,2)</f>
        <v>6.0493649449030098</v>
      </c>
      <c r="AP72" s="199">
        <f>INDEX(MINVERSE(AJ71:AL73),2,3)</f>
        <v>-3.0376159965178968</v>
      </c>
      <c r="AR72" s="223">
        <f>AG71*AH71+AG72*AH72+AG73*AH73+AG74*AH74</f>
        <v>2.7138593461017892</v>
      </c>
    </row>
    <row r="73" spans="5:44">
      <c r="E73" s="222"/>
      <c r="F73" s="199">
        <v>20</v>
      </c>
      <c r="G73" s="199">
        <v>40</v>
      </c>
      <c r="H73" s="314">
        <f>INDEX(MMULT(AA71:AC73,AE71:AE73),3,1)</f>
        <v>0.17837760062116992</v>
      </c>
      <c r="K73" s="199">
        <v>20</v>
      </c>
      <c r="L73" s="199">
        <v>4</v>
      </c>
      <c r="M73" s="315">
        <f>INDEX(MMULT(AN71:AP73,AR71:AR73),3,1)</f>
        <v>8.3746987744985013E-2</v>
      </c>
      <c r="T73" s="222">
        <f t="shared" si="7"/>
        <v>1.3010299956639813</v>
      </c>
      <c r="U73" s="199">
        <f t="shared" si="7"/>
        <v>1.6020599913279623</v>
      </c>
      <c r="W73" s="199">
        <f>T71^2+T72^2+T73^2+T74^2</f>
        <v>6.1172622037907569</v>
      </c>
      <c r="X73" s="199">
        <f>Y72</f>
        <v>10.136788666568179</v>
      </c>
      <c r="Y73" s="199">
        <f>T71^4+T72^4+T73^4+T74^4</f>
        <v>17.817064269853432</v>
      </c>
      <c r="AA73" s="199">
        <f>INDEX(MINVERSE(W71:Y73),3,1)</f>
        <v>0.54154130109257181</v>
      </c>
      <c r="AB73" s="199">
        <f>INDEX(MINVERSE(W71:Y73),3,2)</f>
        <v>-2.4808273440139748</v>
      </c>
      <c r="AC73" s="199">
        <f>INDEX(MINVERSE(W71:Y73),3,3)</f>
        <v>1.2816293428421182</v>
      </c>
      <c r="AE73" s="199">
        <f>U71*T71^2+U72*T72^2+U73*T73^2+U74*T74^2</f>
        <v>11.695772105424421</v>
      </c>
      <c r="AG73" s="199">
        <f t="shared" si="8"/>
        <v>1.3010299956639813</v>
      </c>
      <c r="AH73" s="199">
        <f t="shared" si="8"/>
        <v>0.6020599913279624</v>
      </c>
      <c r="AJ73" s="199">
        <f>AG71^2+AG72^2+AG73^2+AG74^2</f>
        <v>5.7025851953554998</v>
      </c>
      <c r="AK73" s="199">
        <f>AL72</f>
        <v>8.9548392404746231</v>
      </c>
      <c r="AL73" s="199">
        <f>AG71^4+AG72^4+AG73^4+AG74^4</f>
        <v>14.821665399823477</v>
      </c>
      <c r="AN73" s="199">
        <f>INDEX(MINVERSE(AJ71:AL73),3,1)</f>
        <v>0.59252774544134124</v>
      </c>
      <c r="AO73" s="199">
        <f>INDEX(MINVERSE(AJ71:AL73),3,2)</f>
        <v>-3.0376159965178964</v>
      </c>
      <c r="AP73" s="199">
        <f>INDEX(MINVERSE(AJ71:AL73),3,3)</f>
        <v>1.6747391271170073</v>
      </c>
      <c r="AR73" s="223">
        <f>AH71*AG71^2+AH72*AG72^2+AH73*AG73^2+AH74*AG74^2</f>
        <v>4.1850410876935236</v>
      </c>
    </row>
    <row r="74" spans="5:44" ht="15" thickBot="1">
      <c r="E74" s="237"/>
      <c r="F74" s="238">
        <v>90</v>
      </c>
      <c r="G74" s="238">
        <v>140</v>
      </c>
      <c r="H74" s="317"/>
      <c r="I74" s="238"/>
      <c r="J74" s="238"/>
      <c r="K74" s="238">
        <v>70</v>
      </c>
      <c r="L74" s="238">
        <v>7</v>
      </c>
      <c r="M74" s="240"/>
      <c r="T74" s="222">
        <f t="shared" si="7"/>
        <v>1.954242509439325</v>
      </c>
      <c r="U74" s="199">
        <f t="shared" si="7"/>
        <v>2.1461280356782382</v>
      </c>
      <c r="AG74" s="199">
        <f t="shared" si="8"/>
        <v>1.8450980400142569</v>
      </c>
      <c r="AH74" s="199">
        <f t="shared" si="8"/>
        <v>0.84509804001425681</v>
      </c>
      <c r="AR74" s="223"/>
    </row>
    <row r="75" spans="5:44" ht="15" thickBot="1">
      <c r="T75" s="237"/>
      <c r="U75" s="238"/>
      <c r="V75" s="238"/>
      <c r="W75" s="238"/>
      <c r="X75" s="238"/>
      <c r="Y75" s="238"/>
      <c r="Z75" s="238"/>
      <c r="AA75" s="238"/>
      <c r="AB75" s="238"/>
      <c r="AC75" s="238"/>
      <c r="AD75" s="238"/>
      <c r="AE75" s="238"/>
      <c r="AF75" s="238"/>
      <c r="AG75" s="238"/>
      <c r="AH75" s="238"/>
      <c r="AI75" s="238"/>
      <c r="AJ75" s="238"/>
      <c r="AK75" s="238"/>
      <c r="AL75" s="238"/>
      <c r="AM75" s="238"/>
      <c r="AN75" s="238"/>
      <c r="AO75" s="238"/>
      <c r="AP75" s="238"/>
      <c r="AQ75" s="238"/>
      <c r="AR75" s="240"/>
    </row>
    <row r="76" spans="5:44" ht="15" thickBot="1"/>
    <row r="77" spans="5:44">
      <c r="E77" s="308" t="s">
        <v>366</v>
      </c>
      <c r="F77" s="318"/>
      <c r="G77" s="318"/>
      <c r="H77" s="318"/>
      <c r="I77" s="318"/>
      <c r="J77" s="208"/>
      <c r="K77" s="209"/>
    </row>
    <row r="78" spans="5:44">
      <c r="E78" s="222"/>
      <c r="K78" s="223"/>
    </row>
    <row r="79" spans="5:44">
      <c r="E79" s="222" t="s">
        <v>119</v>
      </c>
      <c r="G79" s="199" t="s">
        <v>120</v>
      </c>
      <c r="H79" s="199">
        <f>-28.1815/100</f>
        <v>-0.28181499999999998</v>
      </c>
      <c r="I79" s="199" t="s">
        <v>121</v>
      </c>
      <c r="J79" s="319" t="s">
        <v>122</v>
      </c>
      <c r="K79" s="223">
        <f>168.1814/100</f>
        <v>1.6818139999999999</v>
      </c>
    </row>
    <row r="80" spans="5:44" ht="15" thickBot="1">
      <c r="E80" s="237" t="s">
        <v>123</v>
      </c>
      <c r="F80" s="238"/>
      <c r="G80" s="238" t="s">
        <v>120</v>
      </c>
      <c r="H80" s="238">
        <f>-28.1815/100</f>
        <v>-0.28181499999999998</v>
      </c>
      <c r="I80" s="238" t="s">
        <v>121</v>
      </c>
      <c r="J80" s="320" t="s">
        <v>122</v>
      </c>
      <c r="K80" s="240">
        <f>(168.1814-22.1818)/100</f>
        <v>1.4599959999999998</v>
      </c>
    </row>
    <row r="82" spans="5:44" ht="15" thickBot="1"/>
    <row r="83" spans="5:44">
      <c r="E83" s="308" t="s">
        <v>367</v>
      </c>
      <c r="F83" s="309"/>
      <c r="G83" s="310"/>
      <c r="H83" s="310"/>
      <c r="I83" s="310"/>
      <c r="J83" s="310"/>
      <c r="K83" s="310"/>
      <c r="L83" s="311"/>
      <c r="M83" s="321"/>
    </row>
    <row r="84" spans="5:44" ht="15" thickBot="1">
      <c r="E84" s="322" t="s">
        <v>124</v>
      </c>
      <c r="F84" s="261"/>
      <c r="G84" s="261"/>
      <c r="J84" s="261" t="s">
        <v>125</v>
      </c>
      <c r="K84" s="261"/>
      <c r="L84" s="220"/>
      <c r="N84" s="261" t="s">
        <v>73</v>
      </c>
    </row>
    <row r="85" spans="5:44">
      <c r="E85" s="313" t="s">
        <v>126</v>
      </c>
      <c r="F85" s="221" t="s">
        <v>127</v>
      </c>
      <c r="G85" s="221" t="s">
        <v>112</v>
      </c>
      <c r="H85" s="221"/>
      <c r="I85" s="221"/>
      <c r="J85" s="221" t="s">
        <v>126</v>
      </c>
      <c r="K85" s="221" t="s">
        <v>127</v>
      </c>
      <c r="L85" s="203" t="s">
        <v>112</v>
      </c>
      <c r="T85" s="312" t="s">
        <v>126</v>
      </c>
      <c r="U85" s="248" t="s">
        <v>127</v>
      </c>
      <c r="V85" s="206"/>
      <c r="W85" s="206"/>
      <c r="X85" s="248" t="s">
        <v>113</v>
      </c>
      <c r="Y85" s="248"/>
      <c r="Z85" s="248"/>
      <c r="AA85" s="248"/>
      <c r="AB85" s="248" t="s">
        <v>114</v>
      </c>
      <c r="AC85" s="248"/>
      <c r="AD85" s="248"/>
      <c r="AE85" s="248" t="s">
        <v>115</v>
      </c>
      <c r="AF85" s="206"/>
      <c r="AG85" s="248" t="s">
        <v>126</v>
      </c>
      <c r="AH85" s="248" t="s">
        <v>127</v>
      </c>
      <c r="AI85" s="248"/>
      <c r="AJ85" s="206"/>
      <c r="AK85" s="248" t="s">
        <v>113</v>
      </c>
      <c r="AL85" s="248"/>
      <c r="AM85" s="248"/>
      <c r="AN85" s="248"/>
      <c r="AO85" s="248" t="s">
        <v>114</v>
      </c>
      <c r="AP85" s="248"/>
      <c r="AQ85" s="248"/>
      <c r="AR85" s="198" t="s">
        <v>115</v>
      </c>
    </row>
    <row r="86" spans="5:44">
      <c r="E86" s="313" t="s">
        <v>128</v>
      </c>
      <c r="F86" s="221" t="s">
        <v>129</v>
      </c>
      <c r="G86" s="221" t="s">
        <v>116</v>
      </c>
      <c r="H86" s="221"/>
      <c r="I86" s="221"/>
      <c r="J86" s="221" t="s">
        <v>128</v>
      </c>
      <c r="K86" s="221" t="s">
        <v>129</v>
      </c>
      <c r="L86" s="203" t="s">
        <v>116</v>
      </c>
      <c r="T86" s="313" t="s">
        <v>128</v>
      </c>
      <c r="U86" s="221" t="s">
        <v>129</v>
      </c>
      <c r="AG86" s="221" t="s">
        <v>128</v>
      </c>
      <c r="AH86" s="221" t="s">
        <v>129</v>
      </c>
      <c r="AI86" s="221"/>
      <c r="AR86" s="223"/>
    </row>
    <row r="87" spans="5:44">
      <c r="E87" s="222">
        <v>1</v>
      </c>
      <c r="F87" s="199">
        <v>4</v>
      </c>
      <c r="G87" s="314">
        <f>INDEX(MMULT(AA87:AC89,AE87:AE89),1,1)</f>
        <v>0.6017184917250864</v>
      </c>
      <c r="J87" s="199">
        <v>300</v>
      </c>
      <c r="K87" s="199">
        <v>90</v>
      </c>
      <c r="L87" s="315">
        <f>INDEX(MMULT(AN87:AO88,AR87:AR88),1,1)</f>
        <v>-0.51024360722774986</v>
      </c>
      <c r="T87" s="222">
        <f t="shared" ref="T87:U90" si="9">LOG(E87)</f>
        <v>0</v>
      </c>
      <c r="U87" s="199">
        <f t="shared" si="9"/>
        <v>0.6020599913279624</v>
      </c>
      <c r="W87" s="199">
        <f>4</f>
        <v>4</v>
      </c>
      <c r="X87" s="199">
        <f>W88</f>
        <v>6.1760912590556813</v>
      </c>
      <c r="Y87" s="199">
        <f>X88</f>
        <v>13.022628786217448</v>
      </c>
      <c r="AA87" s="199">
        <f>INDEX(MINVERSE(W87:Y89),1,1)</f>
        <v>0.99928092012534531</v>
      </c>
      <c r="AB87" s="199">
        <f>INDEX(MINVERSE(W87:Y89),2)</f>
        <v>-0.96887778466405383</v>
      </c>
      <c r="AC87" s="199">
        <f>INDEX(MINVERSE(W87:Y89),3)</f>
        <v>0.22935107692054904</v>
      </c>
      <c r="AE87" s="199">
        <f>U87+U88+U89+U90</f>
        <v>5.2402496315187994</v>
      </c>
      <c r="AG87" s="199">
        <f t="shared" ref="AG87:AH89" si="10">LOG(J87)</f>
        <v>2.4771212547196626</v>
      </c>
      <c r="AH87" s="199">
        <f t="shared" si="10"/>
        <v>1.954242509439325</v>
      </c>
      <c r="AJ87" s="199">
        <v>3</v>
      </c>
      <c r="AK87" s="199">
        <f>AJ88</f>
        <v>8.9542425094393252</v>
      </c>
      <c r="AN87" s="199">
        <f>INDEX(MINVERSE(AJ87:AK88),1,1)</f>
        <v>18.13834224815108</v>
      </c>
      <c r="AO87" s="199">
        <f>INDEX(MINVERSE(AJ87:AK88),2)</f>
        <v>-5.9653317059644682</v>
      </c>
      <c r="AR87" s="223">
        <f>AH87+AH88+AH89</f>
        <v>7.380753770803901</v>
      </c>
    </row>
    <row r="88" spans="5:44">
      <c r="E88" s="222">
        <v>50</v>
      </c>
      <c r="F88" s="199">
        <v>16.100000000000001</v>
      </c>
      <c r="G88" s="314">
        <f>INDEX(MMULT(AA87:AC89,AE87:AE89),2,1)</f>
        <v>-4.755720848801559E-2</v>
      </c>
      <c r="J88" s="199">
        <v>1000</v>
      </c>
      <c r="K88" s="199">
        <v>300</v>
      </c>
      <c r="L88" s="315">
        <f>INDEX(MMULT(AN87:AO88,AR87:AR88),2,1)</f>
        <v>0.99522484264780786</v>
      </c>
      <c r="T88" s="222">
        <f t="shared" si="9"/>
        <v>1.6989700043360187</v>
      </c>
      <c r="U88" s="199">
        <f t="shared" si="9"/>
        <v>1.2068258760318498</v>
      </c>
      <c r="W88" s="199">
        <f>T87+T88+T89+T90</f>
        <v>6.1760912590556813</v>
      </c>
      <c r="X88" s="199">
        <f>W89</f>
        <v>13.022628786217448</v>
      </c>
      <c r="Y88" s="199">
        <f>T87^3+T88^3+T89^3+T90^3</f>
        <v>28.104012674849244</v>
      </c>
      <c r="AA88" s="199">
        <f>INDEX(MINVERSE(W87:Y89),2,1)</f>
        <v>-0.96887778466405383</v>
      </c>
      <c r="AB88" s="199">
        <f>INDEX(MINVERSE(W87:Y89),2,2)</f>
        <v>4.5101853008225978</v>
      </c>
      <c r="AC88" s="199">
        <f>INDEX(MINVERSE(W87:Y89),2,3)</f>
        <v>-1.8413951029499336</v>
      </c>
      <c r="AE88" s="199">
        <f>T87*U87+T88*U88+T89*U89+T90*U90</f>
        <v>9.8454991302828176</v>
      </c>
      <c r="AG88" s="199">
        <f t="shared" si="10"/>
        <v>3</v>
      </c>
      <c r="AH88" s="199">
        <f t="shared" si="10"/>
        <v>2.4771212547196626</v>
      </c>
      <c r="AJ88" s="199">
        <f>AG87+AG88+AG89</f>
        <v>8.9542425094393252</v>
      </c>
      <c r="AK88" s="199">
        <f>AG87^2+AG88^2+AG89^2</f>
        <v>27.226501930607157</v>
      </c>
      <c r="AN88" s="199">
        <f>INDEX(MINVERSE(AJ87:AK88),2,1)</f>
        <v>-5.9653317059644682</v>
      </c>
      <c r="AO88" s="199">
        <f>INDEX(MINVERSE(AJ87:AK88),2,2)</f>
        <v>1.9986051415323987</v>
      </c>
      <c r="AR88" s="223">
        <f>AG87*AH87+AG88*AH88+AG89*AH89</f>
        <v>22.527646101730625</v>
      </c>
    </row>
    <row r="89" spans="5:44">
      <c r="E89" s="222">
        <v>100</v>
      </c>
      <c r="F89" s="199">
        <v>30</v>
      </c>
      <c r="G89" s="314">
        <f>INDEX(MMULT(AA87:AC89,AE87:AE89),3,1)</f>
        <v>0.24012765591352192</v>
      </c>
      <c r="J89" s="199">
        <v>3000</v>
      </c>
      <c r="K89" s="199">
        <v>890</v>
      </c>
      <c r="L89" s="315"/>
      <c r="T89" s="222">
        <f t="shared" si="9"/>
        <v>2</v>
      </c>
      <c r="U89" s="199">
        <f t="shared" si="9"/>
        <v>1.4771212547196624</v>
      </c>
      <c r="W89" s="199">
        <f>T87^2+T88^2+T89^2+T90^2</f>
        <v>13.022628786217448</v>
      </c>
      <c r="X89" s="199">
        <f>Y88</f>
        <v>28.104012674849244</v>
      </c>
      <c r="Y89" s="199">
        <f>T87^4+T88^4+T89^4+T90^4</f>
        <v>61.983964738743879</v>
      </c>
      <c r="AA89" s="199">
        <f>INDEX(MINVERSE(W87:Y89),3,1)</f>
        <v>0.22935107692054904</v>
      </c>
      <c r="AB89" s="199">
        <f>INDEX(MINVERSE(W87:Y89),3,2)</f>
        <v>-1.8413951029499331</v>
      </c>
      <c r="AC89" s="199">
        <f>INDEX(MINVERSE(W87:Y89),3,3)</f>
        <v>0.8028501820753845</v>
      </c>
      <c r="AE89" s="199">
        <f>U87*T87^2+U88*T88^2+U89*T89^2+U90*T90^2</f>
        <v>21.38347231835192</v>
      </c>
      <c r="AG89" s="199">
        <f t="shared" si="10"/>
        <v>3.4771212547196626</v>
      </c>
      <c r="AH89" s="199">
        <f t="shared" si="10"/>
        <v>2.9493900066449128</v>
      </c>
      <c r="AR89" s="223"/>
    </row>
    <row r="90" spans="5:44" ht="15" thickBot="1">
      <c r="E90" s="237">
        <v>300</v>
      </c>
      <c r="F90" s="238">
        <v>90</v>
      </c>
      <c r="G90" s="317"/>
      <c r="H90" s="238"/>
      <c r="I90" s="238"/>
      <c r="J90" s="238"/>
      <c r="K90" s="238"/>
      <c r="L90" s="323"/>
      <c r="T90" s="237">
        <f t="shared" si="9"/>
        <v>2.4771212547196626</v>
      </c>
      <c r="U90" s="238">
        <f t="shared" si="9"/>
        <v>1.954242509439325</v>
      </c>
      <c r="V90" s="238"/>
      <c r="W90" s="238"/>
      <c r="X90" s="238"/>
      <c r="Y90" s="238"/>
      <c r="Z90" s="238"/>
      <c r="AA90" s="238"/>
      <c r="AB90" s="238"/>
      <c r="AC90" s="238"/>
      <c r="AD90" s="238"/>
      <c r="AE90" s="238"/>
      <c r="AF90" s="238"/>
      <c r="AG90" s="238"/>
      <c r="AH90" s="238"/>
      <c r="AI90" s="238"/>
      <c r="AJ90" s="238"/>
      <c r="AK90" s="238"/>
      <c r="AL90" s="238"/>
      <c r="AM90" s="238"/>
      <c r="AN90" s="238"/>
      <c r="AO90" s="238"/>
      <c r="AP90" s="238"/>
      <c r="AQ90" s="238"/>
      <c r="AR90" s="240"/>
    </row>
    <row r="92" spans="5:44" ht="15" thickBot="1"/>
    <row r="93" spans="5:44">
      <c r="E93" s="324" t="s">
        <v>368</v>
      </c>
      <c r="F93" s="325"/>
      <c r="G93" s="206"/>
      <c r="H93" s="206"/>
      <c r="I93" s="206"/>
      <c r="J93" s="206"/>
      <c r="K93" s="206"/>
      <c r="L93" s="206"/>
      <c r="M93" s="206"/>
      <c r="N93" s="246"/>
    </row>
    <row r="94" spans="5:44">
      <c r="E94" s="222"/>
      <c r="N94" s="223"/>
    </row>
    <row r="95" spans="5:44">
      <c r="E95" s="326" t="s">
        <v>130</v>
      </c>
      <c r="F95" s="327" t="s">
        <v>131</v>
      </c>
      <c r="G95" s="328" t="s">
        <v>130</v>
      </c>
      <c r="H95" s="327" t="s">
        <v>131</v>
      </c>
      <c r="I95" s="221"/>
      <c r="J95" s="328" t="s">
        <v>130</v>
      </c>
      <c r="K95" s="327" t="s">
        <v>131</v>
      </c>
      <c r="L95" s="328" t="s">
        <v>130</v>
      </c>
      <c r="M95" s="327" t="s">
        <v>131</v>
      </c>
      <c r="N95" s="329">
        <v>1.0169999999999999</v>
      </c>
    </row>
    <row r="96" spans="5:44">
      <c r="E96" s="326" t="s">
        <v>132</v>
      </c>
      <c r="F96" s="327" t="s">
        <v>133</v>
      </c>
      <c r="G96" s="328" t="s">
        <v>132</v>
      </c>
      <c r="H96" s="327" t="s">
        <v>133</v>
      </c>
      <c r="I96" s="221"/>
      <c r="J96" s="328" t="s">
        <v>132</v>
      </c>
      <c r="K96" s="327" t="s">
        <v>133</v>
      </c>
      <c r="L96" s="328" t="s">
        <v>132</v>
      </c>
      <c r="M96" s="327" t="s">
        <v>133</v>
      </c>
      <c r="N96" s="329">
        <v>1.022</v>
      </c>
    </row>
    <row r="97" spans="5:14">
      <c r="E97" s="326"/>
      <c r="F97" s="328" t="s">
        <v>134</v>
      </c>
      <c r="G97" s="328"/>
      <c r="H97" s="328" t="s">
        <v>134</v>
      </c>
      <c r="I97" s="221"/>
      <c r="J97" s="328"/>
      <c r="K97" s="328" t="s">
        <v>134</v>
      </c>
      <c r="L97" s="328"/>
      <c r="M97" s="328" t="s">
        <v>134</v>
      </c>
      <c r="N97" s="223"/>
    </row>
    <row r="98" spans="5:14">
      <c r="E98" s="326">
        <v>1981</v>
      </c>
      <c r="F98" s="327">
        <v>0.51</v>
      </c>
      <c r="G98" s="328">
        <f>E107+1</f>
        <v>1991</v>
      </c>
      <c r="H98" s="327">
        <v>0.83699999999999997</v>
      </c>
      <c r="J98" s="328">
        <f>G107+1</f>
        <v>2001</v>
      </c>
      <c r="K98" s="327">
        <f>ROUND(H107*$N$95,3)</f>
        <v>1.0169999999999999</v>
      </c>
      <c r="L98" s="328">
        <f>J107+1</f>
        <v>2011</v>
      </c>
      <c r="M98" s="327">
        <f>K107*$N$96</f>
        <v>1.2519500000000001</v>
      </c>
      <c r="N98" s="223"/>
    </row>
    <row r="99" spans="5:14">
      <c r="E99" s="326">
        <f t="shared" ref="E99:E107" si="11">E98+1</f>
        <v>1982</v>
      </c>
      <c r="F99" s="327">
        <v>0.55900000000000005</v>
      </c>
      <c r="G99" s="328">
        <f t="shared" ref="G99:G107" si="12">G98+1</f>
        <v>1992</v>
      </c>
      <c r="H99" s="327">
        <v>0.86</v>
      </c>
      <c r="J99" s="328">
        <f t="shared" ref="J99:J107" si="13">J98+1</f>
        <v>2002</v>
      </c>
      <c r="K99" s="327">
        <f>ROUND(K98*$N$95,3)</f>
        <v>1.034</v>
      </c>
      <c r="L99" s="328">
        <f t="shared" ref="L99:L107" si="14">L98+1</f>
        <v>2012</v>
      </c>
      <c r="M99" s="327">
        <f t="shared" ref="M99:M107" si="15">M98*$N$96</f>
        <v>1.2794929000000002</v>
      </c>
      <c r="N99" s="223"/>
    </row>
    <row r="100" spans="5:14">
      <c r="E100" s="326">
        <f t="shared" si="11"/>
        <v>1983</v>
      </c>
      <c r="F100" s="327">
        <v>0.61</v>
      </c>
      <c r="G100" s="328">
        <f t="shared" si="12"/>
        <v>1993</v>
      </c>
      <c r="H100" s="327">
        <v>0.88300000000000001</v>
      </c>
      <c r="J100" s="328">
        <f t="shared" si="13"/>
        <v>2003</v>
      </c>
      <c r="K100" s="327">
        <f>ROUND(K99*$N$95,3)</f>
        <v>1.052</v>
      </c>
      <c r="L100" s="328">
        <f t="shared" si="14"/>
        <v>2013</v>
      </c>
      <c r="M100" s="327">
        <f t="shared" si="15"/>
        <v>1.3076417438000001</v>
      </c>
      <c r="N100" s="330"/>
    </row>
    <row r="101" spans="5:14">
      <c r="E101" s="326">
        <f t="shared" si="11"/>
        <v>1984</v>
      </c>
      <c r="F101" s="327">
        <v>0.65800000000000003</v>
      </c>
      <c r="G101" s="328">
        <f t="shared" si="12"/>
        <v>1994</v>
      </c>
      <c r="H101" s="327">
        <v>0.90100000000000002</v>
      </c>
      <c r="J101" s="328">
        <f t="shared" si="13"/>
        <v>2004</v>
      </c>
      <c r="K101" s="327">
        <f t="shared" ref="K101:K107" si="16">ROUND(K100*$N$96,3)</f>
        <v>1.075</v>
      </c>
      <c r="L101" s="328">
        <f t="shared" si="14"/>
        <v>2014</v>
      </c>
      <c r="M101" s="327">
        <f t="shared" si="15"/>
        <v>1.3364098621636</v>
      </c>
      <c r="N101" s="330"/>
    </row>
    <row r="102" spans="5:14">
      <c r="E102" s="326">
        <f t="shared" si="11"/>
        <v>1985</v>
      </c>
      <c r="F102" s="327">
        <v>0.68100000000000005</v>
      </c>
      <c r="G102" s="328">
        <f t="shared" si="12"/>
        <v>1995</v>
      </c>
      <c r="H102" s="327">
        <v>0.91800000000000004</v>
      </c>
      <c r="J102" s="328">
        <f t="shared" si="13"/>
        <v>2005</v>
      </c>
      <c r="K102" s="327">
        <f t="shared" si="16"/>
        <v>1.099</v>
      </c>
      <c r="L102" s="328">
        <f t="shared" si="14"/>
        <v>2015</v>
      </c>
      <c r="M102" s="327">
        <f t="shared" si="15"/>
        <v>1.3658108791311994</v>
      </c>
      <c r="N102" s="223"/>
    </row>
    <row r="103" spans="5:14">
      <c r="E103" s="326">
        <f t="shared" si="11"/>
        <v>1986</v>
      </c>
      <c r="F103" s="327">
        <v>0.7</v>
      </c>
      <c r="G103" s="328">
        <f t="shared" si="12"/>
        <v>1996</v>
      </c>
      <c r="H103" s="327">
        <v>0.93700000000000006</v>
      </c>
      <c r="J103" s="328">
        <f t="shared" si="13"/>
        <v>2006</v>
      </c>
      <c r="K103" s="327">
        <f t="shared" si="16"/>
        <v>1.123</v>
      </c>
      <c r="L103" s="328">
        <f t="shared" si="14"/>
        <v>2016</v>
      </c>
      <c r="M103" s="327">
        <f t="shared" si="15"/>
        <v>1.3958587184720859</v>
      </c>
      <c r="N103" s="223"/>
    </row>
    <row r="104" spans="5:14">
      <c r="E104" s="326">
        <f t="shared" si="11"/>
        <v>1987</v>
      </c>
      <c r="F104" s="327">
        <v>0.71899999999999997</v>
      </c>
      <c r="G104" s="328">
        <f t="shared" si="12"/>
        <v>1997</v>
      </c>
      <c r="H104" s="327">
        <v>0.95799999999999996</v>
      </c>
      <c r="J104" s="328">
        <f t="shared" si="13"/>
        <v>2007</v>
      </c>
      <c r="K104" s="327">
        <f t="shared" si="16"/>
        <v>1.1479999999999999</v>
      </c>
      <c r="L104" s="328">
        <f t="shared" si="14"/>
        <v>2017</v>
      </c>
      <c r="M104" s="327">
        <f t="shared" si="15"/>
        <v>1.4265676102784717</v>
      </c>
      <c r="N104" s="223"/>
    </row>
    <row r="105" spans="5:14">
      <c r="E105" s="326">
        <f t="shared" si="11"/>
        <v>1988</v>
      </c>
      <c r="F105" s="327">
        <v>0.74</v>
      </c>
      <c r="G105" s="328">
        <f t="shared" si="12"/>
        <v>1998</v>
      </c>
      <c r="H105" s="327">
        <v>0.97</v>
      </c>
      <c r="J105" s="328">
        <f t="shared" si="13"/>
        <v>2008</v>
      </c>
      <c r="K105" s="327">
        <f t="shared" si="16"/>
        <v>1.173</v>
      </c>
      <c r="L105" s="328">
        <f t="shared" si="14"/>
        <v>2018</v>
      </c>
      <c r="M105" s="327">
        <f t="shared" si="15"/>
        <v>1.4579520977045981</v>
      </c>
      <c r="N105" s="223"/>
    </row>
    <row r="106" spans="5:14">
      <c r="E106" s="326">
        <f t="shared" si="11"/>
        <v>1989</v>
      </c>
      <c r="F106" s="327">
        <v>0.77100000000000002</v>
      </c>
      <c r="G106" s="328">
        <f t="shared" si="12"/>
        <v>1999</v>
      </c>
      <c r="H106" s="327">
        <v>0.98399999999999999</v>
      </c>
      <c r="J106" s="328">
        <f t="shared" si="13"/>
        <v>2009</v>
      </c>
      <c r="K106" s="327">
        <f t="shared" si="16"/>
        <v>1.1990000000000001</v>
      </c>
      <c r="L106" s="328">
        <f t="shared" si="14"/>
        <v>2019</v>
      </c>
      <c r="M106" s="327">
        <f t="shared" si="15"/>
        <v>1.4900270438540992</v>
      </c>
      <c r="N106" s="223"/>
    </row>
    <row r="107" spans="5:14" ht="15" thickBot="1">
      <c r="E107" s="331">
        <f t="shared" si="11"/>
        <v>1990</v>
      </c>
      <c r="F107" s="332">
        <v>0.80200000000000005</v>
      </c>
      <c r="G107" s="333">
        <f t="shared" si="12"/>
        <v>2000</v>
      </c>
      <c r="H107" s="332">
        <v>1</v>
      </c>
      <c r="I107" s="238"/>
      <c r="J107" s="333">
        <f t="shared" si="13"/>
        <v>2010</v>
      </c>
      <c r="K107" s="332">
        <f t="shared" si="16"/>
        <v>1.2250000000000001</v>
      </c>
      <c r="L107" s="333">
        <f t="shared" si="14"/>
        <v>2020</v>
      </c>
      <c r="M107" s="332">
        <f t="shared" si="15"/>
        <v>1.5228076388188894</v>
      </c>
      <c r="N107" s="240"/>
    </row>
    <row r="109" spans="5:14" ht="15" thickBot="1">
      <c r="M109" s="334"/>
    </row>
    <row r="110" spans="5:14">
      <c r="E110" s="324" t="s">
        <v>369</v>
      </c>
      <c r="F110" s="325"/>
      <c r="G110" s="325"/>
      <c r="H110" s="206"/>
      <c r="I110" s="246"/>
      <c r="M110" s="334"/>
    </row>
    <row r="111" spans="5:14" ht="15" thickBot="1">
      <c r="E111" s="237"/>
      <c r="F111" s="238"/>
      <c r="G111" s="238"/>
      <c r="H111" s="238"/>
      <c r="I111" s="240"/>
    </row>
    <row r="112" spans="5:14">
      <c r="E112" s="335"/>
      <c r="F112" s="206"/>
      <c r="G112" s="336" t="s">
        <v>135</v>
      </c>
      <c r="H112" s="336" t="s">
        <v>136</v>
      </c>
      <c r="I112" s="337" t="s">
        <v>137</v>
      </c>
      <c r="M112" s="338" t="s">
        <v>370</v>
      </c>
      <c r="N112" s="246"/>
    </row>
    <row r="113" spans="5:18">
      <c r="E113" s="222"/>
      <c r="G113" s="328" t="s">
        <v>138</v>
      </c>
      <c r="H113" s="328" t="s">
        <v>139</v>
      </c>
      <c r="I113" s="339" t="s">
        <v>139</v>
      </c>
      <c r="M113" s="222"/>
      <c r="N113" s="223"/>
    </row>
    <row r="114" spans="5:18">
      <c r="E114" s="340" t="s">
        <v>65</v>
      </c>
      <c r="F114" s="341"/>
      <c r="G114" s="342">
        <v>0.4</v>
      </c>
      <c r="H114" s="343">
        <v>0.6</v>
      </c>
      <c r="I114" s="344">
        <f>1-H114</f>
        <v>0.4</v>
      </c>
      <c r="M114" s="345" t="s">
        <v>371</v>
      </c>
      <c r="N114" s="346" t="s">
        <v>372</v>
      </c>
      <c r="Q114" s="347"/>
      <c r="R114" s="347"/>
    </row>
    <row r="115" spans="5:18">
      <c r="E115" s="340" t="s">
        <v>140</v>
      </c>
      <c r="F115" s="341"/>
      <c r="G115" s="348">
        <f>SUM(G116:G122)</f>
        <v>0.99999999999999989</v>
      </c>
      <c r="H115" s="349">
        <f>SUMPRODUCT((G116:G122),(H116:H122))</f>
        <v>0.59983999999999993</v>
      </c>
      <c r="I115" s="350">
        <f>SUMPRODUCT((G116:G122),(I116:I122))</f>
        <v>0.40016000000000002</v>
      </c>
      <c r="M115" s="345" t="s">
        <v>373</v>
      </c>
      <c r="N115" s="346">
        <v>1000</v>
      </c>
      <c r="Q115" s="347"/>
      <c r="R115" s="351"/>
    </row>
    <row r="116" spans="5:18">
      <c r="E116" s="340"/>
      <c r="F116" s="341" t="s">
        <v>92</v>
      </c>
      <c r="G116" s="342">
        <v>0.184</v>
      </c>
      <c r="H116" s="343">
        <v>0.37</v>
      </c>
      <c r="I116" s="344">
        <f t="shared" ref="I116:I126" si="17">1-H116</f>
        <v>0.63</v>
      </c>
      <c r="M116" s="345" t="s">
        <v>374</v>
      </c>
      <c r="N116" s="346">
        <v>1000</v>
      </c>
      <c r="Q116" s="347"/>
      <c r="R116" s="351"/>
    </row>
    <row r="117" spans="5:18">
      <c r="E117" s="340"/>
      <c r="F117" s="341" t="s">
        <v>96</v>
      </c>
      <c r="G117" s="352">
        <v>0.17</v>
      </c>
      <c r="H117" s="353">
        <v>0.7</v>
      </c>
      <c r="I117" s="344">
        <f t="shared" si="17"/>
        <v>0.30000000000000004</v>
      </c>
      <c r="M117" s="345" t="s">
        <v>375</v>
      </c>
      <c r="N117" s="346">
        <v>1000</v>
      </c>
      <c r="Q117" s="347"/>
      <c r="R117" s="351"/>
    </row>
    <row r="118" spans="5:18">
      <c r="E118" s="340"/>
      <c r="F118" s="341" t="s">
        <v>30</v>
      </c>
      <c r="G118" s="342">
        <v>0.23300000000000001</v>
      </c>
      <c r="H118" s="343">
        <v>0.62</v>
      </c>
      <c r="I118" s="344">
        <f t="shared" si="17"/>
        <v>0.38</v>
      </c>
      <c r="M118" s="345" t="s">
        <v>376</v>
      </c>
      <c r="N118" s="346">
        <v>3500</v>
      </c>
      <c r="Q118" s="347"/>
      <c r="R118" s="354"/>
    </row>
    <row r="119" spans="5:18">
      <c r="E119" s="340"/>
      <c r="F119" s="341" t="s">
        <v>62</v>
      </c>
      <c r="G119" s="342">
        <v>8.4000000000000005E-2</v>
      </c>
      <c r="H119" s="343">
        <v>0.5</v>
      </c>
      <c r="I119" s="344">
        <f t="shared" si="17"/>
        <v>0.5</v>
      </c>
      <c r="M119" s="345"/>
      <c r="N119" s="346"/>
      <c r="Q119" s="347"/>
      <c r="R119" s="355"/>
    </row>
    <row r="120" spans="5:18">
      <c r="E120" s="340"/>
      <c r="F120" s="341" t="s">
        <v>91</v>
      </c>
      <c r="G120" s="342">
        <v>0.183</v>
      </c>
      <c r="H120" s="343">
        <v>0.7</v>
      </c>
      <c r="I120" s="344">
        <f t="shared" si="17"/>
        <v>0.30000000000000004</v>
      </c>
      <c r="M120" s="222"/>
      <c r="N120" s="223"/>
      <c r="Q120" s="347"/>
      <c r="R120" s="351"/>
    </row>
    <row r="121" spans="5:18">
      <c r="E121" s="340"/>
      <c r="F121" s="341" t="s">
        <v>93</v>
      </c>
      <c r="G121" s="342">
        <v>0.02</v>
      </c>
      <c r="H121" s="343">
        <v>0.5</v>
      </c>
      <c r="I121" s="344">
        <f t="shared" si="17"/>
        <v>0.5</v>
      </c>
      <c r="M121" s="222"/>
      <c r="N121" s="223"/>
      <c r="Q121" s="347"/>
      <c r="R121" s="351"/>
    </row>
    <row r="122" spans="5:18">
      <c r="E122" s="356"/>
      <c r="F122" s="341" t="s">
        <v>90</v>
      </c>
      <c r="G122" s="342">
        <v>0.126</v>
      </c>
      <c r="H122" s="353">
        <v>0.7</v>
      </c>
      <c r="I122" s="344">
        <f t="shared" si="17"/>
        <v>0.30000000000000004</v>
      </c>
      <c r="M122" s="222"/>
      <c r="N122" s="223"/>
      <c r="Q122" s="347"/>
      <c r="R122" s="351"/>
    </row>
    <row r="123" spans="5:18">
      <c r="E123" s="340" t="s">
        <v>141</v>
      </c>
      <c r="F123" s="341"/>
      <c r="G123" s="342">
        <v>0.13900000000000001</v>
      </c>
      <c r="H123" s="343">
        <v>0</v>
      </c>
      <c r="I123" s="344">
        <f t="shared" si="17"/>
        <v>1</v>
      </c>
      <c r="M123" s="345" t="s">
        <v>377</v>
      </c>
      <c r="N123" s="346"/>
      <c r="Q123" s="347"/>
      <c r="R123" s="351"/>
    </row>
    <row r="124" spans="5:18">
      <c r="E124" s="340" t="s">
        <v>142</v>
      </c>
      <c r="F124" s="341"/>
      <c r="G124" s="342">
        <v>0.22900000000000001</v>
      </c>
      <c r="H124" s="343">
        <v>0.5</v>
      </c>
      <c r="I124" s="344">
        <f t="shared" si="17"/>
        <v>0.5</v>
      </c>
      <c r="M124" s="345" t="s">
        <v>378</v>
      </c>
      <c r="N124" s="346">
        <v>800</v>
      </c>
      <c r="Q124" s="347"/>
      <c r="R124" s="351"/>
    </row>
    <row r="125" spans="5:18">
      <c r="E125" s="340" t="s">
        <v>143</v>
      </c>
      <c r="F125" s="341"/>
      <c r="G125" s="342">
        <v>6.6000000000000003E-2</v>
      </c>
      <c r="H125" s="343">
        <v>1</v>
      </c>
      <c r="I125" s="344">
        <f t="shared" si="17"/>
        <v>0</v>
      </c>
      <c r="M125" s="345" t="s">
        <v>106</v>
      </c>
      <c r="N125" s="346">
        <v>500</v>
      </c>
      <c r="Q125" s="347"/>
      <c r="R125" s="351"/>
    </row>
    <row r="126" spans="5:18" ht="15" thickBot="1">
      <c r="E126" s="357" t="s">
        <v>144</v>
      </c>
      <c r="F126" s="358"/>
      <c r="G126" s="359">
        <v>6.0999999999999999E-2</v>
      </c>
      <c r="H126" s="360">
        <v>0</v>
      </c>
      <c r="I126" s="361">
        <f t="shared" si="17"/>
        <v>1</v>
      </c>
      <c r="M126" s="345" t="s">
        <v>105</v>
      </c>
      <c r="N126" s="346">
        <v>1200</v>
      </c>
      <c r="Q126" s="347"/>
      <c r="R126" s="351"/>
    </row>
    <row r="127" spans="5:18">
      <c r="M127" s="345" t="s">
        <v>379</v>
      </c>
      <c r="N127" s="346">
        <v>200</v>
      </c>
      <c r="Q127" s="347"/>
      <c r="R127" s="351"/>
    </row>
    <row r="128" spans="5:18" ht="15" thickBot="1">
      <c r="M128" s="345" t="s">
        <v>380</v>
      </c>
      <c r="N128" s="346">
        <v>400</v>
      </c>
      <c r="Q128" s="347"/>
      <c r="R128" s="351"/>
    </row>
    <row r="129" spans="5:18">
      <c r="E129" s="324" t="s">
        <v>381</v>
      </c>
      <c r="F129" s="325"/>
      <c r="G129" s="206"/>
      <c r="H129" s="246"/>
      <c r="M129" s="345" t="s">
        <v>382</v>
      </c>
      <c r="N129" s="346">
        <v>2000</v>
      </c>
      <c r="Q129" s="347"/>
      <c r="R129" s="351"/>
    </row>
    <row r="130" spans="5:18">
      <c r="E130" s="222"/>
      <c r="H130" s="223"/>
      <c r="M130" s="345" t="s">
        <v>383</v>
      </c>
      <c r="N130" s="346">
        <v>300</v>
      </c>
      <c r="Q130" s="347"/>
      <c r="R130" s="354"/>
    </row>
    <row r="131" spans="5:18">
      <c r="E131" s="222" t="s">
        <v>145</v>
      </c>
      <c r="H131" s="362">
        <v>1.1000000000000001</v>
      </c>
      <c r="M131" s="345" t="s">
        <v>384</v>
      </c>
      <c r="N131" s="346">
        <v>2500</v>
      </c>
      <c r="Q131" s="347"/>
      <c r="R131" s="355"/>
    </row>
    <row r="132" spans="5:18">
      <c r="E132" s="222" t="s">
        <v>146</v>
      </c>
      <c r="H132" s="362">
        <v>1</v>
      </c>
      <c r="M132" s="222"/>
      <c r="N132" s="223"/>
      <c r="Q132" s="347"/>
      <c r="R132" s="351"/>
    </row>
    <row r="133" spans="5:18">
      <c r="E133" s="257" t="s">
        <v>147</v>
      </c>
      <c r="H133" s="362">
        <v>0.8</v>
      </c>
      <c r="M133" s="222"/>
      <c r="N133" s="223"/>
      <c r="Q133" s="347"/>
      <c r="R133" s="351"/>
    </row>
    <row r="134" spans="5:18">
      <c r="E134" s="257" t="s">
        <v>148</v>
      </c>
      <c r="H134" s="363">
        <v>0.5</v>
      </c>
      <c r="M134" s="222"/>
      <c r="N134" s="223"/>
      <c r="Q134" s="347"/>
      <c r="R134" s="351"/>
    </row>
    <row r="135" spans="5:18" ht="15" thickBot="1">
      <c r="E135" s="258" t="s">
        <v>149</v>
      </c>
      <c r="F135" s="238"/>
      <c r="G135" s="238"/>
      <c r="H135" s="364">
        <v>0.2</v>
      </c>
      <c r="M135" s="345" t="s">
        <v>385</v>
      </c>
      <c r="N135" s="346"/>
      <c r="Q135" s="347"/>
      <c r="R135" s="351"/>
    </row>
    <row r="136" spans="5:18">
      <c r="M136" s="345" t="s">
        <v>386</v>
      </c>
      <c r="N136" s="346">
        <v>2000</v>
      </c>
      <c r="Q136" s="347"/>
      <c r="R136" s="351"/>
    </row>
    <row r="137" spans="5:18">
      <c r="M137" s="345" t="s">
        <v>387</v>
      </c>
      <c r="N137" s="346">
        <v>8000</v>
      </c>
      <c r="Q137" s="347"/>
      <c r="R137" s="351"/>
    </row>
    <row r="138" spans="5:18">
      <c r="M138" s="345" t="s">
        <v>388</v>
      </c>
      <c r="N138" s="346">
        <v>800</v>
      </c>
      <c r="Q138" s="347"/>
      <c r="R138" s="351"/>
    </row>
    <row r="139" spans="5:18">
      <c r="M139" s="345" t="s">
        <v>389</v>
      </c>
      <c r="N139" s="346">
        <v>3500</v>
      </c>
      <c r="Q139" s="347"/>
      <c r="R139" s="351"/>
    </row>
    <row r="140" spans="5:18">
      <c r="M140" s="345" t="s">
        <v>390</v>
      </c>
      <c r="N140" s="346">
        <v>2000</v>
      </c>
      <c r="Q140" s="347"/>
      <c r="R140" s="351"/>
    </row>
    <row r="141" spans="5:18">
      <c r="M141" s="345" t="s">
        <v>391</v>
      </c>
      <c r="N141" s="346">
        <v>4000</v>
      </c>
      <c r="Q141" s="347"/>
      <c r="R141" s="351"/>
    </row>
    <row r="142" spans="5:18">
      <c r="M142" s="345" t="s">
        <v>392</v>
      </c>
      <c r="N142" s="346">
        <v>3000</v>
      </c>
      <c r="Q142" s="347"/>
      <c r="R142" s="351"/>
    </row>
    <row r="143" spans="5:18">
      <c r="M143" s="345" t="s">
        <v>393</v>
      </c>
      <c r="N143" s="346">
        <v>8500</v>
      </c>
      <c r="Q143" s="347"/>
      <c r="R143" s="354"/>
    </row>
    <row r="144" spans="5:18">
      <c r="M144" s="222"/>
      <c r="N144" s="223"/>
      <c r="Q144" s="347"/>
      <c r="R144" s="355"/>
    </row>
    <row r="145" spans="13:18">
      <c r="M145" s="222"/>
      <c r="N145" s="223"/>
      <c r="Q145" s="347"/>
      <c r="R145" s="351"/>
    </row>
    <row r="146" spans="13:18">
      <c r="M146" s="222"/>
      <c r="N146" s="223"/>
      <c r="Q146" s="347"/>
      <c r="R146" s="351"/>
    </row>
    <row r="147" spans="13:18">
      <c r="M147" s="345" t="s">
        <v>394</v>
      </c>
      <c r="N147" s="346"/>
      <c r="Q147" s="347"/>
      <c r="R147" s="351"/>
    </row>
    <row r="148" spans="13:18">
      <c r="M148" s="345" t="s">
        <v>395</v>
      </c>
      <c r="N148" s="346">
        <v>600</v>
      </c>
      <c r="Q148" s="347"/>
      <c r="R148" s="351"/>
    </row>
    <row r="149" spans="13:18">
      <c r="M149" s="345" t="s">
        <v>396</v>
      </c>
      <c r="N149" s="346">
        <v>800</v>
      </c>
      <c r="Q149" s="347"/>
      <c r="R149" s="351"/>
    </row>
    <row r="150" spans="13:18">
      <c r="M150" s="345" t="s">
        <v>397</v>
      </c>
      <c r="N150" s="346">
        <v>1200</v>
      </c>
      <c r="Q150" s="347"/>
      <c r="R150" s="351"/>
    </row>
    <row r="151" spans="13:18">
      <c r="M151" s="345" t="s">
        <v>398</v>
      </c>
      <c r="N151" s="346">
        <v>1500</v>
      </c>
      <c r="Q151" s="347"/>
      <c r="R151" s="354"/>
    </row>
    <row r="152" spans="13:18">
      <c r="M152" s="222"/>
      <c r="N152" s="223"/>
      <c r="Q152" s="347"/>
      <c r="R152" s="355"/>
    </row>
    <row r="153" spans="13:18">
      <c r="M153" s="222"/>
      <c r="N153" s="223"/>
      <c r="Q153" s="347"/>
      <c r="R153" s="351"/>
    </row>
    <row r="154" spans="13:18">
      <c r="M154" s="222"/>
      <c r="N154" s="223"/>
      <c r="Q154" s="347"/>
      <c r="R154" s="351"/>
    </row>
    <row r="155" spans="13:18">
      <c r="M155" s="345" t="s">
        <v>399</v>
      </c>
      <c r="N155" s="346"/>
      <c r="Q155" s="347"/>
      <c r="R155" s="351"/>
    </row>
    <row r="156" spans="13:18">
      <c r="M156" s="345" t="s">
        <v>400</v>
      </c>
      <c r="N156" s="346">
        <v>4000</v>
      </c>
      <c r="Q156" s="347"/>
      <c r="R156" s="351"/>
    </row>
    <row r="157" spans="13:18">
      <c r="M157" s="345" t="s">
        <v>401</v>
      </c>
      <c r="N157" s="346">
        <v>2500</v>
      </c>
      <c r="Q157" s="347"/>
      <c r="R157" s="351"/>
    </row>
    <row r="158" spans="13:18">
      <c r="M158" s="345" t="s">
        <v>402</v>
      </c>
      <c r="N158" s="346">
        <v>5000</v>
      </c>
      <c r="Q158" s="347"/>
      <c r="R158" s="354"/>
    </row>
    <row r="159" spans="13:18">
      <c r="M159" s="222"/>
      <c r="N159" s="223"/>
      <c r="Q159" s="347"/>
      <c r="R159" s="355"/>
    </row>
    <row r="160" spans="13:18">
      <c r="M160" s="222"/>
      <c r="N160" s="223"/>
      <c r="Q160" s="347"/>
      <c r="R160" s="351"/>
    </row>
    <row r="161" spans="13:18">
      <c r="M161" s="222"/>
      <c r="N161" s="223"/>
      <c r="Q161" s="347"/>
      <c r="R161" s="351"/>
    </row>
    <row r="162" spans="13:18">
      <c r="M162" s="345" t="s">
        <v>403</v>
      </c>
      <c r="N162" s="346"/>
      <c r="Q162" s="347"/>
      <c r="R162" s="351"/>
    </row>
    <row r="163" spans="13:18">
      <c r="M163" s="345" t="s">
        <v>404</v>
      </c>
      <c r="N163" s="346">
        <v>800</v>
      </c>
      <c r="Q163" s="347"/>
      <c r="R163" s="351"/>
    </row>
    <row r="164" spans="13:18">
      <c r="M164" s="345" t="s">
        <v>405</v>
      </c>
      <c r="N164" s="346">
        <v>1500</v>
      </c>
      <c r="Q164" s="347"/>
      <c r="R164" s="351"/>
    </row>
    <row r="165" spans="13:18">
      <c r="M165" s="345" t="s">
        <v>406</v>
      </c>
      <c r="N165" s="346">
        <v>1800</v>
      </c>
      <c r="Q165" s="347"/>
      <c r="R165" s="351"/>
    </row>
    <row r="166" spans="13:18">
      <c r="M166" s="345" t="s">
        <v>407</v>
      </c>
      <c r="N166" s="346">
        <v>1200</v>
      </c>
      <c r="Q166" s="347"/>
      <c r="R166" s="351"/>
    </row>
    <row r="167" spans="13:18">
      <c r="M167" s="345" t="s">
        <v>408</v>
      </c>
      <c r="N167" s="346">
        <v>2000</v>
      </c>
      <c r="Q167" s="347"/>
      <c r="R167" s="354"/>
    </row>
    <row r="168" spans="13:18">
      <c r="M168" s="222"/>
      <c r="N168" s="223"/>
      <c r="Q168" s="347"/>
      <c r="R168" s="355"/>
    </row>
    <row r="169" spans="13:18">
      <c r="M169" s="345"/>
      <c r="N169" s="346"/>
      <c r="Q169" s="347"/>
      <c r="R169" s="351"/>
    </row>
    <row r="170" spans="13:18">
      <c r="M170" s="222"/>
      <c r="N170" s="223"/>
      <c r="Q170" s="347"/>
      <c r="R170" s="351"/>
    </row>
    <row r="171" spans="13:18">
      <c r="M171" s="345" t="s">
        <v>173</v>
      </c>
      <c r="N171" s="346"/>
      <c r="Q171" s="347"/>
      <c r="R171" s="351"/>
    </row>
    <row r="172" spans="13:18">
      <c r="M172" s="345" t="s">
        <v>409</v>
      </c>
      <c r="N172" s="346">
        <v>3000</v>
      </c>
      <c r="Q172" s="347"/>
      <c r="R172" s="351"/>
    </row>
    <row r="173" spans="13:18">
      <c r="M173" s="345" t="s">
        <v>410</v>
      </c>
      <c r="N173" s="346">
        <v>1200</v>
      </c>
      <c r="Q173" s="347"/>
      <c r="R173" s="351"/>
    </row>
    <row r="174" spans="13:18" ht="15" thickBot="1">
      <c r="M174" s="365" t="s">
        <v>411</v>
      </c>
      <c r="N174" s="366">
        <v>800</v>
      </c>
      <c r="Q174" s="347"/>
      <c r="R174" s="354"/>
    </row>
    <row r="175" spans="13:18">
      <c r="Q175" s="347"/>
      <c r="R175" s="355"/>
    </row>
  </sheetData>
  <mergeCells count="11">
    <mergeCell ref="E29:G29"/>
    <mergeCell ref="E38:F38"/>
    <mergeCell ref="R45:R46"/>
    <mergeCell ref="S45:S46"/>
    <mergeCell ref="T45:T46"/>
    <mergeCell ref="V45:V46"/>
    <mergeCell ref="W45:W46"/>
    <mergeCell ref="X45:Y45"/>
    <mergeCell ref="Z45:AA45"/>
    <mergeCell ref="E51:F51"/>
    <mergeCell ref="U45:U46"/>
  </mergeCells>
  <pageMargins left="0.75" right="0.75" top="1" bottom="1" header="0.5" footer="0.5"/>
  <pageSetup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18</vt:i4>
      </vt:variant>
      <vt:variant>
        <vt:lpstr>Named Ranges</vt:lpstr>
      </vt:variant>
      <vt:variant>
        <vt:i4>274</vt:i4>
      </vt:variant>
    </vt:vector>
  </HeadingPairs>
  <TitlesOfParts>
    <vt:vector size="292" baseType="lpstr">
      <vt:lpstr>Cover</vt:lpstr>
      <vt:lpstr>Change Log</vt:lpstr>
      <vt:lpstr>ConCORDE_Info</vt:lpstr>
      <vt:lpstr>Parameters</vt:lpstr>
      <vt:lpstr>States</vt:lpstr>
      <vt:lpstr>Option_default</vt:lpstr>
      <vt:lpstr>Summary_default</vt:lpstr>
      <vt:lpstr>Objectives</vt:lpstr>
      <vt:lpstr>Power- Power Budget  OCDT</vt:lpstr>
      <vt:lpstr>Power- Power Budget</vt:lpstr>
      <vt:lpstr>Power - Secondary Batteries</vt:lpstr>
      <vt:lpstr>Power - Solar Arrays</vt:lpstr>
      <vt:lpstr>Power - Other Primary Sources</vt:lpstr>
      <vt:lpstr>Modes</vt:lpstr>
      <vt:lpstr>ProductTreeMain</vt:lpstr>
      <vt:lpstr>Trade_off</vt:lpstr>
      <vt:lpstr>Foglio1</vt:lpstr>
      <vt:lpstr>Constants</vt:lpstr>
      <vt:lpstr>_ConCORDE_Info_</vt:lpstr>
      <vt:lpstr>_DomainOfExpertise_</vt:lpstr>
      <vt:lpstr>_EngineeringModel_</vt:lpstr>
      <vt:lpstr>_IterationNumber_</vt:lpstr>
      <vt:lpstr>_IterationRevision_</vt:lpstr>
      <vt:lpstr>_LastModifiedOn_</vt:lpstr>
      <vt:lpstr>_Person_</vt:lpstr>
      <vt:lpstr>BAT\assump\\</vt:lpstr>
      <vt:lpstr>BAT\diam\\</vt:lpstr>
      <vt:lpstr>BAT\height\\</vt:lpstr>
      <vt:lpstr>BAT\len\\</vt:lpstr>
      <vt:lpstr>BAT\m\\</vt:lpstr>
      <vt:lpstr>BAT\mass_margin\\</vt:lpstr>
      <vt:lpstr>BAT\P\CCM\</vt:lpstr>
      <vt:lpstr>BAT\P\CRM\</vt:lpstr>
      <vt:lpstr>BAT\P\ECM\</vt:lpstr>
      <vt:lpstr>BAT\P\ISM\</vt:lpstr>
      <vt:lpstr>BAT\P\LEM\</vt:lpstr>
      <vt:lpstr>BAT\P\MAM\</vt:lpstr>
      <vt:lpstr>BAT\P\NVM\</vt:lpstr>
      <vt:lpstr>BAT\P\RSM\</vt:lpstr>
      <vt:lpstr>BAT\P\SAM\</vt:lpstr>
      <vt:lpstr>BAT\P\SBM\</vt:lpstr>
      <vt:lpstr>BAT\P\SCM\</vt:lpstr>
      <vt:lpstr>BAT\redundancy.k\\</vt:lpstr>
      <vt:lpstr>BAT\redundancy.n\\</vt:lpstr>
      <vt:lpstr>BAT\redundancy.scheme\\</vt:lpstr>
      <vt:lpstr>BAT\redundancy.type\\</vt:lpstr>
      <vt:lpstr>BAT\Temp_oper_max\\</vt:lpstr>
      <vt:lpstr>BAT\Temp_oper_min\\</vt:lpstr>
      <vt:lpstr>BAT\TRL\\</vt:lpstr>
      <vt:lpstr>BAT\Vol\\</vt:lpstr>
      <vt:lpstr>BAT\wid\\</vt:lpstr>
      <vt:lpstr>BCell\assump\\</vt:lpstr>
      <vt:lpstr>BCell\diam\\</vt:lpstr>
      <vt:lpstr>BCell\height\\</vt:lpstr>
      <vt:lpstr>BCell\len\\</vt:lpstr>
      <vt:lpstr>BCell\m\\</vt:lpstr>
      <vt:lpstr>BCell\mass_margin\\</vt:lpstr>
      <vt:lpstr>BCell\P\CCM\</vt:lpstr>
      <vt:lpstr>BCell\P\CRM\</vt:lpstr>
      <vt:lpstr>BCell\P\ECM\</vt:lpstr>
      <vt:lpstr>BCell\P\ISM\</vt:lpstr>
      <vt:lpstr>BCell\P\LEM\</vt:lpstr>
      <vt:lpstr>BCell\P\MAM\</vt:lpstr>
      <vt:lpstr>BCell\P\NVM\</vt:lpstr>
      <vt:lpstr>BCell\P\RSM\</vt:lpstr>
      <vt:lpstr>BCell\P\SAM\</vt:lpstr>
      <vt:lpstr>BCell\P\SBM\</vt:lpstr>
      <vt:lpstr>BCell\P\SCM\</vt:lpstr>
      <vt:lpstr>BCell\redundancy.k\\</vt:lpstr>
      <vt:lpstr>BCell\redundancy.n\\</vt:lpstr>
      <vt:lpstr>BCell\redundancy.scheme\\</vt:lpstr>
      <vt:lpstr>BCell\redundancy.type\\</vt:lpstr>
      <vt:lpstr>BCell\Temp_oper_max\\</vt:lpstr>
      <vt:lpstr>BCell\Temp_oper_min\\</vt:lpstr>
      <vt:lpstr>BCell\TRL\\</vt:lpstr>
      <vt:lpstr>BCell\wid\\</vt:lpstr>
      <vt:lpstr>Constants!Boltzmann_Constant</vt:lpstr>
      <vt:lpstr>Boltzmann_Constant</vt:lpstr>
      <vt:lpstr>Bus_Voltage</vt:lpstr>
      <vt:lpstr>Constants!c0</vt:lpstr>
      <vt:lpstr>c0</vt:lpstr>
      <vt:lpstr>Constants!Earth_J2</vt:lpstr>
      <vt:lpstr>'Power- Power Budget'!Earth_J2</vt:lpstr>
      <vt:lpstr>Earth_J2</vt:lpstr>
      <vt:lpstr>Constants!Earth_Mag_Moment</vt:lpstr>
      <vt:lpstr>'Power- Power Budget'!Earth_Mag_Moment</vt:lpstr>
      <vt:lpstr>Earth_Mag_Moment</vt:lpstr>
      <vt:lpstr>Constants!Earth_Mu</vt:lpstr>
      <vt:lpstr>Earth_Mu</vt:lpstr>
      <vt:lpstr>Constants!Earth_OrbitRadius</vt:lpstr>
      <vt:lpstr>Constants!Earth_OrbPeriod</vt:lpstr>
      <vt:lpstr>Constants!Earth_Radius</vt:lpstr>
      <vt:lpstr>Earth_Radius</vt:lpstr>
      <vt:lpstr>Constants!Earth_SidDay</vt:lpstr>
      <vt:lpstr>Earth_SidDay</vt:lpstr>
      <vt:lpstr>Constants!Earth_SolarDay</vt:lpstr>
      <vt:lpstr>Constants!Earth_Vel</vt:lpstr>
      <vt:lpstr>'Power- Power Budget'!Earth_Vel</vt:lpstr>
      <vt:lpstr>Earth_Vel</vt:lpstr>
      <vt:lpstr>Eq_PWR\assump\\</vt:lpstr>
      <vt:lpstr>Eq_PWR\diam\\</vt:lpstr>
      <vt:lpstr>Eq_PWR\height\\</vt:lpstr>
      <vt:lpstr>Eq_PWR\len\\</vt:lpstr>
      <vt:lpstr>Eq_PWR\m\\</vt:lpstr>
      <vt:lpstr>Eq_PWR\mass_margin\\</vt:lpstr>
      <vt:lpstr>Eq_PWR\P\CCM\</vt:lpstr>
      <vt:lpstr>Eq_PWR\P\CRM\</vt:lpstr>
      <vt:lpstr>Eq_PWR\P\ECM\</vt:lpstr>
      <vt:lpstr>Eq_PWR\P\ISM\</vt:lpstr>
      <vt:lpstr>Eq_PWR\P\LEM\</vt:lpstr>
      <vt:lpstr>Eq_PWR\P\MAM\</vt:lpstr>
      <vt:lpstr>Eq_PWR\P\NVM\</vt:lpstr>
      <vt:lpstr>Eq_PWR\P\RSM\</vt:lpstr>
      <vt:lpstr>Eq_PWR\P\SAM\</vt:lpstr>
      <vt:lpstr>Eq_PWR\P\SBM\</vt:lpstr>
      <vt:lpstr>Eq_PWR\P\SCM\</vt:lpstr>
      <vt:lpstr>Eq_PWR\redundancy.k\\</vt:lpstr>
      <vt:lpstr>Eq_PWR\redundancy.n\\</vt:lpstr>
      <vt:lpstr>Eq_PWR\redundancy.scheme\\</vt:lpstr>
      <vt:lpstr>Eq_PWR\redundancy.type\\</vt:lpstr>
      <vt:lpstr>Eq_PWR\Temp_oper_max\\</vt:lpstr>
      <vt:lpstr>Eq_PWR\Temp_oper_min\\</vt:lpstr>
      <vt:lpstr>Eq_PWR\TRL\\</vt:lpstr>
      <vt:lpstr>Eq_PWR\wid\\</vt:lpstr>
      <vt:lpstr>fuel_cell_mass</vt:lpstr>
      <vt:lpstr>Constants!Max_Solar_Flux</vt:lpstr>
      <vt:lpstr>Constants!mu</vt:lpstr>
      <vt:lpstr>mu</vt:lpstr>
      <vt:lpstr>nuclear_reactor_mass</vt:lpstr>
      <vt:lpstr>Parameters</vt:lpstr>
      <vt:lpstr>PCDU\assump\\</vt:lpstr>
      <vt:lpstr>PCDU\diam\\</vt:lpstr>
      <vt:lpstr>PCDU\height\\</vt:lpstr>
      <vt:lpstr>PCDU\len\\</vt:lpstr>
      <vt:lpstr>PCDU\m\\</vt:lpstr>
      <vt:lpstr>PCDU\mass_margin\\</vt:lpstr>
      <vt:lpstr>PCDU\P\CCM\</vt:lpstr>
      <vt:lpstr>PCDU\P\CRM\</vt:lpstr>
      <vt:lpstr>PCDU\P\ECM\</vt:lpstr>
      <vt:lpstr>PCDU\P\ISM\</vt:lpstr>
      <vt:lpstr>PCDU\P\LEM\</vt:lpstr>
      <vt:lpstr>PCDU\P\MAM\</vt:lpstr>
      <vt:lpstr>PCDU\P\NVM\</vt:lpstr>
      <vt:lpstr>PCDU\P\RSM\</vt:lpstr>
      <vt:lpstr>PCDU\P\SAM\</vt:lpstr>
      <vt:lpstr>PCDU\P\SBM\</vt:lpstr>
      <vt:lpstr>PCDU\P\SCM\</vt:lpstr>
      <vt:lpstr>PCDU\redundancy.k\\</vt:lpstr>
      <vt:lpstr>PCDU\redundancy.n\\</vt:lpstr>
      <vt:lpstr>PCDU\redundancy.scheme\\</vt:lpstr>
      <vt:lpstr>PCDU\redundancy.type\\</vt:lpstr>
      <vt:lpstr>PCDU\Temp_oper_max\\</vt:lpstr>
      <vt:lpstr>PCDU\Temp_oper_min\\</vt:lpstr>
      <vt:lpstr>PCDU\TRL\\</vt:lpstr>
      <vt:lpstr>PCDU\wid\\</vt:lpstr>
      <vt:lpstr>Constants!Planck_Constant</vt:lpstr>
      <vt:lpstr>Planck_Constant</vt:lpstr>
      <vt:lpstr>Constants!Planet_Albedo</vt:lpstr>
      <vt:lpstr>Planet_Albedo</vt:lpstr>
      <vt:lpstr>Constants!Planet_J2</vt:lpstr>
      <vt:lpstr>Constants!Planet_Mag_Moment</vt:lpstr>
      <vt:lpstr>Constants!Planet_MaxIR</vt:lpstr>
      <vt:lpstr>Constants!Planet_MinIR</vt:lpstr>
      <vt:lpstr>Constants!Planet_MoonNode</vt:lpstr>
      <vt:lpstr>Constants!Planet_MoonPer</vt:lpstr>
      <vt:lpstr>Constants!Planet_Mu</vt:lpstr>
      <vt:lpstr>Constants!Planet_OrbitRadius</vt:lpstr>
      <vt:lpstr>Constants!Planet_OrbPeriod</vt:lpstr>
      <vt:lpstr>Constants!Planet_Radius</vt:lpstr>
      <vt:lpstr>Constants!Planet_SidDay</vt:lpstr>
      <vt:lpstr>Planet_SidDay</vt:lpstr>
      <vt:lpstr>Constants!Planet_SolarDay</vt:lpstr>
      <vt:lpstr>Constants!Planet_SunNode</vt:lpstr>
      <vt:lpstr>Constants!Planet_SunPer</vt:lpstr>
      <vt:lpstr>Constants!Planet_Vel</vt:lpstr>
      <vt:lpstr>Constants!plank</vt:lpstr>
      <vt:lpstr>plank</vt:lpstr>
      <vt:lpstr>primary_battery_mass</vt:lpstr>
      <vt:lpstr>'Power - Other Primary Sources'!Print_Area</vt:lpstr>
      <vt:lpstr>'Power - Secondary Batteries'!Print_Area</vt:lpstr>
      <vt:lpstr>'Power - Solar Arrays'!Print_Area</vt:lpstr>
      <vt:lpstr>PWRS\m\\</vt:lpstr>
      <vt:lpstr>PWRS\mass_margin\\</vt:lpstr>
      <vt:lpstr>PWRS\P\CCM\</vt:lpstr>
      <vt:lpstr>PWRS\P\CRM\</vt:lpstr>
      <vt:lpstr>PWRS\P\ECM\</vt:lpstr>
      <vt:lpstr>PWRS\P\ISM\</vt:lpstr>
      <vt:lpstr>PWRS\P\LEM\</vt:lpstr>
      <vt:lpstr>PWRS\P\MAM\</vt:lpstr>
      <vt:lpstr>PWRS\P\NVM\</vt:lpstr>
      <vt:lpstr>PWRS\P\RSM\</vt:lpstr>
      <vt:lpstr>PWRS\P\SAM\</vt:lpstr>
      <vt:lpstr>PWRS\P\SBM\</vt:lpstr>
      <vt:lpstr>PWRS\P\SCM\</vt:lpstr>
      <vt:lpstr>Constants!RadToDeg</vt:lpstr>
      <vt:lpstr>RadToDeg</vt:lpstr>
      <vt:lpstr>Constants!Rain_Temp</vt:lpstr>
      <vt:lpstr>Rain_Temp</vt:lpstr>
      <vt:lpstr>Range_default</vt:lpstr>
      <vt:lpstr>Constants!Re</vt:lpstr>
      <vt:lpstr>Re</vt:lpstr>
      <vt:lpstr>Required_Battery_Capacity</vt:lpstr>
      <vt:lpstr>RTG\assump\\</vt:lpstr>
      <vt:lpstr>RTG\diam\\</vt:lpstr>
      <vt:lpstr>RTG\height\\</vt:lpstr>
      <vt:lpstr>RTG\len\\</vt:lpstr>
      <vt:lpstr>RTG\m\\</vt:lpstr>
      <vt:lpstr>RTG\mass_margin\\</vt:lpstr>
      <vt:lpstr>RTG\P\CCM\</vt:lpstr>
      <vt:lpstr>RTG\P\CRM\</vt:lpstr>
      <vt:lpstr>RTG\P\ECM\</vt:lpstr>
      <vt:lpstr>RTG\P\ISM\</vt:lpstr>
      <vt:lpstr>RTG\P\LEM\</vt:lpstr>
      <vt:lpstr>RTG\P\MAM\</vt:lpstr>
      <vt:lpstr>RTG\P\NVM\</vt:lpstr>
      <vt:lpstr>RTG\P\RSM\</vt:lpstr>
      <vt:lpstr>RTG\P\SAM\</vt:lpstr>
      <vt:lpstr>RTG\P\SBM\</vt:lpstr>
      <vt:lpstr>RTG\P\SCM\</vt:lpstr>
      <vt:lpstr>RTG\redundancy.k\\</vt:lpstr>
      <vt:lpstr>RTG\redundancy.n\\</vt:lpstr>
      <vt:lpstr>RTG\redundancy.scheme\\</vt:lpstr>
      <vt:lpstr>RTG\redundancy.type\\</vt:lpstr>
      <vt:lpstr>RTG\Temp_oper_max\\</vt:lpstr>
      <vt:lpstr>RTG\Temp_oper_min\\</vt:lpstr>
      <vt:lpstr>RTG\TRL\\</vt:lpstr>
      <vt:lpstr>RTG\wid\\</vt:lpstr>
      <vt:lpstr>rtg_mass</vt:lpstr>
      <vt:lpstr>SA\area\\</vt:lpstr>
      <vt:lpstr>SA\assump\\</vt:lpstr>
      <vt:lpstr>SA\diam\\</vt:lpstr>
      <vt:lpstr>SA\height\\</vt:lpstr>
      <vt:lpstr>SA\len\\</vt:lpstr>
      <vt:lpstr>SA\m\\</vt:lpstr>
      <vt:lpstr>SA\mass_margin\\</vt:lpstr>
      <vt:lpstr>SA\P\CCM\</vt:lpstr>
      <vt:lpstr>SA\P\CRM\</vt:lpstr>
      <vt:lpstr>SA\P\ECM\</vt:lpstr>
      <vt:lpstr>SA\P\ISM\</vt:lpstr>
      <vt:lpstr>SA\P\LEM\</vt:lpstr>
      <vt:lpstr>SA\P\MAM\</vt:lpstr>
      <vt:lpstr>SA\P\NVM\</vt:lpstr>
      <vt:lpstr>SA\P\RSM\</vt:lpstr>
      <vt:lpstr>SA\P\SAM\</vt:lpstr>
      <vt:lpstr>SA\P\SBM\</vt:lpstr>
      <vt:lpstr>SA\P\SCM\</vt:lpstr>
      <vt:lpstr>SA\redundancy.k\\</vt:lpstr>
      <vt:lpstr>SA\redundancy.n\\</vt:lpstr>
      <vt:lpstr>SA\redundancy.scheme\\</vt:lpstr>
      <vt:lpstr>SA\redundancy.type\\</vt:lpstr>
      <vt:lpstr>SA\Temp_oper_max\\</vt:lpstr>
      <vt:lpstr>SA\Temp_oper_min\\</vt:lpstr>
      <vt:lpstr>SA\TRL\\</vt:lpstr>
      <vt:lpstr>SA\wid\\</vt:lpstr>
      <vt:lpstr>SC\P_consumed\CCM\</vt:lpstr>
      <vt:lpstr>SC\P_consumed\CRM\</vt:lpstr>
      <vt:lpstr>SC\P_consumed\ECM\</vt:lpstr>
      <vt:lpstr>SC\P_consumed\ISM\</vt:lpstr>
      <vt:lpstr>SC\P_consumed\LEM\</vt:lpstr>
      <vt:lpstr>SC\P_consumed\MAM\</vt:lpstr>
      <vt:lpstr>SC\P_consumed\NVM\</vt:lpstr>
      <vt:lpstr>SC\P_consumed\RSM\</vt:lpstr>
      <vt:lpstr>SC\P_consumed\SAM\</vt:lpstr>
      <vt:lpstr>SC\P_consumed\SBM\</vt:lpstr>
      <vt:lpstr>SC\P_consumed\SCM\</vt:lpstr>
      <vt:lpstr>Secondary_Batteries_Bus_Voltage</vt:lpstr>
      <vt:lpstr>Secondary_Batteries_Mass</vt:lpstr>
      <vt:lpstr>Solar_Array_Area</vt:lpstr>
      <vt:lpstr>Solar_Array_BOL_Power_Capability</vt:lpstr>
      <vt:lpstr>Solar_Array_EOL_Power_Capability</vt:lpstr>
      <vt:lpstr>Solar_Arrays_Mass_cilindrical_body_mounted</vt:lpstr>
      <vt:lpstr>Solar_Arrays_Mass_deployed</vt:lpstr>
      <vt:lpstr>Solar_Arrays_Mass_omnidirectional_body_mounted</vt:lpstr>
      <vt:lpstr>Solar_Arrays_Regulator_Converters_Mass</vt:lpstr>
      <vt:lpstr>Solar_Arrays_Regulator_Converters_Power_Consumption</vt:lpstr>
      <vt:lpstr>Solar_Arrays_Wiring_Mass</vt:lpstr>
      <vt:lpstr>Solar_Arrays_Wiring_Power_Consumption</vt:lpstr>
      <vt:lpstr>Solar_Arrys_Power_Control_Unit_Mass</vt:lpstr>
      <vt:lpstr>Constants!Solar_Flux</vt:lpstr>
      <vt:lpstr>Solar_Flux</vt:lpstr>
      <vt:lpstr>solar_thermal_dynamic_mass</vt:lpstr>
      <vt:lpstr>Spacecraft_Power_Consumption_eclipse</vt:lpstr>
      <vt:lpstr>Spacecraft_Power_Consumption_sunlight</vt:lpstr>
      <vt:lpstr>Constants!Speed_of_Light</vt:lpstr>
      <vt:lpstr>Speed_of_Light</vt:lpstr>
      <vt:lpstr>States</vt:lpstr>
      <vt:lpstr>Constants!Stefan_Boltzmann_Constant</vt:lpstr>
      <vt:lpstr>Stefan_Boltzmann_Constant</vt:lpstr>
      <vt:lpstr>Constants!Stefan_Boltzmann_Constants</vt:lpstr>
      <vt:lpstr>Stefan_Boltzmann_Constants</vt:lpstr>
      <vt:lpstr>Constants!Sun_Mu</vt:lpstr>
      <vt:lpstr>Constants!ve</vt:lpstr>
    </vt:vector>
  </TitlesOfParts>
  <Company>ISU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Paulo Esteves</dc:creator>
  <cp:lastModifiedBy>Teacher</cp:lastModifiedBy>
  <dcterms:created xsi:type="dcterms:W3CDTF">2009-07-16T10:39:11Z</dcterms:created>
  <dcterms:modified xsi:type="dcterms:W3CDTF">2019-11-21T17:13:48Z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Identifier">
    <vt:lpwstr>{"EngineeringModel":"e8de6407-710a-4a50-820b-7aece6cdfb1f","DomainOfExpertise":"c52d8b32-6a9c-4ef4-87b6-1e4f97e28e96"}</vt:lpwstr>
  </property>
</Properties>
</file>